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/>
  <mc:AlternateContent xmlns:mc="http://schemas.openxmlformats.org/markup-compatibility/2006">
    <mc:Choice Requires="x15">
      <x15ac:absPath xmlns:x15ac="http://schemas.microsoft.com/office/spreadsheetml/2010/11/ac" url="D:\OneDrive\[[[[research]]]]\[[Professor]] Jessica Ancker\"/>
    </mc:Choice>
  </mc:AlternateContent>
  <xr:revisionPtr revIDLastSave="123" documentId="8_{6536BCE0-46A0-4C3F-9A10-3665E70849C4}" xr6:coauthVersionLast="28" xr6:coauthVersionMax="28" xr10:uidLastSave="{764355EA-9948-448C-B127-9EFB2129D2E0}"/>
  <bookViews>
    <workbookView xWindow="0" yWindow="6000" windowWidth="28800" windowHeight="11835" xr2:uid="{00000000-000D-0000-FFFF-FFFF00000000}"/>
  </bookViews>
  <sheets>
    <sheet name="Data_for_lab" sheetId="7" r:id="rId1"/>
    <sheet name="MetaData" sheetId="6" r:id="rId2"/>
    <sheet name="Lab1STEP2" sheetId="3" r:id="rId3"/>
    <sheet name="Lab1STEP3" sheetId="8" r:id="rId4"/>
    <sheet name="Lab1STEP4" sheetId="9" r:id="rId5"/>
    <sheet name="Lab1STEP5" sheetId="11" r:id="rId6"/>
    <sheet name="Lab1STEP6" sheetId="12" r:id="rId7"/>
    <sheet name="Lab1STEP7" sheetId="13" r:id="rId8"/>
    <sheet name="Lab1STEP8" sheetId="14" r:id="rId9"/>
    <sheet name="Lab1STEP9" sheetId="15" r:id="rId10"/>
    <sheet name="Lab1STEP10" sheetId="24" r:id="rId11"/>
  </sheets>
  <definedNames>
    <definedName name="_xlnm._FilterDatabase" localSheetId="0" hidden="1">Data_for_lab!$D:$D</definedName>
    <definedName name="Data_for_lab" localSheetId="0">Data_for_lab!$A$1:$AF$3916</definedName>
  </definedNames>
  <calcPr calcId="171027"/>
  <pivotCaches>
    <pivotCache cacheId="0" r:id="rId12"/>
    <pivotCache cacheId="1" r:id="rId13"/>
  </pivotCaches>
</workbook>
</file>

<file path=xl/calcChain.xml><?xml version="1.0" encoding="utf-8"?>
<calcChain xmlns="http://schemas.openxmlformats.org/spreadsheetml/2006/main">
  <c r="AG3" i="7" l="1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1472" i="7"/>
  <c r="AG1473" i="7"/>
  <c r="AG1474" i="7"/>
  <c r="AG1475" i="7"/>
  <c r="AG1476" i="7"/>
  <c r="AG1477" i="7"/>
  <c r="AG1478" i="7"/>
  <c r="AG1479" i="7"/>
  <c r="AG1480" i="7"/>
  <c r="AG1481" i="7"/>
  <c r="AG1482" i="7"/>
  <c r="AG1483" i="7"/>
  <c r="AG1484" i="7"/>
  <c r="AG1485" i="7"/>
  <c r="AG1486" i="7"/>
  <c r="AG1487" i="7"/>
  <c r="AG1488" i="7"/>
  <c r="AG1489" i="7"/>
  <c r="AG1490" i="7"/>
  <c r="AG1491" i="7"/>
  <c r="AG1492" i="7"/>
  <c r="AG1493" i="7"/>
  <c r="AG1494" i="7"/>
  <c r="AG1495" i="7"/>
  <c r="AG1496" i="7"/>
  <c r="AG1497" i="7"/>
  <c r="AG1498" i="7"/>
  <c r="AG1499" i="7"/>
  <c r="AG1500" i="7"/>
  <c r="AG1501" i="7"/>
  <c r="AG1502" i="7"/>
  <c r="AG1503" i="7"/>
  <c r="AG1504" i="7"/>
  <c r="AG1505" i="7"/>
  <c r="AG1506" i="7"/>
  <c r="AG1507" i="7"/>
  <c r="AG1508" i="7"/>
  <c r="AG1509" i="7"/>
  <c r="AG1510" i="7"/>
  <c r="AG1511" i="7"/>
  <c r="AG1512" i="7"/>
  <c r="AG1513" i="7"/>
  <c r="AG1514" i="7"/>
  <c r="AG1515" i="7"/>
  <c r="AG1516" i="7"/>
  <c r="AG1517" i="7"/>
  <c r="AG1518" i="7"/>
  <c r="AG1519" i="7"/>
  <c r="AG1520" i="7"/>
  <c r="AG1521" i="7"/>
  <c r="AG1522" i="7"/>
  <c r="AG1523" i="7"/>
  <c r="AG1524" i="7"/>
  <c r="AG1525" i="7"/>
  <c r="AG1526" i="7"/>
  <c r="AG1527" i="7"/>
  <c r="AG1528" i="7"/>
  <c r="AG1529" i="7"/>
  <c r="AG1530" i="7"/>
  <c r="AG1531" i="7"/>
  <c r="AG1532" i="7"/>
  <c r="AG1533" i="7"/>
  <c r="AG1534" i="7"/>
  <c r="AG1535" i="7"/>
  <c r="AG1536" i="7"/>
  <c r="AG1537" i="7"/>
  <c r="AG1538" i="7"/>
  <c r="AG1539" i="7"/>
  <c r="AG1540" i="7"/>
  <c r="AG1541" i="7"/>
  <c r="AG1542" i="7"/>
  <c r="AG1543" i="7"/>
  <c r="AG1544" i="7"/>
  <c r="AG1545" i="7"/>
  <c r="AG1546" i="7"/>
  <c r="AG1547" i="7"/>
  <c r="AG1548" i="7"/>
  <c r="AG1549" i="7"/>
  <c r="AG1550" i="7"/>
  <c r="AG1551" i="7"/>
  <c r="AG1552" i="7"/>
  <c r="AG1553" i="7"/>
  <c r="AG1554" i="7"/>
  <c r="AG1555" i="7"/>
  <c r="AG1556" i="7"/>
  <c r="AG1557" i="7"/>
  <c r="AG1558" i="7"/>
  <c r="AG1559" i="7"/>
  <c r="AG1560" i="7"/>
  <c r="AG1561" i="7"/>
  <c r="AG1562" i="7"/>
  <c r="AG1563" i="7"/>
  <c r="AG1564" i="7"/>
  <c r="AG1565" i="7"/>
  <c r="AG1566" i="7"/>
  <c r="AG1567" i="7"/>
  <c r="AG1568" i="7"/>
  <c r="AG1569" i="7"/>
  <c r="AG1570" i="7"/>
  <c r="AG1571" i="7"/>
  <c r="AG1572" i="7"/>
  <c r="AG1573" i="7"/>
  <c r="AG1574" i="7"/>
  <c r="AG1575" i="7"/>
  <c r="AG1576" i="7"/>
  <c r="AG1577" i="7"/>
  <c r="AG1578" i="7"/>
  <c r="AG1579" i="7"/>
  <c r="AG1580" i="7"/>
  <c r="AG1581" i="7"/>
  <c r="AG1582" i="7"/>
  <c r="AG1583" i="7"/>
  <c r="AG1584" i="7"/>
  <c r="AG1585" i="7"/>
  <c r="AG1586" i="7"/>
  <c r="AG1587" i="7"/>
  <c r="AG1588" i="7"/>
  <c r="AG1589" i="7"/>
  <c r="AG1590" i="7"/>
  <c r="AG1591" i="7"/>
  <c r="AG1592" i="7"/>
  <c r="AG1593" i="7"/>
  <c r="AG1594" i="7"/>
  <c r="AG1595" i="7"/>
  <c r="AG1596" i="7"/>
  <c r="AG1597" i="7"/>
  <c r="AG1598" i="7"/>
  <c r="AG1599" i="7"/>
  <c r="AG1600" i="7"/>
  <c r="AG1601" i="7"/>
  <c r="AG1602" i="7"/>
  <c r="AG1603" i="7"/>
  <c r="AG1604" i="7"/>
  <c r="AG1605" i="7"/>
  <c r="AG1606" i="7"/>
  <c r="AG1607" i="7"/>
  <c r="AG1608" i="7"/>
  <c r="AG1609" i="7"/>
  <c r="AG1610" i="7"/>
  <c r="AG1611" i="7"/>
  <c r="AG1612" i="7"/>
  <c r="AG1613" i="7"/>
  <c r="AG1614" i="7"/>
  <c r="AG1615" i="7"/>
  <c r="AG1616" i="7"/>
  <c r="AG1617" i="7"/>
  <c r="AG1618" i="7"/>
  <c r="AG1619" i="7"/>
  <c r="AG1620" i="7"/>
  <c r="AG1621" i="7"/>
  <c r="AG1622" i="7"/>
  <c r="AG1623" i="7"/>
  <c r="AG1624" i="7"/>
  <c r="AG1625" i="7"/>
  <c r="AG1626" i="7"/>
  <c r="AG1627" i="7"/>
  <c r="AG1628" i="7"/>
  <c r="AG1629" i="7"/>
  <c r="AG1630" i="7"/>
  <c r="AG1631" i="7"/>
  <c r="AG1632" i="7"/>
  <c r="AG1633" i="7"/>
  <c r="AG1634" i="7"/>
  <c r="AG1635" i="7"/>
  <c r="AG1636" i="7"/>
  <c r="AG1637" i="7"/>
  <c r="AG1638" i="7"/>
  <c r="AG1639" i="7"/>
  <c r="AG1640" i="7"/>
  <c r="AG1641" i="7"/>
  <c r="AG1642" i="7"/>
  <c r="AG1643" i="7"/>
  <c r="AG1644" i="7"/>
  <c r="AG1645" i="7"/>
  <c r="AG1646" i="7"/>
  <c r="AG1647" i="7"/>
  <c r="AG1648" i="7"/>
  <c r="AG1649" i="7"/>
  <c r="AG1650" i="7"/>
  <c r="AG1651" i="7"/>
  <c r="AG1652" i="7"/>
  <c r="AG1653" i="7"/>
  <c r="AG1654" i="7"/>
  <c r="AG1655" i="7"/>
  <c r="AG1656" i="7"/>
  <c r="AG1657" i="7"/>
  <c r="AG1658" i="7"/>
  <c r="AG1659" i="7"/>
  <c r="AG1660" i="7"/>
  <c r="AG1661" i="7"/>
  <c r="AG1662" i="7"/>
  <c r="AG1663" i="7"/>
  <c r="AG1664" i="7"/>
  <c r="AG1665" i="7"/>
  <c r="AG1666" i="7"/>
  <c r="AG1667" i="7"/>
  <c r="AG1668" i="7"/>
  <c r="AG1669" i="7"/>
  <c r="AG1670" i="7"/>
  <c r="AG1671" i="7"/>
  <c r="AG1672" i="7"/>
  <c r="AG1673" i="7"/>
  <c r="AG1674" i="7"/>
  <c r="AG1675" i="7"/>
  <c r="AG1676" i="7"/>
  <c r="AG1677" i="7"/>
  <c r="AG1678" i="7"/>
  <c r="AG1679" i="7"/>
  <c r="AG1680" i="7"/>
  <c r="AG1681" i="7"/>
  <c r="AG1682" i="7"/>
  <c r="AG1683" i="7"/>
  <c r="AG1684" i="7"/>
  <c r="AG1685" i="7"/>
  <c r="AG1686" i="7"/>
  <c r="AG1687" i="7"/>
  <c r="AG1688" i="7"/>
  <c r="AG1689" i="7"/>
  <c r="AG1690" i="7"/>
  <c r="AG1691" i="7"/>
  <c r="AG1692" i="7"/>
  <c r="AG1693" i="7"/>
  <c r="AG1694" i="7"/>
  <c r="AG1695" i="7"/>
  <c r="AG1696" i="7"/>
  <c r="AG1697" i="7"/>
  <c r="AG1698" i="7"/>
  <c r="AG1699" i="7"/>
  <c r="AG1700" i="7"/>
  <c r="AG1701" i="7"/>
  <c r="AG1702" i="7"/>
  <c r="AG1703" i="7"/>
  <c r="AG1704" i="7"/>
  <c r="AG1705" i="7"/>
  <c r="AG1706" i="7"/>
  <c r="AG1707" i="7"/>
  <c r="AG1708" i="7"/>
  <c r="AG1709" i="7"/>
  <c r="AG1710" i="7"/>
  <c r="AG1711" i="7"/>
  <c r="AG1712" i="7"/>
  <c r="AG1713" i="7"/>
  <c r="AG1714" i="7"/>
  <c r="AG1715" i="7"/>
  <c r="AG1716" i="7"/>
  <c r="AG1717" i="7"/>
  <c r="AG1718" i="7"/>
  <c r="AG1719" i="7"/>
  <c r="AG1720" i="7"/>
  <c r="AG1721" i="7"/>
  <c r="AG1722" i="7"/>
  <c r="AG1723" i="7"/>
  <c r="AG1724" i="7"/>
  <c r="AG1725" i="7"/>
  <c r="AG1726" i="7"/>
  <c r="AG1727" i="7"/>
  <c r="AG1728" i="7"/>
  <c r="AG1729" i="7"/>
  <c r="AG1730" i="7"/>
  <c r="AG1731" i="7"/>
  <c r="AG1732" i="7"/>
  <c r="AG1733" i="7"/>
  <c r="AG1734" i="7"/>
  <c r="AG1735" i="7"/>
  <c r="AG1736" i="7"/>
  <c r="AG1737" i="7"/>
  <c r="AG1738" i="7"/>
  <c r="AG1739" i="7"/>
  <c r="AG1740" i="7"/>
  <c r="AG1741" i="7"/>
  <c r="AG1742" i="7"/>
  <c r="AG1743" i="7"/>
  <c r="AG1744" i="7"/>
  <c r="AG1745" i="7"/>
  <c r="AG1746" i="7"/>
  <c r="AG1747" i="7"/>
  <c r="AG1748" i="7"/>
  <c r="AG1749" i="7"/>
  <c r="AG1750" i="7"/>
  <c r="AG1751" i="7"/>
  <c r="AG1752" i="7"/>
  <c r="AG1753" i="7"/>
  <c r="AG1754" i="7"/>
  <c r="AG1755" i="7"/>
  <c r="AG1756" i="7"/>
  <c r="AG1757" i="7"/>
  <c r="AG1758" i="7"/>
  <c r="AG1759" i="7"/>
  <c r="AG1760" i="7"/>
  <c r="AG1761" i="7"/>
  <c r="AG1762" i="7"/>
  <c r="AG1763" i="7"/>
  <c r="AG1764" i="7"/>
  <c r="AG1765" i="7"/>
  <c r="AG1766" i="7"/>
  <c r="AG1767" i="7"/>
  <c r="AG1768" i="7"/>
  <c r="AG1769" i="7"/>
  <c r="AG1770" i="7"/>
  <c r="AG1771" i="7"/>
  <c r="AG1772" i="7"/>
  <c r="AG1773" i="7"/>
  <c r="AG1774" i="7"/>
  <c r="AG1775" i="7"/>
  <c r="AG1776" i="7"/>
  <c r="AG1777" i="7"/>
  <c r="AG1778" i="7"/>
  <c r="AG1779" i="7"/>
  <c r="AG1780" i="7"/>
  <c r="AG1781" i="7"/>
  <c r="AG1782" i="7"/>
  <c r="AG1783" i="7"/>
  <c r="AG1784" i="7"/>
  <c r="AG1785" i="7"/>
  <c r="AG1786" i="7"/>
  <c r="AG1787" i="7"/>
  <c r="AG1788" i="7"/>
  <c r="AG1789" i="7"/>
  <c r="AG1790" i="7"/>
  <c r="AG1791" i="7"/>
  <c r="AG1792" i="7"/>
  <c r="AG1793" i="7"/>
  <c r="AG1794" i="7"/>
  <c r="AG1795" i="7"/>
  <c r="AG1796" i="7"/>
  <c r="AG1797" i="7"/>
  <c r="AG1798" i="7"/>
  <c r="AG1799" i="7"/>
  <c r="AG1800" i="7"/>
  <c r="AG1801" i="7"/>
  <c r="AG1802" i="7"/>
  <c r="AG1803" i="7"/>
  <c r="AG1804" i="7"/>
  <c r="AG1805" i="7"/>
  <c r="AG1806" i="7"/>
  <c r="AG1807" i="7"/>
  <c r="AG1808" i="7"/>
  <c r="AG1809" i="7"/>
  <c r="AG1810" i="7"/>
  <c r="AG1811" i="7"/>
  <c r="AG1812" i="7"/>
  <c r="AG1813" i="7"/>
  <c r="AG1814" i="7"/>
  <c r="AG1815" i="7"/>
  <c r="AG1816" i="7"/>
  <c r="AG1817" i="7"/>
  <c r="AG1818" i="7"/>
  <c r="AG1819" i="7"/>
  <c r="AG1820" i="7"/>
  <c r="AG1821" i="7"/>
  <c r="AG1822" i="7"/>
  <c r="AG1823" i="7"/>
  <c r="AG1824" i="7"/>
  <c r="AG1825" i="7"/>
  <c r="AG1826" i="7"/>
  <c r="AG1827" i="7"/>
  <c r="AG1828" i="7"/>
  <c r="AG1829" i="7"/>
  <c r="AG1830" i="7"/>
  <c r="AG1831" i="7"/>
  <c r="AG1832" i="7"/>
  <c r="AG1833" i="7"/>
  <c r="AG1834" i="7"/>
  <c r="AG1835" i="7"/>
  <c r="AG1836" i="7"/>
  <c r="AG1837" i="7"/>
  <c r="AG1838" i="7"/>
  <c r="AG1839" i="7"/>
  <c r="AG1840" i="7"/>
  <c r="AG1841" i="7"/>
  <c r="AG1842" i="7"/>
  <c r="AG1843" i="7"/>
  <c r="AG1844" i="7"/>
  <c r="AG1845" i="7"/>
  <c r="AG1846" i="7"/>
  <c r="AG1847" i="7"/>
  <c r="AG1848" i="7"/>
  <c r="AG1849" i="7"/>
  <c r="AG1850" i="7"/>
  <c r="AG1851" i="7"/>
  <c r="AG1852" i="7"/>
  <c r="AG1853" i="7"/>
  <c r="AG1854" i="7"/>
  <c r="AG1855" i="7"/>
  <c r="AG1856" i="7"/>
  <c r="AG1857" i="7"/>
  <c r="AG1858" i="7"/>
  <c r="AG1859" i="7"/>
  <c r="AG1860" i="7"/>
  <c r="AG1861" i="7"/>
  <c r="AG1862" i="7"/>
  <c r="AG1863" i="7"/>
  <c r="AG1864" i="7"/>
  <c r="AG1865" i="7"/>
  <c r="AG1866" i="7"/>
  <c r="AG1867" i="7"/>
  <c r="AG1868" i="7"/>
  <c r="AG1869" i="7"/>
  <c r="AG1870" i="7"/>
  <c r="AG1871" i="7"/>
  <c r="AG1872" i="7"/>
  <c r="AG1873" i="7"/>
  <c r="AG1874" i="7"/>
  <c r="AG1875" i="7"/>
  <c r="AG1876" i="7"/>
  <c r="AG1877" i="7"/>
  <c r="AG1878" i="7"/>
  <c r="AG1879" i="7"/>
  <c r="AG1880" i="7"/>
  <c r="AG1881" i="7"/>
  <c r="AG1882" i="7"/>
  <c r="AG1883" i="7"/>
  <c r="AG1884" i="7"/>
  <c r="AG1885" i="7"/>
  <c r="AG1886" i="7"/>
  <c r="AG1887" i="7"/>
  <c r="AG1888" i="7"/>
  <c r="AG1889" i="7"/>
  <c r="AG1890" i="7"/>
  <c r="AG1891" i="7"/>
  <c r="AG1892" i="7"/>
  <c r="AG1893" i="7"/>
  <c r="AG1894" i="7"/>
  <c r="AG1895" i="7"/>
  <c r="AG1896" i="7"/>
  <c r="AG1897" i="7"/>
  <c r="AG1898" i="7"/>
  <c r="AG1899" i="7"/>
  <c r="AG1900" i="7"/>
  <c r="AG1901" i="7"/>
  <c r="AG1902" i="7"/>
  <c r="AG1903" i="7"/>
  <c r="AG1904" i="7"/>
  <c r="AG1905" i="7"/>
  <c r="AG1906" i="7"/>
  <c r="AG1907" i="7"/>
  <c r="AG1908" i="7"/>
  <c r="AG1909" i="7"/>
  <c r="AG1910" i="7"/>
  <c r="AG1911" i="7"/>
  <c r="AG1912" i="7"/>
  <c r="AG1913" i="7"/>
  <c r="AG1914" i="7"/>
  <c r="AG1915" i="7"/>
  <c r="AG1916" i="7"/>
  <c r="AG1917" i="7"/>
  <c r="AG1918" i="7"/>
  <c r="AG1919" i="7"/>
  <c r="AG1920" i="7"/>
  <c r="AG1921" i="7"/>
  <c r="AG1922" i="7"/>
  <c r="AG1923" i="7"/>
  <c r="AG1924" i="7"/>
  <c r="AG1925" i="7"/>
  <c r="AG1926" i="7"/>
  <c r="AG1927" i="7"/>
  <c r="AG1928" i="7"/>
  <c r="AG1929" i="7"/>
  <c r="AG1930" i="7"/>
  <c r="AG1931" i="7"/>
  <c r="AG1932" i="7"/>
  <c r="AG1933" i="7"/>
  <c r="AG1934" i="7"/>
  <c r="AG1935" i="7"/>
  <c r="AG1936" i="7"/>
  <c r="AG1937" i="7"/>
  <c r="AG1938" i="7"/>
  <c r="AG1939" i="7"/>
  <c r="AG1940" i="7"/>
  <c r="AG1941" i="7"/>
  <c r="AG1942" i="7"/>
  <c r="AG1943" i="7"/>
  <c r="AG1944" i="7"/>
  <c r="AG1945" i="7"/>
  <c r="AG1946" i="7"/>
  <c r="AG1947" i="7"/>
  <c r="AG1948" i="7"/>
  <c r="AG1949" i="7"/>
  <c r="AG1950" i="7"/>
  <c r="AG1951" i="7"/>
  <c r="AG1952" i="7"/>
  <c r="AG1953" i="7"/>
  <c r="AG1954" i="7"/>
  <c r="AG1955" i="7"/>
  <c r="AG1956" i="7"/>
  <c r="AG1957" i="7"/>
  <c r="AG1958" i="7"/>
  <c r="AG1959" i="7"/>
  <c r="AG1960" i="7"/>
  <c r="AG1961" i="7"/>
  <c r="AG1962" i="7"/>
  <c r="AG1963" i="7"/>
  <c r="AG1964" i="7"/>
  <c r="AG1965" i="7"/>
  <c r="AG1966" i="7"/>
  <c r="AG1967" i="7"/>
  <c r="AG1968" i="7"/>
  <c r="AG1969" i="7"/>
  <c r="AG1970" i="7"/>
  <c r="AG1971" i="7"/>
  <c r="AG1972" i="7"/>
  <c r="AG1973" i="7"/>
  <c r="AG1974" i="7"/>
  <c r="AG1975" i="7"/>
  <c r="AG1976" i="7"/>
  <c r="AG1977" i="7"/>
  <c r="AG1978" i="7"/>
  <c r="AG1979" i="7"/>
  <c r="AG1980" i="7"/>
  <c r="AG1981" i="7"/>
  <c r="AG1982" i="7"/>
  <c r="AG1983" i="7"/>
  <c r="AG1984" i="7"/>
  <c r="AG1985" i="7"/>
  <c r="AG1986" i="7"/>
  <c r="AG1987" i="7"/>
  <c r="AG1988" i="7"/>
  <c r="AG1989" i="7"/>
  <c r="AG1990" i="7"/>
  <c r="AG1991" i="7"/>
  <c r="AG1992" i="7"/>
  <c r="AG1993" i="7"/>
  <c r="AG1994" i="7"/>
  <c r="AG1995" i="7"/>
  <c r="AG1996" i="7"/>
  <c r="AG1997" i="7"/>
  <c r="AG1998" i="7"/>
  <c r="AG1999" i="7"/>
  <c r="AG2000" i="7"/>
  <c r="AG2001" i="7"/>
  <c r="AG2002" i="7"/>
  <c r="AG2003" i="7"/>
  <c r="AG2004" i="7"/>
  <c r="AG2005" i="7"/>
  <c r="AG2006" i="7"/>
  <c r="AG2007" i="7"/>
  <c r="AG2008" i="7"/>
  <c r="AG2009" i="7"/>
  <c r="AG2010" i="7"/>
  <c r="AG2011" i="7"/>
  <c r="AG2012" i="7"/>
  <c r="AG2013" i="7"/>
  <c r="AG2014" i="7"/>
  <c r="AG2015" i="7"/>
  <c r="AG2016" i="7"/>
  <c r="AG2017" i="7"/>
  <c r="AG2018" i="7"/>
  <c r="AG2019" i="7"/>
  <c r="AG2020" i="7"/>
  <c r="AG2021" i="7"/>
  <c r="AG2022" i="7"/>
  <c r="AG2023" i="7"/>
  <c r="AG2024" i="7"/>
  <c r="AG2025" i="7"/>
  <c r="AG2026" i="7"/>
  <c r="AG2027" i="7"/>
  <c r="AG2028" i="7"/>
  <c r="AG2029" i="7"/>
  <c r="AG2030" i="7"/>
  <c r="AG2031" i="7"/>
  <c r="AG2032" i="7"/>
  <c r="AG2033" i="7"/>
  <c r="AG2034" i="7"/>
  <c r="AG2035" i="7"/>
  <c r="AG2036" i="7"/>
  <c r="AG2037" i="7"/>
  <c r="AG2038" i="7"/>
  <c r="AG2039" i="7"/>
  <c r="AG2040" i="7"/>
  <c r="AG2041" i="7"/>
  <c r="AG2042" i="7"/>
  <c r="AG2043" i="7"/>
  <c r="AG2044" i="7"/>
  <c r="AG2045" i="7"/>
  <c r="AG2046" i="7"/>
  <c r="AG2047" i="7"/>
  <c r="AG2048" i="7"/>
  <c r="AG2049" i="7"/>
  <c r="AG2050" i="7"/>
  <c r="AG2051" i="7"/>
  <c r="AG2052" i="7"/>
  <c r="AG2053" i="7"/>
  <c r="AG2054" i="7"/>
  <c r="AG2055" i="7"/>
  <c r="AG2056" i="7"/>
  <c r="AG2057" i="7"/>
  <c r="AG2058" i="7"/>
  <c r="AG2059" i="7"/>
  <c r="AG2060" i="7"/>
  <c r="AG2061" i="7"/>
  <c r="AG2062" i="7"/>
  <c r="AG2063" i="7"/>
  <c r="AG2064" i="7"/>
  <c r="AG2065" i="7"/>
  <c r="AG2066" i="7"/>
  <c r="AG2067" i="7"/>
  <c r="AG2068" i="7"/>
  <c r="AG2069" i="7"/>
  <c r="AG2070" i="7"/>
  <c r="AG2071" i="7"/>
  <c r="AG2072" i="7"/>
  <c r="AG2073" i="7"/>
  <c r="AG2074" i="7"/>
  <c r="AG2075" i="7"/>
  <c r="AG2076" i="7"/>
  <c r="AG2077" i="7"/>
  <c r="AG2078" i="7"/>
  <c r="AG2079" i="7"/>
  <c r="AG2080" i="7"/>
  <c r="AG2081" i="7"/>
  <c r="AG2082" i="7"/>
  <c r="AG2083" i="7"/>
  <c r="AG2084" i="7"/>
  <c r="AG2085" i="7"/>
  <c r="AG2086" i="7"/>
  <c r="AG2087" i="7"/>
  <c r="AG2088" i="7"/>
  <c r="AG2089" i="7"/>
  <c r="AG2090" i="7"/>
  <c r="AG2091" i="7"/>
  <c r="AG2092" i="7"/>
  <c r="AG2093" i="7"/>
  <c r="AG2094" i="7"/>
  <c r="AG2095" i="7"/>
  <c r="AG2096" i="7"/>
  <c r="AG2097" i="7"/>
  <c r="AG2098" i="7"/>
  <c r="AG2099" i="7"/>
  <c r="AG2100" i="7"/>
  <c r="AG2101" i="7"/>
  <c r="AG2102" i="7"/>
  <c r="AG2103" i="7"/>
  <c r="AG2104" i="7"/>
  <c r="AG2105" i="7"/>
  <c r="AG2106" i="7"/>
  <c r="AG2107" i="7"/>
  <c r="AG2108" i="7"/>
  <c r="AG2109" i="7"/>
  <c r="AG2110" i="7"/>
  <c r="AG2111" i="7"/>
  <c r="AG2112" i="7"/>
  <c r="AG2113" i="7"/>
  <c r="AG2114" i="7"/>
  <c r="AG2115" i="7"/>
  <c r="AG2116" i="7"/>
  <c r="AG2117" i="7"/>
  <c r="AG2118" i="7"/>
  <c r="AG2119" i="7"/>
  <c r="AG2120" i="7"/>
  <c r="AG2121" i="7"/>
  <c r="AG2122" i="7"/>
  <c r="AG2123" i="7"/>
  <c r="AG2124" i="7"/>
  <c r="AG2125" i="7"/>
  <c r="AG2126" i="7"/>
  <c r="AG2127" i="7"/>
  <c r="AG2128" i="7"/>
  <c r="AG2129" i="7"/>
  <c r="AG2130" i="7"/>
  <c r="AG2131" i="7"/>
  <c r="AG2132" i="7"/>
  <c r="AG2133" i="7"/>
  <c r="AG2134" i="7"/>
  <c r="AG2135" i="7"/>
  <c r="AG2136" i="7"/>
  <c r="AG2137" i="7"/>
  <c r="AG2138" i="7"/>
  <c r="AG2139" i="7"/>
  <c r="AG2140" i="7"/>
  <c r="AG2141" i="7"/>
  <c r="AG2142" i="7"/>
  <c r="AG2143" i="7"/>
  <c r="AG2144" i="7"/>
  <c r="AG2145" i="7"/>
  <c r="AG2146" i="7"/>
  <c r="AG2147" i="7"/>
  <c r="AG2148" i="7"/>
  <c r="AG2149" i="7"/>
  <c r="AG2150" i="7"/>
  <c r="AG2151" i="7"/>
  <c r="AG2152" i="7"/>
  <c r="AG2153" i="7"/>
  <c r="AG2154" i="7"/>
  <c r="AG2155" i="7"/>
  <c r="AG2156" i="7"/>
  <c r="AG2157" i="7"/>
  <c r="AG2158" i="7"/>
  <c r="AG2159" i="7"/>
  <c r="AG2160" i="7"/>
  <c r="AG2161" i="7"/>
  <c r="AG2162" i="7"/>
  <c r="AG2163" i="7"/>
  <c r="AG2164" i="7"/>
  <c r="AG2165" i="7"/>
  <c r="AG2166" i="7"/>
  <c r="AG2167" i="7"/>
  <c r="AG2168" i="7"/>
  <c r="AG2169" i="7"/>
  <c r="AG2170" i="7"/>
  <c r="AG2171" i="7"/>
  <c r="AG2172" i="7"/>
  <c r="AG2173" i="7"/>
  <c r="AG2174" i="7"/>
  <c r="AG2175" i="7"/>
  <c r="AG2176" i="7"/>
  <c r="AG2177" i="7"/>
  <c r="AG2178" i="7"/>
  <c r="AG2179" i="7"/>
  <c r="AG2180" i="7"/>
  <c r="AG2181" i="7"/>
  <c r="AG2182" i="7"/>
  <c r="AG2183" i="7"/>
  <c r="AG2184" i="7"/>
  <c r="AG2185" i="7"/>
  <c r="AG2186" i="7"/>
  <c r="AG2187" i="7"/>
  <c r="AG2188" i="7"/>
  <c r="AG2189" i="7"/>
  <c r="AG2190" i="7"/>
  <c r="AG2191" i="7"/>
  <c r="AG2192" i="7"/>
  <c r="AG2193" i="7"/>
  <c r="AG2194" i="7"/>
  <c r="AG2195" i="7"/>
  <c r="AG2196" i="7"/>
  <c r="AG2197" i="7"/>
  <c r="AG2198" i="7"/>
  <c r="AG2199" i="7"/>
  <c r="AG2200" i="7"/>
  <c r="AG2201" i="7"/>
  <c r="AG2202" i="7"/>
  <c r="AG2203" i="7"/>
  <c r="AG2204" i="7"/>
  <c r="AG2205" i="7"/>
  <c r="AG2206" i="7"/>
  <c r="AG2207" i="7"/>
  <c r="AG2208" i="7"/>
  <c r="AG2209" i="7"/>
  <c r="AG2210" i="7"/>
  <c r="AG2211" i="7"/>
  <c r="AG2212" i="7"/>
  <c r="AG2213" i="7"/>
  <c r="AG2214" i="7"/>
  <c r="AG2215" i="7"/>
  <c r="AG2216" i="7"/>
  <c r="AG2217" i="7"/>
  <c r="AG2218" i="7"/>
  <c r="AG2219" i="7"/>
  <c r="AG2220" i="7"/>
  <c r="AG2221" i="7"/>
  <c r="AG2222" i="7"/>
  <c r="AG2223" i="7"/>
  <c r="AG2224" i="7"/>
  <c r="AG2225" i="7"/>
  <c r="AG2226" i="7"/>
  <c r="AG2227" i="7"/>
  <c r="AG2228" i="7"/>
  <c r="AG2229" i="7"/>
  <c r="AG2230" i="7"/>
  <c r="AG2231" i="7"/>
  <c r="AG2232" i="7"/>
  <c r="AG2233" i="7"/>
  <c r="AG2234" i="7"/>
  <c r="AG2235" i="7"/>
  <c r="AG2236" i="7"/>
  <c r="AG2237" i="7"/>
  <c r="AG2238" i="7"/>
  <c r="AG2239" i="7"/>
  <c r="AG2240" i="7"/>
  <c r="AG2241" i="7"/>
  <c r="AG2242" i="7"/>
  <c r="AG2243" i="7"/>
  <c r="AG2244" i="7"/>
  <c r="AG2245" i="7"/>
  <c r="AG2246" i="7"/>
  <c r="AG2247" i="7"/>
  <c r="AG2248" i="7"/>
  <c r="AG2249" i="7"/>
  <c r="AG2250" i="7"/>
  <c r="AG2251" i="7"/>
  <c r="AG2252" i="7"/>
  <c r="AG2253" i="7"/>
  <c r="AG2254" i="7"/>
  <c r="AG2255" i="7"/>
  <c r="AG2256" i="7"/>
  <c r="AG2257" i="7"/>
  <c r="AG2258" i="7"/>
  <c r="AG2259" i="7"/>
  <c r="AG2260" i="7"/>
  <c r="AG2261" i="7"/>
  <c r="AG2262" i="7"/>
  <c r="AG2263" i="7"/>
  <c r="AG2264" i="7"/>
  <c r="AG2265" i="7"/>
  <c r="AG2266" i="7"/>
  <c r="AG2267" i="7"/>
  <c r="AG2268" i="7"/>
  <c r="AG2269" i="7"/>
  <c r="AG2270" i="7"/>
  <c r="AG2271" i="7"/>
  <c r="AG2272" i="7"/>
  <c r="AG2273" i="7"/>
  <c r="AG2274" i="7"/>
  <c r="AG2275" i="7"/>
  <c r="AG2276" i="7"/>
  <c r="AG2277" i="7"/>
  <c r="AG2278" i="7"/>
  <c r="AG2279" i="7"/>
  <c r="AG2280" i="7"/>
  <c r="AG2281" i="7"/>
  <c r="AG2282" i="7"/>
  <c r="AG2283" i="7"/>
  <c r="AG2284" i="7"/>
  <c r="AG2285" i="7"/>
  <c r="AG2286" i="7"/>
  <c r="AG2287" i="7"/>
  <c r="AG2288" i="7"/>
  <c r="AG2289" i="7"/>
  <c r="AG2290" i="7"/>
  <c r="AG2291" i="7"/>
  <c r="AG2292" i="7"/>
  <c r="AG2293" i="7"/>
  <c r="AG2294" i="7"/>
  <c r="AG2295" i="7"/>
  <c r="AG2296" i="7"/>
  <c r="AG2297" i="7"/>
  <c r="AG2298" i="7"/>
  <c r="AG2299" i="7"/>
  <c r="AG2300" i="7"/>
  <c r="AG2301" i="7"/>
  <c r="AG2302" i="7"/>
  <c r="AG2303" i="7"/>
  <c r="AG2304" i="7"/>
  <c r="AG2305" i="7"/>
  <c r="AG2306" i="7"/>
  <c r="AG2307" i="7"/>
  <c r="AG2308" i="7"/>
  <c r="AG2309" i="7"/>
  <c r="AG2310" i="7"/>
  <c r="AG2311" i="7"/>
  <c r="AG2312" i="7"/>
  <c r="AG2313" i="7"/>
  <c r="AG2314" i="7"/>
  <c r="AG2315" i="7"/>
  <c r="AG2316" i="7"/>
  <c r="AG2317" i="7"/>
  <c r="AG2318" i="7"/>
  <c r="AG2319" i="7"/>
  <c r="AG2320" i="7"/>
  <c r="AG2321" i="7"/>
  <c r="AG2322" i="7"/>
  <c r="AG2323" i="7"/>
  <c r="AG2324" i="7"/>
  <c r="AG2325" i="7"/>
  <c r="AG2326" i="7"/>
  <c r="AG2327" i="7"/>
  <c r="AG2328" i="7"/>
  <c r="AG2329" i="7"/>
  <c r="AG2330" i="7"/>
  <c r="AG2331" i="7"/>
  <c r="AG2332" i="7"/>
  <c r="AG2333" i="7"/>
  <c r="AG2334" i="7"/>
  <c r="AG2335" i="7"/>
  <c r="AG2336" i="7"/>
  <c r="AG2337" i="7"/>
  <c r="AG2338" i="7"/>
  <c r="AG2339" i="7"/>
  <c r="AG2340" i="7"/>
  <c r="AG2341" i="7"/>
  <c r="AG2342" i="7"/>
  <c r="AG2343" i="7"/>
  <c r="AG2344" i="7"/>
  <c r="AG2345" i="7"/>
  <c r="AG2346" i="7"/>
  <c r="AG2347" i="7"/>
  <c r="AG2348" i="7"/>
  <c r="AG2349" i="7"/>
  <c r="AG2350" i="7"/>
  <c r="AG2351" i="7"/>
  <c r="AG2352" i="7"/>
  <c r="AG2353" i="7"/>
  <c r="AG2354" i="7"/>
  <c r="AG2355" i="7"/>
  <c r="AG2356" i="7"/>
  <c r="AG2357" i="7"/>
  <c r="AG2358" i="7"/>
  <c r="AG2359" i="7"/>
  <c r="AG2360" i="7"/>
  <c r="AG2361" i="7"/>
  <c r="AG2362" i="7"/>
  <c r="AG2363" i="7"/>
  <c r="AG2364" i="7"/>
  <c r="AG2365" i="7"/>
  <c r="AG2366" i="7"/>
  <c r="AG2367" i="7"/>
  <c r="AG2368" i="7"/>
  <c r="AG2369" i="7"/>
  <c r="AG2370" i="7"/>
  <c r="AG2371" i="7"/>
  <c r="AG2372" i="7"/>
  <c r="AG2373" i="7"/>
  <c r="AG2374" i="7"/>
  <c r="AG2375" i="7"/>
  <c r="AG2376" i="7"/>
  <c r="AG2377" i="7"/>
  <c r="AG2378" i="7"/>
  <c r="AG2379" i="7"/>
  <c r="AG2380" i="7"/>
  <c r="AG2381" i="7"/>
  <c r="AG2382" i="7"/>
  <c r="AG2383" i="7"/>
  <c r="AG2384" i="7"/>
  <c r="AG2385" i="7"/>
  <c r="AG2386" i="7"/>
  <c r="AG2387" i="7"/>
  <c r="AG2388" i="7"/>
  <c r="AG2389" i="7"/>
  <c r="AG2390" i="7"/>
  <c r="AG2391" i="7"/>
  <c r="AG2392" i="7"/>
  <c r="AG2393" i="7"/>
  <c r="AG2394" i="7"/>
  <c r="AG2395" i="7"/>
  <c r="AG2396" i="7"/>
  <c r="AG2397" i="7"/>
  <c r="AG2398" i="7"/>
  <c r="AG2399" i="7"/>
  <c r="AG2400" i="7"/>
  <c r="AG2401" i="7"/>
  <c r="AG2402" i="7"/>
  <c r="AG2403" i="7"/>
  <c r="AG2404" i="7"/>
  <c r="AG2405" i="7"/>
  <c r="AG2406" i="7"/>
  <c r="AG2407" i="7"/>
  <c r="AG2408" i="7"/>
  <c r="AG2409" i="7"/>
  <c r="AG2410" i="7"/>
  <c r="AG2411" i="7"/>
  <c r="AG2412" i="7"/>
  <c r="AG2413" i="7"/>
  <c r="AG2414" i="7"/>
  <c r="AG2415" i="7"/>
  <c r="AG2416" i="7"/>
  <c r="AG2417" i="7"/>
  <c r="AG2418" i="7"/>
  <c r="AG2419" i="7"/>
  <c r="AG2420" i="7"/>
  <c r="AG2421" i="7"/>
  <c r="AG2422" i="7"/>
  <c r="AG2423" i="7"/>
  <c r="AG2424" i="7"/>
  <c r="AG2425" i="7"/>
  <c r="AG2426" i="7"/>
  <c r="AG2427" i="7"/>
  <c r="AG2428" i="7"/>
  <c r="AG2429" i="7"/>
  <c r="AG2430" i="7"/>
  <c r="AG2431" i="7"/>
  <c r="AG2432" i="7"/>
  <c r="AG2433" i="7"/>
  <c r="AG2434" i="7"/>
  <c r="AG2435" i="7"/>
  <c r="AG2436" i="7"/>
  <c r="AG2437" i="7"/>
  <c r="AG2438" i="7"/>
  <c r="AG2439" i="7"/>
  <c r="AG2440" i="7"/>
  <c r="AG2441" i="7"/>
  <c r="AG2442" i="7"/>
  <c r="AG2443" i="7"/>
  <c r="AG2444" i="7"/>
  <c r="AG2445" i="7"/>
  <c r="AG2446" i="7"/>
  <c r="AG2447" i="7"/>
  <c r="AG2448" i="7"/>
  <c r="AG2449" i="7"/>
  <c r="AG2450" i="7"/>
  <c r="AG2451" i="7"/>
  <c r="AG2452" i="7"/>
  <c r="AG2453" i="7"/>
  <c r="AG2454" i="7"/>
  <c r="AG2455" i="7"/>
  <c r="AG2456" i="7"/>
  <c r="AG2457" i="7"/>
  <c r="AG2458" i="7"/>
  <c r="AG2459" i="7"/>
  <c r="AG2460" i="7"/>
  <c r="AG2461" i="7"/>
  <c r="AG2462" i="7"/>
  <c r="AG2463" i="7"/>
  <c r="AG2464" i="7"/>
  <c r="AG2465" i="7"/>
  <c r="AG2466" i="7"/>
  <c r="AG2467" i="7"/>
  <c r="AG2468" i="7"/>
  <c r="AG2469" i="7"/>
  <c r="AG2470" i="7"/>
  <c r="AG2471" i="7"/>
  <c r="AG2472" i="7"/>
  <c r="AG2473" i="7"/>
  <c r="AG2474" i="7"/>
  <c r="AG2475" i="7"/>
  <c r="AG2476" i="7"/>
  <c r="AG2477" i="7"/>
  <c r="AG2478" i="7"/>
  <c r="AG2479" i="7"/>
  <c r="AG2480" i="7"/>
  <c r="AG2481" i="7"/>
  <c r="AG2482" i="7"/>
  <c r="AG2483" i="7"/>
  <c r="AG2484" i="7"/>
  <c r="AG2485" i="7"/>
  <c r="AG2486" i="7"/>
  <c r="AG2487" i="7"/>
  <c r="AG2488" i="7"/>
  <c r="AG2489" i="7"/>
  <c r="AG2490" i="7"/>
  <c r="AG2491" i="7"/>
  <c r="AG2492" i="7"/>
  <c r="AG2493" i="7"/>
  <c r="AG2494" i="7"/>
  <c r="AG2495" i="7"/>
  <c r="AG2496" i="7"/>
  <c r="AG2497" i="7"/>
  <c r="AG2498" i="7"/>
  <c r="AG2499" i="7"/>
  <c r="AG2500" i="7"/>
  <c r="AG2501" i="7"/>
  <c r="AG2502" i="7"/>
  <c r="AG2503" i="7"/>
  <c r="AG2504" i="7"/>
  <c r="AG2505" i="7"/>
  <c r="AG2506" i="7"/>
  <c r="AG2507" i="7"/>
  <c r="AG2508" i="7"/>
  <c r="AG2509" i="7"/>
  <c r="AG2510" i="7"/>
  <c r="AG2511" i="7"/>
  <c r="AG2512" i="7"/>
  <c r="AG2513" i="7"/>
  <c r="AG2514" i="7"/>
  <c r="AG2515" i="7"/>
  <c r="AG2516" i="7"/>
  <c r="AG2517" i="7"/>
  <c r="AG2518" i="7"/>
  <c r="AG2519" i="7"/>
  <c r="AG2520" i="7"/>
  <c r="AG2521" i="7"/>
  <c r="AG2522" i="7"/>
  <c r="AG2523" i="7"/>
  <c r="AG2524" i="7"/>
  <c r="AG2525" i="7"/>
  <c r="AG2526" i="7"/>
  <c r="AG2527" i="7"/>
  <c r="AG2528" i="7"/>
  <c r="AG2529" i="7"/>
  <c r="AG2530" i="7"/>
  <c r="AG2531" i="7"/>
  <c r="AG2532" i="7"/>
  <c r="AG2533" i="7"/>
  <c r="AG2534" i="7"/>
  <c r="AG2535" i="7"/>
  <c r="AG2536" i="7"/>
  <c r="AG2537" i="7"/>
  <c r="AG2538" i="7"/>
  <c r="AG2539" i="7"/>
  <c r="AG2540" i="7"/>
  <c r="AG2541" i="7"/>
  <c r="AG2542" i="7"/>
  <c r="AG2543" i="7"/>
  <c r="AG2544" i="7"/>
  <c r="AG2545" i="7"/>
  <c r="AG2546" i="7"/>
  <c r="AG2547" i="7"/>
  <c r="AG2548" i="7"/>
  <c r="AG2549" i="7"/>
  <c r="AG2550" i="7"/>
  <c r="AG2551" i="7"/>
  <c r="AG2552" i="7"/>
  <c r="AG2553" i="7"/>
  <c r="AG2554" i="7"/>
  <c r="AG2555" i="7"/>
  <c r="AG2556" i="7"/>
  <c r="AG2557" i="7"/>
  <c r="AG2558" i="7"/>
  <c r="AG2559" i="7"/>
  <c r="AG2560" i="7"/>
  <c r="AG2561" i="7"/>
  <c r="AG2562" i="7"/>
  <c r="AG2563" i="7"/>
  <c r="AG2564" i="7"/>
  <c r="AG2565" i="7"/>
  <c r="AG2566" i="7"/>
  <c r="AG2567" i="7"/>
  <c r="AG2568" i="7"/>
  <c r="AG2569" i="7"/>
  <c r="AG2570" i="7"/>
  <c r="AG2571" i="7"/>
  <c r="AG2572" i="7"/>
  <c r="AG2573" i="7"/>
  <c r="AG2574" i="7"/>
  <c r="AG2575" i="7"/>
  <c r="AG2576" i="7"/>
  <c r="AG2577" i="7"/>
  <c r="AG2578" i="7"/>
  <c r="AG2579" i="7"/>
  <c r="AG2580" i="7"/>
  <c r="AG2581" i="7"/>
  <c r="AG2582" i="7"/>
  <c r="AG2583" i="7"/>
  <c r="AG2584" i="7"/>
  <c r="AG2585" i="7"/>
  <c r="AG2586" i="7"/>
  <c r="AG2587" i="7"/>
  <c r="AG2588" i="7"/>
  <c r="AG2589" i="7"/>
  <c r="AG2590" i="7"/>
  <c r="AG2591" i="7"/>
  <c r="AG2592" i="7"/>
  <c r="AG2593" i="7"/>
  <c r="AG2594" i="7"/>
  <c r="AG2595" i="7"/>
  <c r="AG2596" i="7"/>
  <c r="AG2597" i="7"/>
  <c r="AG2598" i="7"/>
  <c r="AG2599" i="7"/>
  <c r="AG2600" i="7"/>
  <c r="AG2601" i="7"/>
  <c r="AG2602" i="7"/>
  <c r="AG2603" i="7"/>
  <c r="AG2604" i="7"/>
  <c r="AG2605" i="7"/>
  <c r="AG2606" i="7"/>
  <c r="AG2607" i="7"/>
  <c r="AG2608" i="7"/>
  <c r="AG2609" i="7"/>
  <c r="AG2610" i="7"/>
  <c r="AG2611" i="7"/>
  <c r="AG2612" i="7"/>
  <c r="AG2613" i="7"/>
  <c r="AG2614" i="7"/>
  <c r="AG2615" i="7"/>
  <c r="AG2616" i="7"/>
  <c r="AG2617" i="7"/>
  <c r="AG2618" i="7"/>
  <c r="AG2619" i="7"/>
  <c r="AG2620" i="7"/>
  <c r="AG2621" i="7"/>
  <c r="AG2622" i="7"/>
  <c r="AG2623" i="7"/>
  <c r="AG2624" i="7"/>
  <c r="AG2625" i="7"/>
  <c r="AG2626" i="7"/>
  <c r="AG2627" i="7"/>
  <c r="AG2628" i="7"/>
  <c r="AG2629" i="7"/>
  <c r="AG2630" i="7"/>
  <c r="AG2631" i="7"/>
  <c r="AG2632" i="7"/>
  <c r="AG2633" i="7"/>
  <c r="AG2634" i="7"/>
  <c r="AG2635" i="7"/>
  <c r="AG2636" i="7"/>
  <c r="AG2637" i="7"/>
  <c r="AG2638" i="7"/>
  <c r="AG2639" i="7"/>
  <c r="AG2640" i="7"/>
  <c r="AG2641" i="7"/>
  <c r="AG2642" i="7"/>
  <c r="AG2643" i="7"/>
  <c r="AG2644" i="7"/>
  <c r="AG2645" i="7"/>
  <c r="AG2646" i="7"/>
  <c r="AG2647" i="7"/>
  <c r="AG2648" i="7"/>
  <c r="AG2649" i="7"/>
  <c r="AG2650" i="7"/>
  <c r="AG2651" i="7"/>
  <c r="AG2652" i="7"/>
  <c r="AG2653" i="7"/>
  <c r="AG2654" i="7"/>
  <c r="AG2655" i="7"/>
  <c r="AG2656" i="7"/>
  <c r="AG2657" i="7"/>
  <c r="AG2658" i="7"/>
  <c r="AG2659" i="7"/>
  <c r="AG2660" i="7"/>
  <c r="AG2661" i="7"/>
  <c r="AG2662" i="7"/>
  <c r="AG2663" i="7"/>
  <c r="AG2664" i="7"/>
  <c r="AG2665" i="7"/>
  <c r="AG2666" i="7"/>
  <c r="AG2667" i="7"/>
  <c r="AG2668" i="7"/>
  <c r="AG2669" i="7"/>
  <c r="AG2670" i="7"/>
  <c r="AG2671" i="7"/>
  <c r="AG2672" i="7"/>
  <c r="AG2673" i="7"/>
  <c r="AG2674" i="7"/>
  <c r="AG2675" i="7"/>
  <c r="AG2676" i="7"/>
  <c r="AG2677" i="7"/>
  <c r="AG2678" i="7"/>
  <c r="AG2679" i="7"/>
  <c r="AG2680" i="7"/>
  <c r="AG2681" i="7"/>
  <c r="AG2682" i="7"/>
  <c r="AG2683" i="7"/>
  <c r="AG2684" i="7"/>
  <c r="AG2685" i="7"/>
  <c r="AG2686" i="7"/>
  <c r="AG2687" i="7"/>
  <c r="AG2688" i="7"/>
  <c r="AG2689" i="7"/>
  <c r="AG2690" i="7"/>
  <c r="AG2691" i="7"/>
  <c r="AG2692" i="7"/>
  <c r="AG2693" i="7"/>
  <c r="AG2694" i="7"/>
  <c r="AG2695" i="7"/>
  <c r="AG2696" i="7"/>
  <c r="AG2697" i="7"/>
  <c r="AG2698" i="7"/>
  <c r="AG2699" i="7"/>
  <c r="AG2700" i="7"/>
  <c r="AG2701" i="7"/>
  <c r="AG2702" i="7"/>
  <c r="AG2703" i="7"/>
  <c r="AG2704" i="7"/>
  <c r="AG2705" i="7"/>
  <c r="AG2706" i="7"/>
  <c r="AG2707" i="7"/>
  <c r="AG2708" i="7"/>
  <c r="AG2709" i="7"/>
  <c r="AG2710" i="7"/>
  <c r="AG2711" i="7"/>
  <c r="AG2712" i="7"/>
  <c r="AG2713" i="7"/>
  <c r="AG2714" i="7"/>
  <c r="AG2715" i="7"/>
  <c r="AG2716" i="7"/>
  <c r="AG2717" i="7"/>
  <c r="AG2718" i="7"/>
  <c r="AG2719" i="7"/>
  <c r="AG2720" i="7"/>
  <c r="AG2721" i="7"/>
  <c r="AG2722" i="7"/>
  <c r="AG2723" i="7"/>
  <c r="AG2724" i="7"/>
  <c r="AG2725" i="7"/>
  <c r="AG2726" i="7"/>
  <c r="AG2727" i="7"/>
  <c r="AG2728" i="7"/>
  <c r="AG2729" i="7"/>
  <c r="AG2730" i="7"/>
  <c r="AG2731" i="7"/>
  <c r="AG2732" i="7"/>
  <c r="AG2733" i="7"/>
  <c r="AG2734" i="7"/>
  <c r="AG2735" i="7"/>
  <c r="AG2736" i="7"/>
  <c r="AG2737" i="7"/>
  <c r="AG2738" i="7"/>
  <c r="AG2739" i="7"/>
  <c r="AG2740" i="7"/>
  <c r="AG2741" i="7"/>
  <c r="AG2742" i="7"/>
  <c r="AG2743" i="7"/>
  <c r="AG2744" i="7"/>
  <c r="AG2745" i="7"/>
  <c r="AG2746" i="7"/>
  <c r="AG2747" i="7"/>
  <c r="AG2748" i="7"/>
  <c r="AG2749" i="7"/>
  <c r="AG2750" i="7"/>
  <c r="AG2751" i="7"/>
  <c r="AG2752" i="7"/>
  <c r="AG2753" i="7"/>
  <c r="AG2754" i="7"/>
  <c r="AG2755" i="7"/>
  <c r="AG2756" i="7"/>
  <c r="AG2757" i="7"/>
  <c r="AG2758" i="7"/>
  <c r="AG2759" i="7"/>
  <c r="AG2760" i="7"/>
  <c r="AG2761" i="7"/>
  <c r="AG2762" i="7"/>
  <c r="AG2763" i="7"/>
  <c r="AG2764" i="7"/>
  <c r="AG2765" i="7"/>
  <c r="AG2766" i="7"/>
  <c r="AG2767" i="7"/>
  <c r="AG2768" i="7"/>
  <c r="AG2769" i="7"/>
  <c r="AG2770" i="7"/>
  <c r="AG2771" i="7"/>
  <c r="AG2772" i="7"/>
  <c r="AG2773" i="7"/>
  <c r="AG2774" i="7"/>
  <c r="AG2775" i="7"/>
  <c r="AG2776" i="7"/>
  <c r="AG2777" i="7"/>
  <c r="AG2778" i="7"/>
  <c r="AG2779" i="7"/>
  <c r="AG2780" i="7"/>
  <c r="AG2781" i="7"/>
  <c r="AG2782" i="7"/>
  <c r="AG2783" i="7"/>
  <c r="AG2784" i="7"/>
  <c r="AG2785" i="7"/>
  <c r="AG2786" i="7"/>
  <c r="AG2787" i="7"/>
  <c r="AG2788" i="7"/>
  <c r="AG2789" i="7"/>
  <c r="AG2790" i="7"/>
  <c r="AG2791" i="7"/>
  <c r="AG2792" i="7"/>
  <c r="AG2793" i="7"/>
  <c r="AG2794" i="7"/>
  <c r="AG2795" i="7"/>
  <c r="AG2796" i="7"/>
  <c r="AG2797" i="7"/>
  <c r="AG2798" i="7"/>
  <c r="AG2799" i="7"/>
  <c r="AG2800" i="7"/>
  <c r="AG2801" i="7"/>
  <c r="AG2802" i="7"/>
  <c r="AG2803" i="7"/>
  <c r="AG2804" i="7"/>
  <c r="AG2805" i="7"/>
  <c r="AG2806" i="7"/>
  <c r="AG2807" i="7"/>
  <c r="AG2808" i="7"/>
  <c r="AG2809" i="7"/>
  <c r="AG2810" i="7"/>
  <c r="AG2811" i="7"/>
  <c r="AG2812" i="7"/>
  <c r="AG2813" i="7"/>
  <c r="AG2814" i="7"/>
  <c r="AG2815" i="7"/>
  <c r="AG2816" i="7"/>
  <c r="AG2817" i="7"/>
  <c r="AG2818" i="7"/>
  <c r="AG2819" i="7"/>
  <c r="AG2820" i="7"/>
  <c r="AG2821" i="7"/>
  <c r="AG2822" i="7"/>
  <c r="AG2823" i="7"/>
  <c r="AG2824" i="7"/>
  <c r="AG2825" i="7"/>
  <c r="AG2826" i="7"/>
  <c r="AG2827" i="7"/>
  <c r="AG2828" i="7"/>
  <c r="AG2829" i="7"/>
  <c r="AG2830" i="7"/>
  <c r="AG2831" i="7"/>
  <c r="AG2832" i="7"/>
  <c r="AG2833" i="7"/>
  <c r="AG2834" i="7"/>
  <c r="AG2835" i="7"/>
  <c r="AG2836" i="7"/>
  <c r="AG2837" i="7"/>
  <c r="AG2838" i="7"/>
  <c r="AG2839" i="7"/>
  <c r="AG2840" i="7"/>
  <c r="AG2841" i="7"/>
  <c r="AG2842" i="7"/>
  <c r="AG2843" i="7"/>
  <c r="AG2844" i="7"/>
  <c r="AG2845" i="7"/>
  <c r="AG2846" i="7"/>
  <c r="AG2847" i="7"/>
  <c r="AG2848" i="7"/>
  <c r="AG2849" i="7"/>
  <c r="AG2850" i="7"/>
  <c r="AG2851" i="7"/>
  <c r="AG2852" i="7"/>
  <c r="AG2853" i="7"/>
  <c r="AG2854" i="7"/>
  <c r="AG2855" i="7"/>
  <c r="AG2856" i="7"/>
  <c r="AG2857" i="7"/>
  <c r="AG2858" i="7"/>
  <c r="AG2859" i="7"/>
  <c r="AG2860" i="7"/>
  <c r="AG2861" i="7"/>
  <c r="AG2862" i="7"/>
  <c r="AG2863" i="7"/>
  <c r="AG2864" i="7"/>
  <c r="AG2865" i="7"/>
  <c r="AG2866" i="7"/>
  <c r="AG2867" i="7"/>
  <c r="AG2868" i="7"/>
  <c r="AG2869" i="7"/>
  <c r="AG2870" i="7"/>
  <c r="AG2871" i="7"/>
  <c r="AG2872" i="7"/>
  <c r="AG2873" i="7"/>
  <c r="AG2874" i="7"/>
  <c r="AG2875" i="7"/>
  <c r="AG2876" i="7"/>
  <c r="AG2877" i="7"/>
  <c r="AG2878" i="7"/>
  <c r="AG2879" i="7"/>
  <c r="AG2880" i="7"/>
  <c r="AG2881" i="7"/>
  <c r="AG2882" i="7"/>
  <c r="AG2883" i="7"/>
  <c r="AG2884" i="7"/>
  <c r="AG2885" i="7"/>
  <c r="AG2886" i="7"/>
  <c r="AG2887" i="7"/>
  <c r="AG2888" i="7"/>
  <c r="AG2889" i="7"/>
  <c r="AG2890" i="7"/>
  <c r="AG2891" i="7"/>
  <c r="AG2892" i="7"/>
  <c r="AG2893" i="7"/>
  <c r="AG2894" i="7"/>
  <c r="AG2895" i="7"/>
  <c r="AG2896" i="7"/>
  <c r="AG2897" i="7"/>
  <c r="AG2898" i="7"/>
  <c r="AG2899" i="7"/>
  <c r="AG2900" i="7"/>
  <c r="AG2901" i="7"/>
  <c r="AG2902" i="7"/>
  <c r="AG2903" i="7"/>
  <c r="AG2904" i="7"/>
  <c r="AG2905" i="7"/>
  <c r="AG2906" i="7"/>
  <c r="AG2907" i="7"/>
  <c r="AG2908" i="7"/>
  <c r="AG2909" i="7"/>
  <c r="AG2910" i="7"/>
  <c r="AG2911" i="7"/>
  <c r="AG2912" i="7"/>
  <c r="AG2913" i="7"/>
  <c r="AG2914" i="7"/>
  <c r="AG2915" i="7"/>
  <c r="AG2916" i="7"/>
  <c r="AG2917" i="7"/>
  <c r="AG2918" i="7"/>
  <c r="AG2919" i="7"/>
  <c r="AG2920" i="7"/>
  <c r="AG2921" i="7"/>
  <c r="AG2922" i="7"/>
  <c r="AG2923" i="7"/>
  <c r="AG2924" i="7"/>
  <c r="AG2925" i="7"/>
  <c r="AG2926" i="7"/>
  <c r="AG2927" i="7"/>
  <c r="AG2928" i="7"/>
  <c r="AG2929" i="7"/>
  <c r="AG2930" i="7"/>
  <c r="AG2931" i="7"/>
  <c r="AG2932" i="7"/>
  <c r="AG2933" i="7"/>
  <c r="AG2934" i="7"/>
  <c r="AG2935" i="7"/>
  <c r="AG2936" i="7"/>
  <c r="AG2937" i="7"/>
  <c r="AG2938" i="7"/>
  <c r="AG2939" i="7"/>
  <c r="AG2940" i="7"/>
  <c r="AG2941" i="7"/>
  <c r="AG2942" i="7"/>
  <c r="AG2943" i="7"/>
  <c r="AG2944" i="7"/>
  <c r="AG2945" i="7"/>
  <c r="AG2946" i="7"/>
  <c r="AG2947" i="7"/>
  <c r="AG2948" i="7"/>
  <c r="AG2949" i="7"/>
  <c r="AG2950" i="7"/>
  <c r="AG2951" i="7"/>
  <c r="AG2952" i="7"/>
  <c r="AG2953" i="7"/>
  <c r="AG2954" i="7"/>
  <c r="AG2955" i="7"/>
  <c r="AG2956" i="7"/>
  <c r="AG2957" i="7"/>
  <c r="AG2958" i="7"/>
  <c r="AG2959" i="7"/>
  <c r="AG2960" i="7"/>
  <c r="AG2961" i="7"/>
  <c r="AG2962" i="7"/>
  <c r="AG2963" i="7"/>
  <c r="AG2964" i="7"/>
  <c r="AG2965" i="7"/>
  <c r="AG2966" i="7"/>
  <c r="AG2967" i="7"/>
  <c r="AG2968" i="7"/>
  <c r="AG2969" i="7"/>
  <c r="AG2970" i="7"/>
  <c r="AG2971" i="7"/>
  <c r="AG2972" i="7"/>
  <c r="AG2973" i="7"/>
  <c r="AG2974" i="7"/>
  <c r="AG2975" i="7"/>
  <c r="AG2976" i="7"/>
  <c r="AG2977" i="7"/>
  <c r="AG2978" i="7"/>
  <c r="AG2979" i="7"/>
  <c r="AG2980" i="7"/>
  <c r="AG2981" i="7"/>
  <c r="AG2982" i="7"/>
  <c r="AG2983" i="7"/>
  <c r="AG2984" i="7"/>
  <c r="AG2985" i="7"/>
  <c r="AG2986" i="7"/>
  <c r="AG2987" i="7"/>
  <c r="AG2988" i="7"/>
  <c r="AG2989" i="7"/>
  <c r="AG2990" i="7"/>
  <c r="AG2991" i="7"/>
  <c r="AG2992" i="7"/>
  <c r="AG2993" i="7"/>
  <c r="AG2994" i="7"/>
  <c r="AG2995" i="7"/>
  <c r="AG2996" i="7"/>
  <c r="AG2997" i="7"/>
  <c r="AG2998" i="7"/>
  <c r="AG2999" i="7"/>
  <c r="AG3000" i="7"/>
  <c r="AG3001" i="7"/>
  <c r="AG3002" i="7"/>
  <c r="AG3003" i="7"/>
  <c r="AG3004" i="7"/>
  <c r="AG3005" i="7"/>
  <c r="AG3006" i="7"/>
  <c r="AG3007" i="7"/>
  <c r="AG3008" i="7"/>
  <c r="AG3009" i="7"/>
  <c r="AG3010" i="7"/>
  <c r="AG3011" i="7"/>
  <c r="AG3012" i="7"/>
  <c r="AG3013" i="7"/>
  <c r="AG3014" i="7"/>
  <c r="AG3015" i="7"/>
  <c r="AG3016" i="7"/>
  <c r="AG3017" i="7"/>
  <c r="AG3018" i="7"/>
  <c r="AG3019" i="7"/>
  <c r="AG3020" i="7"/>
  <c r="AG3021" i="7"/>
  <c r="AG3022" i="7"/>
  <c r="AG3023" i="7"/>
  <c r="AG3024" i="7"/>
  <c r="AG3025" i="7"/>
  <c r="AG3026" i="7"/>
  <c r="AG3027" i="7"/>
  <c r="AG3028" i="7"/>
  <c r="AG3029" i="7"/>
  <c r="AG3030" i="7"/>
  <c r="AG3031" i="7"/>
  <c r="AG3032" i="7"/>
  <c r="AG3033" i="7"/>
  <c r="AG3034" i="7"/>
  <c r="AG3035" i="7"/>
  <c r="AG3036" i="7"/>
  <c r="AG3037" i="7"/>
  <c r="AG3038" i="7"/>
  <c r="AG3039" i="7"/>
  <c r="AG3040" i="7"/>
  <c r="AG3041" i="7"/>
  <c r="AG3042" i="7"/>
  <c r="AG3043" i="7"/>
  <c r="AG3044" i="7"/>
  <c r="AG3045" i="7"/>
  <c r="AG3046" i="7"/>
  <c r="AG3047" i="7"/>
  <c r="AG3048" i="7"/>
  <c r="AG3049" i="7"/>
  <c r="AG3050" i="7"/>
  <c r="AG3051" i="7"/>
  <c r="AG3052" i="7"/>
  <c r="AG3053" i="7"/>
  <c r="AG3054" i="7"/>
  <c r="AG3055" i="7"/>
  <c r="AG3056" i="7"/>
  <c r="AG3057" i="7"/>
  <c r="AG3058" i="7"/>
  <c r="AG3059" i="7"/>
  <c r="AG3060" i="7"/>
  <c r="AG3061" i="7"/>
  <c r="AG3062" i="7"/>
  <c r="AG3063" i="7"/>
  <c r="AG3064" i="7"/>
  <c r="AG3065" i="7"/>
  <c r="AG3066" i="7"/>
  <c r="AG3067" i="7"/>
  <c r="AG3068" i="7"/>
  <c r="AG3069" i="7"/>
  <c r="AG3070" i="7"/>
  <c r="AG3071" i="7"/>
  <c r="AG3072" i="7"/>
  <c r="AG3073" i="7"/>
  <c r="AG3074" i="7"/>
  <c r="AG3075" i="7"/>
  <c r="AG3076" i="7"/>
  <c r="AG3077" i="7"/>
  <c r="AG3078" i="7"/>
  <c r="AG3079" i="7"/>
  <c r="AG3080" i="7"/>
  <c r="AG3081" i="7"/>
  <c r="AG3082" i="7"/>
  <c r="AG3083" i="7"/>
  <c r="AG3084" i="7"/>
  <c r="AG3085" i="7"/>
  <c r="AG3086" i="7"/>
  <c r="AG3087" i="7"/>
  <c r="AG3088" i="7"/>
  <c r="AG3089" i="7"/>
  <c r="AG3090" i="7"/>
  <c r="AG3091" i="7"/>
  <c r="AG3092" i="7"/>
  <c r="AG3093" i="7"/>
  <c r="AG3094" i="7"/>
  <c r="AG3095" i="7"/>
  <c r="AG3096" i="7"/>
  <c r="AG3097" i="7"/>
  <c r="AG3098" i="7"/>
  <c r="AG3099" i="7"/>
  <c r="AG3100" i="7"/>
  <c r="AG3101" i="7"/>
  <c r="AG3102" i="7"/>
  <c r="AG3103" i="7"/>
  <c r="AG3104" i="7"/>
  <c r="AG3105" i="7"/>
  <c r="AG3106" i="7"/>
  <c r="AG3107" i="7"/>
  <c r="AG3108" i="7"/>
  <c r="AG3109" i="7"/>
  <c r="AG3110" i="7"/>
  <c r="AG3111" i="7"/>
  <c r="AG3112" i="7"/>
  <c r="AG3113" i="7"/>
  <c r="AG3114" i="7"/>
  <c r="AG3115" i="7"/>
  <c r="AG3116" i="7"/>
  <c r="AG3117" i="7"/>
  <c r="AG3118" i="7"/>
  <c r="AG3119" i="7"/>
  <c r="AG3120" i="7"/>
  <c r="AG3121" i="7"/>
  <c r="AG3122" i="7"/>
  <c r="AG3123" i="7"/>
  <c r="AG3124" i="7"/>
  <c r="AG3125" i="7"/>
  <c r="AG3126" i="7"/>
  <c r="AG3127" i="7"/>
  <c r="AG3128" i="7"/>
  <c r="AG3129" i="7"/>
  <c r="AG3130" i="7"/>
  <c r="AG3131" i="7"/>
  <c r="AG3132" i="7"/>
  <c r="AG3133" i="7"/>
  <c r="AG3134" i="7"/>
  <c r="AG3135" i="7"/>
  <c r="AG3136" i="7"/>
  <c r="AG3137" i="7"/>
  <c r="AG3138" i="7"/>
  <c r="AG3139" i="7"/>
  <c r="AG3140" i="7"/>
  <c r="AG3141" i="7"/>
  <c r="AG3142" i="7"/>
  <c r="AG3143" i="7"/>
  <c r="AG3144" i="7"/>
  <c r="AG3145" i="7"/>
  <c r="AG3146" i="7"/>
  <c r="AG3147" i="7"/>
  <c r="AG3148" i="7"/>
  <c r="AG3149" i="7"/>
  <c r="AG3150" i="7"/>
  <c r="AG3151" i="7"/>
  <c r="AG3152" i="7"/>
  <c r="AG3153" i="7"/>
  <c r="AG3154" i="7"/>
  <c r="AG3155" i="7"/>
  <c r="AG3156" i="7"/>
  <c r="AG3157" i="7"/>
  <c r="AG3158" i="7"/>
  <c r="AG3159" i="7"/>
  <c r="AG3160" i="7"/>
  <c r="AG3161" i="7"/>
  <c r="AG3162" i="7"/>
  <c r="AG3163" i="7"/>
  <c r="AG3164" i="7"/>
  <c r="AG3165" i="7"/>
  <c r="AG3166" i="7"/>
  <c r="AG3167" i="7"/>
  <c r="AG3168" i="7"/>
  <c r="AG3169" i="7"/>
  <c r="AG3170" i="7"/>
  <c r="AG3171" i="7"/>
  <c r="AG3172" i="7"/>
  <c r="AG3173" i="7"/>
  <c r="AG3174" i="7"/>
  <c r="AG3175" i="7"/>
  <c r="AG3176" i="7"/>
  <c r="AG3177" i="7"/>
  <c r="AG3178" i="7"/>
  <c r="AG3179" i="7"/>
  <c r="AG3180" i="7"/>
  <c r="AG3181" i="7"/>
  <c r="AG3182" i="7"/>
  <c r="AG3183" i="7"/>
  <c r="AG3184" i="7"/>
  <c r="AG3185" i="7"/>
  <c r="AG3186" i="7"/>
  <c r="AG3187" i="7"/>
  <c r="AG3188" i="7"/>
  <c r="AG3189" i="7"/>
  <c r="AG3190" i="7"/>
  <c r="AG3191" i="7"/>
  <c r="AG3192" i="7"/>
  <c r="AG3193" i="7"/>
  <c r="AG3194" i="7"/>
  <c r="AG3195" i="7"/>
  <c r="AG3196" i="7"/>
  <c r="AG3197" i="7"/>
  <c r="AG3198" i="7"/>
  <c r="AG3199" i="7"/>
  <c r="AG3200" i="7"/>
  <c r="AG3201" i="7"/>
  <c r="AG3202" i="7"/>
  <c r="AG3203" i="7"/>
  <c r="AG3204" i="7"/>
  <c r="AG3205" i="7"/>
  <c r="AG3206" i="7"/>
  <c r="AG3207" i="7"/>
  <c r="AG3208" i="7"/>
  <c r="AG3209" i="7"/>
  <c r="AG3210" i="7"/>
  <c r="AG3211" i="7"/>
  <c r="AG3212" i="7"/>
  <c r="AG3213" i="7"/>
  <c r="AG3214" i="7"/>
  <c r="AG3215" i="7"/>
  <c r="AG3216" i="7"/>
  <c r="AG3217" i="7"/>
  <c r="AG3218" i="7"/>
  <c r="AG3219" i="7"/>
  <c r="AG3220" i="7"/>
  <c r="AG3221" i="7"/>
  <c r="AG3222" i="7"/>
  <c r="AG3223" i="7"/>
  <c r="AG3224" i="7"/>
  <c r="AG3225" i="7"/>
  <c r="AG3226" i="7"/>
  <c r="AG3227" i="7"/>
  <c r="AG3228" i="7"/>
  <c r="AG3229" i="7"/>
  <c r="AG3230" i="7"/>
  <c r="AG3231" i="7"/>
  <c r="AG3232" i="7"/>
  <c r="AG3233" i="7"/>
  <c r="AG3234" i="7"/>
  <c r="AG3235" i="7"/>
  <c r="AG3236" i="7"/>
  <c r="AG3237" i="7"/>
  <c r="AG3238" i="7"/>
  <c r="AG3239" i="7"/>
  <c r="AG3240" i="7"/>
  <c r="AG3241" i="7"/>
  <c r="AG3242" i="7"/>
  <c r="AG3243" i="7"/>
  <c r="AG3244" i="7"/>
  <c r="AG3245" i="7"/>
  <c r="AG3246" i="7"/>
  <c r="AG3247" i="7"/>
  <c r="AG3248" i="7"/>
  <c r="AG3249" i="7"/>
  <c r="AG3250" i="7"/>
  <c r="AG3251" i="7"/>
  <c r="AG3252" i="7"/>
  <c r="AG3253" i="7"/>
  <c r="AG3254" i="7"/>
  <c r="AG3255" i="7"/>
  <c r="AG3256" i="7"/>
  <c r="AG3257" i="7"/>
  <c r="AG3258" i="7"/>
  <c r="AG3259" i="7"/>
  <c r="AG3260" i="7"/>
  <c r="AG3261" i="7"/>
  <c r="AG3262" i="7"/>
  <c r="AG3263" i="7"/>
  <c r="AG3264" i="7"/>
  <c r="AG3265" i="7"/>
  <c r="AG3266" i="7"/>
  <c r="AG3267" i="7"/>
  <c r="AG3268" i="7"/>
  <c r="AG3269" i="7"/>
  <c r="AG3270" i="7"/>
  <c r="AG3271" i="7"/>
  <c r="AG3272" i="7"/>
  <c r="AG3273" i="7"/>
  <c r="AG3274" i="7"/>
  <c r="AG3275" i="7"/>
  <c r="AG3276" i="7"/>
  <c r="AG3277" i="7"/>
  <c r="AG3278" i="7"/>
  <c r="AG3279" i="7"/>
  <c r="AG3280" i="7"/>
  <c r="AG3281" i="7"/>
  <c r="AG3282" i="7"/>
  <c r="AG3283" i="7"/>
  <c r="AG3284" i="7"/>
  <c r="AG3285" i="7"/>
  <c r="AG3286" i="7"/>
  <c r="AG3287" i="7"/>
  <c r="AG3288" i="7"/>
  <c r="AG3289" i="7"/>
  <c r="AG3290" i="7"/>
  <c r="AG3291" i="7"/>
  <c r="AG3292" i="7"/>
  <c r="AG3293" i="7"/>
  <c r="AG3294" i="7"/>
  <c r="AG3295" i="7"/>
  <c r="AG3296" i="7"/>
  <c r="AG3297" i="7"/>
  <c r="AG3298" i="7"/>
  <c r="AG3299" i="7"/>
  <c r="AG3300" i="7"/>
  <c r="AG3301" i="7"/>
  <c r="AG3302" i="7"/>
  <c r="AG3303" i="7"/>
  <c r="AG3304" i="7"/>
  <c r="AG3305" i="7"/>
  <c r="AG3306" i="7"/>
  <c r="AG3307" i="7"/>
  <c r="AG3308" i="7"/>
  <c r="AG3309" i="7"/>
  <c r="AG3310" i="7"/>
  <c r="AG3311" i="7"/>
  <c r="AG3312" i="7"/>
  <c r="AG3313" i="7"/>
  <c r="AG3314" i="7"/>
  <c r="AG3315" i="7"/>
  <c r="AG3316" i="7"/>
  <c r="AG3317" i="7"/>
  <c r="AG3318" i="7"/>
  <c r="AG3319" i="7"/>
  <c r="AG3320" i="7"/>
  <c r="AG3321" i="7"/>
  <c r="AG3322" i="7"/>
  <c r="AG3323" i="7"/>
  <c r="AG3324" i="7"/>
  <c r="AG3325" i="7"/>
  <c r="AG3326" i="7"/>
  <c r="AG3327" i="7"/>
  <c r="AG3328" i="7"/>
  <c r="AG3329" i="7"/>
  <c r="AG3330" i="7"/>
  <c r="AG3331" i="7"/>
  <c r="AG3332" i="7"/>
  <c r="AG3333" i="7"/>
  <c r="AG3334" i="7"/>
  <c r="AG3335" i="7"/>
  <c r="AG3336" i="7"/>
  <c r="AG3337" i="7"/>
  <c r="AG3338" i="7"/>
  <c r="AG3339" i="7"/>
  <c r="AG3340" i="7"/>
  <c r="AG3341" i="7"/>
  <c r="AG3342" i="7"/>
  <c r="AG3343" i="7"/>
  <c r="AG3344" i="7"/>
  <c r="AG3345" i="7"/>
  <c r="AG3346" i="7"/>
  <c r="AG3347" i="7"/>
  <c r="AG3348" i="7"/>
  <c r="AG3349" i="7"/>
  <c r="AG3350" i="7"/>
  <c r="AG3351" i="7"/>
  <c r="AG3352" i="7"/>
  <c r="AG3353" i="7"/>
  <c r="AG3354" i="7"/>
  <c r="AG3355" i="7"/>
  <c r="AG3356" i="7"/>
  <c r="AG3357" i="7"/>
  <c r="AG3358" i="7"/>
  <c r="AG3359" i="7"/>
  <c r="AG3360" i="7"/>
  <c r="AG3361" i="7"/>
  <c r="AG3362" i="7"/>
  <c r="AG3363" i="7"/>
  <c r="AG3364" i="7"/>
  <c r="AG3365" i="7"/>
  <c r="AG3366" i="7"/>
  <c r="AG3367" i="7"/>
  <c r="AG3368" i="7"/>
  <c r="AG3369" i="7"/>
  <c r="AG3370" i="7"/>
  <c r="AG3371" i="7"/>
  <c r="AG3372" i="7"/>
  <c r="AG3373" i="7"/>
  <c r="AG3374" i="7"/>
  <c r="AG3375" i="7"/>
  <c r="AG3376" i="7"/>
  <c r="AG3377" i="7"/>
  <c r="AG3378" i="7"/>
  <c r="AG3379" i="7"/>
  <c r="AG3380" i="7"/>
  <c r="AG3381" i="7"/>
  <c r="AG3382" i="7"/>
  <c r="AG3383" i="7"/>
  <c r="AG3384" i="7"/>
  <c r="AG3385" i="7"/>
  <c r="AG3386" i="7"/>
  <c r="AG3387" i="7"/>
  <c r="AG3388" i="7"/>
  <c r="AG3389" i="7"/>
  <c r="AG3390" i="7"/>
  <c r="AG3391" i="7"/>
  <c r="AG3392" i="7"/>
  <c r="AG3393" i="7"/>
  <c r="AG3394" i="7"/>
  <c r="AG3395" i="7"/>
  <c r="AG3396" i="7"/>
  <c r="AG3397" i="7"/>
  <c r="AG3398" i="7"/>
  <c r="AG3399" i="7"/>
  <c r="AG3400" i="7"/>
  <c r="AG3401" i="7"/>
  <c r="AG3402" i="7"/>
  <c r="AG3403" i="7"/>
  <c r="AG3404" i="7"/>
  <c r="AG3405" i="7"/>
  <c r="AG3406" i="7"/>
  <c r="AG3407" i="7"/>
  <c r="AG3408" i="7"/>
  <c r="AG3409" i="7"/>
  <c r="AG3410" i="7"/>
  <c r="AG3411" i="7"/>
  <c r="AG3412" i="7"/>
  <c r="AG3413" i="7"/>
  <c r="AG3414" i="7"/>
  <c r="AG3415" i="7"/>
  <c r="AG3416" i="7"/>
  <c r="AG3417" i="7"/>
  <c r="AG3418" i="7"/>
  <c r="AG3419" i="7"/>
  <c r="AG3420" i="7"/>
  <c r="AG3421" i="7"/>
  <c r="AG3422" i="7"/>
  <c r="AG3423" i="7"/>
  <c r="AG3424" i="7"/>
  <c r="AG3425" i="7"/>
  <c r="AG3426" i="7"/>
  <c r="AG3427" i="7"/>
  <c r="AG3428" i="7"/>
  <c r="AG3429" i="7"/>
  <c r="AG3430" i="7"/>
  <c r="AG3431" i="7"/>
  <c r="AG3432" i="7"/>
  <c r="AG3433" i="7"/>
  <c r="AG3434" i="7"/>
  <c r="AG3435" i="7"/>
  <c r="AG3436" i="7"/>
  <c r="AG3437" i="7"/>
  <c r="AG3438" i="7"/>
  <c r="AG3439" i="7"/>
  <c r="AG3440" i="7"/>
  <c r="AG3441" i="7"/>
  <c r="AG3442" i="7"/>
  <c r="AG3443" i="7"/>
  <c r="AG3444" i="7"/>
  <c r="AG3445" i="7"/>
  <c r="AG3446" i="7"/>
  <c r="AG3447" i="7"/>
  <c r="AG3448" i="7"/>
  <c r="AG3449" i="7"/>
  <c r="AG3450" i="7"/>
  <c r="AG3451" i="7"/>
  <c r="AG3452" i="7"/>
  <c r="AG3453" i="7"/>
  <c r="AG3454" i="7"/>
  <c r="AG3455" i="7"/>
  <c r="AG3456" i="7"/>
  <c r="AG3457" i="7"/>
  <c r="AG3458" i="7"/>
  <c r="AG3459" i="7"/>
  <c r="AG3460" i="7"/>
  <c r="AG3461" i="7"/>
  <c r="AG3462" i="7"/>
  <c r="AG3463" i="7"/>
  <c r="AG3464" i="7"/>
  <c r="AG3465" i="7"/>
  <c r="AG3466" i="7"/>
  <c r="AG3467" i="7"/>
  <c r="AG3468" i="7"/>
  <c r="AG3469" i="7"/>
  <c r="AG3470" i="7"/>
  <c r="AG3471" i="7"/>
  <c r="AG3472" i="7"/>
  <c r="AG3473" i="7"/>
  <c r="AG3474" i="7"/>
  <c r="AG3475" i="7"/>
  <c r="AG3476" i="7"/>
  <c r="AG3477" i="7"/>
  <c r="AG3478" i="7"/>
  <c r="AG3479" i="7"/>
  <c r="AG3480" i="7"/>
  <c r="AG3481" i="7"/>
  <c r="AG3482" i="7"/>
  <c r="AG3483" i="7"/>
  <c r="AG3484" i="7"/>
  <c r="AG3485" i="7"/>
  <c r="AG3486" i="7"/>
  <c r="AG3487" i="7"/>
  <c r="AG3488" i="7"/>
  <c r="AG3489" i="7"/>
  <c r="AG3490" i="7"/>
  <c r="AG3491" i="7"/>
  <c r="AG3492" i="7"/>
  <c r="AG3493" i="7"/>
  <c r="AG3494" i="7"/>
  <c r="AG3495" i="7"/>
  <c r="AG3496" i="7"/>
  <c r="AG3497" i="7"/>
  <c r="AG3498" i="7"/>
  <c r="AG3499" i="7"/>
  <c r="AG3500" i="7"/>
  <c r="AG3501" i="7"/>
  <c r="AG3502" i="7"/>
  <c r="AG3503" i="7"/>
  <c r="AG3504" i="7"/>
  <c r="AG3505" i="7"/>
  <c r="AG3506" i="7"/>
  <c r="AG3507" i="7"/>
  <c r="AG3508" i="7"/>
  <c r="AG3509" i="7"/>
  <c r="AG3510" i="7"/>
  <c r="AG3511" i="7"/>
  <c r="AG3512" i="7"/>
  <c r="AG3513" i="7"/>
  <c r="AG3514" i="7"/>
  <c r="AG3515" i="7"/>
  <c r="AG3516" i="7"/>
  <c r="AG3517" i="7"/>
  <c r="AG3518" i="7"/>
  <c r="AG3519" i="7"/>
  <c r="AG3520" i="7"/>
  <c r="AG3521" i="7"/>
  <c r="AG3522" i="7"/>
  <c r="AG3523" i="7"/>
  <c r="AG3524" i="7"/>
  <c r="AG3525" i="7"/>
  <c r="AG3526" i="7"/>
  <c r="AG3527" i="7"/>
  <c r="AG3528" i="7"/>
  <c r="AG3529" i="7"/>
  <c r="AG3530" i="7"/>
  <c r="AG3531" i="7"/>
  <c r="AG3532" i="7"/>
  <c r="AG3533" i="7"/>
  <c r="AG3534" i="7"/>
  <c r="AG3535" i="7"/>
  <c r="AG3536" i="7"/>
  <c r="AG3537" i="7"/>
  <c r="AG3538" i="7"/>
  <c r="AG3539" i="7"/>
  <c r="AG3540" i="7"/>
  <c r="AG3541" i="7"/>
  <c r="AG3542" i="7"/>
  <c r="AG3543" i="7"/>
  <c r="AG3544" i="7"/>
  <c r="AG3545" i="7"/>
  <c r="AG3546" i="7"/>
  <c r="AG3547" i="7"/>
  <c r="AG3548" i="7"/>
  <c r="AG3549" i="7"/>
  <c r="AG3550" i="7"/>
  <c r="AG3551" i="7"/>
  <c r="AG3552" i="7"/>
  <c r="AG3553" i="7"/>
  <c r="AG3554" i="7"/>
  <c r="AG3555" i="7"/>
  <c r="AG3556" i="7"/>
  <c r="AG3557" i="7"/>
  <c r="AG3558" i="7"/>
  <c r="AG3559" i="7"/>
  <c r="AG3560" i="7"/>
  <c r="AG3561" i="7"/>
  <c r="AG3562" i="7"/>
  <c r="AG3563" i="7"/>
  <c r="AG3564" i="7"/>
  <c r="AG3565" i="7"/>
  <c r="AG3566" i="7"/>
  <c r="AG3567" i="7"/>
  <c r="AG3568" i="7"/>
  <c r="AG3569" i="7"/>
  <c r="AG3570" i="7"/>
  <c r="AG3571" i="7"/>
  <c r="AG3572" i="7"/>
  <c r="AG3573" i="7"/>
  <c r="AG3574" i="7"/>
  <c r="AG3575" i="7"/>
  <c r="AG3576" i="7"/>
  <c r="AG3577" i="7"/>
  <c r="AG3578" i="7"/>
  <c r="AG3579" i="7"/>
  <c r="AG3580" i="7"/>
  <c r="AG3581" i="7"/>
  <c r="AG3582" i="7"/>
  <c r="AG3583" i="7"/>
  <c r="AG3584" i="7"/>
  <c r="AG3585" i="7"/>
  <c r="AG3586" i="7"/>
  <c r="AG3587" i="7"/>
  <c r="AG3588" i="7"/>
  <c r="AG3589" i="7"/>
  <c r="AG3590" i="7"/>
  <c r="AG3591" i="7"/>
  <c r="AG3592" i="7"/>
  <c r="AG3593" i="7"/>
  <c r="AG3594" i="7"/>
  <c r="AG3595" i="7"/>
  <c r="AG3596" i="7"/>
  <c r="AG3597" i="7"/>
  <c r="AG3598" i="7"/>
  <c r="AG3599" i="7"/>
  <c r="AG3600" i="7"/>
  <c r="AG3601" i="7"/>
  <c r="AG3602" i="7"/>
  <c r="AG3603" i="7"/>
  <c r="AG3604" i="7"/>
  <c r="AG3605" i="7"/>
  <c r="AG3606" i="7"/>
  <c r="AG3607" i="7"/>
  <c r="AG3608" i="7"/>
  <c r="AG3609" i="7"/>
  <c r="AG3610" i="7"/>
  <c r="AG3611" i="7"/>
  <c r="AG3612" i="7"/>
  <c r="AG3613" i="7"/>
  <c r="AG3614" i="7"/>
  <c r="AG3615" i="7"/>
  <c r="AG3616" i="7"/>
  <c r="AG3617" i="7"/>
  <c r="AG3618" i="7"/>
  <c r="AG3619" i="7"/>
  <c r="AG3620" i="7"/>
  <c r="AG3621" i="7"/>
  <c r="AG3622" i="7"/>
  <c r="AG3623" i="7"/>
  <c r="AG3624" i="7"/>
  <c r="AG3625" i="7"/>
  <c r="AG3626" i="7"/>
  <c r="AG3627" i="7"/>
  <c r="AG3628" i="7"/>
  <c r="AG3629" i="7"/>
  <c r="AG3630" i="7"/>
  <c r="AG3631" i="7"/>
  <c r="AG3632" i="7"/>
  <c r="AG3633" i="7"/>
  <c r="AG3634" i="7"/>
  <c r="AG3635" i="7"/>
  <c r="AG3636" i="7"/>
  <c r="AG3637" i="7"/>
  <c r="AG3638" i="7"/>
  <c r="AG3639" i="7"/>
  <c r="AG3640" i="7"/>
  <c r="AG3641" i="7"/>
  <c r="AG3642" i="7"/>
  <c r="AG3643" i="7"/>
  <c r="AG3644" i="7"/>
  <c r="AG3645" i="7"/>
  <c r="AG3646" i="7"/>
  <c r="AG3647" i="7"/>
  <c r="AG3648" i="7"/>
  <c r="AG3649" i="7"/>
  <c r="AG3650" i="7"/>
  <c r="AG3651" i="7"/>
  <c r="AG3652" i="7"/>
  <c r="AG3653" i="7"/>
  <c r="AG3654" i="7"/>
  <c r="AG3655" i="7"/>
  <c r="AG3656" i="7"/>
  <c r="AG3657" i="7"/>
  <c r="AG3658" i="7"/>
  <c r="AG3659" i="7"/>
  <c r="AG3660" i="7"/>
  <c r="AG3661" i="7"/>
  <c r="AG3662" i="7"/>
  <c r="AG3663" i="7"/>
  <c r="AG3664" i="7"/>
  <c r="AG3665" i="7"/>
  <c r="AG3666" i="7"/>
  <c r="AG3667" i="7"/>
  <c r="AG3668" i="7"/>
  <c r="AG3669" i="7"/>
  <c r="AG3670" i="7"/>
  <c r="AG3671" i="7"/>
  <c r="AG3672" i="7"/>
  <c r="AG3673" i="7"/>
  <c r="AG3674" i="7"/>
  <c r="AG3675" i="7"/>
  <c r="AG3676" i="7"/>
  <c r="AG3677" i="7"/>
  <c r="AG3678" i="7"/>
  <c r="AG3679" i="7"/>
  <c r="AG3680" i="7"/>
  <c r="AG3681" i="7"/>
  <c r="AG3682" i="7"/>
  <c r="AG3683" i="7"/>
  <c r="AG3684" i="7"/>
  <c r="AG3685" i="7"/>
  <c r="AG3686" i="7"/>
  <c r="AG3687" i="7"/>
  <c r="AG3688" i="7"/>
  <c r="AG3689" i="7"/>
  <c r="AG3690" i="7"/>
  <c r="AG3691" i="7"/>
  <c r="AG3692" i="7"/>
  <c r="AG3693" i="7"/>
  <c r="AG3694" i="7"/>
  <c r="AG3695" i="7"/>
  <c r="AG3696" i="7"/>
  <c r="AG3697" i="7"/>
  <c r="AG3698" i="7"/>
  <c r="AG3699" i="7"/>
  <c r="AG3700" i="7"/>
  <c r="AG3701" i="7"/>
  <c r="AG3702" i="7"/>
  <c r="AG3703" i="7"/>
  <c r="AG3704" i="7"/>
  <c r="AG3705" i="7"/>
  <c r="AG3706" i="7"/>
  <c r="AG3707" i="7"/>
  <c r="AG3708" i="7"/>
  <c r="AG3709" i="7"/>
  <c r="AG3710" i="7"/>
  <c r="AG3711" i="7"/>
  <c r="AG3712" i="7"/>
  <c r="AG3713" i="7"/>
  <c r="AG3714" i="7"/>
  <c r="AG3715" i="7"/>
  <c r="AG3716" i="7"/>
  <c r="AG3717" i="7"/>
  <c r="AG3718" i="7"/>
  <c r="AG3719" i="7"/>
  <c r="AG3720" i="7"/>
  <c r="AG3721" i="7"/>
  <c r="AG3722" i="7"/>
  <c r="AG3723" i="7"/>
  <c r="AG3724" i="7"/>
  <c r="AG3725" i="7"/>
  <c r="AG3726" i="7"/>
  <c r="AG3727" i="7"/>
  <c r="AG3728" i="7"/>
  <c r="AG3729" i="7"/>
  <c r="AG3730" i="7"/>
  <c r="AG3731" i="7"/>
  <c r="AG3732" i="7"/>
  <c r="AG3733" i="7"/>
  <c r="AG3734" i="7"/>
  <c r="AG3735" i="7"/>
  <c r="AG3736" i="7"/>
  <c r="AG3737" i="7"/>
  <c r="AG3738" i="7"/>
  <c r="AG3739" i="7"/>
  <c r="AG3740" i="7"/>
  <c r="AG3741" i="7"/>
  <c r="AG3742" i="7"/>
  <c r="AG3743" i="7"/>
  <c r="AG3744" i="7"/>
  <c r="AG3745" i="7"/>
  <c r="AG3746" i="7"/>
  <c r="AG3747" i="7"/>
  <c r="AG3748" i="7"/>
  <c r="AG3749" i="7"/>
  <c r="AG3750" i="7"/>
  <c r="AG3751" i="7"/>
  <c r="AG3752" i="7"/>
  <c r="AG3753" i="7"/>
  <c r="AG3754" i="7"/>
  <c r="AG3755" i="7"/>
  <c r="AG3756" i="7"/>
  <c r="AG3757" i="7"/>
  <c r="AG3758" i="7"/>
  <c r="AG3759" i="7"/>
  <c r="AG3760" i="7"/>
  <c r="AG3761" i="7"/>
  <c r="AG3762" i="7"/>
  <c r="AG3763" i="7"/>
  <c r="AG3764" i="7"/>
  <c r="AG3765" i="7"/>
  <c r="AG3766" i="7"/>
  <c r="AG3767" i="7"/>
  <c r="AG3768" i="7"/>
  <c r="AG3769" i="7"/>
  <c r="AG3770" i="7"/>
  <c r="AG3771" i="7"/>
  <c r="AG3772" i="7"/>
  <c r="AG3773" i="7"/>
  <c r="AG3774" i="7"/>
  <c r="AG3775" i="7"/>
  <c r="AG3776" i="7"/>
  <c r="AG3777" i="7"/>
  <c r="AG3778" i="7"/>
  <c r="AG3779" i="7"/>
  <c r="AG3780" i="7"/>
  <c r="AG3781" i="7"/>
  <c r="AG3782" i="7"/>
  <c r="AG3783" i="7"/>
  <c r="AG3784" i="7"/>
  <c r="AG3785" i="7"/>
  <c r="AG3786" i="7"/>
  <c r="AG3787" i="7"/>
  <c r="AG3788" i="7"/>
  <c r="AG3789" i="7"/>
  <c r="AG3790" i="7"/>
  <c r="AG3791" i="7"/>
  <c r="AG3792" i="7"/>
  <c r="AG3793" i="7"/>
  <c r="AG3794" i="7"/>
  <c r="AG3795" i="7"/>
  <c r="AG3796" i="7"/>
  <c r="AG3797" i="7"/>
  <c r="AG3798" i="7"/>
  <c r="AG3799" i="7"/>
  <c r="AG3800" i="7"/>
  <c r="AG3801" i="7"/>
  <c r="AG3802" i="7"/>
  <c r="AG3803" i="7"/>
  <c r="AG3804" i="7"/>
  <c r="AG3805" i="7"/>
  <c r="AG3806" i="7"/>
  <c r="AG3807" i="7"/>
  <c r="AG3808" i="7"/>
  <c r="AG3809" i="7"/>
  <c r="AG3810" i="7"/>
  <c r="AG3811" i="7"/>
  <c r="AG3812" i="7"/>
  <c r="AG3813" i="7"/>
  <c r="AG3814" i="7"/>
  <c r="AG3815" i="7"/>
  <c r="AG3816" i="7"/>
  <c r="AG3817" i="7"/>
  <c r="AG3818" i="7"/>
  <c r="AG3819" i="7"/>
  <c r="AG3820" i="7"/>
  <c r="AG3821" i="7"/>
  <c r="AG3822" i="7"/>
  <c r="AG3823" i="7"/>
  <c r="AG3824" i="7"/>
  <c r="AG3825" i="7"/>
  <c r="AG3826" i="7"/>
  <c r="AG3827" i="7"/>
  <c r="AG3828" i="7"/>
  <c r="AG3829" i="7"/>
  <c r="AG3830" i="7"/>
  <c r="AG3831" i="7"/>
  <c r="AG3832" i="7"/>
  <c r="AG3833" i="7"/>
  <c r="AG3834" i="7"/>
  <c r="AG3835" i="7"/>
  <c r="AG3836" i="7"/>
  <c r="AG3837" i="7"/>
  <c r="AG3838" i="7"/>
  <c r="AG3839" i="7"/>
  <c r="AG3840" i="7"/>
  <c r="AG3841" i="7"/>
  <c r="AG3842" i="7"/>
  <c r="AG3843" i="7"/>
  <c r="AG3844" i="7"/>
  <c r="AG3845" i="7"/>
  <c r="AG3846" i="7"/>
  <c r="AG3847" i="7"/>
  <c r="AG3848" i="7"/>
  <c r="AG3849" i="7"/>
  <c r="AG3850" i="7"/>
  <c r="AG3851" i="7"/>
  <c r="AG3852" i="7"/>
  <c r="AG3853" i="7"/>
  <c r="AG3854" i="7"/>
  <c r="AG3855" i="7"/>
  <c r="AG3856" i="7"/>
  <c r="AG3857" i="7"/>
  <c r="AG3858" i="7"/>
  <c r="AG3859" i="7"/>
  <c r="AG3860" i="7"/>
  <c r="AG3861" i="7"/>
  <c r="AG3862" i="7"/>
  <c r="AG3863" i="7"/>
  <c r="AG3864" i="7"/>
  <c r="AG3865" i="7"/>
  <c r="AG3866" i="7"/>
  <c r="AG3867" i="7"/>
  <c r="AG3868" i="7"/>
  <c r="AG3869" i="7"/>
  <c r="AG3870" i="7"/>
  <c r="AG3871" i="7"/>
  <c r="AG3872" i="7"/>
  <c r="AG3873" i="7"/>
  <c r="AG3874" i="7"/>
  <c r="AG3875" i="7"/>
  <c r="AG3876" i="7"/>
  <c r="AG3877" i="7"/>
  <c r="AG3878" i="7"/>
  <c r="AG3879" i="7"/>
  <c r="AG3880" i="7"/>
  <c r="AG3881" i="7"/>
  <c r="AG3882" i="7"/>
  <c r="AG3883" i="7"/>
  <c r="AG3884" i="7"/>
  <c r="AG3885" i="7"/>
  <c r="AG3886" i="7"/>
  <c r="AG3887" i="7"/>
  <c r="AG3888" i="7"/>
  <c r="AG3889" i="7"/>
  <c r="AG3890" i="7"/>
  <c r="AG3891" i="7"/>
  <c r="AG3892" i="7"/>
  <c r="AG3893" i="7"/>
  <c r="AG3894" i="7"/>
  <c r="AG3895" i="7"/>
  <c r="AG3896" i="7"/>
  <c r="AG3897" i="7"/>
  <c r="AG3898" i="7"/>
  <c r="AG3899" i="7"/>
  <c r="AG3900" i="7"/>
  <c r="AG3901" i="7"/>
  <c r="AG3902" i="7"/>
  <c r="AG3903" i="7"/>
  <c r="AG3904" i="7"/>
  <c r="AG3905" i="7"/>
  <c r="AG3906" i="7"/>
  <c r="AG3907" i="7"/>
  <c r="AG3908" i="7"/>
  <c r="AG3909" i="7"/>
  <c r="AG3910" i="7"/>
  <c r="AG3911" i="7"/>
  <c r="AG3912" i="7"/>
  <c r="AG3913" i="7"/>
  <c r="AG3914" i="7"/>
  <c r="AG3915" i="7"/>
  <c r="AG3916" i="7"/>
  <c r="AG2" i="7"/>
  <c r="D19" i="24" l="1"/>
  <c r="D27" i="15" l="1"/>
  <c r="D9" i="12"/>
  <c r="D8" i="12"/>
  <c r="D7" i="12"/>
  <c r="D20" i="24" l="1"/>
  <c r="D21" i="24" s="1"/>
  <c r="D17" i="24"/>
  <c r="D16" i="24"/>
  <c r="D14" i="24"/>
  <c r="D13" i="24"/>
  <c r="D11" i="24"/>
  <c r="D10" i="24"/>
  <c r="C3" i="24"/>
  <c r="C2" i="24"/>
  <c r="D9" i="24"/>
  <c r="D8" i="24"/>
  <c r="D7" i="24"/>
  <c r="B34" i="6"/>
  <c r="C4" i="24" s="1"/>
  <c r="C14" i="24"/>
  <c r="C13" i="24"/>
  <c r="D12" i="24"/>
  <c r="C12" i="24"/>
  <c r="C11" i="24"/>
  <c r="C10" i="24"/>
  <c r="C9" i="24"/>
  <c r="C8" i="24"/>
  <c r="C7" i="24"/>
  <c r="D24" i="15" l="1"/>
  <c r="D18" i="15"/>
  <c r="D17" i="15"/>
  <c r="D13" i="15"/>
  <c r="D12" i="15"/>
  <c r="D26" i="15" l="1"/>
  <c r="D25" i="15"/>
  <c r="D15" i="13"/>
  <c r="D14" i="13"/>
  <c r="D7" i="3"/>
  <c r="D7" i="13"/>
  <c r="D5" i="3"/>
  <c r="C5" i="3"/>
  <c r="C5" i="13"/>
  <c r="D5" i="13"/>
  <c r="D12" i="13"/>
  <c r="D11" i="13"/>
  <c r="D10" i="13"/>
  <c r="D9" i="13"/>
  <c r="D8" i="13"/>
  <c r="D6" i="13"/>
  <c r="C12" i="13"/>
  <c r="C11" i="13"/>
  <c r="C10" i="13"/>
  <c r="C9" i="13"/>
  <c r="C8" i="13"/>
  <c r="C7" i="13"/>
  <c r="C6" i="13"/>
  <c r="C10" i="3"/>
  <c r="C12" i="3"/>
  <c r="C11" i="3"/>
  <c r="C9" i="3"/>
  <c r="C8" i="3"/>
  <c r="C7" i="3"/>
  <c r="C6" i="3"/>
  <c r="C2" i="3"/>
  <c r="C2" i="13"/>
  <c r="D18" i="14"/>
  <c r="D17" i="14"/>
  <c r="D13" i="14"/>
  <c r="D12" i="14"/>
  <c r="C23" i="11" l="1"/>
  <c r="B23" i="11"/>
  <c r="C22" i="11"/>
  <c r="B22" i="11"/>
  <c r="C24" i="12"/>
  <c r="B24" i="12"/>
  <c r="C17" i="12"/>
  <c r="C15" i="12"/>
  <c r="C16" i="12"/>
  <c r="B17" i="12"/>
  <c r="B16" i="12"/>
  <c r="B15" i="12"/>
  <c r="B16" i="11"/>
  <c r="C16" i="11"/>
  <c r="C15" i="11"/>
  <c r="B15" i="11"/>
  <c r="B22" i="12" l="1"/>
  <c r="B23" i="12"/>
  <c r="B30" i="12" s="1"/>
  <c r="C23" i="12"/>
  <c r="C30" i="12" s="1"/>
  <c r="C22" i="12"/>
  <c r="C29" i="12" s="1"/>
  <c r="D10" i="12"/>
  <c r="B29" i="12"/>
  <c r="B30" i="11"/>
  <c r="C30" i="11"/>
  <c r="C29" i="11"/>
  <c r="B29" i="11"/>
  <c r="D31" i="11" s="1"/>
  <c r="D32" i="11" s="1"/>
  <c r="D12" i="3"/>
  <c r="D11" i="3"/>
  <c r="D10" i="3"/>
  <c r="D9" i="3"/>
  <c r="D8" i="3"/>
  <c r="D6" i="3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D7" i="11"/>
  <c r="D9" i="11"/>
  <c r="D8" i="11"/>
  <c r="D8" i="9"/>
  <c r="D7" i="9"/>
  <c r="B7" i="8"/>
  <c r="D9" i="9"/>
  <c r="B6" i="8"/>
  <c r="D31" i="12" l="1"/>
  <c r="D32" i="12" s="1"/>
  <c r="D10" i="11"/>
  <c r="D10" i="9"/>
</calcChain>
</file>

<file path=xl/sharedStrings.xml><?xml version="1.0" encoding="utf-8"?>
<sst xmlns="http://schemas.openxmlformats.org/spreadsheetml/2006/main" count="232" uniqueCount="94">
  <si>
    <t>Gender</t>
  </si>
  <si>
    <t>Age in years at screening</t>
  </si>
  <si>
    <t>Race/Hispanic origin w/ NH Asian</t>
  </si>
  <si>
    <t>Served active duty in US Armed Forces</t>
  </si>
  <si>
    <t>Served in a foreign country</t>
  </si>
  <si>
    <t>Country of birth</t>
  </si>
  <si>
    <t>Education level - Adults 20+</t>
  </si>
  <si>
    <t>Marital status</t>
  </si>
  <si>
    <t>Annual household income</t>
  </si>
  <si>
    <t>SP ever had pain or discomfort in chest</t>
  </si>
  <si>
    <t>SP get it walking uphill or in a hurry</t>
  </si>
  <si>
    <t>How healthy is the diet</t>
  </si>
  <si>
    <t>Past 30 day milk product consumption</t>
  </si>
  <si>
    <t>How often drank milk age 5-12</t>
  </si>
  <si>
    <t>How often drank milk age 13-17</t>
  </si>
  <si>
    <t>How often drank milk age 18-35</t>
  </si>
  <si>
    <t>. of meals from fast food or pizza place</t>
  </si>
  <si>
    <t>. of ready-to-eat foods in past 30 days</t>
  </si>
  <si>
    <t>. of frozen meals/pizza in past 30 days</t>
  </si>
  <si>
    <t>Eat at fast food/pizza places</t>
  </si>
  <si>
    <t>Direct HDL-Cholesterol (mg/dL)</t>
  </si>
  <si>
    <t>Direct HDL-Cholesterol (mmol/L)</t>
  </si>
  <si>
    <t>Total Cholesterol( mg/dL)</t>
  </si>
  <si>
    <t>Total Cholesterol( mmol/L)</t>
  </si>
  <si>
    <t>Hepatitis A antibody</t>
  </si>
  <si>
    <t>Covered by health insurance</t>
  </si>
  <si>
    <t>Time when no insurance in past year?</t>
  </si>
  <si>
    <t>PAT_ID</t>
  </si>
  <si>
    <t>Second HDL SI</t>
  </si>
  <si>
    <t>Second HDL</t>
  </si>
  <si>
    <t>Third HDL</t>
  </si>
  <si>
    <t>Third HDL SI</t>
  </si>
  <si>
    <t>STEP</t>
  </si>
  <si>
    <t>2b</t>
  </si>
  <si>
    <t>2c</t>
  </si>
  <si>
    <t>3d</t>
  </si>
  <si>
    <t>What To Calculate?</t>
  </si>
  <si>
    <t>3e</t>
  </si>
  <si>
    <t>3f</t>
  </si>
  <si>
    <t>3g</t>
  </si>
  <si>
    <t>3h</t>
  </si>
  <si>
    <t>ColumnNumber</t>
  </si>
  <si>
    <t>ColumnIndex</t>
  </si>
  <si>
    <t>ColumnName</t>
  </si>
  <si>
    <t>Row Labels</t>
  </si>
  <si>
    <t>Grand Total</t>
  </si>
  <si>
    <t>Count of PAT_ID</t>
  </si>
  <si>
    <t>Column Labels</t>
  </si>
  <si>
    <t>Count of PAT_ID2</t>
  </si>
  <si>
    <t>RR</t>
  </si>
  <si>
    <t>Odds of hepatitis A among men</t>
  </si>
  <si>
    <t>Odds of hepatitis A among women</t>
  </si>
  <si>
    <t>Absolute Risk Difference (Women - Men)</t>
  </si>
  <si>
    <t>&lt;Observed Values&gt;</t>
    <phoneticPr fontId="1" type="noConversion"/>
  </si>
  <si>
    <t>&lt;Expected Values&gt;</t>
    <phoneticPr fontId="1" type="noConversion"/>
  </si>
  <si>
    <t>&lt;(Observed-Expected)^2/(Expected)&gt;</t>
    <phoneticPr fontId="1" type="noConversion"/>
  </si>
  <si>
    <t>chisq=</t>
    <phoneticPr fontId="1" type="noConversion"/>
  </si>
  <si>
    <t>p=</t>
    <phoneticPr fontId="1" type="noConversion"/>
  </si>
  <si>
    <t>7a</t>
    <phoneticPr fontId="1" type="noConversion"/>
  </si>
  <si>
    <t>7b</t>
    <phoneticPr fontId="1" type="noConversion"/>
  </si>
  <si>
    <t>Column</t>
    <phoneticPr fontId="1" type="noConversion"/>
  </si>
  <si>
    <t>M</t>
    <phoneticPr fontId="1" type="noConversion"/>
  </si>
  <si>
    <t>C</t>
  </si>
  <si>
    <t>Data_for_lab</t>
  </si>
  <si>
    <t>7c</t>
  </si>
  <si>
    <t>7d</t>
  </si>
  <si>
    <t>95% confidence interval for the mean</t>
  </si>
  <si>
    <t>lower limit</t>
  </si>
  <si>
    <t>upper limit</t>
  </si>
  <si>
    <t>Average of Direct HDL-Cholesterol (mmol/L)</t>
  </si>
  <si>
    <t>StdDev of Direct HDL-Cholesterol (mmol/L)</t>
  </si>
  <si>
    <t>Row Labels (Field)</t>
  </si>
  <si>
    <t>Row Item</t>
  </si>
  <si>
    <t>SE_Welch</t>
  </si>
  <si>
    <t>Welch's t-test for mean difference of two independent sample (without assumption of equal variance)</t>
  </si>
  <si>
    <t>df_Welch</t>
  </si>
  <si>
    <t>t_Welch</t>
  </si>
  <si>
    <t>p-value(2-tailed)</t>
  </si>
  <si>
    <t>sqrt(sum(sd^2/n))</t>
  </si>
  <si>
    <t>(sum(sd^2/n))^2/sum(sd^4/n^2/(n-1))</t>
  </si>
  <si>
    <t>AG</t>
  </si>
  <si>
    <t>HDL_diff12</t>
  </si>
  <si>
    <t>O</t>
  </si>
  <si>
    <t>K</t>
  </si>
  <si>
    <t>(mean1-mean2)/sqrt(sum(sd^2/n))</t>
  </si>
  <si>
    <t>mean+1.96*sd/sqrt(n)</t>
  </si>
  <si>
    <t>mean-1.96*sd/sqrt(n)</t>
  </si>
  <si>
    <t>lower limit = mean-1.96*sd/sqrt(n)</t>
  </si>
  <si>
    <t>upper limit = mean+1.96*sd/sqrt(n)</t>
  </si>
  <si>
    <t>degrees of freedom = n-1</t>
  </si>
  <si>
    <t>Odds of US Armed Forces among men</t>
  </si>
  <si>
    <t>Odds of US Armed Forces among women</t>
  </si>
  <si>
    <t>t = mean/(sd/sqrt(n))</t>
  </si>
  <si>
    <t>T.DIST.RT(ABS(t),df) *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</si>
</sst>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name val="MS Sans Serif"/>
      <family val="2"/>
    </font>
    <font>
      <sz val="8"/>
      <name val="돋움"/>
      <family val="3"/>
      <charset val="129"/>
    </font>
    <font>
      <sz val="10"/>
      <color theme="8"/>
      <name val="MS Sans Serif"/>
      <family val="2"/>
    </font>
    <font>
      <b/>
      <sz val="10"/>
      <color theme="1"/>
      <name val="MS Sans Serif"/>
      <family val="2"/>
    </font>
    <font>
      <b/>
      <sz val="10"/>
      <name val="MS Sans Serif"/>
      <charset val="129"/>
    </font>
    <font>
      <b/>
      <sz val="10"/>
      <color theme="1"/>
      <name val="MS Sans Serif"/>
    </font>
    <font>
      <sz val="10"/>
      <color theme="8"/>
      <name val="MS Sans Serif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0" xfId="0" applyFont="1" applyBorder="1"/>
    <xf numFmtId="0" fontId="2" fillId="0" borderId="0" xfId="0" applyFont="1"/>
    <xf numFmtId="0" fontId="2" fillId="0" borderId="8" xfId="0" applyFont="1" applyBorder="1"/>
    <xf numFmtId="0" fontId="2" fillId="0" borderId="7" xfId="0" applyFont="1" applyBorder="1"/>
    <xf numFmtId="0" fontId="3" fillId="2" borderId="9" xfId="0" applyFont="1" applyFill="1" applyBorder="1"/>
    <xf numFmtId="0" fontId="0" fillId="3" borderId="0" xfId="0" applyFill="1"/>
    <xf numFmtId="0" fontId="4" fillId="0" borderId="0" xfId="0" applyFont="1" applyAlignment="1"/>
    <xf numFmtId="0" fontId="4" fillId="0" borderId="0" xfId="0" applyFont="1"/>
    <xf numFmtId="0" fontId="5" fillId="0" borderId="0" xfId="0" applyFont="1"/>
    <xf numFmtId="0" fontId="6" fillId="0" borderId="0" xfId="0" applyFont="1"/>
    <xf numFmtId="2" fontId="0" fillId="3" borderId="0" xfId="0" applyNumberFormat="1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-Hyung Kim" refreshedDate="43165.657318634258" createdVersion="6" refreshedVersion="6" minRefreshableVersion="3" recordCount="3915" xr:uid="{00000000-000A-0000-FFFF-FFFF05000000}">
  <cacheSource type="worksheet">
    <worksheetSource name="Data_for_lab" sheet="Data_for_lab"/>
  </cacheSource>
  <cacheFields count="32">
    <cacheField name="PAT_ID" numFmtId="0">
      <sharedItems containsSemiMixedTypes="0" containsString="0" containsNumber="1" containsInteger="1" minValue="73557" maxValue="83562"/>
    </cacheField>
    <cacheField name="Gender" numFmtId="0">
      <sharedItems containsSemiMixedTypes="0" containsString="0" containsNumber="1" containsInteger="1" minValue="1" maxValue="2" count="2">
        <n v="1"/>
        <n v="2"/>
      </sharedItems>
    </cacheField>
    <cacheField name="Age in years at screening" numFmtId="0">
      <sharedItems containsSemiMixedTypes="0" containsString="0" containsNumber="1" containsInteger="1" minValue="21" maxValue="80"/>
    </cacheField>
    <cacheField name="Race/Hispanic origin w/ NH Asian" numFmtId="0">
      <sharedItems containsString="0" containsBlank="1" containsNumber="1" containsInteger="1" minValue="1" maxValue="7"/>
    </cacheField>
    <cacheField name="Served active duty in US Armed Forces" numFmtId="0">
      <sharedItems containsSemiMixedTypes="0" containsString="0" containsNumber="1" containsInteger="1" minValue="1" maxValue="2" count="2">
        <n v="1"/>
        <n v="2"/>
      </sharedItems>
    </cacheField>
    <cacheField name="Served in a foreign country" numFmtId="0">
      <sharedItems containsString="0" containsBlank="1" containsNumber="1" containsInteger="1" minValue="1" maxValue="9"/>
    </cacheField>
    <cacheField name="Country of birth" numFmtId="0">
      <sharedItems containsSemiMixedTypes="0" containsString="0" containsNumber="1" containsInteger="1" minValue="1" maxValue="77"/>
    </cacheField>
    <cacheField name="Education level - Adults 20+" numFmtId="0">
      <sharedItems containsSemiMixedTypes="0" containsString="0" containsNumber="1" containsInteger="1" minValue="1" maxValue="9"/>
    </cacheField>
    <cacheField name="Marital status" numFmtId="0">
      <sharedItems containsSemiMixedTypes="0" containsString="0" containsNumber="1" containsInteger="1" minValue="1" maxValue="77"/>
    </cacheField>
    <cacheField name="Direct HDL-Cholesterol (mg/dL)" numFmtId="0">
      <sharedItems containsSemiMixedTypes="0" containsString="0" containsNumber="1" containsInteger="1" minValue="10" maxValue="173"/>
    </cacheField>
    <cacheField name="Direct HDL-Cholesterol (mmol/L)" numFmtId="0">
      <sharedItems containsSemiMixedTypes="0" containsString="0" containsNumber="1" minValue="0.26" maxValue="4.47"/>
    </cacheField>
    <cacheField name="Total Cholesterol( mg/dL)" numFmtId="0">
      <sharedItems containsSemiMixedTypes="0" containsString="0" containsNumber="1" containsInteger="1" minValue="69" maxValue="813"/>
    </cacheField>
    <cacheField name="Total Cholesterol( mmol/L)" numFmtId="0">
      <sharedItems containsSemiMixedTypes="0" containsString="0" containsNumber="1" minValue="1.78" maxValue="21.02"/>
    </cacheField>
    <cacheField name="Second HDL" numFmtId="0">
      <sharedItems containsSemiMixedTypes="0" containsString="0" containsNumber="1" containsInteger="1" minValue="8" maxValue="180"/>
    </cacheField>
    <cacheField name="Second HDL SI" numFmtId="2">
      <sharedItems containsSemiMixedTypes="0" containsString="0" containsNumber="1" minValue="0.20363636363636364" maxValue="4.6508670520231208"/>
    </cacheField>
    <cacheField name="Third HDL" numFmtId="1">
      <sharedItems containsSemiMixedTypes="0" containsString="0" containsNumber="1" minValue="6.7490807788992839" maxValue="166.32829332775461"/>
    </cacheField>
    <cacheField name="Third HDL SI" numFmtId="2">
      <sharedItems containsSemiMixedTypes="0" containsString="0" containsNumber="1" minValue="0.17468209074798147" maxValue="4.2976154403182836"/>
    </cacheField>
    <cacheField name="Hepatitis A antibody" numFmtId="0">
      <sharedItems containsSemiMixedTypes="0" containsString="0" containsNumber="1" containsInteger="1" minValue="1" maxValue="2" count="2">
        <n v="1"/>
        <n v="2"/>
      </sharedItems>
    </cacheField>
    <cacheField name="SP ever had pain or discomfort in chest" numFmtId="0">
      <sharedItems containsString="0" containsBlank="1" containsNumber="1" containsInteger="1" minValue="1" maxValue="9"/>
    </cacheField>
    <cacheField name="SP get it walking uphill or in a hurry" numFmtId="0">
      <sharedItems containsString="0" containsBlank="1" containsNumber="1" containsInteger="1" minValue="1" maxValue="9"/>
    </cacheField>
    <cacheField name="Annual household income" numFmtId="0">
      <sharedItems containsString="0" containsBlank="1" containsNumber="1" containsInteger="1" minValue="1" maxValue="99"/>
    </cacheField>
    <cacheField name="How healthy is the diet" numFmtId="0">
      <sharedItems containsSemiMixedTypes="0" containsString="0" containsNumber="1" containsInteger="1" minValue="1" maxValue="9"/>
    </cacheField>
    <cacheField name="Past 30 day milk product consumption" numFmtId="0">
      <sharedItems containsSemiMixedTypes="0" containsString="0" containsNumber="1" containsInteger="1" minValue="0" maxValue="4"/>
    </cacheField>
    <cacheField name="How often drank milk age 5-12" numFmtId="0">
      <sharedItems containsString="0" containsBlank="1" containsNumber="1" containsInteger="1" minValue="0" maxValue="9"/>
    </cacheField>
    <cacheField name="How often drank milk age 13-17" numFmtId="0">
      <sharedItems containsString="0" containsBlank="1" containsNumber="1" containsInteger="1" minValue="0" maxValue="9"/>
    </cacheField>
    <cacheField name="How often drank milk age 18-35" numFmtId="0">
      <sharedItems containsString="0" containsBlank="1" containsNumber="1" containsInteger="1" minValue="0" maxValue="9"/>
    </cacheField>
    <cacheField name=". of meals from fast food or pizza place" numFmtId="0">
      <sharedItems containsString="0" containsBlank="1" containsNumber="1" containsInteger="1" minValue="0" maxValue="21"/>
    </cacheField>
    <cacheField name=". of ready-to-eat foods in past 30 days" numFmtId="0">
      <sharedItems containsString="0" containsBlank="1" containsNumber="1" containsInteger="1" minValue="0" maxValue="9999"/>
    </cacheField>
    <cacheField name=". of frozen meals/pizza in past 30 days" numFmtId="0">
      <sharedItems containsString="0" containsBlank="1" containsNumber="1" containsInteger="1" minValue="0" maxValue="9999"/>
    </cacheField>
    <cacheField name="Eat at fast food/pizza places" numFmtId="0">
      <sharedItems containsSemiMixedTypes="0" containsString="0" containsNumber="1" containsInteger="1" minValue="1" maxValue="2"/>
    </cacheField>
    <cacheField name="Covered by health insurance" numFmtId="0">
      <sharedItems containsSemiMixedTypes="0" containsString="0" containsNumber="1" containsInteger="1" minValue="1" maxValue="9"/>
    </cacheField>
    <cacheField name="Time when no insurance in past year?" numFmtId="0">
      <sharedItems containsString="0" containsBlank="1" containsNumber="1" containsInteger="1" minValue="1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Kim" refreshedDate="43166.956603472223" createdVersion="6" refreshedVersion="6" minRefreshableVersion="3" recordCount="3915" xr:uid="{2E453182-E7B6-4877-8522-36B62FB61BB1}">
  <cacheSource type="worksheet">
    <worksheetSource ref="A1:AF3916" sheet="Data_for_lab"/>
  </cacheSource>
  <cacheFields count="32">
    <cacheField name="PAT_ID" numFmtId="0">
      <sharedItems containsSemiMixedTypes="0" containsString="0" containsNumber="1" containsInteger="1" minValue="73557" maxValue="83562"/>
    </cacheField>
    <cacheField name="Gender" numFmtId="0">
      <sharedItems containsSemiMixedTypes="0" containsString="0" containsNumber="1" containsInteger="1" minValue="1" maxValue="2" count="2">
        <n v="1"/>
        <n v="2"/>
      </sharedItems>
    </cacheField>
    <cacheField name="Age in years at screening" numFmtId="0">
      <sharedItems containsSemiMixedTypes="0" containsString="0" containsNumber="1" containsInteger="1" minValue="21" maxValue="80"/>
    </cacheField>
    <cacheField name="Race/Hispanic origin w/ NH Asian" numFmtId="0">
      <sharedItems containsString="0" containsBlank="1" containsNumber="1" containsInteger="1" minValue="1" maxValue="7"/>
    </cacheField>
    <cacheField name="Served active duty in US Armed Forces" numFmtId="0">
      <sharedItems containsSemiMixedTypes="0" containsString="0" containsNumber="1" containsInteger="1" minValue="1" maxValue="2"/>
    </cacheField>
    <cacheField name="Served in a foreign country" numFmtId="0">
      <sharedItems containsString="0" containsBlank="1" containsNumber="1" containsInteger="1" minValue="1" maxValue="9"/>
    </cacheField>
    <cacheField name="Country of birth" numFmtId="0">
      <sharedItems containsSemiMixedTypes="0" containsString="0" containsNumber="1" containsInteger="1" minValue="1" maxValue="77"/>
    </cacheField>
    <cacheField name="Education level - Adults 20+" numFmtId="0">
      <sharedItems containsSemiMixedTypes="0" containsString="0" containsNumber="1" containsInteger="1" minValue="1" maxValue="9"/>
    </cacheField>
    <cacheField name="Marital status" numFmtId="0">
      <sharedItems containsSemiMixedTypes="0" containsString="0" containsNumber="1" containsInteger="1" minValue="1" maxValue="77"/>
    </cacheField>
    <cacheField name="Direct HDL-Cholesterol (mg/dL)" numFmtId="0">
      <sharedItems containsSemiMixedTypes="0" containsString="0" containsNumber="1" containsInteger="1" minValue="10" maxValue="173"/>
    </cacheField>
    <cacheField name="Direct HDL-Cholesterol (mmol/L)" numFmtId="0">
      <sharedItems containsSemiMixedTypes="0" containsString="0" containsNumber="1" minValue="0.26" maxValue="4.47"/>
    </cacheField>
    <cacheField name="Total Cholesterol( mg/dL)" numFmtId="0">
      <sharedItems containsSemiMixedTypes="0" containsString="0" containsNumber="1" containsInteger="1" minValue="69" maxValue="813"/>
    </cacheField>
    <cacheField name="Total Cholesterol( mmol/L)" numFmtId="0">
      <sharedItems containsSemiMixedTypes="0" containsString="0" containsNumber="1" minValue="1.78" maxValue="21.02"/>
    </cacheField>
    <cacheField name="Second HDL" numFmtId="0">
      <sharedItems containsSemiMixedTypes="0" containsString="0" containsNumber="1" containsInteger="1" minValue="8" maxValue="180"/>
    </cacheField>
    <cacheField name="Second HDL SI" numFmtId="2">
      <sharedItems containsSemiMixedTypes="0" containsString="0" containsNumber="1" minValue="0.20363636363636364" maxValue="4.6508670520231208"/>
    </cacheField>
    <cacheField name="Third HDL" numFmtId="1">
      <sharedItems containsSemiMixedTypes="0" containsString="0" containsNumber="1" minValue="6.7490807788992839" maxValue="166.32829332775461"/>
    </cacheField>
    <cacheField name="Third HDL SI" numFmtId="2">
      <sharedItems containsSemiMixedTypes="0" containsString="0" containsNumber="1" minValue="0.17468209074798147" maxValue="4.2976154403182836"/>
    </cacheField>
    <cacheField name="Hepatitis A antibody" numFmtId="0">
      <sharedItems containsSemiMixedTypes="0" containsString="0" containsNumber="1" containsInteger="1" minValue="1" maxValue="2"/>
    </cacheField>
    <cacheField name="SP ever had pain or discomfort in chest" numFmtId="0">
      <sharedItems containsString="0" containsBlank="1" containsNumber="1" containsInteger="1" minValue="1" maxValue="9"/>
    </cacheField>
    <cacheField name="SP get it walking uphill or in a hurry" numFmtId="0">
      <sharedItems containsString="0" containsBlank="1" containsNumber="1" containsInteger="1" minValue="1" maxValue="9"/>
    </cacheField>
    <cacheField name="Annual household income" numFmtId="0">
      <sharedItems containsString="0" containsBlank="1" containsNumber="1" containsInteger="1" minValue="1" maxValue="99"/>
    </cacheField>
    <cacheField name="How healthy is the diet" numFmtId="0">
      <sharedItems containsSemiMixedTypes="0" containsString="0" containsNumber="1" containsInteger="1" minValue="1" maxValue="9"/>
    </cacheField>
    <cacheField name="Past 30 day milk product consumption" numFmtId="0">
      <sharedItems containsSemiMixedTypes="0" containsString="0" containsNumber="1" containsInteger="1" minValue="0" maxValue="4"/>
    </cacheField>
    <cacheField name="How often drank milk age 5-12" numFmtId="0">
      <sharedItems containsString="0" containsBlank="1" containsNumber="1" containsInteger="1" minValue="0" maxValue="9"/>
    </cacheField>
    <cacheField name="How often drank milk age 13-17" numFmtId="0">
      <sharedItems containsString="0" containsBlank="1" containsNumber="1" containsInteger="1" minValue="0" maxValue="9"/>
    </cacheField>
    <cacheField name="How often drank milk age 18-35" numFmtId="0">
      <sharedItems containsString="0" containsBlank="1" containsNumber="1" containsInteger="1" minValue="0" maxValue="9"/>
    </cacheField>
    <cacheField name=". of meals from fast food or pizza place" numFmtId="0">
      <sharedItems containsString="0" containsBlank="1" containsNumber="1" containsInteger="1" minValue="0" maxValue="21"/>
    </cacheField>
    <cacheField name=". of ready-to-eat foods in past 30 days" numFmtId="0">
      <sharedItems containsString="0" containsBlank="1" containsNumber="1" containsInteger="1" minValue="0" maxValue="9999"/>
    </cacheField>
    <cacheField name=". of frozen meals/pizza in past 30 days" numFmtId="0">
      <sharedItems containsString="0" containsBlank="1" containsNumber="1" containsInteger="1" minValue="0" maxValue="9999"/>
    </cacheField>
    <cacheField name="Eat at fast food/pizza places" numFmtId="0">
      <sharedItems containsSemiMixedTypes="0" containsString="0" containsNumber="1" containsInteger="1" minValue="1" maxValue="2"/>
    </cacheField>
    <cacheField name="Covered by health insurance" numFmtId="0">
      <sharedItems containsSemiMixedTypes="0" containsString="0" containsNumber="1" containsInteger="1" minValue="1" maxValue="9"/>
    </cacheField>
    <cacheField name="Time when no insurance in past year?" numFmtId="0">
      <sharedItems containsString="0" containsBlank="1" containsNumber="1" containsInteger="1" minValue="1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15">
  <r>
    <n v="73557"/>
    <x v="0"/>
    <n v="69"/>
    <n v="4"/>
    <x v="0"/>
    <n v="1"/>
    <n v="1"/>
    <n v="3"/>
    <n v="4"/>
    <n v="65"/>
    <n v="1.68"/>
    <n v="167"/>
    <n v="4.32"/>
    <n v="62"/>
    <n v="1.6024615384615384"/>
    <n v="73.433063329494075"/>
    <n v="1.8979622522084623"/>
    <x v="0"/>
    <n v="2"/>
    <m/>
    <n v="4"/>
    <n v="2"/>
    <n v="1"/>
    <m/>
    <m/>
    <m/>
    <n v="8"/>
    <n v="0"/>
    <n v="4"/>
    <n v="1"/>
    <n v="1"/>
    <n v="2"/>
  </r>
  <r>
    <n v="73558"/>
    <x v="0"/>
    <n v="54"/>
    <n v="3"/>
    <x v="1"/>
    <m/>
    <n v="1"/>
    <n v="3"/>
    <n v="1"/>
    <n v="50"/>
    <n v="1.29"/>
    <n v="170"/>
    <n v="4.4000000000000004"/>
    <n v="54"/>
    <n v="1.3932"/>
    <n v="40.88458897303633"/>
    <n v="1.0548223955043374"/>
    <x v="1"/>
    <n v="1"/>
    <n v="1"/>
    <n v="7"/>
    <n v="3"/>
    <n v="3"/>
    <n v="3"/>
    <n v="3"/>
    <n v="3"/>
    <m/>
    <n v="0"/>
    <n v="2"/>
    <n v="1"/>
    <n v="2"/>
    <m/>
  </r>
  <r>
    <n v="73559"/>
    <x v="0"/>
    <n v="72"/>
    <n v="3"/>
    <x v="0"/>
    <n v="1"/>
    <n v="1"/>
    <n v="4"/>
    <n v="1"/>
    <n v="60"/>
    <n v="1.55"/>
    <n v="126"/>
    <n v="3.26"/>
    <n v="70"/>
    <n v="1.8083333333333333"/>
    <n v="67.770370157957842"/>
    <n v="1.750734562413911"/>
    <x v="1"/>
    <n v="2"/>
    <m/>
    <n v="10"/>
    <n v="3"/>
    <n v="3"/>
    <n v="3"/>
    <n v="3"/>
    <n v="3"/>
    <n v="0"/>
    <n v="0"/>
    <n v="0"/>
    <n v="2"/>
    <n v="1"/>
    <n v="2"/>
  </r>
  <r>
    <n v="73562"/>
    <x v="0"/>
    <n v="56"/>
    <n v="1"/>
    <x v="0"/>
    <n v="2"/>
    <n v="1"/>
    <n v="4"/>
    <n v="3"/>
    <n v="38"/>
    <n v="0.98"/>
    <n v="226"/>
    <n v="5.84"/>
    <n v="46"/>
    <n v="1.1863157894736842"/>
    <n v="36.552678660510153"/>
    <n v="0.9426743444026302"/>
    <x v="1"/>
    <n v="1"/>
    <n v="1"/>
    <n v="9"/>
    <n v="5"/>
    <n v="0"/>
    <n v="3"/>
    <n v="3"/>
    <n v="3"/>
    <n v="14"/>
    <n v="0"/>
    <n v="0"/>
    <n v="1"/>
    <n v="1"/>
    <n v="2"/>
  </r>
  <r>
    <n v="73567"/>
    <x v="0"/>
    <n v="65"/>
    <n v="3"/>
    <x v="1"/>
    <m/>
    <n v="1"/>
    <n v="2"/>
    <n v="2"/>
    <n v="79"/>
    <n v="2.04"/>
    <n v="173"/>
    <n v="4.47"/>
    <n v="78"/>
    <n v="2.0141772151898736"/>
    <n v="86.593250879079562"/>
    <n v="2.236078883459776"/>
    <x v="1"/>
    <n v="1"/>
    <n v="2"/>
    <n v="3"/>
    <n v="3"/>
    <n v="2"/>
    <n v="3"/>
    <n v="2"/>
    <n v="2"/>
    <m/>
    <n v="4"/>
    <n v="0"/>
    <n v="1"/>
    <n v="1"/>
    <n v="1"/>
  </r>
  <r>
    <n v="73585"/>
    <x v="0"/>
    <n v="28"/>
    <m/>
    <x v="0"/>
    <n v="1"/>
    <n v="2"/>
    <n v="4"/>
    <n v="1"/>
    <n v="55"/>
    <n v="1.42"/>
    <n v="198"/>
    <n v="5.12"/>
    <n v="52"/>
    <n v="1.3425454545454547"/>
    <n v="62.230317281060238"/>
    <n v="1.6066736461655551"/>
    <x v="0"/>
    <m/>
    <m/>
    <n v="7"/>
    <n v="1"/>
    <n v="0"/>
    <n v="3"/>
    <n v="2"/>
    <n v="1"/>
    <n v="0"/>
    <n v="0"/>
    <n v="2"/>
    <n v="1"/>
    <n v="1"/>
    <n v="2"/>
  </r>
  <r>
    <n v="73589"/>
    <x v="0"/>
    <n v="35"/>
    <n v="3"/>
    <x v="1"/>
    <m/>
    <n v="1"/>
    <n v="3"/>
    <n v="3"/>
    <n v="45"/>
    <n v="1.1599999999999999"/>
    <n v="192"/>
    <n v="4.97"/>
    <n v="54"/>
    <n v="1.3919999999999999"/>
    <n v="51.476026064760717"/>
    <n v="1.3269375607804983"/>
    <x v="1"/>
    <m/>
    <m/>
    <n v="5"/>
    <n v="3"/>
    <n v="2"/>
    <n v="3"/>
    <n v="2"/>
    <n v="2"/>
    <n v="3"/>
    <n v="21"/>
    <n v="10"/>
    <n v="1"/>
    <n v="2"/>
    <m/>
  </r>
  <r>
    <n v="73592"/>
    <x v="0"/>
    <n v="29"/>
    <n v="1"/>
    <x v="1"/>
    <m/>
    <n v="1"/>
    <n v="4"/>
    <n v="5"/>
    <n v="34"/>
    <n v="0.88"/>
    <n v="168"/>
    <n v="4.34"/>
    <n v="36"/>
    <n v="0.93176470588235294"/>
    <n v="33.541957802022445"/>
    <n v="0.86814479016999269"/>
    <x v="0"/>
    <m/>
    <m/>
    <n v="12"/>
    <n v="2"/>
    <n v="3"/>
    <n v="3"/>
    <n v="3"/>
    <n v="3"/>
    <n v="7"/>
    <n v="3"/>
    <n v="0"/>
    <n v="1"/>
    <n v="1"/>
    <n v="2"/>
  </r>
  <r>
    <n v="73749"/>
    <x v="0"/>
    <n v="29"/>
    <n v="3"/>
    <x v="1"/>
    <m/>
    <n v="1"/>
    <n v="5"/>
    <n v="5"/>
    <n v="57"/>
    <n v="1.47"/>
    <n v="149"/>
    <n v="3.85"/>
    <n v="62"/>
    <n v="1.5989473684210527"/>
    <n v="62.088481491748674"/>
    <n v="1.6012292595240447"/>
    <x v="1"/>
    <m/>
    <m/>
    <n v="77"/>
    <n v="3"/>
    <n v="3"/>
    <n v="3"/>
    <n v="3"/>
    <n v="3"/>
    <n v="0"/>
    <n v="10"/>
    <n v="0"/>
    <n v="1"/>
    <n v="1"/>
    <n v="2"/>
  </r>
  <r>
    <n v="73755"/>
    <x v="0"/>
    <n v="75"/>
    <n v="1"/>
    <x v="0"/>
    <n v="2"/>
    <n v="1"/>
    <n v="2"/>
    <n v="2"/>
    <n v="68"/>
    <n v="1.76"/>
    <n v="182"/>
    <n v="4.71"/>
    <n v="77"/>
    <n v="1.9929411764705884"/>
    <n v="68.959591692969767"/>
    <n v="1.7848364908768646"/>
    <x v="0"/>
    <n v="2"/>
    <m/>
    <n v="7"/>
    <n v="2"/>
    <n v="2"/>
    <m/>
    <m/>
    <m/>
    <m/>
    <n v="0"/>
    <n v="0"/>
    <n v="2"/>
    <n v="1"/>
    <n v="2"/>
  </r>
  <r>
    <n v="73756"/>
    <x v="0"/>
    <n v="56"/>
    <n v="3"/>
    <x v="1"/>
    <m/>
    <n v="1"/>
    <n v="4"/>
    <n v="1"/>
    <n v="57"/>
    <n v="1.47"/>
    <n v="143"/>
    <n v="3.7"/>
    <n v="52"/>
    <n v="1.3410526315789473"/>
    <n v="62.076180853211156"/>
    <n v="1.6009120325301824"/>
    <x v="1"/>
    <n v="2"/>
    <m/>
    <n v="77"/>
    <n v="3"/>
    <n v="2"/>
    <n v="3"/>
    <n v="2"/>
    <n v="2"/>
    <n v="4"/>
    <n v="0"/>
    <n v="0"/>
    <n v="1"/>
    <n v="1"/>
    <n v="2"/>
  </r>
  <r>
    <n v="73760"/>
    <x v="0"/>
    <n v="64"/>
    <n v="3"/>
    <x v="0"/>
    <n v="2"/>
    <n v="1"/>
    <n v="3"/>
    <n v="3"/>
    <n v="53"/>
    <n v="1.37"/>
    <n v="222"/>
    <n v="5.74"/>
    <n v="56"/>
    <n v="1.4475471698113207"/>
    <n v="58.159760164179971"/>
    <n v="1.5033749325457844"/>
    <x v="1"/>
    <n v="2"/>
    <m/>
    <n v="5"/>
    <n v="2"/>
    <n v="0"/>
    <m/>
    <m/>
    <m/>
    <n v="0"/>
    <n v="0"/>
    <n v="0"/>
    <n v="1"/>
    <n v="1"/>
    <n v="2"/>
  </r>
  <r>
    <n v="73765"/>
    <x v="0"/>
    <n v="54"/>
    <n v="1"/>
    <x v="1"/>
    <m/>
    <n v="1"/>
    <n v="4"/>
    <n v="1"/>
    <n v="43"/>
    <n v="1.1100000000000001"/>
    <n v="246"/>
    <n v="6.36"/>
    <n v="44"/>
    <n v="1.1358139534883722"/>
    <n v="40.445126401045044"/>
    <n v="1.0440486117479071"/>
    <x v="0"/>
    <n v="2"/>
    <m/>
    <n v="3"/>
    <n v="2"/>
    <n v="0"/>
    <n v="3"/>
    <n v="3"/>
    <n v="2"/>
    <m/>
    <n v="0"/>
    <n v="0"/>
    <n v="1"/>
    <n v="1"/>
    <n v="2"/>
  </r>
  <r>
    <n v="73778"/>
    <x v="0"/>
    <n v="62"/>
    <n v="1"/>
    <x v="1"/>
    <m/>
    <n v="2"/>
    <n v="4"/>
    <n v="1"/>
    <n v="44"/>
    <n v="1.1399999999999999"/>
    <n v="121"/>
    <n v="3.13"/>
    <n v="49"/>
    <n v="1.2695454545454543"/>
    <n v="47.526490008480408"/>
    <n v="1.2313681502197196"/>
    <x v="0"/>
    <n v="1"/>
    <n v="3"/>
    <n v="5"/>
    <n v="2"/>
    <n v="3"/>
    <n v="3"/>
    <n v="3"/>
    <n v="0"/>
    <m/>
    <n v="0"/>
    <n v="0"/>
    <n v="2"/>
    <n v="1"/>
    <n v="2"/>
  </r>
  <r>
    <n v="73779"/>
    <x v="0"/>
    <n v="62"/>
    <n v="3"/>
    <x v="1"/>
    <m/>
    <n v="1"/>
    <n v="3"/>
    <n v="3"/>
    <n v="48"/>
    <n v="1.24"/>
    <n v="233"/>
    <n v="6.03"/>
    <n v="54"/>
    <n v="1.3949999999999998"/>
    <n v="50.586608253847011"/>
    <n v="1.3068207132243812"/>
    <x v="1"/>
    <n v="2"/>
    <m/>
    <n v="1"/>
    <n v="2"/>
    <n v="2"/>
    <m/>
    <m/>
    <m/>
    <n v="0"/>
    <n v="2"/>
    <n v="0"/>
    <n v="2"/>
    <n v="1"/>
    <n v="2"/>
  </r>
  <r>
    <n v="73780"/>
    <x v="0"/>
    <n v="78"/>
    <n v="3"/>
    <x v="0"/>
    <n v="2"/>
    <n v="1"/>
    <n v="5"/>
    <n v="1"/>
    <n v="69"/>
    <n v="1.78"/>
    <n v="164"/>
    <n v="4.24"/>
    <n v="66"/>
    <n v="1.702608695652174"/>
    <n v="67.010373742298498"/>
    <n v="1.7286734095839322"/>
    <x v="1"/>
    <n v="2"/>
    <m/>
    <n v="77"/>
    <n v="2"/>
    <n v="3"/>
    <n v="3"/>
    <n v="3"/>
    <n v="3"/>
    <n v="1"/>
    <n v="2"/>
    <n v="0"/>
    <n v="1"/>
    <n v="1"/>
    <n v="2"/>
  </r>
  <r>
    <n v="73782"/>
    <x v="0"/>
    <n v="68"/>
    <n v="3"/>
    <x v="0"/>
    <n v="2"/>
    <n v="1"/>
    <n v="3"/>
    <n v="5"/>
    <n v="60"/>
    <n v="1.55"/>
    <n v="190"/>
    <n v="4.91"/>
    <n v="70"/>
    <n v="1.8083333333333333"/>
    <n v="66.905483179247639"/>
    <n v="1.7283916487972308"/>
    <x v="1"/>
    <n v="2"/>
    <m/>
    <n v="5"/>
    <n v="2"/>
    <n v="3"/>
    <n v="3"/>
    <n v="3"/>
    <n v="3"/>
    <n v="2"/>
    <n v="9"/>
    <n v="2"/>
    <n v="1"/>
    <n v="1"/>
    <n v="2"/>
  </r>
  <r>
    <n v="73783"/>
    <x v="0"/>
    <n v="26"/>
    <n v="3"/>
    <x v="1"/>
    <m/>
    <n v="1"/>
    <n v="5"/>
    <n v="5"/>
    <n v="70"/>
    <n v="1.81"/>
    <n v="222"/>
    <n v="5.74"/>
    <n v="71"/>
    <n v="1.8358571428571426"/>
    <n v="74.662167715312705"/>
    <n v="1.9305503366387999"/>
    <x v="1"/>
    <m/>
    <m/>
    <n v="15"/>
    <n v="3"/>
    <n v="3"/>
    <n v="3"/>
    <n v="3"/>
    <n v="3"/>
    <n v="2"/>
    <n v="0"/>
    <n v="2"/>
    <n v="1"/>
    <n v="1"/>
    <n v="2"/>
  </r>
  <r>
    <n v="73787"/>
    <x v="0"/>
    <n v="71"/>
    <n v="4"/>
    <x v="1"/>
    <m/>
    <n v="1"/>
    <n v="1"/>
    <n v="1"/>
    <n v="40"/>
    <n v="1.03"/>
    <n v="141"/>
    <n v="3.65"/>
    <n v="45"/>
    <n v="1.1587499999999999"/>
    <n v="40.511000195217107"/>
    <n v="1.0431582550268406"/>
    <x v="0"/>
    <n v="2"/>
    <m/>
    <n v="9"/>
    <n v="3"/>
    <n v="1"/>
    <n v="3"/>
    <n v="3"/>
    <n v="3"/>
    <n v="2"/>
    <n v="0"/>
    <n v="0"/>
    <n v="1"/>
    <n v="1"/>
    <n v="2"/>
  </r>
  <r>
    <n v="73790"/>
    <x v="0"/>
    <n v="59"/>
    <n v="3"/>
    <x v="0"/>
    <n v="9"/>
    <n v="1"/>
    <n v="5"/>
    <n v="5"/>
    <n v="44"/>
    <n v="1.1399999999999999"/>
    <n v="261"/>
    <n v="6.75"/>
    <n v="48"/>
    <n v="1.2436363636363637"/>
    <n v="42.825732412120097"/>
    <n v="1.1095757943140205"/>
    <x v="1"/>
    <n v="2"/>
    <m/>
    <n v="7"/>
    <n v="2"/>
    <n v="0"/>
    <n v="3"/>
    <n v="3"/>
    <n v="2"/>
    <m/>
    <n v="4"/>
    <n v="4"/>
    <n v="1"/>
    <n v="2"/>
    <m/>
  </r>
  <r>
    <n v="73795"/>
    <x v="0"/>
    <n v="59"/>
    <n v="3"/>
    <x v="1"/>
    <m/>
    <n v="1"/>
    <n v="3"/>
    <n v="1"/>
    <n v="33"/>
    <n v="0.85"/>
    <n v="227"/>
    <n v="5.87"/>
    <n v="32"/>
    <n v="0.82424242424242422"/>
    <n v="36.298483232164706"/>
    <n v="0.93496093173757577"/>
    <x v="1"/>
    <n v="1"/>
    <n v="2"/>
    <n v="15"/>
    <n v="3"/>
    <n v="0"/>
    <n v="3"/>
    <n v="3"/>
    <n v="2"/>
    <n v="6"/>
    <n v="0"/>
    <n v="0"/>
    <n v="1"/>
    <n v="1"/>
    <n v="2"/>
  </r>
  <r>
    <n v="73804"/>
    <x v="0"/>
    <n v="55"/>
    <n v="1"/>
    <x v="1"/>
    <m/>
    <n v="2"/>
    <n v="1"/>
    <n v="1"/>
    <n v="33"/>
    <n v="0.85"/>
    <n v="130"/>
    <n v="3.36"/>
    <n v="31"/>
    <n v="0.79848484848484846"/>
    <n v="30.642779415203456"/>
    <n v="0.78928371220978599"/>
    <x v="0"/>
    <n v="2"/>
    <m/>
    <n v="5"/>
    <n v="4"/>
    <n v="1"/>
    <m/>
    <m/>
    <m/>
    <n v="1"/>
    <n v="1"/>
    <n v="0"/>
    <n v="1"/>
    <n v="2"/>
    <m/>
  </r>
  <r>
    <n v="73806"/>
    <x v="0"/>
    <n v="63"/>
    <n v="4"/>
    <x v="0"/>
    <n v="2"/>
    <n v="1"/>
    <n v="3"/>
    <n v="1"/>
    <n v="41"/>
    <n v="1.06"/>
    <n v="220"/>
    <n v="5.69"/>
    <n v="46"/>
    <n v="1.189268292682927"/>
    <n v="44.103724906783441"/>
    <n v="1.1402426439314743"/>
    <x v="0"/>
    <n v="2"/>
    <m/>
    <n v="14"/>
    <n v="4"/>
    <n v="4"/>
    <n v="4"/>
    <n v="4"/>
    <n v="4"/>
    <n v="2"/>
    <n v="0"/>
    <n v="0"/>
    <n v="1"/>
    <n v="1"/>
    <n v="2"/>
  </r>
  <r>
    <n v="73810"/>
    <x v="0"/>
    <n v="48"/>
    <n v="2"/>
    <x v="1"/>
    <m/>
    <n v="1"/>
    <n v="4"/>
    <n v="1"/>
    <n v="41"/>
    <n v="1.06"/>
    <n v="214"/>
    <n v="5.53"/>
    <n v="37"/>
    <n v="0.9565853658536585"/>
    <n v="38.543088922426612"/>
    <n v="0.99647985994566379"/>
    <x v="1"/>
    <n v="2"/>
    <m/>
    <n v="14"/>
    <n v="2"/>
    <n v="2"/>
    <n v="3"/>
    <n v="3"/>
    <n v="2"/>
    <n v="1"/>
    <n v="1"/>
    <n v="0"/>
    <n v="1"/>
    <n v="1"/>
    <n v="2"/>
  </r>
  <r>
    <n v="73816"/>
    <x v="0"/>
    <n v="64"/>
    <n v="2"/>
    <x v="1"/>
    <m/>
    <n v="2"/>
    <n v="3"/>
    <n v="1"/>
    <n v="55"/>
    <n v="1.42"/>
    <n v="250"/>
    <n v="6.47"/>
    <n v="63"/>
    <n v="1.6265454545454545"/>
    <n v="58.422785818046769"/>
    <n v="1.5083701065750257"/>
    <x v="0"/>
    <n v="2"/>
    <m/>
    <n v="6"/>
    <n v="4"/>
    <n v="0"/>
    <m/>
    <m/>
    <m/>
    <m/>
    <n v="4"/>
    <n v="0"/>
    <n v="1"/>
    <n v="1"/>
    <n v="2"/>
  </r>
  <r>
    <n v="73820"/>
    <x v="0"/>
    <n v="56"/>
    <n v="3"/>
    <x v="1"/>
    <m/>
    <n v="1"/>
    <n v="3"/>
    <n v="1"/>
    <n v="37"/>
    <n v="0.96"/>
    <n v="163"/>
    <n v="4.22"/>
    <n v="40"/>
    <n v="1.0378378378378379"/>
    <n v="49.131040556233827"/>
    <n v="1.274751322540121"/>
    <x v="1"/>
    <n v="2"/>
    <m/>
    <n v="9"/>
    <n v="3"/>
    <n v="0"/>
    <n v="3"/>
    <n v="3"/>
    <n v="4"/>
    <n v="2"/>
    <n v="0"/>
    <n v="0"/>
    <n v="1"/>
    <n v="1"/>
    <n v="2"/>
  </r>
  <r>
    <n v="73823"/>
    <x v="0"/>
    <n v="35"/>
    <n v="4"/>
    <x v="1"/>
    <m/>
    <n v="2"/>
    <n v="4"/>
    <n v="1"/>
    <n v="36"/>
    <n v="0.93"/>
    <n v="140"/>
    <n v="3.62"/>
    <n v="44"/>
    <n v="1.1366666666666667"/>
    <n v="45.001896601563907"/>
    <n v="1.1625489955404009"/>
    <x v="0"/>
    <m/>
    <m/>
    <n v="6"/>
    <n v="1"/>
    <n v="1"/>
    <n v="2"/>
    <n v="3"/>
    <n v="0"/>
    <n v="1"/>
    <n v="0"/>
    <n v="0"/>
    <n v="1"/>
    <n v="1"/>
    <n v="1"/>
  </r>
  <r>
    <n v="73834"/>
    <x v="0"/>
    <n v="64"/>
    <n v="6"/>
    <x v="1"/>
    <m/>
    <n v="2"/>
    <n v="5"/>
    <n v="5"/>
    <n v="56"/>
    <n v="1.45"/>
    <n v="243"/>
    <n v="6.28"/>
    <n v="54"/>
    <n v="1.3982142857142856"/>
    <n v="57.476686881054647"/>
    <n v="1.4882356424558794"/>
    <x v="0"/>
    <n v="2"/>
    <m/>
    <m/>
    <n v="4"/>
    <n v="2"/>
    <n v="1"/>
    <n v="1"/>
    <n v="2"/>
    <n v="0"/>
    <n v="3"/>
    <n v="0"/>
    <n v="1"/>
    <n v="1"/>
    <n v="2"/>
  </r>
  <r>
    <n v="73837"/>
    <x v="0"/>
    <n v="29"/>
    <n v="3"/>
    <x v="1"/>
    <m/>
    <n v="1"/>
    <n v="3"/>
    <n v="1"/>
    <n v="38"/>
    <n v="0.98"/>
    <n v="117"/>
    <n v="3.03"/>
    <n v="48"/>
    <n v="1.2378947368421052"/>
    <n v="43.44053628250245"/>
    <n v="1.1203085672855895"/>
    <x v="1"/>
    <m/>
    <m/>
    <n v="9"/>
    <n v="4"/>
    <n v="1"/>
    <n v="3"/>
    <n v="3"/>
    <n v="2"/>
    <n v="6"/>
    <n v="6"/>
    <n v="4"/>
    <n v="1"/>
    <n v="1"/>
    <n v="1"/>
  </r>
  <r>
    <n v="73839"/>
    <x v="0"/>
    <n v="68"/>
    <n v="3"/>
    <x v="0"/>
    <n v="1"/>
    <n v="1"/>
    <n v="4"/>
    <n v="1"/>
    <n v="41"/>
    <n v="1.06"/>
    <n v="135"/>
    <n v="3.49"/>
    <n v="45"/>
    <n v="1.1634146341463416"/>
    <n v="37.067667795600386"/>
    <n v="0.95833482593503438"/>
    <x v="0"/>
    <n v="2"/>
    <m/>
    <n v="9"/>
    <n v="2"/>
    <n v="2"/>
    <n v="4"/>
    <n v="4"/>
    <n v="3"/>
    <n v="0"/>
    <n v="0"/>
    <n v="0"/>
    <n v="1"/>
    <n v="1"/>
    <n v="2"/>
  </r>
  <r>
    <n v="73842"/>
    <x v="0"/>
    <n v="53"/>
    <n v="1"/>
    <x v="1"/>
    <m/>
    <n v="2"/>
    <n v="1"/>
    <n v="1"/>
    <n v="36"/>
    <n v="0.93"/>
    <n v="234"/>
    <n v="6.05"/>
    <n v="39"/>
    <n v="1.0075000000000001"/>
    <n v="35.810734090572367"/>
    <n v="0.9251106306731196"/>
    <x v="0"/>
    <n v="2"/>
    <m/>
    <n v="3"/>
    <n v="3"/>
    <n v="2"/>
    <n v="3"/>
    <n v="3"/>
    <n v="2"/>
    <m/>
    <n v="0"/>
    <n v="0"/>
    <n v="1"/>
    <n v="2"/>
    <m/>
  </r>
  <r>
    <n v="73843"/>
    <x v="0"/>
    <n v="42"/>
    <n v="6"/>
    <x v="1"/>
    <m/>
    <n v="2"/>
    <n v="4"/>
    <n v="1"/>
    <n v="41"/>
    <n v="1.06"/>
    <n v="214"/>
    <n v="5.53"/>
    <n v="36"/>
    <n v="0.93073170731707322"/>
    <n v="46.444717039762025"/>
    <n v="1.2007658551743354"/>
    <x v="0"/>
    <n v="2"/>
    <m/>
    <n v="7"/>
    <n v="3"/>
    <n v="0"/>
    <n v="0"/>
    <n v="2"/>
    <n v="2"/>
    <n v="0"/>
    <n v="0"/>
    <n v="0"/>
    <n v="1"/>
    <n v="1"/>
    <n v="2"/>
  </r>
  <r>
    <n v="73847"/>
    <x v="0"/>
    <n v="34"/>
    <n v="3"/>
    <x v="1"/>
    <m/>
    <n v="1"/>
    <n v="2"/>
    <n v="6"/>
    <n v="41"/>
    <n v="1.06"/>
    <n v="233"/>
    <n v="6.03"/>
    <n v="41"/>
    <n v="1.06"/>
    <n v="46.003324322220266"/>
    <n v="1.1893542385744751"/>
    <x v="1"/>
    <m/>
    <m/>
    <n v="7"/>
    <n v="4"/>
    <n v="2"/>
    <n v="3"/>
    <n v="3"/>
    <n v="3"/>
    <n v="11"/>
    <n v="2"/>
    <n v="0"/>
    <n v="1"/>
    <n v="2"/>
    <m/>
  </r>
  <r>
    <n v="73850"/>
    <x v="0"/>
    <n v="30"/>
    <n v="3"/>
    <x v="1"/>
    <m/>
    <n v="1"/>
    <n v="3"/>
    <n v="1"/>
    <n v="48"/>
    <n v="1.24"/>
    <n v="169"/>
    <n v="4.37"/>
    <n v="44"/>
    <n v="1.1366666666666667"/>
    <n v="45.020529540159714"/>
    <n v="1.1630303464541261"/>
    <x v="1"/>
    <m/>
    <m/>
    <n v="5"/>
    <n v="3"/>
    <n v="3"/>
    <m/>
    <m/>
    <m/>
    <n v="2"/>
    <n v="0"/>
    <n v="5"/>
    <n v="1"/>
    <n v="1"/>
    <n v="2"/>
  </r>
  <r>
    <n v="73858"/>
    <x v="0"/>
    <n v="52"/>
    <n v="4"/>
    <x v="0"/>
    <n v="2"/>
    <n v="1"/>
    <n v="3"/>
    <n v="3"/>
    <n v="47"/>
    <n v="1.22"/>
    <n v="190"/>
    <n v="4.91"/>
    <n v="44"/>
    <n v="1.142127659574468"/>
    <n v="45.204915192291161"/>
    <n v="1.1734041815871323"/>
    <x v="0"/>
    <n v="1"/>
    <n v="2"/>
    <n v="4"/>
    <n v="3"/>
    <n v="2"/>
    <n v="4"/>
    <n v="4"/>
    <n v="4"/>
    <n v="6"/>
    <n v="0"/>
    <n v="0"/>
    <n v="1"/>
    <n v="1"/>
    <n v="2"/>
  </r>
  <r>
    <n v="73859"/>
    <x v="0"/>
    <n v="38"/>
    <n v="4"/>
    <x v="1"/>
    <m/>
    <n v="1"/>
    <n v="4"/>
    <n v="1"/>
    <n v="60"/>
    <n v="1.55"/>
    <n v="176"/>
    <n v="4.55"/>
    <n v="56"/>
    <n v="1.4466666666666665"/>
    <n v="61.183433331925897"/>
    <n v="1.580572027741419"/>
    <x v="0"/>
    <m/>
    <m/>
    <n v="9"/>
    <n v="2"/>
    <n v="2"/>
    <n v="3"/>
    <n v="2"/>
    <n v="3"/>
    <n v="1"/>
    <n v="5"/>
    <n v="1"/>
    <n v="1"/>
    <n v="1"/>
    <n v="2"/>
  </r>
  <r>
    <n v="73860"/>
    <x v="0"/>
    <n v="53"/>
    <n v="4"/>
    <x v="1"/>
    <m/>
    <n v="1"/>
    <n v="2"/>
    <n v="4"/>
    <n v="91"/>
    <n v="2.35"/>
    <n v="240"/>
    <n v="6.21"/>
    <n v="98"/>
    <n v="2.5307692307692311"/>
    <n v="98.471560414846948"/>
    <n v="2.54294688983396"/>
    <x v="1"/>
    <n v="1"/>
    <n v="2"/>
    <n v="6"/>
    <n v="3"/>
    <n v="0"/>
    <n v="3"/>
    <n v="3"/>
    <n v="2"/>
    <n v="7"/>
    <n v="0"/>
    <n v="4"/>
    <n v="1"/>
    <n v="1"/>
    <n v="2"/>
  </r>
  <r>
    <n v="73861"/>
    <x v="0"/>
    <n v="77"/>
    <n v="3"/>
    <x v="0"/>
    <n v="2"/>
    <n v="1"/>
    <n v="5"/>
    <n v="1"/>
    <n v="42"/>
    <n v="1.0900000000000001"/>
    <n v="189"/>
    <n v="4.8899999999999997"/>
    <n v="52"/>
    <n v="1.3495238095238098"/>
    <n v="41.343497627295903"/>
    <n v="1.0729622003274413"/>
    <x v="1"/>
    <n v="2"/>
    <m/>
    <n v="15"/>
    <n v="1"/>
    <n v="1"/>
    <n v="3"/>
    <n v="3"/>
    <n v="3"/>
    <n v="1"/>
    <n v="0"/>
    <n v="0"/>
    <n v="1"/>
    <n v="1"/>
    <n v="2"/>
  </r>
  <r>
    <n v="73863"/>
    <x v="0"/>
    <n v="26"/>
    <n v="6"/>
    <x v="1"/>
    <m/>
    <n v="2"/>
    <n v="5"/>
    <n v="5"/>
    <n v="55"/>
    <n v="1.42"/>
    <n v="145"/>
    <n v="3.75"/>
    <n v="62"/>
    <n v="1.6007272727272726"/>
    <n v="60.385265104883345"/>
    <n v="1.5590377536169882"/>
    <x v="1"/>
    <m/>
    <m/>
    <n v="8"/>
    <n v="1"/>
    <n v="2"/>
    <n v="3"/>
    <n v="2"/>
    <n v="2"/>
    <n v="0"/>
    <n v="0"/>
    <n v="0"/>
    <n v="1"/>
    <n v="1"/>
    <n v="2"/>
  </r>
  <r>
    <n v="73865"/>
    <x v="0"/>
    <n v="48"/>
    <n v="3"/>
    <x v="0"/>
    <n v="2"/>
    <n v="1"/>
    <n v="3"/>
    <n v="3"/>
    <n v="102"/>
    <n v="2.64"/>
    <n v="253"/>
    <n v="6.54"/>
    <n v="97"/>
    <n v="2.5105882352941173"/>
    <n v="102.33674562534817"/>
    <n v="2.648715769126659"/>
    <x v="0"/>
    <n v="2"/>
    <m/>
    <n v="6"/>
    <n v="3"/>
    <n v="2"/>
    <n v="3"/>
    <n v="3"/>
    <n v="2"/>
    <n v="2"/>
    <n v="0"/>
    <n v="30"/>
    <n v="1"/>
    <n v="2"/>
    <m/>
  </r>
  <r>
    <n v="73868"/>
    <x v="0"/>
    <n v="32"/>
    <n v="7"/>
    <x v="1"/>
    <m/>
    <n v="1"/>
    <n v="4"/>
    <n v="5"/>
    <n v="40"/>
    <n v="1.03"/>
    <n v="199"/>
    <n v="5.15"/>
    <n v="45"/>
    <n v="1.1587499999999999"/>
    <n v="43.155579428549473"/>
    <n v="1.1112561702851491"/>
    <x v="1"/>
    <m/>
    <m/>
    <n v="5"/>
    <n v="4"/>
    <n v="0"/>
    <n v="3"/>
    <n v="3"/>
    <n v="1"/>
    <n v="7"/>
    <n v="0"/>
    <n v="0"/>
    <n v="1"/>
    <n v="2"/>
    <m/>
  </r>
  <r>
    <n v="73870"/>
    <x v="0"/>
    <n v="38"/>
    <n v="3"/>
    <x v="1"/>
    <m/>
    <n v="1"/>
    <n v="5"/>
    <n v="5"/>
    <n v="39"/>
    <n v="1.01"/>
    <n v="208"/>
    <n v="5.38"/>
    <n v="41"/>
    <n v="1.061794871794872"/>
    <n v="37.952076999177009"/>
    <n v="0.98286148126073791"/>
    <x v="1"/>
    <m/>
    <m/>
    <n v="15"/>
    <n v="3"/>
    <n v="0"/>
    <m/>
    <m/>
    <m/>
    <n v="5"/>
    <n v="2"/>
    <n v="0"/>
    <n v="1"/>
    <n v="1"/>
    <n v="2"/>
  </r>
  <r>
    <n v="73873"/>
    <x v="0"/>
    <n v="80"/>
    <n v="6"/>
    <x v="1"/>
    <m/>
    <n v="1"/>
    <n v="3"/>
    <n v="2"/>
    <n v="53"/>
    <n v="1.37"/>
    <n v="186"/>
    <n v="4.8099999999999996"/>
    <n v="51"/>
    <n v="1.318301886792453"/>
    <n v="55.858606807912594"/>
    <n v="1.4438922891856654"/>
    <x v="0"/>
    <n v="2"/>
    <m/>
    <n v="7"/>
    <n v="1"/>
    <n v="3"/>
    <n v="3"/>
    <n v="3"/>
    <n v="3"/>
    <n v="2"/>
    <n v="0"/>
    <n v="0"/>
    <n v="1"/>
    <n v="1"/>
    <n v="2"/>
  </r>
  <r>
    <n v="73875"/>
    <x v="0"/>
    <n v="43"/>
    <n v="2"/>
    <x v="1"/>
    <m/>
    <n v="2"/>
    <n v="3"/>
    <n v="1"/>
    <n v="43"/>
    <n v="1.1100000000000001"/>
    <n v="173"/>
    <n v="4.47"/>
    <n v="51"/>
    <n v="1.3165116279069768"/>
    <n v="46.896082142308813"/>
    <n v="1.210573283208437"/>
    <x v="0"/>
    <n v="2"/>
    <m/>
    <n v="8"/>
    <n v="4"/>
    <n v="0"/>
    <m/>
    <m/>
    <m/>
    <n v="7"/>
    <n v="3"/>
    <n v="0"/>
    <n v="1"/>
    <n v="1"/>
    <n v="2"/>
  </r>
  <r>
    <n v="73881"/>
    <x v="0"/>
    <n v="38"/>
    <n v="2"/>
    <x v="0"/>
    <n v="1"/>
    <n v="1"/>
    <n v="4"/>
    <n v="3"/>
    <n v="44"/>
    <n v="1.1399999999999999"/>
    <n v="180"/>
    <n v="4.6500000000000004"/>
    <n v="41"/>
    <n v="1.0622727272727273"/>
    <n v="50.724488899598057"/>
    <n v="1.3142253942168587"/>
    <x v="0"/>
    <m/>
    <m/>
    <n v="7"/>
    <n v="4"/>
    <n v="2"/>
    <n v="2"/>
    <n v="2"/>
    <n v="2"/>
    <n v="10"/>
    <n v="2"/>
    <n v="0"/>
    <n v="1"/>
    <n v="1"/>
    <n v="2"/>
  </r>
  <r>
    <n v="73883"/>
    <x v="0"/>
    <n v="67"/>
    <n v="1"/>
    <x v="1"/>
    <m/>
    <n v="2"/>
    <n v="1"/>
    <n v="1"/>
    <n v="37"/>
    <n v="0.96"/>
    <n v="207"/>
    <n v="5.35"/>
    <n v="46"/>
    <n v="1.1935135135135133"/>
    <n v="36.276314625620188"/>
    <n v="0.94122329839446961"/>
    <x v="0"/>
    <n v="2"/>
    <m/>
    <n v="2"/>
    <n v="4"/>
    <n v="3"/>
    <n v="3"/>
    <n v="3"/>
    <n v="3"/>
    <m/>
    <n v="0"/>
    <n v="0"/>
    <n v="2"/>
    <n v="2"/>
    <m/>
  </r>
  <r>
    <n v="73884"/>
    <x v="0"/>
    <n v="43"/>
    <n v="1"/>
    <x v="1"/>
    <m/>
    <n v="1"/>
    <n v="4"/>
    <n v="1"/>
    <n v="46"/>
    <n v="1.19"/>
    <n v="216"/>
    <n v="5.59"/>
    <n v="48"/>
    <n v="1.2417391304347825"/>
    <n v="41.348429187726815"/>
    <n v="1.069665885508585"/>
    <x v="1"/>
    <n v="2"/>
    <m/>
    <n v="14"/>
    <n v="4"/>
    <n v="2"/>
    <n v="3"/>
    <n v="3"/>
    <n v="2"/>
    <n v="4"/>
    <n v="2"/>
    <n v="0"/>
    <n v="1"/>
    <n v="1"/>
    <n v="2"/>
  </r>
  <r>
    <n v="73888"/>
    <x v="0"/>
    <n v="56"/>
    <n v="3"/>
    <x v="1"/>
    <m/>
    <n v="1"/>
    <n v="5"/>
    <n v="1"/>
    <n v="39"/>
    <n v="1.01"/>
    <n v="103"/>
    <n v="2.66"/>
    <n v="36"/>
    <n v="0.93230769230769228"/>
    <n v="47.656851603023235"/>
    <n v="1.2341902594629095"/>
    <x v="1"/>
    <n v="2"/>
    <m/>
    <n v="15"/>
    <n v="3"/>
    <n v="2"/>
    <n v="3"/>
    <n v="3"/>
    <n v="3"/>
    <n v="0"/>
    <n v="3"/>
    <n v="0"/>
    <n v="1"/>
    <n v="1"/>
    <n v="2"/>
  </r>
  <r>
    <n v="73899"/>
    <x v="0"/>
    <n v="57"/>
    <n v="4"/>
    <x v="1"/>
    <m/>
    <n v="1"/>
    <n v="5"/>
    <n v="1"/>
    <n v="36"/>
    <n v="0.93"/>
    <n v="90"/>
    <n v="2.33"/>
    <n v="33"/>
    <n v="0.85250000000000004"/>
    <n v="39.462974494610215"/>
    <n v="1.0194601744440974"/>
    <x v="1"/>
    <n v="1"/>
    <n v="1"/>
    <n v="15"/>
    <n v="4"/>
    <n v="0"/>
    <m/>
    <m/>
    <m/>
    <n v="0"/>
    <n v="0"/>
    <n v="0"/>
    <n v="1"/>
    <n v="1"/>
    <n v="2"/>
  </r>
  <r>
    <n v="73900"/>
    <x v="0"/>
    <n v="66"/>
    <n v="3"/>
    <x v="1"/>
    <m/>
    <n v="1"/>
    <n v="5"/>
    <n v="1"/>
    <n v="42"/>
    <n v="1.0900000000000001"/>
    <n v="205"/>
    <n v="5.3"/>
    <n v="46"/>
    <n v="1.1938095238095239"/>
    <n v="37.692867083378204"/>
    <n v="0.97821964573529152"/>
    <x v="1"/>
    <n v="2"/>
    <m/>
    <n v="15"/>
    <n v="2"/>
    <n v="3"/>
    <n v="3"/>
    <n v="3"/>
    <n v="2"/>
    <n v="0"/>
    <n v="0"/>
    <n v="0"/>
    <n v="1"/>
    <n v="1"/>
    <n v="2"/>
  </r>
  <r>
    <n v="73901"/>
    <x v="0"/>
    <n v="54"/>
    <n v="3"/>
    <x v="1"/>
    <m/>
    <n v="1"/>
    <n v="4"/>
    <n v="5"/>
    <n v="58"/>
    <n v="1.5"/>
    <n v="186"/>
    <n v="4.8099999999999996"/>
    <n v="67"/>
    <n v="1.7327586206896552"/>
    <n v="62.201057503435315"/>
    <n v="1.6086480388819477"/>
    <x v="0"/>
    <n v="2"/>
    <m/>
    <n v="15"/>
    <n v="1"/>
    <n v="3"/>
    <n v="3"/>
    <n v="3"/>
    <n v="3"/>
    <n v="0"/>
    <n v="0"/>
    <n v="0"/>
    <n v="2"/>
    <n v="1"/>
    <n v="2"/>
  </r>
  <r>
    <n v="73908"/>
    <x v="0"/>
    <n v="67"/>
    <n v="3"/>
    <x v="1"/>
    <m/>
    <n v="1"/>
    <n v="3"/>
    <n v="1"/>
    <n v="29"/>
    <n v="0.75"/>
    <n v="133"/>
    <n v="3.44"/>
    <n v="36"/>
    <n v="0.93103448275862066"/>
    <n v="31.602142571248365"/>
    <n v="0.81729679063573357"/>
    <x v="1"/>
    <n v="1"/>
    <n v="2"/>
    <n v="8"/>
    <n v="2"/>
    <n v="1"/>
    <m/>
    <m/>
    <m/>
    <m/>
    <n v="0"/>
    <n v="0"/>
    <n v="2"/>
    <n v="1"/>
    <n v="2"/>
  </r>
  <r>
    <n v="73910"/>
    <x v="0"/>
    <n v="51"/>
    <n v="6"/>
    <x v="1"/>
    <m/>
    <n v="1"/>
    <n v="5"/>
    <n v="1"/>
    <n v="55"/>
    <n v="1.42"/>
    <n v="215"/>
    <n v="5.56"/>
    <n v="54"/>
    <n v="1.394181818181818"/>
    <n v="58.266975445585899"/>
    <n v="1.5043473660496722"/>
    <x v="1"/>
    <n v="2"/>
    <m/>
    <n v="15"/>
    <n v="3"/>
    <n v="1"/>
    <n v="3"/>
    <n v="2"/>
    <n v="2"/>
    <n v="2"/>
    <n v="2"/>
    <n v="0"/>
    <n v="1"/>
    <n v="1"/>
    <n v="2"/>
  </r>
  <r>
    <n v="73913"/>
    <x v="0"/>
    <n v="26"/>
    <n v="4"/>
    <x v="1"/>
    <m/>
    <n v="1"/>
    <n v="3"/>
    <n v="5"/>
    <n v="48"/>
    <n v="1.24"/>
    <n v="125"/>
    <n v="3.23"/>
    <n v="53"/>
    <n v="1.3691666666666666"/>
    <n v="47.068759997953997"/>
    <n v="1.2159429666138115"/>
    <x v="1"/>
    <m/>
    <m/>
    <n v="12"/>
    <n v="3"/>
    <n v="2"/>
    <n v="3"/>
    <n v="3"/>
    <n v="2"/>
    <n v="3"/>
    <n v="4"/>
    <n v="0"/>
    <n v="1"/>
    <n v="1"/>
    <n v="2"/>
  </r>
  <r>
    <n v="73916"/>
    <x v="0"/>
    <n v="27"/>
    <n v="3"/>
    <x v="1"/>
    <m/>
    <n v="1"/>
    <n v="4"/>
    <n v="5"/>
    <n v="53"/>
    <n v="1.37"/>
    <n v="208"/>
    <n v="5.38"/>
    <n v="51"/>
    <n v="1.318301886792453"/>
    <n v="54.827220627198422"/>
    <n v="1.4172319294200346"/>
    <x v="0"/>
    <m/>
    <m/>
    <n v="4"/>
    <n v="4"/>
    <n v="0"/>
    <n v="3"/>
    <n v="3"/>
    <n v="2"/>
    <n v="2"/>
    <n v="0"/>
    <n v="0"/>
    <n v="1"/>
    <n v="2"/>
    <m/>
  </r>
  <r>
    <n v="73918"/>
    <x v="0"/>
    <n v="32"/>
    <n v="4"/>
    <x v="1"/>
    <m/>
    <n v="1"/>
    <n v="2"/>
    <n v="5"/>
    <n v="66"/>
    <n v="1.71"/>
    <n v="208"/>
    <n v="5.38"/>
    <n v="69"/>
    <n v="1.7877272727272726"/>
    <n v="71.159776466243656"/>
    <n v="1.8436851175344948"/>
    <x v="1"/>
    <m/>
    <m/>
    <n v="6"/>
    <n v="1"/>
    <n v="2"/>
    <n v="3"/>
    <n v="3"/>
    <n v="2"/>
    <n v="5"/>
    <n v="0"/>
    <n v="0"/>
    <n v="1"/>
    <n v="2"/>
    <m/>
  </r>
  <r>
    <n v="73925"/>
    <x v="0"/>
    <n v="60"/>
    <n v="2"/>
    <x v="1"/>
    <m/>
    <n v="2"/>
    <n v="2"/>
    <n v="1"/>
    <n v="35"/>
    <n v="0.91"/>
    <n v="118"/>
    <n v="3.05"/>
    <n v="37"/>
    <n v="0.96200000000000008"/>
    <n v="45.723617186622768"/>
    <n v="1.1888140468521919"/>
    <x v="0"/>
    <n v="2"/>
    <m/>
    <n v="3"/>
    <n v="4"/>
    <n v="3"/>
    <n v="2"/>
    <n v="3"/>
    <n v="0"/>
    <m/>
    <n v="0"/>
    <n v="0"/>
    <n v="1"/>
    <n v="1"/>
    <n v="2"/>
  </r>
  <r>
    <n v="73926"/>
    <x v="0"/>
    <n v="64"/>
    <n v="1"/>
    <x v="1"/>
    <m/>
    <n v="2"/>
    <n v="3"/>
    <n v="1"/>
    <n v="42"/>
    <n v="1.0900000000000001"/>
    <n v="176"/>
    <n v="4.55"/>
    <n v="45"/>
    <n v="1.1678571428571429"/>
    <n v="43.235204205231682"/>
    <n v="1.1220564900881556"/>
    <x v="0"/>
    <n v="1"/>
    <n v="2"/>
    <n v="10"/>
    <n v="4"/>
    <n v="3"/>
    <n v="3"/>
    <n v="3"/>
    <n v="3"/>
    <n v="1"/>
    <n v="0"/>
    <n v="0"/>
    <n v="1"/>
    <n v="1"/>
    <n v="2"/>
  </r>
  <r>
    <n v="73928"/>
    <x v="0"/>
    <n v="23"/>
    <n v="4"/>
    <x v="1"/>
    <m/>
    <n v="1"/>
    <n v="4"/>
    <n v="5"/>
    <n v="50"/>
    <n v="1.29"/>
    <n v="219"/>
    <n v="5.66"/>
    <n v="60"/>
    <n v="1.548"/>
    <n v="47.16951597331186"/>
    <n v="1.216973512111446"/>
    <x v="1"/>
    <m/>
    <m/>
    <n v="12"/>
    <n v="4"/>
    <n v="1"/>
    <n v="3"/>
    <n v="3"/>
    <n v="1"/>
    <n v="4"/>
    <n v="6"/>
    <n v="10"/>
    <n v="1"/>
    <n v="1"/>
    <n v="2"/>
  </r>
  <r>
    <n v="73932"/>
    <x v="0"/>
    <n v="30"/>
    <n v="3"/>
    <x v="1"/>
    <m/>
    <n v="1"/>
    <n v="3"/>
    <n v="1"/>
    <n v="51"/>
    <n v="1.32"/>
    <n v="199"/>
    <n v="5.15"/>
    <n v="51"/>
    <n v="1.32"/>
    <n v="55.615665639143707"/>
    <n v="1.4394642871307783"/>
    <x v="1"/>
    <m/>
    <m/>
    <n v="3"/>
    <n v="2"/>
    <n v="1"/>
    <n v="4"/>
    <n v="4"/>
    <n v="4"/>
    <m/>
    <n v="0"/>
    <m/>
    <n v="2"/>
    <n v="2"/>
    <m/>
  </r>
  <r>
    <n v="73934"/>
    <x v="0"/>
    <n v="31"/>
    <n v="4"/>
    <x v="1"/>
    <m/>
    <n v="1"/>
    <n v="3"/>
    <n v="5"/>
    <n v="38"/>
    <n v="0.98"/>
    <n v="165"/>
    <n v="4.2699999999999996"/>
    <n v="43"/>
    <n v="1.1089473684210527"/>
    <n v="45.650541642360515"/>
    <n v="1.1773034423556132"/>
    <x v="1"/>
    <m/>
    <m/>
    <n v="8"/>
    <n v="3"/>
    <n v="1"/>
    <n v="3"/>
    <n v="1"/>
    <n v="1"/>
    <n v="1"/>
    <n v="0"/>
    <n v="12"/>
    <n v="1"/>
    <n v="2"/>
    <m/>
  </r>
  <r>
    <n v="73935"/>
    <x v="0"/>
    <n v="63"/>
    <n v="2"/>
    <x v="1"/>
    <m/>
    <n v="1"/>
    <n v="4"/>
    <n v="1"/>
    <n v="42"/>
    <n v="1.0900000000000001"/>
    <n v="203"/>
    <n v="5.25"/>
    <n v="50"/>
    <n v="1.2976190476190479"/>
    <n v="44.543747823956934"/>
    <n v="1.1560163125741205"/>
    <x v="1"/>
    <n v="2"/>
    <m/>
    <n v="77"/>
    <n v="2"/>
    <n v="3"/>
    <n v="3"/>
    <n v="3"/>
    <n v="3"/>
    <n v="5"/>
    <n v="0"/>
    <n v="0"/>
    <n v="1"/>
    <n v="1"/>
    <n v="2"/>
  </r>
  <r>
    <n v="73941"/>
    <x v="0"/>
    <n v="28"/>
    <n v="4"/>
    <x v="1"/>
    <m/>
    <n v="2"/>
    <n v="3"/>
    <n v="6"/>
    <n v="42"/>
    <n v="1.0900000000000001"/>
    <n v="173"/>
    <n v="4.47"/>
    <n v="43"/>
    <n v="1.115952380952381"/>
    <n v="46.563431158083972"/>
    <n v="1.2084319038645603"/>
    <x v="0"/>
    <m/>
    <m/>
    <n v="8"/>
    <n v="2"/>
    <n v="2"/>
    <n v="3"/>
    <n v="1"/>
    <n v="2"/>
    <n v="1"/>
    <n v="0"/>
    <n v="0"/>
    <n v="1"/>
    <n v="2"/>
    <m/>
  </r>
  <r>
    <n v="73945"/>
    <x v="0"/>
    <n v="66"/>
    <n v="3"/>
    <x v="0"/>
    <n v="1"/>
    <n v="1"/>
    <n v="4"/>
    <n v="3"/>
    <n v="48"/>
    <n v="1.24"/>
    <n v="206"/>
    <n v="5.33"/>
    <n v="48"/>
    <n v="1.24"/>
    <n v="50.442628292216625"/>
    <n v="1.3031012308822627"/>
    <x v="1"/>
    <n v="2"/>
    <m/>
    <n v="5"/>
    <n v="4"/>
    <n v="2"/>
    <n v="3"/>
    <n v="3"/>
    <n v="3"/>
    <n v="0"/>
    <n v="0"/>
    <n v="0"/>
    <n v="1"/>
    <n v="2"/>
    <m/>
  </r>
  <r>
    <n v="73949"/>
    <x v="0"/>
    <n v="48"/>
    <n v="1"/>
    <x v="1"/>
    <m/>
    <n v="1"/>
    <n v="3"/>
    <n v="3"/>
    <n v="68"/>
    <n v="1.76"/>
    <n v="169"/>
    <n v="4.37"/>
    <n v="78"/>
    <n v="2.0188235294117649"/>
    <n v="75.627920845110751"/>
    <n v="1.9574285395205138"/>
    <x v="1"/>
    <n v="2"/>
    <m/>
    <n v="5"/>
    <n v="3"/>
    <n v="3"/>
    <n v="3"/>
    <n v="2"/>
    <n v="3"/>
    <m/>
    <n v="0"/>
    <n v="0"/>
    <n v="1"/>
    <n v="1"/>
    <n v="2"/>
  </r>
  <r>
    <n v="73952"/>
    <x v="0"/>
    <n v="42"/>
    <n v="1"/>
    <x v="1"/>
    <m/>
    <n v="1"/>
    <n v="4"/>
    <n v="5"/>
    <n v="41"/>
    <n v="1.06"/>
    <n v="175"/>
    <n v="4.53"/>
    <n v="51"/>
    <n v="1.3185365853658537"/>
    <n v="42.87425615856727"/>
    <n v="1.1084563787336905"/>
    <x v="0"/>
    <n v="1"/>
    <n v="2"/>
    <n v="1"/>
    <n v="4"/>
    <n v="1"/>
    <n v="3"/>
    <n v="3"/>
    <n v="3"/>
    <n v="7"/>
    <n v="2"/>
    <n v="0"/>
    <n v="1"/>
    <n v="2"/>
    <m/>
  </r>
  <r>
    <n v="73962"/>
    <x v="0"/>
    <n v="49"/>
    <n v="4"/>
    <x v="1"/>
    <m/>
    <n v="1"/>
    <n v="3"/>
    <n v="1"/>
    <n v="60"/>
    <n v="1.55"/>
    <n v="206"/>
    <n v="5.33"/>
    <n v="63"/>
    <n v="1.6275000000000002"/>
    <n v="56.441852244530352"/>
    <n v="1.4580811829837008"/>
    <x v="1"/>
    <n v="2"/>
    <m/>
    <n v="9"/>
    <n v="4"/>
    <n v="1"/>
    <n v="3"/>
    <n v="2"/>
    <n v="2"/>
    <n v="2"/>
    <n v="0"/>
    <n v="2"/>
    <n v="2"/>
    <n v="1"/>
    <n v="2"/>
  </r>
  <r>
    <n v="73964"/>
    <x v="0"/>
    <n v="45"/>
    <n v="4"/>
    <x v="0"/>
    <n v="1"/>
    <n v="1"/>
    <n v="5"/>
    <n v="5"/>
    <n v="40"/>
    <n v="1.03"/>
    <n v="225"/>
    <n v="5.82"/>
    <n v="48"/>
    <n v="1.236"/>
    <n v="42.302420874867479"/>
    <n v="1.0892873375278378"/>
    <x v="1"/>
    <n v="2"/>
    <m/>
    <n v="9"/>
    <n v="5"/>
    <n v="1"/>
    <n v="3"/>
    <n v="3"/>
    <n v="1"/>
    <n v="10"/>
    <n v="0"/>
    <n v="10"/>
    <n v="1"/>
    <n v="1"/>
    <n v="2"/>
  </r>
  <r>
    <n v="73974"/>
    <x v="0"/>
    <n v="34"/>
    <n v="1"/>
    <x v="1"/>
    <m/>
    <n v="1"/>
    <n v="5"/>
    <n v="1"/>
    <n v="32"/>
    <n v="0.83"/>
    <n v="247"/>
    <n v="6.39"/>
    <n v="38"/>
    <n v="0.98562499999999997"/>
    <n v="34.117087314377152"/>
    <n v="0.8849119522166573"/>
    <x v="1"/>
    <m/>
    <m/>
    <n v="14"/>
    <n v="3"/>
    <n v="2"/>
    <n v="3"/>
    <n v="2"/>
    <n v="2"/>
    <n v="5"/>
    <n v="0"/>
    <n v="15"/>
    <n v="1"/>
    <n v="1"/>
    <n v="2"/>
  </r>
  <r>
    <n v="73977"/>
    <x v="0"/>
    <n v="30"/>
    <n v="6"/>
    <x v="1"/>
    <m/>
    <n v="1"/>
    <n v="5"/>
    <n v="5"/>
    <n v="55"/>
    <n v="1.42"/>
    <n v="137"/>
    <n v="3.54"/>
    <n v="64"/>
    <n v="1.6523636363636363"/>
    <n v="55.745770842136523"/>
    <n v="1.4392544471969793"/>
    <x v="0"/>
    <m/>
    <m/>
    <n v="15"/>
    <n v="3"/>
    <n v="3"/>
    <n v="0"/>
    <n v="3"/>
    <n v="2"/>
    <m/>
    <n v="10"/>
    <n v="10"/>
    <n v="2"/>
    <n v="1"/>
    <n v="1"/>
  </r>
  <r>
    <n v="73980"/>
    <x v="0"/>
    <n v="43"/>
    <n v="2"/>
    <x v="1"/>
    <m/>
    <n v="2"/>
    <n v="1"/>
    <n v="6"/>
    <n v="53"/>
    <n v="1.37"/>
    <n v="207"/>
    <n v="5.35"/>
    <n v="52"/>
    <n v="1.3441509433962266"/>
    <n v="65.772165289475126"/>
    <n v="1.700148423520395"/>
    <x v="0"/>
    <n v="2"/>
    <m/>
    <n v="12"/>
    <n v="4"/>
    <n v="3"/>
    <n v="3"/>
    <n v="3"/>
    <n v="3"/>
    <n v="6"/>
    <n v="0"/>
    <n v="0"/>
    <n v="1"/>
    <n v="2"/>
    <m/>
  </r>
  <r>
    <n v="73987"/>
    <x v="0"/>
    <n v="56"/>
    <n v="1"/>
    <x v="1"/>
    <m/>
    <n v="1"/>
    <n v="4"/>
    <n v="2"/>
    <n v="40"/>
    <n v="1.03"/>
    <n v="202"/>
    <n v="5.22"/>
    <n v="45"/>
    <n v="1.1587499999999999"/>
    <n v="41.135838980652245"/>
    <n v="1.0592478537517953"/>
    <x v="0"/>
    <n v="1"/>
    <n v="2"/>
    <n v="4"/>
    <n v="3"/>
    <n v="2"/>
    <n v="3"/>
    <n v="3"/>
    <n v="3"/>
    <n v="1"/>
    <n v="0"/>
    <n v="0"/>
    <n v="1"/>
    <n v="1"/>
    <n v="2"/>
  </r>
  <r>
    <n v="73993"/>
    <x v="0"/>
    <n v="57"/>
    <n v="3"/>
    <x v="1"/>
    <m/>
    <n v="1"/>
    <n v="4"/>
    <n v="3"/>
    <n v="50"/>
    <n v="1.29"/>
    <n v="120"/>
    <n v="3.1"/>
    <n v="44"/>
    <n v="1.1352000000000002"/>
    <n v="60.063529706122083"/>
    <n v="1.5496390664179498"/>
    <x v="1"/>
    <n v="2"/>
    <m/>
    <n v="3"/>
    <n v="1"/>
    <n v="3"/>
    <n v="3"/>
    <n v="3"/>
    <n v="3"/>
    <n v="0"/>
    <n v="0"/>
    <n v="0"/>
    <n v="2"/>
    <n v="1"/>
    <n v="2"/>
  </r>
  <r>
    <n v="73994"/>
    <x v="0"/>
    <n v="36"/>
    <n v="7"/>
    <x v="1"/>
    <m/>
    <n v="1"/>
    <n v="3"/>
    <n v="1"/>
    <n v="36"/>
    <n v="0.93"/>
    <n v="145"/>
    <n v="3.75"/>
    <n v="37"/>
    <n v="0.95583333333333342"/>
    <n v="36.351407990498188"/>
    <n v="0.93907803975453652"/>
    <x v="1"/>
    <m/>
    <m/>
    <n v="10"/>
    <n v="3"/>
    <n v="2"/>
    <n v="3"/>
    <n v="3"/>
    <n v="2"/>
    <m/>
    <n v="0"/>
    <n v="0"/>
    <n v="1"/>
    <n v="1"/>
    <n v="2"/>
  </r>
  <r>
    <n v="73999"/>
    <x v="0"/>
    <n v="66"/>
    <n v="3"/>
    <x v="0"/>
    <n v="1"/>
    <n v="1"/>
    <n v="5"/>
    <n v="1"/>
    <n v="71"/>
    <n v="1.84"/>
    <n v="187"/>
    <n v="4.84"/>
    <n v="78"/>
    <n v="2.0214084507042256"/>
    <n v="73.495360324699803"/>
    <n v="1.9046684929217976"/>
    <x v="0"/>
    <n v="1"/>
    <n v="2"/>
    <n v="15"/>
    <n v="2"/>
    <n v="0"/>
    <n v="3"/>
    <n v="3"/>
    <n v="0"/>
    <n v="0"/>
    <n v="3"/>
    <n v="0"/>
    <n v="1"/>
    <n v="1"/>
    <n v="2"/>
  </r>
  <r>
    <n v="74001"/>
    <x v="0"/>
    <n v="48"/>
    <n v="4"/>
    <x v="0"/>
    <n v="2"/>
    <n v="1"/>
    <n v="4"/>
    <n v="1"/>
    <n v="33"/>
    <n v="0.85"/>
    <n v="140"/>
    <n v="3.62"/>
    <n v="39"/>
    <n v="1.0045454545454544"/>
    <n v="36.049714576872667"/>
    <n v="0.92855325425278079"/>
    <x v="1"/>
    <n v="1"/>
    <n v="2"/>
    <n v="5"/>
    <n v="1"/>
    <n v="2"/>
    <n v="3"/>
    <n v="2"/>
    <n v="2"/>
    <m/>
    <n v="0"/>
    <n v="1"/>
    <n v="1"/>
    <n v="1"/>
    <n v="2"/>
  </r>
  <r>
    <n v="74002"/>
    <x v="0"/>
    <n v="63"/>
    <n v="4"/>
    <x v="1"/>
    <m/>
    <n v="1"/>
    <n v="2"/>
    <n v="1"/>
    <n v="57"/>
    <n v="1.47"/>
    <n v="223"/>
    <n v="5.77"/>
    <n v="64"/>
    <n v="1.6505263157894736"/>
    <n v="51.611297791216771"/>
    <n v="1.3310282061945378"/>
    <x v="0"/>
    <n v="2"/>
    <m/>
    <n v="14"/>
    <n v="4"/>
    <n v="2"/>
    <n v="3"/>
    <n v="3"/>
    <n v="2"/>
    <n v="2"/>
    <n v="0"/>
    <n v="1"/>
    <n v="1"/>
    <n v="1"/>
    <n v="2"/>
  </r>
  <r>
    <n v="74005"/>
    <x v="0"/>
    <n v="23"/>
    <n v="3"/>
    <x v="1"/>
    <m/>
    <n v="1"/>
    <n v="4"/>
    <n v="5"/>
    <n v="60"/>
    <n v="1.55"/>
    <n v="160"/>
    <n v="4.1399999999999997"/>
    <n v="62"/>
    <n v="1.6016666666666668"/>
    <n v="65.184901366008376"/>
    <n v="1.6839432852885496"/>
    <x v="1"/>
    <m/>
    <m/>
    <n v="3"/>
    <n v="4"/>
    <n v="1"/>
    <n v="3"/>
    <n v="2"/>
    <n v="2"/>
    <n v="15"/>
    <n v="0"/>
    <n v="1"/>
    <n v="1"/>
    <n v="1"/>
    <n v="2"/>
  </r>
  <r>
    <n v="74010"/>
    <x v="0"/>
    <n v="40"/>
    <n v="3"/>
    <x v="1"/>
    <m/>
    <n v="1"/>
    <n v="3"/>
    <n v="1"/>
    <n v="38"/>
    <n v="0.98"/>
    <n v="206"/>
    <n v="5.33"/>
    <n v="37"/>
    <n v="0.9542105263157894"/>
    <n v="42.081216718818482"/>
    <n v="1.0852524311695293"/>
    <x v="1"/>
    <n v="1"/>
    <n v="2"/>
    <n v="8"/>
    <n v="4"/>
    <n v="1"/>
    <n v="2"/>
    <n v="2"/>
    <n v="1"/>
    <n v="0"/>
    <n v="12"/>
    <n v="3"/>
    <n v="1"/>
    <n v="1"/>
    <n v="1"/>
  </r>
  <r>
    <n v="74011"/>
    <x v="0"/>
    <n v="55"/>
    <n v="4"/>
    <x v="1"/>
    <m/>
    <n v="2"/>
    <n v="5"/>
    <n v="1"/>
    <n v="48"/>
    <n v="1.24"/>
    <n v="193"/>
    <n v="4.99"/>
    <n v="56"/>
    <n v="1.4466666666666665"/>
    <n v="54.04955951242183"/>
    <n v="1.3962802874042304"/>
    <x v="0"/>
    <n v="2"/>
    <m/>
    <n v="15"/>
    <n v="1"/>
    <n v="3"/>
    <n v="3"/>
    <n v="3"/>
    <n v="3"/>
    <n v="2"/>
    <n v="0"/>
    <n v="0"/>
    <n v="1"/>
    <n v="1"/>
    <n v="2"/>
  </r>
  <r>
    <n v="74014"/>
    <x v="0"/>
    <n v="60"/>
    <n v="1"/>
    <x v="1"/>
    <m/>
    <n v="2"/>
    <n v="1"/>
    <n v="3"/>
    <n v="26"/>
    <n v="0.67"/>
    <n v="235"/>
    <n v="6.08"/>
    <n v="23"/>
    <n v="0.59269230769230774"/>
    <n v="28.519390198138897"/>
    <n v="0.73492274741357932"/>
    <x v="0"/>
    <n v="2"/>
    <m/>
    <n v="99"/>
    <n v="3"/>
    <n v="2"/>
    <m/>
    <m/>
    <m/>
    <m/>
    <n v="0"/>
    <n v="4"/>
    <n v="2"/>
    <n v="1"/>
    <n v="1"/>
  </r>
  <r>
    <n v="74018"/>
    <x v="0"/>
    <n v="22"/>
    <n v="4"/>
    <x v="1"/>
    <m/>
    <n v="1"/>
    <n v="4"/>
    <n v="6"/>
    <n v="36"/>
    <n v="0.93"/>
    <n v="211"/>
    <n v="5.46"/>
    <n v="37"/>
    <n v="0.95583333333333342"/>
    <n v="33.463648769775716"/>
    <n v="0.86447759321920603"/>
    <x v="0"/>
    <m/>
    <m/>
    <n v="2"/>
    <n v="4"/>
    <n v="2"/>
    <n v="3"/>
    <n v="3"/>
    <n v="2"/>
    <n v="6"/>
    <n v="0"/>
    <n v="2"/>
    <n v="1"/>
    <n v="2"/>
    <m/>
  </r>
  <r>
    <n v="74025"/>
    <x v="0"/>
    <n v="45"/>
    <n v="3"/>
    <x v="0"/>
    <n v="2"/>
    <n v="1"/>
    <n v="4"/>
    <n v="3"/>
    <n v="48"/>
    <n v="1.24"/>
    <n v="177"/>
    <n v="4.58"/>
    <n v="46"/>
    <n v="1.1883333333333332"/>
    <n v="53.530563562697552"/>
    <n v="1.3828728920363533"/>
    <x v="1"/>
    <n v="2"/>
    <m/>
    <n v="8"/>
    <n v="2"/>
    <n v="1"/>
    <n v="4"/>
    <n v="1"/>
    <n v="1"/>
    <n v="5"/>
    <n v="0"/>
    <n v="0"/>
    <n v="1"/>
    <n v="2"/>
    <m/>
  </r>
  <r>
    <n v="74027"/>
    <x v="0"/>
    <n v="42"/>
    <n v="4"/>
    <x v="1"/>
    <m/>
    <n v="1"/>
    <n v="2"/>
    <n v="1"/>
    <n v="65"/>
    <n v="1.68"/>
    <n v="132"/>
    <n v="3.41"/>
    <n v="69"/>
    <n v="1.7833846153846153"/>
    <n v="64.71732341596433"/>
    <n v="1.6726938975203089"/>
    <x v="0"/>
    <n v="2"/>
    <m/>
    <n v="10"/>
    <n v="2"/>
    <n v="1"/>
    <m/>
    <m/>
    <m/>
    <n v="1"/>
    <n v="1"/>
    <n v="0"/>
    <n v="1"/>
    <n v="1"/>
    <n v="2"/>
  </r>
  <r>
    <n v="74029"/>
    <x v="0"/>
    <n v="22"/>
    <n v="4"/>
    <x v="1"/>
    <m/>
    <n v="1"/>
    <n v="4"/>
    <n v="5"/>
    <n v="43"/>
    <n v="1.1100000000000001"/>
    <n v="153"/>
    <n v="3.96"/>
    <n v="38"/>
    <n v="0.98093023255813971"/>
    <n v="41.757093431737026"/>
    <n v="1.0779156676564674"/>
    <x v="1"/>
    <m/>
    <m/>
    <n v="7"/>
    <n v="2"/>
    <n v="3"/>
    <n v="3"/>
    <n v="3"/>
    <n v="3"/>
    <n v="2"/>
    <n v="0"/>
    <n v="0"/>
    <n v="1"/>
    <n v="1"/>
    <n v="2"/>
  </r>
  <r>
    <n v="74033"/>
    <x v="0"/>
    <n v="80"/>
    <n v="3"/>
    <x v="0"/>
    <n v="1"/>
    <n v="1"/>
    <n v="5"/>
    <n v="2"/>
    <n v="54"/>
    <n v="1.4"/>
    <n v="171"/>
    <n v="4.42"/>
    <n v="58"/>
    <n v="1.5037037037037035"/>
    <n v="57.937482342957345"/>
    <n v="1.5020828755581532"/>
    <x v="0"/>
    <n v="2"/>
    <m/>
    <n v="10"/>
    <n v="2"/>
    <n v="3"/>
    <n v="3"/>
    <n v="3"/>
    <n v="3"/>
    <n v="3"/>
    <n v="10"/>
    <n v="1"/>
    <n v="1"/>
    <n v="1"/>
    <n v="2"/>
  </r>
  <r>
    <n v="74036"/>
    <x v="0"/>
    <n v="43"/>
    <n v="4"/>
    <x v="1"/>
    <m/>
    <n v="1"/>
    <n v="2"/>
    <n v="1"/>
    <n v="64"/>
    <n v="1.66"/>
    <n v="192"/>
    <n v="4.97"/>
    <n v="63"/>
    <n v="1.6340625"/>
    <n v="66.29935942787445"/>
    <n v="1.7196396351604935"/>
    <x v="1"/>
    <n v="2"/>
    <m/>
    <n v="12"/>
    <n v="3"/>
    <n v="1"/>
    <n v="3"/>
    <n v="2"/>
    <n v="1"/>
    <n v="4"/>
    <n v="0"/>
    <n v="0"/>
    <n v="1"/>
    <n v="1"/>
    <n v="2"/>
  </r>
  <r>
    <n v="74041"/>
    <x v="0"/>
    <n v="60"/>
    <n v="1"/>
    <x v="1"/>
    <m/>
    <n v="1"/>
    <n v="3"/>
    <n v="2"/>
    <n v="36"/>
    <n v="0.93"/>
    <n v="137"/>
    <n v="3.54"/>
    <n v="35"/>
    <n v="0.90416666666666679"/>
    <n v="39.257136797919642"/>
    <n v="1.0141427006129242"/>
    <x v="0"/>
    <n v="2"/>
    <m/>
    <m/>
    <n v="2"/>
    <n v="3"/>
    <n v="3"/>
    <n v="3"/>
    <n v="2"/>
    <n v="0"/>
    <n v="10"/>
    <n v="0"/>
    <n v="1"/>
    <n v="1"/>
    <n v="2"/>
  </r>
  <r>
    <n v="74044"/>
    <x v="0"/>
    <n v="73"/>
    <n v="3"/>
    <x v="0"/>
    <n v="1"/>
    <n v="1"/>
    <n v="3"/>
    <n v="5"/>
    <n v="70"/>
    <n v="1.81"/>
    <n v="211"/>
    <n v="5.46"/>
    <n v="75"/>
    <n v="1.9392857142857143"/>
    <n v="70.81069562078774"/>
    <n v="1.8309622724803689"/>
    <x v="1"/>
    <n v="2"/>
    <m/>
    <n v="3"/>
    <n v="4"/>
    <n v="3"/>
    <n v="3"/>
    <n v="3"/>
    <n v="3"/>
    <n v="0"/>
    <n v="4"/>
    <n v="2"/>
    <n v="1"/>
    <n v="1"/>
    <n v="2"/>
  </r>
  <r>
    <n v="74045"/>
    <x v="0"/>
    <n v="38"/>
    <n v="1"/>
    <x v="1"/>
    <m/>
    <n v="2"/>
    <n v="1"/>
    <n v="5"/>
    <n v="53"/>
    <n v="1.37"/>
    <n v="279"/>
    <n v="7.21"/>
    <n v="57"/>
    <n v="1.4733962264150944"/>
    <n v="50.407375216424775"/>
    <n v="1.3029830952170181"/>
    <x v="0"/>
    <m/>
    <m/>
    <n v="8"/>
    <n v="1"/>
    <n v="1"/>
    <n v="3"/>
    <n v="3"/>
    <n v="3"/>
    <n v="3"/>
    <n v="0"/>
    <n v="0"/>
    <n v="1"/>
    <n v="2"/>
    <m/>
  </r>
  <r>
    <n v="74048"/>
    <x v="0"/>
    <n v="80"/>
    <n v="3"/>
    <x v="0"/>
    <n v="2"/>
    <n v="1"/>
    <n v="3"/>
    <n v="1"/>
    <n v="42"/>
    <n v="1.0900000000000001"/>
    <n v="161"/>
    <n v="4.16"/>
    <n v="43"/>
    <n v="1.115952380952381"/>
    <n v="41.597856049874196"/>
    <n v="1.07956340700864"/>
    <x v="1"/>
    <n v="1"/>
    <n v="2"/>
    <n v="6"/>
    <n v="4"/>
    <n v="3"/>
    <n v="3"/>
    <n v="3"/>
    <n v="3"/>
    <n v="0"/>
    <n v="0"/>
    <n v="0"/>
    <n v="1"/>
    <n v="1"/>
    <n v="2"/>
  </r>
  <r>
    <n v="74056"/>
    <x v="0"/>
    <n v="38"/>
    <n v="2"/>
    <x v="1"/>
    <m/>
    <n v="2"/>
    <n v="2"/>
    <n v="1"/>
    <n v="35"/>
    <n v="0.91"/>
    <n v="185"/>
    <n v="4.78"/>
    <n v="30"/>
    <n v="0.78"/>
    <n v="38.28015669480736"/>
    <n v="0.99528407406499142"/>
    <x v="0"/>
    <m/>
    <m/>
    <n v="5"/>
    <n v="3"/>
    <n v="2"/>
    <n v="3"/>
    <n v="2"/>
    <n v="1"/>
    <m/>
    <n v="0"/>
    <n v="0"/>
    <n v="2"/>
    <n v="2"/>
    <m/>
  </r>
  <r>
    <n v="74059"/>
    <x v="0"/>
    <n v="57"/>
    <n v="3"/>
    <x v="1"/>
    <m/>
    <n v="1"/>
    <n v="5"/>
    <n v="1"/>
    <n v="46"/>
    <n v="1.19"/>
    <n v="241"/>
    <n v="6.23"/>
    <n v="47"/>
    <n v="1.2158695652173912"/>
    <n v="47.878356834613932"/>
    <n v="1.2385922746345777"/>
    <x v="1"/>
    <n v="2"/>
    <m/>
    <n v="15"/>
    <n v="4"/>
    <n v="1"/>
    <n v="3"/>
    <n v="3"/>
    <n v="3"/>
    <n v="2"/>
    <n v="21"/>
    <n v="0"/>
    <n v="1"/>
    <n v="1"/>
    <n v="2"/>
  </r>
  <r>
    <n v="74072"/>
    <x v="0"/>
    <n v="63"/>
    <n v="4"/>
    <x v="0"/>
    <n v="1"/>
    <n v="1"/>
    <n v="4"/>
    <n v="4"/>
    <n v="50"/>
    <n v="1.29"/>
    <n v="192"/>
    <n v="4.97"/>
    <n v="60"/>
    <n v="1.548"/>
    <n v="56.044229821031109"/>
    <n v="1.4459411293826026"/>
    <x v="1"/>
    <n v="2"/>
    <m/>
    <n v="4"/>
    <n v="4"/>
    <n v="1"/>
    <n v="3"/>
    <n v="3"/>
    <n v="2"/>
    <n v="0"/>
    <n v="0"/>
    <n v="0"/>
    <n v="1"/>
    <n v="1"/>
    <n v="2"/>
  </r>
  <r>
    <n v="74075"/>
    <x v="0"/>
    <n v="59"/>
    <n v="4"/>
    <x v="1"/>
    <m/>
    <n v="1"/>
    <n v="2"/>
    <n v="5"/>
    <n v="37"/>
    <n v="0.96"/>
    <n v="145"/>
    <n v="3.75"/>
    <n v="34"/>
    <n v="0.88216216216216214"/>
    <n v="41.483770295923129"/>
    <n v="1.0763356617320594"/>
    <x v="1"/>
    <n v="2"/>
    <m/>
    <n v="2"/>
    <n v="4"/>
    <n v="1"/>
    <n v="3"/>
    <n v="2"/>
    <n v="1"/>
    <m/>
    <n v="2"/>
    <n v="0"/>
    <n v="2"/>
    <n v="1"/>
    <n v="2"/>
  </r>
  <r>
    <n v="74077"/>
    <x v="0"/>
    <n v="26"/>
    <n v="3"/>
    <x v="1"/>
    <m/>
    <n v="1"/>
    <n v="2"/>
    <n v="5"/>
    <n v="50"/>
    <n v="1.29"/>
    <n v="139"/>
    <n v="3.59"/>
    <n v="60"/>
    <n v="1.548"/>
    <n v="48.726662007359529"/>
    <n v="1.2571478797898759"/>
    <x v="0"/>
    <m/>
    <m/>
    <n v="9"/>
    <n v="4"/>
    <n v="2"/>
    <n v="3"/>
    <n v="3"/>
    <n v="2"/>
    <m/>
    <n v="0"/>
    <n v="2"/>
    <n v="2"/>
    <n v="2"/>
    <m/>
  </r>
  <r>
    <n v="74078"/>
    <x v="0"/>
    <n v="63"/>
    <n v="3"/>
    <x v="0"/>
    <n v="1"/>
    <n v="1"/>
    <n v="4"/>
    <n v="1"/>
    <n v="50"/>
    <n v="1.29"/>
    <n v="184"/>
    <n v="4.76"/>
    <n v="55"/>
    <n v="1.419"/>
    <n v="52.150367810593657"/>
    <n v="1.3454794895133164"/>
    <x v="1"/>
    <n v="1"/>
    <n v="2"/>
    <n v="14"/>
    <n v="4"/>
    <n v="2"/>
    <n v="3"/>
    <n v="3"/>
    <n v="2"/>
    <n v="2"/>
    <n v="0"/>
    <n v="3"/>
    <n v="1"/>
    <n v="1"/>
    <n v="2"/>
  </r>
  <r>
    <n v="74081"/>
    <x v="0"/>
    <n v="80"/>
    <n v="3"/>
    <x v="0"/>
    <n v="2"/>
    <n v="1"/>
    <n v="4"/>
    <n v="1"/>
    <n v="51"/>
    <n v="1.32"/>
    <n v="187"/>
    <n v="4.84"/>
    <n v="47"/>
    <n v="1.2164705882352942"/>
    <n v="56.331633577819375"/>
    <n v="1.4579952220141488"/>
    <x v="0"/>
    <n v="2"/>
    <m/>
    <n v="5"/>
    <n v="3"/>
    <n v="3"/>
    <n v="3"/>
    <n v="3"/>
    <n v="3"/>
    <n v="1"/>
    <n v="0"/>
    <n v="0"/>
    <n v="1"/>
    <n v="1"/>
    <n v="2"/>
  </r>
  <r>
    <n v="74099"/>
    <x v="0"/>
    <n v="44"/>
    <n v="1"/>
    <x v="1"/>
    <m/>
    <n v="2"/>
    <n v="3"/>
    <n v="1"/>
    <n v="44"/>
    <n v="1.1399999999999999"/>
    <n v="232"/>
    <n v="6"/>
    <n v="39"/>
    <n v="1.0104545454545453"/>
    <n v="45.148587218254562"/>
    <n v="1.1697588506547771"/>
    <x v="0"/>
    <n v="2"/>
    <m/>
    <n v="5"/>
    <n v="5"/>
    <n v="2"/>
    <n v="3"/>
    <n v="3"/>
    <n v="1"/>
    <n v="7"/>
    <n v="0"/>
    <n v="0"/>
    <n v="1"/>
    <n v="2"/>
    <m/>
  </r>
  <r>
    <n v="74110"/>
    <x v="0"/>
    <n v="60"/>
    <n v="2"/>
    <x v="1"/>
    <m/>
    <n v="2"/>
    <n v="3"/>
    <n v="1"/>
    <n v="43"/>
    <n v="1.1100000000000001"/>
    <n v="188"/>
    <n v="4.8600000000000003"/>
    <n v="49"/>
    <n v="1.2648837209302328"/>
    <n v="41.768152875821734"/>
    <n v="1.0782011556316775"/>
    <x v="0"/>
    <n v="2"/>
    <m/>
    <n v="6"/>
    <n v="3"/>
    <n v="2"/>
    <n v="3"/>
    <n v="3"/>
    <n v="2"/>
    <m/>
    <n v="0"/>
    <n v="0"/>
    <n v="2"/>
    <n v="1"/>
    <n v="2"/>
  </r>
  <r>
    <n v="74115"/>
    <x v="0"/>
    <n v="27"/>
    <n v="1"/>
    <x v="1"/>
    <m/>
    <n v="2"/>
    <n v="1"/>
    <n v="6"/>
    <n v="24"/>
    <n v="0.62"/>
    <n v="179"/>
    <n v="4.63"/>
    <n v="30"/>
    <n v="0.77500000000000002"/>
    <n v="20.807552944332478"/>
    <n v="0.53752845106192237"/>
    <x v="0"/>
    <m/>
    <m/>
    <n v="4"/>
    <n v="3"/>
    <n v="1"/>
    <m/>
    <m/>
    <m/>
    <n v="2"/>
    <n v="0"/>
    <n v="0"/>
    <n v="1"/>
    <n v="2"/>
    <m/>
  </r>
  <r>
    <n v="74116"/>
    <x v="0"/>
    <n v="25"/>
    <n v="2"/>
    <x v="1"/>
    <m/>
    <n v="1"/>
    <n v="4"/>
    <n v="4"/>
    <n v="43"/>
    <n v="1.1100000000000001"/>
    <n v="164"/>
    <n v="4.24"/>
    <n v="45"/>
    <n v="1.1616279069767443"/>
    <n v="40.024416753060919"/>
    <n v="1.0331884324627354"/>
    <x v="0"/>
    <m/>
    <m/>
    <n v="8"/>
    <n v="3"/>
    <n v="3"/>
    <n v="3"/>
    <n v="3"/>
    <n v="3"/>
    <n v="4"/>
    <n v="12"/>
    <n v="0"/>
    <n v="1"/>
    <n v="2"/>
    <m/>
  </r>
  <r>
    <n v="74120"/>
    <x v="0"/>
    <n v="80"/>
    <n v="3"/>
    <x v="1"/>
    <m/>
    <n v="1"/>
    <n v="4"/>
    <n v="1"/>
    <n v="35"/>
    <n v="0.91"/>
    <n v="251"/>
    <n v="6.49"/>
    <n v="32"/>
    <n v="0.83200000000000007"/>
    <n v="27.74040040262663"/>
    <n v="0.72125041046829241"/>
    <x v="0"/>
    <n v="2"/>
    <m/>
    <n v="5"/>
    <n v="1"/>
    <n v="3"/>
    <n v="3"/>
    <n v="3"/>
    <n v="3"/>
    <m/>
    <n v="0"/>
    <n v="0"/>
    <n v="2"/>
    <n v="1"/>
    <n v="2"/>
  </r>
  <r>
    <n v="74129"/>
    <x v="0"/>
    <n v="56"/>
    <n v="6"/>
    <x v="1"/>
    <m/>
    <n v="2"/>
    <n v="1"/>
    <n v="1"/>
    <n v="38"/>
    <n v="0.98"/>
    <n v="150"/>
    <n v="3.88"/>
    <n v="45"/>
    <n v="1.1605263157894736"/>
    <n v="38.380768251142115"/>
    <n v="0.98981981279261244"/>
    <x v="0"/>
    <n v="2"/>
    <m/>
    <n v="8"/>
    <n v="1"/>
    <n v="0"/>
    <m/>
    <m/>
    <m/>
    <m/>
    <n v="0"/>
    <n v="0"/>
    <n v="2"/>
    <n v="2"/>
    <m/>
  </r>
  <r>
    <n v="74138"/>
    <x v="0"/>
    <n v="69"/>
    <n v="1"/>
    <x v="1"/>
    <m/>
    <n v="2"/>
    <n v="3"/>
    <n v="1"/>
    <n v="47"/>
    <n v="1.22"/>
    <n v="193"/>
    <n v="4.99"/>
    <n v="52"/>
    <n v="1.3497872340425532"/>
    <n v="45.036860874501222"/>
    <n v="1.1690419205721594"/>
    <x v="0"/>
    <n v="1"/>
    <n v="2"/>
    <n v="6"/>
    <n v="2"/>
    <n v="2"/>
    <n v="0"/>
    <n v="0"/>
    <n v="2"/>
    <n v="3"/>
    <n v="1"/>
    <n v="0"/>
    <n v="1"/>
    <n v="1"/>
    <n v="2"/>
  </r>
  <r>
    <n v="74142"/>
    <x v="0"/>
    <n v="61"/>
    <n v="4"/>
    <x v="1"/>
    <m/>
    <n v="1"/>
    <n v="2"/>
    <n v="1"/>
    <n v="68"/>
    <n v="1.76"/>
    <n v="141"/>
    <n v="3.65"/>
    <n v="63"/>
    <n v="1.6305882352941177"/>
    <n v="66.577059921918661"/>
    <n v="1.7231709626849536"/>
    <x v="1"/>
    <n v="2"/>
    <m/>
    <n v="7"/>
    <n v="3"/>
    <n v="2"/>
    <n v="3"/>
    <n v="3"/>
    <n v="2"/>
    <n v="1"/>
    <n v="0"/>
    <n v="0"/>
    <n v="1"/>
    <n v="1"/>
    <n v="2"/>
  </r>
  <r>
    <n v="74143"/>
    <x v="0"/>
    <n v="30"/>
    <n v="3"/>
    <x v="1"/>
    <m/>
    <n v="1"/>
    <n v="5"/>
    <n v="1"/>
    <n v="61"/>
    <n v="1.58"/>
    <n v="216"/>
    <n v="5.59"/>
    <n v="66"/>
    <n v="1.7095081967213115"/>
    <n v="64.601796781251593"/>
    <n v="1.6732924412193035"/>
    <x v="1"/>
    <m/>
    <m/>
    <n v="15"/>
    <n v="2"/>
    <n v="3"/>
    <n v="3"/>
    <n v="3"/>
    <n v="3"/>
    <n v="0"/>
    <n v="0"/>
    <n v="0"/>
    <n v="1"/>
    <n v="1"/>
    <n v="1"/>
  </r>
  <r>
    <n v="74144"/>
    <x v="0"/>
    <n v="51"/>
    <n v="1"/>
    <x v="1"/>
    <m/>
    <n v="2"/>
    <n v="1"/>
    <n v="1"/>
    <n v="51"/>
    <n v="1.32"/>
    <n v="251"/>
    <n v="6.49"/>
    <n v="57"/>
    <n v="1.4752941176470591"/>
    <n v="50.553957196746737"/>
    <n v="1.3084553627393274"/>
    <x v="0"/>
    <n v="2"/>
    <m/>
    <n v="14"/>
    <n v="4"/>
    <n v="2"/>
    <n v="3"/>
    <n v="3"/>
    <n v="2"/>
    <n v="0"/>
    <n v="8"/>
    <n v="0"/>
    <n v="1"/>
    <n v="1"/>
    <n v="2"/>
  </r>
  <r>
    <n v="74146"/>
    <x v="0"/>
    <n v="50"/>
    <n v="4"/>
    <x v="1"/>
    <m/>
    <n v="2"/>
    <n v="1"/>
    <n v="1"/>
    <n v="113"/>
    <n v="2.92"/>
    <n v="185"/>
    <n v="4.78"/>
    <n v="108"/>
    <n v="2.7907964601769915"/>
    <n v="116.95565019981834"/>
    <n v="3.0222168016236242"/>
    <x v="0"/>
    <n v="2"/>
    <m/>
    <n v="2"/>
    <n v="1"/>
    <n v="2"/>
    <n v="3"/>
    <n v="3"/>
    <n v="3"/>
    <m/>
    <n v="0"/>
    <n v="0"/>
    <n v="2"/>
    <n v="2"/>
    <m/>
  </r>
  <r>
    <n v="74159"/>
    <x v="0"/>
    <n v="32"/>
    <n v="4"/>
    <x v="1"/>
    <m/>
    <n v="1"/>
    <n v="5"/>
    <n v="5"/>
    <n v="40"/>
    <n v="1.03"/>
    <n v="294"/>
    <n v="7.6"/>
    <n v="36"/>
    <n v="0.92699999999999994"/>
    <n v="40.522849863396694"/>
    <n v="1.043463383982465"/>
    <x v="1"/>
    <m/>
    <m/>
    <n v="15"/>
    <n v="3"/>
    <n v="1"/>
    <n v="3"/>
    <n v="2"/>
    <n v="1"/>
    <n v="0"/>
    <n v="2"/>
    <n v="20"/>
    <n v="1"/>
    <n v="1"/>
    <n v="2"/>
  </r>
  <r>
    <n v="74169"/>
    <x v="0"/>
    <n v="22"/>
    <n v="4"/>
    <x v="1"/>
    <m/>
    <n v="1"/>
    <n v="2"/>
    <n v="5"/>
    <n v="47"/>
    <n v="1.22"/>
    <n v="145"/>
    <n v="3.75"/>
    <n v="51"/>
    <n v="1.3238297872340425"/>
    <n v="51.843660581854209"/>
    <n v="1.3457290619119602"/>
    <x v="1"/>
    <m/>
    <m/>
    <n v="8"/>
    <n v="1"/>
    <n v="0"/>
    <m/>
    <m/>
    <m/>
    <n v="12"/>
    <n v="0"/>
    <n v="0"/>
    <n v="1"/>
    <n v="2"/>
    <m/>
  </r>
  <r>
    <n v="74170"/>
    <x v="0"/>
    <n v="56"/>
    <n v="4"/>
    <x v="1"/>
    <m/>
    <n v="1"/>
    <n v="5"/>
    <n v="1"/>
    <n v="49"/>
    <n v="1.27"/>
    <n v="216"/>
    <n v="5.59"/>
    <n v="53"/>
    <n v="1.3736734693877553"/>
    <n v="49.413329929704091"/>
    <n v="1.280712836953555"/>
    <x v="1"/>
    <n v="2"/>
    <m/>
    <n v="15"/>
    <n v="4"/>
    <n v="3"/>
    <n v="3"/>
    <n v="3"/>
    <n v="3"/>
    <n v="0"/>
    <n v="0"/>
    <n v="0"/>
    <n v="1"/>
    <n v="1"/>
    <n v="2"/>
  </r>
  <r>
    <n v="74181"/>
    <x v="0"/>
    <n v="38"/>
    <n v="3"/>
    <x v="1"/>
    <m/>
    <n v="1"/>
    <n v="2"/>
    <n v="5"/>
    <n v="11"/>
    <n v="0.28000000000000003"/>
    <n v="170"/>
    <n v="4.4000000000000004"/>
    <n v="8"/>
    <n v="0.20363636363636364"/>
    <n v="10.125172482702073"/>
    <n v="0.25773166319605278"/>
    <x v="1"/>
    <m/>
    <m/>
    <n v="6"/>
    <n v="3"/>
    <n v="3"/>
    <n v="3"/>
    <n v="3"/>
    <n v="3"/>
    <n v="1"/>
    <n v="8"/>
    <n v="8"/>
    <n v="1"/>
    <n v="1"/>
    <n v="2"/>
  </r>
  <r>
    <n v="74188"/>
    <x v="0"/>
    <n v="80"/>
    <n v="3"/>
    <x v="0"/>
    <n v="1"/>
    <n v="1"/>
    <n v="5"/>
    <n v="5"/>
    <n v="48"/>
    <n v="1.24"/>
    <n v="148"/>
    <n v="3.83"/>
    <n v="54"/>
    <n v="1.3949999999999998"/>
    <n v="52.890092074405331"/>
    <n v="1.3663273785888042"/>
    <x v="1"/>
    <n v="2"/>
    <m/>
    <n v="77"/>
    <n v="2"/>
    <n v="2"/>
    <n v="3"/>
    <n v="3"/>
    <n v="3"/>
    <m/>
    <n v="12"/>
    <n v="17"/>
    <n v="1"/>
    <n v="1"/>
    <n v="2"/>
  </r>
  <r>
    <n v="74205"/>
    <x v="0"/>
    <n v="65"/>
    <n v="6"/>
    <x v="1"/>
    <m/>
    <n v="2"/>
    <n v="5"/>
    <n v="1"/>
    <n v="59"/>
    <n v="1.53"/>
    <n v="164"/>
    <n v="4.24"/>
    <n v="69"/>
    <n v="1.7893220338983051"/>
    <n v="57.630580042318208"/>
    <n v="1.4944879231313026"/>
    <x v="0"/>
    <n v="2"/>
    <m/>
    <n v="15"/>
    <n v="1"/>
    <n v="2"/>
    <m/>
    <m/>
    <m/>
    <n v="0"/>
    <n v="0"/>
    <n v="0"/>
    <n v="2"/>
    <n v="2"/>
    <m/>
  </r>
  <r>
    <n v="74219"/>
    <x v="0"/>
    <n v="74"/>
    <n v="6"/>
    <x v="1"/>
    <m/>
    <n v="2"/>
    <n v="5"/>
    <n v="1"/>
    <n v="42"/>
    <n v="1.0900000000000001"/>
    <n v="162"/>
    <n v="4.1900000000000004"/>
    <n v="44"/>
    <n v="1.141904761904762"/>
    <n v="50.247637691935573"/>
    <n v="1.3040458353383282"/>
    <x v="0"/>
    <n v="2"/>
    <m/>
    <n v="15"/>
    <n v="1"/>
    <n v="0"/>
    <m/>
    <m/>
    <m/>
    <n v="1"/>
    <n v="1"/>
    <n v="0"/>
    <n v="1"/>
    <n v="1"/>
    <n v="2"/>
  </r>
  <r>
    <n v="74222"/>
    <x v="0"/>
    <n v="45"/>
    <n v="3"/>
    <x v="1"/>
    <m/>
    <n v="1"/>
    <n v="2"/>
    <n v="6"/>
    <n v="56"/>
    <n v="1.45"/>
    <n v="149"/>
    <n v="3.85"/>
    <n v="66"/>
    <n v="1.7089285714285716"/>
    <n v="62.835097691527238"/>
    <n v="1.6269802080841875"/>
    <x v="0"/>
    <n v="2"/>
    <m/>
    <n v="5"/>
    <n v="3"/>
    <n v="1"/>
    <n v="3"/>
    <n v="3"/>
    <n v="1"/>
    <n v="4"/>
    <n v="20"/>
    <n v="25"/>
    <n v="1"/>
    <n v="2"/>
    <m/>
  </r>
  <r>
    <n v="74224"/>
    <x v="0"/>
    <n v="66"/>
    <n v="3"/>
    <x v="1"/>
    <m/>
    <n v="1"/>
    <n v="3"/>
    <n v="3"/>
    <n v="60"/>
    <n v="1.55"/>
    <n v="204"/>
    <n v="5.28"/>
    <n v="54"/>
    <n v="1.395"/>
    <n v="58.675522319200695"/>
    <n v="1.5157843265793514"/>
    <x v="1"/>
    <n v="2"/>
    <m/>
    <n v="5"/>
    <n v="3"/>
    <n v="0"/>
    <m/>
    <m/>
    <m/>
    <m/>
    <n v="0"/>
    <n v="30"/>
    <n v="1"/>
    <n v="1"/>
    <n v="2"/>
  </r>
  <r>
    <n v="74230"/>
    <x v="0"/>
    <n v="44"/>
    <n v="1"/>
    <x v="1"/>
    <m/>
    <n v="2"/>
    <n v="1"/>
    <n v="1"/>
    <n v="42"/>
    <n v="1.0900000000000001"/>
    <n v="234"/>
    <n v="6.05"/>
    <n v="38"/>
    <n v="0.98619047619047628"/>
    <n v="47.132711213565443"/>
    <n v="1.223206076733008"/>
    <x v="0"/>
    <n v="2"/>
    <m/>
    <n v="9"/>
    <n v="4"/>
    <n v="3"/>
    <n v="3"/>
    <n v="3"/>
    <n v="3"/>
    <n v="0"/>
    <n v="0"/>
    <n v="0"/>
    <n v="1"/>
    <n v="1"/>
    <n v="2"/>
  </r>
  <r>
    <n v="74241"/>
    <x v="0"/>
    <n v="72"/>
    <n v="3"/>
    <x v="1"/>
    <m/>
    <n v="1"/>
    <n v="4"/>
    <n v="1"/>
    <n v="59"/>
    <n v="1.53"/>
    <n v="196"/>
    <n v="5.07"/>
    <n v="58"/>
    <n v="1.5040677966101694"/>
    <n v="59.216049500669065"/>
    <n v="1.5356026395936215"/>
    <x v="0"/>
    <n v="2"/>
    <m/>
    <n v="8"/>
    <n v="3"/>
    <n v="3"/>
    <n v="0"/>
    <n v="0"/>
    <n v="1"/>
    <n v="3"/>
    <n v="0"/>
    <n v="0"/>
    <n v="1"/>
    <n v="1"/>
    <n v="2"/>
  </r>
  <r>
    <n v="74247"/>
    <x v="0"/>
    <n v="74"/>
    <n v="3"/>
    <x v="1"/>
    <m/>
    <n v="2"/>
    <n v="3"/>
    <n v="1"/>
    <n v="55"/>
    <n v="1.42"/>
    <n v="166"/>
    <n v="4.29"/>
    <n v="62"/>
    <n v="1.6007272727272726"/>
    <n v="52.180146037579391"/>
    <n v="1.3471964976975042"/>
    <x v="1"/>
    <n v="2"/>
    <m/>
    <n v="14"/>
    <n v="5"/>
    <n v="3"/>
    <n v="4"/>
    <n v="4"/>
    <n v="4"/>
    <n v="0"/>
    <n v="0"/>
    <n v="0"/>
    <n v="1"/>
    <n v="1"/>
    <n v="2"/>
  </r>
  <r>
    <n v="74253"/>
    <x v="0"/>
    <n v="77"/>
    <n v="4"/>
    <x v="1"/>
    <m/>
    <n v="1"/>
    <n v="3"/>
    <n v="1"/>
    <n v="34"/>
    <n v="0.88"/>
    <n v="141"/>
    <n v="3.65"/>
    <n v="43"/>
    <n v="1.1129411764705883"/>
    <n v="34.412230473504209"/>
    <n v="0.89066949460834421"/>
    <x v="0"/>
    <n v="2"/>
    <m/>
    <n v="6"/>
    <n v="3"/>
    <n v="2"/>
    <n v="3"/>
    <n v="3"/>
    <n v="3"/>
    <n v="1"/>
    <n v="0"/>
    <n v="0"/>
    <n v="1"/>
    <n v="1"/>
    <n v="2"/>
  </r>
  <r>
    <n v="74254"/>
    <x v="0"/>
    <n v="71"/>
    <n v="3"/>
    <x v="0"/>
    <n v="1"/>
    <n v="1"/>
    <n v="5"/>
    <n v="1"/>
    <n v="40"/>
    <n v="1.03"/>
    <n v="131"/>
    <n v="3.39"/>
    <n v="35"/>
    <n v="0.90125000000000011"/>
    <n v="49.855062536120776"/>
    <n v="1.2837678603051101"/>
    <x v="0"/>
    <n v="2"/>
    <m/>
    <n v="15"/>
    <n v="4"/>
    <n v="2"/>
    <n v="3"/>
    <n v="3"/>
    <n v="2"/>
    <m/>
    <n v="0"/>
    <n v="0"/>
    <n v="1"/>
    <n v="1"/>
    <n v="2"/>
  </r>
  <r>
    <n v="74281"/>
    <x v="0"/>
    <n v="27"/>
    <n v="3"/>
    <x v="1"/>
    <m/>
    <n v="1"/>
    <n v="5"/>
    <n v="5"/>
    <n v="59"/>
    <n v="1.53"/>
    <n v="141"/>
    <n v="3.65"/>
    <n v="54"/>
    <n v="1.4003389830508475"/>
    <n v="64.264386784361321"/>
    <n v="1.6665171488147936"/>
    <x v="0"/>
    <m/>
    <m/>
    <n v="10"/>
    <n v="3"/>
    <n v="3"/>
    <n v="3"/>
    <n v="3"/>
    <n v="3"/>
    <n v="1"/>
    <n v="0"/>
    <n v="5"/>
    <n v="1"/>
    <n v="1"/>
    <n v="2"/>
  </r>
  <r>
    <n v="74284"/>
    <x v="0"/>
    <n v="58"/>
    <n v="4"/>
    <x v="1"/>
    <m/>
    <n v="1"/>
    <n v="4"/>
    <n v="1"/>
    <n v="36"/>
    <n v="0.93"/>
    <n v="176"/>
    <n v="4.55"/>
    <n v="31"/>
    <n v="0.8008333333333334"/>
    <n v="34.323085522569343"/>
    <n v="0.88667970933304141"/>
    <x v="1"/>
    <n v="2"/>
    <m/>
    <n v="8"/>
    <n v="3"/>
    <n v="3"/>
    <n v="3"/>
    <n v="3"/>
    <n v="3"/>
    <m/>
    <n v="0"/>
    <n v="2"/>
    <n v="1"/>
    <n v="2"/>
    <m/>
  </r>
  <r>
    <n v="74287"/>
    <x v="0"/>
    <n v="60"/>
    <n v="4"/>
    <x v="1"/>
    <m/>
    <n v="1"/>
    <n v="3"/>
    <n v="3"/>
    <n v="38"/>
    <n v="0.98"/>
    <n v="200"/>
    <n v="5.17"/>
    <n v="32"/>
    <n v="0.82526315789473681"/>
    <n v="39.605938891900685"/>
    <n v="1.0214163187911229"/>
    <x v="0"/>
    <n v="1"/>
    <n v="1"/>
    <n v="9"/>
    <n v="2"/>
    <n v="2"/>
    <n v="2"/>
    <n v="2"/>
    <n v="2"/>
    <n v="2"/>
    <n v="0"/>
    <n v="0"/>
    <n v="1"/>
    <n v="1"/>
    <n v="2"/>
  </r>
  <r>
    <n v="74290"/>
    <x v="0"/>
    <n v="48"/>
    <n v="3"/>
    <x v="1"/>
    <m/>
    <n v="1"/>
    <n v="5"/>
    <n v="1"/>
    <n v="44"/>
    <n v="1.1399999999999999"/>
    <n v="189"/>
    <n v="4.8899999999999997"/>
    <n v="44"/>
    <n v="1.1399999999999999"/>
    <n v="49.340251815883583"/>
    <n v="1.2783610697751655"/>
    <x v="1"/>
    <n v="2"/>
    <m/>
    <n v="10"/>
    <n v="4"/>
    <n v="3"/>
    <n v="3"/>
    <n v="3"/>
    <n v="3"/>
    <n v="2"/>
    <n v="0"/>
    <n v="0"/>
    <n v="1"/>
    <n v="1"/>
    <n v="2"/>
  </r>
  <r>
    <n v="74295"/>
    <x v="0"/>
    <n v="26"/>
    <n v="6"/>
    <x v="1"/>
    <m/>
    <n v="2"/>
    <n v="5"/>
    <n v="5"/>
    <n v="36"/>
    <n v="0.93"/>
    <n v="120"/>
    <n v="3.1"/>
    <n v="36"/>
    <n v="0.93000000000000016"/>
    <n v="41.045286633645873"/>
    <n v="1.0603365713691852"/>
    <x v="0"/>
    <m/>
    <m/>
    <n v="7"/>
    <n v="2"/>
    <n v="2"/>
    <n v="3"/>
    <n v="2"/>
    <n v="1"/>
    <n v="0"/>
    <n v="0"/>
    <n v="0"/>
    <n v="1"/>
    <n v="1"/>
    <n v="2"/>
  </r>
  <r>
    <n v="74296"/>
    <x v="0"/>
    <n v="26"/>
    <n v="3"/>
    <x v="1"/>
    <m/>
    <n v="1"/>
    <n v="4"/>
    <n v="5"/>
    <n v="36"/>
    <n v="0.93"/>
    <n v="137"/>
    <n v="3.54"/>
    <n v="36"/>
    <n v="0.93000000000000016"/>
    <n v="37.574197424028391"/>
    <n v="0.97066676678740016"/>
    <x v="1"/>
    <m/>
    <m/>
    <n v="15"/>
    <n v="3"/>
    <n v="2"/>
    <n v="3"/>
    <n v="3"/>
    <n v="2"/>
    <n v="7"/>
    <m/>
    <n v="150"/>
    <n v="1"/>
    <n v="2"/>
    <m/>
  </r>
  <r>
    <n v="74300"/>
    <x v="0"/>
    <n v="46"/>
    <n v="4"/>
    <x v="0"/>
    <n v="2"/>
    <n v="2"/>
    <n v="5"/>
    <n v="1"/>
    <n v="46"/>
    <n v="1.19"/>
    <n v="200"/>
    <n v="5.17"/>
    <n v="44"/>
    <n v="1.1382608695652174"/>
    <n v="47.078681472593544"/>
    <n v="1.2179050207040503"/>
    <x v="1"/>
    <n v="2"/>
    <m/>
    <n v="15"/>
    <n v="2"/>
    <n v="3"/>
    <n v="3"/>
    <n v="2"/>
    <n v="2"/>
    <n v="4"/>
    <n v="5"/>
    <n v="0"/>
    <n v="1"/>
    <n v="1"/>
    <n v="2"/>
  </r>
  <r>
    <n v="74302"/>
    <x v="0"/>
    <n v="62"/>
    <n v="2"/>
    <x v="1"/>
    <m/>
    <n v="2"/>
    <n v="4"/>
    <n v="6"/>
    <n v="48"/>
    <n v="1.24"/>
    <n v="213"/>
    <n v="5.51"/>
    <n v="42"/>
    <n v="1.085"/>
    <n v="47.159856468256045"/>
    <n v="1.2182962920966145"/>
    <x v="0"/>
    <n v="2"/>
    <m/>
    <n v="14"/>
    <n v="2"/>
    <n v="3"/>
    <n v="3"/>
    <n v="3"/>
    <n v="3"/>
    <n v="3"/>
    <n v="0"/>
    <n v="0"/>
    <n v="1"/>
    <n v="1"/>
    <n v="2"/>
  </r>
  <r>
    <n v="74304"/>
    <x v="0"/>
    <n v="80"/>
    <n v="3"/>
    <x v="1"/>
    <m/>
    <n v="1"/>
    <n v="4"/>
    <n v="1"/>
    <n v="39"/>
    <n v="1.01"/>
    <n v="155"/>
    <n v="4.01"/>
    <n v="46"/>
    <n v="1.1912820512820512"/>
    <n v="46.6920309604292"/>
    <n v="1.2092038787188075"/>
    <x v="1"/>
    <n v="2"/>
    <m/>
    <n v="3"/>
    <n v="2"/>
    <n v="2"/>
    <m/>
    <m/>
    <m/>
    <n v="1"/>
    <n v="0"/>
    <n v="0"/>
    <n v="1"/>
    <n v="1"/>
    <n v="2"/>
  </r>
  <r>
    <n v="74305"/>
    <x v="0"/>
    <n v="71"/>
    <n v="3"/>
    <x v="0"/>
    <n v="1"/>
    <n v="1"/>
    <n v="4"/>
    <n v="1"/>
    <n v="40"/>
    <n v="1.03"/>
    <n v="186"/>
    <n v="4.8099999999999996"/>
    <n v="47"/>
    <n v="1.21025"/>
    <n v="47.15544963491849"/>
    <n v="1.2142528280991511"/>
    <x v="0"/>
    <n v="2"/>
    <m/>
    <n v="6"/>
    <n v="1"/>
    <n v="3"/>
    <n v="3"/>
    <n v="3"/>
    <n v="3"/>
    <n v="1"/>
    <n v="0"/>
    <n v="0"/>
    <n v="1"/>
    <n v="1"/>
    <n v="2"/>
  </r>
  <r>
    <n v="74306"/>
    <x v="0"/>
    <n v="62"/>
    <n v="1"/>
    <x v="1"/>
    <m/>
    <n v="1"/>
    <n v="5"/>
    <n v="1"/>
    <n v="41"/>
    <n v="1.06"/>
    <n v="136"/>
    <n v="3.52"/>
    <n v="51"/>
    <n v="1.3185365853658537"/>
    <n v="42.636998764747055"/>
    <n v="1.1023224070885824"/>
    <x v="1"/>
    <n v="1"/>
    <n v="1"/>
    <n v="6"/>
    <n v="3"/>
    <n v="1"/>
    <m/>
    <m/>
    <m/>
    <n v="2"/>
    <n v="0"/>
    <n v="0"/>
    <n v="1"/>
    <n v="1"/>
    <n v="2"/>
  </r>
  <r>
    <n v="74312"/>
    <x v="0"/>
    <n v="22"/>
    <n v="3"/>
    <x v="1"/>
    <m/>
    <n v="1"/>
    <n v="5"/>
    <n v="5"/>
    <n v="46"/>
    <n v="1.19"/>
    <n v="185"/>
    <n v="4.78"/>
    <n v="54"/>
    <n v="1.3969565217391302"/>
    <n v="46.905592471291797"/>
    <n v="1.2134272834964617"/>
    <x v="1"/>
    <m/>
    <m/>
    <n v="3"/>
    <n v="2"/>
    <n v="2"/>
    <n v="3"/>
    <n v="3"/>
    <n v="2"/>
    <n v="2"/>
    <n v="0"/>
    <n v="4"/>
    <n v="1"/>
    <n v="2"/>
    <m/>
  </r>
  <r>
    <n v="74314"/>
    <x v="0"/>
    <n v="50"/>
    <n v="6"/>
    <x v="1"/>
    <m/>
    <n v="2"/>
    <n v="5"/>
    <n v="1"/>
    <n v="49"/>
    <n v="1.27"/>
    <n v="198"/>
    <n v="5.12"/>
    <n v="51"/>
    <n v="1.3218367346938775"/>
    <n v="52.482399263666338"/>
    <n v="1.3602581033644134"/>
    <x v="0"/>
    <n v="2"/>
    <m/>
    <n v="15"/>
    <n v="3"/>
    <n v="0"/>
    <m/>
    <m/>
    <m/>
    <n v="1"/>
    <n v="0"/>
    <n v="0"/>
    <n v="1"/>
    <n v="1"/>
    <n v="2"/>
  </r>
  <r>
    <n v="74317"/>
    <x v="0"/>
    <n v="33"/>
    <n v="3"/>
    <x v="1"/>
    <m/>
    <n v="1"/>
    <n v="5"/>
    <n v="1"/>
    <n v="46"/>
    <n v="1.19"/>
    <n v="161"/>
    <n v="4.16"/>
    <n v="46"/>
    <n v="1.19"/>
    <n v="50.885848535856503"/>
    <n v="1.3163947773406357"/>
    <x v="1"/>
    <m/>
    <m/>
    <n v="10"/>
    <n v="3"/>
    <n v="3"/>
    <n v="3"/>
    <n v="3"/>
    <n v="3"/>
    <n v="1"/>
    <n v="0"/>
    <n v="0"/>
    <n v="1"/>
    <n v="1"/>
    <n v="2"/>
  </r>
  <r>
    <n v="74328"/>
    <x v="0"/>
    <n v="44"/>
    <n v="2"/>
    <x v="1"/>
    <m/>
    <n v="2"/>
    <n v="1"/>
    <n v="1"/>
    <n v="37"/>
    <n v="0.96"/>
    <n v="186"/>
    <n v="4.8099999999999996"/>
    <n v="41"/>
    <n v="1.0637837837837838"/>
    <n v="38.212939394951682"/>
    <n v="0.9914708599771247"/>
    <x v="0"/>
    <n v="2"/>
    <m/>
    <n v="9"/>
    <n v="3"/>
    <n v="2"/>
    <n v="3"/>
    <n v="3"/>
    <n v="2"/>
    <n v="2"/>
    <n v="0"/>
    <n v="0"/>
    <n v="1"/>
    <n v="1"/>
    <n v="2"/>
  </r>
  <r>
    <n v="74329"/>
    <x v="0"/>
    <n v="46"/>
    <n v="6"/>
    <x v="1"/>
    <m/>
    <n v="2"/>
    <n v="1"/>
    <n v="3"/>
    <n v="46"/>
    <n v="1.19"/>
    <n v="169"/>
    <n v="4.37"/>
    <n v="40"/>
    <n v="1.034782608695652"/>
    <n v="50.650935792340022"/>
    <n v="1.3103176868018396"/>
    <x v="0"/>
    <n v="2"/>
    <m/>
    <m/>
    <n v="3"/>
    <n v="3"/>
    <n v="0"/>
    <n v="0"/>
    <n v="1"/>
    <n v="3"/>
    <n v="0"/>
    <n v="1"/>
    <n v="1"/>
    <n v="1"/>
    <n v="2"/>
  </r>
  <r>
    <n v="74331"/>
    <x v="0"/>
    <n v="33"/>
    <n v="4"/>
    <x v="1"/>
    <m/>
    <n v="1"/>
    <n v="3"/>
    <n v="1"/>
    <n v="50"/>
    <n v="1.29"/>
    <n v="183"/>
    <n v="4.7300000000000004"/>
    <n v="60"/>
    <n v="1.548"/>
    <n v="46.695770326239611"/>
    <n v="1.2047508744169819"/>
    <x v="1"/>
    <m/>
    <m/>
    <n v="6"/>
    <n v="4"/>
    <n v="2"/>
    <n v="4"/>
    <n v="4"/>
    <n v="4"/>
    <n v="3"/>
    <n v="0"/>
    <n v="0"/>
    <n v="2"/>
    <n v="2"/>
    <m/>
  </r>
  <r>
    <n v="74338"/>
    <x v="0"/>
    <n v="43"/>
    <n v="3"/>
    <x v="1"/>
    <m/>
    <n v="1"/>
    <n v="5"/>
    <n v="3"/>
    <n v="57"/>
    <n v="1.47"/>
    <n v="250"/>
    <n v="6.47"/>
    <n v="53"/>
    <n v="1.3668421052631579"/>
    <n v="55.131776929978727"/>
    <n v="1.4218195102994513"/>
    <x v="1"/>
    <n v="2"/>
    <m/>
    <n v="9"/>
    <n v="3"/>
    <n v="2"/>
    <n v="3"/>
    <n v="2"/>
    <n v="2"/>
    <n v="2"/>
    <n v="0"/>
    <n v="0"/>
    <n v="1"/>
    <n v="1"/>
    <n v="2"/>
  </r>
  <r>
    <n v="74340"/>
    <x v="0"/>
    <n v="41"/>
    <n v="3"/>
    <x v="1"/>
    <m/>
    <n v="1"/>
    <n v="5"/>
    <n v="1"/>
    <n v="45"/>
    <n v="1.1599999999999999"/>
    <n v="261"/>
    <n v="6.75"/>
    <n v="55"/>
    <n v="1.4177777777777778"/>
    <n v="49.283930244468465"/>
    <n v="1.2704302018574092"/>
    <x v="0"/>
    <n v="2"/>
    <m/>
    <n v="15"/>
    <n v="3"/>
    <n v="0"/>
    <m/>
    <m/>
    <m/>
    <n v="1"/>
    <n v="0"/>
    <n v="2"/>
    <n v="1"/>
    <n v="1"/>
    <n v="2"/>
  </r>
  <r>
    <n v="74341"/>
    <x v="0"/>
    <n v="60"/>
    <n v="2"/>
    <x v="1"/>
    <m/>
    <n v="2"/>
    <n v="4"/>
    <n v="4"/>
    <n v="50"/>
    <n v="1.29"/>
    <n v="116"/>
    <n v="3"/>
    <n v="45"/>
    <n v="1.161"/>
    <n v="49.326407414786999"/>
    <n v="1.2726213113015046"/>
    <x v="1"/>
    <n v="2"/>
    <m/>
    <n v="9"/>
    <n v="2"/>
    <n v="3"/>
    <n v="3"/>
    <n v="2"/>
    <n v="3"/>
    <n v="2"/>
    <n v="0"/>
    <n v="4"/>
    <n v="1"/>
    <n v="1"/>
    <n v="2"/>
  </r>
  <r>
    <n v="74345"/>
    <x v="0"/>
    <n v="56"/>
    <n v="3"/>
    <x v="1"/>
    <m/>
    <n v="1"/>
    <n v="5"/>
    <n v="1"/>
    <n v="56"/>
    <n v="1.45"/>
    <n v="210"/>
    <n v="5.43"/>
    <n v="55"/>
    <n v="1.4241071428571428"/>
    <n v="66.60209090344695"/>
    <n v="1.724518425178537"/>
    <x v="1"/>
    <n v="1"/>
    <n v="2"/>
    <n v="14"/>
    <n v="3"/>
    <n v="2"/>
    <m/>
    <m/>
    <m/>
    <n v="2"/>
    <n v="0"/>
    <n v="0"/>
    <n v="1"/>
    <n v="1"/>
    <n v="2"/>
  </r>
  <r>
    <n v="74346"/>
    <x v="0"/>
    <n v="70"/>
    <n v="3"/>
    <x v="1"/>
    <m/>
    <n v="1"/>
    <n v="5"/>
    <n v="1"/>
    <n v="29"/>
    <n v="0.75"/>
    <n v="145"/>
    <n v="3.75"/>
    <n v="36"/>
    <n v="0.93103448275862066"/>
    <n v="36.165081435315798"/>
    <n v="0.93530383022368446"/>
    <x v="1"/>
    <n v="1"/>
    <n v="1"/>
    <n v="9"/>
    <n v="3"/>
    <n v="3"/>
    <n v="3"/>
    <n v="3"/>
    <n v="3"/>
    <m/>
    <n v="0"/>
    <n v="1"/>
    <n v="1"/>
    <n v="1"/>
    <n v="2"/>
  </r>
  <r>
    <n v="74350"/>
    <x v="0"/>
    <n v="52"/>
    <n v="3"/>
    <x v="0"/>
    <n v="1"/>
    <n v="1"/>
    <n v="3"/>
    <n v="1"/>
    <n v="35"/>
    <n v="0.91"/>
    <n v="157"/>
    <n v="4.0599999999999996"/>
    <n v="45"/>
    <n v="1.1700000000000002"/>
    <n v="39.079844229707881"/>
    <n v="1.0160759499724048"/>
    <x v="1"/>
    <n v="2"/>
    <m/>
    <n v="13"/>
    <n v="4"/>
    <n v="3"/>
    <n v="3"/>
    <n v="3"/>
    <n v="3"/>
    <n v="4"/>
    <n v="4"/>
    <n v="3"/>
    <n v="1"/>
    <n v="1"/>
    <n v="2"/>
  </r>
  <r>
    <n v="74352"/>
    <x v="0"/>
    <n v="65"/>
    <n v="6"/>
    <x v="1"/>
    <m/>
    <n v="2"/>
    <n v="3"/>
    <n v="1"/>
    <n v="38"/>
    <n v="0.98"/>
    <n v="226"/>
    <n v="5.84"/>
    <n v="48"/>
    <n v="1.2378947368421052"/>
    <n v="40.520093050111718"/>
    <n v="1.044991873397618"/>
    <x v="0"/>
    <n v="2"/>
    <m/>
    <n v="15"/>
    <n v="3"/>
    <n v="1"/>
    <m/>
    <m/>
    <m/>
    <n v="0"/>
    <n v="0"/>
    <n v="0"/>
    <n v="1"/>
    <n v="1"/>
    <n v="2"/>
  </r>
  <r>
    <n v="74355"/>
    <x v="0"/>
    <n v="61"/>
    <n v="3"/>
    <x v="1"/>
    <m/>
    <n v="1"/>
    <n v="4"/>
    <n v="1"/>
    <n v="54"/>
    <n v="1.4"/>
    <n v="221"/>
    <n v="5.72"/>
    <n v="54"/>
    <n v="1.4"/>
    <n v="59.407213825867963"/>
    <n v="1.5401870251150953"/>
    <x v="1"/>
    <n v="2"/>
    <m/>
    <n v="77"/>
    <n v="2"/>
    <n v="3"/>
    <n v="3"/>
    <n v="3"/>
    <n v="3"/>
    <n v="5"/>
    <n v="0"/>
    <n v="0"/>
    <n v="1"/>
    <n v="1"/>
    <n v="2"/>
  </r>
  <r>
    <n v="74359"/>
    <x v="0"/>
    <n v="63"/>
    <n v="4"/>
    <x v="1"/>
    <m/>
    <n v="2"/>
    <n v="5"/>
    <n v="1"/>
    <n v="68"/>
    <n v="1.76"/>
    <n v="145"/>
    <n v="3.75"/>
    <n v="73"/>
    <n v="1.8894117647058821"/>
    <n v="68.693738678591458"/>
    <n v="1.7779555893282495"/>
    <x v="0"/>
    <n v="2"/>
    <m/>
    <n v="10"/>
    <n v="2"/>
    <n v="2"/>
    <m/>
    <m/>
    <m/>
    <m/>
    <n v="0"/>
    <n v="0"/>
    <n v="2"/>
    <n v="1"/>
    <n v="1"/>
  </r>
  <r>
    <n v="74367"/>
    <x v="0"/>
    <n v="74"/>
    <n v="3"/>
    <x v="0"/>
    <n v="2"/>
    <n v="1"/>
    <n v="1"/>
    <n v="5"/>
    <n v="45"/>
    <n v="1.1599999999999999"/>
    <n v="164"/>
    <n v="4.24"/>
    <n v="48"/>
    <n v="1.2373333333333332"/>
    <n v="52.951996509979402"/>
    <n v="1.3649847989239134"/>
    <x v="1"/>
    <n v="2"/>
    <m/>
    <n v="99"/>
    <n v="2"/>
    <n v="3"/>
    <n v="3"/>
    <n v="3"/>
    <n v="3"/>
    <m/>
    <n v="0"/>
    <n v="0"/>
    <n v="2"/>
    <n v="1"/>
    <n v="2"/>
  </r>
  <r>
    <n v="74376"/>
    <x v="0"/>
    <n v="21"/>
    <n v="4"/>
    <x v="1"/>
    <m/>
    <n v="1"/>
    <n v="4"/>
    <n v="5"/>
    <n v="39"/>
    <n v="1.01"/>
    <n v="127"/>
    <n v="3.28"/>
    <n v="33"/>
    <n v="0.85461538461538455"/>
    <n v="43.376486301213973"/>
    <n v="1.1233397734416952"/>
    <x v="1"/>
    <m/>
    <m/>
    <n v="3"/>
    <n v="3"/>
    <n v="2"/>
    <n v="3"/>
    <n v="2"/>
    <n v="2"/>
    <n v="6"/>
    <n v="0"/>
    <n v="0"/>
    <n v="1"/>
    <n v="2"/>
    <m/>
  </r>
  <r>
    <n v="74378"/>
    <x v="0"/>
    <n v="24"/>
    <n v="2"/>
    <x v="1"/>
    <m/>
    <n v="1"/>
    <n v="4"/>
    <n v="1"/>
    <n v="42"/>
    <n v="1.0900000000000001"/>
    <n v="203"/>
    <n v="5.25"/>
    <n v="50"/>
    <n v="1.2976190476190479"/>
    <n v="36.678944266492302"/>
    <n v="0.95190593453515737"/>
    <x v="0"/>
    <m/>
    <m/>
    <n v="6"/>
    <n v="4"/>
    <n v="2"/>
    <n v="3"/>
    <n v="3"/>
    <n v="3"/>
    <n v="0"/>
    <n v="0"/>
    <n v="2"/>
    <n v="1"/>
    <n v="2"/>
    <m/>
  </r>
  <r>
    <n v="74379"/>
    <x v="0"/>
    <n v="43"/>
    <n v="4"/>
    <x v="1"/>
    <m/>
    <n v="2"/>
    <n v="5"/>
    <n v="6"/>
    <n v="31"/>
    <n v="0.8"/>
    <n v="179"/>
    <n v="4.63"/>
    <n v="26"/>
    <n v="0.67096774193548392"/>
    <n v="35.589993400346842"/>
    <n v="0.91845144258959599"/>
    <x v="0"/>
    <n v="2"/>
    <m/>
    <n v="8"/>
    <n v="3"/>
    <n v="1"/>
    <m/>
    <m/>
    <m/>
    <n v="0"/>
    <n v="0"/>
    <n v="0"/>
    <n v="1"/>
    <n v="1"/>
    <n v="1"/>
  </r>
  <r>
    <n v="74380"/>
    <x v="0"/>
    <n v="28"/>
    <n v="3"/>
    <x v="1"/>
    <m/>
    <n v="1"/>
    <n v="3"/>
    <n v="1"/>
    <n v="39"/>
    <n v="1.01"/>
    <n v="222"/>
    <n v="5.74"/>
    <n v="47"/>
    <n v="1.2171794871794872"/>
    <n v="41.609443531455931"/>
    <n v="1.0775778965838587"/>
    <x v="1"/>
    <m/>
    <m/>
    <n v="8"/>
    <n v="4"/>
    <n v="3"/>
    <n v="2"/>
    <n v="2"/>
    <n v="3"/>
    <n v="10"/>
    <n v="1"/>
    <n v="1"/>
    <n v="1"/>
    <n v="1"/>
    <n v="2"/>
  </r>
  <r>
    <n v="74383"/>
    <x v="0"/>
    <n v="64"/>
    <n v="2"/>
    <x v="0"/>
    <n v="2"/>
    <n v="1"/>
    <n v="4"/>
    <n v="3"/>
    <n v="38"/>
    <n v="0.98"/>
    <n v="212"/>
    <n v="5.48"/>
    <n v="33"/>
    <n v="0.85105263157894728"/>
    <n v="32.19649274092243"/>
    <n v="0.83033060226589428"/>
    <x v="0"/>
    <n v="2"/>
    <m/>
    <n v="15"/>
    <n v="4"/>
    <n v="2"/>
    <n v="3"/>
    <n v="2"/>
    <n v="1"/>
    <n v="5"/>
    <n v="8"/>
    <n v="1"/>
    <n v="1"/>
    <n v="2"/>
    <m/>
  </r>
  <r>
    <n v="74385"/>
    <x v="0"/>
    <n v="73"/>
    <n v="3"/>
    <x v="0"/>
    <n v="2"/>
    <n v="2"/>
    <n v="5"/>
    <n v="1"/>
    <n v="62"/>
    <n v="1.6"/>
    <n v="144"/>
    <n v="3.72"/>
    <n v="70"/>
    <n v="1.8064516129032258"/>
    <n v="64.527235506813113"/>
    <n v="1.6652189808209836"/>
    <x v="1"/>
    <n v="2"/>
    <m/>
    <n v="9"/>
    <n v="1"/>
    <n v="0"/>
    <m/>
    <m/>
    <m/>
    <m/>
    <n v="0"/>
    <n v="0"/>
    <n v="2"/>
    <n v="1"/>
    <n v="1"/>
  </r>
  <r>
    <n v="74386"/>
    <x v="0"/>
    <n v="24"/>
    <n v="7"/>
    <x v="1"/>
    <m/>
    <n v="1"/>
    <n v="5"/>
    <n v="1"/>
    <n v="57"/>
    <n v="1.47"/>
    <n v="162"/>
    <n v="4.1900000000000004"/>
    <n v="65"/>
    <n v="1.6763157894736842"/>
    <n v="56.827951754399038"/>
    <n v="1.4655629662976595"/>
    <x v="1"/>
    <m/>
    <m/>
    <n v="7"/>
    <n v="4"/>
    <n v="1"/>
    <m/>
    <m/>
    <m/>
    <n v="6"/>
    <n v="1"/>
    <n v="1"/>
    <n v="1"/>
    <n v="1"/>
    <n v="2"/>
  </r>
  <r>
    <n v="74388"/>
    <x v="0"/>
    <n v="57"/>
    <n v="6"/>
    <x v="1"/>
    <m/>
    <n v="2"/>
    <n v="4"/>
    <n v="1"/>
    <n v="31"/>
    <n v="0.8"/>
    <n v="136"/>
    <n v="3.52"/>
    <n v="38"/>
    <n v="0.98064516129032264"/>
    <n v="31.181220190392338"/>
    <n v="0.80467665007464095"/>
    <x v="0"/>
    <n v="2"/>
    <m/>
    <n v="10"/>
    <n v="3"/>
    <n v="0"/>
    <n v="3"/>
    <n v="3"/>
    <n v="3"/>
    <m/>
    <n v="0"/>
    <n v="0"/>
    <n v="2"/>
    <n v="1"/>
    <n v="2"/>
  </r>
  <r>
    <n v="74393"/>
    <x v="0"/>
    <n v="26"/>
    <n v="4"/>
    <x v="1"/>
    <m/>
    <n v="2"/>
    <n v="4"/>
    <n v="5"/>
    <n v="47"/>
    <n v="1.22"/>
    <n v="138"/>
    <n v="3.57"/>
    <n v="43"/>
    <n v="1.1161702127659574"/>
    <n v="48.401334938418685"/>
    <n v="1.2563750771249105"/>
    <x v="1"/>
    <m/>
    <m/>
    <n v="6"/>
    <n v="3"/>
    <n v="1"/>
    <n v="2"/>
    <n v="1"/>
    <n v="2"/>
    <n v="14"/>
    <n v="0"/>
    <n v="0"/>
    <n v="1"/>
    <n v="2"/>
    <m/>
  </r>
  <r>
    <n v="74395"/>
    <x v="0"/>
    <n v="77"/>
    <n v="3"/>
    <x v="1"/>
    <m/>
    <n v="1"/>
    <n v="4"/>
    <n v="3"/>
    <n v="62"/>
    <n v="1.6"/>
    <n v="207"/>
    <n v="5.35"/>
    <n v="65"/>
    <n v="1.6774193548387097"/>
    <n v="66.512252345295749"/>
    <n v="1.716445221814084"/>
    <x v="1"/>
    <n v="2"/>
    <m/>
    <n v="5"/>
    <n v="2"/>
    <n v="2"/>
    <n v="3"/>
    <n v="3"/>
    <n v="3"/>
    <n v="1"/>
    <n v="0"/>
    <n v="0"/>
    <n v="1"/>
    <n v="1"/>
    <n v="2"/>
  </r>
  <r>
    <n v="74400"/>
    <x v="0"/>
    <n v="23"/>
    <n v="6"/>
    <x v="1"/>
    <m/>
    <n v="1"/>
    <n v="4"/>
    <n v="5"/>
    <n v="49"/>
    <n v="1.27"/>
    <n v="167"/>
    <n v="4.32"/>
    <n v="54"/>
    <n v="1.3995918367346938"/>
    <n v="49.203304408585112"/>
    <n v="1.275269318344961"/>
    <x v="1"/>
    <m/>
    <m/>
    <n v="15"/>
    <n v="2"/>
    <n v="2"/>
    <n v="3"/>
    <n v="3"/>
    <n v="3"/>
    <n v="6"/>
    <n v="2"/>
    <n v="0"/>
    <n v="1"/>
    <n v="2"/>
    <m/>
  </r>
  <r>
    <n v="74408"/>
    <x v="0"/>
    <n v="29"/>
    <n v="2"/>
    <x v="1"/>
    <m/>
    <n v="1"/>
    <n v="2"/>
    <n v="5"/>
    <n v="33"/>
    <n v="0.85"/>
    <n v="120"/>
    <n v="3.1"/>
    <n v="33"/>
    <n v="0.85"/>
    <n v="40.055975621052987"/>
    <n v="1.0317448266028799"/>
    <x v="1"/>
    <m/>
    <m/>
    <n v="3"/>
    <n v="5"/>
    <n v="2"/>
    <n v="3"/>
    <n v="3"/>
    <n v="3"/>
    <n v="2"/>
    <n v="0"/>
    <n v="0"/>
    <n v="1"/>
    <n v="1"/>
    <n v="1"/>
  </r>
  <r>
    <n v="74411"/>
    <x v="0"/>
    <n v="28"/>
    <n v="3"/>
    <x v="1"/>
    <m/>
    <n v="1"/>
    <n v="4"/>
    <n v="6"/>
    <n v="52"/>
    <n v="1.34"/>
    <n v="199"/>
    <n v="5.15"/>
    <n v="58"/>
    <n v="1.4946153846153847"/>
    <n v="52.564151705286804"/>
    <n v="1.354537755482391"/>
    <x v="1"/>
    <m/>
    <m/>
    <n v="10"/>
    <n v="5"/>
    <n v="0"/>
    <n v="3"/>
    <n v="2"/>
    <n v="1"/>
    <n v="20"/>
    <n v="0"/>
    <n v="0"/>
    <n v="1"/>
    <n v="1"/>
    <n v="2"/>
  </r>
  <r>
    <n v="74412"/>
    <x v="0"/>
    <n v="37"/>
    <n v="6"/>
    <x v="1"/>
    <m/>
    <n v="2"/>
    <n v="4"/>
    <n v="1"/>
    <n v="72"/>
    <n v="1.86"/>
    <n v="204"/>
    <n v="5.28"/>
    <n v="80"/>
    <n v="2.0666666666666669"/>
    <n v="79.062750975561258"/>
    <n v="2.0424544002019993"/>
    <x v="0"/>
    <m/>
    <m/>
    <n v="8"/>
    <n v="3"/>
    <n v="2"/>
    <m/>
    <m/>
    <m/>
    <n v="0"/>
    <n v="0"/>
    <n v="0"/>
    <n v="1"/>
    <n v="2"/>
    <m/>
  </r>
  <r>
    <n v="74421"/>
    <x v="0"/>
    <n v="47"/>
    <n v="3"/>
    <x v="1"/>
    <m/>
    <n v="1"/>
    <n v="4"/>
    <n v="5"/>
    <n v="31"/>
    <n v="0.8"/>
    <n v="230"/>
    <n v="5.95"/>
    <n v="39"/>
    <n v="1.0064516129032259"/>
    <n v="33.649085429970263"/>
    <n v="0.86836349496697463"/>
    <x v="1"/>
    <n v="1"/>
    <n v="2"/>
    <n v="3"/>
    <n v="3"/>
    <n v="2"/>
    <n v="3"/>
    <n v="3"/>
    <n v="3"/>
    <n v="1"/>
    <n v="2"/>
    <n v="0"/>
    <n v="1"/>
    <n v="1"/>
    <n v="2"/>
  </r>
  <r>
    <n v="74422"/>
    <x v="0"/>
    <n v="29"/>
    <n v="4"/>
    <x v="1"/>
    <m/>
    <n v="1"/>
    <n v="4"/>
    <n v="5"/>
    <n v="35"/>
    <n v="0.91"/>
    <n v="189"/>
    <n v="4.8899999999999997"/>
    <n v="30"/>
    <n v="0.78"/>
    <n v="40.775540158223052"/>
    <n v="1.0601640441137994"/>
    <x v="1"/>
    <m/>
    <m/>
    <n v="2"/>
    <n v="2"/>
    <n v="2"/>
    <n v="3"/>
    <n v="3"/>
    <n v="2"/>
    <n v="3"/>
    <n v="0"/>
    <n v="0"/>
    <n v="1"/>
    <n v="2"/>
    <m/>
  </r>
  <r>
    <n v="74432"/>
    <x v="0"/>
    <n v="60"/>
    <n v="4"/>
    <x v="1"/>
    <m/>
    <n v="1"/>
    <n v="3"/>
    <n v="3"/>
    <n v="48"/>
    <n v="1.24"/>
    <n v="223"/>
    <n v="5.77"/>
    <n v="55"/>
    <n v="1.4208333333333334"/>
    <n v="56.076491158700499"/>
    <n v="1.4486426882664294"/>
    <x v="1"/>
    <n v="2"/>
    <m/>
    <n v="12"/>
    <n v="3"/>
    <n v="1"/>
    <n v="2"/>
    <n v="2"/>
    <n v="2"/>
    <n v="2"/>
    <n v="0"/>
    <n v="0"/>
    <n v="1"/>
    <n v="1"/>
    <n v="2"/>
  </r>
  <r>
    <n v="74433"/>
    <x v="0"/>
    <n v="22"/>
    <n v="3"/>
    <x v="1"/>
    <m/>
    <n v="1"/>
    <n v="2"/>
    <n v="5"/>
    <n v="48"/>
    <n v="1.24"/>
    <n v="259"/>
    <n v="6.7"/>
    <n v="48"/>
    <n v="1.24"/>
    <n v="49.471204267732105"/>
    <n v="1.278006110249746"/>
    <x v="1"/>
    <m/>
    <m/>
    <n v="15"/>
    <n v="4"/>
    <n v="3"/>
    <n v="2"/>
    <n v="2"/>
    <n v="2"/>
    <n v="3"/>
    <n v="6"/>
    <n v="0"/>
    <n v="2"/>
    <n v="1"/>
    <n v="2"/>
  </r>
  <r>
    <n v="74436"/>
    <x v="0"/>
    <n v="55"/>
    <n v="6"/>
    <x v="1"/>
    <m/>
    <n v="2"/>
    <n v="3"/>
    <n v="1"/>
    <n v="32"/>
    <n v="0.83"/>
    <n v="150"/>
    <n v="3.88"/>
    <n v="31"/>
    <n v="0.80406250000000001"/>
    <n v="38.854331850874487"/>
    <n v="1.0077842323820569"/>
    <x v="0"/>
    <n v="2"/>
    <m/>
    <n v="14"/>
    <n v="2"/>
    <n v="0"/>
    <m/>
    <m/>
    <m/>
    <n v="2"/>
    <n v="0"/>
    <n v="0"/>
    <n v="1"/>
    <n v="1"/>
    <n v="2"/>
  </r>
  <r>
    <n v="74437"/>
    <x v="0"/>
    <n v="35"/>
    <n v="1"/>
    <x v="1"/>
    <m/>
    <n v="2"/>
    <n v="2"/>
    <n v="5"/>
    <n v="45"/>
    <n v="1.1599999999999999"/>
    <n v="228"/>
    <n v="5.9"/>
    <n v="53"/>
    <n v="1.3662222222222222"/>
    <n v="43.144089184673319"/>
    <n v="1.1121587434271345"/>
    <x v="0"/>
    <m/>
    <m/>
    <n v="7"/>
    <n v="2"/>
    <n v="0"/>
    <n v="3"/>
    <n v="3"/>
    <n v="2"/>
    <m/>
    <n v="0"/>
    <n v="0"/>
    <n v="1"/>
    <n v="2"/>
    <m/>
  </r>
  <r>
    <n v="74442"/>
    <x v="0"/>
    <n v="63"/>
    <n v="4"/>
    <x v="0"/>
    <n v="1"/>
    <n v="1"/>
    <n v="4"/>
    <n v="1"/>
    <n v="41"/>
    <n v="1.06"/>
    <n v="215"/>
    <n v="5.56"/>
    <n v="47"/>
    <n v="1.2151219512195122"/>
    <n v="45.32726368085725"/>
    <n v="1.1718755976026509"/>
    <x v="0"/>
    <n v="2"/>
    <m/>
    <n v="10"/>
    <n v="3"/>
    <n v="3"/>
    <n v="3"/>
    <n v="3"/>
    <n v="2"/>
    <n v="1"/>
    <n v="0"/>
    <n v="0"/>
    <n v="1"/>
    <n v="1"/>
    <n v="2"/>
  </r>
  <r>
    <n v="74445"/>
    <x v="0"/>
    <n v="47"/>
    <n v="3"/>
    <x v="1"/>
    <m/>
    <n v="1"/>
    <n v="4"/>
    <n v="1"/>
    <n v="43"/>
    <n v="1.1100000000000001"/>
    <n v="139"/>
    <n v="3.59"/>
    <n v="40"/>
    <n v="1.032558139534884"/>
    <n v="44.28058666751901"/>
    <n v="1.1430570046731652"/>
    <x v="1"/>
    <n v="2"/>
    <m/>
    <n v="14"/>
    <n v="4"/>
    <n v="3"/>
    <n v="3"/>
    <n v="3"/>
    <n v="3"/>
    <n v="2"/>
    <n v="0"/>
    <n v="0"/>
    <n v="1"/>
    <n v="1"/>
    <n v="2"/>
  </r>
  <r>
    <n v="74449"/>
    <x v="0"/>
    <n v="37"/>
    <n v="4"/>
    <x v="1"/>
    <m/>
    <n v="1"/>
    <n v="5"/>
    <n v="1"/>
    <n v="52"/>
    <n v="1.34"/>
    <n v="232"/>
    <n v="6"/>
    <n v="56"/>
    <n v="1.4430769230769231"/>
    <n v="51.463384698696281"/>
    <n v="1.3261718364664041"/>
    <x v="0"/>
    <m/>
    <m/>
    <n v="15"/>
    <n v="3"/>
    <n v="1"/>
    <n v="2"/>
    <n v="2"/>
    <n v="2"/>
    <n v="1"/>
    <n v="4"/>
    <n v="0"/>
    <n v="1"/>
    <n v="1"/>
    <n v="2"/>
  </r>
  <r>
    <n v="74454"/>
    <x v="0"/>
    <n v="45"/>
    <n v="6"/>
    <x v="1"/>
    <m/>
    <n v="2"/>
    <n v="5"/>
    <n v="3"/>
    <n v="38"/>
    <n v="0.98"/>
    <n v="242"/>
    <n v="6.26"/>
    <n v="37"/>
    <n v="0.9542105263157894"/>
    <n v="35.56340742186061"/>
    <n v="0.91716155982693148"/>
    <x v="0"/>
    <n v="2"/>
    <m/>
    <n v="15"/>
    <n v="3"/>
    <n v="0"/>
    <n v="3"/>
    <n v="3"/>
    <n v="1"/>
    <n v="7"/>
    <n v="0"/>
    <n v="0"/>
    <n v="1"/>
    <n v="1"/>
    <n v="2"/>
  </r>
  <r>
    <n v="74463"/>
    <x v="0"/>
    <n v="45"/>
    <n v="3"/>
    <x v="1"/>
    <m/>
    <n v="1"/>
    <n v="4"/>
    <n v="3"/>
    <n v="38"/>
    <n v="0.98"/>
    <n v="209"/>
    <n v="5.4"/>
    <n v="41"/>
    <n v="1.0573684210526315"/>
    <n v="40.055074141322415"/>
    <n v="1.0329992804867361"/>
    <x v="1"/>
    <n v="2"/>
    <m/>
    <n v="14"/>
    <n v="5"/>
    <n v="2"/>
    <n v="2"/>
    <n v="2"/>
    <n v="2"/>
    <n v="5"/>
    <n v="0"/>
    <n v="2"/>
    <n v="1"/>
    <n v="1"/>
    <n v="2"/>
  </r>
  <r>
    <n v="74464"/>
    <x v="0"/>
    <n v="45"/>
    <n v="7"/>
    <x v="1"/>
    <m/>
    <n v="2"/>
    <n v="3"/>
    <n v="1"/>
    <n v="19"/>
    <n v="0.49"/>
    <n v="197"/>
    <n v="5.09"/>
    <n v="16"/>
    <n v="0.4126315789473684"/>
    <n v="21.761251078217384"/>
    <n v="0.56121121201718516"/>
    <x v="0"/>
    <n v="2"/>
    <m/>
    <n v="1"/>
    <n v="5"/>
    <n v="2"/>
    <m/>
    <m/>
    <m/>
    <m/>
    <n v="0"/>
    <n v="0"/>
    <n v="1"/>
    <n v="1"/>
    <n v="2"/>
  </r>
  <r>
    <n v="74465"/>
    <x v="0"/>
    <n v="80"/>
    <n v="1"/>
    <x v="0"/>
    <n v="2"/>
    <n v="1"/>
    <n v="1"/>
    <n v="1"/>
    <n v="37"/>
    <n v="0.96"/>
    <n v="183"/>
    <n v="4.7300000000000004"/>
    <n v="47"/>
    <n v="1.2194594594594594"/>
    <n v="40.871496423184681"/>
    <n v="1.0604496369258727"/>
    <x v="0"/>
    <n v="1"/>
    <n v="2"/>
    <n v="5"/>
    <n v="3"/>
    <n v="2"/>
    <n v="3"/>
    <n v="3"/>
    <n v="2"/>
    <m/>
    <n v="4"/>
    <n v="12"/>
    <n v="1"/>
    <n v="1"/>
    <n v="2"/>
  </r>
  <r>
    <n v="74466"/>
    <x v="0"/>
    <n v="34"/>
    <n v="3"/>
    <x v="1"/>
    <m/>
    <n v="1"/>
    <n v="2"/>
    <n v="1"/>
    <n v="40"/>
    <n v="1.03"/>
    <n v="166"/>
    <n v="4.29"/>
    <n v="44"/>
    <n v="1.133"/>
    <n v="43.875283657228245"/>
    <n v="1.1297885541736272"/>
    <x v="1"/>
    <m/>
    <m/>
    <n v="7"/>
    <n v="4"/>
    <n v="2"/>
    <n v="3"/>
    <n v="1"/>
    <n v="1"/>
    <m/>
    <n v="0"/>
    <n v="9"/>
    <n v="1"/>
    <n v="2"/>
    <m/>
  </r>
  <r>
    <n v="74473"/>
    <x v="0"/>
    <n v="80"/>
    <n v="3"/>
    <x v="0"/>
    <n v="1"/>
    <n v="1"/>
    <n v="5"/>
    <n v="1"/>
    <n v="34"/>
    <n v="0.88"/>
    <n v="225"/>
    <n v="5.82"/>
    <n v="43"/>
    <n v="1.1129411764705883"/>
    <n v="36.953262194566356"/>
    <n v="0.9564373744475998"/>
    <x v="1"/>
    <n v="1"/>
    <n v="2"/>
    <n v="4"/>
    <n v="4"/>
    <n v="3"/>
    <n v="3"/>
    <n v="3"/>
    <n v="3"/>
    <m/>
    <n v="0"/>
    <n v="0"/>
    <n v="2"/>
    <n v="1"/>
    <n v="2"/>
  </r>
  <r>
    <n v="74487"/>
    <x v="0"/>
    <n v="78"/>
    <n v="3"/>
    <x v="1"/>
    <m/>
    <n v="1"/>
    <n v="2"/>
    <n v="1"/>
    <n v="42"/>
    <n v="1.0900000000000001"/>
    <n v="198"/>
    <n v="5.12"/>
    <n v="48"/>
    <n v="1.245714285714286"/>
    <n v="49.476511751635279"/>
    <n v="1.2840332811733919"/>
    <x v="0"/>
    <n v="2"/>
    <m/>
    <n v="8"/>
    <n v="2"/>
    <n v="2"/>
    <m/>
    <m/>
    <m/>
    <n v="0"/>
    <n v="0"/>
    <n v="1"/>
    <n v="1"/>
    <n v="1"/>
    <n v="2"/>
  </r>
  <r>
    <n v="74493"/>
    <x v="0"/>
    <n v="40"/>
    <n v="1"/>
    <x v="1"/>
    <m/>
    <n v="2"/>
    <n v="3"/>
    <n v="6"/>
    <n v="49"/>
    <n v="1.27"/>
    <n v="188"/>
    <n v="4.8600000000000003"/>
    <n v="49"/>
    <n v="1.27"/>
    <n v="49.715121806198198"/>
    <n v="1.2885347896708512"/>
    <x v="0"/>
    <n v="1"/>
    <n v="2"/>
    <n v="8"/>
    <n v="3"/>
    <n v="3"/>
    <n v="3"/>
    <n v="3"/>
    <n v="3"/>
    <n v="4"/>
    <n v="0"/>
    <n v="0"/>
    <n v="1"/>
    <n v="2"/>
    <m/>
  </r>
  <r>
    <n v="74498"/>
    <x v="0"/>
    <n v="29"/>
    <n v="1"/>
    <x v="1"/>
    <m/>
    <n v="2"/>
    <n v="3"/>
    <n v="1"/>
    <n v="49"/>
    <n v="1.27"/>
    <n v="253"/>
    <n v="6.54"/>
    <n v="45"/>
    <n v="1.1663265306122448"/>
    <n v="48.218412700471504"/>
    <n v="1.2497425332571186"/>
    <x v="0"/>
    <m/>
    <m/>
    <n v="8"/>
    <n v="4"/>
    <n v="2"/>
    <n v="3"/>
    <n v="2"/>
    <n v="2"/>
    <n v="2"/>
    <n v="1"/>
    <n v="2"/>
    <n v="1"/>
    <n v="2"/>
    <m/>
  </r>
  <r>
    <n v="74499"/>
    <x v="0"/>
    <n v="59"/>
    <n v="4"/>
    <x v="0"/>
    <n v="2"/>
    <n v="1"/>
    <n v="3"/>
    <n v="3"/>
    <n v="42"/>
    <n v="1.0900000000000001"/>
    <n v="186"/>
    <n v="4.8099999999999996"/>
    <n v="50"/>
    <n v="1.2976190476190479"/>
    <n v="44.608993474167526"/>
    <n v="1.1577095925438716"/>
    <x v="1"/>
    <n v="2"/>
    <m/>
    <n v="3"/>
    <n v="4"/>
    <n v="2"/>
    <n v="2"/>
    <n v="2"/>
    <n v="3"/>
    <n v="0"/>
    <n v="4"/>
    <n v="0"/>
    <n v="1"/>
    <n v="1"/>
    <n v="2"/>
  </r>
  <r>
    <n v="74502"/>
    <x v="0"/>
    <n v="27"/>
    <n v="4"/>
    <x v="1"/>
    <m/>
    <n v="2"/>
    <n v="1"/>
    <n v="1"/>
    <n v="91"/>
    <n v="2.35"/>
    <n v="205"/>
    <n v="5.3"/>
    <n v="101"/>
    <n v="2.6082417582417583"/>
    <n v="99.685403439601686"/>
    <n v="2.5742933855281755"/>
    <x v="0"/>
    <m/>
    <m/>
    <n v="2"/>
    <n v="3"/>
    <n v="1"/>
    <m/>
    <m/>
    <m/>
    <n v="10"/>
    <n v="3"/>
    <n v="0"/>
    <n v="1"/>
    <n v="2"/>
    <m/>
  </r>
  <r>
    <n v="74508"/>
    <x v="0"/>
    <n v="80"/>
    <n v="3"/>
    <x v="0"/>
    <n v="1"/>
    <n v="1"/>
    <n v="5"/>
    <n v="1"/>
    <n v="56"/>
    <n v="1.45"/>
    <n v="185"/>
    <n v="4.78"/>
    <n v="65"/>
    <n v="1.6830357142857142"/>
    <n v="60.932577804337342"/>
    <n v="1.5777185324337348"/>
    <x v="1"/>
    <n v="2"/>
    <m/>
    <n v="15"/>
    <n v="1"/>
    <n v="2"/>
    <n v="3"/>
    <n v="3"/>
    <n v="2"/>
    <n v="1"/>
    <n v="0"/>
    <n v="0"/>
    <n v="1"/>
    <n v="1"/>
    <n v="2"/>
  </r>
  <r>
    <n v="74510"/>
    <x v="0"/>
    <n v="64"/>
    <n v="3"/>
    <x v="0"/>
    <n v="1"/>
    <n v="1"/>
    <n v="4"/>
    <n v="1"/>
    <n v="32"/>
    <n v="0.83"/>
    <n v="180"/>
    <n v="4.6500000000000004"/>
    <n v="42"/>
    <n v="1.089375"/>
    <n v="31.788020082495485"/>
    <n v="0.82450177088972665"/>
    <x v="1"/>
    <n v="1"/>
    <n v="2"/>
    <n v="15"/>
    <n v="3"/>
    <n v="3"/>
    <n v="3"/>
    <n v="3"/>
    <n v="3"/>
    <n v="0"/>
    <n v="0"/>
    <n v="5"/>
    <n v="1"/>
    <n v="1"/>
    <n v="2"/>
  </r>
  <r>
    <n v="74511"/>
    <x v="0"/>
    <n v="46"/>
    <n v="3"/>
    <x v="1"/>
    <m/>
    <n v="1"/>
    <n v="5"/>
    <n v="1"/>
    <n v="62"/>
    <n v="1.6"/>
    <n v="252"/>
    <n v="6.52"/>
    <n v="62"/>
    <n v="1.6"/>
    <n v="53.353463502830287"/>
    <n v="1.376863574266588"/>
    <x v="1"/>
    <n v="1"/>
    <n v="2"/>
    <n v="15"/>
    <n v="3"/>
    <n v="0"/>
    <m/>
    <m/>
    <m/>
    <n v="1"/>
    <n v="1"/>
    <n v="1"/>
    <n v="1"/>
    <n v="1"/>
    <n v="2"/>
  </r>
  <r>
    <n v="74512"/>
    <x v="0"/>
    <n v="80"/>
    <n v="3"/>
    <x v="0"/>
    <n v="2"/>
    <n v="1"/>
    <n v="1"/>
    <n v="1"/>
    <n v="38"/>
    <n v="0.98"/>
    <n v="232"/>
    <n v="6"/>
    <n v="43"/>
    <n v="1.1089473684210527"/>
    <n v="38.625894489737732"/>
    <n v="0.99614148947218362"/>
    <x v="0"/>
    <n v="2"/>
    <m/>
    <n v="7"/>
    <n v="3"/>
    <n v="2"/>
    <n v="3"/>
    <n v="3"/>
    <n v="3"/>
    <n v="0"/>
    <n v="0"/>
    <n v="2"/>
    <n v="1"/>
    <n v="1"/>
    <n v="2"/>
  </r>
  <r>
    <n v="74524"/>
    <x v="0"/>
    <n v="47"/>
    <n v="1"/>
    <x v="1"/>
    <m/>
    <n v="2"/>
    <n v="2"/>
    <n v="1"/>
    <n v="66"/>
    <n v="1.71"/>
    <n v="203"/>
    <n v="5.25"/>
    <n v="67"/>
    <n v="1.7359090909090908"/>
    <n v="65.863691474123726"/>
    <n v="1.7064683700113874"/>
    <x v="0"/>
    <n v="2"/>
    <m/>
    <n v="4"/>
    <n v="3"/>
    <n v="0"/>
    <m/>
    <m/>
    <m/>
    <m/>
    <n v="8"/>
    <n v="0"/>
    <n v="1"/>
    <n v="1"/>
    <n v="1"/>
  </r>
  <r>
    <n v="74529"/>
    <x v="0"/>
    <n v="51"/>
    <n v="1"/>
    <x v="1"/>
    <m/>
    <n v="2"/>
    <n v="1"/>
    <n v="1"/>
    <n v="50"/>
    <n v="1.29"/>
    <n v="214"/>
    <n v="5.53"/>
    <n v="58"/>
    <n v="1.4964000000000002"/>
    <n v="54.31869247057999"/>
    <n v="1.4014222657409638"/>
    <x v="0"/>
    <n v="2"/>
    <m/>
    <n v="6"/>
    <n v="4"/>
    <n v="0"/>
    <m/>
    <m/>
    <m/>
    <n v="1"/>
    <n v="3"/>
    <n v="0"/>
    <n v="1"/>
    <n v="2"/>
    <m/>
  </r>
  <r>
    <n v="74531"/>
    <x v="0"/>
    <n v="72"/>
    <n v="4"/>
    <x v="1"/>
    <m/>
    <n v="1"/>
    <n v="2"/>
    <n v="3"/>
    <n v="53"/>
    <n v="1.37"/>
    <n v="146"/>
    <n v="3.78"/>
    <n v="62"/>
    <n v="1.6026415094339626"/>
    <n v="53.27959762534126"/>
    <n v="1.3772273348437269"/>
    <x v="0"/>
    <n v="1"/>
    <n v="2"/>
    <n v="4"/>
    <n v="5"/>
    <n v="1"/>
    <n v="3"/>
    <n v="3"/>
    <n v="0"/>
    <m/>
    <n v="0"/>
    <n v="0"/>
    <n v="2"/>
    <n v="1"/>
    <n v="2"/>
  </r>
  <r>
    <n v="74532"/>
    <x v="0"/>
    <n v="25"/>
    <n v="1"/>
    <x v="1"/>
    <m/>
    <n v="2"/>
    <n v="1"/>
    <n v="1"/>
    <n v="35"/>
    <n v="0.91"/>
    <n v="183"/>
    <n v="4.7300000000000004"/>
    <n v="36"/>
    <n v="0.93599999999999994"/>
    <n v="33.805855580938321"/>
    <n v="0.8789522451043964"/>
    <x v="0"/>
    <m/>
    <m/>
    <n v="4"/>
    <n v="3"/>
    <n v="2"/>
    <m/>
    <m/>
    <m/>
    <n v="1"/>
    <n v="0"/>
    <n v="3"/>
    <n v="1"/>
    <n v="2"/>
    <m/>
  </r>
  <r>
    <n v="74534"/>
    <x v="0"/>
    <n v="65"/>
    <n v="3"/>
    <x v="0"/>
    <n v="2"/>
    <n v="1"/>
    <n v="4"/>
    <n v="2"/>
    <n v="47"/>
    <n v="1.22"/>
    <n v="164"/>
    <n v="4.24"/>
    <n v="53"/>
    <n v="1.3757446808510638"/>
    <n v="46.306203345045823"/>
    <n v="1.2019908102331043"/>
    <x v="1"/>
    <n v="2"/>
    <m/>
    <n v="6"/>
    <n v="4"/>
    <n v="1"/>
    <m/>
    <m/>
    <m/>
    <n v="0"/>
    <n v="0"/>
    <n v="0"/>
    <n v="1"/>
    <n v="1"/>
    <n v="2"/>
  </r>
  <r>
    <n v="74536"/>
    <x v="0"/>
    <n v="65"/>
    <n v="2"/>
    <x v="0"/>
    <n v="1"/>
    <n v="2"/>
    <n v="4"/>
    <n v="1"/>
    <n v="51"/>
    <n v="1.32"/>
    <n v="170"/>
    <n v="4.4000000000000004"/>
    <n v="54"/>
    <n v="1.3976470588235295"/>
    <n v="60.014292790941667"/>
    <n v="1.553311107530255"/>
    <x v="1"/>
    <n v="1"/>
    <n v="2"/>
    <n v="6"/>
    <n v="4"/>
    <n v="2"/>
    <n v="1"/>
    <n v="2"/>
    <n v="1"/>
    <n v="1"/>
    <n v="0"/>
    <n v="8"/>
    <n v="1"/>
    <n v="1"/>
    <n v="1"/>
  </r>
  <r>
    <n v="74539"/>
    <x v="0"/>
    <n v="55"/>
    <n v="4"/>
    <x v="1"/>
    <m/>
    <n v="1"/>
    <n v="3"/>
    <n v="1"/>
    <n v="30"/>
    <n v="0.78"/>
    <n v="273"/>
    <n v="7.06"/>
    <n v="40"/>
    <n v="1.04"/>
    <n v="27.906393172233564"/>
    <n v="0.72556622247807268"/>
    <x v="1"/>
    <n v="2"/>
    <m/>
    <n v="10"/>
    <n v="3"/>
    <n v="2"/>
    <n v="3"/>
    <n v="3"/>
    <n v="2"/>
    <m/>
    <n v="0"/>
    <n v="0"/>
    <n v="1"/>
    <n v="1"/>
    <n v="2"/>
  </r>
  <r>
    <n v="74542"/>
    <x v="0"/>
    <n v="46"/>
    <n v="3"/>
    <x v="1"/>
    <m/>
    <n v="1"/>
    <n v="2"/>
    <n v="5"/>
    <n v="57"/>
    <n v="1.47"/>
    <n v="129"/>
    <n v="3.34"/>
    <n v="57"/>
    <n v="1.4699999999999998"/>
    <n v="59.943913331922779"/>
    <n v="1.5459219754022191"/>
    <x v="1"/>
    <n v="2"/>
    <m/>
    <n v="1"/>
    <n v="3"/>
    <n v="0"/>
    <m/>
    <m/>
    <m/>
    <m/>
    <n v="0"/>
    <n v="0"/>
    <n v="2"/>
    <n v="1"/>
    <n v="1"/>
  </r>
  <r>
    <n v="74547"/>
    <x v="0"/>
    <n v="43"/>
    <n v="3"/>
    <x v="1"/>
    <m/>
    <n v="1"/>
    <n v="4"/>
    <n v="3"/>
    <n v="39"/>
    <n v="1.01"/>
    <n v="132"/>
    <n v="3.41"/>
    <n v="42"/>
    <n v="1.0876923076923077"/>
    <n v="42.567360296855249"/>
    <n v="1.1023854846108667"/>
    <x v="1"/>
    <n v="1"/>
    <n v="2"/>
    <n v="6"/>
    <n v="5"/>
    <n v="3"/>
    <n v="3"/>
    <n v="3"/>
    <n v="3"/>
    <m/>
    <n v="2"/>
    <n v="6"/>
    <n v="1"/>
    <n v="2"/>
    <m/>
  </r>
  <r>
    <n v="74560"/>
    <x v="0"/>
    <n v="36"/>
    <n v="3"/>
    <x v="1"/>
    <m/>
    <n v="1"/>
    <n v="3"/>
    <n v="1"/>
    <n v="44"/>
    <n v="1.1399999999999999"/>
    <n v="197"/>
    <n v="5.09"/>
    <n v="42"/>
    <n v="1.0881818181818181"/>
    <n v="50.165734903801408"/>
    <n v="1.2997485861439453"/>
    <x v="1"/>
    <m/>
    <m/>
    <n v="4"/>
    <n v="3"/>
    <n v="1"/>
    <n v="3"/>
    <n v="2"/>
    <n v="1"/>
    <m/>
    <n v="0"/>
    <n v="4"/>
    <n v="1"/>
    <n v="1"/>
    <n v="2"/>
  </r>
  <r>
    <n v="74562"/>
    <x v="0"/>
    <n v="62"/>
    <n v="3"/>
    <x v="1"/>
    <m/>
    <n v="1"/>
    <n v="4"/>
    <n v="1"/>
    <n v="32"/>
    <n v="0.83"/>
    <n v="211"/>
    <n v="5.46"/>
    <n v="36"/>
    <n v="0.93374999999999997"/>
    <n v="33.477771990282641"/>
    <n v="0.86832971099795597"/>
    <x v="1"/>
    <n v="2"/>
    <m/>
    <n v="10"/>
    <n v="3"/>
    <n v="1"/>
    <n v="3"/>
    <n v="2"/>
    <n v="1"/>
    <n v="1"/>
    <n v="1"/>
    <n v="1"/>
    <n v="1"/>
    <n v="1"/>
    <n v="2"/>
  </r>
  <r>
    <n v="74565"/>
    <x v="0"/>
    <n v="66"/>
    <n v="2"/>
    <x v="1"/>
    <m/>
    <n v="2"/>
    <n v="1"/>
    <n v="1"/>
    <n v="51"/>
    <n v="1.32"/>
    <n v="166"/>
    <n v="4.29"/>
    <n v="57"/>
    <n v="1.4752941176470591"/>
    <n v="57.25598208901863"/>
    <n v="1.4819195364216589"/>
    <x v="0"/>
    <n v="1"/>
    <n v="1"/>
    <n v="77"/>
    <n v="3"/>
    <n v="0"/>
    <m/>
    <m/>
    <m/>
    <m/>
    <n v="0"/>
    <n v="1"/>
    <n v="2"/>
    <n v="1"/>
    <n v="2"/>
  </r>
  <r>
    <n v="74571"/>
    <x v="0"/>
    <n v="53"/>
    <n v="3"/>
    <x v="1"/>
    <m/>
    <n v="1"/>
    <n v="5"/>
    <n v="1"/>
    <n v="60"/>
    <n v="1.55"/>
    <n v="192"/>
    <n v="4.97"/>
    <n v="70"/>
    <n v="1.8083333333333333"/>
    <n v="64.640879001281718"/>
    <n v="1.6698893741997778"/>
    <x v="1"/>
    <n v="2"/>
    <m/>
    <n v="15"/>
    <n v="2"/>
    <n v="3"/>
    <n v="3"/>
    <n v="3"/>
    <n v="2"/>
    <n v="1"/>
    <n v="0"/>
    <n v="1"/>
    <n v="1"/>
    <n v="1"/>
    <n v="2"/>
  </r>
  <r>
    <n v="74579"/>
    <x v="0"/>
    <n v="51"/>
    <n v="6"/>
    <x v="1"/>
    <m/>
    <n v="2"/>
    <n v="3"/>
    <n v="6"/>
    <n v="41"/>
    <n v="1.06"/>
    <n v="136"/>
    <n v="3.52"/>
    <n v="40"/>
    <n v="1.0341463414634147"/>
    <n v="38.21513244655101"/>
    <n v="0.98800098520351398"/>
    <x v="0"/>
    <n v="2"/>
    <m/>
    <n v="3"/>
    <n v="5"/>
    <n v="1"/>
    <m/>
    <m/>
    <m/>
    <m/>
    <n v="0"/>
    <n v="0"/>
    <n v="2"/>
    <n v="1"/>
    <n v="2"/>
  </r>
  <r>
    <n v="74581"/>
    <x v="0"/>
    <n v="75"/>
    <n v="1"/>
    <x v="1"/>
    <m/>
    <n v="1"/>
    <n v="2"/>
    <n v="2"/>
    <n v="72"/>
    <n v="1.86"/>
    <n v="136"/>
    <n v="3.52"/>
    <n v="67"/>
    <n v="1.7308333333333334"/>
    <n v="77.209271205865235"/>
    <n v="1.9945728394848521"/>
    <x v="0"/>
    <n v="2"/>
    <m/>
    <n v="4"/>
    <n v="3"/>
    <n v="2"/>
    <n v="3"/>
    <n v="1"/>
    <n v="2"/>
    <n v="2"/>
    <n v="2"/>
    <n v="2"/>
    <n v="1"/>
    <n v="1"/>
    <n v="2"/>
  </r>
  <r>
    <n v="74586"/>
    <x v="0"/>
    <n v="24"/>
    <n v="7"/>
    <x v="1"/>
    <m/>
    <n v="1"/>
    <n v="2"/>
    <n v="6"/>
    <n v="65"/>
    <n v="1.68"/>
    <n v="149"/>
    <n v="3.85"/>
    <n v="69"/>
    <n v="1.7833846153846153"/>
    <n v="67.436450196149593"/>
    <n v="1.7429728666081741"/>
    <x v="1"/>
    <m/>
    <m/>
    <n v="6"/>
    <n v="4"/>
    <n v="2"/>
    <n v="3"/>
    <n v="3"/>
    <n v="2"/>
    <n v="6"/>
    <n v="15"/>
    <n v="1"/>
    <n v="1"/>
    <n v="1"/>
    <n v="2"/>
  </r>
  <r>
    <n v="74587"/>
    <x v="0"/>
    <n v="66"/>
    <n v="1"/>
    <x v="0"/>
    <n v="1"/>
    <n v="1"/>
    <n v="5"/>
    <n v="1"/>
    <n v="61"/>
    <n v="1.58"/>
    <n v="215"/>
    <n v="5.56"/>
    <n v="60"/>
    <n v="1.5540983606557379"/>
    <n v="61.771867466930942"/>
    <n v="1.5999926327500147"/>
    <x v="1"/>
    <n v="2"/>
    <m/>
    <n v="14"/>
    <n v="3"/>
    <n v="1"/>
    <m/>
    <m/>
    <m/>
    <n v="3"/>
    <n v="30"/>
    <n v="4"/>
    <n v="1"/>
    <n v="1"/>
    <n v="2"/>
  </r>
  <r>
    <n v="74589"/>
    <x v="0"/>
    <n v="67"/>
    <n v="3"/>
    <x v="0"/>
    <n v="1"/>
    <n v="1"/>
    <n v="5"/>
    <n v="5"/>
    <n v="58"/>
    <n v="1.5"/>
    <n v="222"/>
    <n v="5.74"/>
    <n v="57"/>
    <n v="1.4741379310344827"/>
    <n v="59.208532309070065"/>
    <n v="1.5312551459242258"/>
    <x v="1"/>
    <n v="1"/>
    <n v="2"/>
    <n v="5"/>
    <n v="1"/>
    <n v="0"/>
    <n v="3"/>
    <n v="3"/>
    <n v="1"/>
    <n v="2"/>
    <n v="2"/>
    <n v="1"/>
    <n v="1"/>
    <n v="1"/>
    <n v="2"/>
  </r>
  <r>
    <n v="74590"/>
    <x v="0"/>
    <n v="30"/>
    <n v="3"/>
    <x v="1"/>
    <m/>
    <n v="1"/>
    <n v="2"/>
    <n v="1"/>
    <n v="57"/>
    <n v="1.47"/>
    <n v="195"/>
    <n v="5.04"/>
    <n v="66"/>
    <n v="1.7021052631578946"/>
    <n v="57.502050245627558"/>
    <n v="1.4829476115977633"/>
    <x v="1"/>
    <m/>
    <m/>
    <m/>
    <n v="3"/>
    <n v="2"/>
    <n v="3"/>
    <n v="3"/>
    <n v="3"/>
    <m/>
    <n v="0"/>
    <n v="0"/>
    <n v="2"/>
    <n v="2"/>
    <m/>
  </r>
  <r>
    <n v="74591"/>
    <x v="0"/>
    <n v="73"/>
    <n v="4"/>
    <x v="1"/>
    <m/>
    <n v="2"/>
    <n v="4"/>
    <n v="1"/>
    <n v="43"/>
    <n v="1.1100000000000001"/>
    <n v="149"/>
    <n v="3.85"/>
    <n v="50"/>
    <n v="1.2906976744186047"/>
    <n v="43.277989804050407"/>
    <n v="1.117176015871999"/>
    <x v="0"/>
    <n v="2"/>
    <m/>
    <n v="5"/>
    <n v="2"/>
    <n v="3"/>
    <n v="1"/>
    <n v="3"/>
    <n v="1"/>
    <n v="2"/>
    <n v="0"/>
    <n v="2"/>
    <n v="2"/>
    <n v="1"/>
    <n v="2"/>
  </r>
  <r>
    <n v="74598"/>
    <x v="0"/>
    <n v="58"/>
    <n v="3"/>
    <x v="1"/>
    <m/>
    <n v="1"/>
    <n v="2"/>
    <n v="1"/>
    <n v="26"/>
    <n v="0.67"/>
    <n v="178"/>
    <n v="4.5999999999999996"/>
    <n v="22"/>
    <n v="0.56692307692307697"/>
    <n v="31.998959999407319"/>
    <n v="0.82458858460011164"/>
    <x v="1"/>
    <n v="1"/>
    <n v="1"/>
    <n v="14"/>
    <n v="5"/>
    <n v="3"/>
    <n v="3"/>
    <n v="3"/>
    <n v="3"/>
    <m/>
    <n v="0"/>
    <n v="0"/>
    <n v="2"/>
    <n v="1"/>
    <n v="1"/>
  </r>
  <r>
    <n v="74607"/>
    <x v="0"/>
    <n v="68"/>
    <n v="6"/>
    <x v="1"/>
    <m/>
    <n v="2"/>
    <n v="5"/>
    <n v="1"/>
    <n v="53"/>
    <n v="1.37"/>
    <n v="146"/>
    <n v="3.78"/>
    <n v="48"/>
    <n v="1.2407547169811322"/>
    <n v="56.852974280592662"/>
    <n v="1.4695957502719237"/>
    <x v="0"/>
    <n v="2"/>
    <m/>
    <n v="77"/>
    <n v="2"/>
    <n v="0"/>
    <m/>
    <m/>
    <m/>
    <n v="2"/>
    <n v="1"/>
    <n v="0"/>
    <n v="1"/>
    <n v="1"/>
    <n v="2"/>
  </r>
  <r>
    <n v="74611"/>
    <x v="0"/>
    <n v="64"/>
    <n v="1"/>
    <x v="0"/>
    <n v="1"/>
    <n v="1"/>
    <n v="4"/>
    <n v="1"/>
    <n v="73"/>
    <n v="1.89"/>
    <n v="192"/>
    <n v="4.97"/>
    <n v="77"/>
    <n v="1.9935616438356165"/>
    <n v="72.952825551860784"/>
    <n v="1.8887786341509158"/>
    <x v="1"/>
    <n v="2"/>
    <m/>
    <n v="9"/>
    <n v="4"/>
    <n v="3"/>
    <n v="3"/>
    <n v="2"/>
    <n v="2"/>
    <n v="2"/>
    <n v="0"/>
    <n v="0"/>
    <n v="1"/>
    <n v="1"/>
    <n v="2"/>
  </r>
  <r>
    <n v="74619"/>
    <x v="0"/>
    <n v="80"/>
    <n v="3"/>
    <x v="0"/>
    <n v="1"/>
    <n v="1"/>
    <n v="3"/>
    <n v="1"/>
    <n v="45"/>
    <n v="1.1599999999999999"/>
    <n v="119"/>
    <n v="3.08"/>
    <n v="52"/>
    <n v="1.3404444444444443"/>
    <n v="45.631439504459912"/>
    <n v="1.1762771072260776"/>
    <x v="1"/>
    <n v="1"/>
    <n v="2"/>
    <n v="8"/>
    <n v="3"/>
    <n v="1"/>
    <n v="3"/>
    <n v="3"/>
    <n v="3"/>
    <n v="0"/>
    <n v="0"/>
    <n v="12"/>
    <n v="2"/>
    <n v="1"/>
    <n v="2"/>
  </r>
  <r>
    <n v="74631"/>
    <x v="0"/>
    <n v="30"/>
    <n v="2"/>
    <x v="1"/>
    <m/>
    <n v="2"/>
    <n v="1"/>
    <n v="1"/>
    <n v="45"/>
    <n v="1.1599999999999999"/>
    <n v="215"/>
    <n v="5.56"/>
    <n v="43"/>
    <n v="1.1084444444444443"/>
    <n v="44.167362301746209"/>
    <n v="1.1385364504450133"/>
    <x v="0"/>
    <m/>
    <m/>
    <n v="5"/>
    <n v="4"/>
    <n v="2"/>
    <n v="9"/>
    <n v="3"/>
    <n v="2"/>
    <n v="1"/>
    <n v="0"/>
    <n v="0"/>
    <n v="1"/>
    <n v="2"/>
    <m/>
  </r>
  <r>
    <n v="74632"/>
    <x v="0"/>
    <n v="46"/>
    <n v="4"/>
    <x v="0"/>
    <n v="2"/>
    <n v="1"/>
    <n v="5"/>
    <n v="1"/>
    <n v="103"/>
    <n v="2.66"/>
    <n v="183"/>
    <n v="4.7300000000000004"/>
    <n v="102"/>
    <n v="2.6341747572815533"/>
    <n v="101.69117546595194"/>
    <n v="2.6261992887323511"/>
    <x v="1"/>
    <n v="1"/>
    <n v="2"/>
    <n v="15"/>
    <n v="3"/>
    <n v="3"/>
    <n v="2"/>
    <n v="2"/>
    <n v="3"/>
    <n v="3"/>
    <n v="0"/>
    <n v="10"/>
    <n v="1"/>
    <n v="1"/>
    <n v="2"/>
  </r>
  <r>
    <n v="74638"/>
    <x v="0"/>
    <n v="34"/>
    <n v="2"/>
    <x v="1"/>
    <m/>
    <n v="2"/>
    <n v="4"/>
    <n v="6"/>
    <n v="28"/>
    <n v="0.72"/>
    <n v="170"/>
    <n v="4.4000000000000004"/>
    <n v="31"/>
    <n v="0.79714285714285715"/>
    <n v="29.442345305611934"/>
    <n v="0.75708887928716406"/>
    <x v="1"/>
    <m/>
    <m/>
    <n v="14"/>
    <n v="2"/>
    <n v="3"/>
    <m/>
    <m/>
    <m/>
    <n v="2"/>
    <n v="0"/>
    <n v="0"/>
    <n v="1"/>
    <n v="1"/>
    <n v="2"/>
  </r>
  <r>
    <n v="74639"/>
    <x v="0"/>
    <n v="51"/>
    <n v="1"/>
    <x v="1"/>
    <m/>
    <n v="1"/>
    <n v="4"/>
    <n v="5"/>
    <n v="31"/>
    <n v="0.8"/>
    <n v="210"/>
    <n v="5.43"/>
    <n v="28"/>
    <n v="0.72258064516129039"/>
    <n v="31.042707273920382"/>
    <n v="0.80110212319794538"/>
    <x v="1"/>
    <n v="2"/>
    <m/>
    <n v="3"/>
    <n v="4"/>
    <n v="2"/>
    <n v="3"/>
    <n v="2"/>
    <n v="2"/>
    <n v="3"/>
    <n v="0"/>
    <n v="0"/>
    <n v="1"/>
    <n v="1"/>
    <n v="1"/>
  </r>
  <r>
    <n v="74641"/>
    <x v="0"/>
    <n v="33"/>
    <n v="6"/>
    <x v="1"/>
    <m/>
    <n v="1"/>
    <n v="3"/>
    <n v="5"/>
    <n v="60"/>
    <n v="1.55"/>
    <n v="189"/>
    <n v="4.8899999999999997"/>
    <n v="61"/>
    <n v="1.5758333333333332"/>
    <n v="63.766339649243328"/>
    <n v="1.6472971076054528"/>
    <x v="1"/>
    <m/>
    <m/>
    <n v="15"/>
    <n v="2"/>
    <n v="0"/>
    <m/>
    <m/>
    <m/>
    <n v="2"/>
    <n v="0"/>
    <n v="0"/>
    <n v="1"/>
    <n v="2"/>
    <m/>
  </r>
  <r>
    <n v="74646"/>
    <x v="0"/>
    <n v="49"/>
    <n v="1"/>
    <x v="1"/>
    <m/>
    <n v="1"/>
    <n v="4"/>
    <n v="5"/>
    <n v="67"/>
    <n v="1.73"/>
    <n v="184"/>
    <n v="4.76"/>
    <n v="73"/>
    <n v="1.8849253731343283"/>
    <n v="72.528495669834371"/>
    <n v="1.8727507090867681"/>
    <x v="1"/>
    <n v="2"/>
    <m/>
    <n v="5"/>
    <n v="2"/>
    <n v="3"/>
    <n v="3"/>
    <n v="3"/>
    <n v="3"/>
    <m/>
    <n v="0"/>
    <n v="0"/>
    <n v="1"/>
    <n v="2"/>
    <m/>
  </r>
  <r>
    <n v="74650"/>
    <x v="0"/>
    <n v="56"/>
    <n v="1"/>
    <x v="1"/>
    <m/>
    <n v="2"/>
    <n v="4"/>
    <n v="1"/>
    <n v="42"/>
    <n v="1.0900000000000001"/>
    <n v="187"/>
    <n v="4.84"/>
    <n v="39"/>
    <n v="1.0121428571428572"/>
    <n v="41.520943522243236"/>
    <n v="1.0775673437915507"/>
    <x v="0"/>
    <n v="2"/>
    <m/>
    <n v="6"/>
    <n v="3"/>
    <n v="3"/>
    <n v="3"/>
    <n v="2"/>
    <n v="3"/>
    <n v="1"/>
    <n v="0"/>
    <n v="0"/>
    <n v="1"/>
    <n v="1"/>
    <n v="2"/>
  </r>
  <r>
    <n v="74656"/>
    <x v="0"/>
    <n v="62"/>
    <n v="3"/>
    <x v="1"/>
    <m/>
    <n v="1"/>
    <n v="5"/>
    <n v="1"/>
    <n v="41"/>
    <n v="1.06"/>
    <n v="150"/>
    <n v="3.88"/>
    <n v="47"/>
    <n v="1.2151219512195122"/>
    <n v="42.871359992460313"/>
    <n v="1.1083815022440959"/>
    <x v="1"/>
    <n v="2"/>
    <m/>
    <n v="15"/>
    <n v="4"/>
    <n v="2"/>
    <n v="3"/>
    <n v="3"/>
    <n v="3"/>
    <n v="0"/>
    <n v="0"/>
    <n v="0"/>
    <n v="1"/>
    <n v="1"/>
    <n v="2"/>
  </r>
  <r>
    <n v="74661"/>
    <x v="0"/>
    <n v="65"/>
    <n v="4"/>
    <x v="1"/>
    <m/>
    <n v="1"/>
    <n v="3"/>
    <n v="3"/>
    <n v="61"/>
    <n v="1.58"/>
    <n v="182"/>
    <n v="4.71"/>
    <n v="58"/>
    <n v="1.5022950819672132"/>
    <n v="56.802958015835017"/>
    <n v="1.4712897322134315"/>
    <x v="1"/>
    <n v="2"/>
    <m/>
    <n v="4"/>
    <n v="1"/>
    <n v="2"/>
    <n v="3"/>
    <n v="2"/>
    <n v="2"/>
    <n v="2"/>
    <n v="0"/>
    <n v="0"/>
    <n v="1"/>
    <n v="1"/>
    <n v="2"/>
  </r>
  <r>
    <n v="74663"/>
    <x v="0"/>
    <n v="52"/>
    <n v="6"/>
    <x v="1"/>
    <m/>
    <n v="2"/>
    <n v="5"/>
    <n v="1"/>
    <n v="59"/>
    <n v="1.53"/>
    <n v="137"/>
    <n v="3.54"/>
    <n v="62"/>
    <n v="1.6077966101694916"/>
    <n v="58.817232217914331"/>
    <n v="1.5252604287018463"/>
    <x v="0"/>
    <n v="2"/>
    <m/>
    <n v="6"/>
    <n v="4"/>
    <n v="2"/>
    <n v="0"/>
    <n v="1"/>
    <n v="1"/>
    <n v="1"/>
    <n v="2"/>
    <n v="2"/>
    <n v="1"/>
    <n v="2"/>
    <m/>
  </r>
  <r>
    <n v="74676"/>
    <x v="0"/>
    <n v="75"/>
    <n v="6"/>
    <x v="1"/>
    <m/>
    <n v="2"/>
    <n v="3"/>
    <n v="1"/>
    <n v="37"/>
    <n v="0.96"/>
    <n v="100"/>
    <n v="2.59"/>
    <n v="45"/>
    <n v="1.1675675675675674"/>
    <n v="30.009392866143237"/>
    <n v="0.77862208517560827"/>
    <x v="0"/>
    <n v="2"/>
    <m/>
    <n v="15"/>
    <n v="3"/>
    <n v="0"/>
    <m/>
    <m/>
    <m/>
    <m/>
    <n v="2"/>
    <n v="0"/>
    <n v="2"/>
    <n v="1"/>
    <n v="2"/>
  </r>
  <r>
    <n v="74679"/>
    <x v="0"/>
    <n v="39"/>
    <n v="1"/>
    <x v="1"/>
    <m/>
    <n v="2"/>
    <n v="1"/>
    <n v="1"/>
    <n v="50"/>
    <n v="1.29"/>
    <n v="184"/>
    <n v="4.76"/>
    <n v="59"/>
    <n v="1.5222"/>
    <n v="47.581968342967137"/>
    <n v="1.2276147832485522"/>
    <x v="0"/>
    <m/>
    <m/>
    <n v="12"/>
    <n v="3"/>
    <n v="0"/>
    <m/>
    <m/>
    <m/>
    <n v="2"/>
    <n v="0"/>
    <n v="0"/>
    <n v="2"/>
    <n v="2"/>
    <m/>
  </r>
  <r>
    <n v="74685"/>
    <x v="0"/>
    <n v="75"/>
    <n v="6"/>
    <x v="1"/>
    <m/>
    <n v="2"/>
    <n v="1"/>
    <n v="1"/>
    <n v="48"/>
    <n v="1.24"/>
    <n v="195"/>
    <n v="5.04"/>
    <n v="50"/>
    <n v="1.2916666666666667"/>
    <n v="49.444379000764393"/>
    <n v="1.2773131241864135"/>
    <x v="0"/>
    <n v="2"/>
    <m/>
    <n v="3"/>
    <n v="3"/>
    <n v="3"/>
    <n v="3"/>
    <n v="3"/>
    <n v="3"/>
    <n v="0"/>
    <n v="0"/>
    <n v="0"/>
    <n v="2"/>
    <n v="1"/>
    <n v="2"/>
  </r>
  <r>
    <n v="74692"/>
    <x v="0"/>
    <n v="24"/>
    <n v="4"/>
    <x v="1"/>
    <m/>
    <n v="1"/>
    <n v="2"/>
    <n v="5"/>
    <n v="43"/>
    <n v="1.1100000000000001"/>
    <n v="139"/>
    <n v="3.59"/>
    <n v="46"/>
    <n v="1.1874418604651162"/>
    <n v="46.771335900566484"/>
    <n v="1.2073530895262512"/>
    <x v="0"/>
    <m/>
    <m/>
    <n v="9"/>
    <n v="4"/>
    <n v="0"/>
    <m/>
    <m/>
    <m/>
    <n v="14"/>
    <n v="60"/>
    <n v="90"/>
    <n v="1"/>
    <n v="2"/>
    <m/>
  </r>
  <r>
    <n v="74694"/>
    <x v="0"/>
    <n v="71"/>
    <n v="4"/>
    <x v="1"/>
    <m/>
    <n v="1"/>
    <n v="2"/>
    <n v="1"/>
    <n v="71"/>
    <n v="1.84"/>
    <n v="176"/>
    <n v="4.55"/>
    <n v="69"/>
    <n v="1.7881690140845072"/>
    <n v="78.588254583099342"/>
    <n v="2.0366533582098985"/>
    <x v="0"/>
    <n v="2"/>
    <m/>
    <n v="77"/>
    <n v="3"/>
    <n v="0"/>
    <n v="3"/>
    <n v="3"/>
    <n v="2"/>
    <m/>
    <n v="0"/>
    <n v="0"/>
    <n v="2"/>
    <n v="1"/>
    <n v="2"/>
  </r>
  <r>
    <n v="74695"/>
    <x v="0"/>
    <n v="53"/>
    <n v="4"/>
    <x v="1"/>
    <m/>
    <n v="1"/>
    <n v="2"/>
    <n v="4"/>
    <n v="32"/>
    <n v="0.83"/>
    <n v="317"/>
    <n v="8.1999999999999993"/>
    <n v="33"/>
    <n v="0.85593749999999991"/>
    <n v="31.491768471851742"/>
    <n v="0.81681774473865454"/>
    <x v="1"/>
    <n v="2"/>
    <m/>
    <n v="3"/>
    <n v="3"/>
    <n v="3"/>
    <m/>
    <m/>
    <m/>
    <m/>
    <n v="0"/>
    <n v="1"/>
    <n v="1"/>
    <n v="2"/>
    <m/>
  </r>
  <r>
    <n v="74696"/>
    <x v="0"/>
    <n v="62"/>
    <n v="3"/>
    <x v="0"/>
    <n v="1"/>
    <n v="1"/>
    <n v="4"/>
    <n v="1"/>
    <n v="55"/>
    <n v="1.42"/>
    <n v="296"/>
    <n v="7.65"/>
    <n v="50"/>
    <n v="1.290909090909091"/>
    <n v="61.804600481613633"/>
    <n v="1.5956824124343882"/>
    <x v="1"/>
    <n v="1"/>
    <n v="2"/>
    <n v="7"/>
    <n v="2"/>
    <n v="3"/>
    <n v="3"/>
    <n v="3"/>
    <n v="3"/>
    <n v="1"/>
    <n v="4"/>
    <n v="5"/>
    <n v="1"/>
    <n v="1"/>
    <n v="2"/>
  </r>
  <r>
    <n v="74697"/>
    <x v="0"/>
    <n v="44"/>
    <n v="1"/>
    <x v="1"/>
    <m/>
    <n v="2"/>
    <n v="3"/>
    <n v="1"/>
    <n v="33"/>
    <n v="0.85"/>
    <n v="185"/>
    <n v="4.78"/>
    <n v="32"/>
    <n v="0.82424242424242422"/>
    <n v="36.064174009141929"/>
    <n v="0.92892569417486781"/>
    <x v="0"/>
    <n v="2"/>
    <m/>
    <n v="5"/>
    <n v="4"/>
    <n v="2"/>
    <n v="0"/>
    <n v="0"/>
    <n v="2"/>
    <m/>
    <n v="0"/>
    <n v="0"/>
    <n v="2"/>
    <n v="2"/>
    <m/>
  </r>
  <r>
    <n v="74698"/>
    <x v="0"/>
    <n v="34"/>
    <n v="3"/>
    <x v="1"/>
    <m/>
    <n v="1"/>
    <n v="5"/>
    <n v="1"/>
    <n v="50"/>
    <n v="1.29"/>
    <n v="176"/>
    <n v="4.55"/>
    <n v="50"/>
    <n v="1.29"/>
    <n v="46.128927339392568"/>
    <n v="1.1901263253563283"/>
    <x v="1"/>
    <m/>
    <m/>
    <n v="10"/>
    <n v="4"/>
    <n v="2"/>
    <n v="3"/>
    <n v="2"/>
    <n v="2"/>
    <n v="2"/>
    <n v="0"/>
    <n v="3"/>
    <n v="1"/>
    <n v="1"/>
    <n v="2"/>
  </r>
  <r>
    <n v="74702"/>
    <x v="0"/>
    <n v="68"/>
    <n v="3"/>
    <x v="1"/>
    <m/>
    <n v="1"/>
    <n v="5"/>
    <n v="1"/>
    <n v="30"/>
    <n v="0.78"/>
    <n v="143"/>
    <n v="3.7"/>
    <n v="27"/>
    <n v="0.70200000000000007"/>
    <n v="30.56529067683654"/>
    <n v="0.79469755759775007"/>
    <x v="1"/>
    <n v="2"/>
    <m/>
    <n v="14"/>
    <n v="3"/>
    <n v="3"/>
    <n v="3"/>
    <n v="3"/>
    <n v="2"/>
    <n v="1"/>
    <n v="2"/>
    <n v="1"/>
    <n v="1"/>
    <n v="1"/>
    <n v="2"/>
  </r>
  <r>
    <n v="74703"/>
    <x v="0"/>
    <n v="32"/>
    <n v="4"/>
    <x v="1"/>
    <m/>
    <n v="1"/>
    <n v="4"/>
    <n v="5"/>
    <n v="63"/>
    <n v="1.63"/>
    <n v="210"/>
    <n v="5.43"/>
    <n v="62"/>
    <n v="1.6041269841269838"/>
    <n v="61.986823377706216"/>
    <n v="1.6037860651692244"/>
    <x v="1"/>
    <m/>
    <m/>
    <n v="6"/>
    <n v="4"/>
    <n v="1"/>
    <n v="3"/>
    <n v="2"/>
    <n v="1"/>
    <n v="2"/>
    <n v="0"/>
    <n v="10"/>
    <n v="1"/>
    <n v="2"/>
    <m/>
  </r>
  <r>
    <n v="74705"/>
    <x v="0"/>
    <n v="74"/>
    <n v="6"/>
    <x v="1"/>
    <m/>
    <n v="2"/>
    <n v="5"/>
    <n v="1"/>
    <n v="37"/>
    <n v="0.96"/>
    <n v="183"/>
    <n v="4.7300000000000004"/>
    <n v="34"/>
    <n v="0.88216216216216214"/>
    <n v="34.972139860417137"/>
    <n v="0.90738525043244456"/>
    <x v="0"/>
    <n v="2"/>
    <m/>
    <n v="15"/>
    <n v="3"/>
    <n v="0"/>
    <n v="3"/>
    <n v="3"/>
    <n v="3"/>
    <n v="0"/>
    <n v="4"/>
    <n v="0"/>
    <n v="1"/>
    <n v="1"/>
    <n v="2"/>
  </r>
  <r>
    <n v="74707"/>
    <x v="0"/>
    <n v="51"/>
    <n v="1"/>
    <x v="1"/>
    <m/>
    <n v="2"/>
    <n v="4"/>
    <n v="1"/>
    <n v="29"/>
    <n v="0.75"/>
    <n v="221"/>
    <n v="5.72"/>
    <n v="28"/>
    <n v="0.72413793103448276"/>
    <n v="37.308130020395126"/>
    <n v="0.96486543156194293"/>
    <x v="0"/>
    <n v="1"/>
    <n v="2"/>
    <n v="7"/>
    <n v="4"/>
    <n v="0"/>
    <m/>
    <m/>
    <m/>
    <m/>
    <n v="2"/>
    <n v="1"/>
    <n v="1"/>
    <n v="1"/>
    <n v="2"/>
  </r>
  <r>
    <n v="74708"/>
    <x v="0"/>
    <n v="76"/>
    <n v="6"/>
    <x v="1"/>
    <m/>
    <n v="2"/>
    <n v="1"/>
    <n v="1"/>
    <n v="45"/>
    <n v="1.1599999999999999"/>
    <n v="141"/>
    <n v="3.65"/>
    <n v="45"/>
    <n v="1.1599999999999999"/>
    <n v="45.220813094139103"/>
    <n v="1.1656920708711414"/>
    <x v="0"/>
    <n v="2"/>
    <m/>
    <n v="15"/>
    <n v="3"/>
    <n v="0"/>
    <m/>
    <m/>
    <m/>
    <n v="0"/>
    <n v="0"/>
    <n v="0"/>
    <n v="2"/>
    <n v="1"/>
    <n v="2"/>
  </r>
  <r>
    <n v="74718"/>
    <x v="0"/>
    <n v="52"/>
    <n v="4"/>
    <x v="1"/>
    <m/>
    <n v="1"/>
    <n v="4"/>
    <n v="1"/>
    <n v="59"/>
    <n v="1.53"/>
    <n v="134"/>
    <n v="3.47"/>
    <n v="62"/>
    <n v="1.6077966101694916"/>
    <n v="62.458019511308194"/>
    <n v="1.6196740652932464"/>
    <x v="0"/>
    <n v="2"/>
    <m/>
    <n v="15"/>
    <n v="2"/>
    <n v="2"/>
    <m/>
    <m/>
    <m/>
    <n v="5"/>
    <n v="0"/>
    <n v="0"/>
    <n v="1"/>
    <n v="1"/>
    <n v="2"/>
  </r>
  <r>
    <n v="74723"/>
    <x v="0"/>
    <n v="66"/>
    <n v="3"/>
    <x v="0"/>
    <n v="2"/>
    <n v="1"/>
    <n v="3"/>
    <n v="1"/>
    <n v="30"/>
    <n v="0.78"/>
    <n v="134"/>
    <n v="3.47"/>
    <n v="32"/>
    <n v="0.83200000000000007"/>
    <n v="24.907738543067452"/>
    <n v="0.6476012021197538"/>
    <x v="1"/>
    <n v="2"/>
    <m/>
    <n v="9"/>
    <n v="2"/>
    <n v="2"/>
    <n v="3"/>
    <n v="3"/>
    <n v="2"/>
    <n v="0"/>
    <n v="0"/>
    <n v="4"/>
    <n v="2"/>
    <n v="1"/>
    <n v="2"/>
  </r>
  <r>
    <n v="74728"/>
    <x v="0"/>
    <n v="46"/>
    <n v="1"/>
    <x v="1"/>
    <m/>
    <n v="2"/>
    <n v="3"/>
    <n v="1"/>
    <n v="41"/>
    <n v="1.06"/>
    <n v="231"/>
    <n v="5.97"/>
    <n v="50"/>
    <n v="1.2926829268292683"/>
    <n v="44.652006717943785"/>
    <n v="1.1544177346590345"/>
    <x v="0"/>
    <n v="2"/>
    <m/>
    <n v="8"/>
    <n v="1"/>
    <n v="3"/>
    <n v="3"/>
    <n v="2"/>
    <n v="3"/>
    <n v="0"/>
    <n v="0"/>
    <n v="0"/>
    <n v="1"/>
    <n v="1"/>
    <n v="2"/>
  </r>
  <r>
    <n v="74733"/>
    <x v="0"/>
    <n v="53"/>
    <n v="3"/>
    <x v="1"/>
    <m/>
    <n v="1"/>
    <n v="5"/>
    <n v="1"/>
    <n v="32"/>
    <n v="0.83"/>
    <n v="200"/>
    <n v="5.17"/>
    <n v="34"/>
    <n v="0.88187499999999996"/>
    <n v="32.605026447694911"/>
    <n v="0.84569287348708666"/>
    <x v="1"/>
    <n v="2"/>
    <m/>
    <n v="15"/>
    <n v="2"/>
    <n v="3"/>
    <n v="3"/>
    <n v="3"/>
    <n v="3"/>
    <n v="0"/>
    <n v="2"/>
    <n v="8"/>
    <n v="1"/>
    <n v="1"/>
    <n v="2"/>
  </r>
  <r>
    <n v="74741"/>
    <x v="0"/>
    <n v="61"/>
    <n v="3"/>
    <x v="1"/>
    <m/>
    <n v="1"/>
    <n v="4"/>
    <n v="1"/>
    <n v="45"/>
    <n v="1.1599999999999999"/>
    <n v="151"/>
    <n v="3.9"/>
    <n v="55"/>
    <n v="1.4177777777777778"/>
    <n v="46.560410396989788"/>
    <n v="1.2002239124557366"/>
    <x v="1"/>
    <n v="1"/>
    <n v="2"/>
    <n v="15"/>
    <n v="3"/>
    <n v="2"/>
    <n v="3"/>
    <n v="3"/>
    <n v="2"/>
    <n v="5"/>
    <n v="0"/>
    <n v="30"/>
    <n v="1"/>
    <n v="1"/>
    <n v="2"/>
  </r>
  <r>
    <n v="74743"/>
    <x v="0"/>
    <n v="41"/>
    <n v="2"/>
    <x v="1"/>
    <m/>
    <n v="2"/>
    <n v="4"/>
    <n v="6"/>
    <n v="55"/>
    <n v="1.42"/>
    <n v="214"/>
    <n v="5.53"/>
    <n v="64"/>
    <n v="1.6523636363636363"/>
    <n v="60.942592078835048"/>
    <n v="1.5734269227626503"/>
    <x v="0"/>
    <n v="2"/>
    <m/>
    <n v="8"/>
    <n v="1"/>
    <n v="3"/>
    <n v="3"/>
    <n v="3"/>
    <n v="3"/>
    <m/>
    <n v="0"/>
    <n v="0"/>
    <n v="2"/>
    <n v="1"/>
    <n v="2"/>
  </r>
  <r>
    <n v="74744"/>
    <x v="0"/>
    <n v="22"/>
    <n v="4"/>
    <x v="1"/>
    <m/>
    <n v="1"/>
    <n v="4"/>
    <n v="5"/>
    <n v="30"/>
    <n v="0.78"/>
    <n v="169"/>
    <n v="4.37"/>
    <n v="25"/>
    <n v="0.65"/>
    <n v="32.919190793022359"/>
    <n v="0.85589896061858139"/>
    <x v="1"/>
    <m/>
    <m/>
    <n v="8"/>
    <n v="4"/>
    <n v="1"/>
    <m/>
    <m/>
    <m/>
    <n v="8"/>
    <n v="0"/>
    <n v="2"/>
    <n v="1"/>
    <n v="1"/>
    <n v="1"/>
  </r>
  <r>
    <n v="74746"/>
    <x v="0"/>
    <n v="55"/>
    <n v="3"/>
    <x v="0"/>
    <n v="2"/>
    <n v="1"/>
    <n v="3"/>
    <n v="1"/>
    <n v="54"/>
    <n v="1.4"/>
    <n v="180"/>
    <n v="4.6500000000000004"/>
    <n v="53"/>
    <n v="1.3740740740740738"/>
    <n v="54.457650094197732"/>
    <n v="1.4118650024421635"/>
    <x v="1"/>
    <n v="2"/>
    <m/>
    <n v="4"/>
    <n v="3"/>
    <n v="0"/>
    <n v="3"/>
    <n v="3"/>
    <n v="2"/>
    <n v="1"/>
    <n v="0"/>
    <n v="4"/>
    <n v="1"/>
    <n v="1"/>
    <n v="2"/>
  </r>
  <r>
    <n v="74748"/>
    <x v="0"/>
    <n v="36"/>
    <n v="4"/>
    <x v="1"/>
    <m/>
    <n v="1"/>
    <n v="2"/>
    <n v="5"/>
    <n v="40"/>
    <n v="1.03"/>
    <n v="277"/>
    <n v="7.16"/>
    <n v="38"/>
    <n v="0.97850000000000004"/>
    <n v="42.62184935917292"/>
    <n v="1.0975126209987027"/>
    <x v="1"/>
    <m/>
    <m/>
    <n v="13"/>
    <n v="4"/>
    <n v="2"/>
    <n v="3"/>
    <n v="3"/>
    <n v="3"/>
    <n v="1"/>
    <n v="0"/>
    <n v="0"/>
    <n v="1"/>
    <n v="1"/>
    <n v="2"/>
  </r>
  <r>
    <n v="74760"/>
    <x v="0"/>
    <n v="53"/>
    <n v="1"/>
    <x v="1"/>
    <m/>
    <n v="2"/>
    <n v="1"/>
    <n v="1"/>
    <n v="40"/>
    <n v="1.03"/>
    <n v="174"/>
    <n v="4.5"/>
    <n v="48"/>
    <n v="1.236"/>
    <n v="34.349561153883087"/>
    <n v="0.88450119971248964"/>
    <x v="0"/>
    <n v="2"/>
    <m/>
    <n v="3"/>
    <n v="3"/>
    <n v="2"/>
    <n v="3"/>
    <n v="3"/>
    <n v="3"/>
    <m/>
    <n v="0"/>
    <n v="0"/>
    <n v="2"/>
    <n v="1"/>
    <n v="2"/>
  </r>
  <r>
    <n v="74763"/>
    <x v="0"/>
    <n v="33"/>
    <n v="4"/>
    <x v="1"/>
    <m/>
    <n v="1"/>
    <n v="3"/>
    <n v="5"/>
    <n v="57"/>
    <n v="1.47"/>
    <n v="183"/>
    <n v="4.7300000000000004"/>
    <n v="57"/>
    <n v="1.4699999999999998"/>
    <n v="61.540101854266943"/>
    <n v="1.5870868372942528"/>
    <x v="1"/>
    <m/>
    <m/>
    <n v="7"/>
    <n v="3"/>
    <n v="1"/>
    <n v="3"/>
    <n v="2"/>
    <n v="1"/>
    <n v="4"/>
    <n v="0"/>
    <n v="2"/>
    <n v="1"/>
    <n v="2"/>
    <m/>
  </r>
  <r>
    <n v="74764"/>
    <x v="0"/>
    <n v="31"/>
    <n v="3"/>
    <x v="1"/>
    <m/>
    <n v="1"/>
    <n v="2"/>
    <n v="6"/>
    <n v="37"/>
    <n v="0.96"/>
    <n v="144"/>
    <n v="3.72"/>
    <n v="46"/>
    <n v="1.1935135135135133"/>
    <n v="32.6653963105732"/>
    <n v="0.84753460697703431"/>
    <x v="1"/>
    <m/>
    <m/>
    <n v="5"/>
    <n v="3"/>
    <n v="3"/>
    <n v="3"/>
    <n v="3"/>
    <n v="3"/>
    <n v="3"/>
    <n v="0"/>
    <n v="2"/>
    <n v="1"/>
    <n v="1"/>
    <n v="2"/>
  </r>
  <r>
    <n v="74769"/>
    <x v="0"/>
    <n v="50"/>
    <n v="3"/>
    <x v="1"/>
    <m/>
    <n v="1"/>
    <n v="5"/>
    <n v="1"/>
    <n v="48"/>
    <n v="1.24"/>
    <n v="120"/>
    <n v="3.1"/>
    <n v="54"/>
    <n v="1.3949999999999998"/>
    <n v="46.898364460501988"/>
    <n v="1.2115410818963013"/>
    <x v="1"/>
    <n v="2"/>
    <m/>
    <n v="15"/>
    <n v="2"/>
    <n v="0"/>
    <n v="3"/>
    <n v="3"/>
    <n v="0"/>
    <n v="2"/>
    <n v="0"/>
    <n v="5"/>
    <n v="1"/>
    <n v="1"/>
    <n v="2"/>
  </r>
  <r>
    <n v="74773"/>
    <x v="0"/>
    <n v="64"/>
    <n v="4"/>
    <x v="1"/>
    <m/>
    <n v="1"/>
    <n v="2"/>
    <n v="3"/>
    <n v="47"/>
    <n v="1.22"/>
    <n v="171"/>
    <n v="4.42"/>
    <n v="53"/>
    <n v="1.3757446808510638"/>
    <n v="48.525766133569448"/>
    <n v="1.2596049932543558"/>
    <x v="0"/>
    <n v="1"/>
    <n v="2"/>
    <n v="5"/>
    <n v="4"/>
    <n v="2"/>
    <m/>
    <m/>
    <m/>
    <n v="4"/>
    <n v="0"/>
    <n v="0"/>
    <n v="1"/>
    <n v="1"/>
    <n v="2"/>
  </r>
  <r>
    <n v="74794"/>
    <x v="0"/>
    <n v="38"/>
    <n v="3"/>
    <x v="1"/>
    <m/>
    <n v="1"/>
    <n v="5"/>
    <n v="1"/>
    <n v="37"/>
    <n v="0.96"/>
    <n v="248"/>
    <n v="6.41"/>
    <n v="42"/>
    <n v="1.0897297297297297"/>
    <n v="41.106797577171541"/>
    <n v="1.0665547479482347"/>
    <x v="1"/>
    <m/>
    <m/>
    <n v="15"/>
    <n v="4"/>
    <n v="1"/>
    <n v="3"/>
    <n v="2"/>
    <n v="2"/>
    <n v="9"/>
    <n v="0"/>
    <n v="2"/>
    <n v="1"/>
    <n v="1"/>
    <n v="2"/>
  </r>
  <r>
    <n v="74800"/>
    <x v="0"/>
    <n v="28"/>
    <n v="4"/>
    <x v="1"/>
    <m/>
    <n v="1"/>
    <n v="2"/>
    <n v="5"/>
    <n v="40"/>
    <n v="1.03"/>
    <n v="152"/>
    <n v="3.93"/>
    <n v="37"/>
    <n v="0.95274999999999999"/>
    <n v="35.476989749864011"/>
    <n v="0.91353248605899817"/>
    <x v="1"/>
    <m/>
    <m/>
    <n v="6"/>
    <n v="2"/>
    <n v="3"/>
    <n v="3"/>
    <n v="3"/>
    <n v="3"/>
    <n v="0"/>
    <n v="5"/>
    <n v="0"/>
    <n v="2"/>
    <n v="1"/>
    <n v="2"/>
  </r>
  <r>
    <n v="74801"/>
    <x v="0"/>
    <n v="36"/>
    <n v="3"/>
    <x v="1"/>
    <m/>
    <n v="1"/>
    <n v="5"/>
    <n v="1"/>
    <n v="43"/>
    <n v="1.1100000000000001"/>
    <n v="162"/>
    <n v="4.1900000000000004"/>
    <n v="50"/>
    <n v="1.2906976744186047"/>
    <n v="45.168393416834974"/>
    <n v="1.1659748068066704"/>
    <x v="1"/>
    <m/>
    <m/>
    <n v="6"/>
    <n v="2"/>
    <n v="3"/>
    <n v="3"/>
    <n v="3"/>
    <n v="3"/>
    <n v="2"/>
    <n v="0"/>
    <n v="2"/>
    <n v="1"/>
    <n v="1"/>
    <n v="2"/>
  </r>
  <r>
    <n v="74818"/>
    <x v="0"/>
    <n v="26"/>
    <n v="3"/>
    <x v="1"/>
    <m/>
    <n v="1"/>
    <n v="5"/>
    <n v="1"/>
    <n v="63"/>
    <n v="1.63"/>
    <n v="212"/>
    <n v="5.48"/>
    <n v="59"/>
    <n v="1.5265079365079364"/>
    <n v="69.494011883257826"/>
    <n v="1.7980196725350832"/>
    <x v="1"/>
    <m/>
    <m/>
    <n v="15"/>
    <n v="2"/>
    <n v="0"/>
    <m/>
    <m/>
    <m/>
    <n v="0"/>
    <n v="0"/>
    <n v="0"/>
    <n v="1"/>
    <n v="1"/>
    <n v="2"/>
  </r>
  <r>
    <n v="74823"/>
    <x v="0"/>
    <n v="67"/>
    <n v="3"/>
    <x v="1"/>
    <m/>
    <n v="1"/>
    <n v="2"/>
    <n v="1"/>
    <n v="49"/>
    <n v="1.27"/>
    <n v="168"/>
    <n v="4.34"/>
    <n v="46"/>
    <n v="1.1922448979591838"/>
    <n v="45.812539818070782"/>
    <n v="1.1873862361010181"/>
    <x v="0"/>
    <n v="1"/>
    <n v="3"/>
    <n v="5"/>
    <n v="4"/>
    <n v="3"/>
    <n v="3"/>
    <n v="2"/>
    <n v="1"/>
    <m/>
    <n v="1"/>
    <n v="0"/>
    <n v="1"/>
    <n v="1"/>
    <n v="2"/>
  </r>
  <r>
    <n v="74826"/>
    <x v="0"/>
    <n v="47"/>
    <n v="3"/>
    <x v="1"/>
    <m/>
    <n v="1"/>
    <n v="5"/>
    <n v="1"/>
    <n v="45"/>
    <n v="1.1599999999999999"/>
    <n v="206"/>
    <n v="5.33"/>
    <n v="53"/>
    <n v="1.3662222222222222"/>
    <n v="40.967644280998286"/>
    <n v="1.0560548303546224"/>
    <x v="1"/>
    <n v="2"/>
    <m/>
    <n v="15"/>
    <n v="3"/>
    <n v="2"/>
    <n v="3"/>
    <n v="3"/>
    <n v="2"/>
    <n v="0"/>
    <n v="0"/>
    <n v="0"/>
    <n v="1"/>
    <n v="1"/>
    <n v="2"/>
  </r>
  <r>
    <n v="74832"/>
    <x v="0"/>
    <n v="21"/>
    <n v="3"/>
    <x v="1"/>
    <m/>
    <n v="1"/>
    <n v="3"/>
    <n v="5"/>
    <n v="50"/>
    <n v="1.29"/>
    <n v="172"/>
    <n v="4.45"/>
    <n v="57"/>
    <n v="1.4706000000000001"/>
    <n v="52.691091973408128"/>
    <n v="1.3594301729139298"/>
    <x v="0"/>
    <m/>
    <m/>
    <n v="14"/>
    <n v="3"/>
    <n v="3"/>
    <n v="3"/>
    <n v="3"/>
    <n v="3"/>
    <n v="2"/>
    <n v="0"/>
    <n v="4"/>
    <n v="1"/>
    <n v="1"/>
    <n v="2"/>
  </r>
  <r>
    <n v="74834"/>
    <x v="0"/>
    <n v="48"/>
    <n v="1"/>
    <x v="1"/>
    <m/>
    <n v="2"/>
    <n v="2"/>
    <n v="6"/>
    <n v="36"/>
    <n v="0.93"/>
    <n v="143"/>
    <n v="3.7"/>
    <n v="46"/>
    <n v="1.1883333333333335"/>
    <n v="38.931849087632223"/>
    <n v="1.0057394347638324"/>
    <x v="0"/>
    <n v="2"/>
    <m/>
    <n v="99"/>
    <n v="4"/>
    <n v="1"/>
    <m/>
    <m/>
    <m/>
    <n v="1"/>
    <n v="0"/>
    <n v="0"/>
    <n v="1"/>
    <n v="1"/>
    <n v="2"/>
  </r>
  <r>
    <n v="74839"/>
    <x v="0"/>
    <n v="47"/>
    <n v="3"/>
    <x v="1"/>
    <m/>
    <n v="2"/>
    <n v="5"/>
    <n v="1"/>
    <n v="22"/>
    <n v="0.56999999999999995"/>
    <n v="233"/>
    <n v="6.03"/>
    <n v="32"/>
    <n v="0.82909090909090899"/>
    <n v="23.793304239331732"/>
    <n v="0.61646288256450399"/>
    <x v="0"/>
    <n v="2"/>
    <m/>
    <n v="15"/>
    <n v="3"/>
    <n v="2"/>
    <n v="3"/>
    <n v="2"/>
    <n v="2"/>
    <n v="1"/>
    <n v="0"/>
    <n v="0"/>
    <n v="1"/>
    <n v="1"/>
    <n v="2"/>
  </r>
  <r>
    <n v="74851"/>
    <x v="0"/>
    <n v="80"/>
    <n v="3"/>
    <x v="0"/>
    <n v="2"/>
    <n v="1"/>
    <n v="4"/>
    <n v="3"/>
    <n v="75"/>
    <n v="1.94"/>
    <n v="207"/>
    <n v="5.35"/>
    <n v="75"/>
    <n v="1.94"/>
    <n v="77.379235285780439"/>
    <n v="2.001542886058854"/>
    <x v="0"/>
    <n v="1"/>
    <n v="3"/>
    <n v="99"/>
    <n v="2"/>
    <n v="3"/>
    <n v="3"/>
    <n v="3"/>
    <n v="3"/>
    <m/>
    <n v="0"/>
    <n v="0"/>
    <n v="2"/>
    <n v="1"/>
    <n v="2"/>
  </r>
  <r>
    <n v="74860"/>
    <x v="0"/>
    <n v="40"/>
    <n v="6"/>
    <x v="1"/>
    <m/>
    <n v="2"/>
    <n v="4"/>
    <n v="1"/>
    <n v="48"/>
    <n v="1.24"/>
    <n v="273"/>
    <n v="7.06"/>
    <n v="43"/>
    <n v="1.1108333333333333"/>
    <n v="46.642262857661756"/>
    <n v="1.2049251238229288"/>
    <x v="0"/>
    <n v="2"/>
    <m/>
    <n v="10"/>
    <n v="2"/>
    <n v="3"/>
    <m/>
    <m/>
    <m/>
    <m/>
    <n v="1"/>
    <n v="0"/>
    <n v="1"/>
    <n v="1"/>
    <n v="2"/>
  </r>
  <r>
    <n v="74861"/>
    <x v="0"/>
    <n v="60"/>
    <n v="6"/>
    <x v="1"/>
    <m/>
    <n v="2"/>
    <n v="1"/>
    <n v="1"/>
    <n v="40"/>
    <n v="1.03"/>
    <n v="287"/>
    <n v="7.42"/>
    <n v="39"/>
    <n v="1.0042500000000001"/>
    <n v="43.778933667890485"/>
    <n v="1.1273075419481802"/>
    <x v="0"/>
    <n v="1"/>
    <n v="1"/>
    <n v="2"/>
    <n v="2"/>
    <n v="0"/>
    <m/>
    <m/>
    <m/>
    <m/>
    <n v="0"/>
    <n v="1"/>
    <n v="1"/>
    <n v="2"/>
    <m/>
  </r>
  <r>
    <n v="74865"/>
    <x v="0"/>
    <n v="58"/>
    <n v="3"/>
    <x v="1"/>
    <m/>
    <n v="1"/>
    <n v="5"/>
    <n v="1"/>
    <n v="43"/>
    <n v="1.1100000000000001"/>
    <n v="177"/>
    <n v="4.58"/>
    <n v="46"/>
    <n v="1.1874418604651162"/>
    <n v="44.361309810743023"/>
    <n v="1.1451407881377851"/>
    <x v="1"/>
    <n v="2"/>
    <m/>
    <n v="12"/>
    <n v="3"/>
    <n v="0"/>
    <n v="3"/>
    <n v="1"/>
    <n v="0"/>
    <n v="0"/>
    <n v="0"/>
    <n v="0"/>
    <n v="1"/>
    <n v="2"/>
    <m/>
  </r>
  <r>
    <n v="74866"/>
    <x v="0"/>
    <n v="40"/>
    <n v="3"/>
    <x v="1"/>
    <m/>
    <n v="1"/>
    <n v="4"/>
    <n v="1"/>
    <n v="38"/>
    <n v="0.98"/>
    <n v="227"/>
    <n v="5.87"/>
    <n v="35"/>
    <n v="0.90263157894736834"/>
    <n v="43.21571859796299"/>
    <n v="1.114510637526414"/>
    <x v="1"/>
    <n v="1"/>
    <n v="1"/>
    <n v="7"/>
    <n v="5"/>
    <n v="2"/>
    <m/>
    <m/>
    <m/>
    <n v="1"/>
    <n v="1"/>
    <n v="0"/>
    <n v="1"/>
    <n v="1"/>
    <n v="2"/>
  </r>
  <r>
    <n v="74872"/>
    <x v="0"/>
    <n v="50"/>
    <n v="1"/>
    <x v="1"/>
    <m/>
    <n v="1"/>
    <n v="4"/>
    <n v="6"/>
    <n v="39"/>
    <n v="1.01"/>
    <n v="176"/>
    <n v="4.55"/>
    <n v="45"/>
    <n v="1.1653846153846155"/>
    <n v="35.824923223777219"/>
    <n v="0.92777365271833312"/>
    <x v="1"/>
    <n v="2"/>
    <m/>
    <n v="15"/>
    <n v="3"/>
    <n v="0"/>
    <n v="3"/>
    <n v="3"/>
    <n v="2"/>
    <n v="0"/>
    <n v="1"/>
    <n v="0"/>
    <n v="2"/>
    <n v="1"/>
    <n v="2"/>
  </r>
  <r>
    <n v="74874"/>
    <x v="0"/>
    <n v="36"/>
    <n v="3"/>
    <x v="1"/>
    <m/>
    <n v="1"/>
    <n v="5"/>
    <n v="1"/>
    <n v="53"/>
    <n v="1.37"/>
    <n v="211"/>
    <n v="5.46"/>
    <n v="51"/>
    <n v="1.318301886792453"/>
    <n v="60.850099336896918"/>
    <n v="1.5729176621046941"/>
    <x v="1"/>
    <m/>
    <m/>
    <n v="15"/>
    <n v="3"/>
    <n v="2"/>
    <m/>
    <m/>
    <m/>
    <n v="0"/>
    <n v="0"/>
    <n v="0"/>
    <n v="1"/>
    <n v="1"/>
    <n v="2"/>
  </r>
  <r>
    <n v="74880"/>
    <x v="0"/>
    <n v="39"/>
    <n v="3"/>
    <x v="1"/>
    <m/>
    <n v="1"/>
    <n v="4"/>
    <n v="5"/>
    <n v="36"/>
    <n v="0.93"/>
    <n v="187"/>
    <n v="4.84"/>
    <n v="38"/>
    <n v="0.9816666666666668"/>
    <n v="37.697764717140416"/>
    <n v="0.97385892185946077"/>
    <x v="1"/>
    <m/>
    <m/>
    <n v="4"/>
    <n v="3"/>
    <n v="3"/>
    <n v="3"/>
    <n v="3"/>
    <n v="3"/>
    <n v="7"/>
    <n v="0"/>
    <n v="0"/>
    <n v="1"/>
    <n v="2"/>
    <m/>
  </r>
  <r>
    <n v="74882"/>
    <x v="0"/>
    <n v="25"/>
    <n v="1"/>
    <x v="1"/>
    <m/>
    <n v="2"/>
    <n v="2"/>
    <n v="1"/>
    <n v="44"/>
    <n v="1.1399999999999999"/>
    <n v="166"/>
    <n v="4.29"/>
    <n v="40"/>
    <n v="1.0363636363636362"/>
    <n v="43.18819815814836"/>
    <n v="1.1189669522792984"/>
    <x v="0"/>
    <m/>
    <m/>
    <n v="8"/>
    <n v="4"/>
    <n v="2"/>
    <m/>
    <m/>
    <m/>
    <n v="0"/>
    <n v="0"/>
    <n v="0"/>
    <n v="2"/>
    <n v="2"/>
    <m/>
  </r>
  <r>
    <n v="74889"/>
    <x v="0"/>
    <n v="50"/>
    <n v="3"/>
    <x v="1"/>
    <m/>
    <n v="1"/>
    <n v="2"/>
    <n v="1"/>
    <n v="49"/>
    <n v="1.27"/>
    <n v="161"/>
    <n v="4.16"/>
    <n v="45"/>
    <n v="1.1663265306122448"/>
    <n v="50.059699133593085"/>
    <n v="1.2974656714216983"/>
    <x v="1"/>
    <n v="2"/>
    <m/>
    <n v="7"/>
    <n v="2"/>
    <n v="3"/>
    <m/>
    <m/>
    <m/>
    <n v="3"/>
    <n v="0"/>
    <n v="2"/>
    <n v="1"/>
    <n v="1"/>
    <n v="2"/>
  </r>
  <r>
    <n v="74890"/>
    <x v="0"/>
    <n v="30"/>
    <n v="3"/>
    <x v="1"/>
    <m/>
    <n v="1"/>
    <n v="3"/>
    <n v="5"/>
    <n v="41"/>
    <n v="1.06"/>
    <n v="229"/>
    <n v="5.92"/>
    <n v="44"/>
    <n v="1.1375609756097562"/>
    <n v="45.405116033994638"/>
    <n v="1.1738883657569348"/>
    <x v="1"/>
    <m/>
    <m/>
    <n v="3"/>
    <n v="3"/>
    <n v="2"/>
    <m/>
    <m/>
    <m/>
    <n v="3"/>
    <n v="0"/>
    <n v="0"/>
    <n v="1"/>
    <n v="1"/>
    <n v="2"/>
  </r>
  <r>
    <n v="74901"/>
    <x v="0"/>
    <n v="55"/>
    <n v="3"/>
    <x v="0"/>
    <n v="2"/>
    <n v="1"/>
    <n v="3"/>
    <n v="1"/>
    <n v="55"/>
    <n v="1.42"/>
    <n v="171"/>
    <n v="4.42"/>
    <n v="53"/>
    <n v="1.3683636363636362"/>
    <n v="54.095831481107268"/>
    <n v="1.3966560127849512"/>
    <x v="1"/>
    <n v="2"/>
    <m/>
    <n v="6"/>
    <n v="4"/>
    <n v="2"/>
    <m/>
    <m/>
    <m/>
    <n v="1"/>
    <n v="3"/>
    <n v="1"/>
    <n v="1"/>
    <n v="2"/>
    <m/>
  </r>
  <r>
    <n v="74905"/>
    <x v="0"/>
    <n v="44"/>
    <n v="3"/>
    <x v="1"/>
    <m/>
    <n v="1"/>
    <n v="5"/>
    <n v="1"/>
    <n v="57"/>
    <n v="1.47"/>
    <n v="217"/>
    <n v="5.61"/>
    <n v="53"/>
    <n v="1.3668421052631579"/>
    <n v="61.061985219585196"/>
    <n v="1.5747564609261446"/>
    <x v="1"/>
    <n v="2"/>
    <m/>
    <n v="15"/>
    <n v="3"/>
    <n v="2"/>
    <n v="3"/>
    <n v="3"/>
    <n v="3"/>
    <n v="4"/>
    <n v="0"/>
    <n v="0"/>
    <n v="1"/>
    <n v="1"/>
    <n v="2"/>
  </r>
  <r>
    <n v="74909"/>
    <x v="0"/>
    <n v="64"/>
    <n v="2"/>
    <x v="1"/>
    <m/>
    <n v="2"/>
    <n v="3"/>
    <n v="1"/>
    <n v="30"/>
    <n v="0.78"/>
    <n v="248"/>
    <n v="6.41"/>
    <n v="35"/>
    <n v="0.91"/>
    <n v="27.23994392615111"/>
    <n v="0.70823854207992887"/>
    <x v="0"/>
    <n v="2"/>
    <m/>
    <n v="8"/>
    <n v="3"/>
    <n v="0"/>
    <m/>
    <m/>
    <m/>
    <n v="1"/>
    <n v="0"/>
    <n v="0"/>
    <n v="1"/>
    <n v="2"/>
    <m/>
  </r>
  <r>
    <n v="74923"/>
    <x v="0"/>
    <n v="24"/>
    <n v="4"/>
    <x v="1"/>
    <m/>
    <n v="1"/>
    <n v="4"/>
    <n v="5"/>
    <n v="44"/>
    <n v="1.1399999999999999"/>
    <n v="130"/>
    <n v="3.36"/>
    <n v="48"/>
    <n v="1.2436363636363637"/>
    <n v="57.125592017852092"/>
    <n v="1.4800721568261677"/>
    <x v="1"/>
    <m/>
    <m/>
    <n v="5"/>
    <n v="4"/>
    <n v="1"/>
    <n v="3"/>
    <n v="3"/>
    <n v="2"/>
    <n v="5"/>
    <n v="3"/>
    <n v="0"/>
    <n v="1"/>
    <n v="2"/>
    <m/>
  </r>
  <r>
    <n v="74928"/>
    <x v="0"/>
    <n v="50"/>
    <n v="1"/>
    <x v="1"/>
    <m/>
    <n v="1"/>
    <n v="2"/>
    <n v="1"/>
    <n v="45"/>
    <n v="1.1599999999999999"/>
    <n v="217"/>
    <n v="5.61"/>
    <n v="52"/>
    <n v="1.3404444444444443"/>
    <n v="51.757298794762761"/>
    <n v="1.3341881467094399"/>
    <x v="0"/>
    <n v="2"/>
    <m/>
    <n v="9"/>
    <n v="4"/>
    <n v="1"/>
    <n v="3"/>
    <n v="3"/>
    <n v="3"/>
    <n v="0"/>
    <n v="3"/>
    <n v="0"/>
    <n v="2"/>
    <n v="1"/>
    <n v="2"/>
  </r>
  <r>
    <n v="74931"/>
    <x v="0"/>
    <n v="53"/>
    <n v="3"/>
    <x v="1"/>
    <m/>
    <n v="1"/>
    <n v="4"/>
    <n v="1"/>
    <n v="49"/>
    <n v="1.27"/>
    <n v="119"/>
    <n v="3.08"/>
    <n v="55"/>
    <n v="1.4255102040816325"/>
    <n v="49.823195387450887"/>
    <n v="1.2913358804502577"/>
    <x v="0"/>
    <n v="2"/>
    <m/>
    <n v="12"/>
    <n v="3"/>
    <n v="3"/>
    <n v="3"/>
    <n v="3"/>
    <n v="3"/>
    <m/>
    <n v="0"/>
    <n v="0"/>
    <n v="1"/>
    <n v="1"/>
    <n v="2"/>
  </r>
  <r>
    <n v="74932"/>
    <x v="0"/>
    <n v="32"/>
    <n v="7"/>
    <x v="0"/>
    <n v="1"/>
    <n v="1"/>
    <n v="4"/>
    <n v="1"/>
    <n v="30"/>
    <n v="0.78"/>
    <n v="159"/>
    <n v="4.1100000000000003"/>
    <n v="26"/>
    <n v="0.67600000000000005"/>
    <n v="26.349759921273716"/>
    <n v="0.68509375795311667"/>
    <x v="0"/>
    <m/>
    <m/>
    <m/>
    <n v="5"/>
    <n v="3"/>
    <n v="3"/>
    <n v="4"/>
    <n v="4"/>
    <n v="8"/>
    <n v="4"/>
    <n v="0"/>
    <n v="1"/>
    <n v="1"/>
    <n v="2"/>
  </r>
  <r>
    <n v="74937"/>
    <x v="0"/>
    <n v="74"/>
    <n v="3"/>
    <x v="0"/>
    <n v="1"/>
    <n v="1"/>
    <n v="3"/>
    <n v="1"/>
    <n v="36"/>
    <n v="0.93"/>
    <n v="166"/>
    <n v="4.29"/>
    <n v="37"/>
    <n v="0.95583333333333342"/>
    <n v="41.966481235949786"/>
    <n v="1.0841340985953696"/>
    <x v="1"/>
    <n v="1"/>
    <n v="3"/>
    <n v="14"/>
    <n v="2"/>
    <n v="2"/>
    <n v="3"/>
    <n v="3"/>
    <n v="2"/>
    <n v="2"/>
    <n v="3"/>
    <n v="0"/>
    <n v="1"/>
    <n v="1"/>
    <n v="2"/>
  </r>
  <r>
    <n v="74940"/>
    <x v="0"/>
    <n v="80"/>
    <n v="4"/>
    <x v="1"/>
    <m/>
    <n v="2"/>
    <n v="3"/>
    <n v="1"/>
    <n v="61"/>
    <n v="1.58"/>
    <n v="198"/>
    <n v="5.12"/>
    <n v="66"/>
    <n v="1.7095081967213115"/>
    <n v="65.235034570629878"/>
    <n v="1.689694338058938"/>
    <x v="0"/>
    <n v="2"/>
    <m/>
    <n v="7"/>
    <n v="1"/>
    <n v="3"/>
    <n v="3"/>
    <n v="3"/>
    <n v="3"/>
    <m/>
    <n v="0"/>
    <n v="0"/>
    <n v="2"/>
    <n v="1"/>
    <n v="2"/>
  </r>
  <r>
    <n v="74946"/>
    <x v="0"/>
    <n v="62"/>
    <n v="4"/>
    <x v="1"/>
    <m/>
    <n v="1"/>
    <n v="3"/>
    <n v="5"/>
    <n v="47"/>
    <n v="1.22"/>
    <n v="233"/>
    <n v="6.03"/>
    <n v="47"/>
    <n v="1.22"/>
    <n v="43.787844925924531"/>
    <n v="1.1366206555239984"/>
    <x v="1"/>
    <n v="2"/>
    <m/>
    <n v="1"/>
    <n v="2"/>
    <n v="1"/>
    <m/>
    <m/>
    <m/>
    <n v="3"/>
    <n v="0"/>
    <n v="8"/>
    <n v="1"/>
    <n v="1"/>
    <n v="1"/>
  </r>
  <r>
    <n v="74951"/>
    <x v="0"/>
    <n v="46"/>
    <n v="3"/>
    <x v="1"/>
    <m/>
    <n v="1"/>
    <n v="3"/>
    <n v="1"/>
    <n v="41"/>
    <n v="1.06"/>
    <n v="235"/>
    <n v="6.08"/>
    <n v="35"/>
    <n v="0.90487804878048783"/>
    <n v="40.668875474853103"/>
    <n v="1.0514392195937632"/>
    <x v="1"/>
    <n v="2"/>
    <m/>
    <n v="12"/>
    <n v="3"/>
    <n v="3"/>
    <n v="3"/>
    <n v="3"/>
    <n v="3"/>
    <n v="0"/>
    <n v="0"/>
    <n v="1"/>
    <n v="1"/>
    <n v="1"/>
    <n v="2"/>
  </r>
  <r>
    <n v="74953"/>
    <x v="0"/>
    <n v="80"/>
    <n v="3"/>
    <x v="0"/>
    <n v="2"/>
    <n v="1"/>
    <n v="4"/>
    <n v="2"/>
    <n v="41"/>
    <n v="1.06"/>
    <n v="83"/>
    <n v="2.15"/>
    <n v="35"/>
    <n v="0.90487804878048783"/>
    <n v="32.47997397116788"/>
    <n v="0.83972615632775494"/>
    <x v="0"/>
    <n v="2"/>
    <m/>
    <n v="6"/>
    <n v="1"/>
    <n v="3"/>
    <n v="3"/>
    <n v="3"/>
    <n v="3"/>
    <n v="0"/>
    <n v="0"/>
    <n v="0"/>
    <n v="1"/>
    <n v="1"/>
    <n v="2"/>
  </r>
  <r>
    <n v="74961"/>
    <x v="0"/>
    <n v="61"/>
    <n v="3"/>
    <x v="1"/>
    <m/>
    <n v="1"/>
    <n v="5"/>
    <n v="3"/>
    <n v="50"/>
    <n v="1.29"/>
    <n v="205"/>
    <n v="5.3"/>
    <n v="54"/>
    <n v="1.3932"/>
    <n v="40.381205197221938"/>
    <n v="1.0418350940883261"/>
    <x v="1"/>
    <n v="2"/>
    <m/>
    <n v="15"/>
    <n v="3"/>
    <n v="0"/>
    <m/>
    <m/>
    <m/>
    <n v="5"/>
    <n v="3"/>
    <n v="3"/>
    <n v="1"/>
    <n v="1"/>
    <n v="2"/>
  </r>
  <r>
    <n v="74963"/>
    <x v="0"/>
    <n v="39"/>
    <n v="3"/>
    <x v="1"/>
    <m/>
    <n v="1"/>
    <n v="4"/>
    <n v="1"/>
    <n v="51"/>
    <n v="1.32"/>
    <n v="220"/>
    <n v="5.69"/>
    <n v="50"/>
    <n v="1.2941176470588236"/>
    <n v="51.039970851903419"/>
    <n v="1.3210345396963237"/>
    <x v="1"/>
    <m/>
    <m/>
    <n v="6"/>
    <n v="3"/>
    <n v="2"/>
    <n v="3"/>
    <n v="3"/>
    <n v="2"/>
    <n v="7"/>
    <n v="0"/>
    <n v="3"/>
    <n v="1"/>
    <n v="1"/>
    <n v="2"/>
  </r>
  <r>
    <n v="74965"/>
    <x v="0"/>
    <n v="26"/>
    <n v="7"/>
    <x v="1"/>
    <m/>
    <n v="1"/>
    <n v="4"/>
    <n v="5"/>
    <n v="48"/>
    <n v="1.24"/>
    <n v="196"/>
    <n v="5.07"/>
    <n v="54"/>
    <n v="1.3949999999999998"/>
    <n v="49.047114679373507"/>
    <n v="1.2670504625504824"/>
    <x v="1"/>
    <m/>
    <m/>
    <n v="77"/>
    <n v="4"/>
    <n v="2"/>
    <n v="2"/>
    <n v="2"/>
    <n v="1"/>
    <n v="3"/>
    <n v="0"/>
    <n v="6"/>
    <n v="1"/>
    <n v="2"/>
    <m/>
  </r>
  <r>
    <n v="74969"/>
    <x v="0"/>
    <n v="22"/>
    <n v="1"/>
    <x v="1"/>
    <m/>
    <n v="2"/>
    <n v="5"/>
    <n v="5"/>
    <n v="74"/>
    <n v="1.91"/>
    <n v="194"/>
    <n v="5.0199999999999996"/>
    <n v="78"/>
    <n v="2.013243243243243"/>
    <n v="71.286918737016506"/>
    <n v="1.8399731728067772"/>
    <x v="0"/>
    <m/>
    <m/>
    <n v="5"/>
    <n v="3"/>
    <n v="3"/>
    <n v="3"/>
    <n v="3"/>
    <n v="3"/>
    <n v="4"/>
    <n v="0"/>
    <n v="0"/>
    <n v="1"/>
    <n v="2"/>
    <m/>
  </r>
  <r>
    <n v="74972"/>
    <x v="0"/>
    <n v="36"/>
    <n v="3"/>
    <x v="1"/>
    <m/>
    <n v="1"/>
    <n v="5"/>
    <n v="1"/>
    <n v="45"/>
    <n v="1.1599999999999999"/>
    <n v="139"/>
    <n v="3.59"/>
    <n v="41"/>
    <n v="1.0568888888888888"/>
    <n v="45.300750738159827"/>
    <n v="1.1677526856947866"/>
    <x v="0"/>
    <m/>
    <m/>
    <n v="15"/>
    <n v="2"/>
    <n v="2"/>
    <n v="3"/>
    <n v="3"/>
    <n v="1"/>
    <m/>
    <n v="0"/>
    <n v="1"/>
    <n v="1"/>
    <n v="1"/>
    <n v="2"/>
  </r>
  <r>
    <n v="74974"/>
    <x v="0"/>
    <n v="48"/>
    <n v="3"/>
    <x v="1"/>
    <m/>
    <n v="2"/>
    <n v="5"/>
    <n v="1"/>
    <n v="31"/>
    <n v="0.8"/>
    <n v="134"/>
    <n v="3.47"/>
    <n v="31"/>
    <n v="0.8"/>
    <n v="38.308676215484603"/>
    <n v="0.98861099910928008"/>
    <x v="0"/>
    <n v="2"/>
    <m/>
    <n v="15"/>
    <n v="2"/>
    <n v="3"/>
    <n v="3"/>
    <n v="3"/>
    <n v="3"/>
    <n v="4"/>
    <n v="0"/>
    <n v="1"/>
    <n v="1"/>
    <n v="1"/>
    <n v="2"/>
  </r>
  <r>
    <n v="74981"/>
    <x v="0"/>
    <n v="33"/>
    <n v="1"/>
    <x v="1"/>
    <m/>
    <n v="1"/>
    <n v="4"/>
    <n v="6"/>
    <n v="43"/>
    <n v="1.1100000000000001"/>
    <n v="157"/>
    <n v="4.0599999999999996"/>
    <n v="37"/>
    <n v="0.95511627906976748"/>
    <n v="44.775368006578894"/>
    <n v="1.1558292671465715"/>
    <x v="1"/>
    <m/>
    <m/>
    <n v="13"/>
    <n v="3"/>
    <n v="1"/>
    <n v="9"/>
    <n v="3"/>
    <n v="1"/>
    <n v="5"/>
    <n v="4"/>
    <n v="0"/>
    <n v="1"/>
    <n v="2"/>
    <m/>
  </r>
  <r>
    <n v="74982"/>
    <x v="0"/>
    <n v="43"/>
    <n v="4"/>
    <x v="1"/>
    <m/>
    <n v="1"/>
    <n v="3"/>
    <n v="5"/>
    <n v="39"/>
    <n v="1.01"/>
    <n v="184"/>
    <n v="4.76"/>
    <n v="46"/>
    <n v="1.1912820512820512"/>
    <n v="42.862658412694955"/>
    <n v="1.1100329486364591"/>
    <x v="1"/>
    <n v="2"/>
    <m/>
    <n v="13"/>
    <n v="3"/>
    <n v="0"/>
    <n v="3"/>
    <n v="2"/>
    <n v="1"/>
    <n v="4"/>
    <n v="0"/>
    <n v="0"/>
    <n v="1"/>
    <n v="1"/>
    <n v="2"/>
  </r>
  <r>
    <n v="74984"/>
    <x v="0"/>
    <n v="64"/>
    <n v="1"/>
    <x v="1"/>
    <m/>
    <n v="2"/>
    <n v="1"/>
    <n v="5"/>
    <n v="41"/>
    <n v="1.06"/>
    <n v="175"/>
    <n v="4.53"/>
    <n v="35"/>
    <n v="0.90487804878048783"/>
    <n v="32.68033202987025"/>
    <n v="0.84490614516249918"/>
    <x v="0"/>
    <n v="2"/>
    <m/>
    <n v="77"/>
    <n v="4"/>
    <n v="3"/>
    <m/>
    <m/>
    <m/>
    <n v="15"/>
    <n v="3"/>
    <n v="0"/>
    <n v="1"/>
    <n v="2"/>
    <m/>
  </r>
  <r>
    <n v="74990"/>
    <x v="0"/>
    <n v="47"/>
    <n v="3"/>
    <x v="1"/>
    <m/>
    <n v="1"/>
    <n v="4"/>
    <n v="5"/>
    <n v="51"/>
    <n v="1.32"/>
    <n v="103"/>
    <n v="2.66"/>
    <n v="49"/>
    <n v="1.2682352941176471"/>
    <n v="52.208109943898442"/>
    <n v="1.3512687279597244"/>
    <x v="1"/>
    <n v="2"/>
    <m/>
    <n v="12"/>
    <n v="4"/>
    <n v="3"/>
    <n v="3"/>
    <n v="2"/>
    <n v="1"/>
    <n v="13"/>
    <n v="180"/>
    <n v="16"/>
    <n v="1"/>
    <n v="1"/>
    <n v="1"/>
  </r>
  <r>
    <n v="74996"/>
    <x v="0"/>
    <n v="56"/>
    <n v="3"/>
    <x v="1"/>
    <m/>
    <n v="1"/>
    <n v="5"/>
    <n v="1"/>
    <n v="52"/>
    <n v="1.34"/>
    <n v="224"/>
    <n v="5.79"/>
    <n v="59"/>
    <n v="1.5203846153846154"/>
    <n v="54.787906634415663"/>
    <n v="1.4118422094253269"/>
    <x v="1"/>
    <n v="2"/>
    <m/>
    <n v="15"/>
    <n v="2"/>
    <n v="3"/>
    <n v="3"/>
    <n v="3"/>
    <n v="3"/>
    <n v="3"/>
    <n v="2"/>
    <n v="0"/>
    <n v="1"/>
    <n v="1"/>
    <n v="2"/>
  </r>
  <r>
    <n v="75012"/>
    <x v="0"/>
    <n v="60"/>
    <n v="3"/>
    <x v="1"/>
    <m/>
    <n v="1"/>
    <n v="5"/>
    <n v="1"/>
    <n v="89"/>
    <n v="2.2999999999999998"/>
    <n v="279"/>
    <n v="7.21"/>
    <n v="90"/>
    <n v="2.3258426966292132"/>
    <n v="89.10642907111702"/>
    <n v="2.3027504141974062"/>
    <x v="1"/>
    <n v="2"/>
    <m/>
    <n v="14"/>
    <n v="3"/>
    <n v="2"/>
    <n v="3"/>
    <n v="2"/>
    <n v="2"/>
    <n v="2"/>
    <n v="1"/>
    <n v="0"/>
    <n v="1"/>
    <n v="1"/>
    <n v="2"/>
  </r>
  <r>
    <n v="75013"/>
    <x v="0"/>
    <n v="63"/>
    <n v="4"/>
    <x v="1"/>
    <m/>
    <n v="1"/>
    <n v="2"/>
    <n v="2"/>
    <n v="44"/>
    <n v="1.1399999999999999"/>
    <n v="129"/>
    <n v="3.34"/>
    <n v="41"/>
    <n v="1.0622727272727273"/>
    <n v="51.752183281765497"/>
    <n v="1.3408520213911967"/>
    <x v="0"/>
    <n v="2"/>
    <m/>
    <n v="3"/>
    <n v="3"/>
    <n v="2"/>
    <n v="3"/>
    <n v="3"/>
    <n v="3"/>
    <m/>
    <n v="4"/>
    <n v="0"/>
    <n v="1"/>
    <n v="1"/>
    <n v="2"/>
  </r>
  <r>
    <n v="75016"/>
    <x v="0"/>
    <n v="53"/>
    <n v="4"/>
    <x v="1"/>
    <m/>
    <n v="1"/>
    <n v="2"/>
    <n v="5"/>
    <n v="24"/>
    <n v="0.62"/>
    <n v="155"/>
    <n v="4.01"/>
    <n v="24"/>
    <n v="0.62"/>
    <n v="35.064738774353131"/>
    <n v="0.90583908500412258"/>
    <x v="1"/>
    <n v="2"/>
    <m/>
    <n v="8"/>
    <n v="5"/>
    <n v="1"/>
    <n v="3"/>
    <n v="3"/>
    <n v="1"/>
    <m/>
    <n v="0"/>
    <n v="0"/>
    <n v="1"/>
    <n v="1"/>
    <n v="2"/>
  </r>
  <r>
    <n v="75017"/>
    <x v="0"/>
    <n v="54"/>
    <n v="4"/>
    <x v="1"/>
    <m/>
    <n v="2"/>
    <n v="2"/>
    <n v="5"/>
    <n v="111"/>
    <n v="2.87"/>
    <n v="187"/>
    <n v="4.84"/>
    <n v="119"/>
    <n v="3.0768468468468471"/>
    <n v="108.7929804577667"/>
    <n v="2.812935620844959"/>
    <x v="0"/>
    <n v="2"/>
    <m/>
    <n v="7"/>
    <n v="2"/>
    <n v="1"/>
    <m/>
    <m/>
    <m/>
    <m/>
    <n v="0"/>
    <n v="2"/>
    <n v="1"/>
    <n v="1"/>
    <n v="2"/>
  </r>
  <r>
    <n v="75023"/>
    <x v="0"/>
    <n v="27"/>
    <n v="2"/>
    <x v="1"/>
    <m/>
    <n v="1"/>
    <n v="4"/>
    <n v="6"/>
    <n v="56"/>
    <n v="1.45"/>
    <n v="171"/>
    <n v="4.42"/>
    <n v="62"/>
    <n v="1.6053571428571427"/>
    <n v="54.749139254475075"/>
    <n v="1.4176116414105153"/>
    <x v="1"/>
    <m/>
    <m/>
    <n v="14"/>
    <n v="2"/>
    <n v="1"/>
    <n v="2"/>
    <n v="2"/>
    <n v="1"/>
    <n v="0"/>
    <n v="4"/>
    <n v="0"/>
    <n v="1"/>
    <n v="1"/>
    <n v="2"/>
  </r>
  <r>
    <n v="75029"/>
    <x v="0"/>
    <n v="23"/>
    <n v="4"/>
    <x v="1"/>
    <m/>
    <n v="1"/>
    <n v="2"/>
    <n v="5"/>
    <n v="86"/>
    <n v="2.2200000000000002"/>
    <n v="193"/>
    <n v="4.99"/>
    <n v="82"/>
    <n v="2.1167441860465117"/>
    <n v="89.272221499478704"/>
    <n v="2.3044689735911947"/>
    <x v="1"/>
    <m/>
    <m/>
    <m/>
    <n v="1"/>
    <n v="1"/>
    <m/>
    <m/>
    <m/>
    <n v="1"/>
    <n v="2"/>
    <n v="0"/>
    <n v="1"/>
    <n v="1"/>
    <n v="2"/>
  </r>
  <r>
    <n v="75032"/>
    <x v="0"/>
    <n v="23"/>
    <n v="3"/>
    <x v="0"/>
    <n v="2"/>
    <n v="1"/>
    <n v="4"/>
    <n v="5"/>
    <n v="46"/>
    <n v="1.19"/>
    <n v="134"/>
    <n v="3.47"/>
    <n v="55"/>
    <n v="1.4228260869565219"/>
    <n v="48.820828103695085"/>
    <n v="1.2629735965955902"/>
    <x v="0"/>
    <m/>
    <m/>
    <n v="12"/>
    <n v="2"/>
    <n v="1"/>
    <m/>
    <m/>
    <m/>
    <n v="4"/>
    <n v="30"/>
    <n v="10"/>
    <n v="1"/>
    <n v="1"/>
    <n v="2"/>
  </r>
  <r>
    <n v="75049"/>
    <x v="0"/>
    <n v="59"/>
    <n v="3"/>
    <x v="1"/>
    <m/>
    <n v="1"/>
    <n v="4"/>
    <n v="1"/>
    <n v="56"/>
    <n v="1.45"/>
    <n v="240"/>
    <n v="6.21"/>
    <n v="63"/>
    <n v="1.6312499999999999"/>
    <n v="58.899638733083016"/>
    <n v="1.5250799314816137"/>
    <x v="1"/>
    <n v="2"/>
    <m/>
    <n v="77"/>
    <n v="3"/>
    <n v="3"/>
    <n v="3"/>
    <n v="3"/>
    <n v="3"/>
    <n v="12"/>
    <n v="1"/>
    <n v="2"/>
    <n v="1"/>
    <n v="1"/>
    <n v="2"/>
  </r>
  <r>
    <n v="75060"/>
    <x v="0"/>
    <n v="32"/>
    <n v="4"/>
    <x v="1"/>
    <m/>
    <n v="1"/>
    <n v="3"/>
    <n v="5"/>
    <n v="63"/>
    <n v="1.63"/>
    <n v="193"/>
    <n v="4.99"/>
    <n v="61"/>
    <n v="1.5782539682539682"/>
    <n v="63.893584707390268"/>
    <n v="1.6531197313181927"/>
    <x v="1"/>
    <m/>
    <m/>
    <n v="15"/>
    <n v="5"/>
    <n v="2"/>
    <m/>
    <m/>
    <m/>
    <n v="2"/>
    <n v="0"/>
    <n v="3"/>
    <n v="1"/>
    <n v="2"/>
    <m/>
  </r>
  <r>
    <n v="75063"/>
    <x v="0"/>
    <n v="34"/>
    <n v="7"/>
    <x v="1"/>
    <m/>
    <n v="1"/>
    <n v="5"/>
    <n v="5"/>
    <n v="45"/>
    <n v="1.1599999999999999"/>
    <n v="172"/>
    <n v="4.45"/>
    <n v="53"/>
    <n v="1.3662222222222222"/>
    <n v="56.225189318271404"/>
    <n v="1.4493604357598848"/>
    <x v="1"/>
    <m/>
    <m/>
    <n v="7"/>
    <n v="3"/>
    <n v="2"/>
    <m/>
    <m/>
    <m/>
    <n v="9"/>
    <n v="8"/>
    <n v="2"/>
    <n v="1"/>
    <n v="2"/>
    <m/>
  </r>
  <r>
    <n v="75065"/>
    <x v="0"/>
    <n v="76"/>
    <n v="3"/>
    <x v="1"/>
    <m/>
    <n v="1"/>
    <n v="5"/>
    <n v="1"/>
    <n v="36"/>
    <n v="0.93"/>
    <n v="152"/>
    <n v="3.93"/>
    <n v="46"/>
    <n v="1.1883333333333335"/>
    <n v="39.824783456766113"/>
    <n v="1.028806905966458"/>
    <x v="0"/>
    <n v="1"/>
    <n v="2"/>
    <n v="15"/>
    <n v="4"/>
    <n v="3"/>
    <n v="3"/>
    <n v="3"/>
    <n v="3"/>
    <n v="3"/>
    <n v="5"/>
    <n v="5"/>
    <n v="1"/>
    <n v="1"/>
    <n v="2"/>
  </r>
  <r>
    <n v="75068"/>
    <x v="0"/>
    <n v="72"/>
    <n v="7"/>
    <x v="0"/>
    <n v="1"/>
    <n v="1"/>
    <n v="4"/>
    <n v="2"/>
    <n v="47"/>
    <n v="1.22"/>
    <n v="253"/>
    <n v="6.54"/>
    <n v="56"/>
    <n v="1.4536170212765955"/>
    <n v="44.1249630494126"/>
    <n v="1.1453713812826249"/>
    <x v="1"/>
    <n v="2"/>
    <m/>
    <n v="4"/>
    <n v="3"/>
    <n v="2"/>
    <n v="3"/>
    <n v="3"/>
    <n v="3"/>
    <m/>
    <n v="5"/>
    <n v="20"/>
    <n v="1"/>
    <n v="1"/>
    <n v="2"/>
  </r>
  <r>
    <n v="75071"/>
    <x v="0"/>
    <n v="33"/>
    <n v="6"/>
    <x v="1"/>
    <m/>
    <n v="2"/>
    <n v="4"/>
    <n v="1"/>
    <n v="35"/>
    <n v="0.91"/>
    <n v="224"/>
    <n v="5.79"/>
    <n v="39"/>
    <n v="1.014"/>
    <n v="40.243125702294414"/>
    <n v="1.0463212682596548"/>
    <x v="0"/>
    <m/>
    <m/>
    <n v="6"/>
    <n v="2"/>
    <n v="0"/>
    <n v="3"/>
    <n v="3"/>
    <n v="1"/>
    <n v="0"/>
    <n v="3"/>
    <n v="0"/>
    <n v="2"/>
    <n v="1"/>
    <n v="2"/>
  </r>
  <r>
    <n v="75076"/>
    <x v="0"/>
    <n v="72"/>
    <n v="3"/>
    <x v="1"/>
    <m/>
    <n v="1"/>
    <n v="5"/>
    <n v="1"/>
    <n v="49"/>
    <n v="1.27"/>
    <n v="125"/>
    <n v="3.23"/>
    <n v="50"/>
    <n v="1.2959183673469388"/>
    <n v="59.430478629625128"/>
    <n v="1.5403409767270186"/>
    <x v="1"/>
    <n v="1"/>
    <n v="2"/>
    <n v="10"/>
    <n v="3"/>
    <n v="3"/>
    <n v="3"/>
    <n v="3"/>
    <n v="3"/>
    <n v="1"/>
    <n v="0"/>
    <n v="2"/>
    <n v="1"/>
    <n v="1"/>
    <n v="2"/>
  </r>
  <r>
    <n v="75085"/>
    <x v="0"/>
    <n v="26"/>
    <n v="1"/>
    <x v="1"/>
    <m/>
    <n v="2"/>
    <n v="3"/>
    <n v="5"/>
    <n v="42"/>
    <n v="1.0900000000000001"/>
    <n v="125"/>
    <n v="3.23"/>
    <n v="52"/>
    <n v="1.3495238095238098"/>
    <n v="39.480529059504264"/>
    <n v="1.0246137303538012"/>
    <x v="0"/>
    <m/>
    <m/>
    <n v="13"/>
    <n v="3"/>
    <n v="1"/>
    <n v="3"/>
    <n v="3"/>
    <n v="1"/>
    <n v="1"/>
    <n v="0"/>
    <n v="3"/>
    <n v="2"/>
    <n v="2"/>
    <m/>
  </r>
  <r>
    <n v="75092"/>
    <x v="0"/>
    <n v="47"/>
    <n v="3"/>
    <x v="0"/>
    <n v="1"/>
    <n v="1"/>
    <n v="4"/>
    <n v="1"/>
    <n v="33"/>
    <n v="0.85"/>
    <n v="149"/>
    <n v="3.85"/>
    <n v="40"/>
    <n v="1.0303030303030303"/>
    <n v="40.672827617145643"/>
    <n v="1.0476334386234483"/>
    <x v="1"/>
    <n v="1"/>
    <n v="2"/>
    <n v="6"/>
    <n v="4"/>
    <n v="0"/>
    <m/>
    <m/>
    <m/>
    <n v="0"/>
    <n v="0"/>
    <n v="0"/>
    <n v="1"/>
    <n v="1"/>
    <n v="2"/>
  </r>
  <r>
    <n v="75098"/>
    <x v="0"/>
    <n v="25"/>
    <n v="2"/>
    <x v="1"/>
    <m/>
    <n v="1"/>
    <n v="5"/>
    <n v="1"/>
    <n v="47"/>
    <n v="1.22"/>
    <n v="99"/>
    <n v="2.56"/>
    <n v="54"/>
    <n v="1.4017021276595745"/>
    <n v="45.186201528449288"/>
    <n v="1.1729184226533644"/>
    <x v="1"/>
    <m/>
    <m/>
    <n v="8"/>
    <n v="3"/>
    <n v="2"/>
    <n v="3"/>
    <n v="3"/>
    <n v="2"/>
    <n v="1"/>
    <n v="1"/>
    <n v="1"/>
    <n v="1"/>
    <n v="2"/>
    <m/>
  </r>
  <r>
    <n v="75099"/>
    <x v="0"/>
    <n v="46"/>
    <n v="6"/>
    <x v="1"/>
    <m/>
    <n v="2"/>
    <n v="5"/>
    <n v="1"/>
    <n v="83"/>
    <n v="2.15"/>
    <n v="246"/>
    <n v="6.36"/>
    <n v="79"/>
    <n v="2.0463855421686747"/>
    <n v="88.163450662849428"/>
    <n v="2.2837520352424852"/>
    <x v="0"/>
    <n v="2"/>
    <m/>
    <n v="15"/>
    <n v="2"/>
    <n v="2"/>
    <n v="3"/>
    <n v="2"/>
    <n v="3"/>
    <n v="0"/>
    <n v="0"/>
    <n v="0"/>
    <n v="1"/>
    <n v="1"/>
    <n v="2"/>
  </r>
  <r>
    <n v="75105"/>
    <x v="0"/>
    <n v="55"/>
    <n v="3"/>
    <x v="1"/>
    <m/>
    <n v="1"/>
    <n v="5"/>
    <n v="1"/>
    <n v="52"/>
    <n v="1.34"/>
    <n v="172"/>
    <n v="4.45"/>
    <n v="61"/>
    <n v="1.5719230769230772"/>
    <n v="56.878575607132902"/>
    <n v="1.465717140645348"/>
    <x v="1"/>
    <n v="2"/>
    <m/>
    <n v="15"/>
    <n v="3"/>
    <n v="2"/>
    <n v="3"/>
    <n v="3"/>
    <n v="2"/>
    <n v="0"/>
    <n v="0"/>
    <n v="0"/>
    <n v="1"/>
    <n v="1"/>
    <n v="2"/>
  </r>
  <r>
    <n v="75108"/>
    <x v="0"/>
    <n v="80"/>
    <n v="3"/>
    <x v="0"/>
    <n v="2"/>
    <n v="1"/>
    <n v="4"/>
    <n v="1"/>
    <n v="67"/>
    <n v="1.73"/>
    <n v="204"/>
    <n v="5.28"/>
    <n v="77"/>
    <n v="1.9882089552238806"/>
    <n v="75.791710594481629"/>
    <n v="1.9570098407231824"/>
    <x v="1"/>
    <n v="2"/>
    <m/>
    <n v="10"/>
    <n v="1"/>
    <n v="3"/>
    <n v="3"/>
    <n v="1"/>
    <n v="1"/>
    <n v="2"/>
    <n v="2"/>
    <n v="2"/>
    <n v="1"/>
    <n v="1"/>
    <n v="2"/>
  </r>
  <r>
    <n v="75111"/>
    <x v="0"/>
    <n v="32"/>
    <n v="6"/>
    <x v="1"/>
    <m/>
    <n v="2"/>
    <n v="5"/>
    <n v="1"/>
    <n v="48"/>
    <n v="1.24"/>
    <n v="148"/>
    <n v="3.83"/>
    <n v="51"/>
    <n v="1.3175000000000001"/>
    <n v="44.523658084869076"/>
    <n v="1.1501945005257845"/>
    <x v="0"/>
    <m/>
    <m/>
    <n v="7"/>
    <n v="2"/>
    <n v="1"/>
    <m/>
    <m/>
    <m/>
    <n v="0"/>
    <n v="0"/>
    <n v="4"/>
    <n v="1"/>
    <n v="1"/>
    <n v="2"/>
  </r>
  <r>
    <n v="75112"/>
    <x v="0"/>
    <n v="80"/>
    <n v="3"/>
    <x v="0"/>
    <n v="2"/>
    <n v="1"/>
    <n v="5"/>
    <n v="1"/>
    <n v="32"/>
    <n v="0.83"/>
    <n v="95"/>
    <n v="2.46"/>
    <n v="29"/>
    <n v="0.75218750000000001"/>
    <n v="35.114543134360893"/>
    <n v="0.91078346254748566"/>
    <x v="0"/>
    <n v="2"/>
    <m/>
    <n v="7"/>
    <n v="3"/>
    <n v="3"/>
    <n v="3"/>
    <n v="3"/>
    <n v="3"/>
    <n v="2"/>
    <n v="1"/>
    <n v="0"/>
    <n v="1"/>
    <n v="1"/>
    <n v="2"/>
  </r>
  <r>
    <n v="75117"/>
    <x v="0"/>
    <n v="80"/>
    <n v="3"/>
    <x v="0"/>
    <n v="2"/>
    <n v="1"/>
    <n v="3"/>
    <n v="2"/>
    <n v="70"/>
    <n v="1.81"/>
    <n v="156"/>
    <n v="4.03"/>
    <n v="75"/>
    <n v="1.9392857142857143"/>
    <n v="75.995785968879829"/>
    <n v="1.9650338943381784"/>
    <x v="1"/>
    <n v="2"/>
    <m/>
    <n v="3"/>
    <n v="3"/>
    <n v="3"/>
    <n v="3"/>
    <n v="3"/>
    <n v="3"/>
    <n v="0"/>
    <n v="0"/>
    <n v="0"/>
    <n v="2"/>
    <n v="1"/>
    <n v="2"/>
  </r>
  <r>
    <n v="75121"/>
    <x v="0"/>
    <n v="44"/>
    <n v="2"/>
    <x v="1"/>
    <m/>
    <n v="2"/>
    <n v="5"/>
    <n v="1"/>
    <n v="49"/>
    <n v="1.27"/>
    <n v="207"/>
    <n v="5.35"/>
    <n v="52"/>
    <n v="1.3477551020408165"/>
    <n v="47.731658598633565"/>
    <n v="1.2371266616380536"/>
    <x v="0"/>
    <n v="2"/>
    <m/>
    <n v="77"/>
    <n v="3"/>
    <n v="3"/>
    <n v="3"/>
    <n v="3"/>
    <n v="3"/>
    <n v="1"/>
    <n v="1"/>
    <n v="1"/>
    <n v="2"/>
    <n v="2"/>
    <m/>
  </r>
  <r>
    <n v="75123"/>
    <x v="0"/>
    <n v="35"/>
    <n v="4"/>
    <x v="1"/>
    <m/>
    <n v="1"/>
    <n v="4"/>
    <n v="3"/>
    <n v="59"/>
    <n v="1.53"/>
    <n v="207"/>
    <n v="5.35"/>
    <n v="59"/>
    <n v="1.53"/>
    <n v="66.094609494864514"/>
    <n v="1.7139788563922491"/>
    <x v="1"/>
    <m/>
    <m/>
    <n v="9"/>
    <n v="3"/>
    <n v="2"/>
    <n v="3"/>
    <n v="3"/>
    <n v="2"/>
    <n v="2"/>
    <n v="3"/>
    <n v="1"/>
    <n v="1"/>
    <n v="1"/>
    <n v="2"/>
  </r>
  <r>
    <n v="75124"/>
    <x v="0"/>
    <n v="47"/>
    <n v="6"/>
    <x v="1"/>
    <m/>
    <n v="2"/>
    <n v="5"/>
    <n v="1"/>
    <n v="62"/>
    <n v="1.6"/>
    <n v="181"/>
    <n v="4.68"/>
    <n v="59"/>
    <n v="1.5225806451612904"/>
    <n v="57.067416941243152"/>
    <n v="1.4727075339675653"/>
    <x v="0"/>
    <n v="2"/>
    <m/>
    <n v="15"/>
    <n v="3"/>
    <n v="2"/>
    <n v="0"/>
    <n v="0"/>
    <n v="2"/>
    <n v="3"/>
    <n v="4"/>
    <n v="0"/>
    <n v="1"/>
    <n v="1"/>
    <n v="2"/>
  </r>
  <r>
    <n v="75127"/>
    <x v="0"/>
    <n v="59"/>
    <n v="4"/>
    <x v="1"/>
    <m/>
    <n v="1"/>
    <n v="5"/>
    <n v="5"/>
    <n v="62"/>
    <n v="1.6"/>
    <n v="165"/>
    <n v="4.2699999999999996"/>
    <n v="62"/>
    <n v="1.6"/>
    <n v="68.830683387830177"/>
    <n v="1.7762757003311014"/>
    <x v="1"/>
    <n v="2"/>
    <m/>
    <n v="15"/>
    <n v="2"/>
    <n v="0"/>
    <m/>
    <m/>
    <m/>
    <m/>
    <n v="2"/>
    <n v="0"/>
    <n v="1"/>
    <n v="1"/>
    <n v="2"/>
  </r>
  <r>
    <n v="75128"/>
    <x v="0"/>
    <n v="45"/>
    <n v="3"/>
    <x v="1"/>
    <m/>
    <n v="1"/>
    <n v="4"/>
    <n v="1"/>
    <n v="45"/>
    <n v="1.1599999999999999"/>
    <n v="176"/>
    <n v="4.55"/>
    <n v="42"/>
    <n v="1.0826666666666667"/>
    <n v="51.492130293512545"/>
    <n v="1.3273526920105456"/>
    <x v="1"/>
    <n v="1"/>
    <n v="2"/>
    <n v="15"/>
    <n v="4"/>
    <n v="2"/>
    <n v="3"/>
    <n v="3"/>
    <n v="2"/>
    <n v="4"/>
    <n v="0"/>
    <n v="2"/>
    <n v="1"/>
    <n v="1"/>
    <n v="2"/>
  </r>
  <r>
    <n v="75132"/>
    <x v="0"/>
    <n v="24"/>
    <n v="3"/>
    <x v="1"/>
    <m/>
    <n v="1"/>
    <n v="4"/>
    <n v="1"/>
    <n v="47"/>
    <n v="1.22"/>
    <n v="210"/>
    <n v="5.43"/>
    <n v="42"/>
    <n v="1.0902127659574468"/>
    <n v="47.678661510564332"/>
    <n v="1.2376163200614572"/>
    <x v="1"/>
    <m/>
    <m/>
    <n v="14"/>
    <n v="3"/>
    <n v="3"/>
    <n v="3"/>
    <n v="3"/>
    <n v="3"/>
    <n v="1"/>
    <n v="0"/>
    <n v="0"/>
    <n v="1"/>
    <n v="2"/>
    <m/>
  </r>
  <r>
    <n v="75136"/>
    <x v="0"/>
    <n v="56"/>
    <n v="3"/>
    <x v="1"/>
    <m/>
    <n v="1"/>
    <n v="4"/>
    <n v="1"/>
    <n v="39"/>
    <n v="1.01"/>
    <n v="222"/>
    <n v="5.74"/>
    <n v="49"/>
    <n v="1.268974358974359"/>
    <n v="37.817163846332683"/>
    <n v="0.97936757653323103"/>
    <x v="1"/>
    <n v="1"/>
    <n v="2"/>
    <n v="14"/>
    <n v="1"/>
    <n v="0"/>
    <n v="3"/>
    <n v="3"/>
    <n v="4"/>
    <n v="0"/>
    <n v="0"/>
    <n v="0"/>
    <n v="1"/>
    <n v="1"/>
    <n v="2"/>
  </r>
  <r>
    <n v="75139"/>
    <x v="0"/>
    <n v="44"/>
    <n v="6"/>
    <x v="1"/>
    <m/>
    <n v="2"/>
    <n v="1"/>
    <n v="1"/>
    <n v="31"/>
    <n v="0.8"/>
    <n v="172"/>
    <n v="4.45"/>
    <n v="25"/>
    <n v="0.64516129032258063"/>
    <n v="33.247675510058784"/>
    <n v="0.85800452929183968"/>
    <x v="0"/>
    <n v="2"/>
    <m/>
    <n v="1"/>
    <n v="3"/>
    <n v="2"/>
    <n v="1"/>
    <n v="2"/>
    <n v="2"/>
    <m/>
    <n v="0"/>
    <n v="0"/>
    <n v="2"/>
    <n v="2"/>
    <m/>
  </r>
  <r>
    <n v="75146"/>
    <x v="0"/>
    <n v="49"/>
    <n v="4"/>
    <x v="1"/>
    <m/>
    <n v="1"/>
    <n v="5"/>
    <n v="1"/>
    <n v="42"/>
    <n v="1.0900000000000001"/>
    <n v="199"/>
    <n v="5.15"/>
    <n v="44"/>
    <n v="1.141904761904762"/>
    <n v="51.956845087562755"/>
    <n v="1.3484038367962716"/>
    <x v="1"/>
    <n v="2"/>
    <m/>
    <n v="15"/>
    <n v="5"/>
    <n v="2"/>
    <m/>
    <m/>
    <m/>
    <n v="1"/>
    <n v="1"/>
    <n v="1"/>
    <n v="1"/>
    <n v="1"/>
    <n v="2"/>
  </r>
  <r>
    <n v="75147"/>
    <x v="0"/>
    <n v="42"/>
    <n v="6"/>
    <x v="1"/>
    <m/>
    <n v="2"/>
    <n v="5"/>
    <n v="3"/>
    <n v="45"/>
    <n v="1.1599999999999999"/>
    <n v="181"/>
    <n v="4.68"/>
    <n v="42"/>
    <n v="1.0826666666666667"/>
    <n v="45.069038415727654"/>
    <n v="1.1617796569387573"/>
    <x v="1"/>
    <n v="2"/>
    <m/>
    <n v="15"/>
    <n v="2"/>
    <n v="1"/>
    <n v="3"/>
    <n v="3"/>
    <n v="3"/>
    <n v="0"/>
    <n v="1"/>
    <n v="2"/>
    <n v="1"/>
    <n v="2"/>
    <m/>
  </r>
  <r>
    <n v="75156"/>
    <x v="0"/>
    <n v="42"/>
    <n v="3"/>
    <x v="0"/>
    <n v="1"/>
    <n v="1"/>
    <n v="4"/>
    <n v="1"/>
    <n v="37"/>
    <n v="0.96"/>
    <n v="207"/>
    <n v="5.35"/>
    <n v="33"/>
    <n v="0.85621621621621624"/>
    <n v="34.672815767099692"/>
    <n v="0.89961900368691095"/>
    <x v="1"/>
    <n v="2"/>
    <m/>
    <n v="10"/>
    <n v="4"/>
    <n v="3"/>
    <n v="3"/>
    <n v="3"/>
    <n v="3"/>
    <n v="2"/>
    <n v="0"/>
    <n v="0"/>
    <n v="1"/>
    <n v="1"/>
    <n v="1"/>
  </r>
  <r>
    <n v="75157"/>
    <x v="0"/>
    <n v="56"/>
    <n v="4"/>
    <x v="1"/>
    <m/>
    <n v="2"/>
    <n v="4"/>
    <n v="1"/>
    <n v="37"/>
    <n v="0.96"/>
    <n v="132"/>
    <n v="3.41"/>
    <n v="37"/>
    <n v="0.95999999999999985"/>
    <n v="38.047075496977847"/>
    <n v="0.98716736424591178"/>
    <x v="0"/>
    <n v="2"/>
    <m/>
    <n v="14"/>
    <n v="1"/>
    <n v="3"/>
    <n v="3"/>
    <n v="3"/>
    <n v="3"/>
    <n v="0"/>
    <n v="0"/>
    <n v="0"/>
    <n v="2"/>
    <n v="1"/>
    <n v="2"/>
  </r>
  <r>
    <n v="75159"/>
    <x v="0"/>
    <n v="68"/>
    <n v="3"/>
    <x v="0"/>
    <n v="1"/>
    <n v="1"/>
    <n v="4"/>
    <n v="1"/>
    <n v="40"/>
    <n v="1.03"/>
    <n v="196"/>
    <n v="5.07"/>
    <n v="40"/>
    <n v="1.03"/>
    <n v="45.337002126289214"/>
    <n v="1.1674278047519473"/>
    <x v="1"/>
    <n v="1"/>
    <n v="2"/>
    <n v="8"/>
    <n v="2"/>
    <n v="2"/>
    <n v="3"/>
    <n v="3"/>
    <n v="3"/>
    <n v="0"/>
    <n v="4"/>
    <n v="0"/>
    <n v="1"/>
    <n v="1"/>
    <n v="2"/>
  </r>
  <r>
    <n v="75160"/>
    <x v="0"/>
    <n v="64"/>
    <n v="3"/>
    <x v="1"/>
    <m/>
    <n v="1"/>
    <n v="2"/>
    <n v="1"/>
    <n v="37"/>
    <n v="0.96"/>
    <n v="234"/>
    <n v="6.05"/>
    <n v="47"/>
    <n v="1.2194594594594594"/>
    <n v="40.075999040687613"/>
    <n v="1.0398097048394623"/>
    <x v="1"/>
    <n v="2"/>
    <m/>
    <n v="6"/>
    <n v="1"/>
    <n v="3"/>
    <n v="3"/>
    <n v="3"/>
    <n v="3"/>
    <n v="3"/>
    <n v="0"/>
    <n v="8"/>
    <n v="1"/>
    <n v="2"/>
    <m/>
  </r>
  <r>
    <n v="75162"/>
    <x v="0"/>
    <n v="54"/>
    <n v="3"/>
    <x v="1"/>
    <m/>
    <n v="1"/>
    <n v="5"/>
    <n v="1"/>
    <n v="46"/>
    <n v="1.19"/>
    <n v="143"/>
    <n v="3.7"/>
    <n v="52"/>
    <n v="1.3452173913043477"/>
    <n v="51.031049695984358"/>
    <n v="1.320151068222204"/>
    <x v="1"/>
    <n v="2"/>
    <m/>
    <n v="12"/>
    <n v="2"/>
    <n v="3"/>
    <n v="3"/>
    <n v="3"/>
    <n v="3"/>
    <n v="4"/>
    <n v="0"/>
    <n v="0"/>
    <n v="1"/>
    <n v="1"/>
    <n v="2"/>
  </r>
  <r>
    <n v="75174"/>
    <x v="0"/>
    <n v="76"/>
    <n v="4"/>
    <x v="1"/>
    <m/>
    <n v="1"/>
    <n v="1"/>
    <n v="1"/>
    <n v="36"/>
    <n v="0.93"/>
    <n v="113"/>
    <n v="2.92"/>
    <n v="42"/>
    <n v="1.085"/>
    <n v="33.112787066748552"/>
    <n v="0.85541366589100432"/>
    <x v="1"/>
    <n v="1"/>
    <n v="2"/>
    <n v="4"/>
    <n v="3"/>
    <n v="0"/>
    <n v="3"/>
    <n v="2"/>
    <n v="0"/>
    <m/>
    <n v="0"/>
    <n v="0"/>
    <n v="1"/>
    <n v="1"/>
    <n v="2"/>
  </r>
  <r>
    <n v="75175"/>
    <x v="0"/>
    <n v="34"/>
    <n v="6"/>
    <x v="1"/>
    <m/>
    <n v="2"/>
    <n v="5"/>
    <n v="1"/>
    <n v="54"/>
    <n v="1.4"/>
    <n v="166"/>
    <n v="4.29"/>
    <n v="51"/>
    <n v="1.322222222222222"/>
    <n v="59.403570795863281"/>
    <n v="1.5400925761890478"/>
    <x v="0"/>
    <m/>
    <m/>
    <n v="7"/>
    <n v="3"/>
    <n v="0"/>
    <m/>
    <m/>
    <m/>
    <n v="0"/>
    <n v="0"/>
    <n v="0"/>
    <n v="1"/>
    <n v="1"/>
    <n v="2"/>
  </r>
  <r>
    <n v="75176"/>
    <x v="0"/>
    <n v="43"/>
    <n v="4"/>
    <x v="1"/>
    <m/>
    <n v="1"/>
    <n v="4"/>
    <n v="1"/>
    <n v="44"/>
    <n v="1.1399999999999999"/>
    <n v="101"/>
    <n v="2.61"/>
    <n v="43"/>
    <n v="1.114090909090909"/>
    <n v="45.772178391539811"/>
    <n v="1.1859155310535314"/>
    <x v="1"/>
    <n v="1"/>
    <n v="1"/>
    <n v="6"/>
    <n v="4"/>
    <n v="2"/>
    <n v="3"/>
    <n v="3"/>
    <n v="2"/>
    <n v="3"/>
    <n v="2"/>
    <n v="0"/>
    <n v="1"/>
    <n v="1"/>
    <n v="2"/>
  </r>
  <r>
    <n v="75189"/>
    <x v="0"/>
    <n v="59"/>
    <n v="6"/>
    <x v="1"/>
    <m/>
    <n v="2"/>
    <n v="5"/>
    <n v="1"/>
    <n v="62"/>
    <n v="1.6"/>
    <n v="214"/>
    <n v="5.53"/>
    <n v="62"/>
    <n v="1.6"/>
    <n v="64.770305494114666"/>
    <n v="1.6714917546868302"/>
    <x v="0"/>
    <n v="2"/>
    <m/>
    <n v="15"/>
    <n v="3"/>
    <n v="2"/>
    <m/>
    <m/>
    <m/>
    <n v="1"/>
    <n v="1"/>
    <n v="0"/>
    <n v="1"/>
    <n v="1"/>
    <n v="2"/>
  </r>
  <r>
    <n v="75190"/>
    <x v="0"/>
    <n v="41"/>
    <n v="3"/>
    <x v="1"/>
    <m/>
    <n v="1"/>
    <n v="4"/>
    <n v="1"/>
    <n v="34"/>
    <n v="0.88"/>
    <n v="250"/>
    <n v="6.47"/>
    <n v="37"/>
    <n v="0.95764705882352952"/>
    <n v="38.464948787655132"/>
    <n v="0.99556338038636816"/>
    <x v="1"/>
    <n v="2"/>
    <m/>
    <n v="7"/>
    <n v="4"/>
    <n v="2"/>
    <n v="3"/>
    <n v="2"/>
    <n v="2"/>
    <n v="5"/>
    <n v="0"/>
    <n v="2"/>
    <n v="1"/>
    <n v="2"/>
    <m/>
  </r>
  <r>
    <n v="75202"/>
    <x v="0"/>
    <n v="23"/>
    <n v="4"/>
    <x v="1"/>
    <m/>
    <n v="1"/>
    <n v="3"/>
    <n v="5"/>
    <n v="40"/>
    <n v="1.03"/>
    <n v="140"/>
    <n v="3.62"/>
    <n v="49"/>
    <n v="1.2617499999999999"/>
    <n v="41.333679197058679"/>
    <n v="1.064342239324261"/>
    <x v="1"/>
    <m/>
    <m/>
    <n v="9"/>
    <n v="4"/>
    <n v="0"/>
    <m/>
    <m/>
    <m/>
    <n v="21"/>
    <n v="0"/>
    <n v="4"/>
    <n v="1"/>
    <n v="2"/>
    <m/>
  </r>
  <r>
    <n v="75203"/>
    <x v="0"/>
    <n v="69"/>
    <n v="1"/>
    <x v="0"/>
    <n v="1"/>
    <n v="1"/>
    <n v="4"/>
    <n v="3"/>
    <n v="49"/>
    <n v="1.27"/>
    <n v="142"/>
    <n v="3.67"/>
    <n v="51"/>
    <n v="1.3218367346938775"/>
    <n v="56.940828973644912"/>
    <n v="1.4758133223781436"/>
    <x v="0"/>
    <n v="1"/>
    <n v="2"/>
    <n v="4"/>
    <n v="1"/>
    <n v="3"/>
    <n v="3"/>
    <n v="3"/>
    <n v="3"/>
    <n v="1"/>
    <n v="0"/>
    <n v="1"/>
    <n v="1"/>
    <n v="1"/>
    <n v="2"/>
  </r>
  <r>
    <n v="75207"/>
    <x v="0"/>
    <n v="65"/>
    <n v="6"/>
    <x v="1"/>
    <m/>
    <n v="1"/>
    <n v="4"/>
    <n v="3"/>
    <n v="47"/>
    <n v="1.22"/>
    <n v="217"/>
    <n v="5.61"/>
    <n v="43"/>
    <n v="1.1161702127659574"/>
    <n v="49.59186917621421"/>
    <n v="1.2872783062761985"/>
    <x v="1"/>
    <n v="2"/>
    <m/>
    <n v="5"/>
    <n v="2"/>
    <n v="3"/>
    <n v="3"/>
    <n v="3"/>
    <n v="2"/>
    <m/>
    <n v="0"/>
    <n v="0"/>
    <n v="2"/>
    <n v="1"/>
    <n v="2"/>
  </r>
  <r>
    <n v="75211"/>
    <x v="0"/>
    <n v="37"/>
    <n v="6"/>
    <x v="1"/>
    <m/>
    <n v="2"/>
    <n v="5"/>
    <n v="1"/>
    <n v="32"/>
    <n v="0.83"/>
    <n v="229"/>
    <n v="5.92"/>
    <n v="41"/>
    <n v="1.0634375"/>
    <n v="24.262345030296785"/>
    <n v="0.62930457422332287"/>
    <x v="0"/>
    <m/>
    <m/>
    <n v="15"/>
    <n v="3"/>
    <n v="3"/>
    <n v="3"/>
    <n v="3"/>
    <n v="3"/>
    <n v="1"/>
    <n v="8"/>
    <n v="0"/>
    <n v="1"/>
    <n v="1"/>
    <n v="2"/>
  </r>
  <r>
    <n v="75212"/>
    <x v="0"/>
    <n v="55"/>
    <n v="3"/>
    <x v="1"/>
    <m/>
    <n v="1"/>
    <n v="4"/>
    <n v="1"/>
    <n v="54"/>
    <n v="1.4"/>
    <n v="231"/>
    <n v="5.97"/>
    <n v="60"/>
    <n v="1.5555555555555556"/>
    <n v="53.098367469628251"/>
    <n v="1.3766243418051769"/>
    <x v="0"/>
    <n v="2"/>
    <m/>
    <n v="9"/>
    <n v="2"/>
    <n v="3"/>
    <n v="3"/>
    <n v="3"/>
    <n v="3"/>
    <n v="1"/>
    <n v="0"/>
    <n v="0"/>
    <n v="1"/>
    <n v="1"/>
    <n v="2"/>
  </r>
  <r>
    <n v="75216"/>
    <x v="0"/>
    <n v="54"/>
    <n v="3"/>
    <x v="1"/>
    <m/>
    <n v="1"/>
    <n v="1"/>
    <n v="5"/>
    <n v="50"/>
    <n v="1.29"/>
    <n v="238"/>
    <n v="6.15"/>
    <n v="58"/>
    <n v="1.4964000000000002"/>
    <n v="52.102166145361174"/>
    <n v="1.3442358865503183"/>
    <x v="0"/>
    <n v="2"/>
    <m/>
    <n v="6"/>
    <n v="3"/>
    <n v="1"/>
    <n v="3"/>
    <n v="2"/>
    <n v="2"/>
    <m/>
    <n v="0"/>
    <n v="7"/>
    <n v="1"/>
    <n v="1"/>
    <n v="1"/>
  </r>
  <r>
    <n v="75217"/>
    <x v="0"/>
    <n v="54"/>
    <n v="3"/>
    <x v="1"/>
    <m/>
    <n v="1"/>
    <n v="4"/>
    <n v="3"/>
    <n v="46"/>
    <n v="1.19"/>
    <n v="218"/>
    <n v="5.64"/>
    <n v="56"/>
    <n v="1.4486956521739132"/>
    <n v="52.776971785462536"/>
    <n v="1.3653173135804437"/>
    <x v="1"/>
    <n v="1"/>
    <n v="2"/>
    <n v="3"/>
    <n v="4"/>
    <n v="0"/>
    <m/>
    <m/>
    <m/>
    <n v="1"/>
    <n v="0"/>
    <n v="0"/>
    <n v="1"/>
    <n v="1"/>
    <n v="2"/>
  </r>
  <r>
    <n v="75221"/>
    <x v="0"/>
    <n v="44"/>
    <n v="3"/>
    <x v="1"/>
    <m/>
    <n v="1"/>
    <n v="3"/>
    <n v="5"/>
    <n v="47"/>
    <n v="1.22"/>
    <n v="237"/>
    <n v="6.13"/>
    <n v="51"/>
    <n v="1.3238297872340425"/>
    <n v="55.788821657448878"/>
    <n v="1.4481353706827156"/>
    <x v="1"/>
    <n v="2"/>
    <m/>
    <n v="6"/>
    <n v="5"/>
    <n v="1"/>
    <n v="3"/>
    <n v="1"/>
    <n v="1"/>
    <n v="4"/>
    <n v="4"/>
    <n v="5"/>
    <n v="1"/>
    <n v="2"/>
    <m/>
  </r>
  <r>
    <n v="75232"/>
    <x v="0"/>
    <n v="63"/>
    <n v="1"/>
    <x v="1"/>
    <m/>
    <n v="2"/>
    <n v="1"/>
    <n v="5"/>
    <n v="38"/>
    <n v="0.98"/>
    <n v="220"/>
    <n v="5.69"/>
    <n v="44"/>
    <n v="1.134736842105263"/>
    <n v="35.521688682067094"/>
    <n v="0.91608565548488818"/>
    <x v="0"/>
    <n v="2"/>
    <m/>
    <n v="12"/>
    <n v="5"/>
    <n v="1"/>
    <n v="1"/>
    <n v="3"/>
    <n v="1"/>
    <n v="2"/>
    <n v="0"/>
    <n v="0"/>
    <n v="1"/>
    <n v="1"/>
    <n v="2"/>
  </r>
  <r>
    <n v="75237"/>
    <x v="0"/>
    <n v="54"/>
    <n v="3"/>
    <x v="1"/>
    <m/>
    <n v="1"/>
    <n v="2"/>
    <n v="1"/>
    <n v="37"/>
    <n v="0.96"/>
    <n v="230"/>
    <n v="5.95"/>
    <n v="33"/>
    <n v="0.85621621621621624"/>
    <n v="41.949070146589676"/>
    <n v="1.0884083065061105"/>
    <x v="1"/>
    <n v="2"/>
    <m/>
    <n v="4"/>
    <n v="5"/>
    <n v="3"/>
    <n v="3"/>
    <n v="3"/>
    <n v="2"/>
    <n v="3"/>
    <n v="60"/>
    <n v="0"/>
    <n v="1"/>
    <n v="1"/>
    <n v="2"/>
  </r>
  <r>
    <n v="75251"/>
    <x v="0"/>
    <n v="22"/>
    <n v="7"/>
    <x v="1"/>
    <m/>
    <n v="1"/>
    <n v="4"/>
    <n v="6"/>
    <n v="52"/>
    <n v="1.34"/>
    <n v="163"/>
    <n v="4.22"/>
    <n v="62"/>
    <n v="1.5976923076923077"/>
    <n v="59.982130634560562"/>
    <n v="1.5456933663521375"/>
    <x v="1"/>
    <m/>
    <m/>
    <n v="5"/>
    <n v="3"/>
    <n v="2"/>
    <n v="3"/>
    <n v="3"/>
    <n v="2"/>
    <n v="7"/>
    <n v="2"/>
    <n v="2"/>
    <n v="1"/>
    <n v="1"/>
    <n v="2"/>
  </r>
  <r>
    <n v="75252"/>
    <x v="0"/>
    <n v="43"/>
    <n v="3"/>
    <x v="1"/>
    <m/>
    <n v="1"/>
    <n v="4"/>
    <n v="5"/>
    <n v="36"/>
    <n v="0.93"/>
    <n v="275"/>
    <n v="7.11"/>
    <n v="46"/>
    <n v="1.1883333333333335"/>
    <n v="43.410606663194883"/>
    <n v="1.1214406721325345"/>
    <x v="1"/>
    <n v="1"/>
    <n v="2"/>
    <n v="10"/>
    <n v="5"/>
    <n v="2"/>
    <n v="3"/>
    <n v="3"/>
    <n v="2"/>
    <n v="3"/>
    <n v="5"/>
    <n v="6"/>
    <n v="1"/>
    <n v="1"/>
    <n v="2"/>
  </r>
  <r>
    <n v="75254"/>
    <x v="0"/>
    <n v="26"/>
    <n v="4"/>
    <x v="1"/>
    <m/>
    <n v="1"/>
    <n v="3"/>
    <n v="5"/>
    <n v="50"/>
    <n v="1.29"/>
    <n v="169"/>
    <n v="4.37"/>
    <n v="55"/>
    <n v="1.419"/>
    <n v="47.018985289141177"/>
    <n v="1.2130898204598424"/>
    <x v="1"/>
    <m/>
    <m/>
    <m/>
    <n v="4"/>
    <n v="1"/>
    <n v="3"/>
    <n v="3"/>
    <n v="1"/>
    <n v="4"/>
    <n v="0"/>
    <n v="0"/>
    <n v="1"/>
    <n v="1"/>
    <n v="2"/>
  </r>
  <r>
    <n v="75256"/>
    <x v="0"/>
    <n v="44"/>
    <n v="2"/>
    <x v="1"/>
    <m/>
    <n v="2"/>
    <n v="2"/>
    <n v="1"/>
    <n v="50"/>
    <n v="1.29"/>
    <n v="246"/>
    <n v="6.36"/>
    <n v="50"/>
    <n v="1.29"/>
    <n v="51.624207240850374"/>
    <n v="1.3319045468139397"/>
    <x v="0"/>
    <n v="2"/>
    <m/>
    <n v="8"/>
    <n v="3"/>
    <n v="2"/>
    <n v="3"/>
    <n v="3"/>
    <n v="3"/>
    <m/>
    <n v="0"/>
    <n v="0"/>
    <n v="2"/>
    <n v="2"/>
    <m/>
  </r>
  <r>
    <n v="75257"/>
    <x v="0"/>
    <n v="21"/>
    <n v="4"/>
    <x v="1"/>
    <m/>
    <n v="1"/>
    <n v="3"/>
    <n v="6"/>
    <n v="63"/>
    <n v="1.63"/>
    <n v="163"/>
    <n v="4.22"/>
    <n v="73"/>
    <n v="1.8887301587301586"/>
    <n v="63.119921063755882"/>
    <n v="1.6331027195860648"/>
    <x v="1"/>
    <m/>
    <m/>
    <n v="1"/>
    <n v="4"/>
    <n v="1"/>
    <n v="3"/>
    <n v="2"/>
    <n v="1"/>
    <m/>
    <n v="3"/>
    <n v="3"/>
    <n v="1"/>
    <n v="2"/>
    <m/>
  </r>
  <r>
    <n v="75262"/>
    <x v="0"/>
    <n v="80"/>
    <n v="3"/>
    <x v="0"/>
    <n v="2"/>
    <n v="1"/>
    <n v="5"/>
    <n v="1"/>
    <n v="65"/>
    <n v="1.68"/>
    <n v="193"/>
    <n v="4.99"/>
    <n v="66"/>
    <n v="1.7058461538461538"/>
    <n v="66.029837891740229"/>
    <n v="1.7066173485865166"/>
    <x v="0"/>
    <n v="2"/>
    <m/>
    <n v="15"/>
    <n v="1"/>
    <n v="3"/>
    <n v="3"/>
    <n v="3"/>
    <n v="3"/>
    <n v="0"/>
    <n v="0"/>
    <n v="0"/>
    <n v="1"/>
    <n v="1"/>
    <n v="2"/>
  </r>
  <r>
    <n v="75268"/>
    <x v="0"/>
    <n v="28"/>
    <n v="1"/>
    <x v="1"/>
    <m/>
    <n v="2"/>
    <n v="2"/>
    <n v="5"/>
    <n v="43"/>
    <n v="1.1100000000000001"/>
    <n v="157"/>
    <n v="4.0599999999999996"/>
    <n v="42"/>
    <n v="1.084186046511628"/>
    <n v="42.366365820412945"/>
    <n v="1.093643396759497"/>
    <x v="0"/>
    <m/>
    <m/>
    <n v="8"/>
    <n v="3"/>
    <n v="3"/>
    <n v="3"/>
    <n v="3"/>
    <n v="3"/>
    <n v="4"/>
    <n v="21"/>
    <n v="5"/>
    <n v="2"/>
    <n v="2"/>
    <m/>
  </r>
  <r>
    <n v="75269"/>
    <x v="0"/>
    <n v="29"/>
    <n v="4"/>
    <x v="1"/>
    <m/>
    <n v="1"/>
    <n v="3"/>
    <n v="1"/>
    <n v="63"/>
    <n v="1.63"/>
    <n v="196"/>
    <n v="5.07"/>
    <n v="65"/>
    <n v="1.6817460317460315"/>
    <n v="68.175618151938494"/>
    <n v="1.7639088505977736"/>
    <x v="1"/>
    <m/>
    <m/>
    <n v="3"/>
    <n v="1"/>
    <n v="2"/>
    <n v="4"/>
    <n v="4"/>
    <n v="2"/>
    <n v="5"/>
    <n v="0"/>
    <n v="2"/>
    <n v="1"/>
    <n v="1"/>
    <n v="2"/>
  </r>
  <r>
    <n v="75270"/>
    <x v="0"/>
    <n v="24"/>
    <n v="3"/>
    <x v="1"/>
    <m/>
    <n v="1"/>
    <n v="2"/>
    <n v="1"/>
    <n v="29"/>
    <n v="0.75"/>
    <n v="258"/>
    <n v="6.67"/>
    <n v="25"/>
    <n v="0.64655172413793105"/>
    <n v="33.231539018767201"/>
    <n v="0.8594363539336346"/>
    <x v="1"/>
    <m/>
    <m/>
    <n v="5"/>
    <n v="3"/>
    <n v="0"/>
    <n v="3"/>
    <n v="3"/>
    <n v="0"/>
    <m/>
    <n v="0"/>
    <n v="0"/>
    <n v="1"/>
    <n v="2"/>
    <m/>
  </r>
  <r>
    <n v="75273"/>
    <x v="0"/>
    <n v="75"/>
    <n v="3"/>
    <x v="0"/>
    <n v="2"/>
    <n v="1"/>
    <n v="3"/>
    <n v="2"/>
    <n v="31"/>
    <n v="0.8"/>
    <n v="117"/>
    <n v="3.03"/>
    <n v="28"/>
    <n v="0.72258064516129039"/>
    <n v="37.336742473124026"/>
    <n v="0.96352883801610389"/>
    <x v="1"/>
    <n v="2"/>
    <m/>
    <n v="6"/>
    <n v="2"/>
    <n v="3"/>
    <n v="3"/>
    <n v="3"/>
    <n v="3"/>
    <n v="7"/>
    <n v="0"/>
    <n v="1"/>
    <n v="1"/>
    <n v="1"/>
    <n v="2"/>
  </r>
  <r>
    <n v="75277"/>
    <x v="0"/>
    <n v="70"/>
    <n v="3"/>
    <x v="1"/>
    <m/>
    <n v="1"/>
    <n v="4"/>
    <n v="1"/>
    <n v="40"/>
    <n v="1.03"/>
    <n v="205"/>
    <n v="5.3"/>
    <n v="49"/>
    <n v="1.2617499999999999"/>
    <n v="44.711244927090569"/>
    <n v="1.1513145568725822"/>
    <x v="1"/>
    <n v="2"/>
    <m/>
    <n v="4"/>
    <n v="3"/>
    <n v="1"/>
    <m/>
    <m/>
    <m/>
    <m/>
    <n v="0"/>
    <n v="0"/>
    <n v="2"/>
    <n v="1"/>
    <n v="2"/>
  </r>
  <r>
    <n v="75278"/>
    <x v="0"/>
    <n v="22"/>
    <n v="6"/>
    <x v="1"/>
    <m/>
    <n v="2"/>
    <n v="5"/>
    <n v="5"/>
    <n v="63"/>
    <n v="1.63"/>
    <n v="162"/>
    <n v="4.1900000000000004"/>
    <n v="73"/>
    <n v="1.8887301587301586"/>
    <n v="63.275594290281958"/>
    <n v="1.6371304554469777"/>
    <x v="1"/>
    <m/>
    <m/>
    <n v="14"/>
    <n v="2"/>
    <n v="1"/>
    <n v="3"/>
    <n v="2"/>
    <n v="2"/>
    <n v="2"/>
    <n v="0"/>
    <n v="0"/>
    <n v="1"/>
    <n v="1"/>
    <n v="2"/>
  </r>
  <r>
    <n v="75285"/>
    <x v="0"/>
    <n v="80"/>
    <n v="3"/>
    <x v="0"/>
    <n v="2"/>
    <n v="1"/>
    <n v="5"/>
    <n v="1"/>
    <n v="64"/>
    <n v="1.66"/>
    <n v="209"/>
    <n v="5.4"/>
    <n v="71"/>
    <n v="1.8415625"/>
    <n v="68.539803872314081"/>
    <n v="1.7777511629381464"/>
    <x v="1"/>
    <n v="1"/>
    <n v="2"/>
    <n v="3"/>
    <n v="4"/>
    <n v="1"/>
    <n v="3"/>
    <n v="3"/>
    <n v="3"/>
    <n v="0"/>
    <n v="0"/>
    <n v="1"/>
    <n v="2"/>
    <n v="1"/>
    <n v="2"/>
  </r>
  <r>
    <n v="75287"/>
    <x v="0"/>
    <n v="75"/>
    <n v="4"/>
    <x v="0"/>
    <n v="2"/>
    <n v="1"/>
    <n v="2"/>
    <n v="1"/>
    <n v="84"/>
    <n v="2.17"/>
    <n v="193"/>
    <n v="4.99"/>
    <n v="81"/>
    <n v="2.0924999999999998"/>
    <n v="84.001207195326643"/>
    <n v="2.1700311858792714"/>
    <x v="1"/>
    <n v="2"/>
    <m/>
    <n v="5"/>
    <n v="4"/>
    <n v="3"/>
    <n v="3"/>
    <n v="3"/>
    <n v="3"/>
    <m/>
    <n v="0"/>
    <n v="2"/>
    <n v="2"/>
    <n v="1"/>
    <n v="2"/>
  </r>
  <r>
    <n v="75290"/>
    <x v="0"/>
    <n v="21"/>
    <n v="6"/>
    <x v="1"/>
    <m/>
    <n v="1"/>
    <n v="4"/>
    <n v="5"/>
    <n v="40"/>
    <n v="1.03"/>
    <n v="200"/>
    <n v="5.17"/>
    <n v="50"/>
    <n v="1.2875000000000001"/>
    <n v="41.238941896688168"/>
    <n v="1.0619027538397203"/>
    <x v="0"/>
    <m/>
    <m/>
    <m/>
    <n v="3"/>
    <n v="1"/>
    <n v="2"/>
    <n v="1"/>
    <n v="1"/>
    <n v="2"/>
    <n v="3"/>
    <n v="5"/>
    <n v="1"/>
    <n v="1"/>
    <n v="2"/>
  </r>
  <r>
    <n v="75298"/>
    <x v="0"/>
    <n v="72"/>
    <n v="4"/>
    <x v="0"/>
    <n v="1"/>
    <n v="1"/>
    <n v="3"/>
    <n v="1"/>
    <n v="48"/>
    <n v="1.24"/>
    <n v="147"/>
    <n v="3.8"/>
    <n v="42"/>
    <n v="1.085"/>
    <n v="49.141988328994245"/>
    <n v="1.2695013651656846"/>
    <x v="0"/>
    <n v="2"/>
    <m/>
    <n v="15"/>
    <n v="3"/>
    <n v="3"/>
    <n v="3"/>
    <n v="3"/>
    <n v="3"/>
    <n v="1"/>
    <n v="0"/>
    <n v="0"/>
    <n v="1"/>
    <n v="1"/>
    <n v="2"/>
  </r>
  <r>
    <n v="75299"/>
    <x v="0"/>
    <n v="80"/>
    <n v="2"/>
    <x v="1"/>
    <m/>
    <n v="1"/>
    <n v="3"/>
    <n v="1"/>
    <n v="58"/>
    <n v="1.5"/>
    <n v="215"/>
    <n v="5.56"/>
    <n v="57"/>
    <n v="1.4741379310344827"/>
    <n v="59.110105957485729"/>
    <n v="1.5287096368315274"/>
    <x v="0"/>
    <n v="2"/>
    <m/>
    <n v="4"/>
    <n v="3"/>
    <n v="3"/>
    <n v="3"/>
    <n v="3"/>
    <n v="3"/>
    <n v="2"/>
    <n v="0"/>
    <n v="0"/>
    <n v="1"/>
    <n v="1"/>
    <n v="2"/>
  </r>
  <r>
    <n v="75301"/>
    <x v="0"/>
    <n v="48"/>
    <n v="3"/>
    <x v="1"/>
    <m/>
    <n v="1"/>
    <n v="3"/>
    <n v="3"/>
    <n v="46"/>
    <n v="1.19"/>
    <n v="176"/>
    <n v="4.55"/>
    <n v="50"/>
    <n v="1.2934782608695652"/>
    <n v="52.431682839229346"/>
    <n v="1.3563848386670201"/>
    <x v="1"/>
    <n v="1"/>
    <n v="1"/>
    <n v="1"/>
    <n v="5"/>
    <n v="1"/>
    <n v="3"/>
    <n v="3"/>
    <n v="0"/>
    <m/>
    <n v="2"/>
    <n v="15"/>
    <n v="1"/>
    <n v="1"/>
    <n v="2"/>
  </r>
  <r>
    <n v="75306"/>
    <x v="0"/>
    <n v="59"/>
    <n v="6"/>
    <x v="1"/>
    <m/>
    <n v="2"/>
    <n v="4"/>
    <n v="1"/>
    <n v="56"/>
    <n v="1.45"/>
    <n v="245"/>
    <n v="6.34"/>
    <n v="57"/>
    <n v="1.4758928571428569"/>
    <n v="61.410707359359918"/>
    <n v="1.5900986726977122"/>
    <x v="0"/>
    <n v="2"/>
    <m/>
    <n v="4"/>
    <n v="3"/>
    <n v="2"/>
    <n v="3"/>
    <n v="2"/>
    <n v="2"/>
    <m/>
    <n v="0"/>
    <n v="0"/>
    <n v="2"/>
    <n v="1"/>
    <n v="2"/>
  </r>
  <r>
    <n v="75307"/>
    <x v="0"/>
    <n v="26"/>
    <n v="3"/>
    <x v="1"/>
    <m/>
    <n v="1"/>
    <n v="4"/>
    <n v="5"/>
    <n v="30"/>
    <n v="0.78"/>
    <n v="135"/>
    <n v="3.49"/>
    <n v="32"/>
    <n v="0.83200000000000007"/>
    <n v="28.146467033018638"/>
    <n v="0.73180814285848461"/>
    <x v="1"/>
    <m/>
    <m/>
    <n v="10"/>
    <n v="4"/>
    <n v="2"/>
    <n v="3"/>
    <n v="2"/>
    <n v="2"/>
    <n v="2"/>
    <n v="8"/>
    <n v="4"/>
    <n v="1"/>
    <n v="1"/>
    <n v="2"/>
  </r>
  <r>
    <n v="75311"/>
    <x v="0"/>
    <n v="74"/>
    <n v="4"/>
    <x v="1"/>
    <m/>
    <n v="2"/>
    <n v="3"/>
    <n v="1"/>
    <n v="40"/>
    <n v="1.03"/>
    <n v="164"/>
    <n v="4.24"/>
    <n v="41"/>
    <n v="1.0557500000000002"/>
    <n v="36.421472494892036"/>
    <n v="0.93785291674346993"/>
    <x v="0"/>
    <n v="2"/>
    <m/>
    <n v="6"/>
    <n v="1"/>
    <n v="3"/>
    <n v="3"/>
    <n v="3"/>
    <n v="3"/>
    <m/>
    <n v="1"/>
    <n v="0"/>
    <n v="1"/>
    <n v="1"/>
    <n v="2"/>
  </r>
  <r>
    <n v="75315"/>
    <x v="0"/>
    <n v="67"/>
    <n v="3"/>
    <x v="0"/>
    <n v="1"/>
    <n v="1"/>
    <n v="4"/>
    <n v="1"/>
    <n v="38"/>
    <n v="0.98"/>
    <n v="167"/>
    <n v="4.32"/>
    <n v="39"/>
    <n v="1.0057894736842106"/>
    <n v="48.849768263439351"/>
    <n v="1.2598098131097517"/>
    <x v="0"/>
    <n v="2"/>
    <m/>
    <n v="8"/>
    <n v="4"/>
    <n v="3"/>
    <n v="3"/>
    <n v="3"/>
    <n v="3"/>
    <n v="1"/>
    <n v="0"/>
    <n v="0"/>
    <n v="1"/>
    <n v="1"/>
    <n v="2"/>
  </r>
  <r>
    <n v="75321"/>
    <x v="0"/>
    <n v="25"/>
    <n v="2"/>
    <x v="1"/>
    <m/>
    <n v="1"/>
    <n v="4"/>
    <n v="5"/>
    <n v="33"/>
    <n v="0.85"/>
    <n v="194"/>
    <n v="5.0199999999999996"/>
    <n v="38"/>
    <n v="0.97878787878787865"/>
    <n v="36.767140795320714"/>
    <n v="0.94703241442492747"/>
    <x v="0"/>
    <m/>
    <m/>
    <n v="5"/>
    <n v="2"/>
    <n v="3"/>
    <m/>
    <m/>
    <m/>
    <n v="0"/>
    <n v="4"/>
    <n v="0"/>
    <n v="1"/>
    <n v="1"/>
    <n v="2"/>
  </r>
  <r>
    <n v="75325"/>
    <x v="0"/>
    <n v="64"/>
    <n v="3"/>
    <x v="0"/>
    <n v="1"/>
    <n v="1"/>
    <n v="2"/>
    <n v="1"/>
    <n v="63"/>
    <n v="1.63"/>
    <n v="207"/>
    <n v="5.35"/>
    <n v="67"/>
    <n v="1.7334920634920634"/>
    <n v="65.5294400063501"/>
    <n v="1.6954442414341373"/>
    <x v="0"/>
    <n v="2"/>
    <m/>
    <n v="4"/>
    <n v="3"/>
    <n v="3"/>
    <n v="3"/>
    <n v="3"/>
    <n v="3"/>
    <m/>
    <n v="0"/>
    <n v="0"/>
    <n v="1"/>
    <n v="1"/>
    <n v="2"/>
  </r>
  <r>
    <n v="75327"/>
    <x v="0"/>
    <n v="34"/>
    <n v="1"/>
    <x v="1"/>
    <m/>
    <n v="2"/>
    <n v="3"/>
    <n v="1"/>
    <n v="52"/>
    <n v="1.34"/>
    <n v="211"/>
    <n v="5.46"/>
    <n v="56"/>
    <n v="1.4430769230769231"/>
    <n v="46.655969559644582"/>
    <n v="1.2022884463446872"/>
    <x v="0"/>
    <m/>
    <m/>
    <n v="7"/>
    <n v="3"/>
    <n v="2"/>
    <m/>
    <m/>
    <m/>
    <n v="3"/>
    <n v="0"/>
    <n v="2"/>
    <n v="1"/>
    <n v="2"/>
    <m/>
  </r>
  <r>
    <n v="75328"/>
    <x v="0"/>
    <n v="24"/>
    <n v="3"/>
    <x v="1"/>
    <m/>
    <n v="1"/>
    <n v="4"/>
    <n v="5"/>
    <n v="63"/>
    <n v="1.63"/>
    <n v="166"/>
    <n v="4.29"/>
    <n v="58"/>
    <n v="1.5006349206349205"/>
    <n v="65.405794450250283"/>
    <n v="1.6922451579985389"/>
    <x v="1"/>
    <m/>
    <m/>
    <n v="9"/>
    <n v="3"/>
    <n v="3"/>
    <n v="3"/>
    <n v="3"/>
    <n v="2"/>
    <n v="1"/>
    <n v="4"/>
    <n v="1"/>
    <n v="1"/>
    <n v="1"/>
    <n v="2"/>
  </r>
  <r>
    <n v="75330"/>
    <x v="0"/>
    <n v="55"/>
    <n v="3"/>
    <x v="1"/>
    <m/>
    <n v="1"/>
    <n v="4"/>
    <n v="3"/>
    <n v="55"/>
    <n v="1.42"/>
    <n v="190"/>
    <n v="4.91"/>
    <n v="51"/>
    <n v="1.3167272727272727"/>
    <n v="55.976054821183418"/>
    <n v="1.4451999608378263"/>
    <x v="1"/>
    <n v="2"/>
    <m/>
    <n v="5"/>
    <n v="2"/>
    <n v="0"/>
    <n v="3"/>
    <n v="3"/>
    <n v="3"/>
    <m/>
    <n v="0"/>
    <n v="0"/>
    <n v="1"/>
    <n v="1"/>
    <n v="2"/>
  </r>
  <r>
    <n v="75331"/>
    <x v="0"/>
    <n v="32"/>
    <n v="3"/>
    <x v="1"/>
    <m/>
    <n v="1"/>
    <n v="3"/>
    <n v="6"/>
    <n v="63"/>
    <n v="1.63"/>
    <n v="186"/>
    <n v="4.8099999999999996"/>
    <n v="60"/>
    <n v="1.5523809523809524"/>
    <n v="63.028783030299792"/>
    <n v="1.63074470379982"/>
    <x v="1"/>
    <m/>
    <m/>
    <n v="15"/>
    <n v="3"/>
    <n v="1"/>
    <n v="1"/>
    <n v="1"/>
    <n v="1"/>
    <n v="2"/>
    <n v="0"/>
    <n v="0"/>
    <n v="1"/>
    <n v="1"/>
    <n v="2"/>
  </r>
  <r>
    <n v="75333"/>
    <x v="0"/>
    <n v="44"/>
    <n v="1"/>
    <x v="0"/>
    <n v="1"/>
    <n v="1"/>
    <n v="4"/>
    <n v="1"/>
    <n v="34"/>
    <n v="0.88"/>
    <n v="193"/>
    <n v="4.99"/>
    <n v="38"/>
    <n v="0.98352941176470576"/>
    <n v="37.621433134002075"/>
    <n v="0.97373121052711253"/>
    <x v="0"/>
    <n v="2"/>
    <m/>
    <n v="14"/>
    <n v="4"/>
    <n v="1"/>
    <n v="3"/>
    <n v="2"/>
    <n v="2"/>
    <n v="18"/>
    <n v="0"/>
    <n v="0"/>
    <n v="1"/>
    <n v="1"/>
    <n v="2"/>
  </r>
  <r>
    <n v="75334"/>
    <x v="0"/>
    <n v="66"/>
    <n v="2"/>
    <x v="1"/>
    <m/>
    <n v="2"/>
    <n v="3"/>
    <n v="1"/>
    <n v="44"/>
    <n v="1.1399999999999999"/>
    <n v="142"/>
    <n v="3.67"/>
    <n v="42"/>
    <n v="1.0881818181818181"/>
    <n v="45.850702119338195"/>
    <n v="1.1879500094555804"/>
    <x v="0"/>
    <n v="2"/>
    <m/>
    <n v="9"/>
    <n v="3"/>
    <n v="2"/>
    <n v="3"/>
    <n v="3"/>
    <n v="3"/>
    <n v="0"/>
    <n v="1"/>
    <n v="0"/>
    <n v="1"/>
    <n v="1"/>
    <n v="2"/>
  </r>
  <r>
    <n v="75335"/>
    <x v="0"/>
    <n v="30"/>
    <n v="4"/>
    <x v="1"/>
    <m/>
    <n v="1"/>
    <n v="2"/>
    <n v="5"/>
    <n v="54"/>
    <n v="1.4"/>
    <n v="250"/>
    <n v="6.47"/>
    <n v="50"/>
    <n v="1.2962962962962963"/>
    <n v="47.973940218068094"/>
    <n v="1.2437688204684321"/>
    <x v="0"/>
    <m/>
    <m/>
    <n v="4"/>
    <n v="4"/>
    <n v="2"/>
    <n v="3"/>
    <n v="2"/>
    <n v="2"/>
    <n v="5"/>
    <n v="0"/>
    <n v="2"/>
    <n v="1"/>
    <n v="2"/>
    <m/>
  </r>
  <r>
    <n v="75339"/>
    <x v="0"/>
    <n v="34"/>
    <n v="3"/>
    <x v="1"/>
    <m/>
    <n v="1"/>
    <n v="3"/>
    <n v="5"/>
    <n v="59"/>
    <n v="1.53"/>
    <n v="241"/>
    <n v="6.23"/>
    <n v="61"/>
    <n v="1.581864406779661"/>
    <n v="64.973770785349984"/>
    <n v="1.6849130390099232"/>
    <x v="1"/>
    <m/>
    <m/>
    <n v="6"/>
    <n v="5"/>
    <n v="2"/>
    <n v="3"/>
    <n v="3"/>
    <n v="3"/>
    <n v="14"/>
    <n v="0"/>
    <n v="0"/>
    <n v="1"/>
    <n v="2"/>
    <m/>
  </r>
  <r>
    <n v="75342"/>
    <x v="0"/>
    <n v="73"/>
    <n v="3"/>
    <x v="1"/>
    <m/>
    <n v="1"/>
    <n v="3"/>
    <n v="1"/>
    <n v="39"/>
    <n v="1.01"/>
    <n v="157"/>
    <n v="4.0599999999999996"/>
    <n v="38"/>
    <n v="0.98410256410256414"/>
    <n v="43.077038613991348"/>
    <n v="1.1155848461572118"/>
    <x v="1"/>
    <n v="2"/>
    <m/>
    <n v="15"/>
    <n v="4"/>
    <n v="3"/>
    <n v="2"/>
    <n v="2"/>
    <n v="2"/>
    <n v="1"/>
    <n v="0"/>
    <n v="3"/>
    <n v="1"/>
    <n v="1"/>
    <n v="2"/>
  </r>
  <r>
    <n v="75343"/>
    <x v="0"/>
    <n v="80"/>
    <n v="3"/>
    <x v="0"/>
    <n v="1"/>
    <n v="1"/>
    <n v="2"/>
    <n v="1"/>
    <n v="36"/>
    <n v="0.93"/>
    <n v="146"/>
    <n v="3.78"/>
    <n v="33"/>
    <n v="0.85250000000000004"/>
    <n v="34.275328711853923"/>
    <n v="0.88544599172289307"/>
    <x v="0"/>
    <n v="2"/>
    <m/>
    <n v="5"/>
    <n v="4"/>
    <n v="3"/>
    <n v="3"/>
    <n v="3"/>
    <n v="3"/>
    <n v="1"/>
    <n v="0"/>
    <n v="4"/>
    <n v="1"/>
    <n v="1"/>
    <n v="2"/>
  </r>
  <r>
    <n v="75344"/>
    <x v="0"/>
    <n v="62"/>
    <n v="3"/>
    <x v="1"/>
    <m/>
    <n v="1"/>
    <n v="2"/>
    <n v="1"/>
    <n v="50"/>
    <n v="1.29"/>
    <n v="196"/>
    <n v="5.07"/>
    <n v="46"/>
    <n v="1.1868000000000001"/>
    <n v="49.216337687156305"/>
    <n v="1.2697815123286327"/>
    <x v="1"/>
    <n v="1"/>
    <n v="2"/>
    <n v="15"/>
    <n v="4"/>
    <n v="1"/>
    <n v="3"/>
    <n v="2"/>
    <n v="1"/>
    <n v="0"/>
    <n v="6"/>
    <n v="0"/>
    <n v="1"/>
    <n v="1"/>
    <n v="2"/>
  </r>
  <r>
    <n v="75346"/>
    <x v="0"/>
    <n v="41"/>
    <n v="3"/>
    <x v="1"/>
    <m/>
    <n v="1"/>
    <n v="5"/>
    <n v="1"/>
    <n v="48"/>
    <n v="1.24"/>
    <n v="183"/>
    <n v="4.7300000000000004"/>
    <n v="56"/>
    <n v="1.4466666666666665"/>
    <n v="51.137326099802891"/>
    <n v="1.3210475909115746"/>
    <x v="1"/>
    <n v="2"/>
    <m/>
    <n v="15"/>
    <n v="2"/>
    <n v="0"/>
    <m/>
    <m/>
    <m/>
    <n v="2"/>
    <n v="0"/>
    <n v="2"/>
    <n v="1"/>
    <n v="1"/>
    <n v="2"/>
  </r>
  <r>
    <n v="75349"/>
    <x v="0"/>
    <n v="54"/>
    <n v="2"/>
    <x v="1"/>
    <m/>
    <n v="2"/>
    <n v="2"/>
    <n v="4"/>
    <n v="43"/>
    <n v="1.1100000000000001"/>
    <n v="221"/>
    <n v="5.72"/>
    <n v="50"/>
    <n v="1.2906976744186047"/>
    <n v="48.231391220286163"/>
    <n v="1.2450428896399452"/>
    <x v="1"/>
    <n v="2"/>
    <m/>
    <n v="6"/>
    <n v="3"/>
    <n v="1"/>
    <n v="3"/>
    <n v="3"/>
    <n v="2"/>
    <m/>
    <n v="0"/>
    <n v="0"/>
    <n v="1"/>
    <n v="2"/>
    <m/>
  </r>
  <r>
    <n v="75352"/>
    <x v="0"/>
    <n v="30"/>
    <n v="2"/>
    <x v="0"/>
    <n v="2"/>
    <n v="1"/>
    <n v="4"/>
    <n v="1"/>
    <n v="36"/>
    <n v="0.93"/>
    <n v="173"/>
    <n v="4.47"/>
    <n v="45"/>
    <n v="1.1625000000000001"/>
    <n v="33.819617393641302"/>
    <n v="0.87367344933573365"/>
    <x v="0"/>
    <m/>
    <m/>
    <n v="12"/>
    <n v="2"/>
    <n v="1"/>
    <m/>
    <m/>
    <m/>
    <n v="0"/>
    <n v="0"/>
    <n v="0"/>
    <n v="1"/>
    <n v="1"/>
    <n v="2"/>
  </r>
  <r>
    <n v="75358"/>
    <x v="0"/>
    <n v="40"/>
    <n v="1"/>
    <x v="1"/>
    <m/>
    <n v="2"/>
    <n v="2"/>
    <n v="1"/>
    <n v="37"/>
    <n v="0.96"/>
    <n v="180"/>
    <n v="4.6500000000000004"/>
    <n v="34"/>
    <n v="0.88216216216216214"/>
    <n v="44.161914337587412"/>
    <n v="1.1458226422725382"/>
    <x v="0"/>
    <n v="2"/>
    <m/>
    <n v="77"/>
    <n v="3"/>
    <n v="2"/>
    <n v="3"/>
    <n v="3"/>
    <n v="3"/>
    <m/>
    <n v="0"/>
    <n v="0"/>
    <n v="2"/>
    <n v="2"/>
    <m/>
  </r>
  <r>
    <n v="75361"/>
    <x v="0"/>
    <n v="66"/>
    <n v="6"/>
    <x v="0"/>
    <n v="1"/>
    <n v="1"/>
    <n v="4"/>
    <n v="1"/>
    <n v="49"/>
    <n v="1.27"/>
    <n v="197"/>
    <n v="5.09"/>
    <n v="49"/>
    <n v="1.27"/>
    <n v="54.801852247925787"/>
    <n v="1.420374537854403"/>
    <x v="1"/>
    <n v="2"/>
    <m/>
    <n v="7"/>
    <n v="1"/>
    <n v="2"/>
    <n v="3"/>
    <n v="3"/>
    <n v="2"/>
    <n v="1"/>
    <n v="2"/>
    <n v="4"/>
    <n v="1"/>
    <n v="1"/>
    <n v="2"/>
  </r>
  <r>
    <n v="75362"/>
    <x v="0"/>
    <n v="40"/>
    <n v="2"/>
    <x v="0"/>
    <n v="1"/>
    <n v="1"/>
    <n v="4"/>
    <n v="1"/>
    <n v="93"/>
    <n v="2.4"/>
    <n v="246"/>
    <n v="6.36"/>
    <n v="90"/>
    <n v="2.3225806451612905"/>
    <n v="89.045768802101406"/>
    <n v="2.2979553239251973"/>
    <x v="0"/>
    <n v="2"/>
    <m/>
    <n v="9"/>
    <n v="4"/>
    <n v="3"/>
    <n v="3"/>
    <n v="3"/>
    <n v="3"/>
    <n v="0"/>
    <n v="1"/>
    <n v="0"/>
    <n v="1"/>
    <n v="1"/>
    <n v="2"/>
  </r>
  <r>
    <n v="75364"/>
    <x v="0"/>
    <n v="61"/>
    <n v="3"/>
    <x v="1"/>
    <m/>
    <n v="1"/>
    <n v="4"/>
    <n v="1"/>
    <n v="48"/>
    <n v="1.24"/>
    <n v="175"/>
    <n v="4.53"/>
    <n v="47"/>
    <n v="1.2141666666666666"/>
    <n v="51.72102196809243"/>
    <n v="1.3361264008423879"/>
    <x v="1"/>
    <n v="2"/>
    <m/>
    <n v="15"/>
    <n v="2"/>
    <n v="0"/>
    <n v="3"/>
    <n v="2"/>
    <n v="1"/>
    <n v="1"/>
    <n v="3"/>
    <n v="0"/>
    <n v="1"/>
    <n v="1"/>
    <n v="2"/>
  </r>
  <r>
    <n v="75370"/>
    <x v="0"/>
    <n v="25"/>
    <n v="3"/>
    <x v="1"/>
    <m/>
    <n v="1"/>
    <n v="5"/>
    <n v="5"/>
    <n v="84"/>
    <n v="2.17"/>
    <n v="154"/>
    <n v="3.98"/>
    <n v="91"/>
    <n v="2.3508333333333331"/>
    <n v="88.313542479744171"/>
    <n v="2.2814331807267245"/>
    <x v="0"/>
    <m/>
    <m/>
    <n v="7"/>
    <n v="3"/>
    <n v="2"/>
    <n v="3"/>
    <n v="3"/>
    <n v="2"/>
    <n v="0"/>
    <n v="90"/>
    <n v="0"/>
    <n v="1"/>
    <n v="1"/>
    <n v="2"/>
  </r>
  <r>
    <n v="75375"/>
    <x v="0"/>
    <n v="52"/>
    <n v="3"/>
    <x v="1"/>
    <m/>
    <n v="1"/>
    <n v="3"/>
    <n v="1"/>
    <n v="42"/>
    <n v="1.0900000000000001"/>
    <n v="180"/>
    <n v="4.6500000000000004"/>
    <n v="42"/>
    <n v="1.0900000000000001"/>
    <n v="48.463873378014732"/>
    <n v="1.257752904334192"/>
    <x v="1"/>
    <n v="2"/>
    <m/>
    <n v="4"/>
    <n v="2"/>
    <n v="3"/>
    <n v="3"/>
    <n v="3"/>
    <n v="3"/>
    <n v="0"/>
    <n v="0"/>
    <n v="0"/>
    <n v="1"/>
    <n v="1"/>
    <n v="2"/>
  </r>
  <r>
    <n v="75377"/>
    <x v="0"/>
    <n v="53"/>
    <n v="3"/>
    <x v="1"/>
    <m/>
    <n v="1"/>
    <n v="5"/>
    <n v="1"/>
    <n v="42"/>
    <n v="1.0900000000000001"/>
    <n v="162"/>
    <n v="4.1900000000000004"/>
    <n v="37"/>
    <n v="0.96023809523809533"/>
    <n v="45.730301093713734"/>
    <n v="1.1868101950511423"/>
    <x v="1"/>
    <n v="2"/>
    <m/>
    <n v="15"/>
    <n v="3"/>
    <n v="1"/>
    <n v="3"/>
    <n v="3"/>
    <n v="3"/>
    <n v="2"/>
    <n v="3"/>
    <n v="1"/>
    <n v="1"/>
    <n v="1"/>
    <n v="2"/>
  </r>
  <r>
    <n v="75382"/>
    <x v="0"/>
    <n v="54"/>
    <n v="4"/>
    <x v="1"/>
    <m/>
    <n v="1"/>
    <n v="3"/>
    <n v="5"/>
    <n v="33"/>
    <n v="0.85"/>
    <n v="161"/>
    <n v="4.16"/>
    <n v="27"/>
    <n v="0.69545454545454544"/>
    <n v="25.992341710955237"/>
    <n v="0.66949971073672576"/>
    <x v="0"/>
    <n v="2"/>
    <m/>
    <n v="5"/>
    <n v="2"/>
    <n v="0"/>
    <n v="3"/>
    <n v="3"/>
    <n v="2"/>
    <n v="0"/>
    <n v="1"/>
    <n v="0"/>
    <n v="1"/>
    <n v="1"/>
    <n v="2"/>
  </r>
  <r>
    <n v="75384"/>
    <x v="0"/>
    <n v="61"/>
    <n v="3"/>
    <x v="1"/>
    <m/>
    <n v="1"/>
    <n v="4"/>
    <n v="1"/>
    <n v="30"/>
    <n v="0.78"/>
    <n v="151"/>
    <n v="3.9"/>
    <n v="30"/>
    <n v="0.78"/>
    <n v="29.784738820550061"/>
    <n v="0.77440320933430162"/>
    <x v="1"/>
    <n v="2"/>
    <m/>
    <n v="12"/>
    <n v="3"/>
    <n v="3"/>
    <n v="3"/>
    <n v="3"/>
    <n v="3"/>
    <n v="5"/>
    <n v="1"/>
    <n v="1"/>
    <n v="2"/>
    <n v="1"/>
    <n v="2"/>
  </r>
  <r>
    <n v="75390"/>
    <x v="0"/>
    <n v="36"/>
    <n v="6"/>
    <x v="1"/>
    <m/>
    <n v="1"/>
    <n v="5"/>
    <n v="5"/>
    <n v="33"/>
    <n v="0.85"/>
    <n v="209"/>
    <n v="5.4"/>
    <n v="30"/>
    <n v="0.77272727272727271"/>
    <n v="31.638006918114062"/>
    <n v="0.81491836001202878"/>
    <x v="1"/>
    <m/>
    <m/>
    <n v="14"/>
    <n v="3"/>
    <n v="0"/>
    <n v="1"/>
    <n v="1"/>
    <n v="1"/>
    <m/>
    <n v="0"/>
    <n v="150"/>
    <n v="1"/>
    <n v="2"/>
    <m/>
  </r>
  <r>
    <n v="75395"/>
    <x v="0"/>
    <n v="53"/>
    <n v="4"/>
    <x v="0"/>
    <n v="2"/>
    <n v="1"/>
    <n v="4"/>
    <n v="1"/>
    <n v="82"/>
    <n v="2.12"/>
    <n v="227"/>
    <n v="5.87"/>
    <n v="81"/>
    <n v="2.0941463414634147"/>
    <n v="82.195368341456998"/>
    <n v="2.1250509863888882"/>
    <x v="1"/>
    <n v="2"/>
    <m/>
    <n v="14"/>
    <n v="3"/>
    <n v="1"/>
    <n v="3"/>
    <n v="3"/>
    <n v="1"/>
    <n v="1"/>
    <n v="1"/>
    <n v="0"/>
    <n v="1"/>
    <n v="1"/>
    <n v="2"/>
  </r>
  <r>
    <n v="75404"/>
    <x v="0"/>
    <n v="43"/>
    <n v="2"/>
    <x v="0"/>
    <n v="2"/>
    <n v="2"/>
    <n v="4"/>
    <n v="1"/>
    <n v="47"/>
    <n v="1.22"/>
    <n v="267"/>
    <n v="6.9"/>
    <n v="46"/>
    <n v="1.1940425531914893"/>
    <n v="47.672678824349674"/>
    <n v="1.2374610248022682"/>
    <x v="1"/>
    <n v="2"/>
    <m/>
    <n v="14"/>
    <n v="5"/>
    <n v="3"/>
    <n v="3"/>
    <n v="3"/>
    <n v="3"/>
    <n v="0"/>
    <n v="0"/>
    <n v="0"/>
    <n v="2"/>
    <n v="1"/>
    <n v="2"/>
  </r>
  <r>
    <n v="75409"/>
    <x v="0"/>
    <n v="47"/>
    <n v="1"/>
    <x v="1"/>
    <m/>
    <n v="2"/>
    <n v="1"/>
    <n v="1"/>
    <n v="48"/>
    <n v="1.24"/>
    <n v="252"/>
    <n v="6.52"/>
    <n v="50"/>
    <n v="1.2916666666666667"/>
    <n v="53.143275238873372"/>
    <n v="1.3728679436708955"/>
    <x v="0"/>
    <n v="2"/>
    <m/>
    <n v="7"/>
    <n v="4"/>
    <n v="0"/>
    <m/>
    <m/>
    <m/>
    <m/>
    <n v="0"/>
    <n v="0"/>
    <n v="2"/>
    <n v="1"/>
    <n v="2"/>
  </r>
  <r>
    <n v="75414"/>
    <x v="0"/>
    <n v="56"/>
    <n v="6"/>
    <x v="1"/>
    <m/>
    <n v="1"/>
    <n v="5"/>
    <n v="1"/>
    <n v="112"/>
    <n v="2.9"/>
    <n v="230"/>
    <n v="5.95"/>
    <n v="119"/>
    <n v="3.0812499999999998"/>
    <n v="113.9515328792691"/>
    <n v="2.950530762052503"/>
    <x v="1"/>
    <n v="2"/>
    <m/>
    <n v="14"/>
    <n v="3"/>
    <n v="3"/>
    <n v="3"/>
    <n v="3"/>
    <n v="3"/>
    <n v="0"/>
    <n v="0"/>
    <n v="0"/>
    <n v="1"/>
    <n v="1"/>
    <n v="2"/>
  </r>
  <r>
    <n v="75416"/>
    <x v="0"/>
    <n v="61"/>
    <n v="3"/>
    <x v="0"/>
    <n v="1"/>
    <n v="1"/>
    <n v="4"/>
    <n v="1"/>
    <n v="22"/>
    <n v="0.56999999999999995"/>
    <n v="196"/>
    <n v="5.07"/>
    <n v="19"/>
    <n v="0.4922727272727272"/>
    <n v="18.174941632468197"/>
    <n v="0.47089621502303963"/>
    <x v="0"/>
    <n v="1"/>
    <n v="1"/>
    <n v="4"/>
    <n v="4"/>
    <n v="3"/>
    <n v="3"/>
    <n v="3"/>
    <n v="3"/>
    <n v="1"/>
    <n v="0"/>
    <n v="0"/>
    <n v="1"/>
    <n v="1"/>
    <n v="2"/>
  </r>
  <r>
    <n v="75418"/>
    <x v="0"/>
    <n v="64"/>
    <n v="4"/>
    <x v="1"/>
    <m/>
    <n v="1"/>
    <n v="4"/>
    <n v="1"/>
    <n v="55"/>
    <n v="1.42"/>
    <n v="202"/>
    <n v="5.22"/>
    <n v="58"/>
    <n v="1.4974545454545454"/>
    <n v="51.221133328183697"/>
    <n v="1.3224365332003791"/>
    <x v="0"/>
    <n v="2"/>
    <m/>
    <n v="14"/>
    <n v="3"/>
    <n v="2"/>
    <m/>
    <m/>
    <m/>
    <m/>
    <n v="0"/>
    <n v="0"/>
    <n v="1"/>
    <n v="1"/>
    <n v="2"/>
  </r>
  <r>
    <n v="75424"/>
    <x v="0"/>
    <n v="42"/>
    <n v="2"/>
    <x v="1"/>
    <m/>
    <n v="77"/>
    <n v="5"/>
    <n v="1"/>
    <n v="44"/>
    <n v="1.1399999999999999"/>
    <n v="232"/>
    <n v="6"/>
    <n v="42"/>
    <n v="1.0881818181818181"/>
    <n v="41.427073397707233"/>
    <n v="1.0733378107587781"/>
    <x v="0"/>
    <n v="2"/>
    <m/>
    <n v="77"/>
    <n v="1"/>
    <n v="0"/>
    <m/>
    <m/>
    <m/>
    <m/>
    <n v="9999"/>
    <n v="0"/>
    <n v="2"/>
    <n v="1"/>
    <n v="2"/>
  </r>
  <r>
    <n v="75426"/>
    <x v="0"/>
    <n v="24"/>
    <n v="3"/>
    <x v="1"/>
    <m/>
    <n v="1"/>
    <n v="5"/>
    <n v="5"/>
    <n v="54"/>
    <n v="1.4"/>
    <n v="138"/>
    <n v="3.57"/>
    <n v="53"/>
    <n v="1.3740740740740738"/>
    <n v="48.278597835460864"/>
    <n v="1.2516673512897261"/>
    <x v="1"/>
    <m/>
    <m/>
    <n v="12"/>
    <n v="2"/>
    <n v="3"/>
    <n v="3"/>
    <n v="3"/>
    <n v="3"/>
    <n v="4"/>
    <n v="0"/>
    <n v="1"/>
    <n v="1"/>
    <n v="1"/>
    <n v="2"/>
  </r>
  <r>
    <n v="75432"/>
    <x v="0"/>
    <n v="23"/>
    <n v="3"/>
    <x v="1"/>
    <m/>
    <n v="1"/>
    <n v="4"/>
    <n v="1"/>
    <n v="44"/>
    <n v="1.1399999999999999"/>
    <n v="166"/>
    <n v="4.29"/>
    <n v="50"/>
    <n v="1.2954545454545452"/>
    <n v="47.876147352051142"/>
    <n v="1.2404274541213249"/>
    <x v="0"/>
    <m/>
    <m/>
    <n v="77"/>
    <n v="4"/>
    <n v="2"/>
    <n v="2"/>
    <n v="2"/>
    <n v="2"/>
    <m/>
    <n v="1"/>
    <n v="0"/>
    <n v="1"/>
    <n v="2"/>
    <m/>
  </r>
  <r>
    <n v="75440"/>
    <x v="0"/>
    <n v="59"/>
    <n v="2"/>
    <x v="1"/>
    <m/>
    <n v="2"/>
    <n v="1"/>
    <n v="5"/>
    <n v="77"/>
    <n v="1.99"/>
    <n v="232"/>
    <n v="6"/>
    <n v="74"/>
    <n v="1.9124675324675324"/>
    <n v="68.642435882564868"/>
    <n v="1.7740058104714815"/>
    <x v="0"/>
    <n v="2"/>
    <m/>
    <n v="14"/>
    <n v="3"/>
    <n v="3"/>
    <n v="3"/>
    <n v="3"/>
    <n v="3"/>
    <n v="5"/>
    <n v="0"/>
    <n v="0"/>
    <n v="1"/>
    <n v="1"/>
    <n v="2"/>
  </r>
  <r>
    <n v="75443"/>
    <x v="0"/>
    <n v="74"/>
    <n v="3"/>
    <x v="1"/>
    <m/>
    <n v="1"/>
    <n v="3"/>
    <n v="1"/>
    <n v="36"/>
    <n v="0.93"/>
    <n v="167"/>
    <n v="4.32"/>
    <n v="30"/>
    <n v="0.77500000000000002"/>
    <n v="37.342177977031717"/>
    <n v="0.96467293107331942"/>
    <x v="0"/>
    <n v="2"/>
    <m/>
    <n v="4"/>
    <n v="3"/>
    <n v="3"/>
    <n v="3"/>
    <n v="3"/>
    <n v="3"/>
    <n v="1"/>
    <n v="0"/>
    <n v="0"/>
    <n v="1"/>
    <n v="1"/>
    <n v="2"/>
  </r>
  <r>
    <n v="75445"/>
    <x v="0"/>
    <n v="21"/>
    <n v="3"/>
    <x v="1"/>
    <m/>
    <n v="1"/>
    <n v="4"/>
    <n v="5"/>
    <n v="37"/>
    <n v="0.96"/>
    <n v="195"/>
    <n v="5.04"/>
    <n v="42"/>
    <n v="1.0897297297297297"/>
    <n v="41.995057363291636"/>
    <n v="1.0896014883448639"/>
    <x v="0"/>
    <m/>
    <m/>
    <n v="8"/>
    <n v="3"/>
    <n v="3"/>
    <n v="3"/>
    <n v="3"/>
    <n v="2"/>
    <n v="1"/>
    <n v="6"/>
    <n v="3"/>
    <n v="1"/>
    <n v="9"/>
    <m/>
  </r>
  <r>
    <n v="75446"/>
    <x v="0"/>
    <n v="23"/>
    <n v="1"/>
    <x v="1"/>
    <m/>
    <n v="2"/>
    <n v="2"/>
    <n v="1"/>
    <n v="41"/>
    <n v="1.06"/>
    <n v="193"/>
    <n v="4.99"/>
    <n v="50"/>
    <n v="1.2926829268292683"/>
    <n v="36.410560057909642"/>
    <n v="0.94134618686302984"/>
    <x v="1"/>
    <m/>
    <m/>
    <n v="8"/>
    <n v="3"/>
    <n v="0"/>
    <m/>
    <m/>
    <m/>
    <n v="10"/>
    <n v="0"/>
    <n v="0"/>
    <n v="1"/>
    <n v="2"/>
    <m/>
  </r>
  <r>
    <n v="75451"/>
    <x v="0"/>
    <n v="56"/>
    <n v="4"/>
    <x v="0"/>
    <n v="1"/>
    <n v="1"/>
    <n v="4"/>
    <n v="4"/>
    <n v="44"/>
    <n v="1.1399999999999999"/>
    <n v="214"/>
    <n v="5.53"/>
    <n v="44"/>
    <n v="1.1399999999999999"/>
    <n v="43.643703440056207"/>
    <n v="1.1307686800378198"/>
    <x v="0"/>
    <n v="2"/>
    <m/>
    <n v="14"/>
    <n v="3"/>
    <n v="1"/>
    <m/>
    <m/>
    <m/>
    <n v="4"/>
    <n v="3"/>
    <n v="0"/>
    <n v="1"/>
    <n v="1"/>
    <n v="2"/>
  </r>
  <r>
    <n v="75456"/>
    <x v="0"/>
    <n v="80"/>
    <n v="3"/>
    <x v="0"/>
    <n v="1"/>
    <n v="1"/>
    <n v="5"/>
    <n v="2"/>
    <n v="54"/>
    <n v="1.4"/>
    <n v="162"/>
    <n v="4.1900000000000004"/>
    <n v="63"/>
    <n v="1.6333333333333331"/>
    <n v="59.254856522024042"/>
    <n v="1.5362370209413641"/>
    <x v="1"/>
    <n v="2"/>
    <m/>
    <n v="8"/>
    <n v="2"/>
    <n v="2"/>
    <m/>
    <m/>
    <m/>
    <n v="0"/>
    <n v="30"/>
    <n v="0"/>
    <n v="2"/>
    <n v="1"/>
    <n v="2"/>
  </r>
  <r>
    <n v="75457"/>
    <x v="0"/>
    <n v="27"/>
    <n v="3"/>
    <x v="1"/>
    <m/>
    <n v="1"/>
    <n v="3"/>
    <n v="3"/>
    <n v="57"/>
    <n v="1.47"/>
    <n v="157"/>
    <n v="4.0599999999999996"/>
    <n v="58"/>
    <n v="1.4957894736842106"/>
    <n v="59.04092457900768"/>
    <n v="1.5226343707217771"/>
    <x v="0"/>
    <m/>
    <m/>
    <n v="15"/>
    <n v="4"/>
    <n v="3"/>
    <n v="3"/>
    <n v="3"/>
    <n v="3"/>
    <n v="2"/>
    <n v="60"/>
    <n v="0"/>
    <n v="1"/>
    <n v="1"/>
    <n v="2"/>
  </r>
  <r>
    <n v="75458"/>
    <x v="0"/>
    <n v="61"/>
    <n v="3"/>
    <x v="1"/>
    <m/>
    <n v="1"/>
    <n v="4"/>
    <n v="1"/>
    <n v="46"/>
    <n v="1.19"/>
    <n v="133"/>
    <n v="3.44"/>
    <n v="41"/>
    <n v="1.0606521739130435"/>
    <n v="45.786187853934329"/>
    <n v="1.1844687727430838"/>
    <x v="1"/>
    <n v="1"/>
    <n v="2"/>
    <n v="14"/>
    <n v="3"/>
    <n v="3"/>
    <n v="3"/>
    <n v="3"/>
    <n v="3"/>
    <n v="3"/>
    <n v="5"/>
    <n v="15"/>
    <n v="1"/>
    <n v="1"/>
    <n v="2"/>
  </r>
  <r>
    <n v="75461"/>
    <x v="0"/>
    <n v="63"/>
    <n v="4"/>
    <x v="1"/>
    <m/>
    <n v="1"/>
    <n v="3"/>
    <n v="3"/>
    <n v="54"/>
    <n v="1.4"/>
    <n v="169"/>
    <n v="4.37"/>
    <n v="49"/>
    <n v="1.2703703703703704"/>
    <n v="50.709510986550868"/>
    <n v="1.3146910255772448"/>
    <x v="0"/>
    <n v="2"/>
    <m/>
    <n v="3"/>
    <n v="3"/>
    <n v="0"/>
    <m/>
    <m/>
    <m/>
    <m/>
    <n v="0"/>
    <n v="0"/>
    <n v="2"/>
    <n v="2"/>
    <m/>
  </r>
  <r>
    <n v="75468"/>
    <x v="0"/>
    <n v="54"/>
    <n v="3"/>
    <x v="1"/>
    <m/>
    <n v="1"/>
    <n v="5"/>
    <n v="1"/>
    <n v="44"/>
    <n v="1.1399999999999999"/>
    <n v="168"/>
    <n v="4.34"/>
    <n v="47"/>
    <n v="1.2177272727272728"/>
    <n v="37.885343765085665"/>
    <n v="0.98157481573176486"/>
    <x v="1"/>
    <n v="2"/>
    <m/>
    <n v="15"/>
    <n v="4"/>
    <n v="2"/>
    <n v="3"/>
    <n v="3"/>
    <n v="3"/>
    <n v="1"/>
    <n v="0"/>
    <n v="0"/>
    <n v="1"/>
    <n v="1"/>
    <n v="1"/>
  </r>
  <r>
    <n v="75479"/>
    <x v="0"/>
    <n v="66"/>
    <n v="4"/>
    <x v="1"/>
    <m/>
    <n v="1"/>
    <n v="3"/>
    <n v="3"/>
    <n v="60"/>
    <n v="1.55"/>
    <n v="162"/>
    <n v="4.1900000000000004"/>
    <n v="69"/>
    <n v="1.7825"/>
    <n v="60.046995730947884"/>
    <n v="1.5512140563828205"/>
    <x v="0"/>
    <n v="1"/>
    <n v="2"/>
    <n v="10"/>
    <n v="4"/>
    <n v="0"/>
    <n v="3"/>
    <n v="3"/>
    <n v="0"/>
    <m/>
    <n v="0"/>
    <n v="0"/>
    <n v="2"/>
    <n v="1"/>
    <n v="2"/>
  </r>
  <r>
    <n v="75483"/>
    <x v="0"/>
    <n v="57"/>
    <n v="4"/>
    <x v="1"/>
    <m/>
    <n v="1"/>
    <n v="2"/>
    <n v="1"/>
    <n v="60"/>
    <n v="1.55"/>
    <n v="152"/>
    <n v="3.93"/>
    <n v="66"/>
    <n v="1.7049999999999998"/>
    <n v="62.269228527695418"/>
    <n v="1.608621736965465"/>
    <x v="1"/>
    <n v="2"/>
    <m/>
    <n v="1"/>
    <n v="3"/>
    <n v="3"/>
    <n v="3"/>
    <n v="3"/>
    <n v="3"/>
    <m/>
    <n v="0"/>
    <n v="0"/>
    <n v="1"/>
    <n v="2"/>
    <m/>
  </r>
  <r>
    <n v="75486"/>
    <x v="0"/>
    <n v="37"/>
    <n v="1"/>
    <x v="1"/>
    <m/>
    <n v="1"/>
    <n v="4"/>
    <n v="1"/>
    <n v="50"/>
    <n v="1.29"/>
    <n v="190"/>
    <n v="4.91"/>
    <n v="57"/>
    <n v="1.4706000000000001"/>
    <n v="51.271435230337502"/>
    <n v="1.3228030289427075"/>
    <x v="0"/>
    <m/>
    <m/>
    <n v="10"/>
    <n v="4"/>
    <n v="3"/>
    <n v="3"/>
    <n v="3"/>
    <n v="3"/>
    <n v="2"/>
    <n v="0"/>
    <n v="4"/>
    <n v="1"/>
    <n v="1"/>
    <n v="2"/>
  </r>
  <r>
    <n v="75487"/>
    <x v="0"/>
    <n v="51"/>
    <n v="1"/>
    <x v="1"/>
    <m/>
    <n v="2"/>
    <n v="4"/>
    <n v="1"/>
    <n v="73"/>
    <n v="1.89"/>
    <n v="188"/>
    <n v="4.8600000000000003"/>
    <n v="81"/>
    <n v="2.0971232876712329"/>
    <n v="69.506432126553761"/>
    <n v="1.799550092043652"/>
    <x v="0"/>
    <n v="1"/>
    <n v="2"/>
    <n v="77"/>
    <n v="3"/>
    <n v="3"/>
    <n v="3"/>
    <n v="3"/>
    <n v="3"/>
    <n v="1"/>
    <n v="0"/>
    <n v="0"/>
    <n v="1"/>
    <n v="7"/>
    <m/>
  </r>
  <r>
    <n v="75490"/>
    <x v="0"/>
    <n v="28"/>
    <n v="3"/>
    <x v="1"/>
    <m/>
    <n v="1"/>
    <n v="5"/>
    <n v="5"/>
    <n v="43"/>
    <n v="1.1100000000000001"/>
    <n v="139"/>
    <n v="3.59"/>
    <n v="39"/>
    <n v="1.0067441860465118"/>
    <n v="46.646826061065561"/>
    <n v="1.2041389983205297"/>
    <x v="0"/>
    <m/>
    <m/>
    <n v="4"/>
    <n v="2"/>
    <n v="0"/>
    <n v="3"/>
    <n v="3"/>
    <n v="1"/>
    <n v="0"/>
    <n v="7"/>
    <n v="7"/>
    <n v="1"/>
    <n v="2"/>
    <m/>
  </r>
  <r>
    <n v="75491"/>
    <x v="0"/>
    <n v="57"/>
    <n v="6"/>
    <x v="1"/>
    <m/>
    <n v="1"/>
    <n v="5"/>
    <n v="1"/>
    <n v="48"/>
    <n v="1.24"/>
    <n v="124"/>
    <n v="3.21"/>
    <n v="53"/>
    <n v="1.3691666666666666"/>
    <n v="48.71449628285955"/>
    <n v="1.2584578206405383"/>
    <x v="1"/>
    <n v="2"/>
    <m/>
    <n v="12"/>
    <n v="2"/>
    <n v="1"/>
    <n v="3"/>
    <n v="3"/>
    <n v="2"/>
    <n v="1"/>
    <n v="2"/>
    <n v="0"/>
    <n v="1"/>
    <n v="1"/>
    <n v="2"/>
  </r>
  <r>
    <n v="75492"/>
    <x v="0"/>
    <n v="27"/>
    <n v="1"/>
    <x v="1"/>
    <m/>
    <n v="1"/>
    <n v="5"/>
    <n v="1"/>
    <n v="45"/>
    <n v="1.1599999999999999"/>
    <n v="181"/>
    <n v="4.68"/>
    <n v="55"/>
    <n v="1.4177777777777778"/>
    <n v="42.643390182609195"/>
    <n v="1.0992518358183703"/>
    <x v="1"/>
    <m/>
    <m/>
    <n v="10"/>
    <n v="2"/>
    <n v="3"/>
    <n v="3"/>
    <n v="1"/>
    <n v="3"/>
    <n v="0"/>
    <n v="2"/>
    <n v="0"/>
    <n v="1"/>
    <n v="1"/>
    <n v="2"/>
  </r>
  <r>
    <n v="75495"/>
    <x v="0"/>
    <n v="66"/>
    <n v="4"/>
    <x v="1"/>
    <m/>
    <n v="1"/>
    <n v="2"/>
    <n v="3"/>
    <n v="27"/>
    <n v="0.7"/>
    <n v="119"/>
    <n v="3.08"/>
    <n v="36"/>
    <n v="0.93333333333333335"/>
    <n v="29.239718391994479"/>
    <n v="0.75806677312578274"/>
    <x v="1"/>
    <n v="1"/>
    <n v="2"/>
    <n v="3"/>
    <n v="2"/>
    <n v="1"/>
    <n v="3"/>
    <n v="3"/>
    <n v="2"/>
    <n v="0"/>
    <n v="0"/>
    <n v="0"/>
    <n v="1"/>
    <n v="1"/>
    <n v="2"/>
  </r>
  <r>
    <n v="75496"/>
    <x v="0"/>
    <n v="72"/>
    <n v="4"/>
    <x v="1"/>
    <m/>
    <n v="2"/>
    <n v="1"/>
    <n v="3"/>
    <n v="44"/>
    <n v="1.1399999999999999"/>
    <n v="124"/>
    <n v="3.21"/>
    <n v="53"/>
    <n v="1.3731818181818181"/>
    <n v="43.887485756353215"/>
    <n v="1.1370848582327877"/>
    <x v="0"/>
    <n v="2"/>
    <m/>
    <n v="4"/>
    <n v="1"/>
    <n v="0"/>
    <n v="3"/>
    <n v="3"/>
    <n v="0"/>
    <m/>
    <n v="0"/>
    <n v="0"/>
    <n v="2"/>
    <n v="1"/>
    <n v="2"/>
  </r>
  <r>
    <n v="75499"/>
    <x v="0"/>
    <n v="60"/>
    <n v="3"/>
    <x v="1"/>
    <m/>
    <n v="1"/>
    <n v="3"/>
    <n v="1"/>
    <n v="35"/>
    <n v="0.91"/>
    <n v="166"/>
    <n v="4.29"/>
    <n v="35"/>
    <n v="0.91"/>
    <n v="43.906650952473981"/>
    <n v="1.1415729247643236"/>
    <x v="1"/>
    <n v="2"/>
    <m/>
    <n v="14"/>
    <n v="3"/>
    <n v="3"/>
    <n v="3"/>
    <n v="3"/>
    <n v="3"/>
    <n v="1"/>
    <n v="5"/>
    <n v="0"/>
    <n v="1"/>
    <n v="1"/>
    <n v="2"/>
  </r>
  <r>
    <n v="75505"/>
    <x v="0"/>
    <n v="67"/>
    <n v="3"/>
    <x v="1"/>
    <m/>
    <n v="1"/>
    <n v="5"/>
    <n v="1"/>
    <n v="48"/>
    <n v="1.24"/>
    <n v="131"/>
    <n v="3.39"/>
    <n v="51"/>
    <n v="1.3175000000000001"/>
    <n v="54.795990981393466"/>
    <n v="1.4155631003526645"/>
    <x v="1"/>
    <n v="1"/>
    <n v="2"/>
    <n v="15"/>
    <n v="2"/>
    <n v="3"/>
    <n v="3"/>
    <n v="3"/>
    <n v="3"/>
    <n v="0"/>
    <n v="0"/>
    <n v="2"/>
    <n v="1"/>
    <n v="1"/>
    <n v="2"/>
  </r>
  <r>
    <n v="75515"/>
    <x v="0"/>
    <n v="21"/>
    <n v="1"/>
    <x v="1"/>
    <m/>
    <n v="1"/>
    <n v="4"/>
    <n v="5"/>
    <n v="49"/>
    <n v="1.27"/>
    <n v="180"/>
    <n v="4.6500000000000004"/>
    <n v="58"/>
    <n v="1.503265306122449"/>
    <n v="48.525319379580324"/>
    <n v="1.25769705330749"/>
    <x v="0"/>
    <m/>
    <m/>
    <n v="15"/>
    <n v="4"/>
    <n v="2"/>
    <n v="3"/>
    <n v="3"/>
    <n v="2"/>
    <n v="2"/>
    <n v="0"/>
    <n v="16"/>
    <n v="1"/>
    <n v="1"/>
    <n v="2"/>
  </r>
  <r>
    <n v="75523"/>
    <x v="0"/>
    <n v="58"/>
    <n v="3"/>
    <x v="1"/>
    <m/>
    <n v="1"/>
    <n v="2"/>
    <n v="1"/>
    <n v="79"/>
    <n v="2.04"/>
    <n v="163"/>
    <n v="4.22"/>
    <n v="77"/>
    <n v="1.9883544303797469"/>
    <n v="87.407361890810748"/>
    <n v="2.2571014969272647"/>
    <x v="0"/>
    <n v="2"/>
    <m/>
    <n v="2"/>
    <n v="3"/>
    <n v="2"/>
    <n v="4"/>
    <n v="4"/>
    <n v="4"/>
    <m/>
    <n v="0"/>
    <n v="0"/>
    <n v="2"/>
    <n v="1"/>
    <n v="2"/>
  </r>
  <r>
    <n v="75524"/>
    <x v="0"/>
    <n v="48"/>
    <n v="6"/>
    <x v="1"/>
    <m/>
    <n v="2"/>
    <n v="5"/>
    <n v="1"/>
    <n v="43"/>
    <n v="1.1100000000000001"/>
    <n v="192"/>
    <n v="4.97"/>
    <n v="38"/>
    <n v="0.98093023255813971"/>
    <n v="45.507905079455021"/>
    <n v="1.1747389450743042"/>
    <x v="0"/>
    <n v="2"/>
    <m/>
    <n v="15"/>
    <n v="2"/>
    <n v="3"/>
    <n v="3"/>
    <n v="0"/>
    <n v="0"/>
    <n v="1"/>
    <n v="0"/>
    <n v="0"/>
    <n v="2"/>
    <n v="1"/>
    <n v="2"/>
  </r>
  <r>
    <n v="75529"/>
    <x v="0"/>
    <n v="48"/>
    <n v="3"/>
    <x v="1"/>
    <m/>
    <n v="1"/>
    <n v="4"/>
    <n v="1"/>
    <n v="30"/>
    <n v="0.78"/>
    <n v="165"/>
    <n v="4.2699999999999996"/>
    <n v="35"/>
    <n v="0.91"/>
    <n v="40.295224423888698"/>
    <n v="1.0476758350211062"/>
    <x v="1"/>
    <n v="2"/>
    <m/>
    <n v="15"/>
    <n v="4"/>
    <n v="3"/>
    <n v="3"/>
    <n v="3"/>
    <n v="3"/>
    <n v="2"/>
    <n v="0"/>
    <n v="0"/>
    <n v="1"/>
    <n v="1"/>
    <n v="2"/>
  </r>
  <r>
    <n v="75532"/>
    <x v="0"/>
    <n v="36"/>
    <n v="1"/>
    <x v="1"/>
    <m/>
    <n v="2"/>
    <n v="2"/>
    <n v="1"/>
    <n v="57"/>
    <n v="1.47"/>
    <n v="222"/>
    <n v="5.74"/>
    <n v="56"/>
    <n v="1.4442105263157894"/>
    <n v="60.362465710543567"/>
    <n v="1.5567162209561234"/>
    <x v="0"/>
    <m/>
    <m/>
    <n v="6"/>
    <n v="4"/>
    <n v="3"/>
    <n v="3"/>
    <n v="3"/>
    <n v="3"/>
    <n v="3"/>
    <n v="0"/>
    <n v="0"/>
    <n v="1"/>
    <n v="1"/>
    <n v="2"/>
  </r>
  <r>
    <n v="75533"/>
    <x v="0"/>
    <n v="21"/>
    <n v="6"/>
    <x v="1"/>
    <m/>
    <n v="2"/>
    <n v="3"/>
    <n v="5"/>
    <n v="62"/>
    <n v="1.6"/>
    <n v="163"/>
    <n v="4.22"/>
    <n v="63"/>
    <n v="1.6258064516129034"/>
    <n v="68.546644623959921"/>
    <n v="1.7689456677150948"/>
    <x v="0"/>
    <m/>
    <m/>
    <n v="9"/>
    <n v="4"/>
    <n v="0"/>
    <m/>
    <m/>
    <m/>
    <n v="5"/>
    <n v="60"/>
    <n v="0"/>
    <n v="1"/>
    <n v="1"/>
    <n v="2"/>
  </r>
  <r>
    <n v="75544"/>
    <x v="0"/>
    <n v="26"/>
    <n v="1"/>
    <x v="1"/>
    <m/>
    <n v="1"/>
    <n v="5"/>
    <n v="5"/>
    <n v="41"/>
    <n v="1.06"/>
    <n v="272"/>
    <n v="7.03"/>
    <n v="50"/>
    <n v="1.2926829268292683"/>
    <n v="39.949824987780325"/>
    <n v="1.0328491338304182"/>
    <x v="0"/>
    <m/>
    <m/>
    <n v="14"/>
    <n v="4"/>
    <n v="1"/>
    <m/>
    <m/>
    <m/>
    <n v="7"/>
    <n v="2"/>
    <n v="3"/>
    <n v="1"/>
    <n v="1"/>
    <n v="2"/>
  </r>
  <r>
    <n v="75556"/>
    <x v="0"/>
    <n v="22"/>
    <n v="1"/>
    <x v="1"/>
    <m/>
    <n v="1"/>
    <n v="2"/>
    <n v="5"/>
    <n v="51"/>
    <n v="1.32"/>
    <n v="175"/>
    <n v="4.53"/>
    <n v="50"/>
    <n v="1.2941176470588236"/>
    <n v="59.612528803297721"/>
    <n v="1.5429125102029999"/>
    <x v="0"/>
    <m/>
    <m/>
    <n v="6"/>
    <n v="5"/>
    <n v="0"/>
    <n v="3"/>
    <n v="2"/>
    <n v="3"/>
    <n v="16"/>
    <n v="0"/>
    <n v="0"/>
    <n v="1"/>
    <n v="1"/>
    <n v="2"/>
  </r>
  <r>
    <n v="75558"/>
    <x v="0"/>
    <n v="37"/>
    <n v="3"/>
    <x v="1"/>
    <m/>
    <n v="1"/>
    <n v="5"/>
    <n v="1"/>
    <n v="44"/>
    <n v="1.1399999999999999"/>
    <n v="145"/>
    <n v="3.75"/>
    <n v="51"/>
    <n v="1.3213636363636363"/>
    <n v="54.039774160166665"/>
    <n v="1.4001214214225"/>
    <x v="0"/>
    <m/>
    <m/>
    <n v="14"/>
    <n v="3"/>
    <n v="3"/>
    <n v="3"/>
    <n v="3"/>
    <n v="3"/>
    <n v="3"/>
    <n v="0"/>
    <n v="0"/>
    <n v="1"/>
    <n v="1"/>
    <n v="2"/>
  </r>
  <r>
    <n v="75562"/>
    <x v="0"/>
    <n v="66"/>
    <n v="4"/>
    <x v="0"/>
    <n v="1"/>
    <n v="1"/>
    <n v="4"/>
    <n v="1"/>
    <n v="30"/>
    <n v="0.78"/>
    <n v="172"/>
    <n v="4.45"/>
    <n v="25"/>
    <n v="0.65"/>
    <n v="29.839879446317134"/>
    <n v="0.77583686560424558"/>
    <x v="0"/>
    <n v="2"/>
    <m/>
    <n v="8"/>
    <n v="4"/>
    <n v="3"/>
    <n v="3"/>
    <n v="3"/>
    <n v="3"/>
    <n v="7"/>
    <n v="0"/>
    <n v="0"/>
    <n v="1"/>
    <n v="1"/>
    <n v="2"/>
  </r>
  <r>
    <n v="75566"/>
    <x v="0"/>
    <n v="28"/>
    <n v="1"/>
    <x v="1"/>
    <m/>
    <n v="1"/>
    <n v="5"/>
    <n v="5"/>
    <n v="44"/>
    <n v="1.1399999999999999"/>
    <n v="209"/>
    <n v="5.4"/>
    <n v="48"/>
    <n v="1.2436363636363637"/>
    <n v="40.828346348405226"/>
    <n v="1.0578253372086808"/>
    <x v="0"/>
    <m/>
    <m/>
    <n v="14"/>
    <n v="4"/>
    <n v="2"/>
    <n v="3"/>
    <n v="3"/>
    <n v="1"/>
    <n v="14"/>
    <n v="0"/>
    <n v="0"/>
    <n v="1"/>
    <n v="2"/>
    <m/>
  </r>
  <r>
    <n v="75571"/>
    <x v="0"/>
    <n v="57"/>
    <n v="6"/>
    <x v="1"/>
    <m/>
    <n v="2"/>
    <n v="5"/>
    <n v="1"/>
    <n v="50"/>
    <n v="1.29"/>
    <n v="163"/>
    <n v="4.22"/>
    <n v="59"/>
    <n v="1.5222"/>
    <n v="47.889489472545463"/>
    <n v="1.2355488283916731"/>
    <x v="0"/>
    <n v="2"/>
    <m/>
    <n v="15"/>
    <n v="1"/>
    <n v="3"/>
    <n v="1"/>
    <n v="0"/>
    <n v="3"/>
    <n v="1"/>
    <n v="0"/>
    <n v="0"/>
    <n v="2"/>
    <n v="1"/>
    <n v="2"/>
  </r>
  <r>
    <n v="75576"/>
    <x v="0"/>
    <n v="47"/>
    <n v="4"/>
    <x v="1"/>
    <m/>
    <n v="1"/>
    <n v="4"/>
    <n v="5"/>
    <n v="46"/>
    <n v="1.19"/>
    <n v="184"/>
    <n v="4.76"/>
    <n v="49"/>
    <n v="1.2676086956521737"/>
    <n v="46.780994845981802"/>
    <n v="1.2102039971025726"/>
    <x v="1"/>
    <n v="2"/>
    <m/>
    <n v="9"/>
    <n v="2"/>
    <n v="3"/>
    <n v="3"/>
    <n v="3"/>
    <n v="3"/>
    <n v="0"/>
    <n v="0"/>
    <n v="0"/>
    <n v="2"/>
    <n v="1"/>
    <n v="2"/>
  </r>
  <r>
    <n v="75579"/>
    <x v="0"/>
    <n v="60"/>
    <n v="1"/>
    <x v="0"/>
    <n v="1"/>
    <n v="2"/>
    <n v="4"/>
    <n v="1"/>
    <n v="51"/>
    <n v="1.32"/>
    <n v="142"/>
    <n v="3.67"/>
    <n v="54"/>
    <n v="1.3976470588235295"/>
    <n v="49.90815316874054"/>
    <n v="1.2917404349556376"/>
    <x v="0"/>
    <n v="2"/>
    <m/>
    <n v="7"/>
    <n v="4"/>
    <n v="3"/>
    <n v="3"/>
    <n v="3"/>
    <n v="3"/>
    <n v="3"/>
    <n v="1"/>
    <n v="1"/>
    <n v="1"/>
    <n v="1"/>
    <n v="2"/>
  </r>
  <r>
    <n v="75585"/>
    <x v="0"/>
    <n v="31"/>
    <n v="3"/>
    <x v="1"/>
    <m/>
    <n v="1"/>
    <n v="5"/>
    <n v="5"/>
    <n v="47"/>
    <n v="1.22"/>
    <n v="246"/>
    <n v="6.36"/>
    <n v="55"/>
    <n v="1.4276595744680849"/>
    <n v="44.965704806397895"/>
    <n v="1.1671948907192646"/>
    <x v="1"/>
    <m/>
    <m/>
    <m/>
    <n v="2"/>
    <n v="2"/>
    <n v="3"/>
    <n v="3"/>
    <n v="2"/>
    <n v="0"/>
    <n v="2"/>
    <n v="1"/>
    <n v="1"/>
    <n v="1"/>
    <n v="2"/>
  </r>
  <r>
    <n v="75588"/>
    <x v="0"/>
    <n v="32"/>
    <n v="2"/>
    <x v="0"/>
    <n v="1"/>
    <n v="1"/>
    <n v="4"/>
    <n v="5"/>
    <n v="47"/>
    <n v="1.22"/>
    <n v="218"/>
    <n v="5.64"/>
    <n v="45"/>
    <n v="1.1680851063829787"/>
    <n v="49.660895341712923"/>
    <n v="1.2890700492955269"/>
    <x v="0"/>
    <m/>
    <m/>
    <n v="9"/>
    <n v="5"/>
    <n v="1"/>
    <m/>
    <m/>
    <m/>
    <n v="10"/>
    <n v="5"/>
    <n v="5"/>
    <n v="1"/>
    <n v="1"/>
    <n v="2"/>
  </r>
  <r>
    <n v="75590"/>
    <x v="0"/>
    <n v="45"/>
    <n v="6"/>
    <x v="1"/>
    <m/>
    <n v="2"/>
    <n v="5"/>
    <n v="1"/>
    <n v="53"/>
    <n v="1.37"/>
    <n v="146"/>
    <n v="3.78"/>
    <n v="62"/>
    <n v="1.6026415094339626"/>
    <n v="54.932780531203811"/>
    <n v="1.4199605533537591"/>
    <x v="0"/>
    <n v="2"/>
    <m/>
    <n v="15"/>
    <n v="2"/>
    <n v="0"/>
    <n v="3"/>
    <n v="3"/>
    <n v="3"/>
    <n v="1"/>
    <n v="0"/>
    <n v="0"/>
    <n v="1"/>
    <n v="1"/>
    <n v="2"/>
  </r>
  <r>
    <n v="75591"/>
    <x v="0"/>
    <n v="38"/>
    <n v="1"/>
    <x v="1"/>
    <m/>
    <n v="1"/>
    <n v="3"/>
    <n v="1"/>
    <n v="60"/>
    <n v="1.55"/>
    <n v="171"/>
    <n v="4.42"/>
    <n v="70"/>
    <n v="1.8083333333333333"/>
    <n v="63.098618181253897"/>
    <n v="1.630047636349059"/>
    <x v="1"/>
    <m/>
    <m/>
    <n v="7"/>
    <n v="2"/>
    <n v="3"/>
    <m/>
    <m/>
    <m/>
    <n v="0"/>
    <n v="1"/>
    <n v="6"/>
    <n v="1"/>
    <n v="1"/>
    <n v="2"/>
  </r>
  <r>
    <n v="75595"/>
    <x v="0"/>
    <n v="21"/>
    <n v="6"/>
    <x v="1"/>
    <m/>
    <n v="2"/>
    <n v="3"/>
    <n v="5"/>
    <n v="46"/>
    <n v="1.19"/>
    <n v="224"/>
    <n v="5.79"/>
    <n v="55"/>
    <n v="1.4228260869565219"/>
    <n v="43.013437225948088"/>
    <n v="1.112738919540831"/>
    <x v="0"/>
    <m/>
    <m/>
    <n v="7"/>
    <n v="2"/>
    <n v="3"/>
    <n v="1"/>
    <n v="2"/>
    <n v="3"/>
    <n v="3"/>
    <n v="12"/>
    <n v="0"/>
    <n v="1"/>
    <n v="1"/>
    <n v="2"/>
  </r>
  <r>
    <n v="75596"/>
    <x v="0"/>
    <n v="35"/>
    <n v="4"/>
    <x v="0"/>
    <n v="1"/>
    <n v="1"/>
    <n v="4"/>
    <n v="4"/>
    <n v="38"/>
    <n v="0.98"/>
    <n v="120"/>
    <n v="3.1"/>
    <n v="46"/>
    <n v="1.1863157894736842"/>
    <n v="48.224907559570269"/>
    <n v="1.2436949844310228"/>
    <x v="0"/>
    <m/>
    <m/>
    <n v="4"/>
    <n v="3"/>
    <n v="2"/>
    <n v="3"/>
    <n v="3"/>
    <n v="2"/>
    <m/>
    <n v="2"/>
    <n v="1"/>
    <n v="1"/>
    <n v="1"/>
    <n v="2"/>
  </r>
  <r>
    <n v="75601"/>
    <x v="0"/>
    <n v="61"/>
    <n v="1"/>
    <x v="1"/>
    <m/>
    <n v="2"/>
    <n v="4"/>
    <n v="1"/>
    <n v="39"/>
    <n v="1.01"/>
    <n v="121"/>
    <n v="3.13"/>
    <n v="44"/>
    <n v="1.1394871794871795"/>
    <n v="45.347694558784731"/>
    <n v="1.1743890129326302"/>
    <x v="0"/>
    <n v="2"/>
    <m/>
    <n v="9"/>
    <n v="4"/>
    <n v="3"/>
    <n v="3"/>
    <n v="3"/>
    <n v="2"/>
    <n v="1"/>
    <n v="2"/>
    <n v="0"/>
    <n v="1"/>
    <n v="1"/>
    <n v="1"/>
  </r>
  <r>
    <n v="75607"/>
    <x v="0"/>
    <n v="64"/>
    <n v="3"/>
    <x v="0"/>
    <n v="1"/>
    <n v="1"/>
    <n v="5"/>
    <n v="3"/>
    <n v="50"/>
    <n v="1.29"/>
    <n v="111"/>
    <n v="2.87"/>
    <n v="52"/>
    <n v="1.3415999999999999"/>
    <n v="48.974346640864276"/>
    <n v="1.2635381433342985"/>
    <x v="1"/>
    <n v="2"/>
    <m/>
    <n v="12"/>
    <n v="3"/>
    <n v="0"/>
    <n v="3"/>
    <n v="3"/>
    <n v="3"/>
    <n v="1"/>
    <n v="0"/>
    <n v="0"/>
    <n v="1"/>
    <n v="1"/>
    <n v="2"/>
  </r>
  <r>
    <n v="75610"/>
    <x v="0"/>
    <n v="56"/>
    <n v="3"/>
    <x v="1"/>
    <m/>
    <n v="1"/>
    <n v="3"/>
    <n v="1"/>
    <n v="45"/>
    <n v="1.1599999999999999"/>
    <n v="152"/>
    <n v="3.93"/>
    <n v="52"/>
    <n v="1.3404444444444443"/>
    <n v="49.207059594569714"/>
    <n v="1.2684486473266858"/>
    <x v="1"/>
    <n v="1"/>
    <n v="2"/>
    <n v="4"/>
    <n v="5"/>
    <n v="2"/>
    <n v="3"/>
    <n v="3"/>
    <n v="3"/>
    <m/>
    <n v="3"/>
    <n v="5"/>
    <n v="1"/>
    <n v="1"/>
    <n v="2"/>
  </r>
  <r>
    <n v="75616"/>
    <x v="0"/>
    <n v="30"/>
    <n v="3"/>
    <x v="1"/>
    <m/>
    <n v="1"/>
    <n v="3"/>
    <n v="5"/>
    <n v="43"/>
    <n v="1.1100000000000001"/>
    <n v="128"/>
    <n v="3.31"/>
    <n v="49"/>
    <n v="1.2648837209302328"/>
    <n v="45.965987282522619"/>
    <n v="1.1865638577581421"/>
    <x v="0"/>
    <m/>
    <m/>
    <n v="4"/>
    <n v="3"/>
    <n v="3"/>
    <n v="3"/>
    <n v="3"/>
    <n v="3"/>
    <n v="3"/>
    <n v="0"/>
    <n v="2"/>
    <n v="1"/>
    <n v="1"/>
    <n v="2"/>
  </r>
  <r>
    <n v="75619"/>
    <x v="0"/>
    <n v="36"/>
    <n v="1"/>
    <x v="1"/>
    <m/>
    <n v="2"/>
    <n v="4"/>
    <n v="1"/>
    <n v="29"/>
    <n v="0.75"/>
    <n v="195"/>
    <n v="5.04"/>
    <n v="34"/>
    <n v="0.87931034482758619"/>
    <n v="33.635596066135086"/>
    <n v="0.86988610515866593"/>
    <x v="0"/>
    <m/>
    <m/>
    <n v="15"/>
    <n v="4"/>
    <n v="3"/>
    <n v="3"/>
    <n v="3"/>
    <n v="3"/>
    <n v="4"/>
    <n v="2"/>
    <n v="0"/>
    <n v="1"/>
    <n v="1"/>
    <n v="2"/>
  </r>
  <r>
    <n v="75644"/>
    <x v="0"/>
    <n v="69"/>
    <n v="6"/>
    <x v="0"/>
    <n v="1"/>
    <n v="2"/>
    <n v="2"/>
    <n v="1"/>
    <n v="68"/>
    <n v="1.76"/>
    <n v="185"/>
    <n v="4.78"/>
    <n v="75"/>
    <n v="1.9411764705882353"/>
    <n v="67.623608469830984"/>
    <n v="1.7502581015720959"/>
    <x v="0"/>
    <n v="2"/>
    <m/>
    <n v="77"/>
    <n v="3"/>
    <n v="3"/>
    <n v="3"/>
    <n v="3"/>
    <n v="3"/>
    <m/>
    <n v="0"/>
    <n v="0"/>
    <n v="1"/>
    <n v="1"/>
    <n v="2"/>
  </r>
  <r>
    <n v="75647"/>
    <x v="0"/>
    <n v="28"/>
    <n v="1"/>
    <x v="1"/>
    <m/>
    <n v="1"/>
    <n v="5"/>
    <n v="1"/>
    <n v="56"/>
    <n v="1.45"/>
    <n v="195"/>
    <n v="5.04"/>
    <n v="51"/>
    <n v="1.3205357142857144"/>
    <n v="55.401787033640986"/>
    <n v="1.4345105571210612"/>
    <x v="1"/>
    <m/>
    <m/>
    <n v="8"/>
    <n v="5"/>
    <n v="1"/>
    <n v="3"/>
    <n v="2"/>
    <n v="1"/>
    <n v="4"/>
    <n v="0"/>
    <n v="4"/>
    <n v="1"/>
    <n v="1"/>
    <n v="2"/>
  </r>
  <r>
    <n v="75653"/>
    <x v="0"/>
    <n v="40"/>
    <n v="4"/>
    <x v="1"/>
    <m/>
    <n v="1"/>
    <n v="3"/>
    <n v="1"/>
    <n v="33"/>
    <n v="0.85"/>
    <n v="236"/>
    <n v="6.1"/>
    <n v="38"/>
    <n v="0.97878787878787865"/>
    <n v="36.301427074125677"/>
    <n v="0.93503675796990371"/>
    <x v="1"/>
    <n v="1"/>
    <n v="2"/>
    <n v="8"/>
    <n v="3"/>
    <n v="2"/>
    <n v="3"/>
    <n v="2"/>
    <n v="2"/>
    <n v="0"/>
    <n v="2"/>
    <n v="0"/>
    <n v="1"/>
    <n v="1"/>
    <n v="2"/>
  </r>
  <r>
    <n v="75655"/>
    <x v="0"/>
    <n v="29"/>
    <n v="3"/>
    <x v="1"/>
    <m/>
    <n v="1"/>
    <n v="3"/>
    <n v="5"/>
    <n v="52"/>
    <n v="1.34"/>
    <n v="222"/>
    <n v="5.74"/>
    <n v="48"/>
    <n v="1.236923076923077"/>
    <n v="48.2722966074383"/>
    <n v="1.2439399510378333"/>
    <x v="1"/>
    <m/>
    <m/>
    <n v="4"/>
    <n v="3"/>
    <n v="2"/>
    <n v="2"/>
    <n v="2"/>
    <n v="2"/>
    <n v="0"/>
    <n v="0"/>
    <n v="0"/>
    <n v="1"/>
    <n v="1"/>
    <n v="2"/>
  </r>
  <r>
    <n v="75666"/>
    <x v="0"/>
    <n v="37"/>
    <n v="4"/>
    <x v="1"/>
    <m/>
    <n v="1"/>
    <n v="5"/>
    <n v="1"/>
    <n v="39"/>
    <n v="1.01"/>
    <n v="144"/>
    <n v="3.72"/>
    <n v="45"/>
    <n v="1.1653846153846155"/>
    <n v="38.487891290364864"/>
    <n v="0.99673769751970553"/>
    <x v="1"/>
    <m/>
    <m/>
    <n v="15"/>
    <n v="3"/>
    <n v="2"/>
    <n v="3"/>
    <n v="3"/>
    <n v="2"/>
    <n v="1"/>
    <n v="0"/>
    <n v="0"/>
    <n v="1"/>
    <n v="1"/>
    <n v="2"/>
  </r>
  <r>
    <n v="75669"/>
    <x v="0"/>
    <n v="64"/>
    <n v="6"/>
    <x v="1"/>
    <m/>
    <n v="2"/>
    <n v="5"/>
    <n v="3"/>
    <n v="71"/>
    <n v="1.84"/>
    <n v="256"/>
    <n v="6.62"/>
    <n v="71"/>
    <n v="1.8400000000000003"/>
    <n v="71.751178049774566"/>
    <n v="1.8594671494589468"/>
    <x v="0"/>
    <n v="2"/>
    <m/>
    <n v="15"/>
    <n v="3"/>
    <n v="0"/>
    <m/>
    <m/>
    <m/>
    <n v="0"/>
    <n v="0"/>
    <n v="0"/>
    <n v="2"/>
    <n v="1"/>
    <n v="2"/>
  </r>
  <r>
    <n v="75674"/>
    <x v="0"/>
    <n v="60"/>
    <n v="4"/>
    <x v="1"/>
    <m/>
    <n v="1"/>
    <n v="2"/>
    <n v="4"/>
    <n v="41"/>
    <n v="1.06"/>
    <n v="155"/>
    <n v="4.01"/>
    <n v="39"/>
    <n v="1.0082926829268293"/>
    <n v="46.193951610981955"/>
    <n v="1.1942826514058751"/>
    <x v="0"/>
    <n v="1"/>
    <n v="2"/>
    <n v="4"/>
    <n v="4"/>
    <n v="1"/>
    <n v="3"/>
    <n v="3"/>
    <n v="3"/>
    <n v="2"/>
    <n v="0"/>
    <n v="0"/>
    <n v="1"/>
    <n v="2"/>
    <m/>
  </r>
  <r>
    <n v="75682"/>
    <x v="0"/>
    <n v="29"/>
    <n v="6"/>
    <x v="1"/>
    <m/>
    <n v="2"/>
    <n v="5"/>
    <n v="1"/>
    <n v="39"/>
    <n v="1.01"/>
    <n v="166"/>
    <n v="4.29"/>
    <n v="41"/>
    <n v="1.061794871794872"/>
    <n v="38.900038559987472"/>
    <n v="1.0074112550150602"/>
    <x v="1"/>
    <m/>
    <m/>
    <n v="9"/>
    <n v="3"/>
    <n v="0"/>
    <n v="3"/>
    <n v="3"/>
    <n v="2"/>
    <n v="2"/>
    <n v="1"/>
    <n v="0"/>
    <n v="1"/>
    <n v="1"/>
    <n v="2"/>
  </r>
  <r>
    <n v="75683"/>
    <x v="0"/>
    <n v="23"/>
    <n v="1"/>
    <x v="1"/>
    <m/>
    <n v="1"/>
    <n v="4"/>
    <n v="6"/>
    <n v="65"/>
    <n v="1.68"/>
    <n v="197"/>
    <n v="5.09"/>
    <n v="72"/>
    <n v="1.8609230769230769"/>
    <n v="73.104729064245035"/>
    <n v="1.8894760742758716"/>
    <x v="0"/>
    <m/>
    <m/>
    <n v="77"/>
    <n v="3"/>
    <n v="2"/>
    <n v="3"/>
    <n v="3"/>
    <n v="2"/>
    <n v="3"/>
    <n v="4"/>
    <n v="10"/>
    <n v="1"/>
    <n v="2"/>
    <m/>
  </r>
  <r>
    <n v="75686"/>
    <x v="0"/>
    <n v="41"/>
    <n v="3"/>
    <x v="1"/>
    <m/>
    <n v="1"/>
    <n v="5"/>
    <n v="1"/>
    <n v="49"/>
    <n v="1.27"/>
    <n v="186"/>
    <n v="4.8099999999999996"/>
    <n v="51"/>
    <n v="1.3218367346938775"/>
    <n v="52.533457488959812"/>
    <n v="1.3615814492036522"/>
    <x v="1"/>
    <n v="1"/>
    <n v="2"/>
    <n v="8"/>
    <n v="3"/>
    <n v="3"/>
    <n v="3"/>
    <n v="3"/>
    <n v="3"/>
    <n v="0"/>
    <n v="0"/>
    <n v="0"/>
    <n v="1"/>
    <n v="1"/>
    <n v="2"/>
  </r>
  <r>
    <n v="75689"/>
    <x v="0"/>
    <n v="58"/>
    <n v="4"/>
    <x v="1"/>
    <m/>
    <n v="1"/>
    <n v="2"/>
    <n v="6"/>
    <n v="51"/>
    <n v="1.32"/>
    <n v="195"/>
    <n v="5.04"/>
    <n v="56"/>
    <n v="1.4494117647058824"/>
    <n v="51.719092032492981"/>
    <n v="1.3386117937821713"/>
    <x v="1"/>
    <n v="2"/>
    <m/>
    <n v="5"/>
    <n v="1"/>
    <n v="2"/>
    <n v="3"/>
    <n v="3"/>
    <n v="3"/>
    <n v="0"/>
    <n v="0"/>
    <n v="0"/>
    <n v="1"/>
    <n v="1"/>
    <n v="2"/>
  </r>
  <r>
    <n v="75690"/>
    <x v="0"/>
    <n v="34"/>
    <n v="1"/>
    <x v="1"/>
    <m/>
    <n v="2"/>
    <n v="1"/>
    <n v="1"/>
    <n v="62"/>
    <n v="1.6"/>
    <n v="174"/>
    <n v="4.5"/>
    <n v="61"/>
    <n v="1.574193548387097"/>
    <n v="71.922314608366293"/>
    <n v="1.8560597318288077"/>
    <x v="0"/>
    <m/>
    <m/>
    <n v="7"/>
    <n v="3"/>
    <n v="3"/>
    <n v="3"/>
    <n v="3"/>
    <n v="3"/>
    <m/>
    <n v="3"/>
    <n v="0"/>
    <n v="1"/>
    <n v="2"/>
    <m/>
  </r>
  <r>
    <n v="75698"/>
    <x v="0"/>
    <n v="22"/>
    <n v="3"/>
    <x v="1"/>
    <m/>
    <n v="1"/>
    <n v="4"/>
    <n v="1"/>
    <n v="40"/>
    <n v="1.03"/>
    <n v="167"/>
    <n v="4.32"/>
    <n v="39"/>
    <n v="1.0042500000000001"/>
    <n v="42.117869538925824"/>
    <n v="1.08453514062734"/>
    <x v="0"/>
    <m/>
    <m/>
    <n v="15"/>
    <n v="4"/>
    <n v="3"/>
    <n v="3"/>
    <n v="3"/>
    <n v="3"/>
    <n v="1"/>
    <n v="0"/>
    <n v="1"/>
    <n v="1"/>
    <n v="1"/>
    <n v="2"/>
  </r>
  <r>
    <n v="75700"/>
    <x v="0"/>
    <n v="68"/>
    <n v="2"/>
    <x v="1"/>
    <m/>
    <n v="2"/>
    <n v="1"/>
    <n v="3"/>
    <n v="56"/>
    <n v="1.45"/>
    <n v="179"/>
    <n v="4.63"/>
    <n v="66"/>
    <n v="1.7089285714285716"/>
    <n v="55.568398340421652"/>
    <n v="1.4388245998859177"/>
    <x v="0"/>
    <n v="2"/>
    <m/>
    <n v="4"/>
    <n v="4"/>
    <n v="1"/>
    <m/>
    <m/>
    <m/>
    <n v="1"/>
    <n v="0"/>
    <n v="0"/>
    <n v="1"/>
    <n v="1"/>
    <n v="2"/>
  </r>
  <r>
    <n v="75704"/>
    <x v="0"/>
    <n v="24"/>
    <n v="1"/>
    <x v="1"/>
    <m/>
    <n v="1"/>
    <n v="4"/>
    <n v="5"/>
    <n v="46"/>
    <n v="1.19"/>
    <n v="157"/>
    <n v="4.0599999999999996"/>
    <n v="47"/>
    <n v="1.2158695652173912"/>
    <n v="48.679814753694487"/>
    <n v="1.2593256425412269"/>
    <x v="0"/>
    <m/>
    <m/>
    <n v="3"/>
    <n v="4"/>
    <n v="3"/>
    <n v="3"/>
    <n v="3"/>
    <n v="2"/>
    <n v="4"/>
    <n v="5"/>
    <n v="0"/>
    <n v="1"/>
    <n v="2"/>
    <m/>
  </r>
  <r>
    <n v="75710"/>
    <x v="0"/>
    <n v="35"/>
    <n v="3"/>
    <x v="1"/>
    <m/>
    <n v="1"/>
    <n v="5"/>
    <n v="1"/>
    <n v="48"/>
    <n v="1.24"/>
    <n v="136"/>
    <n v="3.52"/>
    <n v="48"/>
    <n v="1.24"/>
    <n v="50.935669127230597"/>
    <n v="1.3158381191201236"/>
    <x v="1"/>
    <m/>
    <m/>
    <n v="15"/>
    <n v="2"/>
    <n v="2"/>
    <n v="3"/>
    <n v="3"/>
    <n v="2"/>
    <n v="1"/>
    <n v="0"/>
    <n v="0"/>
    <n v="1"/>
    <n v="1"/>
    <n v="2"/>
  </r>
  <r>
    <n v="75714"/>
    <x v="0"/>
    <n v="54"/>
    <n v="6"/>
    <x v="1"/>
    <m/>
    <n v="2"/>
    <n v="5"/>
    <n v="1"/>
    <n v="35"/>
    <n v="0.91"/>
    <n v="188"/>
    <n v="4.8600000000000003"/>
    <n v="42"/>
    <n v="1.0919999999999999"/>
    <n v="38.318241804782971"/>
    <n v="0.99627428692435716"/>
    <x v="0"/>
    <n v="2"/>
    <m/>
    <n v="15"/>
    <n v="3"/>
    <n v="0"/>
    <m/>
    <m/>
    <m/>
    <m/>
    <n v="0"/>
    <n v="0"/>
    <n v="2"/>
    <n v="1"/>
    <n v="2"/>
  </r>
  <r>
    <n v="75721"/>
    <x v="0"/>
    <n v="32"/>
    <n v="3"/>
    <x v="1"/>
    <m/>
    <n v="1"/>
    <n v="3"/>
    <n v="1"/>
    <n v="10"/>
    <n v="0.26"/>
    <n v="251"/>
    <n v="6.49"/>
    <n v="16"/>
    <n v="0.41600000000000004"/>
    <n v="18.691409447031099"/>
    <n v="0.48597664562280862"/>
    <x v="1"/>
    <m/>
    <m/>
    <n v="5"/>
    <n v="5"/>
    <n v="3"/>
    <n v="2"/>
    <n v="0"/>
    <n v="2"/>
    <n v="21"/>
    <n v="0"/>
    <n v="5"/>
    <n v="1"/>
    <n v="1"/>
    <n v="2"/>
  </r>
  <r>
    <n v="75724"/>
    <x v="0"/>
    <n v="66"/>
    <n v="1"/>
    <x v="1"/>
    <m/>
    <n v="2"/>
    <n v="1"/>
    <n v="1"/>
    <n v="35"/>
    <n v="0.91"/>
    <n v="149"/>
    <n v="3.85"/>
    <n v="33"/>
    <n v="0.85799999999999998"/>
    <n v="33.418263360929906"/>
    <n v="0.86887484738417753"/>
    <x v="0"/>
    <n v="2"/>
    <m/>
    <n v="8"/>
    <n v="4"/>
    <n v="1"/>
    <m/>
    <m/>
    <m/>
    <n v="0"/>
    <n v="0"/>
    <n v="0"/>
    <n v="1"/>
    <n v="1"/>
    <n v="2"/>
  </r>
  <r>
    <n v="75725"/>
    <x v="0"/>
    <n v="24"/>
    <n v="3"/>
    <x v="1"/>
    <m/>
    <n v="1"/>
    <n v="5"/>
    <n v="5"/>
    <n v="43"/>
    <n v="1.1100000000000001"/>
    <n v="166"/>
    <n v="4.29"/>
    <n v="50"/>
    <n v="1.2906976744186047"/>
    <n v="47.147402594154151"/>
    <n v="1.2170608576630491"/>
    <x v="1"/>
    <m/>
    <m/>
    <n v="15"/>
    <n v="2"/>
    <n v="1"/>
    <n v="3"/>
    <n v="3"/>
    <n v="1"/>
    <n v="0"/>
    <n v="8"/>
    <n v="2"/>
    <n v="1"/>
    <n v="1"/>
    <n v="2"/>
  </r>
  <r>
    <n v="75726"/>
    <x v="0"/>
    <n v="33"/>
    <n v="3"/>
    <x v="1"/>
    <m/>
    <n v="1"/>
    <n v="3"/>
    <n v="1"/>
    <n v="32"/>
    <n v="0.83"/>
    <n v="191"/>
    <n v="4.9400000000000004"/>
    <n v="38"/>
    <n v="0.98562499999999997"/>
    <n v="28.590529376606483"/>
    <n v="0.74156685570573067"/>
    <x v="1"/>
    <m/>
    <m/>
    <n v="10"/>
    <n v="5"/>
    <n v="2"/>
    <m/>
    <m/>
    <m/>
    <n v="4"/>
    <n v="0"/>
    <n v="12"/>
    <n v="1"/>
    <n v="1"/>
    <n v="2"/>
  </r>
  <r>
    <n v="75733"/>
    <x v="0"/>
    <n v="56"/>
    <n v="4"/>
    <x v="1"/>
    <m/>
    <n v="1"/>
    <n v="2"/>
    <n v="5"/>
    <n v="35"/>
    <n v="0.91"/>
    <n v="142"/>
    <n v="3.67"/>
    <n v="37"/>
    <n v="0.96200000000000008"/>
    <n v="36.547560188984029"/>
    <n v="0.95023656491358477"/>
    <x v="1"/>
    <n v="2"/>
    <m/>
    <n v="8"/>
    <n v="3"/>
    <n v="3"/>
    <n v="3"/>
    <n v="3"/>
    <n v="3"/>
    <m/>
    <n v="0"/>
    <n v="0"/>
    <n v="2"/>
    <n v="1"/>
    <n v="2"/>
  </r>
  <r>
    <n v="75738"/>
    <x v="0"/>
    <n v="47"/>
    <n v="2"/>
    <x v="1"/>
    <m/>
    <n v="2"/>
    <n v="5"/>
    <n v="1"/>
    <n v="26"/>
    <n v="0.67"/>
    <n v="311"/>
    <n v="8.0399999999999991"/>
    <n v="34"/>
    <n v="0.87615384615384617"/>
    <n v="21.796102115011422"/>
    <n v="0.56166878527144815"/>
    <x v="0"/>
    <n v="2"/>
    <m/>
    <n v="14"/>
    <n v="3"/>
    <n v="3"/>
    <n v="1"/>
    <n v="1"/>
    <n v="1"/>
    <n v="2"/>
    <n v="0"/>
    <n v="0"/>
    <n v="1"/>
    <n v="1"/>
    <n v="2"/>
  </r>
  <r>
    <n v="75742"/>
    <x v="0"/>
    <n v="37"/>
    <n v="2"/>
    <x v="1"/>
    <m/>
    <n v="2"/>
    <n v="4"/>
    <n v="1"/>
    <n v="36"/>
    <n v="0.93"/>
    <n v="250"/>
    <n v="6.47"/>
    <n v="43"/>
    <n v="1.1108333333333333"/>
    <n v="40.071208178094992"/>
    <n v="1.0351728779341207"/>
    <x v="1"/>
    <m/>
    <m/>
    <n v="10"/>
    <n v="3"/>
    <n v="1"/>
    <n v="3"/>
    <n v="3"/>
    <n v="1"/>
    <n v="11"/>
    <n v="0"/>
    <n v="0"/>
    <n v="1"/>
    <n v="2"/>
    <m/>
  </r>
  <r>
    <n v="75749"/>
    <x v="0"/>
    <n v="69"/>
    <n v="2"/>
    <x v="0"/>
    <n v="2"/>
    <n v="2"/>
    <n v="3"/>
    <n v="3"/>
    <n v="53"/>
    <n v="1.37"/>
    <n v="166"/>
    <n v="4.29"/>
    <n v="58"/>
    <n v="1.4992452830188681"/>
    <n v="52.03614345912586"/>
    <n v="1.3450852177170272"/>
    <x v="0"/>
    <n v="2"/>
    <m/>
    <n v="2"/>
    <n v="3"/>
    <n v="0"/>
    <m/>
    <m/>
    <m/>
    <n v="1"/>
    <n v="0"/>
    <n v="0"/>
    <n v="1"/>
    <n v="1"/>
    <n v="2"/>
  </r>
  <r>
    <n v="75750"/>
    <x v="0"/>
    <n v="70"/>
    <n v="3"/>
    <x v="1"/>
    <m/>
    <n v="1"/>
    <n v="5"/>
    <n v="1"/>
    <n v="47"/>
    <n v="1.22"/>
    <n v="224"/>
    <n v="5.79"/>
    <n v="46"/>
    <n v="1.1940425531914893"/>
    <n v="45.714329320269911"/>
    <n v="1.1866272717176445"/>
    <x v="1"/>
    <n v="2"/>
    <m/>
    <n v="15"/>
    <n v="2"/>
    <n v="3"/>
    <n v="3"/>
    <n v="3"/>
    <n v="3"/>
    <n v="2"/>
    <n v="0"/>
    <n v="0"/>
    <n v="1"/>
    <n v="1"/>
    <n v="2"/>
  </r>
  <r>
    <n v="75751"/>
    <x v="0"/>
    <n v="47"/>
    <n v="3"/>
    <x v="1"/>
    <m/>
    <n v="1"/>
    <n v="5"/>
    <n v="1"/>
    <n v="51"/>
    <n v="1.32"/>
    <n v="227"/>
    <n v="5.87"/>
    <n v="52"/>
    <n v="1.3458823529411765"/>
    <n v="44.347323686662449"/>
    <n v="1.1478130836547928"/>
    <x v="1"/>
    <n v="2"/>
    <m/>
    <n v="15"/>
    <n v="3"/>
    <n v="2"/>
    <n v="3"/>
    <n v="3"/>
    <n v="2"/>
    <n v="2"/>
    <n v="1"/>
    <n v="5"/>
    <n v="1"/>
    <n v="1"/>
    <n v="2"/>
  </r>
  <r>
    <n v="75754"/>
    <x v="0"/>
    <n v="55"/>
    <n v="3"/>
    <x v="0"/>
    <n v="1"/>
    <n v="1"/>
    <n v="4"/>
    <n v="1"/>
    <n v="50"/>
    <n v="1.29"/>
    <n v="199"/>
    <n v="5.15"/>
    <n v="49"/>
    <n v="1.2642"/>
    <n v="48.522221024352127"/>
    <n v="1.2518733024282849"/>
    <x v="1"/>
    <n v="2"/>
    <m/>
    <n v="3"/>
    <n v="2"/>
    <n v="3"/>
    <n v="3"/>
    <n v="3"/>
    <n v="3"/>
    <n v="1"/>
    <n v="12"/>
    <n v="3"/>
    <n v="1"/>
    <n v="1"/>
    <n v="2"/>
  </r>
  <r>
    <n v="75758"/>
    <x v="0"/>
    <n v="47"/>
    <n v="6"/>
    <x v="1"/>
    <m/>
    <n v="2"/>
    <n v="5"/>
    <n v="1"/>
    <n v="51"/>
    <n v="1.32"/>
    <n v="197"/>
    <n v="5.09"/>
    <n v="56"/>
    <n v="1.4494117647058824"/>
    <n v="57.213374340245473"/>
    <n v="1.480816747629883"/>
    <x v="0"/>
    <n v="2"/>
    <m/>
    <n v="15"/>
    <n v="2"/>
    <n v="3"/>
    <n v="3"/>
    <n v="3"/>
    <n v="3"/>
    <n v="0"/>
    <n v="0"/>
    <n v="0"/>
    <n v="1"/>
    <n v="1"/>
    <n v="2"/>
  </r>
  <r>
    <n v="75763"/>
    <x v="0"/>
    <n v="32"/>
    <n v="2"/>
    <x v="1"/>
    <m/>
    <n v="2"/>
    <n v="4"/>
    <n v="1"/>
    <n v="34"/>
    <n v="0.88"/>
    <n v="185"/>
    <n v="4.78"/>
    <n v="33"/>
    <n v="0.85411764705882354"/>
    <n v="36.801607099988736"/>
    <n v="0.95251218376441449"/>
    <x v="0"/>
    <m/>
    <m/>
    <n v="6"/>
    <n v="5"/>
    <n v="1"/>
    <m/>
    <m/>
    <m/>
    <n v="2"/>
    <n v="0"/>
    <n v="1"/>
    <n v="1"/>
    <n v="1"/>
    <n v="1"/>
  </r>
  <r>
    <n v="75768"/>
    <x v="0"/>
    <n v="46"/>
    <n v="6"/>
    <x v="1"/>
    <m/>
    <n v="2"/>
    <n v="3"/>
    <n v="1"/>
    <n v="40"/>
    <n v="1.03"/>
    <n v="218"/>
    <n v="5.64"/>
    <n v="38"/>
    <n v="0.97850000000000004"/>
    <n v="43.049765590517431"/>
    <n v="1.1085314639558239"/>
    <x v="0"/>
    <n v="2"/>
    <m/>
    <n v="10"/>
    <n v="3"/>
    <n v="3"/>
    <n v="3"/>
    <n v="1"/>
    <n v="1"/>
    <m/>
    <n v="0"/>
    <n v="0"/>
    <n v="1"/>
    <n v="1"/>
    <n v="2"/>
  </r>
  <r>
    <n v="75769"/>
    <x v="0"/>
    <n v="72"/>
    <n v="3"/>
    <x v="0"/>
    <n v="1"/>
    <n v="1"/>
    <n v="2"/>
    <n v="1"/>
    <n v="68"/>
    <n v="1.76"/>
    <n v="184"/>
    <n v="4.76"/>
    <n v="65"/>
    <n v="1.6823529411764706"/>
    <n v="65.458775166368639"/>
    <n v="1.6942271219530707"/>
    <x v="1"/>
    <n v="2"/>
    <m/>
    <n v="15"/>
    <n v="5"/>
    <n v="0"/>
    <n v="0"/>
    <n v="0"/>
    <n v="0"/>
    <n v="1"/>
    <n v="0"/>
    <n v="0"/>
    <n v="1"/>
    <n v="1"/>
    <n v="2"/>
  </r>
  <r>
    <n v="75771"/>
    <x v="0"/>
    <n v="70"/>
    <n v="3"/>
    <x v="1"/>
    <m/>
    <n v="1"/>
    <n v="2"/>
    <n v="1"/>
    <n v="31"/>
    <n v="0.8"/>
    <n v="121"/>
    <n v="3.13"/>
    <n v="36"/>
    <n v="0.92903225806451617"/>
    <n v="35.690961131449932"/>
    <n v="0.92105706145677246"/>
    <x v="1"/>
    <n v="2"/>
    <m/>
    <n v="12"/>
    <n v="3"/>
    <n v="3"/>
    <n v="3"/>
    <n v="3"/>
    <n v="3"/>
    <m/>
    <n v="0"/>
    <n v="2"/>
    <n v="2"/>
    <n v="1"/>
    <n v="2"/>
  </r>
  <r>
    <n v="75774"/>
    <x v="0"/>
    <n v="80"/>
    <n v="3"/>
    <x v="0"/>
    <n v="1"/>
    <n v="1"/>
    <n v="5"/>
    <n v="1"/>
    <n v="71"/>
    <n v="1.84"/>
    <n v="137"/>
    <n v="3.54"/>
    <n v="75"/>
    <n v="1.943661971830986"/>
    <n v="69.304378788680168"/>
    <n v="1.7960571404390353"/>
    <x v="1"/>
    <n v="2"/>
    <m/>
    <n v="4"/>
    <n v="1"/>
    <n v="2"/>
    <n v="3"/>
    <n v="3"/>
    <n v="3"/>
    <m/>
    <n v="0"/>
    <n v="0"/>
    <n v="1"/>
    <n v="1"/>
    <n v="2"/>
  </r>
  <r>
    <n v="75775"/>
    <x v="0"/>
    <n v="41"/>
    <n v="3"/>
    <x v="1"/>
    <m/>
    <n v="2"/>
    <n v="2"/>
    <n v="1"/>
    <n v="45"/>
    <n v="1.1599999999999999"/>
    <n v="190"/>
    <n v="4.91"/>
    <n v="40"/>
    <n v="1.0311111111111111"/>
    <n v="47.450106948171403"/>
    <n v="1.2231583124417515"/>
    <x v="0"/>
    <n v="2"/>
    <m/>
    <n v="12"/>
    <n v="3"/>
    <n v="0"/>
    <n v="3"/>
    <n v="3"/>
    <n v="1"/>
    <m/>
    <n v="0"/>
    <n v="0"/>
    <n v="2"/>
    <n v="2"/>
    <m/>
  </r>
  <r>
    <n v="75779"/>
    <x v="0"/>
    <n v="29"/>
    <n v="3"/>
    <x v="1"/>
    <m/>
    <n v="1"/>
    <n v="3"/>
    <n v="6"/>
    <n v="34"/>
    <n v="0.88"/>
    <n v="128"/>
    <n v="3.31"/>
    <n v="32"/>
    <n v="0.82823529411764707"/>
    <n v="33.850599396454705"/>
    <n v="0.87613316084941584"/>
    <x v="1"/>
    <m/>
    <m/>
    <n v="77"/>
    <n v="5"/>
    <n v="3"/>
    <m/>
    <m/>
    <m/>
    <n v="5"/>
    <n v="0"/>
    <n v="0"/>
    <n v="1"/>
    <n v="1"/>
    <n v="2"/>
  </r>
  <r>
    <n v="75781"/>
    <x v="0"/>
    <n v="65"/>
    <n v="3"/>
    <x v="1"/>
    <m/>
    <n v="1"/>
    <n v="5"/>
    <n v="1"/>
    <n v="37"/>
    <n v="0.96"/>
    <n v="121"/>
    <n v="3.13"/>
    <n v="44"/>
    <n v="1.1416216216216215"/>
    <n v="37.765792930340275"/>
    <n v="0.97986922197639625"/>
    <x v="1"/>
    <n v="2"/>
    <m/>
    <n v="15"/>
    <n v="2"/>
    <n v="2"/>
    <n v="3"/>
    <n v="3"/>
    <n v="3"/>
    <n v="1"/>
    <n v="1"/>
    <n v="0"/>
    <n v="1"/>
    <n v="1"/>
    <n v="2"/>
  </r>
  <r>
    <n v="75787"/>
    <x v="0"/>
    <n v="72"/>
    <n v="3"/>
    <x v="1"/>
    <m/>
    <n v="1"/>
    <n v="3"/>
    <n v="1"/>
    <n v="41"/>
    <n v="1.06"/>
    <n v="234"/>
    <n v="6.05"/>
    <n v="37"/>
    <n v="0.9565853658536585"/>
    <n v="46.536904523251792"/>
    <n v="1.203149238893827"/>
    <x v="0"/>
    <n v="1"/>
    <n v="2"/>
    <n v="13"/>
    <n v="2"/>
    <n v="3"/>
    <n v="3"/>
    <n v="3"/>
    <n v="3"/>
    <n v="1"/>
    <n v="0"/>
    <n v="0"/>
    <n v="1"/>
    <n v="1"/>
    <n v="2"/>
  </r>
  <r>
    <n v="75789"/>
    <x v="0"/>
    <n v="58"/>
    <n v="3"/>
    <x v="1"/>
    <m/>
    <n v="1"/>
    <n v="3"/>
    <n v="1"/>
    <n v="45"/>
    <n v="1.1599999999999999"/>
    <n v="134"/>
    <n v="3.47"/>
    <n v="42"/>
    <n v="1.0826666666666667"/>
    <n v="45.128313767383524"/>
    <n v="1.1633076437814418"/>
    <x v="1"/>
    <n v="2"/>
    <m/>
    <n v="15"/>
    <n v="1"/>
    <n v="3"/>
    <n v="3"/>
    <n v="3"/>
    <n v="3"/>
    <n v="1"/>
    <n v="0"/>
    <n v="0"/>
    <n v="1"/>
    <n v="1"/>
    <n v="2"/>
  </r>
  <r>
    <n v="75792"/>
    <x v="0"/>
    <n v="42"/>
    <n v="3"/>
    <x v="1"/>
    <m/>
    <n v="1"/>
    <n v="4"/>
    <n v="1"/>
    <n v="38"/>
    <n v="0.98"/>
    <n v="202"/>
    <n v="5.22"/>
    <n v="41"/>
    <n v="1.0573684210526315"/>
    <n v="36.371862131322565"/>
    <n v="0.93801118128147676"/>
    <x v="1"/>
    <n v="2"/>
    <m/>
    <n v="7"/>
    <n v="4"/>
    <n v="3"/>
    <n v="3"/>
    <n v="3"/>
    <n v="3"/>
    <n v="1"/>
    <n v="13"/>
    <n v="2"/>
    <n v="1"/>
    <n v="1"/>
    <n v="2"/>
  </r>
  <r>
    <n v="75795"/>
    <x v="0"/>
    <n v="79"/>
    <n v="1"/>
    <x v="1"/>
    <m/>
    <n v="2"/>
    <n v="1"/>
    <n v="1"/>
    <n v="59"/>
    <n v="1.53"/>
    <n v="184"/>
    <n v="4.76"/>
    <n v="56"/>
    <n v="1.4522033898305087"/>
    <n v="66.515307279154243"/>
    <n v="1.7248884769001016"/>
    <x v="0"/>
    <n v="2"/>
    <m/>
    <n v="5"/>
    <n v="2"/>
    <n v="3"/>
    <n v="3"/>
    <n v="3"/>
    <n v="3"/>
    <m/>
    <n v="0"/>
    <n v="0"/>
    <n v="1"/>
    <n v="1"/>
    <n v="2"/>
  </r>
  <r>
    <n v="75803"/>
    <x v="0"/>
    <n v="40"/>
    <n v="4"/>
    <x v="1"/>
    <m/>
    <n v="1"/>
    <n v="3"/>
    <n v="5"/>
    <n v="40"/>
    <n v="1.03"/>
    <n v="200"/>
    <n v="5.17"/>
    <n v="40"/>
    <n v="1.03"/>
    <n v="42.955579773792941"/>
    <n v="1.1061061791751683"/>
    <x v="1"/>
    <n v="2"/>
    <m/>
    <n v="6"/>
    <n v="3"/>
    <n v="0"/>
    <m/>
    <m/>
    <m/>
    <m/>
    <n v="0"/>
    <n v="0"/>
    <n v="1"/>
    <n v="2"/>
    <m/>
  </r>
  <r>
    <n v="75808"/>
    <x v="0"/>
    <n v="75"/>
    <n v="3"/>
    <x v="1"/>
    <m/>
    <n v="1"/>
    <n v="3"/>
    <n v="1"/>
    <n v="39"/>
    <n v="1.01"/>
    <n v="136"/>
    <n v="3.52"/>
    <n v="42"/>
    <n v="1.0876923076923077"/>
    <n v="44.420412082694313"/>
    <n v="1.1503747744492629"/>
    <x v="1"/>
    <n v="2"/>
    <m/>
    <n v="12"/>
    <n v="3"/>
    <n v="1"/>
    <n v="2"/>
    <n v="1"/>
    <n v="1"/>
    <m/>
    <n v="0"/>
    <n v="10"/>
    <n v="1"/>
    <n v="1"/>
    <n v="2"/>
  </r>
  <r>
    <n v="75814"/>
    <x v="0"/>
    <n v="28"/>
    <n v="3"/>
    <x v="1"/>
    <m/>
    <n v="1"/>
    <n v="4"/>
    <n v="5"/>
    <n v="39"/>
    <n v="1.01"/>
    <n v="244"/>
    <n v="6.31"/>
    <n v="35"/>
    <n v="0.90641025641025641"/>
    <n v="41.520659737188325"/>
    <n v="1.0752786239630823"/>
    <x v="1"/>
    <m/>
    <m/>
    <n v="1"/>
    <n v="3"/>
    <n v="3"/>
    <n v="3"/>
    <n v="3"/>
    <n v="3"/>
    <n v="1"/>
    <n v="0"/>
    <n v="15"/>
    <n v="1"/>
    <n v="1"/>
    <n v="2"/>
  </r>
  <r>
    <n v="75826"/>
    <x v="0"/>
    <n v="70"/>
    <n v="1"/>
    <x v="1"/>
    <m/>
    <n v="1"/>
    <n v="3"/>
    <n v="1"/>
    <n v="48"/>
    <n v="1.24"/>
    <n v="120"/>
    <n v="3.1"/>
    <n v="52"/>
    <n v="1.3433333333333335"/>
    <n v="53.783387891668191"/>
    <n v="1.3894041872014282"/>
    <x v="1"/>
    <n v="2"/>
    <m/>
    <n v="7"/>
    <n v="1"/>
    <n v="0"/>
    <m/>
    <m/>
    <m/>
    <n v="0"/>
    <n v="0"/>
    <n v="1"/>
    <n v="1"/>
    <n v="1"/>
    <n v="2"/>
  </r>
  <r>
    <n v="75835"/>
    <x v="0"/>
    <n v="31"/>
    <n v="3"/>
    <x v="1"/>
    <m/>
    <n v="1"/>
    <n v="4"/>
    <n v="5"/>
    <n v="78"/>
    <n v="2.02"/>
    <n v="175"/>
    <n v="4.53"/>
    <n v="73"/>
    <n v="1.8905128205128205"/>
    <n v="84.158132540289841"/>
    <n v="2.1794798427100703"/>
    <x v="1"/>
    <m/>
    <m/>
    <n v="15"/>
    <n v="3"/>
    <n v="2"/>
    <n v="3"/>
    <n v="3"/>
    <n v="2"/>
    <n v="0"/>
    <n v="1"/>
    <n v="0"/>
    <n v="1"/>
    <n v="1"/>
    <n v="2"/>
  </r>
  <r>
    <n v="75837"/>
    <x v="0"/>
    <n v="55"/>
    <n v="3"/>
    <x v="0"/>
    <n v="2"/>
    <n v="1"/>
    <n v="3"/>
    <n v="1"/>
    <n v="48"/>
    <n v="1.24"/>
    <n v="198"/>
    <n v="5.12"/>
    <n v="45"/>
    <n v="1.1624999999999999"/>
    <n v="52.431781104018299"/>
    <n v="1.3544876785204727"/>
    <x v="0"/>
    <n v="1"/>
    <n v="2"/>
    <n v="14"/>
    <n v="3"/>
    <n v="0"/>
    <n v="3"/>
    <n v="3"/>
    <n v="2"/>
    <n v="1"/>
    <n v="1"/>
    <n v="3"/>
    <n v="1"/>
    <n v="1"/>
    <n v="2"/>
  </r>
  <r>
    <n v="75838"/>
    <x v="0"/>
    <n v="80"/>
    <n v="3"/>
    <x v="0"/>
    <n v="2"/>
    <n v="1"/>
    <n v="3"/>
    <n v="1"/>
    <n v="48"/>
    <n v="1.24"/>
    <n v="129"/>
    <n v="3.34"/>
    <n v="46"/>
    <n v="1.1883333333333332"/>
    <n v="46.410921022265029"/>
    <n v="1.1989487930751799"/>
    <x v="0"/>
    <n v="1"/>
    <n v="2"/>
    <n v="14"/>
    <n v="1"/>
    <n v="3"/>
    <n v="3"/>
    <n v="3"/>
    <n v="3"/>
    <n v="0"/>
    <n v="1"/>
    <n v="0"/>
    <n v="1"/>
    <n v="1"/>
    <n v="2"/>
  </r>
  <r>
    <n v="75840"/>
    <x v="0"/>
    <n v="52"/>
    <n v="3"/>
    <x v="1"/>
    <m/>
    <n v="1"/>
    <n v="5"/>
    <n v="1"/>
    <n v="31"/>
    <n v="0.8"/>
    <n v="237"/>
    <n v="6.13"/>
    <n v="38"/>
    <n v="0.98064516129032264"/>
    <n v="31.265707649567148"/>
    <n v="0.80685697160173286"/>
    <x v="1"/>
    <n v="2"/>
    <m/>
    <n v="15"/>
    <n v="4"/>
    <n v="0"/>
    <m/>
    <m/>
    <m/>
    <n v="1"/>
    <n v="0"/>
    <n v="2"/>
    <n v="1"/>
    <n v="1"/>
    <n v="2"/>
  </r>
  <r>
    <n v="75842"/>
    <x v="0"/>
    <n v="23"/>
    <n v="7"/>
    <x v="1"/>
    <m/>
    <n v="1"/>
    <n v="3"/>
    <n v="5"/>
    <n v="47"/>
    <n v="1.22"/>
    <n v="170"/>
    <n v="4.4000000000000004"/>
    <n v="49"/>
    <n v="1.2719148936170213"/>
    <n v="46.216895088398942"/>
    <n v="1.1996725959116321"/>
    <x v="1"/>
    <m/>
    <m/>
    <n v="77"/>
    <n v="3"/>
    <n v="3"/>
    <n v="3"/>
    <n v="2"/>
    <n v="2"/>
    <n v="2"/>
    <n v="0"/>
    <n v="0"/>
    <n v="1"/>
    <n v="2"/>
    <m/>
  </r>
  <r>
    <n v="75845"/>
    <x v="0"/>
    <n v="59"/>
    <n v="1"/>
    <x v="1"/>
    <m/>
    <n v="2"/>
    <n v="4"/>
    <n v="4"/>
    <n v="40"/>
    <n v="1.03"/>
    <n v="129"/>
    <n v="3.34"/>
    <n v="41"/>
    <n v="1.0557500000000002"/>
    <n v="40.684992745379738"/>
    <n v="1.0476385631935283"/>
    <x v="0"/>
    <n v="2"/>
    <m/>
    <n v="8"/>
    <n v="3"/>
    <n v="2"/>
    <n v="2"/>
    <n v="3"/>
    <n v="2"/>
    <n v="1"/>
    <n v="0"/>
    <n v="0"/>
    <n v="1"/>
    <n v="1"/>
    <n v="2"/>
  </r>
  <r>
    <n v="75848"/>
    <x v="0"/>
    <n v="59"/>
    <n v="3"/>
    <x v="1"/>
    <m/>
    <n v="1"/>
    <n v="5"/>
    <n v="1"/>
    <n v="49"/>
    <n v="1.27"/>
    <n v="156"/>
    <n v="4.03"/>
    <n v="47"/>
    <n v="1.2181632653061225"/>
    <n v="44.204527173829867"/>
    <n v="1.1457091736890599"/>
    <x v="1"/>
    <n v="1"/>
    <n v="2"/>
    <n v="15"/>
    <n v="2"/>
    <n v="0"/>
    <m/>
    <m/>
    <m/>
    <n v="0"/>
    <n v="0"/>
    <n v="1"/>
    <n v="1"/>
    <n v="1"/>
    <n v="2"/>
  </r>
  <r>
    <n v="75860"/>
    <x v="0"/>
    <n v="60"/>
    <n v="6"/>
    <x v="1"/>
    <m/>
    <n v="2"/>
    <n v="5"/>
    <n v="1"/>
    <n v="55"/>
    <n v="1.42"/>
    <n v="185"/>
    <n v="4.78"/>
    <n v="60"/>
    <n v="1.5490909090909089"/>
    <n v="50.930654782451022"/>
    <n v="1.3149369052923718"/>
    <x v="0"/>
    <n v="2"/>
    <m/>
    <n v="14"/>
    <n v="4"/>
    <n v="1"/>
    <m/>
    <m/>
    <m/>
    <n v="2"/>
    <n v="2"/>
    <n v="4"/>
    <n v="1"/>
    <n v="1"/>
    <n v="2"/>
  </r>
  <r>
    <n v="75869"/>
    <x v="0"/>
    <n v="27"/>
    <n v="4"/>
    <x v="1"/>
    <m/>
    <n v="1"/>
    <n v="4"/>
    <n v="1"/>
    <n v="53"/>
    <n v="1.37"/>
    <n v="166"/>
    <n v="4.29"/>
    <n v="50"/>
    <n v="1.2924528301886793"/>
    <n v="61.476663287908508"/>
    <n v="1.5891137491402767"/>
    <x v="1"/>
    <m/>
    <m/>
    <n v="8"/>
    <n v="4"/>
    <n v="2"/>
    <n v="3"/>
    <n v="3"/>
    <n v="1"/>
    <n v="4"/>
    <n v="0"/>
    <n v="0"/>
    <n v="1"/>
    <n v="1"/>
    <n v="1"/>
  </r>
  <r>
    <n v="75874"/>
    <x v="0"/>
    <n v="57"/>
    <n v="3"/>
    <x v="1"/>
    <m/>
    <n v="1"/>
    <n v="5"/>
    <n v="1"/>
    <n v="38"/>
    <n v="0.98"/>
    <n v="177"/>
    <n v="4.58"/>
    <n v="41"/>
    <n v="1.0573684210526315"/>
    <n v="38.893533087191564"/>
    <n v="1.0030437480380983"/>
    <x v="1"/>
    <n v="2"/>
    <m/>
    <n v="8"/>
    <n v="4"/>
    <n v="3"/>
    <n v="3"/>
    <n v="3"/>
    <n v="3"/>
    <n v="1"/>
    <n v="18"/>
    <n v="1"/>
    <n v="1"/>
    <n v="1"/>
    <n v="2"/>
  </r>
  <r>
    <n v="75879"/>
    <x v="0"/>
    <n v="56"/>
    <n v="3"/>
    <x v="0"/>
    <n v="1"/>
    <n v="1"/>
    <n v="5"/>
    <n v="5"/>
    <n v="83"/>
    <n v="2.15"/>
    <n v="172"/>
    <n v="4.45"/>
    <n v="84"/>
    <n v="2.1759036144578312"/>
    <n v="86.088994818370494"/>
    <n v="2.2300161308373077"/>
    <x v="1"/>
    <n v="2"/>
    <m/>
    <n v="3"/>
    <n v="2"/>
    <n v="0"/>
    <m/>
    <m/>
    <m/>
    <m/>
    <n v="0"/>
    <n v="0"/>
    <n v="1"/>
    <n v="1"/>
    <n v="2"/>
  </r>
  <r>
    <n v="75882"/>
    <x v="0"/>
    <n v="54"/>
    <n v="3"/>
    <x v="1"/>
    <m/>
    <n v="1"/>
    <n v="2"/>
    <n v="1"/>
    <n v="35"/>
    <n v="0.91"/>
    <n v="192"/>
    <n v="4.97"/>
    <n v="41"/>
    <n v="1.0660000000000001"/>
    <n v="41.445116690635892"/>
    <n v="1.0775730339565333"/>
    <x v="1"/>
    <n v="2"/>
    <m/>
    <n v="15"/>
    <n v="4"/>
    <n v="2"/>
    <n v="3"/>
    <n v="3"/>
    <n v="3"/>
    <n v="4"/>
    <n v="0"/>
    <n v="4"/>
    <n v="1"/>
    <n v="1"/>
    <n v="2"/>
  </r>
  <r>
    <n v="75885"/>
    <x v="0"/>
    <n v="40"/>
    <n v="3"/>
    <x v="1"/>
    <m/>
    <n v="1"/>
    <n v="5"/>
    <n v="1"/>
    <n v="48"/>
    <n v="1.24"/>
    <n v="209"/>
    <n v="5.4"/>
    <n v="52"/>
    <n v="1.3433333333333335"/>
    <n v="47.838094090770234"/>
    <n v="1.235817430678231"/>
    <x v="1"/>
    <n v="1"/>
    <n v="2"/>
    <n v="15"/>
    <n v="4"/>
    <n v="2"/>
    <m/>
    <m/>
    <m/>
    <m/>
    <n v="1"/>
    <n v="20"/>
    <n v="1"/>
    <n v="1"/>
    <n v="2"/>
  </r>
  <r>
    <n v="75896"/>
    <x v="0"/>
    <n v="26"/>
    <n v="3"/>
    <x v="1"/>
    <m/>
    <n v="1"/>
    <n v="4"/>
    <n v="6"/>
    <n v="27"/>
    <n v="0.7"/>
    <n v="143"/>
    <n v="3.7"/>
    <n v="28"/>
    <n v="0.72592592592592586"/>
    <n v="33.893539080657668"/>
    <n v="0.87872138357260621"/>
    <x v="1"/>
    <m/>
    <m/>
    <n v="7"/>
    <n v="4"/>
    <n v="3"/>
    <n v="3"/>
    <n v="3"/>
    <n v="3"/>
    <n v="9"/>
    <n v="5"/>
    <n v="20"/>
    <n v="1"/>
    <n v="2"/>
    <m/>
  </r>
  <r>
    <n v="75898"/>
    <x v="0"/>
    <n v="24"/>
    <n v="3"/>
    <x v="1"/>
    <m/>
    <n v="1"/>
    <n v="4"/>
    <n v="6"/>
    <n v="49"/>
    <n v="1.27"/>
    <n v="187"/>
    <n v="4.84"/>
    <n v="45"/>
    <n v="1.1663265306122448"/>
    <n v="45.94538911586335"/>
    <n v="1.1908294730029889"/>
    <x v="0"/>
    <m/>
    <m/>
    <n v="7"/>
    <n v="2"/>
    <n v="3"/>
    <n v="3"/>
    <n v="2"/>
    <n v="3"/>
    <n v="2"/>
    <n v="0"/>
    <n v="0"/>
    <n v="1"/>
    <n v="1"/>
    <n v="2"/>
  </r>
  <r>
    <n v="75900"/>
    <x v="0"/>
    <n v="21"/>
    <n v="6"/>
    <x v="1"/>
    <m/>
    <n v="2"/>
    <n v="3"/>
    <n v="5"/>
    <n v="43"/>
    <n v="1.1100000000000001"/>
    <n v="126"/>
    <n v="3.26"/>
    <n v="47"/>
    <n v="1.2132558139534884"/>
    <n v="38.653485831530567"/>
    <n v="0.99779928541857987"/>
    <x v="0"/>
    <m/>
    <m/>
    <n v="7"/>
    <n v="2"/>
    <n v="3"/>
    <n v="1"/>
    <n v="2"/>
    <n v="3"/>
    <n v="1"/>
    <n v="0"/>
    <n v="0"/>
    <n v="1"/>
    <n v="2"/>
    <m/>
  </r>
  <r>
    <n v="75903"/>
    <x v="0"/>
    <n v="28"/>
    <n v="4"/>
    <x v="1"/>
    <m/>
    <n v="1"/>
    <n v="2"/>
    <n v="5"/>
    <n v="57"/>
    <n v="1.47"/>
    <n v="159"/>
    <n v="4.1100000000000003"/>
    <n v="66"/>
    <n v="1.7021052631578946"/>
    <n v="56.809458618202939"/>
    <n v="1.4650860380483917"/>
    <x v="1"/>
    <m/>
    <m/>
    <n v="4"/>
    <n v="3"/>
    <n v="2"/>
    <n v="3"/>
    <n v="2"/>
    <n v="2"/>
    <n v="2"/>
    <n v="4"/>
    <n v="4"/>
    <n v="1"/>
    <n v="2"/>
    <m/>
  </r>
  <r>
    <n v="75907"/>
    <x v="0"/>
    <n v="40"/>
    <n v="3"/>
    <x v="1"/>
    <m/>
    <n v="1"/>
    <n v="5"/>
    <n v="1"/>
    <n v="31"/>
    <n v="0.8"/>
    <n v="163"/>
    <n v="4.22"/>
    <n v="28"/>
    <n v="0.72258064516129039"/>
    <n v="39.748699670979008"/>
    <n v="1.0257728947349423"/>
    <x v="1"/>
    <n v="2"/>
    <m/>
    <n v="8"/>
    <n v="3"/>
    <n v="1"/>
    <n v="3"/>
    <n v="3"/>
    <n v="2"/>
    <n v="0"/>
    <n v="0"/>
    <n v="0"/>
    <n v="1"/>
    <n v="1"/>
    <n v="2"/>
  </r>
  <r>
    <n v="75910"/>
    <x v="0"/>
    <n v="30"/>
    <n v="3"/>
    <x v="1"/>
    <m/>
    <n v="1"/>
    <n v="4"/>
    <n v="1"/>
    <n v="28"/>
    <n v="0.72"/>
    <n v="141"/>
    <n v="3.65"/>
    <n v="31"/>
    <n v="0.79714285714285715"/>
    <n v="34.691018824375718"/>
    <n v="0.89205476976966125"/>
    <x v="0"/>
    <m/>
    <m/>
    <n v="7"/>
    <n v="2"/>
    <n v="2"/>
    <n v="3"/>
    <n v="3"/>
    <n v="2"/>
    <m/>
    <n v="0"/>
    <n v="0"/>
    <n v="1"/>
    <n v="1"/>
    <n v="2"/>
  </r>
  <r>
    <n v="75911"/>
    <x v="0"/>
    <n v="67"/>
    <n v="4"/>
    <x v="1"/>
    <m/>
    <n v="2"/>
    <n v="3"/>
    <n v="4"/>
    <n v="72"/>
    <n v="1.86"/>
    <n v="152"/>
    <n v="3.93"/>
    <n v="82"/>
    <n v="2.1183333333333336"/>
    <n v="70.723568856648001"/>
    <n v="1.8270255287967399"/>
    <x v="0"/>
    <n v="2"/>
    <m/>
    <n v="8"/>
    <n v="2"/>
    <n v="3"/>
    <m/>
    <m/>
    <m/>
    <n v="7"/>
    <n v="0"/>
    <n v="0"/>
    <n v="1"/>
    <n v="2"/>
    <m/>
  </r>
  <r>
    <n v="75912"/>
    <x v="0"/>
    <n v="80"/>
    <n v="4"/>
    <x v="1"/>
    <m/>
    <n v="1"/>
    <n v="3"/>
    <n v="1"/>
    <n v="50"/>
    <n v="1.29"/>
    <n v="128"/>
    <n v="3.31"/>
    <n v="54"/>
    <n v="1.3932"/>
    <n v="60.531455800202238"/>
    <n v="1.5617115596452178"/>
    <x v="1"/>
    <n v="2"/>
    <m/>
    <n v="9"/>
    <n v="4"/>
    <n v="2"/>
    <n v="3"/>
    <n v="3"/>
    <n v="3"/>
    <n v="1"/>
    <n v="0"/>
    <n v="0"/>
    <n v="1"/>
    <n v="1"/>
    <n v="2"/>
  </r>
  <r>
    <n v="75921"/>
    <x v="0"/>
    <n v="76"/>
    <n v="4"/>
    <x v="1"/>
    <m/>
    <n v="2"/>
    <n v="4"/>
    <n v="1"/>
    <n v="47"/>
    <n v="1.22"/>
    <n v="138"/>
    <n v="3.57"/>
    <n v="49"/>
    <n v="1.2719148936170213"/>
    <n v="45.333008035509195"/>
    <n v="1.1767291447515151"/>
    <x v="0"/>
    <n v="2"/>
    <m/>
    <n v="14"/>
    <n v="3"/>
    <n v="2"/>
    <n v="1"/>
    <n v="0"/>
    <n v="3"/>
    <n v="1"/>
    <n v="0"/>
    <n v="0"/>
    <n v="1"/>
    <n v="1"/>
    <n v="2"/>
  </r>
  <r>
    <n v="75923"/>
    <x v="0"/>
    <n v="80"/>
    <n v="3"/>
    <x v="0"/>
    <n v="2"/>
    <n v="1"/>
    <n v="5"/>
    <n v="1"/>
    <n v="54"/>
    <n v="1.4"/>
    <n v="161"/>
    <n v="4.16"/>
    <n v="54"/>
    <n v="1.4"/>
    <n v="57.817034775104517"/>
    <n v="1.498960160836043"/>
    <x v="1"/>
    <n v="2"/>
    <m/>
    <n v="9"/>
    <n v="3"/>
    <n v="3"/>
    <n v="3"/>
    <n v="3"/>
    <n v="3"/>
    <n v="0"/>
    <n v="4"/>
    <n v="2"/>
    <n v="1"/>
    <n v="1"/>
    <n v="2"/>
  </r>
  <r>
    <n v="75924"/>
    <x v="0"/>
    <n v="30"/>
    <n v="7"/>
    <x v="1"/>
    <m/>
    <n v="1"/>
    <n v="3"/>
    <n v="5"/>
    <n v="50"/>
    <n v="1.29"/>
    <n v="157"/>
    <n v="4.0599999999999996"/>
    <n v="57"/>
    <n v="1.4706000000000001"/>
    <n v="53.85633133530127"/>
    <n v="1.389493348450773"/>
    <x v="1"/>
    <m/>
    <m/>
    <n v="10"/>
    <n v="5"/>
    <n v="1"/>
    <m/>
    <m/>
    <m/>
    <m/>
    <n v="0"/>
    <n v="0"/>
    <n v="1"/>
    <n v="1"/>
    <n v="2"/>
  </r>
  <r>
    <n v="75925"/>
    <x v="0"/>
    <n v="51"/>
    <n v="4"/>
    <x v="1"/>
    <m/>
    <n v="1"/>
    <n v="2"/>
    <n v="3"/>
    <n v="76"/>
    <n v="1.97"/>
    <n v="154"/>
    <n v="3.98"/>
    <n v="83"/>
    <n v="2.1514473684210524"/>
    <n v="79.368823517088401"/>
    <n v="2.0573234516929495"/>
    <x v="1"/>
    <n v="2"/>
    <m/>
    <n v="2"/>
    <n v="1"/>
    <n v="0"/>
    <m/>
    <m/>
    <m/>
    <m/>
    <n v="0"/>
    <n v="0"/>
    <n v="1"/>
    <n v="1"/>
    <n v="2"/>
  </r>
  <r>
    <n v="75927"/>
    <x v="0"/>
    <n v="30"/>
    <n v="4"/>
    <x v="1"/>
    <m/>
    <n v="1"/>
    <n v="4"/>
    <n v="5"/>
    <n v="87"/>
    <n v="2.25"/>
    <n v="197"/>
    <n v="5.09"/>
    <n v="91"/>
    <n v="2.353448275862069"/>
    <n v="87.922811534973633"/>
    <n v="2.2738658155596632"/>
    <x v="1"/>
    <m/>
    <m/>
    <n v="12"/>
    <n v="2"/>
    <n v="3"/>
    <n v="3"/>
    <n v="3"/>
    <n v="3"/>
    <m/>
    <n v="0"/>
    <n v="0"/>
    <n v="1"/>
    <n v="2"/>
    <m/>
  </r>
  <r>
    <n v="75932"/>
    <x v="0"/>
    <n v="41"/>
    <n v="2"/>
    <x v="1"/>
    <m/>
    <n v="1"/>
    <n v="3"/>
    <n v="6"/>
    <n v="31"/>
    <n v="0.8"/>
    <n v="192"/>
    <n v="4.97"/>
    <n v="33"/>
    <n v="0.85161290322580652"/>
    <n v="34.448665798063182"/>
    <n v="0.88899782704679187"/>
    <x v="1"/>
    <n v="2"/>
    <m/>
    <n v="15"/>
    <n v="4"/>
    <n v="2"/>
    <m/>
    <m/>
    <m/>
    <n v="1"/>
    <n v="0"/>
    <n v="1"/>
    <n v="1"/>
    <n v="1"/>
    <n v="1"/>
  </r>
  <r>
    <n v="75934"/>
    <x v="0"/>
    <n v="46"/>
    <n v="3"/>
    <x v="1"/>
    <m/>
    <n v="1"/>
    <n v="2"/>
    <n v="4"/>
    <n v="33"/>
    <n v="0.85"/>
    <n v="262"/>
    <n v="6.78"/>
    <n v="33"/>
    <n v="0.85"/>
    <n v="37.088737552881405"/>
    <n v="0.95531596727118773"/>
    <x v="0"/>
    <n v="2"/>
    <m/>
    <n v="2"/>
    <n v="3"/>
    <n v="2"/>
    <n v="3"/>
    <n v="3"/>
    <n v="3"/>
    <n v="0"/>
    <n v="0"/>
    <n v="0"/>
    <n v="1"/>
    <n v="2"/>
    <m/>
  </r>
  <r>
    <n v="75937"/>
    <x v="0"/>
    <n v="77"/>
    <n v="3"/>
    <x v="0"/>
    <n v="2"/>
    <n v="1"/>
    <n v="4"/>
    <n v="1"/>
    <n v="44"/>
    <n v="1.1399999999999999"/>
    <n v="153"/>
    <n v="3.96"/>
    <n v="52"/>
    <n v="1.3472727272727272"/>
    <n v="48.427062003743444"/>
    <n v="1.254701151915171"/>
    <x v="1"/>
    <n v="2"/>
    <m/>
    <n v="14"/>
    <n v="2"/>
    <n v="3"/>
    <n v="3"/>
    <n v="3"/>
    <n v="3"/>
    <n v="0"/>
    <n v="0"/>
    <n v="0"/>
    <n v="1"/>
    <n v="1"/>
    <n v="2"/>
  </r>
  <r>
    <n v="75942"/>
    <x v="0"/>
    <n v="78"/>
    <n v="4"/>
    <x v="0"/>
    <n v="1"/>
    <n v="1"/>
    <n v="4"/>
    <n v="1"/>
    <n v="88"/>
    <n v="2.2799999999999998"/>
    <n v="192"/>
    <n v="4.97"/>
    <n v="89"/>
    <n v="2.3059090909090907"/>
    <n v="90.48427310217356"/>
    <n v="2.3443652576472238"/>
    <x v="0"/>
    <n v="2"/>
    <m/>
    <n v="9"/>
    <n v="4"/>
    <n v="2"/>
    <n v="3"/>
    <n v="3"/>
    <n v="3"/>
    <n v="2"/>
    <n v="0"/>
    <n v="4"/>
    <n v="1"/>
    <n v="1"/>
    <n v="2"/>
  </r>
  <r>
    <n v="75945"/>
    <x v="0"/>
    <n v="60"/>
    <n v="6"/>
    <x v="1"/>
    <m/>
    <n v="2"/>
    <n v="2"/>
    <n v="1"/>
    <n v="69"/>
    <n v="1.78"/>
    <n v="209"/>
    <n v="5.4"/>
    <n v="73"/>
    <n v="1.8831884057971013"/>
    <n v="66.605369952647223"/>
    <n v="1.7182254857349575"/>
    <x v="0"/>
    <n v="2"/>
    <m/>
    <n v="9"/>
    <n v="3"/>
    <n v="2"/>
    <n v="3"/>
    <n v="3"/>
    <n v="3"/>
    <m/>
    <n v="0"/>
    <n v="0"/>
    <n v="1"/>
    <n v="2"/>
    <m/>
  </r>
  <r>
    <n v="75956"/>
    <x v="0"/>
    <n v="80"/>
    <n v="3"/>
    <x v="0"/>
    <n v="1"/>
    <n v="1"/>
    <n v="5"/>
    <n v="1"/>
    <n v="50"/>
    <n v="1.29"/>
    <n v="130"/>
    <n v="3.36"/>
    <n v="44"/>
    <n v="1.1352000000000002"/>
    <n v="56.420463895826174"/>
    <n v="1.4556479685123154"/>
    <x v="1"/>
    <n v="2"/>
    <m/>
    <n v="14"/>
    <n v="2"/>
    <n v="3"/>
    <n v="3"/>
    <n v="3"/>
    <n v="2"/>
    <n v="1"/>
    <n v="0"/>
    <n v="0"/>
    <n v="1"/>
    <n v="1"/>
    <n v="2"/>
  </r>
  <r>
    <n v="75957"/>
    <x v="0"/>
    <n v="21"/>
    <n v="1"/>
    <x v="1"/>
    <m/>
    <n v="1"/>
    <n v="3"/>
    <n v="5"/>
    <n v="80"/>
    <n v="2.0699999999999998"/>
    <n v="154"/>
    <n v="3.98"/>
    <n v="84"/>
    <n v="2.1734999999999998"/>
    <n v="79.79258618076021"/>
    <n v="2.0646331674271705"/>
    <x v="1"/>
    <m/>
    <m/>
    <n v="15"/>
    <n v="3"/>
    <n v="3"/>
    <n v="3"/>
    <n v="3"/>
    <n v="3"/>
    <n v="1"/>
    <n v="15"/>
    <n v="0"/>
    <n v="1"/>
    <n v="1"/>
    <n v="2"/>
  </r>
  <r>
    <n v="75960"/>
    <x v="0"/>
    <n v="76"/>
    <n v="1"/>
    <x v="1"/>
    <m/>
    <n v="1"/>
    <n v="3"/>
    <n v="1"/>
    <n v="73"/>
    <n v="1.89"/>
    <n v="189"/>
    <n v="4.8899999999999997"/>
    <n v="69"/>
    <n v="1.7864383561643835"/>
    <n v="77.490197667174144"/>
    <n v="2.0062530628898512"/>
    <x v="0"/>
    <n v="2"/>
    <m/>
    <n v="14"/>
    <n v="2"/>
    <n v="3"/>
    <n v="3"/>
    <n v="3"/>
    <n v="3"/>
    <n v="3"/>
    <n v="0"/>
    <n v="0"/>
    <n v="1"/>
    <n v="1"/>
    <n v="2"/>
  </r>
  <r>
    <n v="75962"/>
    <x v="0"/>
    <n v="64"/>
    <n v="1"/>
    <x v="1"/>
    <m/>
    <n v="2"/>
    <n v="1"/>
    <n v="1"/>
    <n v="43"/>
    <n v="1.1100000000000001"/>
    <n v="236"/>
    <n v="6.1"/>
    <n v="44"/>
    <n v="1.1358139534883722"/>
    <n v="40.902429328733504"/>
    <n v="1.0558534082533533"/>
    <x v="0"/>
    <n v="2"/>
    <m/>
    <n v="7"/>
    <n v="4"/>
    <n v="0"/>
    <n v="3"/>
    <n v="3"/>
    <n v="3"/>
    <m/>
    <n v="0"/>
    <n v="6"/>
    <n v="2"/>
    <n v="2"/>
    <m/>
  </r>
  <r>
    <n v="75964"/>
    <x v="0"/>
    <n v="71"/>
    <n v="3"/>
    <x v="0"/>
    <n v="2"/>
    <n v="1"/>
    <n v="5"/>
    <n v="1"/>
    <n v="50"/>
    <n v="1.29"/>
    <n v="165"/>
    <n v="4.2699999999999996"/>
    <n v="54"/>
    <n v="1.3932"/>
    <n v="45.483708970745582"/>
    <n v="1.1734796914452361"/>
    <x v="1"/>
    <n v="2"/>
    <m/>
    <n v="15"/>
    <n v="1"/>
    <n v="3"/>
    <n v="3"/>
    <n v="3"/>
    <n v="3"/>
    <n v="1"/>
    <n v="8"/>
    <n v="0"/>
    <n v="1"/>
    <n v="1"/>
    <n v="2"/>
  </r>
  <r>
    <n v="75969"/>
    <x v="0"/>
    <n v="69"/>
    <n v="6"/>
    <x v="1"/>
    <m/>
    <n v="2"/>
    <n v="3"/>
    <n v="3"/>
    <n v="32"/>
    <n v="0.83"/>
    <n v="144"/>
    <n v="3.72"/>
    <n v="27"/>
    <n v="0.7003125"/>
    <n v="32.660429568595056"/>
    <n v="0.8471298919354342"/>
    <x v="0"/>
    <n v="2"/>
    <m/>
    <n v="9"/>
    <n v="3"/>
    <n v="0"/>
    <m/>
    <m/>
    <m/>
    <m/>
    <n v="0"/>
    <n v="0"/>
    <n v="2"/>
    <n v="1"/>
    <n v="2"/>
  </r>
  <r>
    <n v="75970"/>
    <x v="0"/>
    <n v="30"/>
    <n v="3"/>
    <x v="1"/>
    <m/>
    <n v="1"/>
    <n v="2"/>
    <n v="6"/>
    <n v="72"/>
    <n v="1.86"/>
    <n v="252"/>
    <n v="6.52"/>
    <n v="76"/>
    <n v="1.9633333333333336"/>
    <n v="70.369332651667833"/>
    <n v="1.8178744268347526"/>
    <x v="1"/>
    <m/>
    <m/>
    <n v="5"/>
    <n v="4"/>
    <n v="3"/>
    <n v="3"/>
    <n v="3"/>
    <n v="3"/>
    <n v="5"/>
    <n v="4"/>
    <n v="0"/>
    <n v="1"/>
    <n v="2"/>
    <m/>
  </r>
  <r>
    <n v="75973"/>
    <x v="0"/>
    <n v="65"/>
    <n v="3"/>
    <x v="1"/>
    <m/>
    <n v="1"/>
    <n v="5"/>
    <n v="1"/>
    <n v="41"/>
    <n v="1.06"/>
    <n v="155"/>
    <n v="4.01"/>
    <n v="35"/>
    <n v="0.90487804878048783"/>
    <n v="35.166752034401171"/>
    <n v="0.90918919893817673"/>
    <x v="1"/>
    <n v="2"/>
    <m/>
    <n v="15"/>
    <n v="2"/>
    <n v="3"/>
    <n v="3"/>
    <n v="3"/>
    <n v="3"/>
    <n v="0"/>
    <n v="0"/>
    <n v="0"/>
    <n v="1"/>
    <n v="1"/>
    <n v="2"/>
  </r>
  <r>
    <n v="75975"/>
    <x v="0"/>
    <n v="31"/>
    <n v="3"/>
    <x v="1"/>
    <m/>
    <n v="1"/>
    <n v="3"/>
    <n v="4"/>
    <n v="32"/>
    <n v="0.83"/>
    <n v="139"/>
    <n v="3.59"/>
    <n v="38"/>
    <n v="0.98562499999999997"/>
    <n v="32.99665413867978"/>
    <n v="0.85585071672200674"/>
    <x v="1"/>
    <m/>
    <m/>
    <n v="6"/>
    <n v="4"/>
    <n v="1"/>
    <m/>
    <m/>
    <m/>
    <m/>
    <n v="0"/>
    <n v="2"/>
    <n v="1"/>
    <n v="2"/>
    <m/>
  </r>
  <r>
    <n v="75976"/>
    <x v="0"/>
    <n v="67"/>
    <n v="4"/>
    <x v="0"/>
    <n v="1"/>
    <n v="1"/>
    <n v="4"/>
    <n v="2"/>
    <n v="38"/>
    <n v="0.98"/>
    <n v="122"/>
    <n v="3.15"/>
    <n v="36"/>
    <n v="0.92842105263157892"/>
    <n v="36.33836789960742"/>
    <n v="0.93714738267408604"/>
    <x v="0"/>
    <n v="2"/>
    <m/>
    <n v="5"/>
    <n v="3"/>
    <n v="3"/>
    <n v="2"/>
    <n v="3"/>
    <n v="2"/>
    <m/>
    <n v="0"/>
    <n v="4"/>
    <n v="1"/>
    <n v="1"/>
    <n v="2"/>
  </r>
  <r>
    <n v="75977"/>
    <x v="0"/>
    <n v="25"/>
    <n v="3"/>
    <x v="1"/>
    <m/>
    <n v="1"/>
    <n v="5"/>
    <n v="5"/>
    <n v="53"/>
    <n v="1.37"/>
    <n v="153"/>
    <n v="3.96"/>
    <n v="62"/>
    <n v="1.6026415094339626"/>
    <n v="54.5778581930035"/>
    <n v="1.4107861457436754"/>
    <x v="0"/>
    <m/>
    <m/>
    <n v="5"/>
    <n v="3"/>
    <n v="2"/>
    <n v="3"/>
    <n v="3"/>
    <n v="3"/>
    <n v="3"/>
    <n v="1"/>
    <n v="3"/>
    <n v="1"/>
    <n v="1"/>
    <n v="2"/>
  </r>
  <r>
    <n v="75978"/>
    <x v="0"/>
    <n v="71"/>
    <n v="3"/>
    <x v="0"/>
    <n v="1"/>
    <n v="1"/>
    <n v="5"/>
    <n v="1"/>
    <n v="19"/>
    <n v="0.49"/>
    <n v="179"/>
    <n v="4.63"/>
    <n v="15"/>
    <n v="0.38684210526315788"/>
    <n v="24.77784858322859"/>
    <n v="0.63900767398852676"/>
    <x v="1"/>
    <n v="1"/>
    <n v="2"/>
    <n v="7"/>
    <n v="3"/>
    <n v="3"/>
    <n v="3"/>
    <n v="3"/>
    <n v="3"/>
    <n v="1"/>
    <n v="2"/>
    <n v="4"/>
    <n v="1"/>
    <n v="1"/>
    <n v="2"/>
  </r>
  <r>
    <n v="75980"/>
    <x v="0"/>
    <n v="31"/>
    <n v="3"/>
    <x v="1"/>
    <m/>
    <n v="1"/>
    <n v="5"/>
    <n v="1"/>
    <n v="55"/>
    <n v="1.42"/>
    <n v="135"/>
    <n v="3.49"/>
    <n v="55"/>
    <n v="1.42"/>
    <n v="52.812734352523286"/>
    <n v="1.3635287778287828"/>
    <x v="0"/>
    <m/>
    <m/>
    <n v="15"/>
    <n v="2"/>
    <n v="3"/>
    <n v="3"/>
    <n v="3"/>
    <n v="3"/>
    <n v="2"/>
    <n v="0"/>
    <n v="3"/>
    <n v="1"/>
    <n v="1"/>
    <n v="2"/>
  </r>
  <r>
    <n v="75986"/>
    <x v="0"/>
    <n v="55"/>
    <n v="2"/>
    <x v="1"/>
    <m/>
    <n v="2"/>
    <n v="5"/>
    <n v="1"/>
    <n v="42"/>
    <n v="1.0900000000000001"/>
    <n v="276"/>
    <n v="7.14"/>
    <n v="36"/>
    <n v="0.93428571428571439"/>
    <n v="42.313581987434489"/>
    <n v="1.0981381991977046"/>
    <x v="0"/>
    <n v="2"/>
    <m/>
    <n v="8"/>
    <n v="2"/>
    <n v="0"/>
    <n v="3"/>
    <n v="3"/>
    <n v="3"/>
    <n v="0"/>
    <n v="0"/>
    <n v="0"/>
    <n v="2"/>
    <n v="1"/>
    <n v="1"/>
  </r>
  <r>
    <n v="75989"/>
    <x v="0"/>
    <n v="32"/>
    <n v="4"/>
    <x v="1"/>
    <m/>
    <n v="1"/>
    <n v="2"/>
    <n v="5"/>
    <n v="70"/>
    <n v="1.81"/>
    <n v="183"/>
    <n v="4.7300000000000004"/>
    <n v="72"/>
    <n v="1.8617142857142857"/>
    <n v="66.056475438495085"/>
    <n v="1.7080317220525159"/>
    <x v="1"/>
    <m/>
    <m/>
    <n v="6"/>
    <n v="4"/>
    <n v="0"/>
    <m/>
    <m/>
    <m/>
    <n v="10"/>
    <n v="0"/>
    <n v="0"/>
    <n v="1"/>
    <n v="2"/>
    <m/>
  </r>
  <r>
    <n v="75991"/>
    <x v="0"/>
    <n v="80"/>
    <n v="3"/>
    <x v="0"/>
    <n v="1"/>
    <n v="1"/>
    <n v="4"/>
    <n v="2"/>
    <n v="60"/>
    <n v="1.55"/>
    <n v="185"/>
    <n v="4.78"/>
    <n v="70"/>
    <n v="1.8083333333333333"/>
    <n v="65.442461255024426"/>
    <n v="1.6905969157547978"/>
    <x v="1"/>
    <n v="2"/>
    <m/>
    <n v="8"/>
    <n v="3"/>
    <n v="3"/>
    <n v="3"/>
    <n v="3"/>
    <n v="3"/>
    <n v="0"/>
    <n v="0"/>
    <n v="1"/>
    <n v="1"/>
    <n v="1"/>
    <n v="2"/>
  </r>
  <r>
    <n v="75993"/>
    <x v="0"/>
    <n v="48"/>
    <n v="3"/>
    <x v="1"/>
    <m/>
    <n v="1"/>
    <n v="4"/>
    <n v="1"/>
    <n v="52"/>
    <n v="1.34"/>
    <n v="270"/>
    <n v="6.98"/>
    <n v="47"/>
    <n v="1.2111538461538462"/>
    <n v="44.694054807418297"/>
    <n v="1.15173141234501"/>
    <x v="1"/>
    <n v="2"/>
    <m/>
    <n v="15"/>
    <n v="2"/>
    <n v="1"/>
    <n v="3"/>
    <n v="3"/>
    <n v="1"/>
    <n v="1"/>
    <n v="1"/>
    <n v="0"/>
    <n v="1"/>
    <n v="1"/>
    <n v="2"/>
  </r>
  <r>
    <n v="75996"/>
    <x v="0"/>
    <n v="61"/>
    <n v="4"/>
    <x v="1"/>
    <m/>
    <n v="2"/>
    <n v="3"/>
    <n v="6"/>
    <n v="41"/>
    <n v="1.06"/>
    <n v="157"/>
    <n v="4.0599999999999996"/>
    <n v="37"/>
    <n v="0.9565853658536585"/>
    <n v="41.806504921707337"/>
    <n v="1.080851102853897"/>
    <x v="0"/>
    <n v="1"/>
    <n v="2"/>
    <n v="12"/>
    <n v="1"/>
    <n v="0"/>
    <n v="3"/>
    <n v="3"/>
    <n v="1"/>
    <n v="0"/>
    <n v="0"/>
    <n v="0"/>
    <n v="1"/>
    <n v="1"/>
    <n v="2"/>
  </r>
  <r>
    <n v="76012"/>
    <x v="0"/>
    <n v="59"/>
    <n v="6"/>
    <x v="1"/>
    <m/>
    <n v="2"/>
    <n v="1"/>
    <n v="1"/>
    <n v="54"/>
    <n v="1.4"/>
    <n v="151"/>
    <n v="3.9"/>
    <n v="59"/>
    <n v="1.5296296296296295"/>
    <n v="63.337495421363336"/>
    <n v="1.6420832146279383"/>
    <x v="0"/>
    <n v="2"/>
    <m/>
    <n v="9"/>
    <n v="3"/>
    <n v="0"/>
    <m/>
    <m/>
    <m/>
    <m/>
    <n v="0"/>
    <n v="0"/>
    <n v="1"/>
    <n v="1"/>
    <n v="2"/>
  </r>
  <r>
    <n v="76016"/>
    <x v="0"/>
    <n v="79"/>
    <n v="3"/>
    <x v="1"/>
    <m/>
    <n v="1"/>
    <n v="5"/>
    <n v="1"/>
    <n v="63"/>
    <n v="1.63"/>
    <n v="176"/>
    <n v="4.55"/>
    <n v="71"/>
    <n v="1.8369841269841267"/>
    <n v="68.582247660362853"/>
    <n v="1.7744295823236738"/>
    <x v="1"/>
    <n v="2"/>
    <m/>
    <n v="8"/>
    <n v="3"/>
    <n v="3"/>
    <n v="3"/>
    <n v="3"/>
    <n v="2"/>
    <n v="2"/>
    <n v="90"/>
    <n v="0"/>
    <n v="1"/>
    <n v="1"/>
    <n v="2"/>
  </r>
  <r>
    <n v="76018"/>
    <x v="0"/>
    <n v="31"/>
    <n v="3"/>
    <x v="1"/>
    <m/>
    <n v="1"/>
    <n v="4"/>
    <n v="6"/>
    <n v="34"/>
    <n v="0.88"/>
    <n v="191"/>
    <n v="4.9400000000000004"/>
    <n v="28"/>
    <n v="0.7247058823529412"/>
    <n v="37.647850579706848"/>
    <n v="0.97441495618064788"/>
    <x v="1"/>
    <m/>
    <m/>
    <n v="6"/>
    <n v="3"/>
    <n v="2"/>
    <n v="3"/>
    <n v="2"/>
    <n v="2"/>
    <n v="3"/>
    <n v="2"/>
    <n v="0"/>
    <n v="1"/>
    <n v="1"/>
    <n v="2"/>
  </r>
  <r>
    <n v="76019"/>
    <x v="0"/>
    <n v="29"/>
    <n v="2"/>
    <x v="0"/>
    <n v="2"/>
    <n v="1"/>
    <n v="4"/>
    <n v="1"/>
    <n v="34"/>
    <n v="0.88"/>
    <n v="200"/>
    <n v="5.17"/>
    <n v="31"/>
    <n v="0.8023529411764706"/>
    <n v="37.139974522152571"/>
    <n v="0.96126992880865481"/>
    <x v="1"/>
    <m/>
    <m/>
    <n v="1"/>
    <n v="1"/>
    <n v="0"/>
    <m/>
    <m/>
    <m/>
    <m/>
    <n v="0"/>
    <n v="0"/>
    <n v="2"/>
    <n v="2"/>
    <m/>
  </r>
  <r>
    <n v="76023"/>
    <x v="0"/>
    <n v="67"/>
    <n v="4"/>
    <x v="0"/>
    <n v="2"/>
    <n v="1"/>
    <n v="5"/>
    <n v="1"/>
    <n v="82"/>
    <n v="2.12"/>
    <n v="216"/>
    <n v="5.59"/>
    <n v="89"/>
    <n v="2.3009756097560978"/>
    <n v="85.691114769375773"/>
    <n v="2.2154288208667885"/>
    <x v="1"/>
    <n v="2"/>
    <m/>
    <n v="15"/>
    <n v="3"/>
    <n v="2"/>
    <n v="3"/>
    <n v="3"/>
    <n v="2"/>
    <n v="2"/>
    <n v="3"/>
    <n v="0"/>
    <n v="1"/>
    <n v="1"/>
    <n v="2"/>
  </r>
  <r>
    <n v="76025"/>
    <x v="0"/>
    <n v="51"/>
    <n v="3"/>
    <x v="1"/>
    <m/>
    <n v="1"/>
    <n v="5"/>
    <n v="3"/>
    <n v="59"/>
    <n v="1.53"/>
    <n v="211"/>
    <n v="5.46"/>
    <n v="60"/>
    <n v="1.5559322033898304"/>
    <n v="61.577299023074538"/>
    <n v="1.5968350424627804"/>
    <x v="1"/>
    <n v="2"/>
    <m/>
    <n v="15"/>
    <n v="2"/>
    <n v="2"/>
    <n v="3"/>
    <n v="3"/>
    <n v="2"/>
    <n v="1"/>
    <n v="0"/>
    <n v="0"/>
    <n v="1"/>
    <n v="1"/>
    <n v="2"/>
  </r>
  <r>
    <n v="76030"/>
    <x v="0"/>
    <n v="32"/>
    <n v="4"/>
    <x v="1"/>
    <m/>
    <n v="1"/>
    <n v="5"/>
    <n v="1"/>
    <n v="79"/>
    <n v="2.04"/>
    <n v="214"/>
    <n v="5.53"/>
    <n v="84"/>
    <n v="2.1691139240506332"/>
    <n v="84.63089768537489"/>
    <n v="2.1854054592172756"/>
    <x v="0"/>
    <m/>
    <m/>
    <n v="14"/>
    <n v="3"/>
    <n v="2"/>
    <n v="3"/>
    <n v="3"/>
    <n v="1"/>
    <n v="6"/>
    <n v="2"/>
    <n v="1"/>
    <n v="1"/>
    <n v="1"/>
    <n v="2"/>
  </r>
  <r>
    <n v="76036"/>
    <x v="0"/>
    <n v="64"/>
    <n v="2"/>
    <x v="1"/>
    <m/>
    <n v="2"/>
    <n v="1"/>
    <n v="5"/>
    <n v="55"/>
    <n v="1.42"/>
    <n v="162"/>
    <n v="4.1900000000000004"/>
    <n v="62"/>
    <n v="1.6007272727272726"/>
    <n v="51.988646866517648"/>
    <n v="1.3422523372810011"/>
    <x v="0"/>
    <n v="2"/>
    <m/>
    <n v="1"/>
    <n v="3"/>
    <n v="0"/>
    <n v="3"/>
    <n v="3"/>
    <n v="1"/>
    <m/>
    <n v="0"/>
    <n v="0"/>
    <n v="2"/>
    <n v="1"/>
    <n v="2"/>
  </r>
  <r>
    <n v="76037"/>
    <x v="0"/>
    <n v="60"/>
    <n v="1"/>
    <x v="1"/>
    <m/>
    <n v="2"/>
    <n v="1"/>
    <n v="1"/>
    <n v="46"/>
    <n v="1.19"/>
    <n v="124"/>
    <n v="3.21"/>
    <n v="51"/>
    <n v="1.3193478260869564"/>
    <n v="45.05762414963732"/>
    <n v="1.1656211464797479"/>
    <x v="0"/>
    <n v="2"/>
    <m/>
    <n v="5"/>
    <n v="4"/>
    <n v="2"/>
    <n v="3"/>
    <n v="3"/>
    <n v="2"/>
    <n v="2"/>
    <n v="0"/>
    <n v="0"/>
    <n v="1"/>
    <n v="1"/>
    <n v="2"/>
  </r>
  <r>
    <n v="76041"/>
    <x v="0"/>
    <n v="52"/>
    <n v="3"/>
    <x v="1"/>
    <m/>
    <n v="1"/>
    <n v="4"/>
    <n v="1"/>
    <n v="60"/>
    <n v="1.55"/>
    <n v="206"/>
    <n v="5.33"/>
    <n v="58"/>
    <n v="1.4983333333333335"/>
    <n v="67.142725972163575"/>
    <n v="1.7345204209475589"/>
    <x v="1"/>
    <n v="2"/>
    <m/>
    <n v="9"/>
    <n v="3"/>
    <n v="1"/>
    <m/>
    <m/>
    <m/>
    <n v="2"/>
    <n v="0"/>
    <n v="0"/>
    <n v="1"/>
    <n v="1"/>
    <n v="2"/>
  </r>
  <r>
    <n v="76046"/>
    <x v="0"/>
    <n v="50"/>
    <n v="3"/>
    <x v="1"/>
    <m/>
    <n v="1"/>
    <n v="3"/>
    <n v="1"/>
    <n v="41"/>
    <n v="1.06"/>
    <n v="246"/>
    <n v="6.36"/>
    <n v="43"/>
    <n v="1.1117073170731708"/>
    <n v="38.024099763414902"/>
    <n v="0.98306209144438528"/>
    <x v="1"/>
    <n v="2"/>
    <m/>
    <n v="5"/>
    <n v="3"/>
    <n v="0"/>
    <n v="3"/>
    <n v="3"/>
    <n v="3"/>
    <n v="1"/>
    <n v="0"/>
    <n v="0"/>
    <n v="1"/>
    <n v="2"/>
    <m/>
  </r>
  <r>
    <n v="76048"/>
    <x v="0"/>
    <n v="49"/>
    <n v="3"/>
    <x v="0"/>
    <n v="2"/>
    <n v="1"/>
    <n v="4"/>
    <n v="3"/>
    <n v="33"/>
    <n v="0.85"/>
    <n v="304"/>
    <n v="7.86"/>
    <n v="40"/>
    <n v="1.0303030303030303"/>
    <n v="25.889734638287734"/>
    <n v="0.66685680128922953"/>
    <x v="0"/>
    <n v="1"/>
    <n v="2"/>
    <n v="8"/>
    <n v="3"/>
    <n v="3"/>
    <n v="3"/>
    <n v="3"/>
    <n v="4"/>
    <n v="0"/>
    <n v="0"/>
    <n v="0"/>
    <n v="1"/>
    <n v="2"/>
    <m/>
  </r>
  <r>
    <n v="76049"/>
    <x v="0"/>
    <n v="54"/>
    <n v="3"/>
    <x v="1"/>
    <m/>
    <n v="1"/>
    <n v="2"/>
    <n v="6"/>
    <n v="52"/>
    <n v="1.34"/>
    <n v="203"/>
    <n v="5.25"/>
    <n v="51"/>
    <n v="1.3142307692307693"/>
    <n v="56.629445515482054"/>
    <n v="1.4592972498220376"/>
    <x v="1"/>
    <n v="2"/>
    <m/>
    <n v="9"/>
    <n v="2"/>
    <n v="3"/>
    <n v="3"/>
    <n v="3"/>
    <n v="3"/>
    <m/>
    <n v="0"/>
    <n v="0"/>
    <n v="2"/>
    <n v="1"/>
    <n v="2"/>
  </r>
  <r>
    <n v="76051"/>
    <x v="0"/>
    <n v="50"/>
    <n v="3"/>
    <x v="1"/>
    <m/>
    <n v="2"/>
    <n v="4"/>
    <n v="1"/>
    <n v="50"/>
    <n v="1.29"/>
    <n v="209"/>
    <n v="5.4"/>
    <n v="46"/>
    <n v="1.1868000000000001"/>
    <n v="58.665262474426136"/>
    <n v="1.5135637718401944"/>
    <x v="1"/>
    <n v="2"/>
    <m/>
    <n v="77"/>
    <n v="3"/>
    <n v="3"/>
    <n v="3"/>
    <n v="3"/>
    <n v="3"/>
    <n v="1"/>
    <n v="0"/>
    <n v="1"/>
    <n v="1"/>
    <n v="1"/>
    <n v="2"/>
  </r>
  <r>
    <n v="76059"/>
    <x v="0"/>
    <n v="21"/>
    <n v="4"/>
    <x v="1"/>
    <m/>
    <n v="1"/>
    <n v="3"/>
    <n v="6"/>
    <n v="61"/>
    <n v="1.58"/>
    <n v="147"/>
    <n v="3.8"/>
    <n v="58"/>
    <n v="1.5022950819672132"/>
    <n v="65.655060827177962"/>
    <n v="1.7005737066711668"/>
    <x v="1"/>
    <m/>
    <m/>
    <n v="10"/>
    <n v="4"/>
    <n v="2"/>
    <n v="3"/>
    <n v="2"/>
    <n v="2"/>
    <n v="7"/>
    <n v="0"/>
    <n v="0"/>
    <n v="1"/>
    <n v="2"/>
    <m/>
  </r>
  <r>
    <n v="76062"/>
    <x v="0"/>
    <n v="30"/>
    <n v="3"/>
    <x v="1"/>
    <m/>
    <n v="1"/>
    <n v="4"/>
    <n v="6"/>
    <n v="21"/>
    <n v="0.54"/>
    <n v="212"/>
    <n v="5.48"/>
    <n v="29"/>
    <n v="0.74571428571428577"/>
    <n v="24.307309675415343"/>
    <n v="0.62504510593925167"/>
    <x v="1"/>
    <m/>
    <m/>
    <n v="7"/>
    <n v="4"/>
    <n v="3"/>
    <n v="3"/>
    <n v="3"/>
    <n v="3"/>
    <n v="7"/>
    <n v="0"/>
    <n v="0"/>
    <n v="1"/>
    <n v="1"/>
    <n v="2"/>
  </r>
  <r>
    <n v="76064"/>
    <x v="0"/>
    <n v="42"/>
    <n v="3"/>
    <x v="1"/>
    <m/>
    <n v="1"/>
    <n v="5"/>
    <n v="3"/>
    <n v="56"/>
    <n v="1.45"/>
    <n v="173"/>
    <n v="4.47"/>
    <n v="56"/>
    <n v="1.45"/>
    <n v="55.538319601532329"/>
    <n v="1.4380457753968192"/>
    <x v="1"/>
    <n v="2"/>
    <m/>
    <n v="10"/>
    <n v="3"/>
    <n v="0"/>
    <n v="3"/>
    <n v="2"/>
    <n v="3"/>
    <n v="0"/>
    <n v="0"/>
    <n v="0"/>
    <n v="2"/>
    <n v="1"/>
    <n v="2"/>
  </r>
  <r>
    <n v="76067"/>
    <x v="0"/>
    <n v="26"/>
    <n v="3"/>
    <x v="1"/>
    <m/>
    <n v="1"/>
    <n v="3"/>
    <n v="1"/>
    <n v="39"/>
    <n v="1.01"/>
    <n v="184"/>
    <n v="4.76"/>
    <n v="35"/>
    <n v="0.90641025641025641"/>
    <n v="36.832079736722655"/>
    <n v="0.95385642395102255"/>
    <x v="1"/>
    <m/>
    <m/>
    <n v="9"/>
    <n v="3"/>
    <n v="1"/>
    <n v="3"/>
    <n v="3"/>
    <n v="1"/>
    <m/>
    <n v="0"/>
    <n v="1"/>
    <n v="1"/>
    <n v="2"/>
    <m/>
  </r>
  <r>
    <n v="76069"/>
    <x v="0"/>
    <n v="44"/>
    <n v="4"/>
    <x v="1"/>
    <m/>
    <n v="1"/>
    <n v="5"/>
    <n v="1"/>
    <n v="25"/>
    <n v="0.65"/>
    <n v="159"/>
    <n v="4.1100000000000003"/>
    <n v="22"/>
    <n v="0.57200000000000006"/>
    <n v="26.757954677985111"/>
    <n v="0.69570682162761288"/>
    <x v="1"/>
    <n v="2"/>
    <m/>
    <n v="15"/>
    <n v="3"/>
    <n v="3"/>
    <m/>
    <m/>
    <m/>
    <n v="2"/>
    <n v="2"/>
    <n v="1"/>
    <n v="1"/>
    <n v="1"/>
    <n v="2"/>
  </r>
  <r>
    <n v="76071"/>
    <x v="0"/>
    <n v="34"/>
    <n v="3"/>
    <x v="1"/>
    <m/>
    <n v="1"/>
    <n v="5"/>
    <n v="1"/>
    <n v="39"/>
    <n v="1.01"/>
    <n v="148"/>
    <n v="3.83"/>
    <n v="34"/>
    <n v="0.88051282051282065"/>
    <n v="49.074610260203485"/>
    <n v="1.2709065734052698"/>
    <x v="1"/>
    <m/>
    <m/>
    <n v="15"/>
    <n v="2"/>
    <n v="3"/>
    <n v="3"/>
    <n v="3"/>
    <n v="3"/>
    <n v="1"/>
    <n v="0"/>
    <n v="0"/>
    <n v="1"/>
    <n v="1"/>
    <n v="2"/>
  </r>
  <r>
    <n v="76072"/>
    <x v="0"/>
    <n v="73"/>
    <n v="3"/>
    <x v="0"/>
    <n v="2"/>
    <n v="1"/>
    <n v="1"/>
    <n v="1"/>
    <n v="44"/>
    <n v="1.1399999999999999"/>
    <n v="144"/>
    <n v="3.72"/>
    <n v="41"/>
    <n v="1.0622727272727273"/>
    <n v="50.524518892363993"/>
    <n v="1.3090443531203397"/>
    <x v="1"/>
    <n v="1"/>
    <n v="2"/>
    <n v="3"/>
    <n v="3"/>
    <n v="3"/>
    <n v="3"/>
    <n v="3"/>
    <n v="3"/>
    <n v="1"/>
    <n v="0"/>
    <n v="1"/>
    <n v="1"/>
    <n v="1"/>
    <n v="2"/>
  </r>
  <r>
    <n v="76073"/>
    <x v="0"/>
    <n v="21"/>
    <n v="3"/>
    <x v="1"/>
    <m/>
    <n v="1"/>
    <n v="4"/>
    <n v="5"/>
    <n v="53"/>
    <n v="1.37"/>
    <n v="137"/>
    <n v="3.54"/>
    <n v="58"/>
    <n v="1.4992452830188681"/>
    <n v="51.298940740951821"/>
    <n v="1.3260292229264905"/>
    <x v="1"/>
    <m/>
    <m/>
    <n v="15"/>
    <n v="3"/>
    <n v="3"/>
    <n v="3"/>
    <n v="2"/>
    <n v="3"/>
    <n v="1"/>
    <n v="0"/>
    <m/>
    <n v="1"/>
    <n v="1"/>
    <n v="2"/>
  </r>
  <r>
    <n v="76074"/>
    <x v="0"/>
    <n v="70"/>
    <n v="4"/>
    <x v="1"/>
    <m/>
    <n v="1"/>
    <n v="2"/>
    <n v="1"/>
    <n v="33"/>
    <n v="0.85"/>
    <n v="115"/>
    <n v="2.97"/>
    <n v="35"/>
    <n v="0.90151515151515149"/>
    <n v="33.116098809906376"/>
    <n v="0.8529904238915279"/>
    <x v="0"/>
    <n v="2"/>
    <m/>
    <n v="9"/>
    <n v="4"/>
    <n v="2"/>
    <n v="3"/>
    <n v="3"/>
    <n v="2"/>
    <n v="0"/>
    <n v="0"/>
    <n v="0"/>
    <n v="1"/>
    <n v="1"/>
    <n v="2"/>
  </r>
  <r>
    <n v="76075"/>
    <x v="0"/>
    <n v="35"/>
    <n v="3"/>
    <x v="1"/>
    <m/>
    <n v="1"/>
    <n v="3"/>
    <n v="1"/>
    <n v="39"/>
    <n v="1.01"/>
    <n v="180"/>
    <n v="4.6500000000000004"/>
    <n v="39"/>
    <n v="1.01"/>
    <n v="40.333719094293109"/>
    <n v="1.0445399047496422"/>
    <x v="1"/>
    <m/>
    <m/>
    <n v="8"/>
    <n v="2"/>
    <n v="1"/>
    <n v="3"/>
    <n v="3"/>
    <n v="3"/>
    <n v="0"/>
    <n v="0"/>
    <n v="0"/>
    <n v="2"/>
    <n v="1"/>
    <n v="2"/>
  </r>
  <r>
    <n v="76078"/>
    <x v="0"/>
    <n v="48"/>
    <n v="2"/>
    <x v="0"/>
    <n v="2"/>
    <n v="1"/>
    <n v="5"/>
    <n v="1"/>
    <n v="55"/>
    <n v="1.42"/>
    <n v="216"/>
    <n v="5.59"/>
    <n v="50"/>
    <n v="1.290909090909091"/>
    <n v="61.833963704279796"/>
    <n v="1.5964405174559511"/>
    <x v="1"/>
    <n v="2"/>
    <m/>
    <n v="15"/>
    <n v="2"/>
    <n v="0"/>
    <n v="3"/>
    <n v="3"/>
    <n v="2"/>
    <n v="15"/>
    <n v="3"/>
    <n v="0"/>
    <n v="1"/>
    <n v="1"/>
    <n v="2"/>
  </r>
  <r>
    <n v="76081"/>
    <x v="0"/>
    <n v="35"/>
    <n v="3"/>
    <x v="1"/>
    <m/>
    <n v="1"/>
    <n v="4"/>
    <n v="1"/>
    <n v="54"/>
    <n v="1.4"/>
    <n v="189"/>
    <n v="4.8899999999999997"/>
    <n v="53"/>
    <n v="1.3740740740740738"/>
    <n v="55.677495035854072"/>
    <n v="1.443490612040661"/>
    <x v="1"/>
    <m/>
    <m/>
    <n v="15"/>
    <n v="4"/>
    <n v="0"/>
    <m/>
    <m/>
    <m/>
    <n v="8"/>
    <n v="0"/>
    <n v="0"/>
    <n v="1"/>
    <n v="1"/>
    <n v="2"/>
  </r>
  <r>
    <n v="76082"/>
    <x v="0"/>
    <n v="30"/>
    <n v="3"/>
    <x v="1"/>
    <m/>
    <n v="1"/>
    <n v="5"/>
    <n v="1"/>
    <n v="41"/>
    <n v="1.06"/>
    <n v="130"/>
    <n v="3.36"/>
    <n v="43"/>
    <n v="1.1117073170731708"/>
    <n v="37.018495714894541"/>
    <n v="0.95706354775093205"/>
    <x v="1"/>
    <m/>
    <m/>
    <n v="15"/>
    <n v="3"/>
    <n v="2"/>
    <n v="3"/>
    <n v="3"/>
    <n v="2"/>
    <n v="1"/>
    <n v="0"/>
    <n v="0"/>
    <n v="1"/>
    <n v="1"/>
    <n v="2"/>
  </r>
  <r>
    <n v="76084"/>
    <x v="0"/>
    <n v="48"/>
    <n v="2"/>
    <x v="1"/>
    <m/>
    <n v="1"/>
    <n v="5"/>
    <n v="1"/>
    <n v="50"/>
    <n v="1.29"/>
    <n v="219"/>
    <n v="5.66"/>
    <n v="58"/>
    <n v="1.4964000000000002"/>
    <n v="49.436335897444579"/>
    <n v="1.2754574661540701"/>
    <x v="1"/>
    <n v="1"/>
    <n v="2"/>
    <n v="15"/>
    <n v="4"/>
    <n v="2"/>
    <n v="3"/>
    <n v="3"/>
    <n v="3"/>
    <n v="1"/>
    <n v="4"/>
    <n v="1"/>
    <n v="1"/>
    <n v="1"/>
    <n v="2"/>
  </r>
  <r>
    <n v="76087"/>
    <x v="0"/>
    <n v="55"/>
    <n v="2"/>
    <x v="1"/>
    <m/>
    <n v="2"/>
    <n v="3"/>
    <n v="1"/>
    <n v="39"/>
    <n v="1.01"/>
    <n v="152"/>
    <n v="3.93"/>
    <n v="34"/>
    <n v="0.88051282051282065"/>
    <n v="43.12618442343323"/>
    <n v="1.1168575966068606"/>
    <x v="0"/>
    <n v="2"/>
    <m/>
    <n v="15"/>
    <n v="4"/>
    <n v="2"/>
    <n v="3"/>
    <n v="3"/>
    <n v="3"/>
    <n v="0"/>
    <n v="1"/>
    <n v="0"/>
    <n v="1"/>
    <n v="1"/>
    <n v="2"/>
  </r>
  <r>
    <n v="76088"/>
    <x v="0"/>
    <n v="27"/>
    <n v="3"/>
    <x v="1"/>
    <m/>
    <n v="1"/>
    <n v="5"/>
    <n v="1"/>
    <n v="55"/>
    <n v="1.42"/>
    <n v="238"/>
    <n v="6.15"/>
    <n v="65"/>
    <n v="1.6781818181818182"/>
    <n v="49.472785613949597"/>
    <n v="1.2772973740328804"/>
    <x v="1"/>
    <m/>
    <m/>
    <n v="15"/>
    <n v="3"/>
    <n v="2"/>
    <n v="3"/>
    <n v="3"/>
    <n v="2"/>
    <n v="2"/>
    <n v="0"/>
    <n v="0"/>
    <n v="1"/>
    <n v="1"/>
    <n v="2"/>
  </r>
  <r>
    <n v="76090"/>
    <x v="0"/>
    <n v="44"/>
    <n v="3"/>
    <x v="1"/>
    <m/>
    <n v="1"/>
    <n v="5"/>
    <n v="5"/>
    <n v="43"/>
    <n v="1.1100000000000001"/>
    <n v="206"/>
    <n v="5.33"/>
    <n v="45"/>
    <n v="1.1616279069767443"/>
    <n v="44.037993422064901"/>
    <n v="1.1367947139184196"/>
    <x v="0"/>
    <n v="2"/>
    <m/>
    <n v="15"/>
    <n v="5"/>
    <n v="0"/>
    <m/>
    <m/>
    <m/>
    <n v="0"/>
    <n v="30"/>
    <n v="0"/>
    <n v="2"/>
    <n v="1"/>
    <n v="2"/>
  </r>
  <r>
    <n v="76096"/>
    <x v="0"/>
    <n v="37"/>
    <n v="1"/>
    <x v="1"/>
    <m/>
    <n v="1"/>
    <n v="4"/>
    <n v="1"/>
    <n v="73"/>
    <n v="1.89"/>
    <n v="224"/>
    <n v="5.79"/>
    <n v="71"/>
    <n v="1.8382191780821917"/>
    <n v="77.089279117902706"/>
    <n v="1.9958731168881658"/>
    <x v="1"/>
    <m/>
    <m/>
    <n v="15"/>
    <n v="5"/>
    <n v="2"/>
    <n v="2"/>
    <n v="3"/>
    <n v="3"/>
    <n v="2"/>
    <n v="1"/>
    <n v="0"/>
    <n v="1"/>
    <n v="1"/>
    <n v="2"/>
  </r>
  <r>
    <n v="76106"/>
    <x v="0"/>
    <n v="39"/>
    <n v="1"/>
    <x v="1"/>
    <m/>
    <n v="1"/>
    <n v="2"/>
    <n v="1"/>
    <n v="50"/>
    <n v="1.29"/>
    <n v="231"/>
    <n v="5.97"/>
    <n v="51"/>
    <n v="1.3158000000000001"/>
    <n v="49.643484464077147"/>
    <n v="1.2808018991731904"/>
    <x v="1"/>
    <m/>
    <m/>
    <n v="99"/>
    <n v="3"/>
    <n v="2"/>
    <n v="3"/>
    <n v="3"/>
    <n v="2"/>
    <m/>
    <n v="0"/>
    <n v="0"/>
    <n v="1"/>
    <n v="1"/>
    <n v="2"/>
  </r>
  <r>
    <n v="76108"/>
    <x v="0"/>
    <n v="48"/>
    <n v="3"/>
    <x v="1"/>
    <m/>
    <n v="1"/>
    <n v="1"/>
    <n v="1"/>
    <n v="49"/>
    <n v="1.27"/>
    <n v="228"/>
    <n v="5.9"/>
    <n v="57"/>
    <n v="1.4773469387755103"/>
    <n v="49.882590325617009"/>
    <n v="1.2928753002761959"/>
    <x v="1"/>
    <n v="2"/>
    <m/>
    <n v="15"/>
    <n v="3"/>
    <n v="3"/>
    <m/>
    <m/>
    <m/>
    <m/>
    <n v="0"/>
    <n v="0"/>
    <n v="1"/>
    <n v="1"/>
    <n v="2"/>
  </r>
  <r>
    <n v="76109"/>
    <x v="0"/>
    <n v="36"/>
    <n v="7"/>
    <x v="1"/>
    <m/>
    <n v="1"/>
    <n v="5"/>
    <n v="1"/>
    <n v="48"/>
    <n v="1.24"/>
    <n v="237"/>
    <n v="6.13"/>
    <n v="48"/>
    <n v="1.24"/>
    <n v="47.060014397291795"/>
    <n v="1.2157170385967047"/>
    <x v="1"/>
    <m/>
    <m/>
    <n v="8"/>
    <n v="4"/>
    <n v="1"/>
    <n v="3"/>
    <n v="3"/>
    <n v="2"/>
    <n v="3"/>
    <n v="8"/>
    <n v="4"/>
    <n v="1"/>
    <n v="1"/>
    <n v="2"/>
  </r>
  <r>
    <n v="76110"/>
    <x v="0"/>
    <n v="22"/>
    <n v="3"/>
    <x v="1"/>
    <m/>
    <n v="1"/>
    <n v="2"/>
    <n v="6"/>
    <n v="35"/>
    <n v="0.91"/>
    <n v="112"/>
    <n v="2.9"/>
    <n v="43"/>
    <n v="1.1180000000000001"/>
    <n v="41.274768860386672"/>
    <n v="1.0731439903700535"/>
    <x v="1"/>
    <m/>
    <m/>
    <n v="5"/>
    <n v="4"/>
    <n v="0"/>
    <m/>
    <m/>
    <m/>
    <m/>
    <n v="1"/>
    <n v="0"/>
    <n v="2"/>
    <n v="1"/>
    <n v="2"/>
  </r>
  <r>
    <n v="76112"/>
    <x v="0"/>
    <n v="63"/>
    <n v="4"/>
    <x v="1"/>
    <m/>
    <n v="1"/>
    <n v="5"/>
    <n v="1"/>
    <n v="27"/>
    <n v="0.7"/>
    <n v="198"/>
    <n v="5.12"/>
    <n v="30"/>
    <n v="0.77777777777777779"/>
    <n v="30.33858815675401"/>
    <n v="0.78655598924917802"/>
    <x v="1"/>
    <n v="2"/>
    <m/>
    <n v="15"/>
    <n v="2"/>
    <n v="2"/>
    <m/>
    <m/>
    <m/>
    <n v="2"/>
    <n v="0"/>
    <n v="0"/>
    <n v="1"/>
    <n v="1"/>
    <n v="2"/>
  </r>
  <r>
    <n v="76116"/>
    <x v="0"/>
    <n v="68"/>
    <n v="3"/>
    <x v="0"/>
    <n v="1"/>
    <n v="1"/>
    <n v="4"/>
    <n v="1"/>
    <n v="34"/>
    <n v="0.88"/>
    <n v="197"/>
    <n v="5.09"/>
    <n v="40"/>
    <n v="1.0352941176470589"/>
    <n v="39.929772864035549"/>
    <n v="1.0334764741279789"/>
    <x v="1"/>
    <n v="1"/>
    <n v="2"/>
    <n v="13"/>
    <n v="3"/>
    <n v="1"/>
    <n v="3"/>
    <n v="3"/>
    <n v="1"/>
    <n v="1"/>
    <n v="0"/>
    <n v="1"/>
    <n v="1"/>
    <n v="1"/>
    <n v="2"/>
  </r>
  <r>
    <n v="76119"/>
    <x v="0"/>
    <n v="49"/>
    <n v="4"/>
    <x v="1"/>
    <m/>
    <n v="1"/>
    <n v="4"/>
    <n v="5"/>
    <n v="53"/>
    <n v="1.37"/>
    <n v="144"/>
    <n v="3.72"/>
    <n v="49"/>
    <n v="1.2666037735849058"/>
    <n v="50.73528659186799"/>
    <n v="1.3114592949218709"/>
    <x v="1"/>
    <n v="1"/>
    <n v="1"/>
    <n v="5"/>
    <n v="4"/>
    <n v="1"/>
    <n v="3"/>
    <n v="3"/>
    <n v="3"/>
    <n v="21"/>
    <n v="0"/>
    <n v="0"/>
    <n v="1"/>
    <n v="2"/>
    <m/>
  </r>
  <r>
    <n v="76120"/>
    <x v="0"/>
    <n v="40"/>
    <n v="4"/>
    <x v="0"/>
    <n v="1"/>
    <n v="1"/>
    <n v="5"/>
    <n v="1"/>
    <n v="52"/>
    <n v="1.34"/>
    <n v="155"/>
    <n v="4.01"/>
    <n v="59"/>
    <n v="1.5203846153846154"/>
    <n v="56.999647177205034"/>
    <n v="1.4688370618741298"/>
    <x v="1"/>
    <n v="2"/>
    <m/>
    <n v="7"/>
    <n v="1"/>
    <n v="3"/>
    <n v="3"/>
    <n v="3"/>
    <n v="3"/>
    <m/>
    <n v="0"/>
    <n v="0"/>
    <n v="2"/>
    <n v="1"/>
    <n v="2"/>
  </r>
  <r>
    <n v="76127"/>
    <x v="0"/>
    <n v="67"/>
    <n v="4"/>
    <x v="0"/>
    <n v="1"/>
    <n v="1"/>
    <n v="3"/>
    <n v="1"/>
    <n v="55"/>
    <n v="1.42"/>
    <n v="168"/>
    <n v="4.34"/>
    <n v="57"/>
    <n v="1.4716363636363636"/>
    <n v="48.807223943540095"/>
    <n v="1.260113781815035"/>
    <x v="1"/>
    <n v="2"/>
    <m/>
    <n v="15"/>
    <n v="2"/>
    <n v="0"/>
    <n v="3"/>
    <n v="3"/>
    <n v="1"/>
    <n v="0"/>
    <n v="2"/>
    <n v="3"/>
    <n v="1"/>
    <n v="1"/>
    <n v="2"/>
  </r>
  <r>
    <n v="76134"/>
    <x v="0"/>
    <n v="58"/>
    <n v="3"/>
    <x v="0"/>
    <n v="2"/>
    <n v="1"/>
    <n v="3"/>
    <n v="5"/>
    <n v="61"/>
    <n v="1.58"/>
    <n v="154"/>
    <n v="3.98"/>
    <n v="56"/>
    <n v="1.4504918032786887"/>
    <n v="61.479897208215938"/>
    <n v="1.5924301244095276"/>
    <x v="1"/>
    <n v="2"/>
    <m/>
    <n v="4"/>
    <n v="2"/>
    <n v="1"/>
    <n v="1"/>
    <n v="1"/>
    <n v="1"/>
    <n v="0"/>
    <n v="0"/>
    <n v="0"/>
    <n v="2"/>
    <n v="1"/>
    <n v="2"/>
  </r>
  <r>
    <n v="76137"/>
    <x v="0"/>
    <n v="56"/>
    <n v="1"/>
    <x v="1"/>
    <m/>
    <n v="1"/>
    <n v="4"/>
    <n v="5"/>
    <n v="30"/>
    <n v="0.78"/>
    <n v="210"/>
    <n v="5.43"/>
    <n v="24"/>
    <n v="0.624"/>
    <n v="31.70993977173142"/>
    <n v="0.82445843406501695"/>
    <x v="1"/>
    <n v="2"/>
    <m/>
    <n v="14"/>
    <n v="4"/>
    <n v="3"/>
    <n v="3"/>
    <n v="3"/>
    <n v="3"/>
    <n v="1"/>
    <n v="2"/>
    <n v="1"/>
    <n v="1"/>
    <n v="1"/>
    <n v="2"/>
  </r>
  <r>
    <n v="76144"/>
    <x v="0"/>
    <n v="80"/>
    <n v="3"/>
    <x v="1"/>
    <m/>
    <n v="1"/>
    <n v="2"/>
    <n v="3"/>
    <n v="43"/>
    <n v="1.1100000000000001"/>
    <n v="159"/>
    <n v="4.1100000000000003"/>
    <n v="40"/>
    <n v="1.032558139534884"/>
    <n v="41.755240550767247"/>
    <n v="1.0778678374732942"/>
    <x v="1"/>
    <n v="2"/>
    <m/>
    <n v="3"/>
    <n v="1"/>
    <n v="3"/>
    <n v="3"/>
    <n v="3"/>
    <n v="3"/>
    <n v="0"/>
    <n v="0"/>
    <n v="0"/>
    <n v="1"/>
    <n v="1"/>
    <n v="2"/>
  </r>
  <r>
    <n v="76147"/>
    <x v="0"/>
    <n v="54"/>
    <n v="3"/>
    <x v="1"/>
    <m/>
    <n v="1"/>
    <n v="2"/>
    <n v="6"/>
    <n v="35"/>
    <n v="0.91"/>
    <n v="146"/>
    <n v="3.78"/>
    <n v="41"/>
    <n v="1.0660000000000001"/>
    <n v="31.661926690586697"/>
    <n v="0.82321009395525413"/>
    <x v="1"/>
    <n v="1"/>
    <n v="2"/>
    <n v="12"/>
    <n v="3"/>
    <n v="2"/>
    <n v="3"/>
    <n v="3"/>
    <n v="2"/>
    <n v="2"/>
    <n v="0"/>
    <n v="0"/>
    <n v="1"/>
    <n v="1"/>
    <n v="2"/>
  </r>
  <r>
    <n v="76151"/>
    <x v="0"/>
    <n v="55"/>
    <n v="3"/>
    <x v="1"/>
    <m/>
    <n v="1"/>
    <n v="1"/>
    <n v="2"/>
    <n v="39"/>
    <n v="1.01"/>
    <n v="190"/>
    <n v="4.91"/>
    <n v="48"/>
    <n v="1.2430769230769232"/>
    <n v="42.302281222016688"/>
    <n v="1.0955206162624835"/>
    <x v="0"/>
    <n v="2"/>
    <m/>
    <n v="2"/>
    <n v="3"/>
    <n v="3"/>
    <n v="3"/>
    <n v="3"/>
    <n v="3"/>
    <m/>
    <n v="0"/>
    <n v="0"/>
    <n v="1"/>
    <n v="2"/>
    <m/>
  </r>
  <r>
    <n v="76156"/>
    <x v="0"/>
    <n v="61"/>
    <n v="4"/>
    <x v="1"/>
    <m/>
    <n v="1"/>
    <n v="1"/>
    <n v="4"/>
    <n v="79"/>
    <n v="2.04"/>
    <n v="195"/>
    <n v="5.04"/>
    <n v="88"/>
    <n v="2.2724050632911394"/>
    <n v="80.44082960202816"/>
    <n v="2.0772062327612337"/>
    <x v="0"/>
    <n v="1"/>
    <n v="1"/>
    <n v="14"/>
    <n v="4"/>
    <n v="2"/>
    <n v="3"/>
    <n v="2"/>
    <n v="2"/>
    <n v="3"/>
    <n v="5"/>
    <n v="2"/>
    <n v="1"/>
    <n v="1"/>
    <n v="2"/>
  </r>
  <r>
    <n v="76159"/>
    <x v="0"/>
    <n v="75"/>
    <n v="3"/>
    <x v="0"/>
    <n v="1"/>
    <n v="1"/>
    <n v="5"/>
    <n v="2"/>
    <n v="55"/>
    <n v="1.42"/>
    <n v="179"/>
    <n v="4.63"/>
    <n v="57"/>
    <n v="1.4716363636363636"/>
    <n v="52.671081515899097"/>
    <n v="1.3598715591377584"/>
    <x v="0"/>
    <n v="2"/>
    <m/>
    <n v="6"/>
    <n v="2"/>
    <n v="3"/>
    <n v="3"/>
    <n v="3"/>
    <n v="3"/>
    <n v="1"/>
    <n v="0"/>
    <n v="0"/>
    <n v="1"/>
    <n v="1"/>
    <n v="2"/>
  </r>
  <r>
    <n v="76161"/>
    <x v="0"/>
    <n v="34"/>
    <n v="3"/>
    <x v="1"/>
    <m/>
    <n v="1"/>
    <n v="4"/>
    <n v="1"/>
    <n v="39"/>
    <n v="1.01"/>
    <n v="222"/>
    <n v="5.74"/>
    <n v="33"/>
    <n v="0.85461538461538455"/>
    <n v="41.753603814338945"/>
    <n v="1.0813112782687777"/>
    <x v="1"/>
    <m/>
    <m/>
    <n v="6"/>
    <n v="4"/>
    <n v="3"/>
    <n v="3"/>
    <n v="2"/>
    <n v="2"/>
    <n v="6"/>
    <n v="0"/>
    <n v="2"/>
    <n v="1"/>
    <n v="2"/>
    <m/>
  </r>
  <r>
    <n v="76168"/>
    <x v="0"/>
    <n v="52"/>
    <n v="3"/>
    <x v="1"/>
    <m/>
    <n v="1"/>
    <n v="2"/>
    <n v="3"/>
    <n v="33"/>
    <n v="0.85"/>
    <n v="193"/>
    <n v="4.99"/>
    <n v="37"/>
    <n v="0.95303030303030301"/>
    <n v="35.330401290905975"/>
    <n v="0.91002548779606296"/>
    <x v="1"/>
    <n v="1"/>
    <n v="2"/>
    <n v="5"/>
    <n v="2"/>
    <n v="1"/>
    <m/>
    <m/>
    <m/>
    <n v="1"/>
    <n v="0"/>
    <n v="0"/>
    <n v="1"/>
    <n v="2"/>
    <m/>
  </r>
  <r>
    <n v="76171"/>
    <x v="0"/>
    <n v="80"/>
    <n v="6"/>
    <x v="1"/>
    <m/>
    <n v="2"/>
    <n v="5"/>
    <n v="2"/>
    <n v="55"/>
    <n v="1.42"/>
    <n v="179"/>
    <n v="4.63"/>
    <n v="53"/>
    <n v="1.3683636363636362"/>
    <n v="49.978068318767264"/>
    <n v="1.2903428547754456"/>
    <x v="0"/>
    <n v="2"/>
    <m/>
    <n v="7"/>
    <n v="2"/>
    <n v="3"/>
    <n v="3"/>
    <n v="3"/>
    <n v="3"/>
    <n v="0"/>
    <n v="0"/>
    <n v="0"/>
    <n v="2"/>
    <n v="1"/>
    <n v="2"/>
  </r>
  <r>
    <n v="76174"/>
    <x v="0"/>
    <n v="21"/>
    <n v="3"/>
    <x v="1"/>
    <m/>
    <n v="1"/>
    <n v="3"/>
    <n v="5"/>
    <n v="66"/>
    <n v="1.71"/>
    <n v="161"/>
    <n v="4.16"/>
    <n v="61"/>
    <n v="1.5804545454545456"/>
    <n v="65.34371115428408"/>
    <n v="1.6929961526337238"/>
    <x v="0"/>
    <m/>
    <m/>
    <n v="14"/>
    <n v="4"/>
    <n v="3"/>
    <n v="3"/>
    <n v="3"/>
    <n v="3"/>
    <n v="3"/>
    <n v="0"/>
    <n v="1"/>
    <n v="1"/>
    <n v="1"/>
    <n v="2"/>
  </r>
  <r>
    <n v="76180"/>
    <x v="0"/>
    <n v="55"/>
    <n v="3"/>
    <x v="1"/>
    <m/>
    <n v="1"/>
    <n v="1"/>
    <n v="1"/>
    <n v="43"/>
    <n v="1.1100000000000001"/>
    <n v="284"/>
    <n v="7.34"/>
    <n v="53"/>
    <n v="1.3681395348837211"/>
    <n v="45.671086207374827"/>
    <n v="1.178951295120606"/>
    <x v="1"/>
    <n v="2"/>
    <m/>
    <n v="1"/>
    <n v="2"/>
    <n v="3"/>
    <n v="3"/>
    <n v="3"/>
    <n v="3"/>
    <m/>
    <n v="0"/>
    <n v="0"/>
    <n v="2"/>
    <n v="2"/>
    <m/>
  </r>
  <r>
    <n v="76184"/>
    <x v="0"/>
    <n v="59"/>
    <n v="3"/>
    <x v="1"/>
    <m/>
    <n v="1"/>
    <n v="4"/>
    <n v="1"/>
    <n v="43"/>
    <n v="1.1100000000000001"/>
    <n v="164"/>
    <n v="4.24"/>
    <n v="37"/>
    <n v="0.95511627906976748"/>
    <n v="43.796450124328146"/>
    <n v="1.1305595264652151"/>
    <x v="1"/>
    <n v="2"/>
    <m/>
    <n v="7"/>
    <n v="2"/>
    <n v="2"/>
    <n v="3"/>
    <n v="3"/>
    <n v="2"/>
    <n v="4"/>
    <n v="0"/>
    <n v="0"/>
    <n v="1"/>
    <n v="1"/>
    <n v="2"/>
  </r>
  <r>
    <n v="76190"/>
    <x v="0"/>
    <n v="48"/>
    <n v="3"/>
    <x v="0"/>
    <n v="2"/>
    <n v="1"/>
    <n v="3"/>
    <n v="5"/>
    <n v="59"/>
    <n v="1.53"/>
    <n v="228"/>
    <n v="5.9"/>
    <n v="54"/>
    <n v="1.4003389830508475"/>
    <n v="70.54400224582443"/>
    <n v="1.8293614141713792"/>
    <x v="1"/>
    <n v="2"/>
    <m/>
    <n v="12"/>
    <n v="5"/>
    <n v="2"/>
    <n v="2"/>
    <n v="2"/>
    <n v="3"/>
    <n v="0"/>
    <n v="0"/>
    <n v="0"/>
    <n v="2"/>
    <n v="1"/>
    <n v="1"/>
  </r>
  <r>
    <n v="76208"/>
    <x v="0"/>
    <n v="51"/>
    <n v="4"/>
    <x v="0"/>
    <n v="2"/>
    <n v="1"/>
    <n v="4"/>
    <n v="1"/>
    <n v="37"/>
    <n v="0.96"/>
    <n v="135"/>
    <n v="3.49"/>
    <n v="32"/>
    <n v="0.83027027027027023"/>
    <n v="49.330641823464788"/>
    <n v="1.2799301662304376"/>
    <x v="0"/>
    <n v="1"/>
    <n v="2"/>
    <n v="15"/>
    <n v="3"/>
    <n v="0"/>
    <m/>
    <m/>
    <m/>
    <n v="0"/>
    <n v="0"/>
    <n v="3"/>
    <n v="1"/>
    <n v="1"/>
    <n v="2"/>
  </r>
  <r>
    <n v="76209"/>
    <x v="0"/>
    <n v="59"/>
    <n v="3"/>
    <x v="1"/>
    <m/>
    <n v="1"/>
    <n v="5"/>
    <n v="1"/>
    <n v="58"/>
    <n v="1.5"/>
    <n v="167"/>
    <n v="4.32"/>
    <n v="53"/>
    <n v="1.3706896551724137"/>
    <n v="65.121531154510777"/>
    <n v="1.6841775298580375"/>
    <x v="0"/>
    <n v="1"/>
    <n v="2"/>
    <n v="15"/>
    <n v="2"/>
    <n v="3"/>
    <n v="3"/>
    <n v="3"/>
    <n v="3"/>
    <n v="0"/>
    <n v="60"/>
    <n v="30"/>
    <n v="1"/>
    <n v="1"/>
    <n v="2"/>
  </r>
  <r>
    <n v="76213"/>
    <x v="0"/>
    <n v="78"/>
    <n v="3"/>
    <x v="1"/>
    <m/>
    <n v="1"/>
    <n v="5"/>
    <n v="1"/>
    <n v="46"/>
    <n v="1.19"/>
    <n v="137"/>
    <n v="3.54"/>
    <n v="53"/>
    <n v="1.3710869565217392"/>
    <n v="47.962669114271314"/>
    <n v="1.2407733966518013"/>
    <x v="1"/>
    <n v="1"/>
    <n v="2"/>
    <n v="10"/>
    <n v="3"/>
    <n v="0"/>
    <n v="3"/>
    <n v="3"/>
    <n v="1"/>
    <n v="0"/>
    <n v="2"/>
    <n v="0"/>
    <n v="1"/>
    <n v="1"/>
    <n v="2"/>
  </r>
  <r>
    <n v="76220"/>
    <x v="0"/>
    <n v="56"/>
    <n v="3"/>
    <x v="1"/>
    <m/>
    <n v="1"/>
    <n v="4"/>
    <n v="1"/>
    <n v="66"/>
    <n v="1.71"/>
    <n v="203"/>
    <n v="5.25"/>
    <n v="64"/>
    <n v="1.6581818181818182"/>
    <n v="66.164783155238268"/>
    <n v="1.7142693817493551"/>
    <x v="0"/>
    <n v="2"/>
    <m/>
    <n v="15"/>
    <n v="3"/>
    <n v="3"/>
    <n v="3"/>
    <n v="3"/>
    <n v="3"/>
    <n v="1"/>
    <n v="0"/>
    <n v="0"/>
    <n v="1"/>
    <n v="1"/>
    <n v="2"/>
  </r>
  <r>
    <n v="76223"/>
    <x v="0"/>
    <n v="76"/>
    <n v="3"/>
    <x v="0"/>
    <n v="1"/>
    <n v="1"/>
    <n v="4"/>
    <n v="1"/>
    <n v="34"/>
    <n v="0.88"/>
    <n v="184"/>
    <n v="4.76"/>
    <n v="34"/>
    <n v="0.88"/>
    <n v="36.51837932485688"/>
    <n v="0.94518158252570761"/>
    <x v="1"/>
    <n v="2"/>
    <m/>
    <n v="10"/>
    <n v="2"/>
    <n v="3"/>
    <n v="3"/>
    <n v="3"/>
    <n v="3"/>
    <n v="0"/>
    <n v="0"/>
    <n v="0"/>
    <n v="1"/>
    <n v="1"/>
    <n v="2"/>
  </r>
  <r>
    <n v="76226"/>
    <x v="0"/>
    <n v="43"/>
    <n v="7"/>
    <x v="1"/>
    <m/>
    <n v="2"/>
    <n v="4"/>
    <n v="1"/>
    <n v="54"/>
    <n v="1.4"/>
    <n v="220"/>
    <n v="5.69"/>
    <n v="62"/>
    <n v="1.6074074074074074"/>
    <n v="53.609126769224844"/>
    <n v="1.3898662495724958"/>
    <x v="1"/>
    <n v="2"/>
    <m/>
    <n v="6"/>
    <n v="1"/>
    <n v="2"/>
    <n v="3"/>
    <n v="2"/>
    <n v="2"/>
    <m/>
    <n v="0"/>
    <n v="0"/>
    <n v="1"/>
    <n v="1"/>
    <n v="2"/>
  </r>
  <r>
    <n v="76230"/>
    <x v="0"/>
    <n v="24"/>
    <n v="3"/>
    <x v="1"/>
    <m/>
    <n v="1"/>
    <n v="5"/>
    <n v="5"/>
    <n v="64"/>
    <n v="1.66"/>
    <n v="135"/>
    <n v="3.49"/>
    <n v="65"/>
    <n v="1.6859374999999999"/>
    <n v="62.180260013539666"/>
    <n v="1.6128004941011851"/>
    <x v="1"/>
    <m/>
    <m/>
    <n v="12"/>
    <n v="2"/>
    <n v="3"/>
    <n v="3"/>
    <n v="3"/>
    <n v="2"/>
    <n v="3"/>
    <n v="0"/>
    <n v="10"/>
    <n v="1"/>
    <n v="1"/>
    <n v="2"/>
  </r>
  <r>
    <n v="76231"/>
    <x v="0"/>
    <n v="25"/>
    <n v="1"/>
    <x v="1"/>
    <m/>
    <n v="1"/>
    <n v="4"/>
    <n v="1"/>
    <n v="42"/>
    <n v="1.0900000000000001"/>
    <n v="171"/>
    <n v="4.42"/>
    <n v="42"/>
    <n v="1.0900000000000001"/>
    <n v="35.857700311021553"/>
    <n v="0.93059269854794047"/>
    <x v="1"/>
    <m/>
    <m/>
    <n v="9"/>
    <n v="3"/>
    <n v="3"/>
    <n v="3"/>
    <n v="2"/>
    <n v="3"/>
    <n v="2"/>
    <n v="0"/>
    <n v="0"/>
    <n v="1"/>
    <n v="1"/>
    <n v="2"/>
  </r>
  <r>
    <n v="76232"/>
    <x v="0"/>
    <n v="29"/>
    <n v="1"/>
    <x v="1"/>
    <m/>
    <n v="2"/>
    <n v="2"/>
    <n v="6"/>
    <n v="39"/>
    <n v="1.01"/>
    <n v="196"/>
    <n v="5.07"/>
    <n v="43"/>
    <n v="1.1135897435897435"/>
    <n v="37.719805923662591"/>
    <n v="0.97684625597177477"/>
    <x v="0"/>
    <m/>
    <m/>
    <n v="4"/>
    <n v="1"/>
    <n v="1"/>
    <m/>
    <m/>
    <m/>
    <n v="1"/>
    <n v="0"/>
    <n v="0"/>
    <n v="1"/>
    <n v="2"/>
    <m/>
  </r>
  <r>
    <n v="76240"/>
    <x v="0"/>
    <n v="35"/>
    <n v="3"/>
    <x v="1"/>
    <m/>
    <n v="1"/>
    <n v="3"/>
    <n v="1"/>
    <n v="37"/>
    <n v="0.96"/>
    <n v="167"/>
    <n v="4.32"/>
    <n v="35"/>
    <n v="0.90810810810810816"/>
    <n v="32.346559752473098"/>
    <n v="0.83926209087497761"/>
    <x v="1"/>
    <m/>
    <m/>
    <n v="8"/>
    <n v="4"/>
    <n v="0"/>
    <m/>
    <m/>
    <m/>
    <n v="0"/>
    <n v="21"/>
    <n v="0"/>
    <n v="1"/>
    <n v="1"/>
    <n v="1"/>
  </r>
  <r>
    <n v="76246"/>
    <x v="0"/>
    <n v="44"/>
    <n v="2"/>
    <x v="1"/>
    <m/>
    <n v="1"/>
    <n v="4"/>
    <n v="1"/>
    <n v="56"/>
    <n v="1.45"/>
    <n v="266"/>
    <n v="6.88"/>
    <n v="58"/>
    <n v="1.5017857142857143"/>
    <n v="64.283458424651698"/>
    <n v="1.664482405638303"/>
    <x v="1"/>
    <n v="2"/>
    <m/>
    <n v="5"/>
    <n v="3"/>
    <n v="0"/>
    <m/>
    <m/>
    <m/>
    <m/>
    <n v="0"/>
    <n v="0"/>
    <n v="1"/>
    <n v="1"/>
    <n v="1"/>
  </r>
  <r>
    <n v="76248"/>
    <x v="0"/>
    <n v="50"/>
    <n v="4"/>
    <x v="0"/>
    <n v="2"/>
    <n v="1"/>
    <n v="5"/>
    <n v="1"/>
    <n v="60"/>
    <n v="1.55"/>
    <n v="178"/>
    <n v="4.5999999999999996"/>
    <n v="56"/>
    <n v="1.4466666666666665"/>
    <n v="62.755288744049608"/>
    <n v="1.6211782925546148"/>
    <x v="0"/>
    <n v="2"/>
    <m/>
    <n v="15"/>
    <n v="2"/>
    <n v="1"/>
    <m/>
    <m/>
    <m/>
    <m/>
    <n v="0"/>
    <n v="30"/>
    <n v="1"/>
    <n v="1"/>
    <n v="2"/>
  </r>
  <r>
    <n v="76264"/>
    <x v="0"/>
    <n v="80"/>
    <n v="3"/>
    <x v="0"/>
    <n v="1"/>
    <n v="1"/>
    <n v="5"/>
    <n v="5"/>
    <n v="75"/>
    <n v="1.94"/>
    <n v="193"/>
    <n v="4.99"/>
    <n v="83"/>
    <n v="2.1469333333333331"/>
    <n v="73.954540136473526"/>
    <n v="1.9129574381967818"/>
    <x v="1"/>
    <n v="2"/>
    <m/>
    <n v="7"/>
    <n v="2"/>
    <n v="3"/>
    <n v="3"/>
    <n v="3"/>
    <n v="3"/>
    <n v="1"/>
    <n v="0"/>
    <n v="4"/>
    <n v="1"/>
    <n v="1"/>
    <n v="2"/>
  </r>
  <r>
    <n v="76267"/>
    <x v="0"/>
    <n v="63"/>
    <n v="4"/>
    <x v="1"/>
    <m/>
    <n v="1"/>
    <n v="2"/>
    <n v="1"/>
    <n v="44"/>
    <n v="1.1399999999999999"/>
    <n v="171"/>
    <n v="4.42"/>
    <n v="38"/>
    <n v="0.98454545454545439"/>
    <n v="48.825465383004854"/>
    <n v="1.265023421286944"/>
    <x v="1"/>
    <n v="2"/>
    <m/>
    <n v="8"/>
    <n v="4"/>
    <n v="0"/>
    <n v="2"/>
    <n v="2"/>
    <n v="2"/>
    <m/>
    <n v="0"/>
    <n v="0"/>
    <n v="1"/>
    <n v="1"/>
    <n v="2"/>
  </r>
  <r>
    <n v="76271"/>
    <x v="0"/>
    <n v="61"/>
    <n v="3"/>
    <x v="1"/>
    <m/>
    <n v="1"/>
    <n v="5"/>
    <n v="5"/>
    <n v="56"/>
    <n v="1.45"/>
    <n v="178"/>
    <n v="4.5999999999999996"/>
    <n v="61"/>
    <n v="1.5794642857142858"/>
    <n v="51.735726037438049"/>
    <n v="1.339585763469378"/>
    <x v="1"/>
    <n v="2"/>
    <m/>
    <n v="14"/>
    <n v="2"/>
    <n v="3"/>
    <n v="3"/>
    <n v="3"/>
    <n v="2"/>
    <n v="0"/>
    <n v="0"/>
    <n v="0"/>
    <n v="2"/>
    <n v="1"/>
    <n v="2"/>
  </r>
  <r>
    <n v="76276"/>
    <x v="0"/>
    <n v="42"/>
    <n v="1"/>
    <x v="1"/>
    <m/>
    <n v="2"/>
    <n v="4"/>
    <n v="1"/>
    <n v="34"/>
    <n v="0.88"/>
    <n v="253"/>
    <n v="6.54"/>
    <n v="38"/>
    <n v="0.98352941176470576"/>
    <n v="36.873626136538974"/>
    <n v="0.95437620588689098"/>
    <x v="0"/>
    <n v="2"/>
    <m/>
    <n v="77"/>
    <n v="3"/>
    <n v="0"/>
    <n v="3"/>
    <n v="3"/>
    <n v="1"/>
    <n v="0"/>
    <n v="4"/>
    <n v="0"/>
    <n v="2"/>
    <n v="2"/>
    <m/>
  </r>
  <r>
    <n v="76277"/>
    <x v="0"/>
    <n v="80"/>
    <n v="3"/>
    <x v="0"/>
    <n v="1"/>
    <n v="1"/>
    <n v="3"/>
    <n v="1"/>
    <n v="40"/>
    <n v="1.03"/>
    <n v="121"/>
    <n v="3.13"/>
    <n v="41"/>
    <n v="1.0557500000000002"/>
    <n v="38.904822005739945"/>
    <n v="1.0017991666478037"/>
    <x v="0"/>
    <n v="1"/>
    <n v="2"/>
    <n v="4"/>
    <n v="1"/>
    <n v="3"/>
    <n v="3"/>
    <n v="3"/>
    <n v="2"/>
    <n v="0"/>
    <n v="3"/>
    <n v="0"/>
    <n v="1"/>
    <n v="1"/>
    <n v="2"/>
  </r>
  <r>
    <n v="76284"/>
    <x v="0"/>
    <n v="29"/>
    <n v="2"/>
    <x v="1"/>
    <m/>
    <n v="2"/>
    <n v="1"/>
    <n v="1"/>
    <n v="40"/>
    <n v="1.03"/>
    <n v="89"/>
    <n v="2.2999999999999998"/>
    <n v="40"/>
    <n v="1.03"/>
    <n v="40.356574313959236"/>
    <n v="1.0391817885844503"/>
    <x v="0"/>
    <m/>
    <m/>
    <n v="3"/>
    <n v="3"/>
    <n v="0"/>
    <m/>
    <m/>
    <m/>
    <n v="5"/>
    <n v="0"/>
    <n v="0"/>
    <n v="1"/>
    <n v="2"/>
    <m/>
  </r>
  <r>
    <n v="76285"/>
    <x v="0"/>
    <n v="40"/>
    <n v="3"/>
    <x v="1"/>
    <m/>
    <n v="1"/>
    <n v="5"/>
    <n v="1"/>
    <n v="66"/>
    <n v="1.71"/>
    <n v="270"/>
    <n v="6.98"/>
    <n v="62"/>
    <n v="1.6063636363636362"/>
    <n v="70.480948692527406"/>
    <n v="1.8260973070336646"/>
    <x v="0"/>
    <n v="2"/>
    <m/>
    <n v="15"/>
    <n v="3"/>
    <n v="2"/>
    <n v="3"/>
    <n v="3"/>
    <n v="2"/>
    <n v="0"/>
    <n v="2"/>
    <n v="2"/>
    <n v="1"/>
    <n v="1"/>
    <n v="2"/>
  </r>
  <r>
    <n v="76294"/>
    <x v="0"/>
    <n v="72"/>
    <n v="4"/>
    <x v="1"/>
    <m/>
    <n v="1"/>
    <n v="2"/>
    <n v="2"/>
    <n v="32"/>
    <n v="0.83"/>
    <n v="145"/>
    <n v="3.75"/>
    <n v="34"/>
    <n v="0.88187499999999996"/>
    <n v="35.500274524743091"/>
    <n v="0.92078837048552387"/>
    <x v="0"/>
    <n v="2"/>
    <m/>
    <n v="2"/>
    <n v="3"/>
    <n v="2"/>
    <n v="3"/>
    <n v="3"/>
    <n v="3"/>
    <n v="1"/>
    <n v="0"/>
    <n v="3"/>
    <n v="1"/>
    <n v="1"/>
    <n v="2"/>
  </r>
  <r>
    <n v="76295"/>
    <x v="0"/>
    <n v="41"/>
    <n v="3"/>
    <x v="1"/>
    <m/>
    <n v="1"/>
    <n v="4"/>
    <n v="4"/>
    <n v="60"/>
    <n v="1.55"/>
    <n v="220"/>
    <n v="5.69"/>
    <n v="63"/>
    <n v="1.6275000000000002"/>
    <n v="60.706322228941396"/>
    <n v="1.5682466575809861"/>
    <x v="1"/>
    <n v="1"/>
    <n v="2"/>
    <n v="10"/>
    <n v="4"/>
    <n v="1"/>
    <m/>
    <m/>
    <m/>
    <n v="1"/>
    <n v="8"/>
    <n v="12"/>
    <n v="1"/>
    <n v="2"/>
    <m/>
  </r>
  <r>
    <n v="76302"/>
    <x v="0"/>
    <n v="49"/>
    <n v="4"/>
    <x v="1"/>
    <m/>
    <n v="1"/>
    <n v="4"/>
    <n v="1"/>
    <n v="67"/>
    <n v="1.73"/>
    <n v="197"/>
    <n v="5.09"/>
    <n v="68"/>
    <n v="1.755820895522388"/>
    <n v="62.721457854002473"/>
    <n v="1.619524210260064"/>
    <x v="1"/>
    <n v="2"/>
    <m/>
    <n v="15"/>
    <n v="2"/>
    <n v="3"/>
    <n v="3"/>
    <n v="3"/>
    <n v="3"/>
    <n v="2"/>
    <n v="3"/>
    <n v="1"/>
    <n v="1"/>
    <n v="1"/>
    <n v="2"/>
  </r>
  <r>
    <n v="76306"/>
    <x v="0"/>
    <n v="66"/>
    <n v="3"/>
    <x v="0"/>
    <n v="2"/>
    <n v="1"/>
    <n v="5"/>
    <n v="1"/>
    <n v="65"/>
    <n v="1.68"/>
    <n v="179"/>
    <n v="4.63"/>
    <n v="59"/>
    <n v="1.5249230769230768"/>
    <n v="66.178855703891969"/>
    <n v="1.7104688858852077"/>
    <x v="1"/>
    <n v="2"/>
    <m/>
    <n v="15"/>
    <n v="2"/>
    <n v="1"/>
    <n v="3"/>
    <n v="3"/>
    <n v="3"/>
    <n v="2"/>
    <n v="1"/>
    <n v="0"/>
    <n v="1"/>
    <n v="1"/>
    <n v="2"/>
  </r>
  <r>
    <n v="76325"/>
    <x v="0"/>
    <n v="64"/>
    <n v="2"/>
    <x v="0"/>
    <n v="2"/>
    <n v="2"/>
    <n v="3"/>
    <n v="3"/>
    <n v="44"/>
    <n v="1.1399999999999999"/>
    <n v="223"/>
    <n v="5.77"/>
    <n v="51"/>
    <n v="1.3213636363636363"/>
    <n v="42.579330217624758"/>
    <n v="1.1031917374566413"/>
    <x v="0"/>
    <n v="1"/>
    <n v="2"/>
    <n v="2"/>
    <n v="4"/>
    <n v="0"/>
    <m/>
    <m/>
    <m/>
    <n v="1"/>
    <n v="3"/>
    <n v="0"/>
    <n v="1"/>
    <n v="1"/>
    <n v="2"/>
  </r>
  <r>
    <n v="76326"/>
    <x v="0"/>
    <n v="32"/>
    <n v="2"/>
    <x v="1"/>
    <m/>
    <n v="2"/>
    <n v="4"/>
    <n v="1"/>
    <n v="29"/>
    <n v="0.75"/>
    <n v="154"/>
    <n v="3.98"/>
    <n v="34"/>
    <n v="0.87931034482758619"/>
    <n v="32.381061037267294"/>
    <n v="0.83744123372242996"/>
    <x v="0"/>
    <m/>
    <m/>
    <n v="9"/>
    <n v="4"/>
    <n v="2"/>
    <n v="3"/>
    <n v="3"/>
    <n v="2"/>
    <n v="6"/>
    <n v="5"/>
    <n v="0"/>
    <n v="1"/>
    <n v="1"/>
    <n v="2"/>
  </r>
  <r>
    <n v="76335"/>
    <x v="0"/>
    <n v="65"/>
    <n v="4"/>
    <x v="1"/>
    <m/>
    <n v="1"/>
    <n v="5"/>
    <n v="1"/>
    <n v="32"/>
    <n v="0.83"/>
    <n v="182"/>
    <n v="4.71"/>
    <n v="38"/>
    <n v="0.98562499999999997"/>
    <n v="45.442713231281729"/>
    <n v="1.1786703744363698"/>
    <x v="0"/>
    <n v="2"/>
    <m/>
    <n v="7"/>
    <n v="2"/>
    <n v="3"/>
    <n v="3"/>
    <n v="3"/>
    <n v="3"/>
    <n v="6"/>
    <n v="0"/>
    <n v="5"/>
    <n v="1"/>
    <n v="1"/>
    <n v="2"/>
  </r>
  <r>
    <n v="76349"/>
    <x v="0"/>
    <n v="38"/>
    <n v="3"/>
    <x v="1"/>
    <m/>
    <n v="1"/>
    <n v="2"/>
    <n v="4"/>
    <n v="53"/>
    <n v="1.37"/>
    <n v="180"/>
    <n v="4.6500000000000004"/>
    <n v="56"/>
    <n v="1.4475471698113207"/>
    <n v="52.28976332690975"/>
    <n v="1.3516410520352145"/>
    <x v="1"/>
    <m/>
    <m/>
    <n v="4"/>
    <n v="4"/>
    <n v="1"/>
    <n v="4"/>
    <n v="4"/>
    <n v="4"/>
    <m/>
    <n v="0"/>
    <n v="30"/>
    <n v="2"/>
    <n v="2"/>
    <m/>
  </r>
  <r>
    <n v="76354"/>
    <x v="0"/>
    <n v="54"/>
    <n v="1"/>
    <x v="1"/>
    <m/>
    <n v="1"/>
    <n v="3"/>
    <n v="6"/>
    <n v="63"/>
    <n v="1.63"/>
    <n v="144"/>
    <n v="3.72"/>
    <n v="65"/>
    <n v="1.6817460317460315"/>
    <n v="69.998928998868166"/>
    <n v="1.8110834010818271"/>
    <x v="0"/>
    <n v="2"/>
    <m/>
    <n v="4"/>
    <n v="3"/>
    <n v="2"/>
    <n v="3"/>
    <n v="3"/>
    <n v="3"/>
    <n v="1"/>
    <n v="1"/>
    <n v="0"/>
    <n v="1"/>
    <n v="1"/>
    <n v="2"/>
  </r>
  <r>
    <n v="76365"/>
    <x v="0"/>
    <n v="55"/>
    <n v="4"/>
    <x v="1"/>
    <m/>
    <n v="2"/>
    <n v="3"/>
    <n v="1"/>
    <n v="50"/>
    <n v="1.29"/>
    <n v="196"/>
    <n v="5.07"/>
    <n v="55"/>
    <n v="1.419"/>
    <n v="45.098207148513318"/>
    <n v="1.1635337444316436"/>
    <x v="0"/>
    <n v="2"/>
    <m/>
    <n v="14"/>
    <n v="3"/>
    <n v="0"/>
    <n v="3"/>
    <n v="2"/>
    <n v="1"/>
    <m/>
    <n v="0"/>
    <n v="1"/>
    <n v="2"/>
    <n v="1"/>
    <n v="2"/>
  </r>
  <r>
    <n v="76367"/>
    <x v="0"/>
    <n v="42"/>
    <n v="3"/>
    <x v="1"/>
    <m/>
    <n v="1"/>
    <n v="5"/>
    <n v="6"/>
    <n v="47"/>
    <n v="1.22"/>
    <n v="203"/>
    <n v="5.25"/>
    <n v="45"/>
    <n v="1.1680851063829787"/>
    <n v="50.842251074983722"/>
    <n v="1.3197350279038327"/>
    <x v="1"/>
    <n v="2"/>
    <m/>
    <n v="14"/>
    <n v="2"/>
    <n v="3"/>
    <n v="3"/>
    <n v="3"/>
    <n v="3"/>
    <n v="7"/>
    <n v="0"/>
    <n v="0"/>
    <n v="1"/>
    <n v="1"/>
    <n v="2"/>
  </r>
  <r>
    <n v="76369"/>
    <x v="0"/>
    <n v="31"/>
    <n v="3"/>
    <x v="1"/>
    <m/>
    <n v="1"/>
    <n v="5"/>
    <n v="5"/>
    <n v="62"/>
    <n v="1.6"/>
    <n v="205"/>
    <n v="5.3"/>
    <n v="68"/>
    <n v="1.7548387096774196"/>
    <n v="66.260228268400212"/>
    <n v="1.7099413746683925"/>
    <x v="0"/>
    <m/>
    <m/>
    <n v="6"/>
    <n v="2"/>
    <n v="2"/>
    <n v="3"/>
    <n v="3"/>
    <n v="3"/>
    <n v="1"/>
    <n v="30"/>
    <n v="7"/>
    <n v="1"/>
    <n v="2"/>
    <m/>
  </r>
  <r>
    <n v="76377"/>
    <x v="0"/>
    <n v="36"/>
    <n v="3"/>
    <x v="1"/>
    <m/>
    <n v="1"/>
    <n v="3"/>
    <n v="3"/>
    <n v="34"/>
    <n v="0.88"/>
    <n v="190"/>
    <n v="4.91"/>
    <n v="28"/>
    <n v="0.7247058823529412"/>
    <n v="40.233172597647105"/>
    <n v="1.0413291731155723"/>
    <x v="1"/>
    <m/>
    <m/>
    <n v="7"/>
    <n v="4"/>
    <n v="1"/>
    <n v="3"/>
    <n v="3"/>
    <n v="1"/>
    <n v="0"/>
    <m/>
    <n v="120"/>
    <n v="1"/>
    <n v="2"/>
    <m/>
  </r>
  <r>
    <n v="76383"/>
    <x v="0"/>
    <n v="23"/>
    <n v="3"/>
    <x v="1"/>
    <m/>
    <n v="1"/>
    <n v="4"/>
    <n v="5"/>
    <n v="30"/>
    <n v="0.78"/>
    <n v="213"/>
    <n v="5.51"/>
    <n v="27"/>
    <n v="0.70200000000000007"/>
    <n v="33.168900620759516"/>
    <n v="0.86239141613974746"/>
    <x v="1"/>
    <m/>
    <m/>
    <n v="10"/>
    <n v="3"/>
    <n v="3"/>
    <n v="3"/>
    <n v="3"/>
    <n v="3"/>
    <n v="2"/>
    <n v="6"/>
    <n v="6"/>
    <n v="1"/>
    <n v="1"/>
    <n v="2"/>
  </r>
  <r>
    <n v="76385"/>
    <x v="0"/>
    <n v="57"/>
    <n v="6"/>
    <x v="1"/>
    <m/>
    <n v="2"/>
    <n v="4"/>
    <n v="3"/>
    <n v="51"/>
    <n v="1.32"/>
    <n v="190"/>
    <n v="4.91"/>
    <n v="56"/>
    <n v="1.4494117647058824"/>
    <n v="46.947842744200869"/>
    <n v="1.2151206357322579"/>
    <x v="0"/>
    <n v="2"/>
    <m/>
    <n v="77"/>
    <n v="3"/>
    <n v="2"/>
    <n v="3"/>
    <n v="3"/>
    <n v="3"/>
    <n v="0"/>
    <n v="2"/>
    <n v="0"/>
    <n v="1"/>
    <n v="1"/>
    <n v="2"/>
  </r>
  <r>
    <n v="76390"/>
    <x v="0"/>
    <n v="23"/>
    <n v="2"/>
    <x v="1"/>
    <m/>
    <n v="2"/>
    <n v="5"/>
    <n v="5"/>
    <n v="44"/>
    <n v="1.1399999999999999"/>
    <n v="153"/>
    <n v="3.96"/>
    <n v="51"/>
    <n v="1.3213636363636363"/>
    <n v="44.567432725149288"/>
    <n v="1.1547016660606859"/>
    <x v="0"/>
    <m/>
    <m/>
    <n v="2"/>
    <n v="3"/>
    <n v="3"/>
    <n v="3"/>
    <n v="3"/>
    <n v="3"/>
    <n v="2"/>
    <n v="10"/>
    <n v="20"/>
    <n v="1"/>
    <n v="1"/>
    <n v="2"/>
  </r>
  <r>
    <n v="76395"/>
    <x v="0"/>
    <n v="71"/>
    <n v="4"/>
    <x v="1"/>
    <m/>
    <n v="1"/>
    <n v="3"/>
    <n v="1"/>
    <n v="45"/>
    <n v="1.1599999999999999"/>
    <n v="128"/>
    <n v="3.31"/>
    <n v="40"/>
    <n v="1.0311111111111111"/>
    <n v="41.071670159793328"/>
    <n v="1.058736386341339"/>
    <x v="0"/>
    <n v="2"/>
    <m/>
    <n v="7"/>
    <n v="2"/>
    <n v="1"/>
    <n v="2"/>
    <n v="2"/>
    <n v="2"/>
    <n v="2"/>
    <n v="1"/>
    <n v="0"/>
    <n v="1"/>
    <n v="1"/>
    <n v="2"/>
  </r>
  <r>
    <n v="76397"/>
    <x v="0"/>
    <n v="69"/>
    <n v="1"/>
    <x v="1"/>
    <m/>
    <n v="1"/>
    <n v="2"/>
    <n v="1"/>
    <n v="40"/>
    <n v="1.03"/>
    <n v="286"/>
    <n v="7.4"/>
    <n v="34"/>
    <n v="0.87550000000000006"/>
    <n v="40.177236184569544"/>
    <n v="1.0345638317526658"/>
    <x v="0"/>
    <n v="2"/>
    <m/>
    <n v="4"/>
    <n v="4"/>
    <n v="2"/>
    <m/>
    <m/>
    <m/>
    <n v="1"/>
    <n v="0"/>
    <n v="0"/>
    <n v="1"/>
    <n v="1"/>
    <n v="2"/>
  </r>
  <r>
    <n v="76400"/>
    <x v="0"/>
    <n v="61"/>
    <n v="2"/>
    <x v="1"/>
    <m/>
    <n v="2"/>
    <n v="5"/>
    <n v="1"/>
    <n v="39"/>
    <n v="1.01"/>
    <n v="178"/>
    <n v="4.5999999999999996"/>
    <n v="47"/>
    <n v="1.2171794871794872"/>
    <n v="44.006918801093192"/>
    <n v="1.1396663586949776"/>
    <x v="0"/>
    <n v="2"/>
    <m/>
    <n v="14"/>
    <n v="3"/>
    <n v="3"/>
    <n v="3"/>
    <n v="2"/>
    <n v="2"/>
    <n v="0"/>
    <n v="0"/>
    <n v="0"/>
    <n v="1"/>
    <n v="1"/>
    <n v="2"/>
  </r>
  <r>
    <n v="76406"/>
    <x v="0"/>
    <n v="36"/>
    <n v="7"/>
    <x v="1"/>
    <m/>
    <n v="1"/>
    <n v="4"/>
    <n v="6"/>
    <n v="47"/>
    <n v="1.22"/>
    <n v="168"/>
    <n v="4.34"/>
    <n v="46"/>
    <n v="1.1940425531914893"/>
    <n v="53.587060776243014"/>
    <n v="1.3909832797237547"/>
    <x v="1"/>
    <m/>
    <m/>
    <n v="6"/>
    <n v="3"/>
    <n v="3"/>
    <n v="3"/>
    <n v="3"/>
    <n v="1"/>
    <n v="17"/>
    <n v="0"/>
    <n v="0"/>
    <n v="1"/>
    <n v="1"/>
    <n v="1"/>
  </r>
  <r>
    <n v="76408"/>
    <x v="0"/>
    <n v="48"/>
    <n v="4"/>
    <x v="1"/>
    <m/>
    <n v="1"/>
    <n v="2"/>
    <n v="5"/>
    <n v="53"/>
    <n v="1.37"/>
    <n v="165"/>
    <n v="4.2699999999999996"/>
    <n v="52"/>
    <n v="1.3441509433962266"/>
    <n v="55.175361360704613"/>
    <n v="1.4262310389465156"/>
    <x v="0"/>
    <n v="2"/>
    <m/>
    <n v="3"/>
    <n v="3"/>
    <n v="2"/>
    <m/>
    <m/>
    <m/>
    <n v="3"/>
    <n v="0"/>
    <n v="1"/>
    <n v="1"/>
    <n v="2"/>
    <m/>
  </r>
  <r>
    <n v="76415"/>
    <x v="0"/>
    <n v="25"/>
    <n v="6"/>
    <x v="1"/>
    <m/>
    <n v="1"/>
    <n v="5"/>
    <n v="5"/>
    <n v="43"/>
    <n v="1.1100000000000001"/>
    <n v="151"/>
    <n v="3.9"/>
    <n v="45"/>
    <n v="1.1616279069767443"/>
    <n v="39.292843661285559"/>
    <n v="1.0143036386983018"/>
    <x v="1"/>
    <m/>
    <m/>
    <n v="5"/>
    <n v="2"/>
    <n v="0"/>
    <n v="3"/>
    <n v="2"/>
    <n v="1"/>
    <n v="1"/>
    <n v="2"/>
    <n v="12"/>
    <n v="1"/>
    <n v="2"/>
    <m/>
  </r>
  <r>
    <n v="76418"/>
    <x v="0"/>
    <n v="40"/>
    <n v="4"/>
    <x v="0"/>
    <n v="1"/>
    <n v="2"/>
    <n v="5"/>
    <n v="1"/>
    <n v="35"/>
    <n v="0.91"/>
    <n v="94"/>
    <n v="2.4300000000000002"/>
    <n v="35"/>
    <n v="0.91"/>
    <n v="34.762907127777815"/>
    <n v="0.90383558532222319"/>
    <x v="0"/>
    <n v="2"/>
    <m/>
    <n v="15"/>
    <n v="4"/>
    <n v="1"/>
    <n v="3"/>
    <n v="3"/>
    <n v="3"/>
    <n v="0"/>
    <n v="0"/>
    <n v="10"/>
    <n v="1"/>
    <n v="1"/>
    <n v="2"/>
  </r>
  <r>
    <n v="76422"/>
    <x v="0"/>
    <n v="69"/>
    <n v="4"/>
    <x v="0"/>
    <n v="2"/>
    <n v="1"/>
    <n v="2"/>
    <n v="1"/>
    <n v="55"/>
    <n v="1.42"/>
    <n v="148"/>
    <n v="3.83"/>
    <n v="49"/>
    <n v="1.265090909090909"/>
    <n v="54.74572987476234"/>
    <n v="1.4134352076756822"/>
    <x v="1"/>
    <n v="2"/>
    <m/>
    <n v="12"/>
    <n v="1"/>
    <n v="0"/>
    <m/>
    <m/>
    <m/>
    <m/>
    <n v="0"/>
    <n v="0"/>
    <n v="2"/>
    <n v="1"/>
    <n v="2"/>
  </r>
  <r>
    <n v="76424"/>
    <x v="0"/>
    <n v="60"/>
    <n v="3"/>
    <x v="1"/>
    <m/>
    <n v="1"/>
    <n v="5"/>
    <n v="1"/>
    <n v="41"/>
    <n v="1.06"/>
    <n v="250"/>
    <n v="6.47"/>
    <n v="51"/>
    <n v="1.3185365853658537"/>
    <n v="43.055856902115437"/>
    <n v="1.1131514223473749"/>
    <x v="1"/>
    <n v="2"/>
    <m/>
    <n v="10"/>
    <n v="3"/>
    <n v="3"/>
    <n v="3"/>
    <n v="3"/>
    <n v="3"/>
    <n v="2"/>
    <n v="0"/>
    <n v="4"/>
    <n v="1"/>
    <n v="1"/>
    <n v="2"/>
  </r>
  <r>
    <n v="76425"/>
    <x v="0"/>
    <n v="29"/>
    <n v="1"/>
    <x v="1"/>
    <m/>
    <n v="2"/>
    <n v="1"/>
    <n v="6"/>
    <n v="33"/>
    <n v="0.85"/>
    <n v="175"/>
    <n v="4.53"/>
    <n v="42"/>
    <n v="1.0818181818181818"/>
    <n v="36.280266192205936"/>
    <n v="0.93449170495075895"/>
    <x v="0"/>
    <m/>
    <m/>
    <n v="14"/>
    <n v="4"/>
    <n v="1"/>
    <n v="2"/>
    <n v="1"/>
    <n v="1"/>
    <n v="1"/>
    <n v="0"/>
    <n v="0"/>
    <n v="1"/>
    <n v="2"/>
    <m/>
  </r>
  <r>
    <n v="76427"/>
    <x v="0"/>
    <n v="37"/>
    <n v="6"/>
    <x v="1"/>
    <m/>
    <n v="2"/>
    <n v="5"/>
    <n v="1"/>
    <n v="43"/>
    <n v="1.1100000000000001"/>
    <n v="245"/>
    <n v="6.34"/>
    <n v="44"/>
    <n v="1.1358139534883722"/>
    <n v="47.820844326399367"/>
    <n v="1.2344450512163558"/>
    <x v="0"/>
    <m/>
    <m/>
    <n v="8"/>
    <n v="4"/>
    <n v="3"/>
    <m/>
    <m/>
    <m/>
    <n v="5"/>
    <n v="0"/>
    <n v="1"/>
    <n v="1"/>
    <n v="2"/>
    <m/>
  </r>
  <r>
    <n v="76429"/>
    <x v="0"/>
    <n v="63"/>
    <n v="2"/>
    <x v="1"/>
    <m/>
    <n v="2"/>
    <n v="1"/>
    <n v="1"/>
    <n v="41"/>
    <n v="1.06"/>
    <n v="215"/>
    <n v="5.56"/>
    <n v="35"/>
    <n v="0.90487804878048783"/>
    <n v="41.1219650224199"/>
    <n v="1.0631532420430512"/>
    <x v="0"/>
    <n v="2"/>
    <m/>
    <n v="77"/>
    <n v="3"/>
    <n v="3"/>
    <n v="3"/>
    <n v="3"/>
    <n v="3"/>
    <n v="1"/>
    <n v="0"/>
    <n v="0"/>
    <n v="1"/>
    <n v="1"/>
    <n v="2"/>
  </r>
  <r>
    <n v="76433"/>
    <x v="0"/>
    <n v="44"/>
    <n v="3"/>
    <x v="1"/>
    <m/>
    <n v="1"/>
    <n v="2"/>
    <n v="1"/>
    <n v="40"/>
    <n v="1.03"/>
    <n v="181"/>
    <n v="4.68"/>
    <n v="44"/>
    <n v="1.133"/>
    <n v="37.2950992234165"/>
    <n v="0.96034880500297493"/>
    <x v="0"/>
    <n v="2"/>
    <m/>
    <n v="4"/>
    <n v="4"/>
    <n v="0"/>
    <m/>
    <m/>
    <m/>
    <m/>
    <n v="0"/>
    <n v="0"/>
    <n v="1"/>
    <n v="2"/>
    <m/>
  </r>
  <r>
    <n v="76434"/>
    <x v="0"/>
    <n v="50"/>
    <n v="1"/>
    <x v="1"/>
    <m/>
    <n v="2"/>
    <n v="1"/>
    <n v="1"/>
    <n v="59"/>
    <n v="1.53"/>
    <n v="183"/>
    <n v="4.7300000000000004"/>
    <n v="62"/>
    <n v="1.6077966101694916"/>
    <n v="59.541583727960251"/>
    <n v="1.544044459386088"/>
    <x v="0"/>
    <n v="2"/>
    <m/>
    <n v="12"/>
    <n v="3"/>
    <n v="1"/>
    <n v="1"/>
    <n v="1"/>
    <n v="1"/>
    <n v="3"/>
    <n v="2"/>
    <n v="0"/>
    <n v="1"/>
    <n v="1"/>
    <n v="2"/>
  </r>
  <r>
    <n v="76436"/>
    <x v="0"/>
    <n v="78"/>
    <n v="3"/>
    <x v="0"/>
    <n v="2"/>
    <n v="1"/>
    <n v="4"/>
    <n v="2"/>
    <n v="53"/>
    <n v="1.37"/>
    <n v="197"/>
    <n v="5.09"/>
    <n v="51"/>
    <n v="1.318301886792453"/>
    <n v="59.798637308579941"/>
    <n v="1.54573836061801"/>
    <x v="1"/>
    <n v="2"/>
    <m/>
    <n v="6"/>
    <n v="4"/>
    <n v="3"/>
    <n v="3"/>
    <n v="3"/>
    <n v="3"/>
    <n v="3"/>
    <n v="3"/>
    <n v="6"/>
    <n v="1"/>
    <n v="1"/>
    <n v="2"/>
  </r>
  <r>
    <n v="76437"/>
    <x v="0"/>
    <n v="64"/>
    <n v="2"/>
    <x v="0"/>
    <n v="1"/>
    <n v="1"/>
    <n v="2"/>
    <n v="1"/>
    <n v="39"/>
    <n v="1.01"/>
    <n v="285"/>
    <n v="7.37"/>
    <n v="34"/>
    <n v="0.88051282051282065"/>
    <n v="39.826495631657153"/>
    <n v="1.0314041176403519"/>
    <x v="0"/>
    <n v="2"/>
    <m/>
    <n v="3"/>
    <n v="4"/>
    <n v="2"/>
    <n v="2"/>
    <n v="2"/>
    <n v="3"/>
    <n v="1"/>
    <n v="0"/>
    <n v="1"/>
    <n v="1"/>
    <n v="1"/>
    <n v="2"/>
  </r>
  <r>
    <n v="76439"/>
    <x v="0"/>
    <n v="28"/>
    <n v="1"/>
    <x v="1"/>
    <m/>
    <n v="2"/>
    <n v="2"/>
    <n v="1"/>
    <n v="33"/>
    <n v="0.85"/>
    <n v="198"/>
    <n v="5.12"/>
    <n v="29"/>
    <n v="0.74696969696969695"/>
    <n v="34.867462954535775"/>
    <n v="0.89810131852592145"/>
    <x v="0"/>
    <m/>
    <m/>
    <n v="6"/>
    <n v="4"/>
    <n v="1"/>
    <m/>
    <m/>
    <m/>
    <m/>
    <n v="0"/>
    <n v="0"/>
    <n v="1"/>
    <n v="2"/>
    <m/>
  </r>
  <r>
    <n v="76443"/>
    <x v="0"/>
    <n v="63"/>
    <n v="3"/>
    <x v="1"/>
    <m/>
    <n v="1"/>
    <n v="3"/>
    <n v="6"/>
    <n v="40"/>
    <n v="1.03"/>
    <n v="199"/>
    <n v="5.15"/>
    <n v="37"/>
    <n v="0.95274999999999999"/>
    <n v="43.657391964822111"/>
    <n v="1.1241778430941693"/>
    <x v="0"/>
    <n v="2"/>
    <m/>
    <n v="2"/>
    <n v="1"/>
    <n v="1"/>
    <m/>
    <m/>
    <m/>
    <n v="1"/>
    <n v="1"/>
    <n v="1"/>
    <n v="1"/>
    <n v="2"/>
    <m/>
  </r>
  <r>
    <n v="76459"/>
    <x v="0"/>
    <n v="33"/>
    <n v="4"/>
    <x v="1"/>
    <m/>
    <n v="1"/>
    <n v="2"/>
    <n v="5"/>
    <n v="38"/>
    <n v="0.98"/>
    <n v="199"/>
    <n v="5.15"/>
    <n v="36"/>
    <n v="0.92842105263157892"/>
    <n v="39.790331019954436"/>
    <n v="1.0261716947251407"/>
    <x v="1"/>
    <m/>
    <m/>
    <n v="5"/>
    <n v="3"/>
    <n v="2"/>
    <n v="3"/>
    <n v="3"/>
    <n v="2"/>
    <n v="3"/>
    <n v="0"/>
    <n v="2"/>
    <n v="1"/>
    <n v="2"/>
    <m/>
  </r>
  <r>
    <n v="76464"/>
    <x v="0"/>
    <n v="33"/>
    <n v="3"/>
    <x v="1"/>
    <m/>
    <n v="1"/>
    <n v="5"/>
    <n v="1"/>
    <n v="34"/>
    <n v="0.88"/>
    <n v="234"/>
    <n v="6.05"/>
    <n v="38"/>
    <n v="0.98352941176470576"/>
    <n v="34.108649492000211"/>
    <n v="0.88281210449882896"/>
    <x v="1"/>
    <m/>
    <m/>
    <n v="14"/>
    <n v="3"/>
    <n v="3"/>
    <n v="3"/>
    <n v="3"/>
    <n v="3"/>
    <n v="4"/>
    <n v="0"/>
    <n v="0"/>
    <n v="1"/>
    <n v="1"/>
    <n v="2"/>
  </r>
  <r>
    <n v="76468"/>
    <x v="0"/>
    <n v="73"/>
    <n v="3"/>
    <x v="1"/>
    <m/>
    <n v="1"/>
    <n v="2"/>
    <n v="1"/>
    <n v="51"/>
    <n v="1.32"/>
    <n v="176"/>
    <n v="4.55"/>
    <n v="59"/>
    <n v="1.527058823529412"/>
    <n v="62.07150028131079"/>
    <n v="1.6065564778692205"/>
    <x v="0"/>
    <n v="2"/>
    <m/>
    <n v="10"/>
    <n v="3"/>
    <n v="2"/>
    <n v="3"/>
    <n v="3"/>
    <n v="1"/>
    <n v="5"/>
    <n v="0"/>
    <n v="10"/>
    <n v="1"/>
    <n v="1"/>
    <n v="2"/>
  </r>
  <r>
    <n v="76469"/>
    <x v="0"/>
    <n v="72"/>
    <n v="1"/>
    <x v="1"/>
    <m/>
    <n v="1"/>
    <n v="4"/>
    <n v="1"/>
    <n v="44"/>
    <n v="1.1399999999999999"/>
    <n v="207"/>
    <n v="5.35"/>
    <n v="54"/>
    <n v="1.3990909090909089"/>
    <n v="41.697515288239771"/>
    <n v="1.0803447142862121"/>
    <x v="0"/>
    <n v="1"/>
    <n v="2"/>
    <n v="6"/>
    <n v="4"/>
    <n v="1"/>
    <n v="3"/>
    <n v="3"/>
    <n v="2"/>
    <n v="2"/>
    <n v="0"/>
    <n v="1"/>
    <n v="1"/>
    <n v="1"/>
    <n v="2"/>
  </r>
  <r>
    <n v="76484"/>
    <x v="0"/>
    <n v="63"/>
    <n v="4"/>
    <x v="1"/>
    <m/>
    <n v="2"/>
    <n v="2"/>
    <n v="1"/>
    <n v="43"/>
    <n v="1.1100000000000001"/>
    <n v="248"/>
    <n v="6.41"/>
    <n v="48"/>
    <n v="1.2390697674418605"/>
    <n v="37.604481267621878"/>
    <n v="0.97072033039675099"/>
    <x v="0"/>
    <n v="2"/>
    <m/>
    <n v="7"/>
    <n v="2"/>
    <n v="2"/>
    <n v="3"/>
    <n v="3"/>
    <n v="3"/>
    <n v="0"/>
    <n v="0"/>
    <n v="0"/>
    <n v="1"/>
    <n v="2"/>
    <m/>
  </r>
  <r>
    <n v="76488"/>
    <x v="0"/>
    <n v="41"/>
    <n v="1"/>
    <x v="1"/>
    <m/>
    <n v="2"/>
    <n v="3"/>
    <n v="1"/>
    <n v="83"/>
    <n v="2.15"/>
    <n v="163"/>
    <n v="4.22"/>
    <n v="82"/>
    <n v="2.1240963855421686"/>
    <n v="89.621118822203371"/>
    <n v="2.3215109092498465"/>
    <x v="0"/>
    <n v="2"/>
    <m/>
    <n v="5"/>
    <n v="4"/>
    <n v="1"/>
    <m/>
    <m/>
    <m/>
    <n v="3"/>
    <n v="3"/>
    <n v="0"/>
    <n v="1"/>
    <n v="2"/>
    <m/>
  </r>
  <r>
    <n v="76489"/>
    <x v="0"/>
    <n v="39"/>
    <n v="4"/>
    <x v="1"/>
    <m/>
    <n v="1"/>
    <n v="4"/>
    <n v="6"/>
    <n v="42"/>
    <n v="1.0900000000000001"/>
    <n v="202"/>
    <n v="5.22"/>
    <n v="40"/>
    <n v="1.0380952380952382"/>
    <n v="35.824228893702312"/>
    <n v="0.92972403557465522"/>
    <x v="1"/>
    <m/>
    <m/>
    <n v="10"/>
    <n v="4"/>
    <n v="0"/>
    <m/>
    <m/>
    <m/>
    <n v="4"/>
    <n v="0"/>
    <n v="0"/>
    <n v="1"/>
    <n v="2"/>
    <m/>
  </r>
  <r>
    <n v="76493"/>
    <x v="0"/>
    <n v="38"/>
    <n v="4"/>
    <x v="1"/>
    <m/>
    <n v="2"/>
    <n v="3"/>
    <n v="6"/>
    <n v="47"/>
    <n v="1.22"/>
    <n v="146"/>
    <n v="3.78"/>
    <n v="42"/>
    <n v="1.0902127659574468"/>
    <n v="54.17305358724942"/>
    <n v="1.4061941569456233"/>
    <x v="0"/>
    <m/>
    <m/>
    <n v="77"/>
    <n v="1"/>
    <n v="0"/>
    <n v="3"/>
    <n v="2"/>
    <n v="1"/>
    <m/>
    <n v="0"/>
    <n v="0"/>
    <n v="1"/>
    <n v="2"/>
    <m/>
  </r>
  <r>
    <n v="76494"/>
    <x v="0"/>
    <n v="29"/>
    <n v="6"/>
    <x v="1"/>
    <m/>
    <n v="2"/>
    <n v="4"/>
    <n v="3"/>
    <n v="33"/>
    <n v="0.85"/>
    <n v="144"/>
    <n v="3.72"/>
    <n v="27"/>
    <n v="0.69545454545454544"/>
    <n v="34.268393258626546"/>
    <n v="0.88267073544947161"/>
    <x v="0"/>
    <m/>
    <m/>
    <n v="5"/>
    <n v="2"/>
    <n v="0"/>
    <n v="1"/>
    <n v="2"/>
    <n v="1"/>
    <m/>
    <n v="0"/>
    <n v="1"/>
    <n v="2"/>
    <n v="1"/>
    <n v="2"/>
  </r>
  <r>
    <n v="76509"/>
    <x v="0"/>
    <n v="24"/>
    <n v="6"/>
    <x v="1"/>
    <m/>
    <n v="1"/>
    <n v="5"/>
    <n v="5"/>
    <n v="59"/>
    <n v="1.53"/>
    <n v="170"/>
    <n v="4.4000000000000004"/>
    <n v="61"/>
    <n v="1.581864406779661"/>
    <n v="53.632593666277145"/>
    <n v="1.3908113272780345"/>
    <x v="1"/>
    <m/>
    <m/>
    <n v="12"/>
    <n v="3"/>
    <n v="0"/>
    <n v="3"/>
    <n v="2"/>
    <n v="0"/>
    <n v="10"/>
    <n v="0"/>
    <n v="15"/>
    <n v="1"/>
    <n v="1"/>
    <n v="2"/>
  </r>
  <r>
    <n v="76518"/>
    <x v="0"/>
    <n v="47"/>
    <n v="2"/>
    <x v="1"/>
    <m/>
    <n v="1"/>
    <n v="4"/>
    <n v="5"/>
    <n v="70"/>
    <n v="1.81"/>
    <n v="178"/>
    <n v="4.5999999999999996"/>
    <n v="66"/>
    <n v="1.7065714285714286"/>
    <n v="72.002653757400367"/>
    <n v="1.8617829042984952"/>
    <x v="0"/>
    <n v="2"/>
    <m/>
    <n v="3"/>
    <n v="2"/>
    <n v="3"/>
    <n v="3"/>
    <n v="3"/>
    <n v="3"/>
    <n v="0"/>
    <n v="0"/>
    <n v="0"/>
    <n v="1"/>
    <n v="1"/>
    <n v="2"/>
  </r>
  <r>
    <n v="76527"/>
    <x v="0"/>
    <n v="68"/>
    <n v="3"/>
    <x v="0"/>
    <n v="2"/>
    <n v="1"/>
    <n v="5"/>
    <n v="1"/>
    <n v="62"/>
    <n v="1.6"/>
    <n v="199"/>
    <n v="5.15"/>
    <n v="66"/>
    <n v="1.703225806451613"/>
    <n v="65.542890449665393"/>
    <n v="1.6914294309591069"/>
    <x v="1"/>
    <n v="2"/>
    <m/>
    <n v="10"/>
    <n v="3"/>
    <n v="3"/>
    <n v="3"/>
    <n v="3"/>
    <n v="2"/>
    <n v="0"/>
    <n v="0"/>
    <n v="0"/>
    <n v="1"/>
    <n v="1"/>
    <n v="2"/>
  </r>
  <r>
    <n v="76531"/>
    <x v="0"/>
    <n v="80"/>
    <n v="3"/>
    <x v="0"/>
    <n v="1"/>
    <n v="1"/>
    <n v="1"/>
    <n v="2"/>
    <n v="30"/>
    <n v="0.78"/>
    <n v="116"/>
    <n v="3"/>
    <n v="34"/>
    <n v="0.88400000000000001"/>
    <n v="37.00564570412778"/>
    <n v="0.96214678830732225"/>
    <x v="0"/>
    <n v="2"/>
    <m/>
    <n v="15"/>
    <n v="1"/>
    <n v="2"/>
    <m/>
    <m/>
    <m/>
    <n v="3"/>
    <n v="0"/>
    <n v="0"/>
    <n v="1"/>
    <n v="1"/>
    <n v="2"/>
  </r>
  <r>
    <n v="76532"/>
    <x v="0"/>
    <n v="38"/>
    <n v="4"/>
    <x v="1"/>
    <m/>
    <n v="1"/>
    <n v="4"/>
    <n v="5"/>
    <n v="51"/>
    <n v="1.32"/>
    <n v="227"/>
    <n v="5.87"/>
    <n v="48"/>
    <n v="1.2423529411764707"/>
    <n v="55.221495986111805"/>
    <n v="1.4292622490523057"/>
    <x v="1"/>
    <m/>
    <m/>
    <n v="3"/>
    <n v="4"/>
    <n v="0"/>
    <m/>
    <m/>
    <m/>
    <n v="7"/>
    <n v="0"/>
    <n v="0"/>
    <n v="1"/>
    <n v="2"/>
    <m/>
  </r>
  <r>
    <n v="76533"/>
    <x v="0"/>
    <n v="67"/>
    <n v="4"/>
    <x v="0"/>
    <n v="1"/>
    <n v="1"/>
    <n v="4"/>
    <n v="3"/>
    <n v="75"/>
    <n v="1.94"/>
    <n v="175"/>
    <n v="4.53"/>
    <n v="75"/>
    <n v="1.94"/>
    <n v="71.626836917703699"/>
    <n v="1.8527475149379355"/>
    <x v="0"/>
    <n v="2"/>
    <m/>
    <n v="7"/>
    <n v="2"/>
    <n v="3"/>
    <n v="3"/>
    <n v="2"/>
    <n v="2"/>
    <n v="4"/>
    <n v="0"/>
    <n v="4"/>
    <n v="1"/>
    <n v="1"/>
    <n v="2"/>
  </r>
  <r>
    <n v="76534"/>
    <x v="0"/>
    <n v="52"/>
    <n v="3"/>
    <x v="1"/>
    <m/>
    <n v="1"/>
    <n v="4"/>
    <n v="3"/>
    <n v="42"/>
    <n v="1.0900000000000001"/>
    <n v="221"/>
    <n v="5.72"/>
    <n v="51"/>
    <n v="1.3235714285714286"/>
    <n v="40.235167420948073"/>
    <n v="1.0441983925912715"/>
    <x v="1"/>
    <n v="2"/>
    <m/>
    <n v="5"/>
    <n v="3"/>
    <n v="3"/>
    <n v="3"/>
    <n v="3"/>
    <n v="3"/>
    <n v="3"/>
    <n v="0"/>
    <n v="0"/>
    <n v="1"/>
    <n v="1"/>
    <n v="2"/>
  </r>
  <r>
    <n v="76540"/>
    <x v="0"/>
    <n v="69"/>
    <n v="3"/>
    <x v="0"/>
    <n v="2"/>
    <n v="1"/>
    <n v="5"/>
    <n v="1"/>
    <n v="53"/>
    <n v="1.37"/>
    <n v="153"/>
    <n v="3.96"/>
    <n v="57"/>
    <n v="1.4733962264150944"/>
    <n v="46.662907787291815"/>
    <n v="1.2061921446903734"/>
    <x v="1"/>
    <n v="2"/>
    <m/>
    <n v="9"/>
    <n v="1"/>
    <n v="2"/>
    <n v="4"/>
    <n v="4"/>
    <n v="4"/>
    <n v="3"/>
    <n v="0"/>
    <n v="0"/>
    <n v="1"/>
    <n v="1"/>
    <n v="2"/>
  </r>
  <r>
    <n v="76541"/>
    <x v="0"/>
    <n v="26"/>
    <n v="2"/>
    <x v="1"/>
    <m/>
    <n v="2"/>
    <n v="2"/>
    <n v="1"/>
    <n v="37"/>
    <n v="0.96"/>
    <n v="244"/>
    <n v="6.31"/>
    <n v="39"/>
    <n v="1.0118918918918918"/>
    <n v="42.673703589379066"/>
    <n v="1.1072096066433488"/>
    <x v="1"/>
    <m/>
    <m/>
    <n v="6"/>
    <n v="1"/>
    <n v="3"/>
    <n v="3"/>
    <n v="3"/>
    <n v="3"/>
    <n v="0"/>
    <n v="0"/>
    <n v="0"/>
    <n v="1"/>
    <n v="2"/>
    <m/>
  </r>
  <r>
    <n v="76543"/>
    <x v="0"/>
    <n v="40"/>
    <n v="3"/>
    <x v="1"/>
    <m/>
    <n v="1"/>
    <n v="5"/>
    <n v="1"/>
    <n v="43"/>
    <n v="1.1100000000000001"/>
    <n v="177"/>
    <n v="4.58"/>
    <n v="38"/>
    <n v="0.98093023255813971"/>
    <n v="42.938062500769817"/>
    <n v="1.1084011482756861"/>
    <x v="1"/>
    <n v="1"/>
    <n v="2"/>
    <n v="6"/>
    <n v="3"/>
    <n v="1"/>
    <m/>
    <m/>
    <m/>
    <n v="1"/>
    <n v="0"/>
    <n v="1"/>
    <n v="1"/>
    <n v="2"/>
    <m/>
  </r>
  <r>
    <n v="76548"/>
    <x v="0"/>
    <n v="62"/>
    <n v="4"/>
    <x v="0"/>
    <n v="1"/>
    <n v="1"/>
    <n v="3"/>
    <n v="1"/>
    <n v="58"/>
    <n v="1.5"/>
    <n v="147"/>
    <n v="3.8"/>
    <n v="55"/>
    <n v="1.4224137931034482"/>
    <n v="56.384186990848619"/>
    <n v="1.4582117325219472"/>
    <x v="1"/>
    <n v="1"/>
    <n v="2"/>
    <n v="8"/>
    <n v="3"/>
    <n v="2"/>
    <n v="3"/>
    <n v="3"/>
    <n v="3"/>
    <n v="2"/>
    <n v="0"/>
    <n v="0"/>
    <n v="1"/>
    <n v="2"/>
    <m/>
  </r>
  <r>
    <n v="76549"/>
    <x v="0"/>
    <n v="74"/>
    <n v="4"/>
    <x v="0"/>
    <n v="2"/>
    <n v="1"/>
    <n v="1"/>
    <n v="3"/>
    <n v="29"/>
    <n v="0.75"/>
    <n v="104"/>
    <n v="2.69"/>
    <n v="25"/>
    <n v="0.64655172413793105"/>
    <n v="27.643819226902625"/>
    <n v="0.71492635931644721"/>
    <x v="1"/>
    <n v="1"/>
    <n v="2"/>
    <n v="2"/>
    <n v="2"/>
    <n v="0"/>
    <m/>
    <m/>
    <m/>
    <m/>
    <n v="0"/>
    <n v="0"/>
    <n v="2"/>
    <n v="1"/>
    <n v="2"/>
  </r>
  <r>
    <n v="76550"/>
    <x v="0"/>
    <n v="70"/>
    <n v="2"/>
    <x v="1"/>
    <m/>
    <n v="2"/>
    <n v="1"/>
    <n v="1"/>
    <n v="63"/>
    <n v="1.63"/>
    <n v="252"/>
    <n v="6.52"/>
    <n v="73"/>
    <n v="1.8887301587301586"/>
    <n v="69.917675906402437"/>
    <n v="1.8089811385307295"/>
    <x v="0"/>
    <n v="2"/>
    <m/>
    <n v="6"/>
    <n v="3"/>
    <n v="0"/>
    <n v="3"/>
    <n v="3"/>
    <n v="2"/>
    <n v="1"/>
    <n v="2"/>
    <n v="0"/>
    <n v="1"/>
    <n v="1"/>
    <n v="2"/>
  </r>
  <r>
    <n v="76553"/>
    <x v="0"/>
    <n v="22"/>
    <n v="3"/>
    <x v="1"/>
    <m/>
    <n v="1"/>
    <n v="3"/>
    <n v="5"/>
    <n v="26"/>
    <n v="0.67"/>
    <n v="160"/>
    <n v="4.1399999999999997"/>
    <n v="25"/>
    <n v="0.64423076923076927"/>
    <n v="25.825632148671822"/>
    <n v="0.66550667460038926"/>
    <x v="1"/>
    <m/>
    <m/>
    <n v="15"/>
    <n v="3"/>
    <n v="3"/>
    <n v="3"/>
    <n v="3"/>
    <n v="3"/>
    <n v="3"/>
    <n v="9"/>
    <n v="10"/>
    <n v="1"/>
    <n v="1"/>
    <n v="2"/>
  </r>
  <r>
    <n v="76556"/>
    <x v="0"/>
    <n v="45"/>
    <n v="1"/>
    <x v="1"/>
    <m/>
    <n v="2"/>
    <n v="3"/>
    <n v="1"/>
    <n v="35"/>
    <n v="0.91"/>
    <n v="173"/>
    <n v="4.47"/>
    <n v="30"/>
    <n v="0.78"/>
    <n v="40.127252239838597"/>
    <n v="1.0433085582358037"/>
    <x v="0"/>
    <n v="2"/>
    <m/>
    <n v="9"/>
    <n v="5"/>
    <n v="2"/>
    <m/>
    <m/>
    <m/>
    <n v="4"/>
    <n v="0"/>
    <n v="0"/>
    <n v="1"/>
    <n v="1"/>
    <n v="2"/>
  </r>
  <r>
    <n v="76557"/>
    <x v="0"/>
    <n v="54"/>
    <n v="1"/>
    <x v="1"/>
    <m/>
    <n v="2"/>
    <n v="1"/>
    <n v="1"/>
    <n v="39"/>
    <n v="1.01"/>
    <n v="230"/>
    <n v="5.95"/>
    <n v="37"/>
    <n v="0.95820512820512815"/>
    <n v="49.425399626810261"/>
    <n v="1.2799911185404709"/>
    <x v="0"/>
    <n v="2"/>
    <m/>
    <n v="5"/>
    <n v="3"/>
    <n v="3"/>
    <n v="3"/>
    <n v="3"/>
    <n v="3"/>
    <n v="0"/>
    <n v="1"/>
    <n v="0"/>
    <n v="2"/>
    <n v="2"/>
    <m/>
  </r>
  <r>
    <n v="76560"/>
    <x v="0"/>
    <n v="57"/>
    <n v="6"/>
    <x v="1"/>
    <m/>
    <n v="2"/>
    <n v="5"/>
    <n v="1"/>
    <n v="78"/>
    <n v="2.02"/>
    <n v="212"/>
    <n v="5.48"/>
    <n v="86"/>
    <n v="2.227179487179487"/>
    <n v="79.185830128223358"/>
    <n v="2.0507099597309124"/>
    <x v="0"/>
    <n v="2"/>
    <m/>
    <n v="8"/>
    <n v="1"/>
    <n v="1"/>
    <m/>
    <m/>
    <m/>
    <n v="0"/>
    <n v="0"/>
    <n v="0"/>
    <n v="1"/>
    <n v="1"/>
    <n v="2"/>
  </r>
  <r>
    <n v="76561"/>
    <x v="0"/>
    <n v="61"/>
    <n v="1"/>
    <x v="1"/>
    <m/>
    <n v="1"/>
    <n v="4"/>
    <n v="1"/>
    <n v="46"/>
    <n v="1.19"/>
    <n v="248"/>
    <n v="6.41"/>
    <n v="56"/>
    <n v="1.4486956521739132"/>
    <n v="49.021915438569401"/>
    <n v="1.2681756385195126"/>
    <x v="0"/>
    <n v="2"/>
    <m/>
    <n v="3"/>
    <n v="3"/>
    <n v="3"/>
    <n v="2"/>
    <n v="3"/>
    <n v="3"/>
    <n v="2"/>
    <n v="1"/>
    <n v="0"/>
    <n v="1"/>
    <n v="1"/>
    <n v="2"/>
  </r>
  <r>
    <n v="76569"/>
    <x v="0"/>
    <n v="45"/>
    <n v="1"/>
    <x v="1"/>
    <m/>
    <n v="2"/>
    <n v="1"/>
    <n v="1"/>
    <n v="69"/>
    <n v="1.78"/>
    <n v="210"/>
    <n v="5.43"/>
    <n v="72"/>
    <n v="1.8573913043478261"/>
    <n v="72.221950715483999"/>
    <n v="1.863116989471906"/>
    <x v="0"/>
    <n v="2"/>
    <m/>
    <n v="4"/>
    <n v="4"/>
    <n v="2"/>
    <n v="3"/>
    <n v="3"/>
    <n v="2"/>
    <n v="0"/>
    <n v="4"/>
    <n v="0"/>
    <n v="1"/>
    <n v="1"/>
    <n v="2"/>
  </r>
  <r>
    <n v="76571"/>
    <x v="0"/>
    <n v="57"/>
    <n v="2"/>
    <x v="1"/>
    <m/>
    <n v="2"/>
    <n v="3"/>
    <n v="1"/>
    <n v="61"/>
    <n v="1.58"/>
    <n v="195"/>
    <n v="5.04"/>
    <n v="56"/>
    <n v="1.4504918032786887"/>
    <n v="59.309079019126251"/>
    <n v="1.5362023745937619"/>
    <x v="0"/>
    <n v="2"/>
    <m/>
    <n v="14"/>
    <n v="3"/>
    <n v="2"/>
    <m/>
    <m/>
    <m/>
    <n v="0"/>
    <n v="0"/>
    <n v="0"/>
    <n v="1"/>
    <n v="1"/>
    <n v="2"/>
  </r>
  <r>
    <n v="76578"/>
    <x v="0"/>
    <n v="43"/>
    <n v="1"/>
    <x v="1"/>
    <m/>
    <n v="2"/>
    <n v="1"/>
    <n v="6"/>
    <n v="44"/>
    <n v="1.1399999999999999"/>
    <n v="190"/>
    <n v="4.91"/>
    <n v="53"/>
    <n v="1.3731818181818181"/>
    <n v="49.68724893749868"/>
    <n v="1.2873514497442839"/>
    <x v="0"/>
    <n v="2"/>
    <m/>
    <n v="8"/>
    <n v="3"/>
    <n v="2"/>
    <m/>
    <m/>
    <m/>
    <n v="1"/>
    <n v="0"/>
    <n v="0"/>
    <n v="2"/>
    <n v="2"/>
    <m/>
  </r>
  <r>
    <n v="76587"/>
    <x v="0"/>
    <n v="62"/>
    <n v="1"/>
    <x v="1"/>
    <m/>
    <n v="2"/>
    <n v="1"/>
    <n v="1"/>
    <n v="37"/>
    <n v="0.96"/>
    <n v="163"/>
    <n v="4.22"/>
    <n v="35"/>
    <n v="0.90810810810810816"/>
    <n v="47.848073905885201"/>
    <n v="1.241463539179724"/>
    <x v="0"/>
    <n v="2"/>
    <m/>
    <n v="15"/>
    <n v="3"/>
    <n v="2"/>
    <n v="3"/>
    <n v="3"/>
    <n v="3"/>
    <m/>
    <n v="0"/>
    <n v="0"/>
    <n v="2"/>
    <n v="2"/>
    <m/>
  </r>
  <r>
    <n v="76589"/>
    <x v="0"/>
    <n v="38"/>
    <n v="3"/>
    <x v="1"/>
    <m/>
    <n v="1"/>
    <n v="3"/>
    <n v="3"/>
    <n v="52"/>
    <n v="1.34"/>
    <n v="160"/>
    <n v="4.1399999999999997"/>
    <n v="58"/>
    <n v="1.4946153846153847"/>
    <n v="48.092333895192887"/>
    <n v="1.2393024503761245"/>
    <x v="1"/>
    <m/>
    <m/>
    <n v="3"/>
    <n v="1"/>
    <n v="2"/>
    <n v="3"/>
    <n v="3"/>
    <n v="3"/>
    <m/>
    <n v="0"/>
    <n v="0"/>
    <n v="2"/>
    <n v="1"/>
    <n v="2"/>
  </r>
  <r>
    <n v="76593"/>
    <x v="0"/>
    <n v="76"/>
    <n v="4"/>
    <x v="1"/>
    <m/>
    <n v="2"/>
    <n v="3"/>
    <n v="2"/>
    <n v="79"/>
    <n v="2.04"/>
    <n v="151"/>
    <n v="3.9"/>
    <n v="77"/>
    <n v="1.9883544303797469"/>
    <n v="77.866008372736502"/>
    <n v="2.0107171782326896"/>
    <x v="1"/>
    <n v="1"/>
    <n v="2"/>
    <n v="2"/>
    <n v="1"/>
    <n v="3"/>
    <m/>
    <m/>
    <m/>
    <m/>
    <n v="0"/>
    <n v="0"/>
    <n v="2"/>
    <n v="1"/>
    <n v="2"/>
  </r>
  <r>
    <n v="76598"/>
    <x v="0"/>
    <n v="40"/>
    <n v="1"/>
    <x v="1"/>
    <m/>
    <n v="2"/>
    <n v="4"/>
    <n v="3"/>
    <n v="98"/>
    <n v="2.5299999999999998"/>
    <n v="191"/>
    <n v="4.9400000000000004"/>
    <n v="107"/>
    <n v="2.7623469387755102"/>
    <n v="103.47167296486998"/>
    <n v="2.6712584959298069"/>
    <x v="0"/>
    <n v="1"/>
    <n v="1"/>
    <n v="9"/>
    <n v="2"/>
    <n v="2"/>
    <n v="3"/>
    <n v="3"/>
    <n v="2"/>
    <n v="1"/>
    <n v="0"/>
    <n v="5"/>
    <n v="1"/>
    <n v="1"/>
    <n v="2"/>
  </r>
  <r>
    <n v="76599"/>
    <x v="0"/>
    <n v="63"/>
    <n v="4"/>
    <x v="1"/>
    <m/>
    <n v="1"/>
    <n v="3"/>
    <n v="1"/>
    <n v="29"/>
    <n v="0.75"/>
    <n v="131"/>
    <n v="3.39"/>
    <n v="28"/>
    <n v="0.72413793103448276"/>
    <n v="22.193920012489869"/>
    <n v="0.5739806899781863"/>
    <x v="0"/>
    <n v="2"/>
    <m/>
    <n v="77"/>
    <n v="4"/>
    <n v="0"/>
    <n v="3"/>
    <n v="3"/>
    <n v="0"/>
    <m/>
    <n v="0"/>
    <n v="0"/>
    <n v="2"/>
    <n v="2"/>
    <m/>
  </r>
  <r>
    <n v="76601"/>
    <x v="0"/>
    <n v="39"/>
    <n v="3"/>
    <x v="1"/>
    <m/>
    <n v="1"/>
    <n v="4"/>
    <n v="1"/>
    <n v="58"/>
    <n v="1.5"/>
    <n v="183"/>
    <n v="4.7300000000000004"/>
    <n v="59"/>
    <n v="1.5258620689655173"/>
    <n v="64.911346881098851"/>
    <n v="1.6787417296835911"/>
    <x v="1"/>
    <m/>
    <m/>
    <n v="10"/>
    <n v="2"/>
    <n v="2"/>
    <m/>
    <m/>
    <m/>
    <n v="1"/>
    <n v="0"/>
    <n v="1"/>
    <n v="1"/>
    <n v="1"/>
    <n v="2"/>
  </r>
  <r>
    <n v="76604"/>
    <x v="0"/>
    <n v="61"/>
    <n v="3"/>
    <x v="1"/>
    <m/>
    <n v="1"/>
    <n v="4"/>
    <n v="6"/>
    <n v="125"/>
    <n v="3.23"/>
    <n v="263"/>
    <n v="6.8"/>
    <n v="130"/>
    <n v="3.3592"/>
    <n v="125.81277498389879"/>
    <n v="3.2510021055839449"/>
    <x v="1"/>
    <n v="2"/>
    <m/>
    <n v="5"/>
    <n v="1"/>
    <n v="0"/>
    <n v="3"/>
    <n v="1"/>
    <n v="0"/>
    <m/>
    <n v="0"/>
    <n v="0"/>
    <n v="1"/>
    <n v="1"/>
    <n v="2"/>
  </r>
  <r>
    <n v="76612"/>
    <x v="0"/>
    <n v="62"/>
    <n v="1"/>
    <x v="1"/>
    <m/>
    <n v="2"/>
    <n v="3"/>
    <n v="1"/>
    <n v="42"/>
    <n v="1.0900000000000001"/>
    <n v="218"/>
    <n v="5.64"/>
    <n v="40"/>
    <n v="1.0380952380952382"/>
    <n v="42.152000937624862"/>
    <n v="1.0939447862383596"/>
    <x v="0"/>
    <n v="1"/>
    <n v="2"/>
    <n v="15"/>
    <n v="2"/>
    <n v="3"/>
    <n v="3"/>
    <n v="3"/>
    <n v="3"/>
    <n v="0"/>
    <n v="0"/>
    <n v="0"/>
    <n v="1"/>
    <n v="1"/>
    <n v="2"/>
  </r>
  <r>
    <n v="76613"/>
    <x v="0"/>
    <n v="32"/>
    <n v="6"/>
    <x v="1"/>
    <m/>
    <n v="2"/>
    <n v="5"/>
    <n v="1"/>
    <n v="36"/>
    <n v="0.93"/>
    <n v="143"/>
    <n v="3.7"/>
    <n v="31"/>
    <n v="0.8008333333333334"/>
    <n v="34.316900080473545"/>
    <n v="0.88651991874556657"/>
    <x v="1"/>
    <m/>
    <m/>
    <n v="15"/>
    <n v="1"/>
    <n v="3"/>
    <n v="3"/>
    <n v="3"/>
    <n v="3"/>
    <n v="2"/>
    <n v="0"/>
    <n v="0"/>
    <n v="1"/>
    <n v="1"/>
    <n v="2"/>
  </r>
  <r>
    <n v="76615"/>
    <x v="0"/>
    <n v="69"/>
    <n v="3"/>
    <x v="1"/>
    <m/>
    <n v="1"/>
    <n v="2"/>
    <n v="1"/>
    <n v="65"/>
    <n v="1.68"/>
    <n v="191"/>
    <n v="4.9400000000000004"/>
    <n v="62"/>
    <n v="1.6024615384615384"/>
    <n v="62.289638655777985"/>
    <n v="1.6099475837185695"/>
    <x v="0"/>
    <n v="2"/>
    <m/>
    <n v="6"/>
    <n v="5"/>
    <n v="3"/>
    <n v="3"/>
    <n v="3"/>
    <n v="3"/>
    <m/>
    <n v="0"/>
    <n v="0"/>
    <n v="2"/>
    <n v="1"/>
    <n v="2"/>
  </r>
  <r>
    <n v="76622"/>
    <x v="0"/>
    <n v="22"/>
    <n v="4"/>
    <x v="1"/>
    <m/>
    <n v="1"/>
    <n v="3"/>
    <n v="5"/>
    <n v="43"/>
    <n v="1.1100000000000001"/>
    <n v="174"/>
    <n v="4.5"/>
    <n v="42"/>
    <n v="1.084186046511628"/>
    <n v="45.273209204457515"/>
    <n v="1.1686805166732057"/>
    <x v="1"/>
    <m/>
    <m/>
    <n v="6"/>
    <n v="3"/>
    <n v="3"/>
    <n v="3"/>
    <n v="3"/>
    <n v="3"/>
    <n v="2"/>
    <n v="0"/>
    <n v="0"/>
    <n v="1"/>
    <n v="2"/>
    <m/>
  </r>
  <r>
    <n v="76624"/>
    <x v="0"/>
    <n v="51"/>
    <n v="3"/>
    <x v="1"/>
    <m/>
    <n v="1"/>
    <n v="2"/>
    <n v="2"/>
    <n v="56"/>
    <n v="1.45"/>
    <n v="167"/>
    <n v="4.32"/>
    <n v="64"/>
    <n v="1.657142857142857"/>
    <n v="59.178273700285622"/>
    <n v="1.5322945868823956"/>
    <x v="1"/>
    <n v="1"/>
    <n v="1"/>
    <n v="4"/>
    <n v="4"/>
    <n v="2"/>
    <n v="3"/>
    <n v="3"/>
    <n v="3"/>
    <n v="5"/>
    <n v="0"/>
    <n v="30"/>
    <n v="1"/>
    <n v="2"/>
    <m/>
  </r>
  <r>
    <n v="76629"/>
    <x v="0"/>
    <n v="25"/>
    <n v="4"/>
    <x v="1"/>
    <m/>
    <n v="1"/>
    <n v="4"/>
    <n v="1"/>
    <n v="35"/>
    <n v="0.91"/>
    <n v="184"/>
    <n v="4.76"/>
    <n v="38"/>
    <n v="0.98799999999999999"/>
    <n v="36.017272619174342"/>
    <n v="0.93644908809853289"/>
    <x v="1"/>
    <m/>
    <m/>
    <n v="14"/>
    <n v="3"/>
    <n v="3"/>
    <n v="3"/>
    <n v="3"/>
    <n v="3"/>
    <n v="5"/>
    <n v="0"/>
    <n v="1"/>
    <n v="1"/>
    <n v="1"/>
    <n v="2"/>
  </r>
  <r>
    <n v="76632"/>
    <x v="0"/>
    <n v="49"/>
    <n v="6"/>
    <x v="1"/>
    <m/>
    <n v="2"/>
    <n v="3"/>
    <n v="1"/>
    <n v="74"/>
    <n v="1.91"/>
    <n v="187"/>
    <n v="4.84"/>
    <n v="69"/>
    <n v="1.7809459459459458"/>
    <n v="80.060844715763437"/>
    <n v="2.0664353163122726"/>
    <x v="0"/>
    <n v="2"/>
    <m/>
    <n v="10"/>
    <n v="3"/>
    <n v="0"/>
    <m/>
    <m/>
    <m/>
    <n v="0"/>
    <n v="0"/>
    <n v="0"/>
    <n v="2"/>
    <n v="1"/>
    <n v="2"/>
  </r>
  <r>
    <n v="76633"/>
    <x v="0"/>
    <n v="48"/>
    <n v="7"/>
    <x v="1"/>
    <m/>
    <n v="1"/>
    <n v="5"/>
    <n v="3"/>
    <n v="54"/>
    <n v="1.4"/>
    <n v="217"/>
    <n v="5.61"/>
    <n v="53"/>
    <n v="1.3740740740740738"/>
    <n v="50.734371519865114"/>
    <n v="1.3153355579224286"/>
    <x v="1"/>
    <n v="2"/>
    <m/>
    <n v="15"/>
    <n v="4"/>
    <n v="0"/>
    <n v="3"/>
    <n v="3"/>
    <n v="3"/>
    <n v="1"/>
    <n v="2"/>
    <n v="1"/>
    <n v="1"/>
    <n v="2"/>
    <m/>
  </r>
  <r>
    <n v="76635"/>
    <x v="0"/>
    <n v="59"/>
    <n v="6"/>
    <x v="1"/>
    <m/>
    <n v="2"/>
    <n v="5"/>
    <n v="1"/>
    <n v="38"/>
    <n v="0.98"/>
    <n v="219"/>
    <n v="5.66"/>
    <n v="36"/>
    <n v="0.92842105263157892"/>
    <n v="43.133810368003978"/>
    <n v="1.1123982673853656"/>
    <x v="0"/>
    <n v="2"/>
    <m/>
    <n v="15"/>
    <n v="2"/>
    <n v="1"/>
    <m/>
    <m/>
    <m/>
    <n v="2"/>
    <n v="0"/>
    <n v="0"/>
    <n v="1"/>
    <n v="1"/>
    <n v="2"/>
  </r>
  <r>
    <n v="76639"/>
    <x v="0"/>
    <n v="43"/>
    <n v="4"/>
    <x v="1"/>
    <m/>
    <n v="1"/>
    <n v="3"/>
    <n v="5"/>
    <n v="59"/>
    <n v="1.53"/>
    <n v="132"/>
    <n v="3.41"/>
    <n v="68"/>
    <n v="1.7633898305084748"/>
    <n v="62.168592524892659"/>
    <n v="1.612168585815013"/>
    <x v="0"/>
    <n v="2"/>
    <m/>
    <n v="1"/>
    <n v="2"/>
    <n v="0"/>
    <m/>
    <m/>
    <m/>
    <n v="0"/>
    <n v="0"/>
    <n v="0"/>
    <n v="2"/>
    <n v="1"/>
    <n v="2"/>
  </r>
  <r>
    <n v="76645"/>
    <x v="0"/>
    <n v="52"/>
    <n v="7"/>
    <x v="1"/>
    <m/>
    <n v="1"/>
    <n v="4"/>
    <n v="3"/>
    <n v="60"/>
    <n v="1.55"/>
    <n v="182"/>
    <n v="4.71"/>
    <n v="55"/>
    <n v="1.4208333333333334"/>
    <n v="62.760252954470118"/>
    <n v="1.6213065346571447"/>
    <x v="1"/>
    <n v="2"/>
    <m/>
    <n v="8"/>
    <n v="3"/>
    <n v="3"/>
    <n v="3"/>
    <n v="2"/>
    <n v="2"/>
    <n v="4"/>
    <n v="3"/>
    <n v="4"/>
    <n v="1"/>
    <n v="1"/>
    <n v="2"/>
  </r>
  <r>
    <n v="76649"/>
    <x v="0"/>
    <n v="59"/>
    <n v="4"/>
    <x v="1"/>
    <m/>
    <n v="2"/>
    <n v="4"/>
    <n v="3"/>
    <n v="76"/>
    <n v="1.97"/>
    <n v="224"/>
    <n v="5.79"/>
    <n v="86"/>
    <n v="2.2292105263157893"/>
    <n v="73.772884089670939"/>
    <n v="1.9122708112717335"/>
    <x v="0"/>
    <n v="1"/>
    <n v="2"/>
    <n v="3"/>
    <n v="3"/>
    <n v="3"/>
    <n v="3"/>
    <n v="3"/>
    <n v="3"/>
    <n v="0"/>
    <n v="0"/>
    <n v="0"/>
    <n v="2"/>
    <n v="2"/>
    <m/>
  </r>
  <r>
    <n v="76663"/>
    <x v="0"/>
    <n v="71"/>
    <n v="1"/>
    <x v="1"/>
    <m/>
    <n v="2"/>
    <n v="1"/>
    <n v="1"/>
    <n v="52"/>
    <n v="1.34"/>
    <n v="222"/>
    <n v="5.74"/>
    <n v="49"/>
    <n v="1.262692307692308"/>
    <n v="52.262426396156364"/>
    <n v="1.3467625263624909"/>
    <x v="0"/>
    <n v="2"/>
    <m/>
    <m/>
    <n v="3"/>
    <n v="2"/>
    <n v="3"/>
    <n v="3"/>
    <n v="2"/>
    <m/>
    <n v="0"/>
    <n v="0"/>
    <n v="2"/>
    <n v="1"/>
    <n v="2"/>
  </r>
  <r>
    <n v="76669"/>
    <x v="0"/>
    <n v="63"/>
    <n v="1"/>
    <x v="1"/>
    <m/>
    <n v="2"/>
    <n v="1"/>
    <n v="5"/>
    <n v="70"/>
    <n v="1.81"/>
    <n v="207"/>
    <n v="5.35"/>
    <n v="77"/>
    <n v="1.9910000000000001"/>
    <n v="75.474239642890325"/>
    <n v="1.95154819648045"/>
    <x v="0"/>
    <n v="1"/>
    <n v="2"/>
    <n v="9"/>
    <n v="4"/>
    <n v="2"/>
    <n v="3"/>
    <n v="2"/>
    <n v="2"/>
    <n v="0"/>
    <n v="0"/>
    <n v="0"/>
    <n v="2"/>
    <n v="2"/>
    <m/>
  </r>
  <r>
    <n v="76670"/>
    <x v="0"/>
    <n v="49"/>
    <n v="3"/>
    <x v="0"/>
    <n v="2"/>
    <n v="1"/>
    <n v="3"/>
    <n v="3"/>
    <n v="40"/>
    <n v="1.03"/>
    <n v="245"/>
    <n v="6.34"/>
    <n v="50"/>
    <n v="1.2875000000000001"/>
    <n v="44.324123497143489"/>
    <n v="1.1413461800514448"/>
    <x v="1"/>
    <n v="2"/>
    <m/>
    <n v="10"/>
    <n v="2"/>
    <n v="2"/>
    <n v="3"/>
    <n v="3"/>
    <n v="2"/>
    <n v="1"/>
    <n v="8"/>
    <n v="7"/>
    <n v="1"/>
    <n v="2"/>
    <m/>
  </r>
  <r>
    <n v="76673"/>
    <x v="0"/>
    <n v="80"/>
    <n v="3"/>
    <x v="0"/>
    <n v="1"/>
    <n v="1"/>
    <n v="5"/>
    <n v="1"/>
    <n v="45"/>
    <n v="1.1599999999999999"/>
    <n v="159"/>
    <n v="4.1100000000000003"/>
    <n v="54"/>
    <n v="1.3919999999999999"/>
    <n v="50.174663223944563"/>
    <n v="1.2933913186616821"/>
    <x v="0"/>
    <n v="2"/>
    <m/>
    <n v="14"/>
    <n v="1"/>
    <n v="3"/>
    <n v="3"/>
    <n v="3"/>
    <n v="3"/>
    <n v="0"/>
    <n v="0"/>
    <n v="0"/>
    <n v="2"/>
    <n v="1"/>
    <n v="2"/>
  </r>
  <r>
    <n v="76675"/>
    <x v="0"/>
    <n v="48"/>
    <n v="6"/>
    <x v="1"/>
    <m/>
    <n v="2"/>
    <n v="5"/>
    <n v="1"/>
    <n v="36"/>
    <n v="0.93"/>
    <n v="195"/>
    <n v="5.04"/>
    <n v="44"/>
    <n v="1.1366666666666667"/>
    <n v="36.256252429876007"/>
    <n v="0.93661985443846363"/>
    <x v="0"/>
    <n v="1"/>
    <n v="2"/>
    <n v="15"/>
    <n v="3"/>
    <n v="0"/>
    <m/>
    <m/>
    <m/>
    <n v="2"/>
    <n v="15"/>
    <n v="0"/>
    <n v="1"/>
    <n v="1"/>
    <n v="2"/>
  </r>
  <r>
    <n v="76686"/>
    <x v="0"/>
    <n v="34"/>
    <n v="7"/>
    <x v="1"/>
    <m/>
    <n v="2"/>
    <n v="2"/>
    <n v="1"/>
    <n v="39"/>
    <n v="1.01"/>
    <n v="101"/>
    <n v="2.61"/>
    <n v="34"/>
    <n v="0.88051282051282065"/>
    <n v="41.694154746051659"/>
    <n v="1.0797716998336455"/>
    <x v="0"/>
    <m/>
    <m/>
    <n v="77"/>
    <n v="3"/>
    <n v="3"/>
    <n v="3"/>
    <n v="3"/>
    <n v="3"/>
    <n v="4"/>
    <n v="0"/>
    <n v="0"/>
    <n v="1"/>
    <n v="2"/>
    <m/>
  </r>
  <r>
    <n v="76687"/>
    <x v="0"/>
    <n v="79"/>
    <n v="4"/>
    <x v="0"/>
    <n v="1"/>
    <n v="1"/>
    <n v="4"/>
    <n v="4"/>
    <n v="46"/>
    <n v="1.19"/>
    <n v="89"/>
    <n v="2.2999999999999998"/>
    <n v="50"/>
    <n v="1.2934782608695652"/>
    <n v="55.76386993788995"/>
    <n v="1.4425870701323704"/>
    <x v="1"/>
    <n v="2"/>
    <m/>
    <n v="5"/>
    <n v="1"/>
    <n v="0"/>
    <n v="9"/>
    <n v="2"/>
    <n v="2"/>
    <n v="0"/>
    <n v="0"/>
    <n v="0"/>
    <n v="1"/>
    <n v="1"/>
    <n v="2"/>
  </r>
  <r>
    <n v="76688"/>
    <x v="0"/>
    <n v="68"/>
    <n v="3"/>
    <x v="1"/>
    <m/>
    <n v="1"/>
    <n v="5"/>
    <n v="3"/>
    <n v="44"/>
    <n v="1.1399999999999999"/>
    <n v="93"/>
    <n v="2.4"/>
    <n v="41"/>
    <n v="1.0622727272727273"/>
    <n v="47.921840840973118"/>
    <n v="1.2416113308797578"/>
    <x v="1"/>
    <n v="2"/>
    <m/>
    <n v="7"/>
    <n v="4"/>
    <n v="3"/>
    <n v="3"/>
    <n v="3"/>
    <n v="3"/>
    <n v="0"/>
    <n v="0"/>
    <n v="0"/>
    <n v="1"/>
    <n v="1"/>
    <n v="2"/>
  </r>
  <r>
    <n v="76691"/>
    <x v="0"/>
    <n v="38"/>
    <n v="2"/>
    <x v="1"/>
    <m/>
    <n v="2"/>
    <n v="4"/>
    <n v="5"/>
    <n v="56"/>
    <n v="1.45"/>
    <n v="119"/>
    <n v="3.08"/>
    <n v="64"/>
    <n v="1.657142857142857"/>
    <n v="58.187470334739814"/>
    <n v="1.5066398568816557"/>
    <x v="0"/>
    <m/>
    <m/>
    <n v="99"/>
    <n v="3"/>
    <n v="2"/>
    <n v="3"/>
    <n v="3"/>
    <n v="2"/>
    <m/>
    <n v="0"/>
    <n v="0"/>
    <n v="1"/>
    <n v="2"/>
    <m/>
  </r>
  <r>
    <n v="76697"/>
    <x v="0"/>
    <n v="24"/>
    <n v="7"/>
    <x v="1"/>
    <m/>
    <n v="1"/>
    <n v="1"/>
    <n v="5"/>
    <n v="62"/>
    <n v="1.6"/>
    <n v="178"/>
    <n v="4.5999999999999996"/>
    <n v="72"/>
    <n v="1.8580645161290323"/>
    <n v="68.712486981089498"/>
    <n v="1.773225470479729"/>
    <x v="0"/>
    <m/>
    <m/>
    <n v="6"/>
    <n v="4"/>
    <n v="3"/>
    <n v="3"/>
    <n v="3"/>
    <n v="3"/>
    <m/>
    <n v="1"/>
    <n v="0"/>
    <n v="2"/>
    <n v="2"/>
    <m/>
  </r>
  <r>
    <n v="76700"/>
    <x v="0"/>
    <n v="53"/>
    <n v="1"/>
    <x v="1"/>
    <m/>
    <n v="2"/>
    <n v="2"/>
    <n v="1"/>
    <n v="45"/>
    <n v="1.1599999999999999"/>
    <n v="154"/>
    <n v="3.98"/>
    <n v="53"/>
    <n v="1.3662222222222222"/>
    <n v="48.534055755706262"/>
    <n v="1.2511001039248724"/>
    <x v="0"/>
    <n v="2"/>
    <m/>
    <n v="4"/>
    <n v="1"/>
    <n v="1"/>
    <m/>
    <m/>
    <m/>
    <n v="1"/>
    <n v="2"/>
    <n v="0"/>
    <n v="1"/>
    <n v="1"/>
    <n v="2"/>
  </r>
  <r>
    <n v="76702"/>
    <x v="0"/>
    <n v="62"/>
    <n v="4"/>
    <x v="0"/>
    <n v="1"/>
    <n v="1"/>
    <n v="4"/>
    <n v="3"/>
    <n v="105"/>
    <n v="2.72"/>
    <n v="208"/>
    <n v="5.38"/>
    <n v="103"/>
    <n v="2.6681904761904764"/>
    <n v="109.25858210951728"/>
    <n v="2.8303175555989242"/>
    <x v="0"/>
    <n v="2"/>
    <m/>
    <n v="4"/>
    <n v="4"/>
    <n v="0"/>
    <n v="3"/>
    <n v="3"/>
    <n v="3"/>
    <m/>
    <n v="0"/>
    <n v="0"/>
    <n v="1"/>
    <n v="1"/>
    <n v="2"/>
  </r>
  <r>
    <n v="76703"/>
    <x v="0"/>
    <n v="36"/>
    <n v="3"/>
    <x v="1"/>
    <m/>
    <n v="1"/>
    <n v="3"/>
    <n v="3"/>
    <n v="51"/>
    <n v="1.32"/>
    <n v="141"/>
    <n v="3.65"/>
    <n v="54"/>
    <n v="1.3976470588235295"/>
    <n v="60.774568913557381"/>
    <n v="1.5729888424685441"/>
    <x v="1"/>
    <m/>
    <m/>
    <n v="5"/>
    <n v="4"/>
    <n v="0"/>
    <n v="3"/>
    <n v="2"/>
    <n v="0"/>
    <n v="10"/>
    <n v="10"/>
    <n v="20"/>
    <n v="1"/>
    <n v="2"/>
    <m/>
  </r>
  <r>
    <n v="76706"/>
    <x v="0"/>
    <n v="60"/>
    <n v="2"/>
    <x v="1"/>
    <m/>
    <n v="2"/>
    <n v="2"/>
    <n v="5"/>
    <n v="53"/>
    <n v="1.37"/>
    <n v="207"/>
    <n v="5.35"/>
    <n v="53"/>
    <n v="1.3699999999999999"/>
    <n v="57.302566878924345"/>
    <n v="1.4812172947948368"/>
    <x v="0"/>
    <n v="2"/>
    <m/>
    <n v="8"/>
    <n v="3"/>
    <n v="3"/>
    <n v="3"/>
    <n v="3"/>
    <n v="3"/>
    <n v="0"/>
    <n v="0"/>
    <n v="0"/>
    <n v="2"/>
    <n v="1"/>
    <n v="2"/>
  </r>
  <r>
    <n v="76708"/>
    <x v="0"/>
    <n v="23"/>
    <n v="4"/>
    <x v="1"/>
    <m/>
    <n v="1"/>
    <n v="5"/>
    <n v="5"/>
    <n v="53"/>
    <n v="1.37"/>
    <n v="186"/>
    <n v="4.8099999999999996"/>
    <n v="49"/>
    <n v="1.2666037735849058"/>
    <n v="54.518511099343961"/>
    <n v="1.4092520793604006"/>
    <x v="1"/>
    <m/>
    <m/>
    <n v="1"/>
    <n v="3"/>
    <n v="3"/>
    <n v="3"/>
    <n v="3"/>
    <n v="3"/>
    <n v="1"/>
    <n v="0"/>
    <n v="0"/>
    <n v="1"/>
    <n v="1"/>
    <n v="2"/>
  </r>
  <r>
    <n v="76709"/>
    <x v="0"/>
    <n v="74"/>
    <n v="3"/>
    <x v="1"/>
    <m/>
    <n v="1"/>
    <n v="4"/>
    <n v="1"/>
    <n v="52"/>
    <n v="1.34"/>
    <n v="205"/>
    <n v="5.3"/>
    <n v="60"/>
    <n v="1.5461538461538462"/>
    <n v="47.008932253310704"/>
    <n v="1.211384023450699"/>
    <x v="0"/>
    <n v="1"/>
    <n v="2"/>
    <n v="6"/>
    <n v="3"/>
    <n v="2"/>
    <n v="4"/>
    <n v="4"/>
    <n v="4"/>
    <n v="2"/>
    <n v="0"/>
    <n v="90"/>
    <n v="1"/>
    <n v="1"/>
    <n v="2"/>
  </r>
  <r>
    <n v="76715"/>
    <x v="0"/>
    <n v="74"/>
    <n v="4"/>
    <x v="0"/>
    <n v="1"/>
    <n v="1"/>
    <n v="3"/>
    <n v="1"/>
    <n v="43"/>
    <n v="1.1100000000000001"/>
    <n v="197"/>
    <n v="5.09"/>
    <n v="51"/>
    <n v="1.3165116279069768"/>
    <n v="45.785553099118879"/>
    <n v="1.1819061381400455"/>
    <x v="0"/>
    <n v="1"/>
    <n v="3"/>
    <n v="6"/>
    <n v="3"/>
    <n v="2"/>
    <n v="2"/>
    <n v="2"/>
    <n v="2"/>
    <n v="1"/>
    <n v="4"/>
    <n v="0"/>
    <n v="1"/>
    <n v="1"/>
    <n v="2"/>
  </r>
  <r>
    <n v="76722"/>
    <x v="0"/>
    <n v="73"/>
    <n v="3"/>
    <x v="0"/>
    <n v="1"/>
    <n v="1"/>
    <n v="4"/>
    <n v="1"/>
    <n v="32"/>
    <n v="0.83"/>
    <n v="240"/>
    <n v="6.21"/>
    <n v="27"/>
    <n v="0.7003125"/>
    <n v="35.391569656061634"/>
    <n v="0.91796883795409856"/>
    <x v="0"/>
    <n v="2"/>
    <m/>
    <n v="15"/>
    <n v="4"/>
    <n v="3"/>
    <n v="3"/>
    <n v="3"/>
    <n v="3"/>
    <n v="0"/>
    <n v="0"/>
    <n v="1"/>
    <n v="1"/>
    <n v="1"/>
    <n v="2"/>
  </r>
  <r>
    <n v="76730"/>
    <x v="0"/>
    <n v="58"/>
    <n v="3"/>
    <x v="1"/>
    <m/>
    <n v="1"/>
    <n v="2"/>
    <n v="1"/>
    <n v="34"/>
    <n v="0.88"/>
    <n v="244"/>
    <n v="6.31"/>
    <n v="33"/>
    <n v="0.85411764705882354"/>
    <n v="44.170754477147703"/>
    <n v="1.1432430570555876"/>
    <x v="1"/>
    <n v="1"/>
    <n v="2"/>
    <n v="4"/>
    <n v="3"/>
    <n v="1"/>
    <n v="2"/>
    <n v="2"/>
    <n v="3"/>
    <n v="1"/>
    <n v="1"/>
    <n v="0"/>
    <n v="1"/>
    <n v="1"/>
    <n v="2"/>
  </r>
  <r>
    <n v="76731"/>
    <x v="0"/>
    <n v="41"/>
    <n v="1"/>
    <x v="1"/>
    <m/>
    <n v="2"/>
    <n v="4"/>
    <n v="1"/>
    <n v="42"/>
    <n v="1.0900000000000001"/>
    <n v="216"/>
    <n v="5.59"/>
    <n v="48"/>
    <n v="1.245714285714286"/>
    <n v="44.368056496035187"/>
    <n v="1.1514567043018655"/>
    <x v="0"/>
    <n v="2"/>
    <m/>
    <n v="10"/>
    <n v="4"/>
    <n v="2"/>
    <n v="3"/>
    <n v="1"/>
    <n v="2"/>
    <n v="3"/>
    <n v="0"/>
    <n v="0"/>
    <n v="1"/>
    <n v="1"/>
    <n v="2"/>
  </r>
  <r>
    <n v="76733"/>
    <x v="0"/>
    <n v="77"/>
    <n v="3"/>
    <x v="0"/>
    <n v="1"/>
    <n v="1"/>
    <n v="4"/>
    <n v="1"/>
    <n v="43"/>
    <n v="1.1100000000000001"/>
    <n v="131"/>
    <n v="3.39"/>
    <n v="51"/>
    <n v="1.3165116279069768"/>
    <n v="49.404989042695469"/>
    <n v="1.2753380892416737"/>
    <x v="0"/>
    <n v="1"/>
    <n v="2"/>
    <n v="7"/>
    <n v="2"/>
    <n v="3"/>
    <n v="3"/>
    <n v="3"/>
    <n v="2"/>
    <n v="1"/>
    <n v="3"/>
    <n v="3"/>
    <n v="1"/>
    <n v="1"/>
    <n v="2"/>
  </r>
  <r>
    <n v="76742"/>
    <x v="0"/>
    <n v="40"/>
    <n v="6"/>
    <x v="1"/>
    <m/>
    <n v="2"/>
    <n v="5"/>
    <n v="1"/>
    <n v="48"/>
    <n v="1.24"/>
    <n v="207"/>
    <n v="5.35"/>
    <n v="50"/>
    <n v="1.2916666666666667"/>
    <n v="52.520404068202858"/>
    <n v="1.3567771050952404"/>
    <x v="1"/>
    <n v="2"/>
    <m/>
    <n v="15"/>
    <n v="1"/>
    <n v="3"/>
    <m/>
    <m/>
    <m/>
    <n v="2"/>
    <n v="0"/>
    <n v="0"/>
    <n v="1"/>
    <n v="1"/>
    <n v="2"/>
  </r>
  <r>
    <n v="76745"/>
    <x v="0"/>
    <n v="70"/>
    <n v="2"/>
    <x v="1"/>
    <m/>
    <n v="2"/>
    <n v="1"/>
    <n v="2"/>
    <n v="41"/>
    <n v="1.06"/>
    <n v="203"/>
    <n v="5.25"/>
    <n v="44"/>
    <n v="1.1375609756097562"/>
    <n v="40.808327705135156"/>
    <n v="1.0550445699376405"/>
    <x v="0"/>
    <n v="2"/>
    <m/>
    <n v="14"/>
    <n v="4"/>
    <n v="1"/>
    <n v="2"/>
    <n v="2"/>
    <n v="2"/>
    <m/>
    <n v="0"/>
    <n v="0"/>
    <n v="2"/>
    <n v="1"/>
    <n v="2"/>
  </r>
  <r>
    <n v="76746"/>
    <x v="0"/>
    <n v="55"/>
    <n v="6"/>
    <x v="1"/>
    <m/>
    <n v="2"/>
    <n v="5"/>
    <n v="5"/>
    <n v="30"/>
    <n v="0.78"/>
    <n v="225"/>
    <n v="5.82"/>
    <n v="39"/>
    <n v="1.014"/>
    <n v="33.063573656273377"/>
    <n v="0.85965291506310781"/>
    <x v="0"/>
    <n v="2"/>
    <m/>
    <n v="77"/>
    <n v="4"/>
    <n v="3"/>
    <n v="3"/>
    <n v="3"/>
    <n v="3"/>
    <n v="20"/>
    <n v="21"/>
    <n v="10"/>
    <n v="1"/>
    <n v="1"/>
    <n v="2"/>
  </r>
  <r>
    <n v="76753"/>
    <x v="0"/>
    <n v="61"/>
    <n v="3"/>
    <x v="1"/>
    <m/>
    <n v="1"/>
    <n v="3"/>
    <n v="6"/>
    <n v="48"/>
    <n v="1.24"/>
    <n v="115"/>
    <n v="2.97"/>
    <n v="42"/>
    <n v="1.085"/>
    <n v="45.574892729089591"/>
    <n v="1.1773513955014812"/>
    <x v="1"/>
    <n v="2"/>
    <m/>
    <n v="10"/>
    <n v="3"/>
    <n v="3"/>
    <n v="3"/>
    <n v="3"/>
    <n v="3"/>
    <n v="7"/>
    <n v="1"/>
    <n v="0"/>
    <n v="1"/>
    <n v="1"/>
    <n v="2"/>
  </r>
  <r>
    <n v="76754"/>
    <x v="0"/>
    <n v="76"/>
    <n v="4"/>
    <x v="0"/>
    <n v="1"/>
    <n v="1"/>
    <n v="4"/>
    <n v="1"/>
    <n v="42"/>
    <n v="1.0900000000000001"/>
    <n v="227"/>
    <n v="5.87"/>
    <n v="52"/>
    <n v="1.3495238095238098"/>
    <n v="40.52183316533538"/>
    <n v="1.0516380511956087"/>
    <x v="1"/>
    <n v="2"/>
    <m/>
    <n v="15"/>
    <n v="3"/>
    <n v="2"/>
    <m/>
    <m/>
    <m/>
    <m/>
    <n v="1"/>
    <n v="0"/>
    <n v="1"/>
    <n v="1"/>
    <n v="2"/>
  </r>
  <r>
    <n v="76756"/>
    <x v="0"/>
    <n v="44"/>
    <n v="4"/>
    <x v="1"/>
    <m/>
    <n v="2"/>
    <n v="1"/>
    <n v="1"/>
    <n v="44"/>
    <n v="1.1399999999999999"/>
    <n v="198"/>
    <n v="5.12"/>
    <n v="46"/>
    <n v="1.1918181818181817"/>
    <n v="42.26771038857386"/>
    <n v="1.0951179509766862"/>
    <x v="0"/>
    <n v="2"/>
    <m/>
    <n v="4"/>
    <n v="2"/>
    <n v="4"/>
    <n v="3"/>
    <n v="3"/>
    <n v="3"/>
    <n v="0"/>
    <n v="0"/>
    <n v="0"/>
    <n v="2"/>
    <n v="1"/>
    <n v="2"/>
  </r>
  <r>
    <n v="76757"/>
    <x v="0"/>
    <n v="79"/>
    <n v="4"/>
    <x v="1"/>
    <m/>
    <n v="2"/>
    <n v="3"/>
    <n v="4"/>
    <n v="71"/>
    <n v="1.84"/>
    <n v="160"/>
    <n v="4.1399999999999997"/>
    <n v="73"/>
    <n v="1.8918309859154929"/>
    <n v="69.685667636082741"/>
    <n v="1.8059384288787641"/>
    <x v="0"/>
    <n v="2"/>
    <m/>
    <n v="7"/>
    <n v="3"/>
    <n v="2"/>
    <m/>
    <m/>
    <m/>
    <m/>
    <n v="0"/>
    <n v="0"/>
    <n v="1"/>
    <n v="1"/>
    <n v="2"/>
  </r>
  <r>
    <n v="76771"/>
    <x v="0"/>
    <n v="33"/>
    <n v="2"/>
    <x v="1"/>
    <m/>
    <n v="2"/>
    <n v="2"/>
    <n v="1"/>
    <n v="51"/>
    <n v="1.32"/>
    <n v="224"/>
    <n v="5.79"/>
    <n v="45"/>
    <n v="1.1647058823529413"/>
    <n v="52.077547158906576"/>
    <n v="1.347889455877582"/>
    <x v="0"/>
    <m/>
    <m/>
    <n v="77"/>
    <n v="3"/>
    <n v="0"/>
    <n v="3"/>
    <n v="2"/>
    <n v="1"/>
    <n v="1"/>
    <n v="0"/>
    <n v="1"/>
    <n v="2"/>
    <n v="2"/>
    <m/>
  </r>
  <r>
    <n v="76777"/>
    <x v="0"/>
    <n v="29"/>
    <n v="1"/>
    <x v="1"/>
    <m/>
    <n v="1"/>
    <n v="4"/>
    <n v="1"/>
    <n v="48"/>
    <n v="1.24"/>
    <n v="184"/>
    <n v="4.76"/>
    <n v="47"/>
    <n v="1.2141666666666666"/>
    <n v="49.655192910052925"/>
    <n v="1.2827591501763671"/>
    <x v="1"/>
    <m/>
    <m/>
    <n v="14"/>
    <n v="2"/>
    <n v="3"/>
    <n v="3"/>
    <n v="3"/>
    <n v="3"/>
    <n v="1"/>
    <n v="25"/>
    <n v="0"/>
    <n v="1"/>
    <n v="1"/>
    <n v="1"/>
  </r>
  <r>
    <n v="76785"/>
    <x v="0"/>
    <n v="22"/>
    <n v="6"/>
    <x v="1"/>
    <m/>
    <n v="1"/>
    <n v="3"/>
    <n v="6"/>
    <n v="71"/>
    <n v="1.84"/>
    <n v="138"/>
    <n v="3.57"/>
    <n v="74"/>
    <n v="1.9177464788732395"/>
    <n v="78.76568376633864"/>
    <n v="2.0412515229586354"/>
    <x v="1"/>
    <m/>
    <m/>
    <m/>
    <n v="4"/>
    <n v="3"/>
    <n v="2"/>
    <n v="2"/>
    <n v="1"/>
    <n v="1"/>
    <n v="150"/>
    <n v="0"/>
    <n v="1"/>
    <n v="2"/>
    <m/>
  </r>
  <r>
    <n v="76799"/>
    <x v="0"/>
    <n v="36"/>
    <n v="3"/>
    <x v="1"/>
    <m/>
    <n v="1"/>
    <n v="3"/>
    <n v="1"/>
    <n v="64"/>
    <n v="1.66"/>
    <n v="205"/>
    <n v="5.3"/>
    <n v="60"/>
    <n v="1.5562499999999999"/>
    <n v="70.361165825910064"/>
    <n v="1.8249927386095421"/>
    <x v="1"/>
    <m/>
    <m/>
    <n v="77"/>
    <n v="3"/>
    <n v="1"/>
    <n v="3"/>
    <n v="3"/>
    <n v="2"/>
    <n v="4"/>
    <n v="0"/>
    <n v="0"/>
    <n v="1"/>
    <n v="1"/>
    <n v="2"/>
  </r>
  <r>
    <n v="76802"/>
    <x v="0"/>
    <n v="57"/>
    <n v="4"/>
    <x v="1"/>
    <m/>
    <n v="2"/>
    <n v="1"/>
    <n v="1"/>
    <n v="40"/>
    <n v="1.03"/>
    <n v="179"/>
    <n v="4.63"/>
    <n v="50"/>
    <n v="1.2875000000000001"/>
    <n v="35.126023957980607"/>
    <n v="0.90449511691800066"/>
    <x v="0"/>
    <n v="2"/>
    <m/>
    <n v="4"/>
    <n v="2"/>
    <n v="2"/>
    <n v="3"/>
    <n v="3"/>
    <n v="3"/>
    <n v="7"/>
    <n v="17"/>
    <n v="0"/>
    <n v="1"/>
    <n v="2"/>
    <m/>
  </r>
  <r>
    <n v="76809"/>
    <x v="0"/>
    <n v="80"/>
    <n v="3"/>
    <x v="1"/>
    <m/>
    <n v="1"/>
    <n v="4"/>
    <n v="1"/>
    <n v="42"/>
    <n v="1.0900000000000001"/>
    <n v="153"/>
    <n v="3.96"/>
    <n v="44"/>
    <n v="1.141904761904762"/>
    <n v="45.063676233415698"/>
    <n v="1.16950969272436"/>
    <x v="0"/>
    <n v="2"/>
    <m/>
    <n v="8"/>
    <n v="4"/>
    <n v="0"/>
    <m/>
    <m/>
    <m/>
    <n v="1"/>
    <n v="0"/>
    <n v="1"/>
    <n v="1"/>
    <n v="1"/>
    <n v="2"/>
  </r>
  <r>
    <n v="76814"/>
    <x v="0"/>
    <n v="62"/>
    <n v="3"/>
    <x v="0"/>
    <n v="2"/>
    <n v="1"/>
    <n v="4"/>
    <n v="1"/>
    <n v="32"/>
    <n v="0.83"/>
    <n v="175"/>
    <n v="4.53"/>
    <n v="32"/>
    <n v="0.83"/>
    <n v="37.133338008846501"/>
    <n v="0.96314595460445607"/>
    <x v="1"/>
    <n v="2"/>
    <m/>
    <n v="15"/>
    <n v="3"/>
    <n v="1"/>
    <m/>
    <m/>
    <m/>
    <n v="3"/>
    <n v="1"/>
    <n v="1"/>
    <n v="1"/>
    <n v="1"/>
    <n v="2"/>
  </r>
  <r>
    <n v="76815"/>
    <x v="0"/>
    <n v="44"/>
    <n v="4"/>
    <x v="1"/>
    <m/>
    <n v="1"/>
    <n v="2"/>
    <n v="3"/>
    <n v="34"/>
    <n v="0.88"/>
    <n v="218"/>
    <n v="5.64"/>
    <n v="40"/>
    <n v="1.0352941176470589"/>
    <n v="36.695806562532624"/>
    <n v="0.9497738169126092"/>
    <x v="1"/>
    <n v="1"/>
    <n v="1"/>
    <n v="77"/>
    <n v="4"/>
    <n v="0"/>
    <m/>
    <m/>
    <m/>
    <n v="1"/>
    <n v="0"/>
    <n v="4"/>
    <n v="1"/>
    <n v="2"/>
    <m/>
  </r>
  <r>
    <n v="76817"/>
    <x v="0"/>
    <n v="54"/>
    <n v="4"/>
    <x v="0"/>
    <n v="2"/>
    <n v="1"/>
    <n v="2"/>
    <n v="1"/>
    <n v="79"/>
    <n v="2.04"/>
    <n v="156"/>
    <n v="4.03"/>
    <n v="74"/>
    <n v="1.9108860759493671"/>
    <n v="79.362751353705363"/>
    <n v="2.0493672501463158"/>
    <x v="1"/>
    <n v="2"/>
    <m/>
    <n v="8"/>
    <n v="4"/>
    <n v="1"/>
    <n v="3"/>
    <n v="3"/>
    <n v="3"/>
    <n v="0"/>
    <n v="0"/>
    <n v="0"/>
    <n v="1"/>
    <n v="2"/>
    <m/>
  </r>
  <r>
    <n v="76818"/>
    <x v="0"/>
    <n v="80"/>
    <n v="3"/>
    <x v="0"/>
    <n v="1"/>
    <n v="1"/>
    <n v="5"/>
    <n v="1"/>
    <n v="47"/>
    <n v="1.22"/>
    <n v="141"/>
    <n v="3.65"/>
    <n v="54"/>
    <n v="1.4017021276595745"/>
    <n v="47.134849887340451"/>
    <n v="1.2235003587777733"/>
    <x v="0"/>
    <n v="1"/>
    <n v="1"/>
    <n v="8"/>
    <n v="3"/>
    <n v="3"/>
    <n v="3"/>
    <n v="3"/>
    <n v="3"/>
    <n v="1"/>
    <n v="0"/>
    <n v="2"/>
    <n v="2"/>
    <n v="1"/>
    <n v="2"/>
  </r>
  <r>
    <n v="76825"/>
    <x v="0"/>
    <n v="28"/>
    <n v="2"/>
    <x v="1"/>
    <m/>
    <n v="1"/>
    <n v="2"/>
    <n v="4"/>
    <n v="45"/>
    <n v="1.1599999999999999"/>
    <n v="231"/>
    <n v="5.97"/>
    <n v="42"/>
    <n v="1.0826666666666667"/>
    <n v="47.56527629260431"/>
    <n v="1.2261271222093555"/>
    <x v="0"/>
    <m/>
    <m/>
    <n v="6"/>
    <n v="4"/>
    <n v="2"/>
    <n v="3"/>
    <n v="2"/>
    <n v="2"/>
    <n v="3"/>
    <n v="2"/>
    <n v="0"/>
    <n v="1"/>
    <n v="2"/>
    <m/>
  </r>
  <r>
    <n v="76826"/>
    <x v="0"/>
    <n v="23"/>
    <n v="3"/>
    <x v="1"/>
    <m/>
    <n v="1"/>
    <n v="3"/>
    <n v="5"/>
    <n v="49"/>
    <n v="1.27"/>
    <n v="166"/>
    <n v="4.29"/>
    <n v="48"/>
    <n v="1.2440816326530613"/>
    <n v="50.463176612749955"/>
    <n v="1.307923148942703"/>
    <x v="1"/>
    <m/>
    <m/>
    <n v="15"/>
    <n v="1"/>
    <n v="3"/>
    <n v="3"/>
    <n v="3"/>
    <n v="3"/>
    <n v="1"/>
    <n v="0"/>
    <n v="1"/>
    <n v="1"/>
    <n v="1"/>
    <n v="2"/>
  </r>
  <r>
    <n v="76837"/>
    <x v="0"/>
    <n v="40"/>
    <n v="6"/>
    <x v="1"/>
    <m/>
    <n v="2"/>
    <n v="2"/>
    <n v="1"/>
    <n v="51"/>
    <n v="1.32"/>
    <n v="205"/>
    <n v="5.3"/>
    <n v="47"/>
    <n v="1.2164705882352942"/>
    <n v="54.458245883132768"/>
    <n v="1.4095075405046129"/>
    <x v="0"/>
    <n v="2"/>
    <m/>
    <n v="15"/>
    <n v="1"/>
    <n v="3"/>
    <n v="3"/>
    <n v="3"/>
    <n v="3"/>
    <m/>
    <n v="0"/>
    <n v="0"/>
    <n v="1"/>
    <n v="1"/>
    <n v="2"/>
  </r>
  <r>
    <n v="76842"/>
    <x v="0"/>
    <n v="62"/>
    <n v="1"/>
    <x v="1"/>
    <m/>
    <n v="2"/>
    <n v="3"/>
    <n v="1"/>
    <n v="71"/>
    <n v="1.84"/>
    <n v="230"/>
    <n v="5.95"/>
    <n v="69"/>
    <n v="1.7881690140845072"/>
    <n v="73.552246590759424"/>
    <n v="1.9061427285492583"/>
    <x v="0"/>
    <n v="2"/>
    <m/>
    <n v="14"/>
    <n v="3"/>
    <n v="1"/>
    <m/>
    <m/>
    <m/>
    <m/>
    <n v="0"/>
    <n v="0"/>
    <n v="1"/>
    <n v="1"/>
    <n v="2"/>
  </r>
  <r>
    <n v="76843"/>
    <x v="0"/>
    <n v="59"/>
    <n v="4"/>
    <x v="1"/>
    <m/>
    <n v="1"/>
    <n v="1"/>
    <n v="3"/>
    <n v="51"/>
    <n v="1.32"/>
    <n v="197"/>
    <n v="5.09"/>
    <n v="58"/>
    <n v="1.5011764705882353"/>
    <n v="54.672104247159567"/>
    <n v="1.4150426981617772"/>
    <x v="0"/>
    <n v="2"/>
    <m/>
    <n v="4"/>
    <n v="3"/>
    <n v="2"/>
    <n v="3"/>
    <n v="3"/>
    <n v="2"/>
    <n v="3"/>
    <n v="0"/>
    <n v="0"/>
    <n v="1"/>
    <n v="1"/>
    <n v="2"/>
  </r>
  <r>
    <n v="76853"/>
    <x v="0"/>
    <n v="80"/>
    <n v="3"/>
    <x v="1"/>
    <m/>
    <n v="1"/>
    <n v="4"/>
    <n v="1"/>
    <n v="64"/>
    <n v="1.66"/>
    <n v="110"/>
    <n v="2.84"/>
    <n v="67"/>
    <n v="1.7378125"/>
    <n v="63.404592335090236"/>
    <n v="1.6445566136914029"/>
    <x v="1"/>
    <n v="1"/>
    <n v="2"/>
    <n v="15"/>
    <n v="2"/>
    <n v="3"/>
    <n v="3"/>
    <n v="3"/>
    <n v="3"/>
    <n v="1"/>
    <n v="0"/>
    <n v="0"/>
    <n v="1"/>
    <n v="1"/>
    <n v="2"/>
  </r>
  <r>
    <n v="76854"/>
    <x v="0"/>
    <n v="36"/>
    <n v="3"/>
    <x v="1"/>
    <m/>
    <n v="1"/>
    <n v="5"/>
    <n v="1"/>
    <n v="41"/>
    <n v="1.06"/>
    <n v="188"/>
    <n v="4.8600000000000003"/>
    <n v="45"/>
    <n v="1.1634146341463416"/>
    <n v="40.628919821684867"/>
    <n v="1.0504062197801454"/>
    <x v="1"/>
    <m/>
    <m/>
    <n v="15"/>
    <n v="3"/>
    <n v="3"/>
    <n v="3"/>
    <n v="3"/>
    <n v="3"/>
    <n v="1"/>
    <n v="1"/>
    <n v="0"/>
    <n v="1"/>
    <n v="1"/>
    <n v="1"/>
  </r>
  <r>
    <n v="76859"/>
    <x v="0"/>
    <n v="32"/>
    <n v="6"/>
    <x v="1"/>
    <m/>
    <n v="1"/>
    <n v="3"/>
    <n v="4"/>
    <n v="28"/>
    <n v="0.72"/>
    <n v="160"/>
    <n v="4.1399999999999997"/>
    <n v="34"/>
    <n v="0.87428571428571433"/>
    <n v="21.226298157336039"/>
    <n v="0.54581909547435525"/>
    <x v="1"/>
    <m/>
    <m/>
    <n v="15"/>
    <n v="5"/>
    <n v="1"/>
    <m/>
    <m/>
    <m/>
    <n v="8"/>
    <n v="0"/>
    <n v="0"/>
    <n v="1"/>
    <n v="2"/>
    <m/>
  </r>
  <r>
    <n v="76867"/>
    <x v="0"/>
    <n v="51"/>
    <n v="4"/>
    <x v="1"/>
    <m/>
    <n v="1"/>
    <n v="4"/>
    <n v="3"/>
    <n v="60"/>
    <n v="1.55"/>
    <n v="194"/>
    <n v="5.0199999999999996"/>
    <n v="64"/>
    <n v="1.6533333333333333"/>
    <n v="60.444039237562571"/>
    <n v="1.5614710136370331"/>
    <x v="1"/>
    <n v="2"/>
    <m/>
    <n v="9"/>
    <n v="3"/>
    <n v="0"/>
    <m/>
    <m/>
    <m/>
    <n v="0"/>
    <n v="12"/>
    <n v="0"/>
    <n v="2"/>
    <n v="1"/>
    <n v="2"/>
  </r>
  <r>
    <n v="76868"/>
    <x v="0"/>
    <n v="55"/>
    <n v="3"/>
    <x v="1"/>
    <m/>
    <n v="1"/>
    <n v="4"/>
    <n v="5"/>
    <n v="37"/>
    <n v="0.96"/>
    <n v="135"/>
    <n v="3.49"/>
    <n v="34"/>
    <n v="0.88216216216216214"/>
    <n v="34.60535770458533"/>
    <n v="0.89786874044329501"/>
    <x v="1"/>
    <n v="2"/>
    <m/>
    <n v="6"/>
    <n v="4"/>
    <n v="0"/>
    <n v="3"/>
    <n v="2"/>
    <n v="1"/>
    <n v="0"/>
    <n v="3"/>
    <n v="0"/>
    <n v="1"/>
    <n v="2"/>
    <m/>
  </r>
  <r>
    <n v="76872"/>
    <x v="0"/>
    <n v="66"/>
    <n v="3"/>
    <x v="1"/>
    <m/>
    <n v="1"/>
    <n v="2"/>
    <n v="1"/>
    <n v="46"/>
    <n v="1.19"/>
    <n v="253"/>
    <n v="6.54"/>
    <n v="41"/>
    <n v="1.0606521739130435"/>
    <n v="46.213695861689764"/>
    <n v="1.19552821903067"/>
    <x v="0"/>
    <n v="2"/>
    <m/>
    <n v="7"/>
    <n v="4"/>
    <n v="1"/>
    <m/>
    <m/>
    <m/>
    <n v="0"/>
    <n v="0"/>
    <n v="0"/>
    <n v="2"/>
    <n v="1"/>
    <n v="2"/>
  </r>
  <r>
    <n v="76878"/>
    <x v="0"/>
    <n v="30"/>
    <n v="3"/>
    <x v="1"/>
    <m/>
    <n v="1"/>
    <n v="4"/>
    <n v="5"/>
    <n v="30"/>
    <n v="0.78"/>
    <n v="245"/>
    <n v="6.34"/>
    <n v="35"/>
    <n v="0.91"/>
    <n v="23.255423403151941"/>
    <n v="0.60464100848195046"/>
    <x v="1"/>
    <m/>
    <m/>
    <n v="7"/>
    <n v="4"/>
    <n v="2"/>
    <n v="3"/>
    <n v="3"/>
    <n v="3"/>
    <n v="2"/>
    <n v="0"/>
    <n v="3"/>
    <n v="1"/>
    <n v="1"/>
    <n v="1"/>
  </r>
  <r>
    <n v="76885"/>
    <x v="0"/>
    <n v="51"/>
    <n v="3"/>
    <x v="1"/>
    <m/>
    <n v="1"/>
    <n v="4"/>
    <n v="1"/>
    <n v="57"/>
    <n v="1.47"/>
    <n v="229"/>
    <n v="5.92"/>
    <n v="53"/>
    <n v="1.3668421052631579"/>
    <n v="60.546451474639461"/>
    <n v="1.5614611169775441"/>
    <x v="1"/>
    <n v="2"/>
    <m/>
    <n v="15"/>
    <n v="2"/>
    <n v="3"/>
    <n v="3"/>
    <n v="2"/>
    <n v="2"/>
    <n v="10"/>
    <n v="0"/>
    <n v="0"/>
    <n v="1"/>
    <n v="1"/>
    <n v="2"/>
  </r>
  <r>
    <n v="76886"/>
    <x v="0"/>
    <n v="54"/>
    <n v="2"/>
    <x v="0"/>
    <n v="2"/>
    <n v="2"/>
    <n v="2"/>
    <n v="1"/>
    <n v="60"/>
    <n v="1.55"/>
    <n v="213"/>
    <n v="5.51"/>
    <n v="55"/>
    <n v="1.4208333333333334"/>
    <n v="62.556726274735368"/>
    <n v="1.6160487620973305"/>
    <x v="0"/>
    <n v="2"/>
    <m/>
    <n v="12"/>
    <n v="3"/>
    <n v="3"/>
    <n v="3"/>
    <n v="3"/>
    <n v="3"/>
    <n v="1"/>
    <n v="0"/>
    <n v="0"/>
    <n v="1"/>
    <n v="1"/>
    <n v="2"/>
  </r>
  <r>
    <n v="76888"/>
    <x v="0"/>
    <n v="80"/>
    <n v="3"/>
    <x v="0"/>
    <n v="2"/>
    <n v="1"/>
    <n v="4"/>
    <n v="1"/>
    <n v="42"/>
    <n v="1.0900000000000001"/>
    <n v="164"/>
    <n v="4.24"/>
    <n v="36"/>
    <n v="0.93428571428571439"/>
    <n v="43.276765765686498"/>
    <n v="1.1231351115380543"/>
    <x v="0"/>
    <n v="2"/>
    <m/>
    <n v="9"/>
    <n v="1"/>
    <n v="0"/>
    <m/>
    <m/>
    <m/>
    <n v="0"/>
    <n v="0"/>
    <n v="0"/>
    <n v="2"/>
    <n v="1"/>
    <n v="2"/>
  </r>
  <r>
    <n v="76892"/>
    <x v="0"/>
    <n v="62"/>
    <n v="3"/>
    <x v="1"/>
    <m/>
    <n v="1"/>
    <n v="2"/>
    <n v="3"/>
    <n v="41"/>
    <n v="1.06"/>
    <n v="151"/>
    <n v="3.9"/>
    <n v="42"/>
    <n v="1.0858536585365854"/>
    <n v="37.16696427234919"/>
    <n v="0.96090200313878393"/>
    <x v="1"/>
    <n v="1"/>
    <n v="1"/>
    <n v="5"/>
    <n v="3"/>
    <n v="3"/>
    <n v="3"/>
    <n v="3"/>
    <n v="3"/>
    <n v="0"/>
    <n v="0"/>
    <n v="0"/>
    <n v="1"/>
    <n v="1"/>
    <n v="2"/>
  </r>
  <r>
    <n v="76899"/>
    <x v="0"/>
    <n v="60"/>
    <n v="6"/>
    <x v="1"/>
    <m/>
    <n v="2"/>
    <n v="5"/>
    <n v="1"/>
    <n v="40"/>
    <n v="1.03"/>
    <n v="141"/>
    <n v="3.65"/>
    <n v="49"/>
    <n v="1.2617499999999999"/>
    <n v="47.538480470622737"/>
    <n v="1.2241158721185355"/>
    <x v="0"/>
    <n v="2"/>
    <m/>
    <n v="9"/>
    <n v="3"/>
    <n v="2"/>
    <n v="1"/>
    <n v="1"/>
    <n v="2"/>
    <m/>
    <n v="0"/>
    <n v="0"/>
    <n v="2"/>
    <n v="1"/>
    <n v="2"/>
  </r>
  <r>
    <n v="76902"/>
    <x v="0"/>
    <n v="56"/>
    <n v="2"/>
    <x v="1"/>
    <m/>
    <n v="1"/>
    <n v="5"/>
    <n v="1"/>
    <n v="50"/>
    <n v="1.29"/>
    <n v="168"/>
    <n v="4.34"/>
    <n v="44"/>
    <n v="1.1352000000000002"/>
    <n v="54.719147082102744"/>
    <n v="1.4117539947182507"/>
    <x v="1"/>
    <n v="2"/>
    <m/>
    <n v="15"/>
    <n v="4"/>
    <n v="0"/>
    <m/>
    <m/>
    <m/>
    <n v="0"/>
    <n v="0"/>
    <n v="0"/>
    <n v="2"/>
    <n v="1"/>
    <n v="2"/>
  </r>
  <r>
    <n v="76903"/>
    <x v="0"/>
    <n v="34"/>
    <n v="3"/>
    <x v="1"/>
    <m/>
    <n v="1"/>
    <n v="3"/>
    <n v="1"/>
    <n v="35"/>
    <n v="0.91"/>
    <n v="269"/>
    <n v="6.96"/>
    <n v="30"/>
    <n v="0.78"/>
    <n v="37.49875516837222"/>
    <n v="0.97496763437767775"/>
    <x v="1"/>
    <m/>
    <m/>
    <n v="5"/>
    <n v="3"/>
    <n v="3"/>
    <n v="3"/>
    <n v="3"/>
    <n v="3"/>
    <m/>
    <n v="0"/>
    <n v="1"/>
    <n v="1"/>
    <n v="1"/>
    <n v="2"/>
  </r>
  <r>
    <n v="76907"/>
    <x v="0"/>
    <n v="32"/>
    <n v="3"/>
    <x v="1"/>
    <m/>
    <n v="1"/>
    <n v="5"/>
    <n v="1"/>
    <n v="40"/>
    <n v="1.03"/>
    <n v="145"/>
    <n v="3.75"/>
    <n v="40"/>
    <n v="1.03"/>
    <n v="38.385659060252358"/>
    <n v="0.9884307208014983"/>
    <x v="1"/>
    <m/>
    <m/>
    <n v="8"/>
    <n v="3"/>
    <n v="0"/>
    <n v="3"/>
    <n v="2"/>
    <n v="0"/>
    <n v="0"/>
    <n v="0"/>
    <n v="0"/>
    <n v="1"/>
    <n v="1"/>
    <n v="2"/>
  </r>
  <r>
    <n v="76912"/>
    <x v="0"/>
    <n v="74"/>
    <n v="1"/>
    <x v="1"/>
    <m/>
    <n v="2"/>
    <n v="1"/>
    <n v="1"/>
    <n v="33"/>
    <n v="0.85"/>
    <n v="157"/>
    <n v="4.0599999999999996"/>
    <n v="41"/>
    <n v="1.0560606060606061"/>
    <n v="31.103558054111666"/>
    <n v="0.80115225290893677"/>
    <x v="0"/>
    <n v="2"/>
    <m/>
    <n v="4"/>
    <n v="3"/>
    <n v="2"/>
    <n v="2"/>
    <n v="2"/>
    <n v="2"/>
    <m/>
    <n v="0"/>
    <n v="0"/>
    <n v="2"/>
    <n v="1"/>
    <n v="1"/>
  </r>
  <r>
    <n v="76915"/>
    <x v="0"/>
    <n v="63"/>
    <n v="4"/>
    <x v="1"/>
    <m/>
    <n v="1"/>
    <n v="4"/>
    <n v="1"/>
    <n v="40"/>
    <n v="1.03"/>
    <n v="144"/>
    <n v="3.72"/>
    <n v="42"/>
    <n v="1.0814999999999999"/>
    <n v="42.441204015350316"/>
    <n v="1.0928610033952706"/>
    <x v="1"/>
    <n v="1"/>
    <n v="2"/>
    <n v="15"/>
    <n v="3"/>
    <n v="2"/>
    <n v="3"/>
    <n v="3"/>
    <n v="2"/>
    <n v="1"/>
    <n v="1"/>
    <n v="0"/>
    <n v="1"/>
    <n v="1"/>
    <n v="2"/>
  </r>
  <r>
    <n v="76917"/>
    <x v="0"/>
    <n v="80"/>
    <n v="3"/>
    <x v="1"/>
    <m/>
    <n v="1"/>
    <n v="4"/>
    <n v="2"/>
    <n v="76"/>
    <n v="1.97"/>
    <n v="174"/>
    <n v="4.5"/>
    <n v="70"/>
    <n v="1.8144736842105265"/>
    <n v="82.635603618490947"/>
    <n v="2.1420018306371995"/>
    <x v="0"/>
    <n v="2"/>
    <m/>
    <n v="4"/>
    <n v="4"/>
    <n v="2"/>
    <n v="3"/>
    <n v="2"/>
    <n v="2"/>
    <m/>
    <n v="4"/>
    <n v="4"/>
    <n v="1"/>
    <n v="1"/>
    <n v="2"/>
  </r>
  <r>
    <n v="76919"/>
    <x v="0"/>
    <n v="37"/>
    <n v="3"/>
    <x v="1"/>
    <m/>
    <n v="1"/>
    <n v="5"/>
    <n v="1"/>
    <n v="58"/>
    <n v="1.5"/>
    <n v="193"/>
    <n v="4.99"/>
    <n v="54"/>
    <n v="1.396551724137931"/>
    <n v="59.703883991630981"/>
    <n v="1.5440659653008011"/>
    <x v="1"/>
    <m/>
    <m/>
    <n v="14"/>
    <n v="3"/>
    <n v="0"/>
    <m/>
    <m/>
    <m/>
    <n v="2"/>
    <n v="2"/>
    <n v="0"/>
    <n v="1"/>
    <n v="1"/>
    <n v="2"/>
  </r>
  <r>
    <n v="76921"/>
    <x v="0"/>
    <n v="64"/>
    <n v="2"/>
    <x v="1"/>
    <m/>
    <n v="2"/>
    <n v="1"/>
    <n v="5"/>
    <n v="41"/>
    <n v="1.06"/>
    <n v="133"/>
    <n v="3.44"/>
    <n v="40"/>
    <n v="1.0341463414634147"/>
    <n v="49.342852956336351"/>
    <n v="1.2756932715540619"/>
    <x v="0"/>
    <n v="1"/>
    <n v="2"/>
    <n v="3"/>
    <n v="9"/>
    <n v="3"/>
    <n v="3"/>
    <n v="3"/>
    <n v="3"/>
    <m/>
    <n v="0"/>
    <n v="0"/>
    <n v="2"/>
    <n v="1"/>
    <n v="1"/>
  </r>
  <r>
    <n v="76928"/>
    <x v="0"/>
    <n v="57"/>
    <n v="3"/>
    <x v="1"/>
    <m/>
    <n v="1"/>
    <n v="4"/>
    <n v="6"/>
    <n v="33"/>
    <n v="0.85"/>
    <n v="119"/>
    <n v="3.08"/>
    <n v="30"/>
    <n v="0.77272727272727271"/>
    <n v="38.199024919574235"/>
    <n v="0.9839142782314575"/>
    <x v="1"/>
    <n v="2"/>
    <m/>
    <n v="15"/>
    <n v="4"/>
    <n v="3"/>
    <n v="3"/>
    <n v="3"/>
    <n v="3"/>
    <n v="3"/>
    <n v="6"/>
    <n v="3"/>
    <n v="1"/>
    <n v="1"/>
    <n v="2"/>
  </r>
  <r>
    <n v="76931"/>
    <x v="0"/>
    <n v="80"/>
    <n v="3"/>
    <x v="1"/>
    <m/>
    <n v="1"/>
    <n v="4"/>
    <n v="1"/>
    <n v="75"/>
    <n v="1.94"/>
    <n v="152"/>
    <n v="3.93"/>
    <n v="81"/>
    <n v="2.0951999999999997"/>
    <n v="80.025640303309913"/>
    <n v="2.0699965625122831"/>
    <x v="0"/>
    <n v="1"/>
    <n v="1"/>
    <n v="4"/>
    <n v="2"/>
    <n v="1"/>
    <n v="3"/>
    <n v="3"/>
    <n v="3"/>
    <n v="1"/>
    <n v="2"/>
    <n v="4"/>
    <n v="1"/>
    <n v="1"/>
    <n v="2"/>
  </r>
  <r>
    <n v="76934"/>
    <x v="0"/>
    <n v="41"/>
    <n v="7"/>
    <x v="0"/>
    <n v="2"/>
    <n v="1"/>
    <n v="5"/>
    <n v="1"/>
    <n v="38"/>
    <n v="0.98"/>
    <n v="150"/>
    <n v="3.88"/>
    <n v="35"/>
    <n v="0.90263157894736834"/>
    <n v="38.726890114480021"/>
    <n v="0.99874611347869524"/>
    <x v="1"/>
    <n v="2"/>
    <m/>
    <n v="15"/>
    <n v="3"/>
    <n v="3"/>
    <n v="3"/>
    <n v="3"/>
    <n v="3"/>
    <m/>
    <n v="0"/>
    <n v="4"/>
    <n v="1"/>
    <n v="1"/>
    <n v="2"/>
  </r>
  <r>
    <n v="76935"/>
    <x v="0"/>
    <n v="43"/>
    <n v="2"/>
    <x v="1"/>
    <m/>
    <n v="2"/>
    <n v="3"/>
    <n v="1"/>
    <n v="40"/>
    <n v="1.03"/>
    <n v="252"/>
    <n v="6.52"/>
    <n v="50"/>
    <n v="1.2875000000000001"/>
    <n v="41.55526901216269"/>
    <n v="1.0700481770631893"/>
    <x v="1"/>
    <n v="2"/>
    <m/>
    <n v="10"/>
    <n v="3"/>
    <n v="2"/>
    <m/>
    <m/>
    <m/>
    <n v="1"/>
    <n v="5"/>
    <n v="0"/>
    <n v="1"/>
    <n v="1"/>
    <n v="2"/>
  </r>
  <r>
    <n v="76937"/>
    <x v="0"/>
    <n v="39"/>
    <n v="3"/>
    <x v="1"/>
    <m/>
    <n v="1"/>
    <n v="5"/>
    <n v="3"/>
    <n v="59"/>
    <n v="1.53"/>
    <n v="232"/>
    <n v="6"/>
    <n v="53"/>
    <n v="1.3744067796610171"/>
    <n v="62.419129360482934"/>
    <n v="1.6186655579921847"/>
    <x v="1"/>
    <m/>
    <m/>
    <n v="9"/>
    <n v="3"/>
    <n v="3"/>
    <n v="3"/>
    <n v="3"/>
    <n v="3"/>
    <n v="1"/>
    <n v="0"/>
    <n v="0"/>
    <n v="1"/>
    <n v="1"/>
    <n v="2"/>
  </r>
  <r>
    <n v="76940"/>
    <x v="0"/>
    <n v="21"/>
    <n v="3"/>
    <x v="1"/>
    <m/>
    <n v="1"/>
    <n v="3"/>
    <n v="5"/>
    <n v="59"/>
    <n v="1.53"/>
    <n v="185"/>
    <n v="4.78"/>
    <n v="53"/>
    <n v="1.3744067796610171"/>
    <n v="57.954086112527214"/>
    <n v="1.5028771483418073"/>
    <x v="1"/>
    <m/>
    <m/>
    <n v="15"/>
    <n v="4"/>
    <n v="2"/>
    <n v="3"/>
    <n v="3"/>
    <n v="3"/>
    <n v="7"/>
    <n v="0"/>
    <n v="0"/>
    <n v="1"/>
    <n v="1"/>
    <n v="2"/>
  </r>
  <r>
    <n v="76944"/>
    <x v="0"/>
    <n v="64"/>
    <n v="2"/>
    <x v="1"/>
    <m/>
    <n v="2"/>
    <n v="1"/>
    <n v="4"/>
    <n v="26"/>
    <n v="0.67"/>
    <n v="166"/>
    <n v="4.29"/>
    <n v="24"/>
    <n v="0.61846153846153851"/>
    <n v="22.535274944869322"/>
    <n v="0.58071670050240176"/>
    <x v="0"/>
    <n v="2"/>
    <m/>
    <n v="2"/>
    <n v="1"/>
    <n v="1"/>
    <n v="1"/>
    <n v="1"/>
    <n v="1"/>
    <n v="0"/>
    <n v="30"/>
    <n v="0"/>
    <n v="2"/>
    <n v="1"/>
    <n v="1"/>
  </r>
  <r>
    <n v="76953"/>
    <x v="0"/>
    <n v="41"/>
    <n v="6"/>
    <x v="1"/>
    <m/>
    <n v="2"/>
    <n v="5"/>
    <n v="1"/>
    <n v="45"/>
    <n v="1.1599999999999999"/>
    <n v="212"/>
    <n v="5.48"/>
    <n v="51"/>
    <n v="1.3146666666666667"/>
    <n v="41.310673309809417"/>
    <n v="1.0648973564306425"/>
    <x v="0"/>
    <n v="2"/>
    <m/>
    <n v="15"/>
    <n v="4"/>
    <n v="0"/>
    <n v="2"/>
    <n v="2"/>
    <n v="2"/>
    <m/>
    <n v="5"/>
    <n v="5"/>
    <n v="2"/>
    <n v="1"/>
    <n v="2"/>
  </r>
  <r>
    <n v="76954"/>
    <x v="0"/>
    <n v="48"/>
    <n v="7"/>
    <x v="0"/>
    <n v="2"/>
    <n v="1"/>
    <n v="4"/>
    <n v="3"/>
    <n v="43"/>
    <n v="1.1100000000000001"/>
    <n v="229"/>
    <n v="5.92"/>
    <n v="48"/>
    <n v="1.2390697674418605"/>
    <n v="47.355282559512617"/>
    <n v="1.222427061419977"/>
    <x v="0"/>
    <n v="2"/>
    <m/>
    <n v="4"/>
    <n v="2"/>
    <n v="2"/>
    <n v="3"/>
    <n v="3"/>
    <n v="3"/>
    <n v="1"/>
    <n v="1"/>
    <n v="2"/>
    <n v="1"/>
    <n v="1"/>
    <n v="2"/>
  </r>
  <r>
    <n v="76955"/>
    <x v="0"/>
    <n v="38"/>
    <n v="4"/>
    <x v="1"/>
    <m/>
    <n v="1"/>
    <n v="4"/>
    <n v="6"/>
    <n v="68"/>
    <n v="1.76"/>
    <n v="156"/>
    <n v="4.03"/>
    <n v="63"/>
    <n v="1.6305882352941177"/>
    <n v="70.829098361164526"/>
    <n v="1.8332237222889642"/>
    <x v="1"/>
    <m/>
    <m/>
    <n v="9"/>
    <n v="3"/>
    <n v="3"/>
    <m/>
    <m/>
    <m/>
    <n v="0"/>
    <n v="2"/>
    <n v="0"/>
    <n v="1"/>
    <n v="1"/>
    <n v="1"/>
  </r>
  <r>
    <n v="76960"/>
    <x v="0"/>
    <n v="59"/>
    <n v="6"/>
    <x v="1"/>
    <m/>
    <n v="2"/>
    <n v="3"/>
    <n v="1"/>
    <n v="50"/>
    <n v="1.29"/>
    <n v="257"/>
    <n v="6.65"/>
    <n v="50"/>
    <n v="1.29"/>
    <n v="53.809610523544492"/>
    <n v="1.3882879515074478"/>
    <x v="0"/>
    <n v="2"/>
    <m/>
    <n v="3"/>
    <n v="3"/>
    <n v="2"/>
    <m/>
    <m/>
    <m/>
    <n v="0"/>
    <n v="0"/>
    <n v="0"/>
    <n v="2"/>
    <n v="2"/>
    <m/>
  </r>
  <r>
    <n v="76963"/>
    <x v="0"/>
    <n v="39"/>
    <n v="6"/>
    <x v="1"/>
    <m/>
    <n v="2"/>
    <n v="5"/>
    <n v="1"/>
    <n v="51"/>
    <n v="1.32"/>
    <n v="208"/>
    <n v="5.38"/>
    <n v="55"/>
    <n v="1.4235294117647062"/>
    <n v="48.574509225096563"/>
    <n v="1.2572225917083817"/>
    <x v="0"/>
    <m/>
    <m/>
    <n v="15"/>
    <n v="1"/>
    <n v="2"/>
    <n v="3"/>
    <n v="3"/>
    <n v="3"/>
    <n v="6"/>
    <n v="0"/>
    <n v="0"/>
    <n v="1"/>
    <n v="1"/>
    <n v="2"/>
  </r>
  <r>
    <n v="76965"/>
    <x v="0"/>
    <n v="35"/>
    <n v="6"/>
    <x v="1"/>
    <m/>
    <n v="2"/>
    <n v="5"/>
    <n v="1"/>
    <n v="57"/>
    <n v="1.47"/>
    <n v="204"/>
    <n v="5.28"/>
    <n v="52"/>
    <n v="1.3410526315789473"/>
    <n v="61.929365518103303"/>
    <n v="1.5971257423089797"/>
    <x v="1"/>
    <m/>
    <m/>
    <n v="15"/>
    <n v="3"/>
    <n v="3"/>
    <n v="3"/>
    <n v="3"/>
    <n v="3"/>
    <n v="0"/>
    <n v="1"/>
    <n v="1"/>
    <n v="1"/>
    <n v="1"/>
    <n v="2"/>
  </r>
  <r>
    <n v="76968"/>
    <x v="0"/>
    <n v="34"/>
    <n v="1"/>
    <x v="1"/>
    <m/>
    <n v="2"/>
    <n v="2"/>
    <n v="1"/>
    <n v="52"/>
    <n v="1.34"/>
    <n v="174"/>
    <n v="4.5"/>
    <n v="50"/>
    <n v="1.2884615384615385"/>
    <n v="47.936197513869381"/>
    <n v="1.2352789359343264"/>
    <x v="0"/>
    <m/>
    <m/>
    <n v="6"/>
    <n v="4"/>
    <n v="2"/>
    <n v="3"/>
    <n v="3"/>
    <n v="3"/>
    <n v="0"/>
    <n v="1"/>
    <n v="0"/>
    <n v="1"/>
    <n v="2"/>
    <m/>
  </r>
  <r>
    <n v="76969"/>
    <x v="0"/>
    <n v="52"/>
    <n v="3"/>
    <x v="1"/>
    <m/>
    <n v="1"/>
    <n v="4"/>
    <n v="1"/>
    <n v="38"/>
    <n v="0.98"/>
    <n v="143"/>
    <n v="3.7"/>
    <n v="39"/>
    <n v="1.0057894736842106"/>
    <n v="41.176378163054551"/>
    <n v="1.0619171210471963"/>
    <x v="1"/>
    <n v="2"/>
    <m/>
    <n v="9"/>
    <n v="3"/>
    <n v="3"/>
    <n v="3"/>
    <n v="3"/>
    <n v="3"/>
    <n v="1"/>
    <n v="0"/>
    <n v="1"/>
    <n v="1"/>
    <n v="1"/>
    <n v="2"/>
  </r>
  <r>
    <n v="76972"/>
    <x v="0"/>
    <n v="57"/>
    <n v="1"/>
    <x v="1"/>
    <m/>
    <n v="2"/>
    <n v="3"/>
    <n v="1"/>
    <n v="50"/>
    <n v="1.29"/>
    <n v="170"/>
    <n v="4.4000000000000004"/>
    <n v="55"/>
    <n v="1.419"/>
    <n v="50.135440552890138"/>
    <n v="1.2934943662645657"/>
    <x v="0"/>
    <n v="1"/>
    <n v="2"/>
    <n v="8"/>
    <n v="2"/>
    <n v="3"/>
    <n v="1"/>
    <n v="1"/>
    <n v="2"/>
    <n v="0"/>
    <n v="0"/>
    <n v="0"/>
    <n v="1"/>
    <n v="2"/>
    <m/>
  </r>
  <r>
    <n v="76975"/>
    <x v="0"/>
    <n v="53"/>
    <n v="6"/>
    <x v="1"/>
    <m/>
    <n v="2"/>
    <n v="4"/>
    <n v="1"/>
    <n v="37"/>
    <n v="0.96"/>
    <n v="180"/>
    <n v="4.6500000000000004"/>
    <n v="36"/>
    <n v="0.93405405405405406"/>
    <n v="32.470332751052347"/>
    <n v="0.84247349840568242"/>
    <x v="0"/>
    <n v="2"/>
    <m/>
    <n v="77"/>
    <n v="4"/>
    <n v="0"/>
    <m/>
    <m/>
    <m/>
    <n v="1"/>
    <n v="0"/>
    <n v="4"/>
    <n v="1"/>
    <n v="1"/>
    <n v="2"/>
  </r>
  <r>
    <n v="76977"/>
    <x v="0"/>
    <n v="69"/>
    <n v="4"/>
    <x v="0"/>
    <n v="1"/>
    <n v="1"/>
    <n v="3"/>
    <n v="6"/>
    <n v="51"/>
    <n v="1.32"/>
    <n v="197"/>
    <n v="5.09"/>
    <n v="50"/>
    <n v="1.2941176470588236"/>
    <n v="50.090997522634773"/>
    <n v="1.2964728770564296"/>
    <x v="1"/>
    <n v="2"/>
    <m/>
    <n v="12"/>
    <n v="3"/>
    <n v="2"/>
    <n v="2"/>
    <n v="2"/>
    <n v="2"/>
    <m/>
    <n v="0"/>
    <n v="1"/>
    <n v="1"/>
    <n v="1"/>
    <n v="2"/>
  </r>
  <r>
    <n v="76984"/>
    <x v="0"/>
    <n v="43"/>
    <n v="3"/>
    <x v="1"/>
    <m/>
    <n v="1"/>
    <n v="4"/>
    <n v="1"/>
    <n v="36"/>
    <n v="0.93"/>
    <n v="156"/>
    <n v="4.03"/>
    <n v="33"/>
    <n v="0.85250000000000004"/>
    <n v="36.098722937696699"/>
    <n v="0.93255034255716474"/>
    <x v="1"/>
    <n v="1"/>
    <n v="2"/>
    <n v="5"/>
    <n v="4"/>
    <n v="1"/>
    <m/>
    <m/>
    <m/>
    <m/>
    <n v="0"/>
    <n v="0"/>
    <n v="1"/>
    <n v="1"/>
    <n v="2"/>
  </r>
  <r>
    <n v="76988"/>
    <x v="0"/>
    <n v="67"/>
    <n v="6"/>
    <x v="0"/>
    <n v="1"/>
    <n v="1"/>
    <n v="5"/>
    <n v="1"/>
    <n v="41"/>
    <n v="1.06"/>
    <n v="150"/>
    <n v="3.88"/>
    <n v="50"/>
    <n v="1.2926829268292683"/>
    <n v="46.219125326946958"/>
    <n v="1.1949334840625312"/>
    <x v="1"/>
    <n v="2"/>
    <m/>
    <n v="14"/>
    <n v="3"/>
    <n v="2"/>
    <m/>
    <m/>
    <m/>
    <n v="2"/>
    <n v="0"/>
    <n v="30"/>
    <n v="1"/>
    <n v="1"/>
    <n v="2"/>
  </r>
  <r>
    <n v="76990"/>
    <x v="0"/>
    <n v="21"/>
    <n v="3"/>
    <x v="1"/>
    <m/>
    <n v="1"/>
    <n v="3"/>
    <n v="5"/>
    <n v="50"/>
    <n v="1.29"/>
    <n v="171"/>
    <n v="4.42"/>
    <n v="59"/>
    <n v="1.5222"/>
    <n v="53.485477018466"/>
    <n v="1.3799253070764228"/>
    <x v="1"/>
    <m/>
    <m/>
    <n v="15"/>
    <n v="3"/>
    <n v="3"/>
    <n v="3"/>
    <n v="3"/>
    <n v="3"/>
    <n v="4"/>
    <n v="0"/>
    <n v="15"/>
    <n v="1"/>
    <n v="2"/>
    <m/>
  </r>
  <r>
    <n v="76992"/>
    <x v="0"/>
    <n v="67"/>
    <n v="2"/>
    <x v="1"/>
    <m/>
    <n v="2"/>
    <n v="5"/>
    <n v="1"/>
    <n v="46"/>
    <n v="1.19"/>
    <n v="193"/>
    <n v="4.99"/>
    <n v="41"/>
    <n v="1.0606521739130435"/>
    <n v="47.29464255991499"/>
    <n v="1.2234918401369312"/>
    <x v="0"/>
    <n v="2"/>
    <m/>
    <n v="15"/>
    <n v="1"/>
    <n v="2"/>
    <m/>
    <m/>
    <m/>
    <n v="1"/>
    <n v="0"/>
    <n v="0"/>
    <n v="1"/>
    <n v="1"/>
    <n v="2"/>
  </r>
  <r>
    <n v="76996"/>
    <x v="0"/>
    <n v="36"/>
    <n v="1"/>
    <x v="1"/>
    <m/>
    <n v="2"/>
    <n v="1"/>
    <n v="5"/>
    <n v="65"/>
    <n v="1.68"/>
    <n v="174"/>
    <n v="4.5"/>
    <n v="64"/>
    <n v="1.6541538461538461"/>
    <n v="70.356597738221268"/>
    <n v="1.8184474492340266"/>
    <x v="0"/>
    <m/>
    <m/>
    <n v="12"/>
    <n v="4"/>
    <n v="3"/>
    <n v="3"/>
    <n v="3"/>
    <n v="3"/>
    <n v="2"/>
    <n v="6"/>
    <n v="0"/>
    <n v="1"/>
    <n v="2"/>
    <m/>
  </r>
  <r>
    <n v="77003"/>
    <x v="0"/>
    <n v="42"/>
    <n v="6"/>
    <x v="1"/>
    <m/>
    <n v="2"/>
    <n v="1"/>
    <n v="1"/>
    <n v="52"/>
    <n v="1.34"/>
    <n v="205"/>
    <n v="5.3"/>
    <n v="47"/>
    <n v="1.2111538461538462"/>
    <n v="58.510425686466164"/>
    <n v="1.5077686619204742"/>
    <x v="0"/>
    <n v="2"/>
    <m/>
    <n v="12"/>
    <n v="3"/>
    <n v="0"/>
    <n v="3"/>
    <n v="3"/>
    <n v="0"/>
    <m/>
    <n v="0"/>
    <n v="0"/>
    <n v="1"/>
    <n v="1"/>
    <n v="2"/>
  </r>
  <r>
    <n v="77010"/>
    <x v="0"/>
    <n v="44"/>
    <n v="1"/>
    <x v="1"/>
    <m/>
    <n v="1"/>
    <n v="3"/>
    <n v="3"/>
    <n v="55"/>
    <n v="1.42"/>
    <n v="190"/>
    <n v="4.91"/>
    <n v="62"/>
    <n v="1.6007272727272726"/>
    <n v="59.417905663097677"/>
    <n v="1.5340622916654307"/>
    <x v="1"/>
    <n v="2"/>
    <m/>
    <n v="3"/>
    <n v="3"/>
    <n v="1"/>
    <n v="3"/>
    <n v="3"/>
    <n v="1"/>
    <n v="2"/>
    <n v="0"/>
    <n v="0"/>
    <n v="1"/>
    <n v="2"/>
    <m/>
  </r>
  <r>
    <n v="77012"/>
    <x v="0"/>
    <n v="80"/>
    <n v="3"/>
    <x v="0"/>
    <n v="1"/>
    <n v="1"/>
    <n v="5"/>
    <n v="1"/>
    <n v="53"/>
    <n v="1.37"/>
    <n v="210"/>
    <n v="5.43"/>
    <n v="54"/>
    <n v="1.3958490566037736"/>
    <n v="56.086486322074919"/>
    <n v="1.4497827596460877"/>
    <x v="1"/>
    <n v="2"/>
    <m/>
    <n v="15"/>
    <n v="3"/>
    <n v="3"/>
    <n v="3"/>
    <n v="3"/>
    <n v="3"/>
    <n v="0"/>
    <n v="0"/>
    <n v="0"/>
    <n v="2"/>
    <n v="1"/>
    <n v="2"/>
  </r>
  <r>
    <n v="77013"/>
    <x v="0"/>
    <n v="25"/>
    <n v="3"/>
    <x v="1"/>
    <m/>
    <n v="1"/>
    <n v="5"/>
    <n v="5"/>
    <n v="45"/>
    <n v="1.1599999999999999"/>
    <n v="170"/>
    <n v="4.4000000000000004"/>
    <n v="44"/>
    <n v="1.1342222222222222"/>
    <n v="45.454086757488824"/>
    <n v="1.1717053475263786"/>
    <x v="0"/>
    <m/>
    <m/>
    <n v="15"/>
    <n v="3"/>
    <n v="0"/>
    <m/>
    <m/>
    <m/>
    <n v="3"/>
    <n v="0"/>
    <n v="0"/>
    <n v="1"/>
    <n v="1"/>
    <n v="1"/>
  </r>
  <r>
    <n v="77017"/>
    <x v="0"/>
    <n v="34"/>
    <n v="3"/>
    <x v="1"/>
    <m/>
    <n v="1"/>
    <n v="4"/>
    <n v="1"/>
    <n v="38"/>
    <n v="0.98"/>
    <n v="230"/>
    <n v="5.95"/>
    <n v="46"/>
    <n v="1.1863157894736842"/>
    <n v="50.035154222674684"/>
    <n v="1.2903802931110839"/>
    <x v="1"/>
    <m/>
    <m/>
    <n v="9"/>
    <n v="5"/>
    <n v="1"/>
    <n v="2"/>
    <n v="2"/>
    <n v="2"/>
    <n v="1"/>
    <n v="0"/>
    <n v="21"/>
    <n v="1"/>
    <n v="2"/>
    <m/>
  </r>
  <r>
    <n v="77020"/>
    <x v="0"/>
    <n v="47"/>
    <n v="3"/>
    <x v="1"/>
    <m/>
    <n v="1"/>
    <n v="2"/>
    <n v="1"/>
    <n v="39"/>
    <n v="1.01"/>
    <n v="189"/>
    <n v="4.8899999999999997"/>
    <n v="44"/>
    <n v="1.1394871794871795"/>
    <n v="46.234858549933207"/>
    <n v="1.1973642855239113"/>
    <x v="1"/>
    <n v="2"/>
    <m/>
    <n v="8"/>
    <n v="3"/>
    <n v="3"/>
    <n v="3"/>
    <n v="3"/>
    <n v="3"/>
    <n v="0"/>
    <n v="0"/>
    <n v="1"/>
    <n v="1"/>
    <n v="2"/>
    <m/>
  </r>
  <r>
    <n v="77021"/>
    <x v="0"/>
    <n v="43"/>
    <n v="4"/>
    <x v="1"/>
    <m/>
    <n v="1"/>
    <n v="4"/>
    <n v="5"/>
    <n v="54"/>
    <n v="1.4"/>
    <n v="148"/>
    <n v="3.83"/>
    <n v="57"/>
    <n v="1.4777777777777776"/>
    <n v="58.871396165528175"/>
    <n v="1.5262954561433231"/>
    <x v="1"/>
    <n v="2"/>
    <m/>
    <n v="6"/>
    <n v="1"/>
    <n v="3"/>
    <n v="3"/>
    <n v="3"/>
    <n v="3"/>
    <n v="7"/>
    <n v="0"/>
    <n v="0"/>
    <n v="1"/>
    <n v="2"/>
    <m/>
  </r>
  <r>
    <n v="77022"/>
    <x v="0"/>
    <n v="54"/>
    <n v="1"/>
    <x v="1"/>
    <m/>
    <n v="1"/>
    <n v="3"/>
    <n v="5"/>
    <n v="66"/>
    <n v="1.71"/>
    <n v="164"/>
    <n v="4.24"/>
    <n v="67"/>
    <n v="1.7359090909090908"/>
    <n v="56.78988238259425"/>
    <n v="1.4713742253672146"/>
    <x v="0"/>
    <n v="2"/>
    <m/>
    <n v="3"/>
    <n v="4"/>
    <n v="2"/>
    <m/>
    <m/>
    <m/>
    <m/>
    <n v="0"/>
    <n v="0"/>
    <n v="1"/>
    <n v="2"/>
    <m/>
  </r>
  <r>
    <n v="77024"/>
    <x v="0"/>
    <n v="25"/>
    <n v="4"/>
    <x v="1"/>
    <m/>
    <n v="1"/>
    <n v="4"/>
    <n v="1"/>
    <n v="54"/>
    <n v="1.4"/>
    <n v="150"/>
    <n v="3.88"/>
    <n v="57"/>
    <n v="1.4777777777777776"/>
    <n v="62.918885173462549"/>
    <n v="1.6312303563490289"/>
    <x v="0"/>
    <m/>
    <m/>
    <n v="10"/>
    <n v="3"/>
    <n v="2"/>
    <n v="3"/>
    <n v="3"/>
    <n v="2"/>
    <n v="5"/>
    <n v="0"/>
    <n v="0"/>
    <n v="1"/>
    <n v="2"/>
    <m/>
  </r>
  <r>
    <n v="77025"/>
    <x v="0"/>
    <n v="55"/>
    <n v="6"/>
    <x v="1"/>
    <m/>
    <n v="2"/>
    <n v="3"/>
    <n v="1"/>
    <n v="45"/>
    <n v="1.1599999999999999"/>
    <n v="211"/>
    <n v="5.46"/>
    <n v="52"/>
    <n v="1.3404444444444443"/>
    <n v="54.003467766338332"/>
    <n v="1.3920893913100547"/>
    <x v="0"/>
    <n v="2"/>
    <m/>
    <n v="9"/>
    <n v="4"/>
    <n v="3"/>
    <n v="0"/>
    <n v="0"/>
    <n v="0"/>
    <m/>
    <n v="0"/>
    <n v="30"/>
    <n v="1"/>
    <n v="2"/>
    <m/>
  </r>
  <r>
    <n v="77028"/>
    <x v="0"/>
    <n v="54"/>
    <n v="4"/>
    <x v="1"/>
    <m/>
    <n v="1"/>
    <n v="2"/>
    <n v="6"/>
    <n v="63"/>
    <n v="1.63"/>
    <n v="208"/>
    <n v="5.38"/>
    <n v="61"/>
    <n v="1.5782539682539682"/>
    <n v="69.529287131221679"/>
    <n v="1.7989323495855765"/>
    <x v="0"/>
    <n v="2"/>
    <m/>
    <n v="2"/>
    <n v="2"/>
    <n v="3"/>
    <m/>
    <m/>
    <m/>
    <n v="4"/>
    <n v="0"/>
    <n v="17"/>
    <n v="1"/>
    <n v="1"/>
    <n v="2"/>
  </r>
  <r>
    <n v="77029"/>
    <x v="0"/>
    <n v="48"/>
    <n v="2"/>
    <x v="1"/>
    <m/>
    <n v="2"/>
    <n v="3"/>
    <n v="5"/>
    <n v="60"/>
    <n v="1.55"/>
    <n v="216"/>
    <n v="5.59"/>
    <n v="60"/>
    <n v="1.55"/>
    <n v="65.658026697291902"/>
    <n v="1.6961656896800408"/>
    <x v="0"/>
    <n v="2"/>
    <m/>
    <n v="2"/>
    <n v="3"/>
    <n v="2"/>
    <n v="3"/>
    <n v="3"/>
    <n v="3"/>
    <n v="1"/>
    <n v="1"/>
    <n v="0"/>
    <n v="1"/>
    <n v="2"/>
    <m/>
  </r>
  <r>
    <n v="77030"/>
    <x v="0"/>
    <n v="70"/>
    <n v="4"/>
    <x v="1"/>
    <m/>
    <n v="1"/>
    <n v="3"/>
    <n v="3"/>
    <n v="52"/>
    <n v="1.34"/>
    <n v="194"/>
    <n v="5.0199999999999996"/>
    <n v="49"/>
    <n v="1.262692307692308"/>
    <n v="45.609940067511815"/>
    <n v="1.1753330709704968"/>
    <x v="1"/>
    <n v="2"/>
    <m/>
    <n v="4"/>
    <n v="3"/>
    <n v="3"/>
    <n v="3"/>
    <n v="3"/>
    <n v="3"/>
    <m/>
    <n v="0"/>
    <n v="0"/>
    <n v="2"/>
    <n v="2"/>
    <n v="1"/>
  </r>
  <r>
    <n v="77033"/>
    <x v="0"/>
    <n v="21"/>
    <n v="4"/>
    <x v="1"/>
    <m/>
    <n v="1"/>
    <n v="4"/>
    <n v="5"/>
    <n v="43"/>
    <n v="1.1100000000000001"/>
    <n v="196"/>
    <n v="5.07"/>
    <n v="51"/>
    <n v="1.3165116279069768"/>
    <n v="41.37273451338605"/>
    <n v="1.0679938444153145"/>
    <x v="1"/>
    <m/>
    <m/>
    <n v="7"/>
    <n v="4"/>
    <n v="3"/>
    <n v="3"/>
    <n v="3"/>
    <n v="1"/>
    <m/>
    <n v="0"/>
    <n v="0"/>
    <n v="1"/>
    <n v="2"/>
    <m/>
  </r>
  <r>
    <n v="77035"/>
    <x v="0"/>
    <n v="64"/>
    <n v="4"/>
    <x v="0"/>
    <n v="1"/>
    <n v="1"/>
    <n v="4"/>
    <n v="1"/>
    <n v="58"/>
    <n v="1.5"/>
    <n v="193"/>
    <n v="4.99"/>
    <n v="52"/>
    <n v="1.3448275862068966"/>
    <n v="66.558876007758641"/>
    <n v="1.7213502415799649"/>
    <x v="0"/>
    <n v="2"/>
    <m/>
    <n v="8"/>
    <n v="3"/>
    <n v="2"/>
    <n v="2"/>
    <n v="2"/>
    <n v="2"/>
    <n v="1"/>
    <n v="1"/>
    <n v="0"/>
    <n v="1"/>
    <n v="1"/>
    <n v="2"/>
  </r>
  <r>
    <n v="77041"/>
    <x v="0"/>
    <n v="73"/>
    <n v="4"/>
    <x v="1"/>
    <m/>
    <n v="1"/>
    <n v="2"/>
    <n v="1"/>
    <n v="43"/>
    <n v="1.1100000000000001"/>
    <n v="171"/>
    <n v="4.42"/>
    <n v="38"/>
    <n v="0.98093023255813971"/>
    <n v="45.49392486386278"/>
    <n v="1.1743780604392486"/>
    <x v="0"/>
    <n v="2"/>
    <m/>
    <n v="7"/>
    <n v="2"/>
    <n v="2"/>
    <n v="3"/>
    <n v="2"/>
    <n v="1"/>
    <n v="5"/>
    <n v="0"/>
    <n v="0"/>
    <n v="1"/>
    <n v="1"/>
    <n v="2"/>
  </r>
  <r>
    <n v="77045"/>
    <x v="0"/>
    <n v="30"/>
    <n v="4"/>
    <x v="1"/>
    <m/>
    <n v="1"/>
    <n v="3"/>
    <n v="3"/>
    <n v="45"/>
    <n v="1.1599999999999999"/>
    <n v="223"/>
    <n v="5.77"/>
    <n v="54"/>
    <n v="1.3919999999999999"/>
    <n v="43.111401269122986"/>
    <n v="1.1113161216040592"/>
    <x v="1"/>
    <m/>
    <m/>
    <n v="4"/>
    <n v="4"/>
    <n v="1"/>
    <m/>
    <m/>
    <m/>
    <n v="3"/>
    <n v="2"/>
    <n v="0"/>
    <n v="1"/>
    <n v="2"/>
    <m/>
  </r>
  <r>
    <n v="77046"/>
    <x v="0"/>
    <n v="62"/>
    <n v="3"/>
    <x v="1"/>
    <m/>
    <n v="1"/>
    <n v="3"/>
    <n v="1"/>
    <n v="46"/>
    <n v="1.19"/>
    <n v="190"/>
    <n v="4.91"/>
    <n v="46"/>
    <n v="1.19"/>
    <n v="49.325609586828811"/>
    <n v="1.2760320740940496"/>
    <x v="1"/>
    <n v="2"/>
    <m/>
    <n v="7"/>
    <n v="3"/>
    <n v="3"/>
    <n v="3"/>
    <n v="3"/>
    <n v="3"/>
    <n v="2"/>
    <n v="0"/>
    <n v="0"/>
    <n v="1"/>
    <n v="1"/>
    <n v="2"/>
  </r>
  <r>
    <n v="77047"/>
    <x v="0"/>
    <n v="28"/>
    <n v="2"/>
    <x v="1"/>
    <m/>
    <n v="1"/>
    <n v="3"/>
    <n v="5"/>
    <n v="37"/>
    <n v="0.96"/>
    <n v="127"/>
    <n v="3.28"/>
    <n v="45"/>
    <n v="1.1675675675675674"/>
    <n v="34.831281999046894"/>
    <n v="0.90373055997527085"/>
    <x v="1"/>
    <m/>
    <m/>
    <n v="7"/>
    <n v="1"/>
    <n v="2"/>
    <m/>
    <m/>
    <m/>
    <n v="0"/>
    <n v="0"/>
    <n v="0"/>
    <n v="1"/>
    <n v="1"/>
    <n v="2"/>
  </r>
  <r>
    <n v="77050"/>
    <x v="0"/>
    <n v="31"/>
    <n v="3"/>
    <x v="1"/>
    <m/>
    <n v="1"/>
    <n v="4"/>
    <n v="1"/>
    <n v="45"/>
    <n v="1.1599999999999999"/>
    <n v="179"/>
    <n v="4.63"/>
    <n v="48"/>
    <n v="1.2373333333333332"/>
    <n v="43.256297315964282"/>
    <n v="1.1150512197004125"/>
    <x v="0"/>
    <m/>
    <m/>
    <n v="3"/>
    <n v="4"/>
    <n v="3"/>
    <n v="3"/>
    <n v="3"/>
    <n v="3"/>
    <n v="7"/>
    <n v="0"/>
    <n v="3"/>
    <n v="1"/>
    <n v="1"/>
    <n v="2"/>
  </r>
  <r>
    <n v="77054"/>
    <x v="0"/>
    <n v="54"/>
    <n v="6"/>
    <x v="1"/>
    <m/>
    <n v="2"/>
    <n v="5"/>
    <n v="1"/>
    <n v="58"/>
    <n v="1.5"/>
    <n v="199"/>
    <n v="5.15"/>
    <n v="58"/>
    <n v="1.5"/>
    <n v="60.953894142138481"/>
    <n v="1.5763938140208227"/>
    <x v="1"/>
    <n v="2"/>
    <m/>
    <n v="15"/>
    <n v="3"/>
    <n v="2"/>
    <n v="1"/>
    <n v="2"/>
    <n v="2"/>
    <n v="1"/>
    <n v="4"/>
    <n v="1"/>
    <n v="1"/>
    <n v="1"/>
    <n v="2"/>
  </r>
  <r>
    <n v="77070"/>
    <x v="0"/>
    <n v="30"/>
    <n v="3"/>
    <x v="1"/>
    <m/>
    <n v="1"/>
    <n v="3"/>
    <n v="1"/>
    <n v="48"/>
    <n v="1.24"/>
    <n v="159"/>
    <n v="4.1100000000000003"/>
    <n v="46"/>
    <n v="1.1883333333333332"/>
    <n v="48.652667560532329"/>
    <n v="1.2568605786470852"/>
    <x v="1"/>
    <m/>
    <m/>
    <n v="6"/>
    <n v="3"/>
    <n v="2"/>
    <n v="3"/>
    <n v="3"/>
    <n v="2"/>
    <m/>
    <n v="4"/>
    <n v="0"/>
    <n v="1"/>
    <n v="2"/>
    <m/>
  </r>
  <r>
    <n v="77072"/>
    <x v="0"/>
    <n v="70"/>
    <n v="3"/>
    <x v="0"/>
    <n v="1"/>
    <n v="1"/>
    <n v="4"/>
    <n v="3"/>
    <n v="71"/>
    <n v="1.84"/>
    <n v="176"/>
    <n v="4.55"/>
    <n v="65"/>
    <n v="1.6845070422535213"/>
    <n v="72.974731003398531"/>
    <n v="1.8911761274120182"/>
    <x v="1"/>
    <n v="2"/>
    <m/>
    <n v="2"/>
    <n v="4"/>
    <n v="2"/>
    <n v="3"/>
    <n v="3"/>
    <n v="2"/>
    <n v="1"/>
    <n v="4"/>
    <n v="8"/>
    <n v="1"/>
    <n v="1"/>
    <n v="2"/>
  </r>
  <r>
    <n v="77076"/>
    <x v="0"/>
    <n v="35"/>
    <n v="4"/>
    <x v="1"/>
    <m/>
    <n v="1"/>
    <n v="5"/>
    <n v="1"/>
    <n v="70"/>
    <n v="1.81"/>
    <n v="207"/>
    <n v="5.35"/>
    <n v="64"/>
    <n v="1.6548571428571428"/>
    <n v="73.332998329649413"/>
    <n v="1.8961818139523636"/>
    <x v="1"/>
    <m/>
    <m/>
    <n v="14"/>
    <n v="4"/>
    <n v="2"/>
    <n v="3"/>
    <n v="3"/>
    <n v="3"/>
    <n v="4"/>
    <n v="2"/>
    <n v="0"/>
    <n v="1"/>
    <n v="1"/>
    <n v="2"/>
  </r>
  <r>
    <n v="77077"/>
    <x v="0"/>
    <n v="50"/>
    <n v="4"/>
    <x v="1"/>
    <m/>
    <n v="1"/>
    <n v="2"/>
    <n v="4"/>
    <n v="57"/>
    <n v="1.47"/>
    <n v="177"/>
    <n v="4.58"/>
    <n v="60"/>
    <n v="1.5473684210526317"/>
    <n v="52.345946628580286"/>
    <n v="1.3499744130528601"/>
    <x v="1"/>
    <n v="2"/>
    <m/>
    <n v="12"/>
    <n v="4"/>
    <n v="0"/>
    <n v="3"/>
    <n v="1"/>
    <n v="0"/>
    <n v="1"/>
    <n v="0"/>
    <n v="0"/>
    <n v="1"/>
    <n v="1"/>
    <n v="2"/>
  </r>
  <r>
    <n v="77081"/>
    <x v="0"/>
    <n v="67"/>
    <n v="3"/>
    <x v="0"/>
    <n v="1"/>
    <n v="1"/>
    <n v="4"/>
    <n v="1"/>
    <n v="36"/>
    <n v="0.93"/>
    <n v="117"/>
    <n v="3.03"/>
    <n v="43"/>
    <n v="1.1108333333333333"/>
    <n v="38.689938724823868"/>
    <n v="0.99949008372461678"/>
    <x v="1"/>
    <n v="1"/>
    <n v="2"/>
    <n v="9"/>
    <n v="1"/>
    <n v="3"/>
    <n v="3"/>
    <n v="3"/>
    <n v="3"/>
    <n v="0"/>
    <n v="0"/>
    <n v="0"/>
    <n v="1"/>
    <n v="1"/>
    <n v="2"/>
  </r>
  <r>
    <n v="77095"/>
    <x v="0"/>
    <n v="46"/>
    <n v="3"/>
    <x v="0"/>
    <n v="2"/>
    <n v="1"/>
    <n v="4"/>
    <n v="1"/>
    <n v="52"/>
    <n v="1.34"/>
    <n v="165"/>
    <n v="4.2699999999999996"/>
    <n v="58"/>
    <n v="1.4946153846153847"/>
    <n v="49.378697088637665"/>
    <n v="1.2724510403610476"/>
    <x v="0"/>
    <n v="1"/>
    <n v="2"/>
    <n v="15"/>
    <n v="2"/>
    <n v="1"/>
    <n v="3"/>
    <n v="3"/>
    <n v="2"/>
    <n v="0"/>
    <n v="0"/>
    <n v="0"/>
    <n v="2"/>
    <n v="1"/>
    <n v="2"/>
  </r>
  <r>
    <n v="77097"/>
    <x v="0"/>
    <n v="25"/>
    <n v="4"/>
    <x v="1"/>
    <m/>
    <n v="1"/>
    <n v="3"/>
    <n v="5"/>
    <n v="67"/>
    <n v="1.73"/>
    <n v="172"/>
    <n v="4.45"/>
    <n v="68"/>
    <n v="1.755820895522388"/>
    <n v="68.150115047589409"/>
    <n v="1.7596970004825325"/>
    <x v="1"/>
    <m/>
    <m/>
    <n v="4"/>
    <n v="1"/>
    <n v="2"/>
    <m/>
    <m/>
    <m/>
    <m/>
    <n v="0"/>
    <n v="0"/>
    <n v="2"/>
    <n v="2"/>
    <m/>
  </r>
  <r>
    <n v="77098"/>
    <x v="0"/>
    <n v="34"/>
    <n v="4"/>
    <x v="1"/>
    <m/>
    <n v="1"/>
    <n v="5"/>
    <n v="3"/>
    <n v="47"/>
    <n v="1.22"/>
    <n v="232"/>
    <n v="6"/>
    <n v="45"/>
    <n v="1.1680851063829787"/>
    <n v="46.69557711050323"/>
    <n v="1.2120979590385945"/>
    <x v="1"/>
    <m/>
    <m/>
    <n v="15"/>
    <n v="4"/>
    <n v="3"/>
    <n v="3"/>
    <n v="3"/>
    <n v="3"/>
    <n v="7"/>
    <n v="0"/>
    <n v="0"/>
    <n v="1"/>
    <n v="1"/>
    <n v="2"/>
  </r>
  <r>
    <n v="77100"/>
    <x v="0"/>
    <n v="63"/>
    <n v="1"/>
    <x v="1"/>
    <m/>
    <n v="2"/>
    <n v="2"/>
    <n v="1"/>
    <n v="38"/>
    <n v="0.98"/>
    <n v="242"/>
    <n v="6.26"/>
    <n v="41"/>
    <n v="1.0573684210526315"/>
    <n v="39.770707211207409"/>
    <n v="1.0256656070258754"/>
    <x v="0"/>
    <n v="2"/>
    <m/>
    <n v="10"/>
    <n v="3"/>
    <n v="0"/>
    <n v="3"/>
    <n v="3"/>
    <n v="3"/>
    <m/>
    <n v="0"/>
    <n v="0"/>
    <n v="2"/>
    <n v="2"/>
    <m/>
  </r>
  <r>
    <n v="77105"/>
    <x v="0"/>
    <n v="76"/>
    <n v="3"/>
    <x v="0"/>
    <n v="2"/>
    <n v="1"/>
    <n v="4"/>
    <n v="1"/>
    <n v="53"/>
    <n v="1.37"/>
    <n v="174"/>
    <n v="4.5"/>
    <n v="51"/>
    <n v="1.318301886792453"/>
    <n v="53.300008375473951"/>
    <n v="1.3777549334792323"/>
    <x v="1"/>
    <n v="2"/>
    <m/>
    <n v="4"/>
    <n v="3"/>
    <n v="2"/>
    <n v="3"/>
    <n v="2"/>
    <n v="1"/>
    <n v="1"/>
    <n v="2"/>
    <n v="0"/>
    <n v="1"/>
    <n v="1"/>
    <n v="2"/>
  </r>
  <r>
    <n v="77109"/>
    <x v="0"/>
    <n v="38"/>
    <n v="1"/>
    <x v="1"/>
    <m/>
    <n v="2"/>
    <n v="2"/>
    <n v="1"/>
    <n v="60"/>
    <n v="1.55"/>
    <n v="206"/>
    <n v="5.33"/>
    <n v="54"/>
    <n v="1.395"/>
    <n v="65.040098798722028"/>
    <n v="1.680202552300319"/>
    <x v="0"/>
    <m/>
    <m/>
    <n v="7"/>
    <n v="4"/>
    <n v="3"/>
    <n v="3"/>
    <n v="3"/>
    <n v="2"/>
    <n v="2"/>
    <n v="0"/>
    <n v="0"/>
    <n v="1"/>
    <n v="2"/>
    <m/>
  </r>
  <r>
    <n v="77111"/>
    <x v="0"/>
    <n v="61"/>
    <n v="3"/>
    <x v="0"/>
    <n v="2"/>
    <n v="1"/>
    <n v="3"/>
    <n v="1"/>
    <n v="37"/>
    <n v="0.96"/>
    <n v="135"/>
    <n v="3.49"/>
    <n v="42"/>
    <n v="1.0897297297297297"/>
    <n v="39.220594603665788"/>
    <n v="1.0176154275545719"/>
    <x v="0"/>
    <n v="1"/>
    <n v="2"/>
    <n v="4"/>
    <n v="4"/>
    <n v="2"/>
    <n v="3"/>
    <n v="3"/>
    <n v="1"/>
    <m/>
    <n v="0"/>
    <n v="0"/>
    <n v="1"/>
    <n v="1"/>
    <n v="1"/>
  </r>
  <r>
    <n v="77116"/>
    <x v="0"/>
    <n v="21"/>
    <n v="3"/>
    <x v="1"/>
    <m/>
    <n v="1"/>
    <n v="2"/>
    <n v="6"/>
    <n v="45"/>
    <n v="1.1599999999999999"/>
    <n v="178"/>
    <n v="4.5999999999999996"/>
    <n v="54"/>
    <n v="1.3919999999999999"/>
    <n v="47.547028322077054"/>
    <n v="1.2256567300802084"/>
    <x v="1"/>
    <m/>
    <m/>
    <n v="6"/>
    <n v="4"/>
    <n v="3"/>
    <n v="3"/>
    <n v="3"/>
    <n v="3"/>
    <n v="5"/>
    <n v="0"/>
    <n v="10"/>
    <n v="1"/>
    <n v="1"/>
    <n v="2"/>
  </r>
  <r>
    <n v="77132"/>
    <x v="0"/>
    <n v="25"/>
    <n v="6"/>
    <x v="1"/>
    <m/>
    <n v="1"/>
    <n v="4"/>
    <n v="5"/>
    <n v="40"/>
    <n v="1.03"/>
    <n v="166"/>
    <n v="4.29"/>
    <n v="46"/>
    <n v="1.1845000000000001"/>
    <n v="35.050076470754256"/>
    <n v="0.90253946912192207"/>
    <x v="1"/>
    <m/>
    <m/>
    <n v="15"/>
    <n v="4"/>
    <n v="1"/>
    <n v="3"/>
    <n v="3"/>
    <n v="1"/>
    <n v="7"/>
    <n v="0"/>
    <n v="0"/>
    <n v="1"/>
    <n v="2"/>
    <m/>
  </r>
  <r>
    <n v="77140"/>
    <x v="0"/>
    <n v="58"/>
    <n v="1"/>
    <x v="0"/>
    <n v="1"/>
    <n v="1"/>
    <n v="4"/>
    <n v="3"/>
    <n v="31"/>
    <n v="0.8"/>
    <n v="195"/>
    <n v="5.04"/>
    <n v="40"/>
    <n v="1.032258064516129"/>
    <n v="26.105608901802952"/>
    <n v="0.67369313294975364"/>
    <x v="1"/>
    <n v="2"/>
    <m/>
    <n v="7"/>
    <n v="3"/>
    <n v="0"/>
    <m/>
    <m/>
    <m/>
    <n v="7"/>
    <n v="0"/>
    <n v="30"/>
    <n v="1"/>
    <n v="1"/>
    <n v="2"/>
  </r>
  <r>
    <n v="77147"/>
    <x v="0"/>
    <n v="45"/>
    <n v="6"/>
    <x v="1"/>
    <m/>
    <n v="2"/>
    <n v="3"/>
    <n v="1"/>
    <n v="42"/>
    <n v="1.0900000000000001"/>
    <n v="203"/>
    <n v="5.25"/>
    <n v="36"/>
    <n v="0.93428571428571439"/>
    <n v="44.567374179425435"/>
    <n v="1.1566294727517554"/>
    <x v="1"/>
    <n v="2"/>
    <m/>
    <n v="9"/>
    <n v="2"/>
    <n v="0"/>
    <m/>
    <m/>
    <m/>
    <n v="0"/>
    <n v="0"/>
    <n v="0"/>
    <n v="1"/>
    <n v="1"/>
    <n v="2"/>
  </r>
  <r>
    <n v="77150"/>
    <x v="0"/>
    <n v="31"/>
    <n v="3"/>
    <x v="1"/>
    <m/>
    <n v="1"/>
    <n v="4"/>
    <n v="1"/>
    <n v="28"/>
    <n v="0.72"/>
    <n v="233"/>
    <n v="6.03"/>
    <n v="31"/>
    <n v="0.79714285714285715"/>
    <n v="30.54706432733272"/>
    <n v="0.78549593984569843"/>
    <x v="1"/>
    <m/>
    <m/>
    <n v="15"/>
    <n v="3"/>
    <n v="2"/>
    <n v="1"/>
    <n v="2"/>
    <n v="2"/>
    <n v="1"/>
    <n v="0"/>
    <n v="0"/>
    <n v="1"/>
    <n v="2"/>
    <m/>
  </r>
  <r>
    <n v="77151"/>
    <x v="0"/>
    <n v="34"/>
    <n v="3"/>
    <x v="1"/>
    <m/>
    <n v="1"/>
    <n v="5"/>
    <n v="1"/>
    <n v="43"/>
    <n v="1.1100000000000001"/>
    <n v="205"/>
    <n v="5.3"/>
    <n v="46"/>
    <n v="1.1874418604651162"/>
    <n v="46.110623027716542"/>
    <n v="1.1902974781573341"/>
    <x v="1"/>
    <m/>
    <m/>
    <n v="4"/>
    <n v="3"/>
    <n v="0"/>
    <m/>
    <m/>
    <m/>
    <n v="4"/>
    <n v="0"/>
    <n v="0"/>
    <n v="1"/>
    <n v="2"/>
    <m/>
  </r>
  <r>
    <n v="77156"/>
    <x v="0"/>
    <n v="30"/>
    <n v="3"/>
    <x v="1"/>
    <m/>
    <n v="1"/>
    <n v="4"/>
    <n v="5"/>
    <n v="39"/>
    <n v="1.01"/>
    <n v="169"/>
    <n v="4.37"/>
    <n v="38"/>
    <n v="0.98410256410256414"/>
    <n v="37.624014112626973"/>
    <n v="0.97436549368598058"/>
    <x v="1"/>
    <m/>
    <m/>
    <n v="8"/>
    <n v="4"/>
    <n v="1"/>
    <m/>
    <m/>
    <m/>
    <n v="8"/>
    <n v="9"/>
    <n v="0"/>
    <n v="1"/>
    <n v="2"/>
    <m/>
  </r>
  <r>
    <n v="77160"/>
    <x v="0"/>
    <n v="52"/>
    <n v="3"/>
    <x v="1"/>
    <m/>
    <n v="1"/>
    <n v="5"/>
    <n v="1"/>
    <n v="48"/>
    <n v="1.24"/>
    <n v="136"/>
    <n v="3.52"/>
    <n v="53"/>
    <n v="1.3691666666666666"/>
    <n v="46.152394437309972"/>
    <n v="1.1922701896305077"/>
    <x v="1"/>
    <n v="2"/>
    <m/>
    <n v="7"/>
    <n v="4"/>
    <n v="1"/>
    <n v="3"/>
    <n v="2"/>
    <n v="1"/>
    <n v="1"/>
    <n v="10"/>
    <n v="10"/>
    <n v="1"/>
    <n v="1"/>
    <n v="2"/>
  </r>
  <r>
    <n v="77172"/>
    <x v="0"/>
    <n v="42"/>
    <n v="6"/>
    <x v="1"/>
    <m/>
    <n v="2"/>
    <n v="4"/>
    <n v="1"/>
    <n v="43"/>
    <n v="1.1100000000000001"/>
    <n v="164"/>
    <n v="4.24"/>
    <n v="49"/>
    <n v="1.2648837209302328"/>
    <n v="42.360397226675289"/>
    <n v="1.0934893237583623"/>
    <x v="0"/>
    <n v="2"/>
    <m/>
    <n v="77"/>
    <n v="3"/>
    <n v="2"/>
    <n v="2"/>
    <n v="0"/>
    <n v="2"/>
    <n v="2"/>
    <n v="0"/>
    <n v="0"/>
    <n v="1"/>
    <n v="1"/>
    <n v="2"/>
  </r>
  <r>
    <n v="77174"/>
    <x v="0"/>
    <n v="22"/>
    <n v="2"/>
    <x v="1"/>
    <m/>
    <n v="1"/>
    <n v="3"/>
    <n v="5"/>
    <n v="42"/>
    <n v="1.0900000000000001"/>
    <n v="185"/>
    <n v="4.78"/>
    <n v="44"/>
    <n v="1.141904761904762"/>
    <n v="39.175948541574222"/>
    <n v="1.0167091407218072"/>
    <x v="0"/>
    <m/>
    <m/>
    <n v="12"/>
    <n v="4"/>
    <n v="1"/>
    <m/>
    <m/>
    <m/>
    <n v="10"/>
    <n v="4"/>
    <n v="0"/>
    <n v="1"/>
    <n v="1"/>
    <n v="2"/>
  </r>
  <r>
    <n v="77177"/>
    <x v="0"/>
    <n v="48"/>
    <n v="3"/>
    <x v="1"/>
    <m/>
    <n v="1"/>
    <n v="3"/>
    <n v="1"/>
    <n v="30"/>
    <n v="0.78"/>
    <n v="225"/>
    <n v="5.82"/>
    <n v="31"/>
    <n v="0.80599999999999994"/>
    <n v="31.198256233299482"/>
    <n v="0.81115466206578657"/>
    <x v="1"/>
    <n v="1"/>
    <n v="2"/>
    <n v="14"/>
    <n v="4"/>
    <n v="0"/>
    <m/>
    <m/>
    <m/>
    <n v="0"/>
    <n v="0"/>
    <n v="5"/>
    <n v="1"/>
    <n v="1"/>
    <n v="2"/>
  </r>
  <r>
    <n v="77192"/>
    <x v="0"/>
    <n v="57"/>
    <n v="3"/>
    <x v="0"/>
    <n v="2"/>
    <n v="1"/>
    <n v="4"/>
    <n v="1"/>
    <n v="29"/>
    <n v="0.75"/>
    <n v="152"/>
    <n v="3.93"/>
    <n v="29"/>
    <n v="0.75"/>
    <n v="39.517582171976137"/>
    <n v="1.0220064354821417"/>
    <x v="0"/>
    <n v="2"/>
    <m/>
    <n v="7"/>
    <n v="3"/>
    <n v="3"/>
    <n v="3"/>
    <n v="3"/>
    <n v="3"/>
    <n v="0"/>
    <n v="0"/>
    <n v="1"/>
    <n v="1"/>
    <n v="1"/>
    <n v="2"/>
  </r>
  <r>
    <n v="77194"/>
    <x v="0"/>
    <n v="60"/>
    <n v="4"/>
    <x v="1"/>
    <m/>
    <n v="1"/>
    <n v="2"/>
    <n v="5"/>
    <n v="40"/>
    <n v="1.03"/>
    <n v="230"/>
    <n v="5.95"/>
    <n v="36"/>
    <n v="0.92699999999999994"/>
    <n v="43.417721993538819"/>
    <n v="1.1180063413336245"/>
    <x v="1"/>
    <n v="2"/>
    <m/>
    <n v="3"/>
    <n v="3"/>
    <n v="1"/>
    <n v="2"/>
    <n v="3"/>
    <n v="2"/>
    <n v="2"/>
    <n v="2"/>
    <n v="1"/>
    <n v="1"/>
    <n v="1"/>
    <n v="2"/>
  </r>
  <r>
    <n v="77196"/>
    <x v="0"/>
    <n v="41"/>
    <n v="3"/>
    <x v="1"/>
    <m/>
    <n v="1"/>
    <n v="4"/>
    <n v="1"/>
    <n v="30"/>
    <n v="0.78"/>
    <n v="241"/>
    <n v="6.23"/>
    <n v="27"/>
    <n v="0.70200000000000007"/>
    <n v="37.776707703135401"/>
    <n v="0.98219440028152039"/>
    <x v="1"/>
    <n v="1"/>
    <n v="2"/>
    <n v="9"/>
    <n v="5"/>
    <n v="3"/>
    <n v="3"/>
    <n v="3"/>
    <n v="3"/>
    <n v="3"/>
    <n v="0"/>
    <n v="0"/>
    <n v="1"/>
    <n v="1"/>
    <n v="2"/>
  </r>
  <r>
    <n v="77211"/>
    <x v="0"/>
    <n v="73"/>
    <n v="6"/>
    <x v="1"/>
    <m/>
    <n v="2"/>
    <n v="5"/>
    <n v="2"/>
    <n v="44"/>
    <n v="1.1399999999999999"/>
    <n v="158"/>
    <n v="4.09"/>
    <n v="46"/>
    <n v="1.1918181818181817"/>
    <n v="49.06586673033204"/>
    <n v="1.2712520016495119"/>
    <x v="0"/>
    <n v="1"/>
    <n v="2"/>
    <n v="2"/>
    <n v="3"/>
    <n v="0"/>
    <m/>
    <m/>
    <m/>
    <n v="0"/>
    <n v="4"/>
    <n v="0"/>
    <n v="1"/>
    <n v="1"/>
    <n v="2"/>
  </r>
  <r>
    <n v="77212"/>
    <x v="0"/>
    <n v="80"/>
    <n v="3"/>
    <x v="0"/>
    <n v="1"/>
    <n v="1"/>
    <n v="4"/>
    <n v="2"/>
    <n v="48"/>
    <n v="1.24"/>
    <n v="144"/>
    <n v="3.72"/>
    <n v="47"/>
    <n v="1.2141666666666666"/>
    <n v="48.502439842931537"/>
    <n v="1.252979695942398"/>
    <x v="0"/>
    <n v="2"/>
    <m/>
    <n v="6"/>
    <n v="1"/>
    <n v="2"/>
    <n v="4"/>
    <n v="4"/>
    <n v="4"/>
    <m/>
    <n v="0"/>
    <n v="4"/>
    <n v="2"/>
    <n v="1"/>
    <n v="2"/>
  </r>
  <r>
    <n v="77213"/>
    <x v="0"/>
    <n v="24"/>
    <n v="3"/>
    <x v="0"/>
    <n v="1"/>
    <n v="1"/>
    <n v="4"/>
    <n v="5"/>
    <n v="28"/>
    <n v="0.72"/>
    <n v="157"/>
    <n v="4.0599999999999996"/>
    <n v="37"/>
    <n v="0.9514285714285714"/>
    <n v="33.340488028940882"/>
    <n v="0.85732683502990847"/>
    <x v="0"/>
    <m/>
    <m/>
    <n v="14"/>
    <n v="2"/>
    <n v="1"/>
    <n v="3"/>
    <n v="3"/>
    <n v="1"/>
    <m/>
    <n v="1"/>
    <n v="3"/>
    <n v="1"/>
    <n v="1"/>
    <n v="2"/>
  </r>
  <r>
    <n v="77215"/>
    <x v="0"/>
    <n v="38"/>
    <n v="1"/>
    <x v="1"/>
    <m/>
    <n v="2"/>
    <n v="4"/>
    <n v="1"/>
    <n v="32"/>
    <n v="0.83"/>
    <n v="190"/>
    <n v="4.91"/>
    <n v="42"/>
    <n v="1.089375"/>
    <n v="37.996452857048524"/>
    <n v="0.98553299597969601"/>
    <x v="0"/>
    <m/>
    <m/>
    <n v="7"/>
    <n v="4"/>
    <n v="1"/>
    <m/>
    <m/>
    <m/>
    <n v="4"/>
    <n v="4"/>
    <n v="0"/>
    <n v="1"/>
    <n v="1"/>
    <n v="2"/>
  </r>
  <r>
    <n v="77228"/>
    <x v="0"/>
    <n v="27"/>
    <n v="3"/>
    <x v="1"/>
    <m/>
    <n v="1"/>
    <n v="2"/>
    <n v="1"/>
    <n v="24"/>
    <n v="0.62"/>
    <n v="212"/>
    <n v="5.48"/>
    <n v="31"/>
    <n v="0.80083333333333329"/>
    <n v="23.553648361940123"/>
    <n v="0.60846924935011981"/>
    <x v="1"/>
    <m/>
    <m/>
    <n v="10"/>
    <n v="3"/>
    <n v="0"/>
    <n v="3"/>
    <n v="3"/>
    <n v="3"/>
    <n v="0"/>
    <n v="0"/>
    <n v="0"/>
    <n v="1"/>
    <n v="1"/>
    <n v="1"/>
  </r>
  <r>
    <n v="77229"/>
    <x v="0"/>
    <n v="48"/>
    <n v="4"/>
    <x v="0"/>
    <n v="1"/>
    <n v="1"/>
    <n v="5"/>
    <n v="1"/>
    <n v="32"/>
    <n v="0.83"/>
    <n v="218"/>
    <n v="5.64"/>
    <n v="28"/>
    <n v="0.72624999999999995"/>
    <n v="39.374462781883722"/>
    <n v="1.0212751284051089"/>
    <x v="0"/>
    <n v="2"/>
    <m/>
    <n v="15"/>
    <n v="2"/>
    <n v="0"/>
    <n v="3"/>
    <n v="3"/>
    <n v="3"/>
    <n v="3"/>
    <n v="0"/>
    <n v="0"/>
    <n v="1"/>
    <n v="1"/>
    <n v="2"/>
  </r>
  <r>
    <n v="77232"/>
    <x v="0"/>
    <n v="73"/>
    <n v="3"/>
    <x v="0"/>
    <n v="1"/>
    <n v="1"/>
    <n v="4"/>
    <n v="1"/>
    <n v="40"/>
    <n v="1.03"/>
    <n v="152"/>
    <n v="3.93"/>
    <n v="34"/>
    <n v="0.87550000000000006"/>
    <n v="41.67242025914755"/>
    <n v="1.0730648216730496"/>
    <x v="0"/>
    <n v="2"/>
    <m/>
    <n v="7"/>
    <n v="3"/>
    <n v="2"/>
    <n v="3"/>
    <n v="2"/>
    <n v="2"/>
    <n v="0"/>
    <n v="0"/>
    <n v="0"/>
    <n v="1"/>
    <n v="2"/>
    <n v="2"/>
  </r>
  <r>
    <n v="77240"/>
    <x v="0"/>
    <n v="35"/>
    <n v="3"/>
    <x v="1"/>
    <m/>
    <n v="1"/>
    <n v="4"/>
    <n v="6"/>
    <n v="37"/>
    <n v="0.96"/>
    <n v="150"/>
    <n v="3.88"/>
    <n v="33"/>
    <n v="0.85621621621621624"/>
    <n v="36.317595574304008"/>
    <n v="0.94229437165761742"/>
    <x v="1"/>
    <m/>
    <m/>
    <n v="7"/>
    <n v="3"/>
    <n v="3"/>
    <n v="3"/>
    <n v="3"/>
    <n v="3"/>
    <n v="5"/>
    <n v="0"/>
    <n v="0"/>
    <n v="1"/>
    <n v="2"/>
    <m/>
  </r>
  <r>
    <n v="77241"/>
    <x v="0"/>
    <n v="27"/>
    <n v="2"/>
    <x v="1"/>
    <m/>
    <n v="1"/>
    <n v="5"/>
    <n v="5"/>
    <n v="67"/>
    <n v="1.73"/>
    <n v="162"/>
    <n v="4.1900000000000004"/>
    <n v="61"/>
    <n v="1.5750746268656717"/>
    <n v="67.215643942976826"/>
    <n v="1.7355681197216404"/>
    <x v="1"/>
    <m/>
    <m/>
    <n v="8"/>
    <n v="3"/>
    <n v="2"/>
    <n v="3"/>
    <n v="3"/>
    <n v="2"/>
    <n v="1"/>
    <n v="0"/>
    <n v="0"/>
    <n v="1"/>
    <n v="1"/>
    <n v="2"/>
  </r>
  <r>
    <n v="77246"/>
    <x v="0"/>
    <n v="68"/>
    <n v="4"/>
    <x v="0"/>
    <n v="1"/>
    <n v="1"/>
    <n v="5"/>
    <n v="5"/>
    <n v="55"/>
    <n v="1.42"/>
    <n v="177"/>
    <n v="4.58"/>
    <n v="60"/>
    <n v="1.5490909090909089"/>
    <n v="58.9394367014701"/>
    <n v="1.5217090930197734"/>
    <x v="1"/>
    <n v="2"/>
    <m/>
    <n v="4"/>
    <n v="2"/>
    <n v="3"/>
    <n v="3"/>
    <n v="3"/>
    <n v="3"/>
    <n v="0"/>
    <n v="0"/>
    <n v="30"/>
    <n v="1"/>
    <n v="1"/>
    <n v="2"/>
  </r>
  <r>
    <n v="77250"/>
    <x v="0"/>
    <n v="78"/>
    <n v="1"/>
    <x v="0"/>
    <n v="2"/>
    <n v="1"/>
    <n v="2"/>
    <n v="1"/>
    <n v="72"/>
    <n v="1.86"/>
    <n v="192"/>
    <n v="4.97"/>
    <n v="68"/>
    <n v="1.7566666666666668"/>
    <n v="66.810879778391225"/>
    <n v="1.7259477276084401"/>
    <x v="1"/>
    <n v="2"/>
    <m/>
    <n v="8"/>
    <n v="3"/>
    <n v="1"/>
    <m/>
    <m/>
    <m/>
    <n v="0"/>
    <n v="0"/>
    <n v="0"/>
    <n v="2"/>
    <n v="1"/>
    <n v="2"/>
  </r>
  <r>
    <n v="77254"/>
    <x v="0"/>
    <n v="36"/>
    <n v="6"/>
    <x v="1"/>
    <m/>
    <n v="2"/>
    <n v="5"/>
    <n v="1"/>
    <n v="51"/>
    <n v="1.32"/>
    <n v="174"/>
    <n v="4.5"/>
    <n v="45"/>
    <n v="1.1647058823529413"/>
    <n v="52.934678804204736"/>
    <n v="1.3700740396382403"/>
    <x v="1"/>
    <m/>
    <m/>
    <n v="15"/>
    <n v="3"/>
    <n v="1"/>
    <n v="3"/>
    <n v="1"/>
    <n v="1"/>
    <n v="2"/>
    <n v="0"/>
    <n v="0"/>
    <n v="1"/>
    <n v="1"/>
    <n v="2"/>
  </r>
  <r>
    <n v="77256"/>
    <x v="0"/>
    <n v="30"/>
    <n v="3"/>
    <x v="1"/>
    <m/>
    <n v="1"/>
    <n v="4"/>
    <n v="6"/>
    <n v="30"/>
    <n v="0.78"/>
    <n v="138"/>
    <n v="3.57"/>
    <n v="34"/>
    <n v="0.88400000000000001"/>
    <n v="34.65351345741049"/>
    <n v="0.90099134989267271"/>
    <x v="1"/>
    <m/>
    <m/>
    <n v="6"/>
    <n v="3"/>
    <n v="3"/>
    <n v="3"/>
    <n v="3"/>
    <n v="3"/>
    <n v="3"/>
    <n v="0"/>
    <n v="0"/>
    <n v="1"/>
    <n v="1"/>
    <n v="2"/>
  </r>
  <r>
    <n v="77257"/>
    <x v="0"/>
    <n v="61"/>
    <n v="2"/>
    <x v="0"/>
    <n v="1"/>
    <n v="2"/>
    <n v="3"/>
    <n v="1"/>
    <n v="51"/>
    <n v="1.32"/>
    <n v="152"/>
    <n v="3.93"/>
    <n v="55"/>
    <n v="1.4235294117647062"/>
    <n v="50.753551745445435"/>
    <n v="1.3136213392938818"/>
    <x v="1"/>
    <n v="2"/>
    <m/>
    <n v="14"/>
    <n v="2"/>
    <n v="2"/>
    <m/>
    <m/>
    <m/>
    <n v="3"/>
    <n v="15"/>
    <n v="0"/>
    <n v="1"/>
    <n v="1"/>
    <n v="2"/>
  </r>
  <r>
    <n v="77259"/>
    <x v="0"/>
    <n v="24"/>
    <n v="3"/>
    <x v="0"/>
    <n v="1"/>
    <n v="1"/>
    <n v="3"/>
    <n v="1"/>
    <n v="34"/>
    <n v="0.88"/>
    <n v="138"/>
    <n v="3.57"/>
    <n v="38"/>
    <n v="0.98352941176470576"/>
    <n v="30.665888413492276"/>
    <n v="0.79370534717274122"/>
    <x v="1"/>
    <m/>
    <m/>
    <n v="5"/>
    <n v="2"/>
    <n v="2"/>
    <n v="3"/>
    <n v="3"/>
    <n v="3"/>
    <n v="1"/>
    <n v="0"/>
    <n v="0"/>
    <n v="1"/>
    <n v="1"/>
    <n v="2"/>
  </r>
  <r>
    <n v="77275"/>
    <x v="0"/>
    <n v="60"/>
    <n v="2"/>
    <x v="1"/>
    <m/>
    <n v="2"/>
    <n v="3"/>
    <n v="1"/>
    <n v="31"/>
    <n v="0.8"/>
    <n v="165"/>
    <n v="4.2699999999999996"/>
    <n v="35"/>
    <n v="0.90322580645161288"/>
    <n v="32.702758774630333"/>
    <n v="0.84394216192594418"/>
    <x v="0"/>
    <n v="2"/>
    <m/>
    <n v="14"/>
    <n v="3"/>
    <n v="2"/>
    <m/>
    <m/>
    <m/>
    <n v="1"/>
    <n v="0"/>
    <n v="0"/>
    <n v="2"/>
    <n v="1"/>
    <n v="2"/>
  </r>
  <r>
    <n v="77277"/>
    <x v="0"/>
    <n v="53"/>
    <n v="3"/>
    <x v="1"/>
    <m/>
    <n v="1"/>
    <n v="2"/>
    <n v="1"/>
    <n v="26"/>
    <n v="0.67"/>
    <n v="265"/>
    <n v="6.85"/>
    <n v="23"/>
    <n v="0.59269230769230774"/>
    <n v="27.578359572340112"/>
    <n v="0.71067311205645667"/>
    <x v="1"/>
    <n v="2"/>
    <m/>
    <n v="5"/>
    <n v="2"/>
    <n v="1"/>
    <n v="3"/>
    <n v="3"/>
    <n v="3"/>
    <n v="1"/>
    <n v="0"/>
    <n v="21"/>
    <n v="1"/>
    <n v="1"/>
    <n v="2"/>
  </r>
  <r>
    <n v="77280"/>
    <x v="0"/>
    <n v="42"/>
    <n v="3"/>
    <x v="0"/>
    <n v="2"/>
    <n v="1"/>
    <n v="4"/>
    <n v="6"/>
    <n v="55"/>
    <n v="1.42"/>
    <n v="233"/>
    <n v="6.03"/>
    <n v="49"/>
    <n v="1.265090909090909"/>
    <n v="59.619270081293266"/>
    <n v="1.539261154826117"/>
    <x v="1"/>
    <n v="2"/>
    <m/>
    <n v="14"/>
    <n v="3"/>
    <n v="3"/>
    <n v="3"/>
    <n v="3"/>
    <n v="3"/>
    <n v="5"/>
    <n v="0"/>
    <n v="10"/>
    <n v="1"/>
    <n v="1"/>
    <n v="2"/>
  </r>
  <r>
    <n v="77284"/>
    <x v="0"/>
    <n v="65"/>
    <n v="3"/>
    <x v="1"/>
    <m/>
    <n v="1"/>
    <n v="4"/>
    <n v="1"/>
    <n v="44"/>
    <n v="1.1399999999999999"/>
    <n v="243"/>
    <n v="6.28"/>
    <n v="47"/>
    <n v="1.2177272727272728"/>
    <n v="43.01197440474202"/>
    <n v="1.1144011550319524"/>
    <x v="1"/>
    <n v="2"/>
    <m/>
    <n v="9"/>
    <n v="4"/>
    <n v="3"/>
    <n v="3"/>
    <n v="3"/>
    <n v="2"/>
    <n v="1"/>
    <n v="0"/>
    <n v="7"/>
    <n v="1"/>
    <n v="1"/>
    <n v="2"/>
  </r>
  <r>
    <n v="77289"/>
    <x v="0"/>
    <n v="24"/>
    <n v="4"/>
    <x v="1"/>
    <m/>
    <n v="1"/>
    <n v="4"/>
    <n v="5"/>
    <n v="40"/>
    <n v="1.03"/>
    <n v="144"/>
    <n v="3.72"/>
    <n v="43"/>
    <n v="1.1072500000000001"/>
    <n v="45.561809468492363"/>
    <n v="1.1732165938136785"/>
    <x v="1"/>
    <m/>
    <m/>
    <n v="4"/>
    <n v="3"/>
    <n v="2"/>
    <n v="3"/>
    <n v="3"/>
    <n v="2"/>
    <n v="3"/>
    <n v="0"/>
    <n v="0"/>
    <n v="1"/>
    <n v="1"/>
    <n v="1"/>
  </r>
  <r>
    <n v="77298"/>
    <x v="0"/>
    <n v="63"/>
    <n v="3"/>
    <x v="0"/>
    <n v="2"/>
    <n v="1"/>
    <n v="5"/>
    <n v="3"/>
    <n v="41"/>
    <n v="1.06"/>
    <n v="133"/>
    <n v="3.44"/>
    <n v="50"/>
    <n v="1.2926829268292683"/>
    <n v="46.288987711087941"/>
    <n v="1.1967396822866638"/>
    <x v="1"/>
    <n v="1"/>
    <n v="2"/>
    <n v="6"/>
    <n v="4"/>
    <n v="3"/>
    <n v="3"/>
    <n v="3"/>
    <n v="3"/>
    <n v="0"/>
    <n v="1"/>
    <n v="0"/>
    <n v="1"/>
    <n v="1"/>
    <n v="2"/>
  </r>
  <r>
    <n v="77300"/>
    <x v="0"/>
    <n v="24"/>
    <n v="2"/>
    <x v="1"/>
    <m/>
    <n v="1"/>
    <n v="4"/>
    <n v="5"/>
    <n v="35"/>
    <n v="0.91"/>
    <n v="125"/>
    <n v="3.23"/>
    <n v="35"/>
    <n v="0.91"/>
    <n v="38.600200073113292"/>
    <n v="1.0036052019009456"/>
    <x v="1"/>
    <m/>
    <m/>
    <n v="12"/>
    <n v="4"/>
    <n v="3"/>
    <n v="3"/>
    <n v="3"/>
    <n v="3"/>
    <n v="2"/>
    <n v="2"/>
    <n v="3"/>
    <n v="1"/>
    <n v="1"/>
    <n v="2"/>
  </r>
  <r>
    <n v="77302"/>
    <x v="0"/>
    <n v="23"/>
    <n v="3"/>
    <x v="1"/>
    <m/>
    <n v="1"/>
    <n v="4"/>
    <n v="5"/>
    <n v="58"/>
    <n v="1.5"/>
    <n v="127"/>
    <n v="3.28"/>
    <n v="59"/>
    <n v="1.5258620689655173"/>
    <n v="59.852729356831261"/>
    <n v="1.5479154144008083"/>
    <x v="1"/>
    <m/>
    <m/>
    <n v="6"/>
    <n v="3"/>
    <n v="2"/>
    <m/>
    <m/>
    <m/>
    <n v="3"/>
    <n v="10"/>
    <n v="0"/>
    <n v="1"/>
    <n v="1"/>
    <n v="2"/>
  </r>
  <r>
    <n v="77306"/>
    <x v="0"/>
    <n v="73"/>
    <n v="2"/>
    <x v="1"/>
    <m/>
    <n v="2"/>
    <n v="3"/>
    <n v="1"/>
    <n v="37"/>
    <n v="0.96"/>
    <n v="232"/>
    <n v="6"/>
    <n v="34"/>
    <n v="0.88216216216216214"/>
    <n v="52.655472249181919"/>
    <n v="1.3661960367355308"/>
    <x v="0"/>
    <n v="2"/>
    <m/>
    <n v="15"/>
    <n v="2"/>
    <n v="3"/>
    <n v="3"/>
    <n v="3"/>
    <n v="3"/>
    <n v="1"/>
    <n v="2"/>
    <n v="0"/>
    <n v="2"/>
    <n v="2"/>
    <m/>
  </r>
  <r>
    <n v="77310"/>
    <x v="0"/>
    <n v="26"/>
    <n v="1"/>
    <x v="1"/>
    <m/>
    <n v="2"/>
    <n v="5"/>
    <n v="6"/>
    <n v="42"/>
    <n v="1.0900000000000001"/>
    <n v="167"/>
    <n v="4.32"/>
    <n v="40"/>
    <n v="1.0380952380952382"/>
    <n v="45.683278688041092"/>
    <n v="1.1855898516658283"/>
    <x v="1"/>
    <m/>
    <m/>
    <n v="8"/>
    <n v="4"/>
    <n v="3"/>
    <n v="3"/>
    <n v="3"/>
    <n v="3"/>
    <n v="1"/>
    <n v="2"/>
    <n v="3"/>
    <n v="1"/>
    <n v="1"/>
    <n v="2"/>
  </r>
  <r>
    <n v="77398"/>
    <x v="0"/>
    <n v="62"/>
    <n v="2"/>
    <x v="1"/>
    <m/>
    <n v="2"/>
    <n v="1"/>
    <n v="4"/>
    <n v="37"/>
    <n v="0.96"/>
    <n v="208"/>
    <n v="5.38"/>
    <n v="36"/>
    <n v="0.93405405405405406"/>
    <n v="35.785347604611339"/>
    <n v="0.92848469460613203"/>
    <x v="0"/>
    <n v="2"/>
    <m/>
    <n v="6"/>
    <n v="1"/>
    <n v="3"/>
    <n v="3"/>
    <n v="3"/>
    <n v="3"/>
    <n v="0"/>
    <n v="0"/>
    <n v="0"/>
    <n v="2"/>
    <n v="1"/>
    <n v="1"/>
  </r>
  <r>
    <n v="77400"/>
    <x v="0"/>
    <n v="80"/>
    <n v="3"/>
    <x v="0"/>
    <n v="2"/>
    <n v="1"/>
    <n v="3"/>
    <n v="1"/>
    <n v="32"/>
    <n v="0.83"/>
    <n v="185"/>
    <n v="4.78"/>
    <n v="30"/>
    <n v="0.77812499999999996"/>
    <n v="37.047750182747038"/>
    <n v="0.9609260203650013"/>
    <x v="1"/>
    <n v="2"/>
    <m/>
    <n v="6"/>
    <n v="2"/>
    <n v="2"/>
    <n v="3"/>
    <n v="2"/>
    <n v="0"/>
    <n v="5"/>
    <n v="0"/>
    <n v="0"/>
    <n v="1"/>
    <n v="1"/>
    <n v="2"/>
  </r>
  <r>
    <n v="77414"/>
    <x v="0"/>
    <n v="32"/>
    <n v="1"/>
    <x v="1"/>
    <m/>
    <n v="2"/>
    <n v="2"/>
    <n v="1"/>
    <n v="50"/>
    <n v="1.29"/>
    <n v="167"/>
    <n v="4.32"/>
    <n v="52"/>
    <n v="1.3415999999999999"/>
    <n v="61.900473696875622"/>
    <n v="1.5970322213793913"/>
    <x v="0"/>
    <m/>
    <m/>
    <n v="6"/>
    <n v="4"/>
    <n v="2"/>
    <m/>
    <m/>
    <m/>
    <n v="1"/>
    <n v="0"/>
    <n v="0"/>
    <n v="1"/>
    <n v="2"/>
    <m/>
  </r>
  <r>
    <n v="77417"/>
    <x v="0"/>
    <n v="80"/>
    <n v="3"/>
    <x v="0"/>
    <n v="1"/>
    <n v="1"/>
    <n v="3"/>
    <n v="1"/>
    <n v="32"/>
    <n v="0.83"/>
    <n v="122"/>
    <n v="3.15"/>
    <n v="42"/>
    <n v="1.089375"/>
    <n v="27.857414149501018"/>
    <n v="0.72255167950268262"/>
    <x v="1"/>
    <n v="2"/>
    <m/>
    <n v="3"/>
    <n v="3"/>
    <n v="0"/>
    <m/>
    <m/>
    <m/>
    <n v="0"/>
    <n v="0"/>
    <n v="0"/>
    <n v="1"/>
    <n v="1"/>
    <n v="2"/>
  </r>
  <r>
    <n v="77419"/>
    <x v="0"/>
    <n v="24"/>
    <n v="3"/>
    <x v="1"/>
    <m/>
    <n v="1"/>
    <n v="4"/>
    <n v="5"/>
    <n v="28"/>
    <n v="0.72"/>
    <n v="159"/>
    <n v="4.1100000000000003"/>
    <n v="35"/>
    <n v="0.9"/>
    <n v="32.25491708944157"/>
    <n v="0.82941215372849741"/>
    <x v="1"/>
    <m/>
    <m/>
    <n v="15"/>
    <n v="4"/>
    <n v="3"/>
    <n v="3"/>
    <n v="3"/>
    <n v="3"/>
    <n v="0"/>
    <n v="0"/>
    <n v="0"/>
    <n v="1"/>
    <n v="1"/>
    <n v="1"/>
  </r>
  <r>
    <n v="77422"/>
    <x v="0"/>
    <n v="80"/>
    <n v="6"/>
    <x v="1"/>
    <m/>
    <n v="1"/>
    <n v="5"/>
    <n v="1"/>
    <n v="66"/>
    <n v="1.71"/>
    <n v="149"/>
    <n v="3.85"/>
    <n v="76"/>
    <n v="1.9690909090909092"/>
    <n v="71.483420644331659"/>
    <n v="1.8520704439667748"/>
    <x v="1"/>
    <n v="2"/>
    <m/>
    <n v="14"/>
    <n v="2"/>
    <n v="2"/>
    <n v="3"/>
    <n v="3"/>
    <n v="3"/>
    <n v="0"/>
    <n v="0"/>
    <n v="0"/>
    <n v="1"/>
    <n v="1"/>
    <n v="2"/>
  </r>
  <r>
    <n v="77423"/>
    <x v="0"/>
    <n v="74"/>
    <n v="3"/>
    <x v="0"/>
    <n v="2"/>
    <n v="1"/>
    <n v="2"/>
    <n v="1"/>
    <n v="31"/>
    <n v="0.8"/>
    <n v="125"/>
    <n v="3.23"/>
    <n v="31"/>
    <n v="0.8"/>
    <n v="31.353691259353539"/>
    <n v="0.80912751637041391"/>
    <x v="1"/>
    <n v="2"/>
    <m/>
    <n v="5"/>
    <n v="1"/>
    <n v="2"/>
    <n v="3"/>
    <n v="3"/>
    <n v="3"/>
    <m/>
    <n v="0"/>
    <n v="0"/>
    <n v="1"/>
    <n v="1"/>
    <n v="2"/>
  </r>
  <r>
    <n v="77425"/>
    <x v="0"/>
    <n v="66"/>
    <n v="4"/>
    <x v="1"/>
    <m/>
    <n v="1"/>
    <n v="3"/>
    <n v="2"/>
    <n v="42"/>
    <n v="1.0900000000000001"/>
    <n v="161"/>
    <n v="4.16"/>
    <n v="50"/>
    <n v="1.2976190476190479"/>
    <n v="30.247931340987734"/>
    <n v="0.78500583718277694"/>
    <x v="1"/>
    <n v="2"/>
    <m/>
    <n v="12"/>
    <n v="1"/>
    <n v="2"/>
    <n v="3"/>
    <n v="3"/>
    <n v="3"/>
    <n v="4"/>
    <n v="6"/>
    <n v="0"/>
    <n v="1"/>
    <n v="1"/>
    <n v="2"/>
  </r>
  <r>
    <n v="77443"/>
    <x v="0"/>
    <n v="64"/>
    <n v="3"/>
    <x v="0"/>
    <n v="1"/>
    <n v="1"/>
    <n v="5"/>
    <n v="1"/>
    <n v="47"/>
    <n v="1.22"/>
    <n v="191"/>
    <n v="4.9400000000000004"/>
    <n v="54"/>
    <n v="1.4017021276595745"/>
    <n v="50.294782509494702"/>
    <n v="1.3055241417358199"/>
    <x v="1"/>
    <n v="1"/>
    <n v="2"/>
    <n v="6"/>
    <n v="3"/>
    <n v="1"/>
    <m/>
    <m/>
    <m/>
    <n v="1"/>
    <n v="0"/>
    <n v="0"/>
    <n v="1"/>
    <n v="1"/>
    <n v="2"/>
  </r>
  <r>
    <n v="77444"/>
    <x v="0"/>
    <n v="63"/>
    <n v="4"/>
    <x v="0"/>
    <n v="1"/>
    <n v="1"/>
    <n v="3"/>
    <n v="3"/>
    <n v="46"/>
    <n v="1.19"/>
    <n v="135"/>
    <n v="3.49"/>
    <n v="52"/>
    <n v="1.3452173913043477"/>
    <n v="45.834964132461288"/>
    <n v="1.1857305938614986"/>
    <x v="1"/>
    <n v="2"/>
    <m/>
    <n v="6"/>
    <n v="3"/>
    <n v="0"/>
    <n v="3"/>
    <n v="3"/>
    <n v="1"/>
    <m/>
    <n v="0"/>
    <n v="0"/>
    <n v="1"/>
    <n v="1"/>
    <n v="2"/>
  </r>
  <r>
    <n v="77448"/>
    <x v="0"/>
    <n v="26"/>
    <n v="4"/>
    <x v="1"/>
    <m/>
    <n v="1"/>
    <n v="5"/>
    <n v="5"/>
    <n v="52"/>
    <n v="1.34"/>
    <n v="148"/>
    <n v="3.83"/>
    <n v="57"/>
    <n v="1.4688461538461541"/>
    <n v="48.257127992936574"/>
    <n v="1.2435490675102889"/>
    <x v="1"/>
    <m/>
    <m/>
    <n v="6"/>
    <n v="1"/>
    <n v="0"/>
    <n v="3"/>
    <n v="3"/>
    <n v="1"/>
    <n v="0"/>
    <n v="0"/>
    <n v="0"/>
    <n v="1"/>
    <n v="2"/>
    <m/>
  </r>
  <r>
    <n v="77452"/>
    <x v="0"/>
    <n v="27"/>
    <n v="1"/>
    <x v="1"/>
    <m/>
    <n v="2"/>
    <n v="2"/>
    <n v="6"/>
    <n v="27"/>
    <n v="0.7"/>
    <n v="168"/>
    <n v="4.34"/>
    <n v="35"/>
    <n v="0.90740740740740744"/>
    <n v="30.481738416443228"/>
    <n v="0.79026729227815773"/>
    <x v="0"/>
    <m/>
    <m/>
    <n v="3"/>
    <n v="5"/>
    <n v="3"/>
    <n v="3"/>
    <n v="3"/>
    <n v="3"/>
    <n v="14"/>
    <n v="0"/>
    <n v="0"/>
    <n v="1"/>
    <n v="2"/>
    <m/>
  </r>
  <r>
    <n v="77458"/>
    <x v="0"/>
    <n v="50"/>
    <n v="4"/>
    <x v="1"/>
    <m/>
    <n v="1"/>
    <n v="4"/>
    <n v="1"/>
    <n v="35"/>
    <n v="0.91"/>
    <n v="189"/>
    <n v="4.8899999999999997"/>
    <n v="40"/>
    <n v="1.04"/>
    <n v="39.041752001422914"/>
    <n v="1.0150855520369959"/>
    <x v="1"/>
    <n v="2"/>
    <m/>
    <m/>
    <n v="3"/>
    <n v="0"/>
    <n v="3"/>
    <n v="3"/>
    <n v="3"/>
    <m/>
    <n v="0"/>
    <n v="0"/>
    <n v="1"/>
    <n v="1"/>
    <n v="2"/>
  </r>
  <r>
    <n v="77459"/>
    <x v="0"/>
    <n v="29"/>
    <n v="1"/>
    <x v="1"/>
    <m/>
    <n v="2"/>
    <n v="5"/>
    <n v="5"/>
    <n v="56"/>
    <n v="1.45"/>
    <n v="160"/>
    <n v="4.1399999999999997"/>
    <n v="53"/>
    <n v="1.3723214285714285"/>
    <n v="54.07102833075605"/>
    <n v="1.4000534121356478"/>
    <x v="0"/>
    <m/>
    <m/>
    <n v="7"/>
    <n v="3"/>
    <n v="3"/>
    <n v="3"/>
    <n v="3"/>
    <n v="3"/>
    <n v="2"/>
    <n v="0"/>
    <n v="6"/>
    <n v="1"/>
    <n v="1"/>
    <n v="1"/>
  </r>
  <r>
    <n v="77460"/>
    <x v="0"/>
    <n v="45"/>
    <n v="1"/>
    <x v="1"/>
    <m/>
    <n v="2"/>
    <n v="5"/>
    <n v="3"/>
    <n v="50"/>
    <n v="1.29"/>
    <n v="250"/>
    <n v="6.47"/>
    <n v="56"/>
    <n v="1.4448000000000001"/>
    <n v="52.290241052851179"/>
    <n v="1.3490882191635603"/>
    <x v="0"/>
    <n v="1"/>
    <n v="2"/>
    <n v="7"/>
    <n v="4"/>
    <n v="1"/>
    <n v="1"/>
    <n v="2"/>
    <n v="2"/>
    <n v="6"/>
    <n v="120"/>
    <n v="4"/>
    <n v="1"/>
    <n v="2"/>
    <m/>
  </r>
  <r>
    <n v="77468"/>
    <x v="0"/>
    <n v="54"/>
    <n v="4"/>
    <x v="0"/>
    <n v="1"/>
    <n v="1"/>
    <n v="4"/>
    <n v="1"/>
    <n v="72"/>
    <n v="1.86"/>
    <n v="207"/>
    <n v="5.35"/>
    <n v="81"/>
    <n v="2.0924999999999998"/>
    <n v="85.940534948742481"/>
    <n v="2.2201304861758477"/>
    <x v="0"/>
    <n v="2"/>
    <m/>
    <n v="6"/>
    <n v="3"/>
    <n v="3"/>
    <n v="3"/>
    <n v="3"/>
    <n v="3"/>
    <n v="5"/>
    <n v="0"/>
    <n v="0"/>
    <n v="1"/>
    <n v="1"/>
    <n v="2"/>
  </r>
  <r>
    <n v="77471"/>
    <x v="0"/>
    <n v="62"/>
    <n v="3"/>
    <x v="0"/>
    <n v="1"/>
    <n v="2"/>
    <n v="5"/>
    <n v="1"/>
    <n v="70"/>
    <n v="1.81"/>
    <n v="219"/>
    <n v="5.66"/>
    <n v="79"/>
    <n v="2.0427142857142857"/>
    <n v="74.303990411074139"/>
    <n v="1.9212888949149172"/>
    <x v="0"/>
    <n v="2"/>
    <m/>
    <n v="8"/>
    <n v="3"/>
    <n v="3"/>
    <n v="3"/>
    <n v="3"/>
    <n v="3"/>
    <n v="0"/>
    <n v="0"/>
    <n v="0"/>
    <n v="1"/>
    <n v="1"/>
    <n v="2"/>
  </r>
  <r>
    <n v="77475"/>
    <x v="0"/>
    <n v="48"/>
    <n v="3"/>
    <x v="1"/>
    <m/>
    <n v="1"/>
    <n v="4"/>
    <n v="1"/>
    <n v="49"/>
    <n v="1.27"/>
    <n v="315"/>
    <n v="8.15"/>
    <n v="58"/>
    <n v="1.503265306122449"/>
    <n v="45.814804885397088"/>
    <n v="1.1874449429480469"/>
    <x v="0"/>
    <n v="2"/>
    <m/>
    <n v="15"/>
    <n v="3"/>
    <n v="2"/>
    <n v="3"/>
    <n v="4"/>
    <n v="4"/>
    <n v="3"/>
    <n v="1"/>
    <n v="2"/>
    <n v="1"/>
    <n v="1"/>
    <n v="2"/>
  </r>
  <r>
    <n v="77477"/>
    <x v="0"/>
    <n v="59"/>
    <n v="6"/>
    <x v="1"/>
    <m/>
    <n v="2"/>
    <n v="5"/>
    <n v="3"/>
    <n v="32"/>
    <n v="0.83"/>
    <n v="236"/>
    <n v="6.1"/>
    <n v="26"/>
    <n v="0.67437499999999995"/>
    <n v="34.110427954994968"/>
    <n v="0.88473922508268199"/>
    <x v="0"/>
    <n v="2"/>
    <m/>
    <n v="15"/>
    <n v="2"/>
    <n v="0"/>
    <n v="3"/>
    <n v="3"/>
    <n v="3"/>
    <n v="0"/>
    <n v="0"/>
    <n v="0"/>
    <n v="1"/>
    <n v="1"/>
    <n v="2"/>
  </r>
  <r>
    <n v="77483"/>
    <x v="0"/>
    <n v="45"/>
    <n v="3"/>
    <x v="1"/>
    <m/>
    <n v="1"/>
    <n v="3"/>
    <n v="1"/>
    <n v="33"/>
    <n v="0.85"/>
    <n v="167"/>
    <n v="4.32"/>
    <n v="30"/>
    <n v="0.77272727272727271"/>
    <n v="31.285621605595718"/>
    <n v="0.8058417686289806"/>
    <x v="1"/>
    <n v="2"/>
    <m/>
    <n v="6"/>
    <n v="5"/>
    <n v="2"/>
    <n v="3"/>
    <n v="3"/>
    <n v="2"/>
    <n v="1"/>
    <n v="0"/>
    <n v="4"/>
    <n v="1"/>
    <n v="2"/>
    <m/>
  </r>
  <r>
    <n v="77484"/>
    <x v="0"/>
    <n v="40"/>
    <n v="6"/>
    <x v="1"/>
    <m/>
    <n v="2"/>
    <n v="1"/>
    <n v="1"/>
    <n v="48"/>
    <n v="1.24"/>
    <n v="145"/>
    <n v="3.75"/>
    <n v="47"/>
    <n v="1.2141666666666666"/>
    <n v="49.77554039793786"/>
    <n v="1.285868126946728"/>
    <x v="0"/>
    <n v="2"/>
    <m/>
    <n v="2"/>
    <n v="2"/>
    <n v="0"/>
    <m/>
    <m/>
    <m/>
    <m/>
    <n v="0"/>
    <n v="0"/>
    <n v="2"/>
    <n v="1"/>
    <n v="2"/>
  </r>
  <r>
    <n v="77489"/>
    <x v="0"/>
    <n v="74"/>
    <n v="3"/>
    <x v="1"/>
    <m/>
    <n v="1"/>
    <n v="2"/>
    <n v="6"/>
    <n v="35"/>
    <n v="0.91"/>
    <n v="170"/>
    <n v="4.4000000000000004"/>
    <n v="30"/>
    <n v="0.78"/>
    <n v="31.546938967388652"/>
    <n v="0.82022041315210503"/>
    <x v="1"/>
    <n v="2"/>
    <m/>
    <n v="9"/>
    <n v="2"/>
    <n v="2"/>
    <n v="3"/>
    <n v="3"/>
    <n v="3"/>
    <n v="0"/>
    <n v="0"/>
    <n v="0"/>
    <n v="1"/>
    <n v="1"/>
    <n v="2"/>
  </r>
  <r>
    <n v="77492"/>
    <x v="0"/>
    <n v="34"/>
    <n v="4"/>
    <x v="1"/>
    <m/>
    <n v="1"/>
    <n v="3"/>
    <n v="6"/>
    <n v="34"/>
    <n v="0.88"/>
    <n v="218"/>
    <n v="5.64"/>
    <n v="35"/>
    <n v="0.90588235294117647"/>
    <n v="38.639892984850491"/>
    <n v="1.0000913478431892"/>
    <x v="1"/>
    <m/>
    <m/>
    <n v="6"/>
    <n v="2"/>
    <n v="1"/>
    <n v="3"/>
    <n v="1"/>
    <n v="1"/>
    <n v="6"/>
    <n v="2"/>
    <n v="3"/>
    <n v="1"/>
    <n v="1"/>
    <n v="2"/>
  </r>
  <r>
    <n v="77494"/>
    <x v="0"/>
    <n v="80"/>
    <n v="3"/>
    <x v="0"/>
    <n v="2"/>
    <n v="1"/>
    <n v="5"/>
    <n v="1"/>
    <n v="63"/>
    <n v="1.63"/>
    <n v="144"/>
    <n v="3.72"/>
    <n v="67"/>
    <n v="1.7334920634920634"/>
    <n v="61.789043676518332"/>
    <n v="1.5986689078210299"/>
    <x v="1"/>
    <n v="1"/>
    <n v="2"/>
    <n v="6"/>
    <n v="1"/>
    <n v="0"/>
    <n v="3"/>
    <n v="3"/>
    <n v="3"/>
    <m/>
    <n v="1"/>
    <n v="0"/>
    <n v="1"/>
    <n v="1"/>
    <n v="2"/>
  </r>
  <r>
    <n v="77499"/>
    <x v="0"/>
    <n v="31"/>
    <n v="3"/>
    <x v="1"/>
    <m/>
    <n v="1"/>
    <n v="4"/>
    <n v="5"/>
    <n v="43"/>
    <n v="1.1100000000000001"/>
    <n v="156"/>
    <n v="4.03"/>
    <n v="50"/>
    <n v="1.2906976744186047"/>
    <n v="39.69091223763909"/>
    <n v="1.0245793624134742"/>
    <x v="1"/>
    <m/>
    <m/>
    <n v="6"/>
    <n v="3"/>
    <n v="0"/>
    <n v="3"/>
    <n v="3"/>
    <n v="3"/>
    <n v="0"/>
    <n v="0"/>
    <n v="5"/>
    <n v="2"/>
    <n v="1"/>
    <n v="2"/>
  </r>
  <r>
    <n v="77503"/>
    <x v="0"/>
    <n v="59"/>
    <n v="3"/>
    <x v="1"/>
    <m/>
    <n v="1"/>
    <n v="5"/>
    <n v="5"/>
    <n v="31"/>
    <n v="0.8"/>
    <n v="106"/>
    <n v="2.74"/>
    <n v="38"/>
    <n v="0.98064516129032264"/>
    <n v="34.095598195525326"/>
    <n v="0.87988640504581495"/>
    <x v="1"/>
    <n v="2"/>
    <m/>
    <n v="1"/>
    <n v="4"/>
    <n v="3"/>
    <n v="3"/>
    <n v="3"/>
    <n v="3"/>
    <m/>
    <n v="5"/>
    <n v="2"/>
    <n v="1"/>
    <n v="1"/>
    <n v="1"/>
  </r>
  <r>
    <n v="77507"/>
    <x v="0"/>
    <n v="43"/>
    <n v="6"/>
    <x v="1"/>
    <m/>
    <n v="2"/>
    <n v="5"/>
    <n v="1"/>
    <n v="51"/>
    <n v="1.32"/>
    <n v="166"/>
    <n v="4.29"/>
    <n v="47"/>
    <n v="1.2164705882352942"/>
    <n v="52.630965344702183"/>
    <n v="1.3622132206864095"/>
    <x v="0"/>
    <n v="2"/>
    <m/>
    <n v="14"/>
    <n v="1"/>
    <n v="3"/>
    <n v="3"/>
    <n v="3"/>
    <n v="3"/>
    <n v="0"/>
    <n v="0"/>
    <n v="4"/>
    <n v="2"/>
    <n v="1"/>
    <n v="2"/>
  </r>
  <r>
    <n v="77509"/>
    <x v="0"/>
    <n v="53"/>
    <n v="4"/>
    <x v="1"/>
    <m/>
    <n v="1"/>
    <n v="3"/>
    <n v="1"/>
    <n v="41"/>
    <n v="1.06"/>
    <n v="231"/>
    <n v="5.97"/>
    <n v="36"/>
    <n v="0.93073170731707322"/>
    <n v="38.114417773241378"/>
    <n v="0.98539714243014298"/>
    <x v="1"/>
    <n v="2"/>
    <m/>
    <n v="7"/>
    <n v="5"/>
    <n v="0"/>
    <n v="3"/>
    <n v="3"/>
    <n v="2"/>
    <n v="5"/>
    <n v="0"/>
    <n v="0"/>
    <n v="1"/>
    <n v="1"/>
    <n v="2"/>
  </r>
  <r>
    <n v="77511"/>
    <x v="0"/>
    <n v="80"/>
    <n v="4"/>
    <x v="1"/>
    <m/>
    <n v="1"/>
    <n v="1"/>
    <n v="2"/>
    <n v="27"/>
    <n v="0.7"/>
    <n v="126"/>
    <n v="3.26"/>
    <n v="26"/>
    <n v="0.67407407407407405"/>
    <n v="34.813511555978408"/>
    <n v="0.90257252182166237"/>
    <x v="0"/>
    <n v="2"/>
    <m/>
    <n v="8"/>
    <n v="3"/>
    <n v="0"/>
    <m/>
    <m/>
    <m/>
    <n v="1"/>
    <n v="0"/>
    <n v="0"/>
    <n v="1"/>
    <n v="1"/>
    <n v="2"/>
  </r>
  <r>
    <n v="77513"/>
    <x v="0"/>
    <n v="34"/>
    <n v="2"/>
    <x v="1"/>
    <m/>
    <n v="2"/>
    <n v="4"/>
    <n v="4"/>
    <n v="55"/>
    <n v="1.42"/>
    <n v="194"/>
    <n v="5.0199999999999996"/>
    <n v="54"/>
    <n v="1.394181818181818"/>
    <n v="60.124729505658173"/>
    <n v="1.5523111981460838"/>
    <x v="1"/>
    <m/>
    <m/>
    <n v="15"/>
    <n v="3"/>
    <n v="3"/>
    <n v="3"/>
    <n v="3"/>
    <n v="3"/>
    <n v="7"/>
    <n v="0"/>
    <n v="0"/>
    <n v="1"/>
    <n v="2"/>
    <m/>
  </r>
  <r>
    <n v="77520"/>
    <x v="0"/>
    <n v="80"/>
    <n v="3"/>
    <x v="0"/>
    <n v="1"/>
    <n v="1"/>
    <n v="5"/>
    <n v="1"/>
    <n v="90"/>
    <n v="2.33"/>
    <n v="190"/>
    <n v="4.91"/>
    <n v="85"/>
    <n v="2.2005555555555558"/>
    <n v="91.060022293815649"/>
    <n v="2.3574427993843385"/>
    <x v="0"/>
    <n v="2"/>
    <m/>
    <n v="77"/>
    <n v="1"/>
    <n v="2"/>
    <n v="3"/>
    <n v="3"/>
    <n v="3"/>
    <m/>
    <n v="0"/>
    <n v="0"/>
    <n v="1"/>
    <n v="1"/>
    <n v="2"/>
  </r>
  <r>
    <n v="77521"/>
    <x v="0"/>
    <n v="41"/>
    <n v="3"/>
    <x v="0"/>
    <n v="1"/>
    <n v="1"/>
    <n v="4"/>
    <n v="1"/>
    <n v="58"/>
    <n v="1.5"/>
    <n v="200"/>
    <n v="5.17"/>
    <n v="65"/>
    <n v="1.6810344827586208"/>
    <n v="53.446444216617827"/>
    <n v="1.3822356262918403"/>
    <x v="0"/>
    <n v="2"/>
    <m/>
    <n v="15"/>
    <n v="2"/>
    <n v="3"/>
    <n v="3"/>
    <n v="3"/>
    <n v="3"/>
    <n v="1"/>
    <n v="0"/>
    <n v="1"/>
    <n v="1"/>
    <n v="1"/>
    <n v="2"/>
  </r>
  <r>
    <n v="77522"/>
    <x v="0"/>
    <n v="80"/>
    <n v="3"/>
    <x v="1"/>
    <m/>
    <n v="1"/>
    <n v="1"/>
    <n v="1"/>
    <n v="56"/>
    <n v="1.45"/>
    <n v="127"/>
    <n v="3.28"/>
    <n v="60"/>
    <n v="1.5535714285714286"/>
    <n v="57.27680731797011"/>
    <n v="1.4830601894831545"/>
    <x v="0"/>
    <n v="1"/>
    <n v="1"/>
    <n v="7"/>
    <n v="1"/>
    <n v="3"/>
    <n v="3"/>
    <n v="3"/>
    <n v="3"/>
    <m/>
    <n v="0"/>
    <n v="0"/>
    <n v="1"/>
    <n v="1"/>
    <n v="2"/>
  </r>
  <r>
    <n v="77527"/>
    <x v="0"/>
    <n v="47"/>
    <n v="2"/>
    <x v="1"/>
    <m/>
    <n v="2"/>
    <n v="1"/>
    <n v="1"/>
    <n v="63"/>
    <n v="1.63"/>
    <n v="188"/>
    <n v="4.8600000000000003"/>
    <n v="59"/>
    <n v="1.5265079365079364"/>
    <n v="62.920959929339084"/>
    <n v="1.6279549949971857"/>
    <x v="0"/>
    <n v="2"/>
    <m/>
    <n v="77"/>
    <n v="4"/>
    <n v="0"/>
    <m/>
    <m/>
    <m/>
    <m/>
    <n v="0"/>
    <n v="0"/>
    <n v="2"/>
    <n v="2"/>
    <m/>
  </r>
  <r>
    <n v="77528"/>
    <x v="0"/>
    <n v="40"/>
    <n v="6"/>
    <x v="0"/>
    <n v="2"/>
    <n v="1"/>
    <n v="4"/>
    <n v="1"/>
    <n v="36"/>
    <n v="0.93"/>
    <n v="280"/>
    <n v="7.24"/>
    <n v="37"/>
    <n v="0.95583333333333342"/>
    <n v="41.207696766841551"/>
    <n v="1.0645321664767402"/>
    <x v="0"/>
    <n v="2"/>
    <m/>
    <n v="15"/>
    <n v="3"/>
    <n v="3"/>
    <n v="3"/>
    <n v="3"/>
    <n v="3"/>
    <n v="2"/>
    <n v="0"/>
    <n v="0"/>
    <n v="1"/>
    <n v="1"/>
    <n v="2"/>
  </r>
  <r>
    <n v="77529"/>
    <x v="0"/>
    <n v="65"/>
    <n v="4"/>
    <x v="1"/>
    <m/>
    <n v="1"/>
    <n v="5"/>
    <n v="1"/>
    <n v="57"/>
    <n v="1.47"/>
    <n v="135"/>
    <n v="3.49"/>
    <n v="63"/>
    <n v="1.6247368421052633"/>
    <n v="57.917574439115107"/>
    <n v="1.4936637618508635"/>
    <x v="0"/>
    <n v="2"/>
    <m/>
    <n v="14"/>
    <n v="4"/>
    <n v="0"/>
    <n v="3"/>
    <n v="3"/>
    <n v="3"/>
    <m/>
    <n v="0"/>
    <n v="0"/>
    <n v="1"/>
    <n v="1"/>
    <n v="2"/>
  </r>
  <r>
    <n v="77535"/>
    <x v="0"/>
    <n v="72"/>
    <n v="6"/>
    <x v="1"/>
    <m/>
    <n v="2"/>
    <n v="5"/>
    <n v="1"/>
    <n v="58"/>
    <n v="1.5"/>
    <n v="136"/>
    <n v="3.52"/>
    <n v="58"/>
    <n v="1.5"/>
    <n v="57.164322179467348"/>
    <n v="1.4783876425724314"/>
    <x v="0"/>
    <n v="2"/>
    <m/>
    <n v="7"/>
    <n v="2"/>
    <n v="0"/>
    <n v="2"/>
    <n v="2"/>
    <n v="2"/>
    <n v="0"/>
    <n v="0"/>
    <n v="0"/>
    <n v="2"/>
    <n v="1"/>
    <n v="2"/>
  </r>
  <r>
    <n v="77538"/>
    <x v="0"/>
    <n v="23"/>
    <n v="7"/>
    <x v="1"/>
    <m/>
    <n v="1"/>
    <n v="5"/>
    <n v="5"/>
    <n v="60"/>
    <n v="1.55"/>
    <n v="182"/>
    <n v="4.71"/>
    <n v="65"/>
    <n v="1.6791666666666667"/>
    <n v="58.179312990799666"/>
    <n v="1.5029655855956581"/>
    <x v="1"/>
    <m/>
    <m/>
    <n v="15"/>
    <n v="2"/>
    <n v="3"/>
    <n v="3"/>
    <n v="3"/>
    <n v="2"/>
    <n v="0"/>
    <n v="1"/>
    <n v="10"/>
    <n v="1"/>
    <n v="1"/>
    <n v="2"/>
  </r>
  <r>
    <n v="77540"/>
    <x v="0"/>
    <n v="43"/>
    <n v="6"/>
    <x v="1"/>
    <m/>
    <n v="2"/>
    <n v="5"/>
    <n v="1"/>
    <n v="44"/>
    <n v="1.1399999999999999"/>
    <n v="139"/>
    <n v="3.59"/>
    <n v="46"/>
    <n v="1.1918181818181817"/>
    <n v="40.435350524968406"/>
    <n v="1.0476431726923632"/>
    <x v="1"/>
    <n v="2"/>
    <m/>
    <n v="15"/>
    <n v="2"/>
    <n v="1"/>
    <m/>
    <m/>
    <m/>
    <n v="1"/>
    <n v="0"/>
    <n v="0"/>
    <n v="1"/>
    <n v="1"/>
    <n v="2"/>
  </r>
  <r>
    <n v="77541"/>
    <x v="0"/>
    <n v="60"/>
    <n v="3"/>
    <x v="1"/>
    <m/>
    <n v="1"/>
    <n v="5"/>
    <n v="1"/>
    <n v="82"/>
    <n v="2.12"/>
    <n v="253"/>
    <n v="6.54"/>
    <n v="91"/>
    <n v="2.3526829268292686"/>
    <n v="86.043550410061798"/>
    <n v="2.2245405715772075"/>
    <x v="1"/>
    <n v="2"/>
    <m/>
    <n v="15"/>
    <n v="1"/>
    <n v="1"/>
    <n v="3"/>
    <n v="3"/>
    <n v="3"/>
    <n v="0"/>
    <n v="90"/>
    <n v="0"/>
    <n v="1"/>
    <n v="1"/>
    <n v="2"/>
  </r>
  <r>
    <n v="77542"/>
    <x v="0"/>
    <n v="42"/>
    <n v="3"/>
    <x v="1"/>
    <m/>
    <n v="1"/>
    <n v="3"/>
    <n v="6"/>
    <n v="49"/>
    <n v="1.27"/>
    <n v="235"/>
    <n v="6.08"/>
    <n v="56"/>
    <n v="1.4514285714285715"/>
    <n v="55.186342607494808"/>
    <n v="1.4303399002350696"/>
    <x v="1"/>
    <n v="1"/>
    <n v="2"/>
    <n v="5"/>
    <n v="4"/>
    <n v="1"/>
    <m/>
    <m/>
    <m/>
    <m/>
    <n v="60"/>
    <n v="30"/>
    <n v="1"/>
    <n v="2"/>
    <m/>
  </r>
  <r>
    <n v="77543"/>
    <x v="0"/>
    <n v="43"/>
    <n v="3"/>
    <x v="0"/>
    <n v="2"/>
    <n v="1"/>
    <n v="3"/>
    <n v="1"/>
    <n v="39"/>
    <n v="1.01"/>
    <n v="202"/>
    <n v="5.22"/>
    <n v="41"/>
    <n v="1.061794871794872"/>
    <n v="40.367578809978156"/>
    <n v="1.0454167845661009"/>
    <x v="1"/>
    <n v="1"/>
    <n v="1"/>
    <n v="14"/>
    <n v="3"/>
    <n v="2"/>
    <m/>
    <m/>
    <m/>
    <n v="6"/>
    <n v="2"/>
    <n v="2"/>
    <n v="1"/>
    <n v="1"/>
    <n v="2"/>
  </r>
  <r>
    <n v="77547"/>
    <x v="0"/>
    <n v="36"/>
    <n v="3"/>
    <x v="1"/>
    <m/>
    <n v="1"/>
    <n v="4"/>
    <n v="5"/>
    <n v="32"/>
    <n v="0.83"/>
    <n v="261"/>
    <n v="6.75"/>
    <n v="35"/>
    <n v="0.90781249999999991"/>
    <n v="29.942780678040307"/>
    <n v="0.77664087383667046"/>
    <x v="1"/>
    <m/>
    <m/>
    <n v="7"/>
    <n v="3"/>
    <n v="3"/>
    <n v="3"/>
    <n v="3"/>
    <n v="3"/>
    <n v="3"/>
    <n v="6"/>
    <n v="0"/>
    <n v="1"/>
    <n v="1"/>
    <n v="2"/>
  </r>
  <r>
    <n v="77548"/>
    <x v="0"/>
    <n v="69"/>
    <n v="3"/>
    <x v="1"/>
    <m/>
    <n v="1"/>
    <n v="4"/>
    <n v="1"/>
    <n v="50"/>
    <n v="1.29"/>
    <n v="158"/>
    <n v="4.09"/>
    <n v="51"/>
    <n v="1.3158000000000001"/>
    <n v="52.563211480131201"/>
    <n v="1.356130856187385"/>
    <x v="1"/>
    <n v="2"/>
    <m/>
    <n v="8"/>
    <n v="3"/>
    <n v="2"/>
    <n v="3"/>
    <n v="2"/>
    <n v="2"/>
    <n v="2"/>
    <n v="0"/>
    <n v="0"/>
    <n v="1"/>
    <n v="1"/>
    <n v="2"/>
  </r>
  <r>
    <n v="77550"/>
    <x v="0"/>
    <n v="26"/>
    <n v="1"/>
    <x v="1"/>
    <m/>
    <n v="1"/>
    <n v="4"/>
    <n v="1"/>
    <n v="33"/>
    <n v="0.85"/>
    <n v="203"/>
    <n v="5.25"/>
    <n v="29"/>
    <n v="0.74696969696969695"/>
    <n v="40.393403348397598"/>
    <n v="1.0404361468526655"/>
    <x v="1"/>
    <m/>
    <m/>
    <n v="3"/>
    <n v="4"/>
    <n v="3"/>
    <n v="3"/>
    <n v="3"/>
    <n v="3"/>
    <n v="3"/>
    <n v="5"/>
    <n v="7"/>
    <n v="1"/>
    <n v="1"/>
    <n v="2"/>
  </r>
  <r>
    <n v="77556"/>
    <x v="0"/>
    <n v="24"/>
    <n v="4"/>
    <x v="1"/>
    <m/>
    <n v="1"/>
    <n v="3"/>
    <n v="1"/>
    <n v="44"/>
    <n v="1.1399999999999999"/>
    <n v="147"/>
    <n v="3.8"/>
    <n v="49"/>
    <n v="1.2695454545454543"/>
    <n v="43.046333578887506"/>
    <n v="1.115291369998449"/>
    <x v="0"/>
    <m/>
    <m/>
    <n v="6"/>
    <n v="2"/>
    <n v="0"/>
    <n v="3"/>
    <n v="3"/>
    <n v="2"/>
    <m/>
    <n v="0"/>
    <n v="0"/>
    <n v="1"/>
    <n v="2"/>
    <m/>
  </r>
  <r>
    <n v="77563"/>
    <x v="0"/>
    <n v="36"/>
    <n v="6"/>
    <x v="1"/>
    <m/>
    <n v="2"/>
    <n v="5"/>
    <n v="1"/>
    <n v="44"/>
    <n v="1.1399999999999999"/>
    <n v="160"/>
    <n v="4.1399999999999997"/>
    <n v="47"/>
    <n v="1.2177272727272728"/>
    <n v="53.191117547377466"/>
    <n v="1.3781335000911434"/>
    <x v="1"/>
    <m/>
    <m/>
    <n v="15"/>
    <n v="3"/>
    <n v="3"/>
    <n v="0"/>
    <n v="0"/>
    <n v="3"/>
    <n v="0"/>
    <n v="0"/>
    <n v="0"/>
    <n v="2"/>
    <n v="1"/>
    <n v="2"/>
  </r>
  <r>
    <n v="77572"/>
    <x v="0"/>
    <n v="57"/>
    <n v="3"/>
    <x v="1"/>
    <m/>
    <n v="1"/>
    <n v="5"/>
    <n v="1"/>
    <n v="56"/>
    <n v="1.45"/>
    <n v="205"/>
    <n v="5.3"/>
    <n v="54"/>
    <n v="1.3982142857142856"/>
    <n v="58.948910321608935"/>
    <n v="1.5263557136845169"/>
    <x v="1"/>
    <n v="2"/>
    <m/>
    <n v="15"/>
    <n v="3"/>
    <n v="1"/>
    <m/>
    <m/>
    <m/>
    <n v="0"/>
    <n v="0"/>
    <n v="1"/>
    <n v="1"/>
    <n v="1"/>
    <n v="2"/>
  </r>
  <r>
    <n v="77575"/>
    <x v="0"/>
    <n v="30"/>
    <n v="3"/>
    <x v="1"/>
    <m/>
    <n v="1"/>
    <n v="4"/>
    <n v="3"/>
    <n v="52"/>
    <n v="1.34"/>
    <n v="194"/>
    <n v="5.0199999999999996"/>
    <n v="58"/>
    <n v="1.4946153846153847"/>
    <n v="54.225177937724951"/>
    <n v="1.3973411237798352"/>
    <x v="1"/>
    <m/>
    <m/>
    <n v="8"/>
    <n v="3"/>
    <n v="1"/>
    <m/>
    <m/>
    <m/>
    <n v="0"/>
    <n v="0"/>
    <n v="4"/>
    <n v="1"/>
    <n v="1"/>
    <n v="1"/>
  </r>
  <r>
    <n v="77578"/>
    <x v="0"/>
    <n v="45"/>
    <n v="1"/>
    <x v="1"/>
    <m/>
    <n v="2"/>
    <n v="2"/>
    <n v="1"/>
    <n v="26"/>
    <n v="0.67"/>
    <n v="177"/>
    <n v="4.58"/>
    <n v="36"/>
    <n v="0.9276923076923077"/>
    <n v="17.17907416834111"/>
    <n v="0.44269152664571326"/>
    <x v="0"/>
    <n v="2"/>
    <m/>
    <n v="7"/>
    <n v="3"/>
    <n v="3"/>
    <n v="3"/>
    <n v="3"/>
    <n v="2"/>
    <m/>
    <n v="0"/>
    <n v="0"/>
    <n v="2"/>
    <n v="2"/>
    <m/>
  </r>
  <r>
    <n v="77585"/>
    <x v="0"/>
    <n v="36"/>
    <n v="1"/>
    <x v="1"/>
    <m/>
    <n v="2"/>
    <n v="3"/>
    <n v="6"/>
    <n v="41"/>
    <n v="1.06"/>
    <n v="205"/>
    <n v="5.3"/>
    <n v="36"/>
    <n v="0.93073170731707322"/>
    <n v="43.585197297447635"/>
    <n v="1.1268368081779145"/>
    <x v="0"/>
    <m/>
    <m/>
    <n v="7"/>
    <n v="4"/>
    <n v="1"/>
    <n v="3"/>
    <n v="3"/>
    <n v="1"/>
    <n v="1"/>
    <n v="0"/>
    <n v="0"/>
    <n v="1"/>
    <n v="2"/>
    <m/>
  </r>
  <r>
    <n v="77586"/>
    <x v="0"/>
    <n v="65"/>
    <n v="3"/>
    <x v="1"/>
    <m/>
    <n v="1"/>
    <n v="5"/>
    <n v="1"/>
    <n v="35"/>
    <n v="0.91"/>
    <n v="118"/>
    <n v="3.05"/>
    <n v="36"/>
    <n v="0.93599999999999994"/>
    <n v="36.937128645380788"/>
    <n v="0.96036534477990043"/>
    <x v="1"/>
    <n v="2"/>
    <m/>
    <n v="15"/>
    <n v="2"/>
    <n v="3"/>
    <n v="3"/>
    <n v="3"/>
    <n v="1"/>
    <n v="2"/>
    <n v="0"/>
    <n v="1"/>
    <n v="1"/>
    <n v="1"/>
    <n v="2"/>
  </r>
  <r>
    <n v="77591"/>
    <x v="0"/>
    <n v="23"/>
    <n v="4"/>
    <x v="1"/>
    <m/>
    <n v="1"/>
    <n v="4"/>
    <n v="5"/>
    <n v="41"/>
    <n v="1.06"/>
    <n v="159"/>
    <n v="4.1100000000000003"/>
    <n v="40"/>
    <n v="1.0341463414634147"/>
    <n v="39.668423532070705"/>
    <n v="1.0255738766828035"/>
    <x v="1"/>
    <m/>
    <m/>
    <n v="6"/>
    <n v="3"/>
    <n v="3"/>
    <n v="3"/>
    <n v="3"/>
    <n v="3"/>
    <n v="0"/>
    <n v="0"/>
    <n v="1"/>
    <n v="1"/>
    <n v="1"/>
    <n v="2"/>
  </r>
  <r>
    <n v="77596"/>
    <x v="0"/>
    <n v="49"/>
    <n v="2"/>
    <x v="1"/>
    <m/>
    <n v="2"/>
    <n v="2"/>
    <n v="1"/>
    <n v="44"/>
    <n v="1.1399999999999999"/>
    <n v="172"/>
    <n v="4.45"/>
    <n v="53"/>
    <n v="1.3731818181818181"/>
    <n v="43.110157833450018"/>
    <n v="1.116944998412114"/>
    <x v="0"/>
    <n v="2"/>
    <m/>
    <n v="12"/>
    <n v="4"/>
    <n v="3"/>
    <n v="3"/>
    <n v="3"/>
    <n v="3"/>
    <n v="7"/>
    <n v="0"/>
    <n v="4"/>
    <n v="1"/>
    <n v="2"/>
    <m/>
  </r>
  <r>
    <n v="77597"/>
    <x v="0"/>
    <n v="58"/>
    <n v="1"/>
    <x v="1"/>
    <m/>
    <n v="2"/>
    <n v="2"/>
    <n v="1"/>
    <n v="35"/>
    <n v="0.91"/>
    <n v="172"/>
    <n v="4.45"/>
    <n v="44"/>
    <n v="1.1439999999999999"/>
    <n v="38.143756923240822"/>
    <n v="0.99173768000426143"/>
    <x v="0"/>
    <n v="2"/>
    <m/>
    <n v="6"/>
    <n v="4"/>
    <n v="2"/>
    <n v="2"/>
    <n v="2"/>
    <n v="2"/>
    <n v="0"/>
    <n v="0"/>
    <n v="0"/>
    <n v="1"/>
    <n v="1"/>
    <n v="2"/>
  </r>
  <r>
    <n v="77598"/>
    <x v="0"/>
    <n v="79"/>
    <n v="3"/>
    <x v="0"/>
    <n v="2"/>
    <n v="1"/>
    <n v="5"/>
    <n v="2"/>
    <n v="47"/>
    <n v="1.22"/>
    <n v="196"/>
    <n v="5.07"/>
    <n v="41"/>
    <n v="1.0642553191489361"/>
    <n v="52.004257879095391"/>
    <n v="1.3498977577126887"/>
    <x v="0"/>
    <n v="2"/>
    <m/>
    <n v="4"/>
    <n v="2"/>
    <n v="2"/>
    <n v="3"/>
    <n v="3"/>
    <n v="3"/>
    <n v="2"/>
    <n v="0"/>
    <n v="0"/>
    <n v="1"/>
    <n v="1"/>
    <n v="2"/>
  </r>
  <r>
    <n v="77601"/>
    <x v="0"/>
    <n v="42"/>
    <n v="3"/>
    <x v="0"/>
    <n v="1"/>
    <n v="1"/>
    <n v="5"/>
    <n v="1"/>
    <n v="26"/>
    <n v="0.67"/>
    <n v="136"/>
    <n v="3.52"/>
    <n v="25"/>
    <n v="0.64423076923076927"/>
    <n v="35.647238849460521"/>
    <n v="0.91860192419763653"/>
    <x v="0"/>
    <n v="1"/>
    <n v="2"/>
    <n v="14"/>
    <n v="5"/>
    <n v="1"/>
    <m/>
    <m/>
    <m/>
    <n v="4"/>
    <n v="5"/>
    <n v="15"/>
    <n v="1"/>
    <n v="1"/>
    <n v="2"/>
  </r>
  <r>
    <n v="77604"/>
    <x v="0"/>
    <n v="25"/>
    <n v="3"/>
    <x v="1"/>
    <m/>
    <n v="1"/>
    <n v="3"/>
    <n v="5"/>
    <n v="50"/>
    <n v="1.29"/>
    <n v="174"/>
    <n v="4.5"/>
    <n v="45"/>
    <n v="1.161"/>
    <n v="53.536239594319795"/>
    <n v="1.3812349815334508"/>
    <x v="1"/>
    <m/>
    <m/>
    <n v="6"/>
    <n v="1"/>
    <n v="3"/>
    <n v="3"/>
    <n v="3"/>
    <n v="3"/>
    <n v="2"/>
    <n v="0"/>
    <n v="43"/>
    <n v="1"/>
    <n v="1"/>
    <n v="2"/>
  </r>
  <r>
    <n v="77605"/>
    <x v="0"/>
    <n v="55"/>
    <n v="4"/>
    <x v="1"/>
    <m/>
    <n v="1"/>
    <n v="4"/>
    <n v="4"/>
    <n v="36"/>
    <n v="0.93"/>
    <n v="138"/>
    <n v="3.57"/>
    <n v="38"/>
    <n v="0.9816666666666668"/>
    <n v="40.211274684109952"/>
    <n v="1.0387912626728406"/>
    <x v="0"/>
    <n v="1"/>
    <n v="1"/>
    <n v="8"/>
    <n v="4"/>
    <n v="0"/>
    <n v="3"/>
    <n v="1"/>
    <n v="0"/>
    <n v="7"/>
    <n v="10"/>
    <n v="0"/>
    <n v="1"/>
    <n v="1"/>
    <n v="2"/>
  </r>
  <r>
    <n v="77612"/>
    <x v="0"/>
    <n v="22"/>
    <n v="2"/>
    <x v="1"/>
    <m/>
    <n v="1"/>
    <n v="4"/>
    <n v="5"/>
    <n v="40"/>
    <n v="1.03"/>
    <n v="196"/>
    <n v="5.07"/>
    <n v="36"/>
    <n v="0.92699999999999994"/>
    <n v="43.322747354877663"/>
    <n v="1.1155607443880999"/>
    <x v="1"/>
    <m/>
    <m/>
    <n v="15"/>
    <n v="3"/>
    <n v="3"/>
    <n v="3"/>
    <n v="3"/>
    <n v="3"/>
    <n v="1"/>
    <n v="1"/>
    <n v="1"/>
    <n v="1"/>
    <n v="1"/>
    <n v="2"/>
  </r>
  <r>
    <n v="77617"/>
    <x v="0"/>
    <n v="34"/>
    <n v="3"/>
    <x v="1"/>
    <m/>
    <n v="1"/>
    <n v="1"/>
    <n v="1"/>
    <n v="54"/>
    <n v="1.4"/>
    <n v="204"/>
    <n v="5.28"/>
    <n v="61"/>
    <n v="1.5814814814814813"/>
    <n v="56.827056290975058"/>
    <n v="1.473294051988242"/>
    <x v="1"/>
    <m/>
    <m/>
    <n v="1"/>
    <n v="3"/>
    <n v="3"/>
    <n v="3"/>
    <n v="3"/>
    <n v="3"/>
    <m/>
    <n v="0"/>
    <n v="0"/>
    <n v="2"/>
    <n v="2"/>
    <m/>
  </r>
  <r>
    <n v="77630"/>
    <x v="0"/>
    <n v="45"/>
    <n v="2"/>
    <x v="1"/>
    <m/>
    <n v="1"/>
    <n v="4"/>
    <n v="1"/>
    <n v="44"/>
    <n v="1.1399999999999999"/>
    <n v="180"/>
    <n v="4.6500000000000004"/>
    <n v="44"/>
    <n v="1.1399999999999999"/>
    <n v="50.021665564686828"/>
    <n v="1.2960158805396131"/>
    <x v="1"/>
    <n v="2"/>
    <m/>
    <n v="15"/>
    <n v="3"/>
    <n v="2"/>
    <n v="3"/>
    <n v="3"/>
    <n v="2"/>
    <n v="1"/>
    <n v="0"/>
    <n v="4"/>
    <n v="1"/>
    <n v="1"/>
    <n v="2"/>
  </r>
  <r>
    <n v="77640"/>
    <x v="0"/>
    <n v="46"/>
    <n v="4"/>
    <x v="1"/>
    <m/>
    <n v="1"/>
    <n v="2"/>
    <n v="1"/>
    <n v="42"/>
    <n v="1.0900000000000001"/>
    <n v="180"/>
    <n v="4.6500000000000004"/>
    <n v="47"/>
    <n v="1.2197619047619048"/>
    <n v="50.356881020931837"/>
    <n v="1.3068809598289453"/>
    <x v="0"/>
    <n v="2"/>
    <m/>
    <n v="8"/>
    <n v="3"/>
    <n v="1"/>
    <m/>
    <m/>
    <m/>
    <n v="2"/>
    <n v="2"/>
    <n v="1"/>
    <n v="1"/>
    <n v="2"/>
    <m/>
  </r>
  <r>
    <n v="77644"/>
    <x v="0"/>
    <n v="60"/>
    <n v="3"/>
    <x v="1"/>
    <m/>
    <n v="1"/>
    <n v="4"/>
    <n v="1"/>
    <n v="51"/>
    <n v="1.32"/>
    <n v="177"/>
    <n v="4.58"/>
    <n v="45"/>
    <n v="1.1647058823529413"/>
    <n v="50.891057411031298"/>
    <n v="1.3171803094619867"/>
    <x v="1"/>
    <n v="2"/>
    <m/>
    <n v="15"/>
    <n v="3"/>
    <n v="3"/>
    <n v="3"/>
    <n v="2"/>
    <n v="3"/>
    <n v="4"/>
    <n v="0"/>
    <n v="0"/>
    <n v="1"/>
    <n v="1"/>
    <n v="2"/>
  </r>
  <r>
    <n v="77647"/>
    <x v="0"/>
    <n v="68"/>
    <n v="2"/>
    <x v="1"/>
    <m/>
    <n v="2"/>
    <n v="4"/>
    <n v="1"/>
    <n v="45"/>
    <n v="1.1599999999999999"/>
    <n v="177"/>
    <n v="4.58"/>
    <n v="40"/>
    <n v="1.0311111111111111"/>
    <n v="44.409897066654189"/>
    <n v="1.1447884577181968"/>
    <x v="0"/>
    <n v="2"/>
    <m/>
    <n v="15"/>
    <n v="3"/>
    <n v="3"/>
    <n v="3"/>
    <n v="3"/>
    <n v="3"/>
    <n v="0"/>
    <n v="0"/>
    <n v="4"/>
    <n v="2"/>
    <n v="1"/>
    <n v="2"/>
  </r>
  <r>
    <n v="77656"/>
    <x v="0"/>
    <n v="40"/>
    <n v="3"/>
    <x v="1"/>
    <m/>
    <n v="1"/>
    <n v="3"/>
    <n v="1"/>
    <n v="50"/>
    <n v="1.29"/>
    <n v="180"/>
    <n v="4.6500000000000004"/>
    <n v="60"/>
    <n v="1.548"/>
    <n v="47.05705346519413"/>
    <n v="1.2140719794020085"/>
    <x v="1"/>
    <n v="2"/>
    <m/>
    <n v="7"/>
    <n v="3"/>
    <n v="3"/>
    <n v="3"/>
    <n v="3"/>
    <n v="3"/>
    <n v="2"/>
    <n v="0"/>
    <n v="2"/>
    <n v="1"/>
    <n v="2"/>
    <m/>
  </r>
  <r>
    <n v="77660"/>
    <x v="0"/>
    <n v="66"/>
    <n v="1"/>
    <x v="0"/>
    <n v="1"/>
    <n v="1"/>
    <n v="4"/>
    <n v="1"/>
    <n v="47"/>
    <n v="1.22"/>
    <n v="196"/>
    <n v="5.07"/>
    <n v="52"/>
    <n v="1.3497872340425532"/>
    <n v="42.647562026959406"/>
    <n v="1.1070218228274569"/>
    <x v="1"/>
    <n v="2"/>
    <m/>
    <n v="7"/>
    <n v="2"/>
    <n v="2"/>
    <n v="3"/>
    <n v="3"/>
    <n v="2"/>
    <m/>
    <n v="0"/>
    <n v="0"/>
    <n v="1"/>
    <n v="1"/>
    <n v="2"/>
  </r>
  <r>
    <n v="77663"/>
    <x v="0"/>
    <n v="61"/>
    <n v="6"/>
    <x v="1"/>
    <m/>
    <n v="2"/>
    <n v="1"/>
    <n v="1"/>
    <n v="50"/>
    <n v="1.29"/>
    <n v="225"/>
    <n v="5.82"/>
    <n v="46"/>
    <n v="1.1868000000000001"/>
    <n v="46.870390047728563"/>
    <n v="1.2092560632313969"/>
    <x v="0"/>
    <n v="1"/>
    <n v="1"/>
    <n v="7"/>
    <n v="3"/>
    <n v="0"/>
    <n v="3"/>
    <n v="3"/>
    <n v="3"/>
    <m/>
    <n v="0"/>
    <n v="0"/>
    <n v="2"/>
    <n v="1"/>
    <n v="1"/>
  </r>
  <r>
    <n v="77666"/>
    <x v="0"/>
    <n v="42"/>
    <n v="2"/>
    <x v="1"/>
    <m/>
    <n v="1"/>
    <n v="5"/>
    <n v="5"/>
    <n v="38"/>
    <n v="0.98"/>
    <n v="158"/>
    <n v="4.09"/>
    <n v="45"/>
    <n v="1.1605263157894736"/>
    <n v="35.414863727660503"/>
    <n v="0.91333069613440243"/>
    <x v="0"/>
    <n v="2"/>
    <m/>
    <n v="10"/>
    <n v="4"/>
    <n v="2"/>
    <n v="3"/>
    <n v="3"/>
    <n v="3"/>
    <n v="4"/>
    <n v="7"/>
    <n v="0"/>
    <n v="1"/>
    <n v="1"/>
    <n v="2"/>
  </r>
  <r>
    <n v="77667"/>
    <x v="0"/>
    <n v="58"/>
    <n v="3"/>
    <x v="1"/>
    <m/>
    <n v="1"/>
    <n v="5"/>
    <n v="1"/>
    <n v="51"/>
    <n v="1.32"/>
    <n v="144"/>
    <n v="3.72"/>
    <n v="51"/>
    <n v="1.32"/>
    <n v="51.405779609887745"/>
    <n v="1.3305025310794476"/>
    <x v="0"/>
    <n v="2"/>
    <m/>
    <n v="15"/>
    <n v="3"/>
    <n v="2"/>
    <n v="3"/>
    <n v="3"/>
    <n v="3"/>
    <m/>
    <n v="0"/>
    <n v="0"/>
    <n v="1"/>
    <n v="1"/>
    <n v="2"/>
  </r>
  <r>
    <n v="77668"/>
    <x v="0"/>
    <n v="47"/>
    <n v="4"/>
    <x v="0"/>
    <n v="1"/>
    <n v="1"/>
    <n v="5"/>
    <n v="3"/>
    <n v="54"/>
    <n v="1.4"/>
    <n v="219"/>
    <n v="5.66"/>
    <n v="59"/>
    <n v="1.5296296296296295"/>
    <n v="52.809314046034956"/>
    <n v="1.3691303641564616"/>
    <x v="0"/>
    <n v="2"/>
    <m/>
    <n v="9"/>
    <n v="4"/>
    <n v="0"/>
    <n v="3"/>
    <n v="3"/>
    <n v="3"/>
    <n v="2"/>
    <n v="0"/>
    <n v="0"/>
    <n v="1"/>
    <n v="1"/>
    <n v="2"/>
  </r>
  <r>
    <n v="77670"/>
    <x v="0"/>
    <n v="25"/>
    <n v="4"/>
    <x v="1"/>
    <m/>
    <n v="1"/>
    <n v="4"/>
    <n v="5"/>
    <n v="71"/>
    <n v="1.84"/>
    <n v="159"/>
    <n v="4.1100000000000003"/>
    <n v="72"/>
    <n v="1.8659154929577468"/>
    <n v="71.223325661316053"/>
    <n v="1.8457875946031204"/>
    <x v="1"/>
    <m/>
    <m/>
    <n v="12"/>
    <n v="5"/>
    <n v="2"/>
    <n v="3"/>
    <n v="3"/>
    <n v="3"/>
    <n v="3"/>
    <n v="0"/>
    <n v="0"/>
    <n v="1"/>
    <n v="1"/>
    <n v="2"/>
  </r>
  <r>
    <n v="77673"/>
    <x v="0"/>
    <n v="26"/>
    <n v="6"/>
    <x v="1"/>
    <m/>
    <n v="1"/>
    <n v="5"/>
    <n v="5"/>
    <n v="70"/>
    <n v="1.81"/>
    <n v="163"/>
    <n v="4.22"/>
    <n v="68"/>
    <n v="1.7582857142857142"/>
    <n v="65.29006620512466"/>
    <n v="1.6882145690182233"/>
    <x v="1"/>
    <m/>
    <m/>
    <n v="7"/>
    <n v="3"/>
    <n v="1"/>
    <n v="1"/>
    <n v="2"/>
    <n v="1"/>
    <n v="1"/>
    <n v="0"/>
    <n v="0"/>
    <n v="1"/>
    <n v="1"/>
    <n v="1"/>
  </r>
  <r>
    <n v="77675"/>
    <x v="0"/>
    <n v="33"/>
    <n v="6"/>
    <x v="1"/>
    <m/>
    <n v="2"/>
    <n v="5"/>
    <n v="1"/>
    <n v="42"/>
    <n v="1.0900000000000001"/>
    <n v="227"/>
    <n v="5.87"/>
    <n v="50"/>
    <n v="1.2976190476190479"/>
    <n v="34.864687228339626"/>
    <n v="0.90482164473548077"/>
    <x v="0"/>
    <m/>
    <m/>
    <n v="15"/>
    <n v="2"/>
    <n v="3"/>
    <n v="3"/>
    <n v="3"/>
    <n v="3"/>
    <n v="1"/>
    <n v="0"/>
    <n v="0"/>
    <n v="2"/>
    <n v="1"/>
    <n v="2"/>
  </r>
  <r>
    <n v="77678"/>
    <x v="0"/>
    <n v="34"/>
    <n v="3"/>
    <x v="1"/>
    <m/>
    <n v="1"/>
    <n v="5"/>
    <n v="6"/>
    <n v="62"/>
    <n v="1.6"/>
    <n v="263"/>
    <n v="6.8"/>
    <n v="60"/>
    <n v="1.5483870967741935"/>
    <n v="67.11867808022248"/>
    <n v="1.7320949181992897"/>
    <x v="1"/>
    <m/>
    <m/>
    <n v="15"/>
    <n v="4"/>
    <n v="3"/>
    <n v="3"/>
    <n v="3"/>
    <n v="3"/>
    <n v="3"/>
    <n v="0"/>
    <n v="4"/>
    <n v="1"/>
    <n v="1"/>
    <n v="2"/>
  </r>
  <r>
    <n v="77679"/>
    <x v="0"/>
    <n v="29"/>
    <n v="3"/>
    <x v="1"/>
    <m/>
    <n v="1"/>
    <n v="3"/>
    <n v="5"/>
    <n v="35"/>
    <n v="0.91"/>
    <n v="136"/>
    <n v="3.52"/>
    <n v="34"/>
    <n v="0.88400000000000001"/>
    <n v="34.56407461171208"/>
    <n v="0.89866593990451404"/>
    <x v="1"/>
    <m/>
    <m/>
    <n v="8"/>
    <n v="2"/>
    <n v="3"/>
    <n v="3"/>
    <n v="3"/>
    <n v="3"/>
    <n v="0"/>
    <n v="0"/>
    <n v="0"/>
    <n v="1"/>
    <n v="1"/>
    <n v="2"/>
  </r>
  <r>
    <n v="77680"/>
    <x v="0"/>
    <n v="22"/>
    <n v="7"/>
    <x v="1"/>
    <m/>
    <n v="1"/>
    <n v="4"/>
    <n v="5"/>
    <n v="64"/>
    <n v="1.66"/>
    <n v="174"/>
    <n v="4.5"/>
    <n v="66"/>
    <n v="1.7118749999999998"/>
    <n v="62.994427292051085"/>
    <n v="1.6339179578875749"/>
    <x v="0"/>
    <m/>
    <m/>
    <n v="15"/>
    <n v="4"/>
    <n v="1"/>
    <n v="2"/>
    <n v="2"/>
    <n v="1"/>
    <n v="2"/>
    <n v="0"/>
    <n v="1"/>
    <n v="1"/>
    <n v="1"/>
    <n v="2"/>
  </r>
  <r>
    <n v="77682"/>
    <x v="0"/>
    <n v="50"/>
    <n v="4"/>
    <x v="0"/>
    <n v="2"/>
    <n v="1"/>
    <n v="5"/>
    <n v="1"/>
    <n v="45"/>
    <n v="1.1599999999999999"/>
    <n v="147"/>
    <n v="3.8"/>
    <n v="45"/>
    <n v="1.1599999999999999"/>
    <n v="57.841100345502838"/>
    <n v="1.4910150311285175"/>
    <x v="1"/>
    <n v="2"/>
    <m/>
    <n v="10"/>
    <n v="3"/>
    <n v="3"/>
    <n v="3"/>
    <n v="3"/>
    <n v="3"/>
    <n v="0"/>
    <n v="4"/>
    <n v="0"/>
    <n v="1"/>
    <n v="1"/>
    <n v="2"/>
  </r>
  <r>
    <n v="77684"/>
    <x v="0"/>
    <n v="80"/>
    <n v="3"/>
    <x v="0"/>
    <n v="2"/>
    <n v="1"/>
    <n v="3"/>
    <n v="2"/>
    <n v="70"/>
    <n v="1.81"/>
    <n v="144"/>
    <n v="3.72"/>
    <n v="66"/>
    <n v="1.7065714285714286"/>
    <n v="81.372576614061813"/>
    <n v="2.1040623381635988"/>
    <x v="1"/>
    <n v="1"/>
    <n v="2"/>
    <n v="5"/>
    <n v="2"/>
    <n v="3"/>
    <n v="3"/>
    <n v="3"/>
    <n v="3"/>
    <n v="0"/>
    <n v="0"/>
    <n v="8"/>
    <n v="2"/>
    <n v="1"/>
    <n v="2"/>
  </r>
  <r>
    <n v="77696"/>
    <x v="0"/>
    <n v="37"/>
    <n v="1"/>
    <x v="1"/>
    <m/>
    <n v="1"/>
    <n v="5"/>
    <n v="1"/>
    <n v="53"/>
    <n v="1.37"/>
    <n v="243"/>
    <n v="6.28"/>
    <n v="58"/>
    <n v="1.4992452830188681"/>
    <n v="54.555588633891212"/>
    <n v="1.4102104986496409"/>
    <x v="1"/>
    <m/>
    <m/>
    <n v="15"/>
    <n v="4"/>
    <n v="2"/>
    <n v="3"/>
    <n v="3"/>
    <n v="1"/>
    <n v="1"/>
    <n v="0"/>
    <n v="1"/>
    <n v="1"/>
    <n v="1"/>
    <n v="2"/>
  </r>
  <r>
    <n v="77702"/>
    <x v="0"/>
    <n v="80"/>
    <n v="1"/>
    <x v="1"/>
    <m/>
    <n v="2"/>
    <n v="1"/>
    <n v="2"/>
    <n v="88"/>
    <n v="2.2799999999999998"/>
    <n v="174"/>
    <n v="4.5"/>
    <n v="82"/>
    <n v="2.1245454545454545"/>
    <n v="85.225414413061955"/>
    <n v="2.2081130097929687"/>
    <x v="0"/>
    <n v="2"/>
    <m/>
    <n v="5"/>
    <n v="3"/>
    <n v="2"/>
    <n v="2"/>
    <n v="1"/>
    <n v="1"/>
    <m/>
    <n v="0"/>
    <n v="0"/>
    <n v="1"/>
    <n v="1"/>
    <n v="2"/>
  </r>
  <r>
    <n v="77705"/>
    <x v="0"/>
    <n v="63"/>
    <n v="3"/>
    <x v="0"/>
    <n v="2"/>
    <n v="1"/>
    <n v="5"/>
    <n v="1"/>
    <n v="68"/>
    <n v="1.76"/>
    <n v="153"/>
    <n v="3.96"/>
    <n v="70"/>
    <n v="1.8117647058823529"/>
    <n v="66.106098563334697"/>
    <n v="1.7109813745804274"/>
    <x v="1"/>
    <n v="2"/>
    <m/>
    <n v="14"/>
    <n v="2"/>
    <n v="3"/>
    <n v="3"/>
    <n v="2"/>
    <n v="2"/>
    <n v="1"/>
    <n v="0"/>
    <n v="2"/>
    <n v="1"/>
    <n v="1"/>
    <n v="2"/>
  </r>
  <r>
    <n v="77707"/>
    <x v="0"/>
    <n v="38"/>
    <n v="6"/>
    <x v="1"/>
    <m/>
    <n v="1"/>
    <n v="5"/>
    <n v="1"/>
    <n v="51"/>
    <n v="1.32"/>
    <n v="221"/>
    <n v="5.72"/>
    <n v="56"/>
    <n v="1.4494117647058824"/>
    <n v="61.21966339187"/>
    <n v="1.5845089348484001"/>
    <x v="1"/>
    <m/>
    <m/>
    <n v="15"/>
    <n v="3"/>
    <n v="2"/>
    <n v="3"/>
    <n v="3"/>
    <n v="2"/>
    <n v="0"/>
    <n v="10"/>
    <n v="4"/>
    <n v="1"/>
    <n v="1"/>
    <n v="2"/>
  </r>
  <r>
    <n v="77717"/>
    <x v="0"/>
    <n v="48"/>
    <n v="7"/>
    <x v="1"/>
    <m/>
    <n v="1"/>
    <n v="4"/>
    <n v="1"/>
    <n v="33"/>
    <n v="0.85"/>
    <n v="140"/>
    <n v="3.62"/>
    <n v="43"/>
    <n v="1.1075757575757574"/>
    <n v="33.101331532663373"/>
    <n v="0.85261005462920814"/>
    <x v="1"/>
    <n v="2"/>
    <m/>
    <n v="5"/>
    <n v="4"/>
    <n v="3"/>
    <n v="3"/>
    <n v="3"/>
    <n v="3"/>
    <n v="1"/>
    <n v="0"/>
    <n v="3"/>
    <n v="1"/>
    <n v="1"/>
    <n v="2"/>
  </r>
  <r>
    <n v="77718"/>
    <x v="0"/>
    <n v="21"/>
    <n v="3"/>
    <x v="1"/>
    <m/>
    <n v="1"/>
    <n v="2"/>
    <n v="1"/>
    <n v="49"/>
    <n v="1.27"/>
    <n v="119"/>
    <n v="3.08"/>
    <n v="46"/>
    <n v="1.1922448979591838"/>
    <n v="53.140384889364007"/>
    <n v="1.3773120165202508"/>
    <x v="1"/>
    <m/>
    <m/>
    <n v="3"/>
    <n v="2"/>
    <n v="0"/>
    <m/>
    <m/>
    <m/>
    <n v="3"/>
    <n v="0"/>
    <n v="2"/>
    <n v="1"/>
    <n v="1"/>
    <n v="2"/>
  </r>
  <r>
    <n v="77720"/>
    <x v="0"/>
    <n v="34"/>
    <n v="1"/>
    <x v="1"/>
    <m/>
    <n v="1"/>
    <n v="2"/>
    <n v="1"/>
    <n v="35"/>
    <n v="0.91"/>
    <n v="223"/>
    <n v="5.77"/>
    <n v="35"/>
    <n v="0.91"/>
    <n v="37.249601636897445"/>
    <n v="0.96848964255933367"/>
    <x v="1"/>
    <m/>
    <m/>
    <n v="3"/>
    <n v="4"/>
    <n v="2"/>
    <m/>
    <m/>
    <m/>
    <n v="6"/>
    <n v="6"/>
    <n v="10"/>
    <n v="1"/>
    <n v="2"/>
    <m/>
  </r>
  <r>
    <n v="77721"/>
    <x v="0"/>
    <n v="46"/>
    <n v="6"/>
    <x v="1"/>
    <m/>
    <n v="2"/>
    <n v="4"/>
    <n v="1"/>
    <n v="52"/>
    <n v="1.34"/>
    <n v="208"/>
    <n v="5.38"/>
    <n v="47"/>
    <n v="1.2111538461538462"/>
    <n v="54.96714918587471"/>
    <n v="1.4164611520975408"/>
    <x v="0"/>
    <n v="2"/>
    <m/>
    <n v="9"/>
    <n v="2"/>
    <n v="0"/>
    <m/>
    <m/>
    <m/>
    <m/>
    <n v="2"/>
    <n v="0"/>
    <n v="2"/>
    <n v="1"/>
    <n v="2"/>
  </r>
  <r>
    <n v="77722"/>
    <x v="0"/>
    <n v="80"/>
    <n v="3"/>
    <x v="0"/>
    <n v="1"/>
    <n v="1"/>
    <n v="3"/>
    <n v="1"/>
    <n v="46"/>
    <n v="1.19"/>
    <n v="172"/>
    <n v="4.45"/>
    <n v="56"/>
    <n v="1.4486956521739132"/>
    <n v="46.562789535666234"/>
    <n v="1.2045591205965831"/>
    <x v="0"/>
    <n v="2"/>
    <m/>
    <n v="5"/>
    <n v="4"/>
    <n v="3"/>
    <n v="3"/>
    <n v="3"/>
    <n v="3"/>
    <n v="0"/>
    <n v="0"/>
    <n v="0"/>
    <n v="2"/>
    <n v="1"/>
    <n v="2"/>
  </r>
  <r>
    <n v="77723"/>
    <x v="0"/>
    <n v="27"/>
    <n v="3"/>
    <x v="1"/>
    <m/>
    <n v="1"/>
    <n v="3"/>
    <n v="1"/>
    <n v="40"/>
    <n v="1.03"/>
    <n v="158"/>
    <n v="4.09"/>
    <n v="37"/>
    <n v="0.95274999999999999"/>
    <n v="45.931838233350582"/>
    <n v="1.1827448345087777"/>
    <x v="0"/>
    <m/>
    <m/>
    <n v="2"/>
    <n v="2"/>
    <n v="3"/>
    <n v="3"/>
    <n v="3"/>
    <n v="3"/>
    <m/>
    <m/>
    <n v="0"/>
    <n v="1"/>
    <n v="1"/>
    <n v="2"/>
  </r>
  <r>
    <n v="77728"/>
    <x v="0"/>
    <n v="80"/>
    <n v="2"/>
    <x v="1"/>
    <m/>
    <n v="2"/>
    <n v="1"/>
    <n v="1"/>
    <n v="40"/>
    <n v="1.03"/>
    <n v="234"/>
    <n v="6.05"/>
    <n v="43"/>
    <n v="1.1072500000000001"/>
    <n v="35.293132833357191"/>
    <n v="0.90879817045894773"/>
    <x v="0"/>
    <n v="2"/>
    <m/>
    <n v="3"/>
    <n v="3"/>
    <n v="2"/>
    <n v="3"/>
    <n v="3"/>
    <n v="3"/>
    <m/>
    <n v="0"/>
    <n v="0"/>
    <n v="2"/>
    <n v="1"/>
    <n v="2"/>
  </r>
  <r>
    <n v="77729"/>
    <x v="0"/>
    <n v="67"/>
    <n v="4"/>
    <x v="1"/>
    <m/>
    <n v="1"/>
    <n v="2"/>
    <n v="1"/>
    <n v="26"/>
    <n v="0.67"/>
    <n v="108"/>
    <n v="2.79"/>
    <n v="28"/>
    <n v="0.72153846153846157"/>
    <n v="27.692504976770035"/>
    <n v="0.71361455132445861"/>
    <x v="1"/>
    <n v="2"/>
    <m/>
    <n v="7"/>
    <n v="4"/>
    <n v="3"/>
    <n v="3"/>
    <n v="3"/>
    <n v="3"/>
    <m/>
    <n v="0"/>
    <n v="0"/>
    <n v="1"/>
    <n v="1"/>
    <n v="2"/>
  </r>
  <r>
    <n v="77733"/>
    <x v="0"/>
    <n v="65"/>
    <n v="1"/>
    <x v="1"/>
    <m/>
    <n v="1"/>
    <n v="1"/>
    <n v="1"/>
    <n v="32"/>
    <n v="0.83"/>
    <n v="125"/>
    <n v="3.23"/>
    <n v="26"/>
    <n v="0.67437499999999995"/>
    <n v="23.765127936562589"/>
    <n v="0.6164080058545921"/>
    <x v="0"/>
    <n v="1"/>
    <n v="2"/>
    <n v="5"/>
    <n v="5"/>
    <n v="2"/>
    <n v="2"/>
    <n v="2"/>
    <n v="2"/>
    <n v="2"/>
    <n v="0"/>
    <n v="0"/>
    <n v="1"/>
    <n v="1"/>
    <n v="2"/>
  </r>
  <r>
    <n v="77736"/>
    <x v="0"/>
    <n v="58"/>
    <n v="4"/>
    <x v="0"/>
    <n v="2"/>
    <n v="1"/>
    <n v="3"/>
    <n v="1"/>
    <n v="66"/>
    <n v="1.71"/>
    <n v="228"/>
    <n v="5.9"/>
    <n v="71"/>
    <n v="1.8395454545454546"/>
    <n v="69.702579815522611"/>
    <n v="1.8059304770385403"/>
    <x v="1"/>
    <n v="2"/>
    <m/>
    <n v="6"/>
    <n v="5"/>
    <n v="1"/>
    <n v="2"/>
    <n v="1"/>
    <n v="1"/>
    <n v="6"/>
    <n v="0"/>
    <n v="0"/>
    <n v="1"/>
    <n v="1"/>
    <n v="2"/>
  </r>
  <r>
    <n v="77745"/>
    <x v="0"/>
    <n v="33"/>
    <n v="4"/>
    <x v="1"/>
    <m/>
    <n v="1"/>
    <n v="4"/>
    <n v="1"/>
    <n v="26"/>
    <n v="0.67"/>
    <n v="173"/>
    <n v="4.47"/>
    <n v="36"/>
    <n v="0.9276923076923077"/>
    <n v="27.910739442363486"/>
    <n v="0.71923828563013603"/>
    <x v="1"/>
    <m/>
    <m/>
    <n v="15"/>
    <n v="3"/>
    <n v="0"/>
    <m/>
    <m/>
    <m/>
    <n v="0"/>
    <n v="0"/>
    <n v="0"/>
    <n v="1"/>
    <n v="1"/>
    <n v="1"/>
  </r>
  <r>
    <n v="77746"/>
    <x v="0"/>
    <n v="36"/>
    <n v="3"/>
    <x v="1"/>
    <m/>
    <n v="1"/>
    <n v="4"/>
    <n v="6"/>
    <n v="46"/>
    <n v="1.19"/>
    <n v="137"/>
    <n v="3.54"/>
    <n v="46"/>
    <n v="1.19"/>
    <n v="46.561312836582566"/>
    <n v="1.2045209190333315"/>
    <x v="1"/>
    <m/>
    <m/>
    <n v="7"/>
    <n v="4"/>
    <n v="2"/>
    <n v="3"/>
    <n v="3"/>
    <n v="2"/>
    <n v="3"/>
    <n v="3"/>
    <n v="3"/>
    <n v="1"/>
    <n v="2"/>
    <m/>
  </r>
  <r>
    <n v="77747"/>
    <x v="0"/>
    <n v="27"/>
    <n v="4"/>
    <x v="1"/>
    <m/>
    <n v="1"/>
    <n v="3"/>
    <n v="5"/>
    <n v="67"/>
    <n v="1.73"/>
    <n v="127"/>
    <n v="3.28"/>
    <n v="77"/>
    <n v="1.9882089552238806"/>
    <n v="69.159316974607222"/>
    <n v="1.7857554980010522"/>
    <x v="1"/>
    <m/>
    <m/>
    <n v="12"/>
    <n v="4"/>
    <n v="1"/>
    <n v="3"/>
    <n v="3"/>
    <n v="2"/>
    <n v="4"/>
    <n v="0"/>
    <n v="5"/>
    <n v="1"/>
    <n v="2"/>
    <m/>
  </r>
  <r>
    <n v="77748"/>
    <x v="0"/>
    <n v="80"/>
    <n v="3"/>
    <x v="0"/>
    <n v="2"/>
    <n v="1"/>
    <n v="4"/>
    <n v="2"/>
    <n v="35"/>
    <n v="0.91"/>
    <n v="161"/>
    <n v="4.16"/>
    <n v="42"/>
    <n v="1.0919999999999999"/>
    <n v="33.605657138041622"/>
    <n v="0.87374708558908221"/>
    <x v="0"/>
    <n v="1"/>
    <n v="2"/>
    <n v="8"/>
    <n v="1"/>
    <n v="3"/>
    <n v="3"/>
    <n v="2"/>
    <n v="3"/>
    <n v="0"/>
    <n v="0"/>
    <n v="20"/>
    <n v="1"/>
    <n v="1"/>
    <n v="2"/>
  </r>
  <r>
    <n v="77750"/>
    <x v="0"/>
    <n v="59"/>
    <n v="4"/>
    <x v="0"/>
    <n v="2"/>
    <n v="1"/>
    <n v="4"/>
    <n v="3"/>
    <n v="61"/>
    <n v="1.58"/>
    <n v="170"/>
    <n v="4.4000000000000004"/>
    <n v="59"/>
    <n v="1.5281967213114753"/>
    <n v="61.202866588718614"/>
    <n v="1.5852545772159905"/>
    <x v="0"/>
    <n v="2"/>
    <m/>
    <n v="14"/>
    <n v="3"/>
    <n v="3"/>
    <n v="3"/>
    <n v="3"/>
    <n v="3"/>
    <n v="4"/>
    <n v="3"/>
    <n v="0"/>
    <n v="1"/>
    <n v="1"/>
    <n v="2"/>
  </r>
  <r>
    <n v="77756"/>
    <x v="0"/>
    <n v="55"/>
    <n v="1"/>
    <x v="1"/>
    <m/>
    <n v="2"/>
    <n v="2"/>
    <n v="1"/>
    <n v="46"/>
    <n v="1.19"/>
    <n v="262"/>
    <n v="6.78"/>
    <n v="49"/>
    <n v="1.2676086956521737"/>
    <n v="46.109637125895532"/>
    <n v="1.1928362647786017"/>
    <x v="0"/>
    <n v="2"/>
    <m/>
    <n v="14"/>
    <n v="5"/>
    <n v="1"/>
    <m/>
    <m/>
    <m/>
    <n v="14"/>
    <n v="0"/>
    <n v="0"/>
    <n v="1"/>
    <n v="1"/>
    <n v="2"/>
  </r>
  <r>
    <n v="77760"/>
    <x v="0"/>
    <n v="63"/>
    <n v="3"/>
    <x v="0"/>
    <n v="1"/>
    <n v="1"/>
    <n v="5"/>
    <n v="3"/>
    <n v="36"/>
    <n v="0.93"/>
    <n v="164"/>
    <n v="4.24"/>
    <n v="45"/>
    <n v="1.1625000000000001"/>
    <n v="43.103619501317482"/>
    <n v="1.1135101704507016"/>
    <x v="1"/>
    <n v="1"/>
    <n v="2"/>
    <n v="4"/>
    <n v="1"/>
    <n v="2"/>
    <n v="3"/>
    <n v="2"/>
    <n v="2"/>
    <n v="0"/>
    <n v="0"/>
    <n v="0"/>
    <n v="1"/>
    <n v="1"/>
    <n v="2"/>
  </r>
  <r>
    <n v="77768"/>
    <x v="0"/>
    <n v="62"/>
    <n v="2"/>
    <x v="1"/>
    <m/>
    <n v="2"/>
    <n v="1"/>
    <n v="3"/>
    <n v="44"/>
    <n v="1.1399999999999999"/>
    <n v="222"/>
    <n v="5.74"/>
    <n v="45"/>
    <n v="1.1659090909090908"/>
    <n v="41.804250818287429"/>
    <n v="1.083110134837447"/>
    <x v="0"/>
    <n v="2"/>
    <m/>
    <n v="8"/>
    <n v="3"/>
    <n v="3"/>
    <n v="3"/>
    <n v="3"/>
    <n v="2"/>
    <n v="1"/>
    <n v="30"/>
    <n v="0"/>
    <n v="1"/>
    <n v="1"/>
    <n v="2"/>
  </r>
  <r>
    <n v="77771"/>
    <x v="0"/>
    <n v="33"/>
    <n v="1"/>
    <x v="1"/>
    <m/>
    <n v="1"/>
    <n v="4"/>
    <n v="1"/>
    <n v="64"/>
    <n v="1.66"/>
    <n v="184"/>
    <n v="4.76"/>
    <n v="66"/>
    <n v="1.7118749999999998"/>
    <n v="62.148208335851891"/>
    <n v="1.6119691537111582"/>
    <x v="1"/>
    <m/>
    <m/>
    <n v="6"/>
    <n v="3"/>
    <n v="3"/>
    <n v="3"/>
    <n v="3"/>
    <n v="3"/>
    <n v="4"/>
    <n v="0"/>
    <n v="0"/>
    <n v="2"/>
    <n v="1"/>
    <n v="1"/>
  </r>
  <r>
    <n v="77772"/>
    <x v="0"/>
    <n v="56"/>
    <n v="3"/>
    <x v="1"/>
    <m/>
    <n v="1"/>
    <n v="4"/>
    <n v="1"/>
    <n v="27"/>
    <n v="0.7"/>
    <n v="89"/>
    <n v="2.2999999999999998"/>
    <n v="25"/>
    <n v="0.64814814814814814"/>
    <n v="27.775007724913756"/>
    <n v="0.72009279286813443"/>
    <x v="1"/>
    <n v="1"/>
    <n v="2"/>
    <n v="9"/>
    <n v="4"/>
    <n v="0"/>
    <n v="3"/>
    <n v="2"/>
    <n v="2"/>
    <n v="1"/>
    <n v="3"/>
    <n v="1"/>
    <n v="1"/>
    <n v="1"/>
    <n v="2"/>
  </r>
  <r>
    <n v="77780"/>
    <x v="0"/>
    <n v="50"/>
    <n v="4"/>
    <x v="0"/>
    <n v="2"/>
    <n v="1"/>
    <n v="4"/>
    <n v="6"/>
    <n v="62"/>
    <n v="1.6"/>
    <n v="190"/>
    <n v="4.91"/>
    <n v="70"/>
    <n v="1.8064516129032258"/>
    <n v="64.196653414180687"/>
    <n v="1.6566878300433727"/>
    <x v="0"/>
    <n v="2"/>
    <m/>
    <n v="14"/>
    <n v="3"/>
    <n v="2"/>
    <n v="3"/>
    <n v="3"/>
    <n v="3"/>
    <n v="1"/>
    <n v="3"/>
    <n v="0"/>
    <n v="1"/>
    <n v="1"/>
    <n v="2"/>
  </r>
  <r>
    <n v="77781"/>
    <x v="0"/>
    <n v="25"/>
    <n v="4"/>
    <x v="1"/>
    <m/>
    <n v="1"/>
    <n v="4"/>
    <n v="5"/>
    <n v="42"/>
    <n v="1.0900000000000001"/>
    <n v="135"/>
    <n v="3.49"/>
    <n v="49"/>
    <n v="1.2716666666666667"/>
    <n v="45.596764366529925"/>
    <n v="1.1833445990361338"/>
    <x v="1"/>
    <m/>
    <m/>
    <n v="7"/>
    <n v="4"/>
    <n v="2"/>
    <n v="3"/>
    <n v="3"/>
    <n v="3"/>
    <n v="7"/>
    <n v="10"/>
    <n v="4"/>
    <n v="1"/>
    <n v="1"/>
    <n v="2"/>
  </r>
  <r>
    <n v="77786"/>
    <x v="0"/>
    <n v="75"/>
    <n v="1"/>
    <x v="1"/>
    <m/>
    <n v="2"/>
    <n v="1"/>
    <n v="5"/>
    <n v="60"/>
    <n v="1.55"/>
    <n v="121"/>
    <n v="3.13"/>
    <n v="62"/>
    <n v="1.6016666666666668"/>
    <n v="59.985886699619115"/>
    <n v="1.5496354064068272"/>
    <x v="0"/>
    <n v="2"/>
    <m/>
    <n v="13"/>
    <n v="3"/>
    <n v="1"/>
    <n v="3"/>
    <n v="3"/>
    <n v="2"/>
    <m/>
    <n v="0"/>
    <n v="0"/>
    <n v="2"/>
    <n v="2"/>
    <m/>
  </r>
  <r>
    <n v="77789"/>
    <x v="0"/>
    <n v="75"/>
    <n v="3"/>
    <x v="0"/>
    <n v="2"/>
    <n v="1"/>
    <n v="4"/>
    <n v="1"/>
    <n v="31"/>
    <n v="0.8"/>
    <n v="123"/>
    <n v="3.18"/>
    <n v="34"/>
    <n v="0.87741935483870981"/>
    <n v="33.848881696657401"/>
    <n v="0.87351952765567487"/>
    <x v="0"/>
    <n v="1"/>
    <n v="2"/>
    <n v="5"/>
    <n v="2"/>
    <n v="3"/>
    <n v="3"/>
    <n v="3"/>
    <n v="2"/>
    <n v="0"/>
    <n v="2"/>
    <n v="0"/>
    <n v="1"/>
    <n v="1"/>
    <n v="2"/>
  </r>
  <r>
    <n v="77791"/>
    <x v="0"/>
    <n v="31"/>
    <n v="3"/>
    <x v="1"/>
    <m/>
    <n v="1"/>
    <n v="2"/>
    <n v="6"/>
    <n v="33"/>
    <n v="0.85"/>
    <n v="170"/>
    <n v="4.4000000000000004"/>
    <n v="29"/>
    <n v="0.74696969696969695"/>
    <n v="43.449751423981645"/>
    <n v="1.1191602639510423"/>
    <x v="1"/>
    <m/>
    <m/>
    <n v="6"/>
    <n v="3"/>
    <n v="2"/>
    <n v="3"/>
    <n v="3"/>
    <n v="2"/>
    <n v="1"/>
    <n v="0"/>
    <n v="0"/>
    <n v="1"/>
    <n v="2"/>
    <m/>
  </r>
  <r>
    <n v="77801"/>
    <x v="0"/>
    <n v="33"/>
    <n v="2"/>
    <x v="1"/>
    <m/>
    <n v="2"/>
    <n v="1"/>
    <n v="5"/>
    <n v="69"/>
    <n v="1.78"/>
    <n v="151"/>
    <n v="3.9"/>
    <n v="78"/>
    <n v="2.0121739130434784"/>
    <n v="75.38428414995353"/>
    <n v="1.944696025897352"/>
    <x v="0"/>
    <m/>
    <m/>
    <n v="3"/>
    <n v="4"/>
    <n v="3"/>
    <n v="2"/>
    <n v="2"/>
    <n v="3"/>
    <n v="0"/>
    <n v="0"/>
    <n v="0"/>
    <n v="1"/>
    <n v="2"/>
    <m/>
  </r>
  <r>
    <n v="77803"/>
    <x v="0"/>
    <n v="51"/>
    <n v="7"/>
    <x v="1"/>
    <m/>
    <n v="2"/>
    <n v="2"/>
    <n v="1"/>
    <n v="35"/>
    <n v="0.91"/>
    <n v="197"/>
    <n v="5.09"/>
    <n v="34"/>
    <n v="0.88400000000000001"/>
    <n v="36.854116051158321"/>
    <n v="0.95820701733011637"/>
    <x v="0"/>
    <n v="2"/>
    <m/>
    <n v="77"/>
    <n v="3"/>
    <n v="2"/>
    <m/>
    <m/>
    <m/>
    <m/>
    <n v="0"/>
    <n v="2"/>
    <n v="2"/>
    <n v="2"/>
    <m/>
  </r>
  <r>
    <n v="77806"/>
    <x v="0"/>
    <n v="23"/>
    <n v="4"/>
    <x v="1"/>
    <m/>
    <n v="1"/>
    <n v="2"/>
    <n v="5"/>
    <n v="93"/>
    <n v="2.4"/>
    <n v="159"/>
    <n v="4.1100000000000003"/>
    <n v="91"/>
    <n v="2.3483870967741938"/>
    <n v="97.846436095021801"/>
    <n v="2.5250693185812074"/>
    <x v="0"/>
    <m/>
    <m/>
    <n v="7"/>
    <n v="5"/>
    <n v="1"/>
    <n v="3"/>
    <n v="2"/>
    <n v="1"/>
    <n v="4"/>
    <n v="21"/>
    <n v="2"/>
    <n v="1"/>
    <n v="2"/>
    <m/>
  </r>
  <r>
    <n v="77807"/>
    <x v="0"/>
    <n v="30"/>
    <n v="4"/>
    <x v="1"/>
    <m/>
    <n v="1"/>
    <n v="2"/>
    <n v="6"/>
    <n v="47"/>
    <n v="1.22"/>
    <n v="198"/>
    <n v="5.12"/>
    <n v="41"/>
    <n v="1.0642553191489361"/>
    <n v="46.433507058690303"/>
    <n v="1.2052952896085569"/>
    <x v="0"/>
    <m/>
    <m/>
    <n v="8"/>
    <n v="2"/>
    <n v="3"/>
    <n v="3"/>
    <n v="2"/>
    <n v="3"/>
    <n v="3"/>
    <n v="0"/>
    <n v="7"/>
    <n v="1"/>
    <n v="2"/>
    <m/>
  </r>
  <r>
    <n v="77808"/>
    <x v="0"/>
    <n v="49"/>
    <n v="3"/>
    <x v="1"/>
    <m/>
    <n v="1"/>
    <n v="3"/>
    <n v="1"/>
    <n v="43"/>
    <n v="1.1100000000000001"/>
    <n v="200"/>
    <n v="5.17"/>
    <n v="37"/>
    <n v="0.95511627906976748"/>
    <n v="38.511265586755641"/>
    <n v="0.994128018634855"/>
    <x v="1"/>
    <n v="2"/>
    <m/>
    <n v="14"/>
    <n v="3"/>
    <n v="2"/>
    <n v="3"/>
    <n v="3"/>
    <n v="2"/>
    <m/>
    <n v="0"/>
    <n v="30"/>
    <n v="1"/>
    <n v="1"/>
    <n v="2"/>
  </r>
  <r>
    <n v="77811"/>
    <x v="0"/>
    <n v="55"/>
    <n v="6"/>
    <x v="1"/>
    <m/>
    <n v="2"/>
    <n v="5"/>
    <n v="1"/>
    <n v="35"/>
    <n v="0.91"/>
    <n v="180"/>
    <n v="4.6500000000000004"/>
    <n v="36"/>
    <n v="0.93599999999999994"/>
    <n v="28.19754806794716"/>
    <n v="0.73313624976662628"/>
    <x v="1"/>
    <n v="1"/>
    <n v="1"/>
    <n v="9"/>
    <n v="2"/>
    <n v="0"/>
    <m/>
    <m/>
    <m/>
    <m/>
    <n v="0"/>
    <n v="0"/>
    <n v="2"/>
    <n v="1"/>
    <n v="2"/>
  </r>
  <r>
    <n v="77813"/>
    <x v="0"/>
    <n v="27"/>
    <n v="3"/>
    <x v="1"/>
    <m/>
    <n v="1"/>
    <n v="4"/>
    <n v="5"/>
    <n v="47"/>
    <n v="1.22"/>
    <n v="154"/>
    <n v="3.98"/>
    <n v="45"/>
    <n v="1.1680851063829787"/>
    <n v="45.446853559007742"/>
    <n v="1.179684283872116"/>
    <x v="0"/>
    <m/>
    <m/>
    <n v="15"/>
    <n v="3"/>
    <n v="2"/>
    <n v="3"/>
    <n v="3"/>
    <n v="2"/>
    <n v="3"/>
    <n v="15"/>
    <n v="2"/>
    <n v="1"/>
    <n v="1"/>
    <n v="2"/>
  </r>
  <r>
    <n v="77815"/>
    <x v="0"/>
    <n v="66"/>
    <n v="3"/>
    <x v="0"/>
    <n v="1"/>
    <n v="1"/>
    <n v="4"/>
    <n v="1"/>
    <n v="37"/>
    <n v="0.96"/>
    <n v="142"/>
    <n v="3.67"/>
    <n v="47"/>
    <n v="1.2194594594594594"/>
    <n v="37.123513488483084"/>
    <n v="0.96320467429577727"/>
    <x v="1"/>
    <n v="1"/>
    <n v="2"/>
    <n v="7"/>
    <n v="2"/>
    <n v="0"/>
    <n v="3"/>
    <n v="3"/>
    <n v="2"/>
    <m/>
    <n v="2"/>
    <n v="0"/>
    <n v="1"/>
    <n v="1"/>
    <n v="2"/>
  </r>
  <r>
    <n v="77820"/>
    <x v="0"/>
    <n v="53"/>
    <n v="4"/>
    <x v="1"/>
    <m/>
    <n v="1"/>
    <n v="5"/>
    <n v="1"/>
    <n v="41"/>
    <n v="1.06"/>
    <n v="198"/>
    <n v="5.12"/>
    <n v="40"/>
    <n v="1.0341463414634147"/>
    <n v="48.273209375392597"/>
    <n v="1.2480390716564915"/>
    <x v="1"/>
    <n v="2"/>
    <m/>
    <n v="15"/>
    <n v="3"/>
    <n v="0"/>
    <n v="3"/>
    <n v="3"/>
    <n v="3"/>
    <n v="0"/>
    <n v="0"/>
    <n v="0"/>
    <n v="1"/>
    <n v="1"/>
    <n v="2"/>
  </r>
  <r>
    <n v="77821"/>
    <x v="0"/>
    <n v="23"/>
    <n v="2"/>
    <x v="1"/>
    <m/>
    <n v="2"/>
    <n v="4"/>
    <n v="5"/>
    <n v="48"/>
    <n v="1.24"/>
    <n v="138"/>
    <n v="3.57"/>
    <n v="53"/>
    <n v="1.3691666666666666"/>
    <n v="53.078101115140839"/>
    <n v="1.371184278807805"/>
    <x v="1"/>
    <m/>
    <m/>
    <n v="13"/>
    <n v="3"/>
    <n v="2"/>
    <n v="1"/>
    <n v="2"/>
    <n v="2"/>
    <n v="1"/>
    <n v="0"/>
    <n v="0"/>
    <n v="1"/>
    <n v="1"/>
    <n v="2"/>
  </r>
  <r>
    <n v="77822"/>
    <x v="0"/>
    <n v="77"/>
    <n v="3"/>
    <x v="0"/>
    <n v="2"/>
    <n v="1"/>
    <n v="1"/>
    <n v="2"/>
    <n v="38"/>
    <n v="0.98"/>
    <n v="138"/>
    <n v="3.57"/>
    <n v="43"/>
    <n v="1.1089473684210527"/>
    <n v="32.837652437999303"/>
    <n v="0.84686577340103464"/>
    <x v="1"/>
    <n v="2"/>
    <m/>
    <n v="3"/>
    <n v="3"/>
    <n v="3"/>
    <n v="3"/>
    <n v="3"/>
    <n v="2"/>
    <n v="1"/>
    <n v="0"/>
    <n v="0"/>
    <n v="1"/>
    <n v="1"/>
    <n v="2"/>
  </r>
  <r>
    <n v="77831"/>
    <x v="0"/>
    <n v="61"/>
    <n v="6"/>
    <x v="1"/>
    <m/>
    <n v="2"/>
    <n v="5"/>
    <n v="1"/>
    <n v="31"/>
    <n v="0.8"/>
    <n v="196"/>
    <n v="5.07"/>
    <n v="32"/>
    <n v="0.82580645161290323"/>
    <n v="35.042803264624432"/>
    <n v="0.90433040682901766"/>
    <x v="0"/>
    <n v="2"/>
    <m/>
    <n v="12"/>
    <n v="1"/>
    <n v="0"/>
    <m/>
    <m/>
    <m/>
    <n v="0"/>
    <n v="0"/>
    <n v="0"/>
    <n v="2"/>
    <n v="1"/>
    <n v="2"/>
  </r>
  <r>
    <n v="77836"/>
    <x v="0"/>
    <n v="26"/>
    <n v="4"/>
    <x v="1"/>
    <m/>
    <n v="1"/>
    <n v="5"/>
    <n v="5"/>
    <n v="56"/>
    <n v="1.45"/>
    <n v="156"/>
    <n v="4.03"/>
    <n v="60"/>
    <n v="1.5535714285714286"/>
    <n v="49.884760345259409"/>
    <n v="1.2916589732254666"/>
    <x v="1"/>
    <m/>
    <m/>
    <n v="15"/>
    <n v="2"/>
    <n v="2"/>
    <n v="3"/>
    <n v="3"/>
    <n v="2"/>
    <n v="0"/>
    <n v="0"/>
    <n v="5"/>
    <n v="1"/>
    <n v="1"/>
    <n v="2"/>
  </r>
  <r>
    <n v="77838"/>
    <x v="0"/>
    <n v="33"/>
    <n v="4"/>
    <x v="1"/>
    <m/>
    <n v="1"/>
    <n v="5"/>
    <n v="1"/>
    <n v="55"/>
    <n v="1.42"/>
    <n v="210"/>
    <n v="5.43"/>
    <n v="62"/>
    <n v="1.6007272727272726"/>
    <n v="53.474155201690351"/>
    <n v="1.3806054615709145"/>
    <x v="0"/>
    <m/>
    <m/>
    <n v="15"/>
    <n v="3"/>
    <n v="3"/>
    <n v="3"/>
    <n v="3"/>
    <n v="3"/>
    <n v="2"/>
    <n v="0"/>
    <n v="0"/>
    <n v="1"/>
    <n v="1"/>
    <n v="2"/>
  </r>
  <r>
    <n v="77840"/>
    <x v="0"/>
    <n v="53"/>
    <n v="2"/>
    <x v="1"/>
    <m/>
    <n v="2"/>
    <n v="3"/>
    <n v="1"/>
    <n v="79"/>
    <n v="2.04"/>
    <n v="266"/>
    <n v="6.88"/>
    <n v="74"/>
    <n v="1.9108860759493671"/>
    <n v="91.178379332634393"/>
    <n v="2.354479668842711"/>
    <x v="0"/>
    <n v="2"/>
    <m/>
    <n v="77"/>
    <n v="3"/>
    <n v="3"/>
    <n v="3"/>
    <n v="3"/>
    <n v="3"/>
    <n v="0"/>
    <n v="0"/>
    <n v="0"/>
    <n v="1"/>
    <n v="1"/>
    <n v="1"/>
  </r>
  <r>
    <n v="77841"/>
    <x v="0"/>
    <n v="56"/>
    <n v="1"/>
    <x v="1"/>
    <m/>
    <n v="2"/>
    <n v="4"/>
    <n v="1"/>
    <n v="53"/>
    <n v="1.37"/>
    <n v="189"/>
    <n v="4.8899999999999997"/>
    <n v="50"/>
    <n v="1.2924528301886793"/>
    <n v="55.793771522552369"/>
    <n v="1.4422163582244669"/>
    <x v="0"/>
    <n v="1"/>
    <n v="2"/>
    <n v="7"/>
    <n v="4"/>
    <n v="3"/>
    <n v="3"/>
    <n v="3"/>
    <n v="3"/>
    <n v="2"/>
    <n v="0"/>
    <n v="0"/>
    <n v="1"/>
    <n v="1"/>
    <n v="2"/>
  </r>
  <r>
    <n v="77843"/>
    <x v="0"/>
    <n v="42"/>
    <n v="1"/>
    <x v="1"/>
    <m/>
    <n v="1"/>
    <n v="4"/>
    <n v="5"/>
    <n v="34"/>
    <n v="0.88"/>
    <n v="230"/>
    <n v="5.95"/>
    <n v="42"/>
    <n v="1.0870588235294119"/>
    <n v="40.231803355099302"/>
    <n v="1.0412937338966879"/>
    <x v="1"/>
    <n v="2"/>
    <m/>
    <n v="5"/>
    <n v="4"/>
    <n v="2"/>
    <n v="3"/>
    <n v="1"/>
    <n v="2"/>
    <n v="2"/>
    <n v="0"/>
    <n v="0"/>
    <n v="1"/>
    <n v="1"/>
    <n v="2"/>
  </r>
  <r>
    <n v="77845"/>
    <x v="0"/>
    <n v="46"/>
    <n v="7"/>
    <x v="1"/>
    <m/>
    <n v="1"/>
    <n v="3"/>
    <n v="1"/>
    <n v="37"/>
    <n v="0.96"/>
    <n v="146"/>
    <n v="3.78"/>
    <n v="41"/>
    <n v="1.0637837837837838"/>
    <n v="41.598001330958539"/>
    <n v="1.0792994939924376"/>
    <x v="1"/>
    <n v="2"/>
    <m/>
    <n v="15"/>
    <n v="4"/>
    <n v="2"/>
    <n v="2"/>
    <n v="2"/>
    <n v="2"/>
    <n v="2"/>
    <n v="0"/>
    <n v="0"/>
    <n v="1"/>
    <n v="1"/>
    <n v="2"/>
  </r>
  <r>
    <n v="77847"/>
    <x v="0"/>
    <n v="61"/>
    <n v="4"/>
    <x v="1"/>
    <m/>
    <n v="1"/>
    <n v="3"/>
    <n v="1"/>
    <n v="35"/>
    <n v="0.91"/>
    <n v="170"/>
    <n v="4.4000000000000004"/>
    <n v="44"/>
    <n v="1.1439999999999999"/>
    <n v="32.553570011325384"/>
    <n v="0.84639282029445995"/>
    <x v="0"/>
    <n v="1"/>
    <n v="1"/>
    <n v="5"/>
    <n v="3"/>
    <n v="0"/>
    <m/>
    <m/>
    <m/>
    <n v="0"/>
    <n v="0"/>
    <n v="0"/>
    <n v="2"/>
    <n v="1"/>
    <n v="2"/>
  </r>
  <r>
    <n v="77851"/>
    <x v="0"/>
    <n v="45"/>
    <n v="1"/>
    <x v="1"/>
    <m/>
    <n v="2"/>
    <n v="4"/>
    <n v="1"/>
    <n v="45"/>
    <n v="1.1599999999999999"/>
    <n v="197"/>
    <n v="5.09"/>
    <n v="51"/>
    <n v="1.3146666666666667"/>
    <n v="55.570923432561933"/>
    <n v="1.4324949151504853"/>
    <x v="0"/>
    <n v="2"/>
    <m/>
    <n v="9"/>
    <n v="3"/>
    <n v="2"/>
    <n v="3"/>
    <n v="3"/>
    <n v="2"/>
    <n v="2"/>
    <n v="0"/>
    <n v="0"/>
    <n v="1"/>
    <n v="1"/>
    <n v="2"/>
  </r>
  <r>
    <n v="77852"/>
    <x v="0"/>
    <n v="72"/>
    <n v="1"/>
    <x v="1"/>
    <m/>
    <n v="2"/>
    <n v="1"/>
    <n v="1"/>
    <n v="53"/>
    <n v="1.37"/>
    <n v="202"/>
    <n v="5.22"/>
    <n v="57"/>
    <n v="1.4733962264150944"/>
    <n v="49.900433941497731"/>
    <n v="1.2898791415066395"/>
    <x v="0"/>
    <n v="2"/>
    <m/>
    <n v="3"/>
    <n v="4"/>
    <n v="3"/>
    <n v="3"/>
    <n v="3"/>
    <n v="3"/>
    <n v="0"/>
    <n v="3"/>
    <n v="0"/>
    <n v="2"/>
    <n v="1"/>
    <n v="2"/>
  </r>
  <r>
    <n v="77853"/>
    <x v="0"/>
    <n v="67"/>
    <n v="6"/>
    <x v="1"/>
    <m/>
    <n v="2"/>
    <n v="1"/>
    <n v="1"/>
    <n v="43"/>
    <n v="1.1100000000000001"/>
    <n v="207"/>
    <n v="5.35"/>
    <n v="44"/>
    <n v="1.1358139534883722"/>
    <n v="44.584140624123386"/>
    <n v="1.1508929323901618"/>
    <x v="0"/>
    <n v="2"/>
    <m/>
    <n v="10"/>
    <n v="1"/>
    <n v="0"/>
    <m/>
    <m/>
    <m/>
    <n v="0"/>
    <n v="0"/>
    <n v="0"/>
    <n v="2"/>
    <n v="2"/>
    <m/>
  </r>
  <r>
    <n v="77855"/>
    <x v="0"/>
    <n v="23"/>
    <n v="7"/>
    <x v="1"/>
    <m/>
    <n v="1"/>
    <n v="5"/>
    <n v="5"/>
    <n v="67"/>
    <n v="1.73"/>
    <n v="188"/>
    <n v="4.8600000000000003"/>
    <n v="63"/>
    <n v="1.6267164179104476"/>
    <n v="66.978392341581596"/>
    <n v="1.7294420709094949"/>
    <x v="0"/>
    <m/>
    <m/>
    <n v="1"/>
    <n v="3"/>
    <n v="3"/>
    <n v="3"/>
    <n v="3"/>
    <n v="3"/>
    <n v="1"/>
    <n v="0"/>
    <n v="0"/>
    <n v="1"/>
    <n v="1"/>
    <n v="2"/>
  </r>
  <r>
    <n v="77856"/>
    <x v="0"/>
    <n v="33"/>
    <n v="7"/>
    <x v="1"/>
    <m/>
    <n v="1"/>
    <n v="3"/>
    <n v="5"/>
    <n v="41"/>
    <n v="1.06"/>
    <n v="163"/>
    <n v="4.22"/>
    <n v="35"/>
    <n v="0.90487804878048783"/>
    <n v="44.069930615741249"/>
    <n v="1.1393689378703835"/>
    <x v="0"/>
    <m/>
    <m/>
    <n v="14"/>
    <n v="3"/>
    <n v="0"/>
    <m/>
    <m/>
    <m/>
    <n v="0"/>
    <n v="0"/>
    <n v="0"/>
    <n v="1"/>
    <n v="1"/>
    <n v="2"/>
  </r>
  <r>
    <n v="77864"/>
    <x v="0"/>
    <n v="40"/>
    <n v="4"/>
    <x v="1"/>
    <m/>
    <n v="2"/>
    <n v="3"/>
    <n v="1"/>
    <n v="37"/>
    <n v="0.96"/>
    <n v="153"/>
    <n v="3.96"/>
    <n v="43"/>
    <n v="1.1156756756756756"/>
    <n v="42.027204262963515"/>
    <n v="1.0904355700660804"/>
    <x v="0"/>
    <n v="2"/>
    <m/>
    <n v="7"/>
    <n v="1"/>
    <n v="3"/>
    <n v="3"/>
    <n v="3"/>
    <n v="3"/>
    <n v="0"/>
    <n v="0"/>
    <n v="0"/>
    <n v="1"/>
    <n v="1"/>
    <n v="2"/>
  </r>
  <r>
    <n v="77865"/>
    <x v="0"/>
    <n v="38"/>
    <n v="3"/>
    <x v="1"/>
    <m/>
    <n v="1"/>
    <n v="3"/>
    <n v="6"/>
    <n v="52"/>
    <n v="1.34"/>
    <n v="198"/>
    <n v="5.12"/>
    <n v="60"/>
    <n v="1.5461538461538462"/>
    <n v="60.636784409100898"/>
    <n v="1.5625632905422155"/>
    <x v="1"/>
    <m/>
    <m/>
    <n v="5"/>
    <n v="3"/>
    <n v="3"/>
    <n v="3"/>
    <n v="3"/>
    <n v="3"/>
    <n v="2"/>
    <n v="0"/>
    <n v="0"/>
    <n v="1"/>
    <n v="2"/>
    <m/>
  </r>
  <r>
    <n v="77866"/>
    <x v="0"/>
    <n v="60"/>
    <n v="4"/>
    <x v="1"/>
    <m/>
    <n v="1"/>
    <n v="4"/>
    <n v="5"/>
    <n v="59"/>
    <n v="1.53"/>
    <n v="181"/>
    <n v="4.68"/>
    <n v="58"/>
    <n v="1.5040677966101694"/>
    <n v="64.149371465470551"/>
    <n v="1.663534548172372"/>
    <x v="0"/>
    <n v="2"/>
    <m/>
    <n v="9"/>
    <n v="3"/>
    <n v="3"/>
    <n v="3"/>
    <n v="3"/>
    <n v="3"/>
    <n v="3"/>
    <n v="30"/>
    <n v="0"/>
    <n v="1"/>
    <n v="1"/>
    <n v="2"/>
  </r>
  <r>
    <n v="77867"/>
    <x v="0"/>
    <n v="68"/>
    <n v="4"/>
    <x v="1"/>
    <m/>
    <n v="1"/>
    <n v="1"/>
    <n v="3"/>
    <n v="43"/>
    <n v="1.1100000000000001"/>
    <n v="160"/>
    <n v="4.1399999999999997"/>
    <n v="51"/>
    <n v="1.3165116279069768"/>
    <n v="40.565400614879813"/>
    <n v="1.0471533647096882"/>
    <x v="1"/>
    <n v="1"/>
    <n v="2"/>
    <n v="2"/>
    <n v="4"/>
    <n v="2"/>
    <n v="3"/>
    <n v="3"/>
    <n v="3"/>
    <n v="1"/>
    <n v="0"/>
    <n v="0"/>
    <n v="2"/>
    <n v="1"/>
    <n v="2"/>
  </r>
  <r>
    <n v="77870"/>
    <x v="0"/>
    <n v="76"/>
    <n v="1"/>
    <x v="1"/>
    <m/>
    <n v="1"/>
    <n v="1"/>
    <n v="1"/>
    <n v="29"/>
    <n v="0.75"/>
    <n v="157"/>
    <n v="4.0599999999999996"/>
    <n v="31"/>
    <n v="0.80172413793103448"/>
    <n v="35.612225913997619"/>
    <n v="0.92100584260338669"/>
    <x v="0"/>
    <n v="2"/>
    <m/>
    <n v="4"/>
    <n v="3"/>
    <n v="1"/>
    <m/>
    <m/>
    <m/>
    <n v="0"/>
    <n v="0"/>
    <n v="1"/>
    <n v="1"/>
    <n v="1"/>
    <n v="2"/>
  </r>
  <r>
    <n v="77874"/>
    <x v="0"/>
    <n v="52"/>
    <n v="3"/>
    <x v="0"/>
    <n v="1"/>
    <n v="1"/>
    <n v="3"/>
    <n v="3"/>
    <n v="39"/>
    <n v="1.01"/>
    <n v="276"/>
    <n v="7.14"/>
    <n v="37"/>
    <n v="0.95820512820512815"/>
    <n v="43.994382774513127"/>
    <n v="1.1393417077502117"/>
    <x v="1"/>
    <n v="1"/>
    <n v="3"/>
    <n v="2"/>
    <n v="4"/>
    <n v="1"/>
    <m/>
    <m/>
    <m/>
    <m/>
    <n v="1"/>
    <n v="0"/>
    <n v="1"/>
    <n v="1"/>
    <n v="2"/>
  </r>
  <r>
    <n v="77880"/>
    <x v="0"/>
    <n v="63"/>
    <n v="1"/>
    <x v="1"/>
    <m/>
    <n v="1"/>
    <n v="4"/>
    <n v="1"/>
    <n v="35"/>
    <n v="0.91"/>
    <n v="240"/>
    <n v="6.21"/>
    <n v="41"/>
    <n v="1.0660000000000001"/>
    <n v="40.89418412229923"/>
    <n v="1.06324878717978"/>
    <x v="0"/>
    <n v="2"/>
    <m/>
    <n v="8"/>
    <n v="3"/>
    <n v="3"/>
    <n v="3"/>
    <n v="3"/>
    <n v="3"/>
    <n v="0"/>
    <n v="1"/>
    <n v="0"/>
    <n v="2"/>
    <n v="1"/>
    <n v="2"/>
  </r>
  <r>
    <n v="77888"/>
    <x v="0"/>
    <n v="75"/>
    <n v="6"/>
    <x v="1"/>
    <m/>
    <n v="2"/>
    <n v="5"/>
    <n v="1"/>
    <n v="67"/>
    <n v="1.73"/>
    <n v="163"/>
    <n v="4.22"/>
    <n v="67"/>
    <n v="1.73"/>
    <n v="69.028106822133338"/>
    <n v="1.7823675343625474"/>
    <x v="1"/>
    <n v="2"/>
    <m/>
    <n v="7"/>
    <n v="3"/>
    <n v="0"/>
    <n v="2"/>
    <n v="2"/>
    <n v="2"/>
    <m/>
    <n v="0"/>
    <n v="0"/>
    <n v="1"/>
    <n v="1"/>
    <n v="2"/>
  </r>
  <r>
    <n v="77889"/>
    <x v="0"/>
    <n v="38"/>
    <n v="4"/>
    <x v="1"/>
    <m/>
    <n v="1"/>
    <n v="3"/>
    <n v="5"/>
    <n v="79"/>
    <n v="2.04"/>
    <n v="249"/>
    <n v="6.44"/>
    <n v="82"/>
    <n v="2.1174683544303798"/>
    <n v="85.182213276431668"/>
    <n v="2.1996419630876027"/>
    <x v="1"/>
    <m/>
    <m/>
    <n v="6"/>
    <n v="3"/>
    <n v="1"/>
    <n v="3"/>
    <n v="3"/>
    <n v="3"/>
    <n v="5"/>
    <n v="2"/>
    <n v="0"/>
    <n v="1"/>
    <n v="2"/>
    <m/>
  </r>
  <r>
    <n v="77892"/>
    <x v="0"/>
    <n v="80"/>
    <n v="3"/>
    <x v="0"/>
    <n v="2"/>
    <n v="1"/>
    <n v="3"/>
    <n v="1"/>
    <n v="67"/>
    <n v="1.73"/>
    <n v="154"/>
    <n v="3.98"/>
    <n v="73"/>
    <n v="1.8849253731343283"/>
    <n v="69.006151117036495"/>
    <n v="1.7818006183951216"/>
    <x v="0"/>
    <n v="1"/>
    <n v="2"/>
    <n v="10"/>
    <n v="3"/>
    <n v="0"/>
    <n v="3"/>
    <n v="3"/>
    <n v="2"/>
    <n v="0"/>
    <n v="0"/>
    <n v="12"/>
    <n v="1"/>
    <n v="1"/>
    <n v="2"/>
  </r>
  <r>
    <n v="77893"/>
    <x v="0"/>
    <n v="24"/>
    <n v="6"/>
    <x v="1"/>
    <m/>
    <n v="2"/>
    <n v="3"/>
    <n v="5"/>
    <n v="36"/>
    <n v="0.93"/>
    <n v="216"/>
    <n v="5.59"/>
    <n v="35"/>
    <n v="0.90416666666666679"/>
    <n v="43.456363061835091"/>
    <n v="1.12262271243074"/>
    <x v="0"/>
    <m/>
    <m/>
    <n v="3"/>
    <n v="3"/>
    <n v="0"/>
    <m/>
    <m/>
    <m/>
    <n v="0"/>
    <n v="6"/>
    <n v="0"/>
    <n v="1"/>
    <n v="2"/>
    <m/>
  </r>
  <r>
    <n v="77898"/>
    <x v="0"/>
    <n v="40"/>
    <n v="4"/>
    <x v="1"/>
    <m/>
    <n v="1"/>
    <n v="4"/>
    <n v="6"/>
    <n v="70"/>
    <n v="1.81"/>
    <n v="362"/>
    <n v="9.36"/>
    <n v="78"/>
    <n v="2.0168571428571429"/>
    <n v="72.045044388046023"/>
    <n v="1.8628790048909045"/>
    <x v="1"/>
    <n v="2"/>
    <m/>
    <n v="5"/>
    <n v="4"/>
    <n v="3"/>
    <n v="3"/>
    <n v="3"/>
    <n v="3"/>
    <m/>
    <n v="0"/>
    <n v="0"/>
    <n v="1"/>
    <n v="2"/>
    <m/>
  </r>
  <r>
    <n v="77900"/>
    <x v="0"/>
    <n v="56"/>
    <n v="3"/>
    <x v="1"/>
    <m/>
    <n v="1"/>
    <n v="3"/>
    <n v="1"/>
    <n v="84"/>
    <n v="2.17"/>
    <n v="204"/>
    <n v="5.28"/>
    <n v="93"/>
    <n v="2.4024999999999999"/>
    <n v="88.460000818789155"/>
    <n v="2.2852166878187199"/>
    <x v="0"/>
    <n v="2"/>
    <m/>
    <n v="15"/>
    <n v="3"/>
    <n v="2"/>
    <n v="3"/>
    <n v="3"/>
    <n v="3"/>
    <n v="2"/>
    <n v="0"/>
    <n v="0"/>
    <n v="1"/>
    <n v="1"/>
    <n v="2"/>
  </r>
  <r>
    <n v="77906"/>
    <x v="0"/>
    <n v="61"/>
    <n v="4"/>
    <x v="1"/>
    <m/>
    <n v="1"/>
    <n v="2"/>
    <n v="3"/>
    <n v="81"/>
    <n v="2.09"/>
    <n v="210"/>
    <n v="5.43"/>
    <n v="82"/>
    <n v="2.1158024691358026"/>
    <n v="82.602480380977369"/>
    <n v="2.1313479505708974"/>
    <x v="1"/>
    <n v="2"/>
    <m/>
    <n v="2"/>
    <n v="4"/>
    <n v="3"/>
    <n v="3"/>
    <n v="3"/>
    <n v="3"/>
    <n v="1"/>
    <n v="0"/>
    <n v="0"/>
    <n v="1"/>
    <n v="1"/>
    <n v="2"/>
  </r>
  <r>
    <n v="77931"/>
    <x v="0"/>
    <n v="36"/>
    <n v="2"/>
    <x v="1"/>
    <m/>
    <n v="2"/>
    <n v="3"/>
    <n v="1"/>
    <n v="49"/>
    <n v="1.27"/>
    <n v="208"/>
    <n v="5.38"/>
    <n v="51"/>
    <n v="1.3218367346938775"/>
    <n v="42.124912637715951"/>
    <n v="1.0918089602020258"/>
    <x v="1"/>
    <m/>
    <m/>
    <n v="13"/>
    <n v="1"/>
    <n v="3"/>
    <n v="3"/>
    <n v="3"/>
    <n v="3"/>
    <m/>
    <n v="0"/>
    <n v="0"/>
    <n v="1"/>
    <n v="1"/>
    <n v="2"/>
  </r>
  <r>
    <n v="77932"/>
    <x v="0"/>
    <n v="28"/>
    <n v="6"/>
    <x v="1"/>
    <m/>
    <n v="1"/>
    <n v="5"/>
    <n v="5"/>
    <n v="63"/>
    <n v="1.63"/>
    <n v="166"/>
    <n v="4.29"/>
    <n v="69"/>
    <n v="1.7852380952380953"/>
    <n v="67.526626209446675"/>
    <n v="1.7471174717682234"/>
    <x v="1"/>
    <m/>
    <m/>
    <n v="7"/>
    <n v="4"/>
    <n v="1"/>
    <m/>
    <m/>
    <m/>
    <n v="3"/>
    <n v="0"/>
    <n v="0"/>
    <n v="1"/>
    <n v="1"/>
    <n v="2"/>
  </r>
  <r>
    <n v="77938"/>
    <x v="0"/>
    <n v="72"/>
    <n v="6"/>
    <x v="1"/>
    <m/>
    <n v="2"/>
    <n v="5"/>
    <n v="1"/>
    <n v="31"/>
    <n v="0.8"/>
    <n v="122"/>
    <n v="3.15"/>
    <n v="35"/>
    <n v="0.90322580645161288"/>
    <n v="40.485818163111645"/>
    <n v="1.0447953074351393"/>
    <x v="0"/>
    <n v="2"/>
    <m/>
    <n v="8"/>
    <n v="2"/>
    <n v="3"/>
    <n v="3"/>
    <n v="3"/>
    <n v="3"/>
    <n v="0"/>
    <n v="1"/>
    <n v="0"/>
    <n v="1"/>
    <n v="1"/>
    <n v="2"/>
  </r>
  <r>
    <n v="77941"/>
    <x v="0"/>
    <n v="50"/>
    <n v="4"/>
    <x v="1"/>
    <m/>
    <n v="1"/>
    <n v="3"/>
    <n v="4"/>
    <n v="59"/>
    <n v="1.53"/>
    <n v="194"/>
    <n v="5.0199999999999996"/>
    <n v="55"/>
    <n v="1.4262711864406781"/>
    <n v="60.618664696074156"/>
    <n v="1.5719755421185333"/>
    <x v="1"/>
    <n v="2"/>
    <m/>
    <n v="3"/>
    <n v="3"/>
    <n v="2"/>
    <n v="3"/>
    <n v="3"/>
    <n v="2"/>
    <n v="4"/>
    <n v="0"/>
    <n v="0"/>
    <n v="1"/>
    <n v="1"/>
    <n v="2"/>
  </r>
  <r>
    <n v="77943"/>
    <x v="0"/>
    <n v="38"/>
    <n v="6"/>
    <x v="1"/>
    <m/>
    <n v="2"/>
    <n v="5"/>
    <n v="1"/>
    <n v="52"/>
    <n v="1.34"/>
    <n v="210"/>
    <n v="5.43"/>
    <n v="55"/>
    <n v="1.4173076923076924"/>
    <n v="52.161318198486363"/>
    <n v="1.3441570458840717"/>
    <x v="1"/>
    <m/>
    <m/>
    <n v="15"/>
    <n v="2"/>
    <n v="2"/>
    <m/>
    <m/>
    <m/>
    <n v="0"/>
    <n v="0"/>
    <n v="0"/>
    <n v="1"/>
    <n v="1"/>
    <n v="2"/>
  </r>
  <r>
    <n v="77950"/>
    <x v="0"/>
    <n v="80"/>
    <n v="1"/>
    <x v="0"/>
    <n v="1"/>
    <n v="1"/>
    <n v="5"/>
    <n v="1"/>
    <n v="65"/>
    <n v="1.68"/>
    <n v="176"/>
    <n v="4.55"/>
    <n v="63"/>
    <n v="1.6283076923076922"/>
    <n v="66.842201306290249"/>
    <n v="1.7276138183779632"/>
    <x v="0"/>
    <n v="1"/>
    <n v="2"/>
    <n v="15"/>
    <n v="1"/>
    <n v="2"/>
    <m/>
    <m/>
    <m/>
    <n v="1"/>
    <n v="0"/>
    <n v="0"/>
    <n v="1"/>
    <n v="1"/>
    <n v="2"/>
  </r>
  <r>
    <n v="77952"/>
    <x v="0"/>
    <n v="27"/>
    <n v="6"/>
    <x v="1"/>
    <m/>
    <n v="2"/>
    <n v="5"/>
    <n v="1"/>
    <n v="42"/>
    <n v="1.0900000000000001"/>
    <n v="160"/>
    <n v="4.1399999999999997"/>
    <n v="51"/>
    <n v="1.3235714285714286"/>
    <n v="41.102599497769305"/>
    <n v="1.0667103202992512"/>
    <x v="0"/>
    <m/>
    <m/>
    <n v="14"/>
    <n v="2"/>
    <n v="3"/>
    <n v="1"/>
    <n v="0"/>
    <n v="3"/>
    <n v="0"/>
    <n v="0"/>
    <n v="0"/>
    <n v="1"/>
    <n v="1"/>
    <n v="1"/>
  </r>
  <r>
    <n v="77959"/>
    <x v="0"/>
    <n v="44"/>
    <n v="1"/>
    <x v="1"/>
    <m/>
    <n v="1"/>
    <n v="4"/>
    <n v="5"/>
    <n v="45"/>
    <n v="1.1599999999999999"/>
    <n v="123"/>
    <n v="3.18"/>
    <n v="53"/>
    <n v="1.3662222222222222"/>
    <n v="51.643903460393702"/>
    <n v="1.3312650669790376"/>
    <x v="0"/>
    <n v="1"/>
    <n v="9"/>
    <n v="6"/>
    <n v="4"/>
    <n v="3"/>
    <n v="3"/>
    <n v="3"/>
    <n v="3"/>
    <n v="3"/>
    <n v="0"/>
    <n v="0"/>
    <n v="1"/>
    <n v="1"/>
    <n v="1"/>
  </r>
  <r>
    <n v="77963"/>
    <x v="0"/>
    <n v="32"/>
    <n v="3"/>
    <x v="0"/>
    <n v="1"/>
    <n v="1"/>
    <n v="5"/>
    <n v="1"/>
    <n v="23"/>
    <n v="0.59"/>
    <n v="251"/>
    <n v="6.49"/>
    <n v="20"/>
    <n v="0.51304347826086949"/>
    <n v="24.342845033656598"/>
    <n v="0.6244468943416257"/>
    <x v="0"/>
    <m/>
    <m/>
    <n v="14"/>
    <n v="3"/>
    <n v="2"/>
    <n v="3"/>
    <n v="2"/>
    <n v="2"/>
    <n v="3"/>
    <n v="12"/>
    <n v="120"/>
    <n v="1"/>
    <n v="1"/>
    <n v="2"/>
  </r>
  <r>
    <n v="77965"/>
    <x v="0"/>
    <n v="47"/>
    <n v="4"/>
    <x v="1"/>
    <m/>
    <n v="1"/>
    <n v="4"/>
    <n v="1"/>
    <n v="48"/>
    <n v="1.24"/>
    <n v="135"/>
    <n v="3.49"/>
    <n v="53"/>
    <n v="1.3691666666666666"/>
    <n v="49.639911849246076"/>
    <n v="1.282364389438857"/>
    <x v="1"/>
    <n v="2"/>
    <m/>
    <n v="7"/>
    <n v="1"/>
    <n v="2"/>
    <n v="3"/>
    <n v="3"/>
    <n v="3"/>
    <n v="0"/>
    <n v="0"/>
    <n v="0"/>
    <n v="1"/>
    <n v="1"/>
    <n v="2"/>
  </r>
  <r>
    <n v="77966"/>
    <x v="0"/>
    <n v="64"/>
    <n v="2"/>
    <x v="1"/>
    <m/>
    <n v="2"/>
    <n v="4"/>
    <n v="6"/>
    <n v="51"/>
    <n v="1.32"/>
    <n v="203"/>
    <n v="5.25"/>
    <n v="52"/>
    <n v="1.3458823529411765"/>
    <n v="59.486541389828474"/>
    <n v="1.5396516595014429"/>
    <x v="0"/>
    <n v="2"/>
    <m/>
    <n v="6"/>
    <n v="2"/>
    <n v="2"/>
    <n v="3"/>
    <n v="3"/>
    <n v="2"/>
    <m/>
    <n v="0"/>
    <n v="1"/>
    <n v="1"/>
    <n v="2"/>
    <m/>
  </r>
  <r>
    <n v="77972"/>
    <x v="0"/>
    <n v="35"/>
    <n v="3"/>
    <x v="1"/>
    <m/>
    <n v="1"/>
    <n v="4"/>
    <n v="1"/>
    <n v="43"/>
    <n v="1.1100000000000001"/>
    <n v="290"/>
    <n v="7.5"/>
    <n v="41"/>
    <n v="1.0583720930232559"/>
    <n v="39.159192525155774"/>
    <n v="1.0108535744865794"/>
    <x v="1"/>
    <m/>
    <m/>
    <n v="14"/>
    <n v="3"/>
    <n v="1"/>
    <n v="3"/>
    <n v="1"/>
    <n v="3"/>
    <n v="0"/>
    <n v="0"/>
    <n v="0"/>
    <n v="1"/>
    <n v="1"/>
    <n v="2"/>
  </r>
  <r>
    <n v="77973"/>
    <x v="0"/>
    <n v="57"/>
    <n v="4"/>
    <x v="1"/>
    <m/>
    <n v="2"/>
    <n v="1"/>
    <n v="3"/>
    <n v="33"/>
    <n v="0.85"/>
    <n v="202"/>
    <n v="5.22"/>
    <n v="35"/>
    <n v="0.90151515151515149"/>
    <n v="35.666384087367661"/>
    <n v="0.918679590129167"/>
    <x v="0"/>
    <n v="1"/>
    <n v="2"/>
    <n v="12"/>
    <n v="4"/>
    <n v="0"/>
    <m/>
    <m/>
    <m/>
    <n v="1"/>
    <n v="0"/>
    <n v="0"/>
    <n v="1"/>
    <n v="2"/>
    <m/>
  </r>
  <r>
    <n v="77976"/>
    <x v="0"/>
    <n v="73"/>
    <n v="7"/>
    <x v="0"/>
    <n v="2"/>
    <n v="1"/>
    <n v="5"/>
    <n v="5"/>
    <n v="34"/>
    <n v="0.88"/>
    <n v="215"/>
    <n v="5.56"/>
    <n v="40"/>
    <n v="1.0352941176470589"/>
    <n v="38.242674696937819"/>
    <n v="0.98981040392074349"/>
    <x v="1"/>
    <n v="1"/>
    <n v="2"/>
    <n v="3"/>
    <n v="3"/>
    <n v="3"/>
    <n v="1"/>
    <n v="2"/>
    <n v="3"/>
    <n v="7"/>
    <n v="0"/>
    <n v="4"/>
    <n v="1"/>
    <n v="1"/>
    <n v="2"/>
  </r>
  <r>
    <n v="77983"/>
    <x v="0"/>
    <n v="65"/>
    <n v="4"/>
    <x v="1"/>
    <m/>
    <n v="1"/>
    <n v="4"/>
    <n v="5"/>
    <n v="42"/>
    <n v="1.0900000000000001"/>
    <n v="183"/>
    <n v="4.7300000000000004"/>
    <n v="47"/>
    <n v="1.2197619047619048"/>
    <n v="44.569226090953045"/>
    <n v="1.15667753426521"/>
    <x v="1"/>
    <n v="2"/>
    <m/>
    <n v="3"/>
    <n v="2"/>
    <n v="2"/>
    <n v="2"/>
    <n v="2"/>
    <n v="2"/>
    <m/>
    <n v="0"/>
    <n v="0"/>
    <n v="1"/>
    <n v="1"/>
    <n v="1"/>
  </r>
  <r>
    <n v="77989"/>
    <x v="0"/>
    <n v="53"/>
    <n v="2"/>
    <x v="0"/>
    <n v="2"/>
    <n v="1"/>
    <n v="2"/>
    <n v="1"/>
    <n v="32"/>
    <n v="0.83"/>
    <n v="162"/>
    <n v="4.1900000000000004"/>
    <n v="42"/>
    <n v="1.089375"/>
    <n v="37.478657756019679"/>
    <n v="0.97210268554676038"/>
    <x v="1"/>
    <n v="2"/>
    <m/>
    <n v="4"/>
    <n v="4"/>
    <n v="1"/>
    <n v="1"/>
    <n v="1"/>
    <n v="1"/>
    <n v="1"/>
    <n v="0"/>
    <n v="0"/>
    <n v="1"/>
    <n v="1"/>
    <n v="2"/>
  </r>
  <r>
    <n v="77990"/>
    <x v="0"/>
    <n v="66"/>
    <n v="2"/>
    <x v="1"/>
    <m/>
    <n v="2"/>
    <n v="3"/>
    <n v="1"/>
    <n v="39"/>
    <n v="1.01"/>
    <n v="118"/>
    <n v="3.05"/>
    <n v="45"/>
    <n v="1.1653846153846155"/>
    <n v="41.344971697347056"/>
    <n v="1.070728754213347"/>
    <x v="0"/>
    <n v="1"/>
    <n v="1"/>
    <n v="5"/>
    <n v="4"/>
    <n v="2"/>
    <n v="3"/>
    <n v="3"/>
    <n v="1"/>
    <n v="0"/>
    <n v="5"/>
    <n v="0"/>
    <n v="1"/>
    <n v="1"/>
    <n v="2"/>
  </r>
  <r>
    <n v="77992"/>
    <x v="0"/>
    <n v="76"/>
    <n v="3"/>
    <x v="1"/>
    <m/>
    <n v="1"/>
    <n v="4"/>
    <n v="1"/>
    <n v="44"/>
    <n v="1.1399999999999999"/>
    <n v="180"/>
    <n v="4.6500000000000004"/>
    <n v="47"/>
    <n v="1.2177272727272728"/>
    <n v="53.593065148344735"/>
    <n v="1.3885475970252954"/>
    <x v="1"/>
    <n v="2"/>
    <m/>
    <n v="7"/>
    <n v="1"/>
    <n v="3"/>
    <n v="3"/>
    <n v="3"/>
    <n v="3"/>
    <n v="0"/>
    <n v="0"/>
    <n v="0"/>
    <n v="1"/>
    <n v="2"/>
    <n v="2"/>
  </r>
  <r>
    <n v="77993"/>
    <x v="0"/>
    <n v="21"/>
    <n v="4"/>
    <x v="1"/>
    <m/>
    <n v="1"/>
    <n v="3"/>
    <n v="5"/>
    <n v="42"/>
    <n v="1.0900000000000001"/>
    <n v="174"/>
    <n v="4.5"/>
    <n v="47"/>
    <n v="1.2197619047619048"/>
    <n v="45.816458387840058"/>
    <n v="1.1890461819701348"/>
    <x v="0"/>
    <m/>
    <m/>
    <n v="8"/>
    <n v="4"/>
    <n v="2"/>
    <m/>
    <m/>
    <m/>
    <n v="0"/>
    <n v="0"/>
    <n v="2"/>
    <n v="1"/>
    <n v="2"/>
    <m/>
  </r>
  <r>
    <n v="77994"/>
    <x v="0"/>
    <n v="64"/>
    <n v="1"/>
    <x v="1"/>
    <m/>
    <n v="1"/>
    <n v="4"/>
    <n v="1"/>
    <n v="50"/>
    <n v="1.29"/>
    <n v="197"/>
    <n v="5.09"/>
    <n v="57"/>
    <n v="1.4706000000000001"/>
    <n v="46.23913089915014"/>
    <n v="1.1929695771980737"/>
    <x v="0"/>
    <n v="2"/>
    <m/>
    <n v="4"/>
    <n v="3"/>
    <n v="2"/>
    <n v="3"/>
    <n v="3"/>
    <n v="2"/>
    <n v="3"/>
    <n v="3"/>
    <n v="0"/>
    <n v="1"/>
    <n v="1"/>
    <n v="2"/>
  </r>
  <r>
    <n v="77997"/>
    <x v="0"/>
    <n v="45"/>
    <n v="3"/>
    <x v="1"/>
    <m/>
    <n v="1"/>
    <n v="3"/>
    <n v="1"/>
    <n v="38"/>
    <n v="0.98"/>
    <n v="187"/>
    <n v="4.84"/>
    <n v="34"/>
    <n v="0.87684210526315787"/>
    <n v="45.756682841529212"/>
    <n v="1.1800407680183849"/>
    <x v="1"/>
    <n v="2"/>
    <m/>
    <n v="14"/>
    <n v="3"/>
    <n v="3"/>
    <n v="3"/>
    <n v="3"/>
    <n v="3"/>
    <n v="3"/>
    <n v="20"/>
    <n v="0"/>
    <n v="1"/>
    <n v="1"/>
    <n v="2"/>
  </r>
  <r>
    <n v="77999"/>
    <x v="0"/>
    <n v="51"/>
    <n v="2"/>
    <x v="1"/>
    <m/>
    <n v="1"/>
    <n v="2"/>
    <n v="1"/>
    <n v="69"/>
    <n v="1.78"/>
    <n v="206"/>
    <n v="5.33"/>
    <n v="68"/>
    <n v="1.7542028985507248"/>
    <n v="69.315401419997116"/>
    <n v="1.7881364424289112"/>
    <x v="1"/>
    <n v="2"/>
    <m/>
    <n v="4"/>
    <n v="4"/>
    <n v="0"/>
    <n v="2"/>
    <n v="0"/>
    <n v="0"/>
    <n v="2"/>
    <n v="0"/>
    <n v="0"/>
    <n v="1"/>
    <n v="2"/>
    <m/>
  </r>
  <r>
    <n v="78004"/>
    <x v="0"/>
    <n v="23"/>
    <n v="3"/>
    <x v="1"/>
    <m/>
    <n v="1"/>
    <n v="5"/>
    <n v="5"/>
    <n v="34"/>
    <n v="0.88"/>
    <n v="183"/>
    <n v="4.7300000000000004"/>
    <n v="36"/>
    <n v="0.93176470588235294"/>
    <n v="38.198302882080817"/>
    <n v="0.9886619569479741"/>
    <x v="0"/>
    <m/>
    <m/>
    <n v="15"/>
    <n v="4"/>
    <n v="2"/>
    <n v="3"/>
    <n v="3"/>
    <n v="2"/>
    <n v="0"/>
    <n v="1"/>
    <n v="20"/>
    <n v="1"/>
    <n v="1"/>
    <n v="2"/>
  </r>
  <r>
    <n v="78009"/>
    <x v="0"/>
    <n v="80"/>
    <n v="4"/>
    <x v="1"/>
    <m/>
    <n v="1"/>
    <n v="2"/>
    <n v="1"/>
    <n v="60"/>
    <n v="1.55"/>
    <n v="195"/>
    <n v="5.04"/>
    <n v="63"/>
    <n v="1.6275000000000002"/>
    <n v="66.563802389936669"/>
    <n v="1.719564895073364"/>
    <x v="0"/>
    <n v="1"/>
    <n v="2"/>
    <n v="5"/>
    <n v="5"/>
    <n v="1"/>
    <n v="3"/>
    <n v="3"/>
    <n v="3"/>
    <n v="7"/>
    <n v="0"/>
    <n v="0"/>
    <n v="1"/>
    <n v="1"/>
    <n v="2"/>
  </r>
  <r>
    <n v="78010"/>
    <x v="0"/>
    <n v="73"/>
    <n v="7"/>
    <x v="0"/>
    <n v="2"/>
    <n v="1"/>
    <n v="2"/>
    <n v="1"/>
    <n v="46"/>
    <n v="1.19"/>
    <n v="189"/>
    <n v="4.8899999999999997"/>
    <n v="44"/>
    <n v="1.1382608695652174"/>
    <n v="47.839291800370709"/>
    <n v="1.237581679183503"/>
    <x v="0"/>
    <n v="1"/>
    <n v="2"/>
    <n v="5"/>
    <n v="1"/>
    <n v="1"/>
    <n v="3"/>
    <n v="1"/>
    <n v="1"/>
    <m/>
    <n v="0"/>
    <n v="1"/>
    <n v="2"/>
    <n v="1"/>
    <n v="2"/>
  </r>
  <r>
    <n v="78012"/>
    <x v="0"/>
    <n v="33"/>
    <n v="3"/>
    <x v="1"/>
    <m/>
    <n v="1"/>
    <n v="5"/>
    <n v="1"/>
    <n v="29"/>
    <n v="0.75"/>
    <n v="177"/>
    <n v="4.58"/>
    <n v="32"/>
    <n v="0.82758620689655171"/>
    <n v="32.745114916374014"/>
    <n v="0.84685642025105212"/>
    <x v="1"/>
    <m/>
    <m/>
    <n v="10"/>
    <n v="3"/>
    <n v="0"/>
    <n v="3"/>
    <n v="3"/>
    <n v="1"/>
    <m/>
    <n v="0"/>
    <n v="0"/>
    <n v="1"/>
    <n v="1"/>
    <n v="2"/>
  </r>
  <r>
    <n v="78015"/>
    <x v="0"/>
    <n v="47"/>
    <n v="1"/>
    <x v="1"/>
    <m/>
    <n v="2"/>
    <n v="3"/>
    <n v="4"/>
    <n v="46"/>
    <n v="1.19"/>
    <n v="251"/>
    <n v="6.49"/>
    <n v="46"/>
    <n v="1.19"/>
    <n v="46.899082189787521"/>
    <n v="1.2132588653445031"/>
    <x v="0"/>
    <n v="2"/>
    <m/>
    <n v="2"/>
    <n v="4"/>
    <n v="2"/>
    <m/>
    <m/>
    <m/>
    <n v="12"/>
    <n v="0"/>
    <n v="0"/>
    <n v="1"/>
    <n v="2"/>
    <m/>
  </r>
  <r>
    <n v="78019"/>
    <x v="0"/>
    <n v="65"/>
    <n v="1"/>
    <x v="1"/>
    <m/>
    <n v="2"/>
    <n v="1"/>
    <n v="1"/>
    <n v="50"/>
    <n v="1.29"/>
    <n v="194"/>
    <n v="5.0199999999999996"/>
    <n v="59"/>
    <n v="1.5222"/>
    <n v="56.025279196211102"/>
    <n v="1.4454522032622463"/>
    <x v="0"/>
    <n v="2"/>
    <m/>
    <n v="7"/>
    <n v="2"/>
    <n v="1"/>
    <n v="1"/>
    <n v="1"/>
    <n v="1"/>
    <m/>
    <n v="0"/>
    <n v="0"/>
    <n v="1"/>
    <n v="1"/>
    <n v="2"/>
  </r>
  <r>
    <n v="78028"/>
    <x v="0"/>
    <n v="64"/>
    <n v="1"/>
    <x v="1"/>
    <m/>
    <n v="1"/>
    <n v="4"/>
    <n v="5"/>
    <n v="28"/>
    <n v="0.72"/>
    <n v="134"/>
    <n v="3.47"/>
    <n v="36"/>
    <n v="0.9257142857142856"/>
    <n v="34.460270782766358"/>
    <n v="0.88612124869970632"/>
    <x v="1"/>
    <n v="2"/>
    <m/>
    <n v="9"/>
    <n v="3"/>
    <n v="2"/>
    <n v="3"/>
    <n v="2"/>
    <n v="2"/>
    <n v="1"/>
    <n v="0"/>
    <n v="3"/>
    <n v="1"/>
    <n v="1"/>
    <n v="2"/>
  </r>
  <r>
    <n v="78034"/>
    <x v="0"/>
    <n v="31"/>
    <n v="3"/>
    <x v="1"/>
    <m/>
    <n v="1"/>
    <n v="5"/>
    <n v="5"/>
    <n v="37"/>
    <n v="0.96"/>
    <n v="191"/>
    <n v="4.9400000000000004"/>
    <n v="42"/>
    <n v="1.0897297297297297"/>
    <n v="36.874815966027249"/>
    <n v="0.95675198182124754"/>
    <x v="1"/>
    <m/>
    <m/>
    <n v="14"/>
    <n v="3"/>
    <n v="0"/>
    <n v="3"/>
    <n v="3"/>
    <n v="1"/>
    <n v="2"/>
    <n v="0"/>
    <n v="0"/>
    <n v="1"/>
    <n v="1"/>
    <n v="2"/>
  </r>
  <r>
    <n v="78043"/>
    <x v="0"/>
    <n v="61"/>
    <n v="3"/>
    <x v="1"/>
    <m/>
    <n v="1"/>
    <n v="3"/>
    <n v="1"/>
    <n v="30"/>
    <n v="0.78"/>
    <n v="156"/>
    <n v="4.03"/>
    <n v="31"/>
    <n v="0.80599999999999994"/>
    <n v="32.287863887384489"/>
    <n v="0.83948446107199681"/>
    <x v="1"/>
    <n v="2"/>
    <m/>
    <n v="10"/>
    <n v="3"/>
    <n v="3"/>
    <n v="3"/>
    <n v="3"/>
    <n v="3"/>
    <m/>
    <n v="4"/>
    <n v="4"/>
    <n v="2"/>
    <n v="1"/>
    <n v="2"/>
  </r>
  <r>
    <n v="78048"/>
    <x v="0"/>
    <n v="43"/>
    <n v="6"/>
    <x v="1"/>
    <m/>
    <n v="2"/>
    <n v="4"/>
    <n v="1"/>
    <n v="70"/>
    <n v="1.81"/>
    <n v="176"/>
    <n v="4.55"/>
    <n v="67"/>
    <n v="1.7324285714285717"/>
    <n v="76.840825708839958"/>
    <n v="1.9868842076142905"/>
    <x v="0"/>
    <n v="2"/>
    <m/>
    <n v="15"/>
    <n v="2"/>
    <n v="1"/>
    <m/>
    <m/>
    <m/>
    <m/>
    <n v="1"/>
    <n v="0"/>
    <n v="2"/>
    <n v="1"/>
    <n v="2"/>
  </r>
  <r>
    <n v="78051"/>
    <x v="0"/>
    <n v="40"/>
    <n v="7"/>
    <x v="1"/>
    <m/>
    <n v="2"/>
    <n v="5"/>
    <n v="1"/>
    <n v="47"/>
    <n v="1.22"/>
    <n v="199"/>
    <n v="5.15"/>
    <n v="57"/>
    <n v="1.4795744680851062"/>
    <n v="44.850864133161657"/>
    <n v="1.1642139200522812"/>
    <x v="0"/>
    <n v="2"/>
    <m/>
    <n v="15"/>
    <n v="2"/>
    <n v="3"/>
    <n v="3"/>
    <n v="2"/>
    <n v="1"/>
    <m/>
    <n v="5"/>
    <n v="2"/>
    <n v="1"/>
    <n v="1"/>
    <n v="2"/>
  </r>
  <r>
    <n v="78061"/>
    <x v="0"/>
    <n v="47"/>
    <n v="3"/>
    <x v="1"/>
    <m/>
    <n v="1"/>
    <n v="5"/>
    <n v="1"/>
    <n v="64"/>
    <n v="1.66"/>
    <n v="239"/>
    <n v="6.18"/>
    <n v="58"/>
    <n v="1.504375"/>
    <n v="62.085778973441229"/>
    <n v="1.6103498921236319"/>
    <x v="0"/>
    <n v="1"/>
    <n v="2"/>
    <n v="15"/>
    <n v="3"/>
    <n v="3"/>
    <n v="3"/>
    <n v="3"/>
    <n v="3"/>
    <n v="0"/>
    <n v="0"/>
    <n v="5"/>
    <n v="1"/>
    <n v="1"/>
    <n v="2"/>
  </r>
  <r>
    <n v="78070"/>
    <x v="0"/>
    <n v="46"/>
    <n v="3"/>
    <x v="1"/>
    <m/>
    <n v="1"/>
    <n v="3"/>
    <n v="1"/>
    <n v="49"/>
    <n v="1.27"/>
    <n v="144"/>
    <n v="3.72"/>
    <n v="44"/>
    <n v="1.1404081632653063"/>
    <n v="54.596932565932221"/>
    <n v="1.4150633542598758"/>
    <x v="1"/>
    <n v="2"/>
    <m/>
    <n v="7"/>
    <n v="3"/>
    <n v="1"/>
    <n v="2"/>
    <n v="3"/>
    <n v="3"/>
    <n v="3"/>
    <n v="0"/>
    <n v="0"/>
    <n v="1"/>
    <n v="2"/>
    <m/>
  </r>
  <r>
    <n v="78072"/>
    <x v="0"/>
    <n v="77"/>
    <n v="6"/>
    <x v="1"/>
    <m/>
    <n v="2"/>
    <n v="1"/>
    <n v="1"/>
    <n v="39"/>
    <n v="1.01"/>
    <n v="101"/>
    <n v="2.61"/>
    <n v="36"/>
    <n v="0.93230769230769228"/>
    <n v="36.028586859245586"/>
    <n v="0.93304801866251386"/>
    <x v="0"/>
    <n v="2"/>
    <m/>
    <n v="5"/>
    <n v="3"/>
    <n v="2"/>
    <n v="3"/>
    <n v="2"/>
    <n v="1"/>
    <m/>
    <n v="0"/>
    <n v="2"/>
    <n v="2"/>
    <n v="1"/>
    <n v="2"/>
  </r>
  <r>
    <n v="78074"/>
    <x v="0"/>
    <n v="51"/>
    <n v="2"/>
    <x v="1"/>
    <m/>
    <n v="2"/>
    <n v="1"/>
    <n v="3"/>
    <n v="36"/>
    <n v="0.93"/>
    <n v="220"/>
    <n v="5.69"/>
    <n v="31"/>
    <n v="0.8008333333333334"/>
    <n v="42.022923649035285"/>
    <n v="1.0855921942667448"/>
    <x v="0"/>
    <n v="2"/>
    <m/>
    <n v="12"/>
    <n v="1"/>
    <n v="2"/>
    <n v="3"/>
    <n v="3"/>
    <n v="2"/>
    <m/>
    <n v="0"/>
    <n v="0"/>
    <n v="1"/>
    <n v="2"/>
    <m/>
  </r>
  <r>
    <n v="78075"/>
    <x v="0"/>
    <n v="73"/>
    <n v="3"/>
    <x v="1"/>
    <m/>
    <n v="1"/>
    <n v="3"/>
    <n v="1"/>
    <n v="48"/>
    <n v="1.24"/>
    <n v="230"/>
    <n v="5.95"/>
    <n v="51"/>
    <n v="1.3175000000000001"/>
    <n v="52.865120686791286"/>
    <n v="1.365682284408775"/>
    <x v="1"/>
    <n v="1"/>
    <n v="2"/>
    <n v="5"/>
    <n v="2"/>
    <n v="3"/>
    <n v="3"/>
    <n v="3"/>
    <n v="3"/>
    <n v="1"/>
    <n v="0"/>
    <n v="0"/>
    <n v="1"/>
    <n v="1"/>
    <n v="2"/>
  </r>
  <r>
    <n v="78080"/>
    <x v="0"/>
    <n v="58"/>
    <n v="6"/>
    <x v="1"/>
    <m/>
    <n v="2"/>
    <n v="5"/>
    <n v="5"/>
    <n v="34"/>
    <n v="0.88"/>
    <n v="165"/>
    <n v="4.2699999999999996"/>
    <n v="41"/>
    <n v="1.0611764705882352"/>
    <n v="34.464204789355371"/>
    <n v="0.89201471219508022"/>
    <x v="0"/>
    <n v="2"/>
    <m/>
    <n v="14"/>
    <n v="3"/>
    <n v="2"/>
    <n v="2"/>
    <n v="3"/>
    <n v="2"/>
    <n v="4"/>
    <n v="2"/>
    <n v="0"/>
    <n v="1"/>
    <n v="2"/>
    <m/>
  </r>
  <r>
    <n v="78082"/>
    <x v="0"/>
    <n v="40"/>
    <n v="3"/>
    <x v="1"/>
    <m/>
    <n v="1"/>
    <n v="5"/>
    <n v="3"/>
    <n v="43"/>
    <n v="1.1100000000000001"/>
    <n v="217"/>
    <n v="5.61"/>
    <n v="50"/>
    <n v="1.2906976744186047"/>
    <n v="37.174800339440452"/>
    <n v="0.95962856690183496"/>
    <x v="0"/>
    <n v="1"/>
    <n v="1"/>
    <n v="15"/>
    <n v="3"/>
    <n v="0"/>
    <m/>
    <m/>
    <m/>
    <n v="0"/>
    <n v="0"/>
    <n v="0"/>
    <n v="1"/>
    <n v="1"/>
    <n v="1"/>
  </r>
  <r>
    <n v="78083"/>
    <x v="0"/>
    <n v="53"/>
    <n v="3"/>
    <x v="1"/>
    <m/>
    <n v="1"/>
    <n v="3"/>
    <n v="3"/>
    <n v="77"/>
    <n v="1.99"/>
    <n v="153"/>
    <n v="3.96"/>
    <n v="83"/>
    <n v="2.1450649350649349"/>
    <n v="82.543181999087452"/>
    <n v="2.1332588594569355"/>
    <x v="1"/>
    <n v="1"/>
    <n v="2"/>
    <n v="3"/>
    <n v="2"/>
    <n v="1"/>
    <n v="3"/>
    <n v="3"/>
    <n v="1"/>
    <m/>
    <n v="0"/>
    <n v="2"/>
    <n v="2"/>
    <n v="2"/>
    <m/>
  </r>
  <r>
    <n v="78085"/>
    <x v="0"/>
    <n v="32"/>
    <n v="4"/>
    <x v="1"/>
    <m/>
    <n v="2"/>
    <n v="3"/>
    <n v="5"/>
    <n v="61"/>
    <n v="1.58"/>
    <n v="212"/>
    <n v="5.48"/>
    <n v="66"/>
    <n v="1.7095081967213115"/>
    <n v="65.328885168731915"/>
    <n v="1.6921252224032202"/>
    <x v="1"/>
    <m/>
    <m/>
    <n v="15"/>
    <n v="1"/>
    <n v="3"/>
    <n v="2"/>
    <n v="2"/>
    <n v="2"/>
    <n v="1"/>
    <n v="0"/>
    <n v="0"/>
    <n v="1"/>
    <n v="1"/>
    <n v="2"/>
  </r>
  <r>
    <n v="78086"/>
    <x v="0"/>
    <n v="80"/>
    <n v="4"/>
    <x v="1"/>
    <m/>
    <n v="2"/>
    <n v="1"/>
    <n v="1"/>
    <n v="76"/>
    <n v="1.97"/>
    <n v="167"/>
    <n v="4.32"/>
    <n v="72"/>
    <n v="1.8663157894736842"/>
    <n v="79.122298901897281"/>
    <n v="2.0509332741676007"/>
    <x v="0"/>
    <n v="2"/>
    <m/>
    <n v="4"/>
    <n v="4"/>
    <n v="3"/>
    <n v="3"/>
    <n v="3"/>
    <n v="3"/>
    <n v="0"/>
    <n v="0"/>
    <n v="0"/>
    <n v="2"/>
    <n v="1"/>
    <n v="2"/>
  </r>
  <r>
    <n v="78088"/>
    <x v="0"/>
    <n v="66"/>
    <n v="4"/>
    <x v="0"/>
    <n v="1"/>
    <n v="1"/>
    <n v="4"/>
    <n v="5"/>
    <n v="39"/>
    <n v="1.01"/>
    <n v="214"/>
    <n v="5.53"/>
    <n v="48"/>
    <n v="1.2430769230769232"/>
    <n v="38.497409740931197"/>
    <n v="0.99698420098308993"/>
    <x v="0"/>
    <n v="2"/>
    <m/>
    <n v="3"/>
    <n v="2"/>
    <n v="3"/>
    <n v="3"/>
    <n v="3"/>
    <n v="3"/>
    <m/>
    <n v="0"/>
    <n v="0"/>
    <n v="1"/>
    <n v="1"/>
    <n v="2"/>
  </r>
  <r>
    <n v="78089"/>
    <x v="0"/>
    <n v="62"/>
    <n v="2"/>
    <x v="1"/>
    <m/>
    <n v="2"/>
    <n v="3"/>
    <n v="5"/>
    <n v="42"/>
    <n v="1.0900000000000001"/>
    <n v="205"/>
    <n v="5.3"/>
    <n v="45"/>
    <n v="1.1678571428571429"/>
    <n v="44.818571105342457"/>
    <n v="1.163148631067221"/>
    <x v="0"/>
    <n v="2"/>
    <m/>
    <n v="8"/>
    <n v="3"/>
    <n v="3"/>
    <n v="3"/>
    <n v="3"/>
    <n v="3"/>
    <m/>
    <n v="0"/>
    <n v="1"/>
    <n v="2"/>
    <n v="2"/>
    <m/>
  </r>
  <r>
    <n v="78093"/>
    <x v="0"/>
    <n v="29"/>
    <n v="6"/>
    <x v="1"/>
    <m/>
    <n v="1"/>
    <n v="5"/>
    <n v="5"/>
    <n v="49"/>
    <n v="1.27"/>
    <n v="203"/>
    <n v="5.25"/>
    <n v="53"/>
    <n v="1.3736734693877553"/>
    <n v="56.06363709303524"/>
    <n v="1.4530779409827501"/>
    <x v="1"/>
    <m/>
    <m/>
    <n v="15"/>
    <n v="4"/>
    <n v="0"/>
    <n v="4"/>
    <n v="4"/>
    <n v="4"/>
    <n v="3"/>
    <n v="150"/>
    <n v="0"/>
    <n v="1"/>
    <n v="1"/>
    <n v="2"/>
  </r>
  <r>
    <n v="78096"/>
    <x v="0"/>
    <n v="28"/>
    <n v="3"/>
    <x v="1"/>
    <m/>
    <n v="1"/>
    <n v="4"/>
    <n v="1"/>
    <n v="33"/>
    <n v="0.85"/>
    <n v="193"/>
    <n v="4.99"/>
    <n v="37"/>
    <n v="0.95303030303030301"/>
    <n v="40.48356246464693"/>
    <n v="1.0427584271196937"/>
    <x v="1"/>
    <m/>
    <m/>
    <n v="7"/>
    <n v="4"/>
    <n v="2"/>
    <n v="2"/>
    <n v="1"/>
    <n v="2"/>
    <n v="1"/>
    <n v="10"/>
    <n v="1"/>
    <n v="1"/>
    <n v="1"/>
    <n v="2"/>
  </r>
  <r>
    <n v="78099"/>
    <x v="0"/>
    <n v="72"/>
    <n v="3"/>
    <x v="1"/>
    <m/>
    <n v="1"/>
    <n v="3"/>
    <n v="2"/>
    <n v="45"/>
    <n v="1.1599999999999999"/>
    <n v="156"/>
    <n v="4.03"/>
    <n v="47"/>
    <n v="1.2115555555555555"/>
    <n v="44.646137136077613"/>
    <n v="1.1508782017300005"/>
    <x v="1"/>
    <n v="2"/>
    <m/>
    <n v="3"/>
    <n v="3"/>
    <n v="0"/>
    <m/>
    <m/>
    <m/>
    <n v="0"/>
    <n v="0"/>
    <n v="10"/>
    <n v="1"/>
    <n v="1"/>
    <n v="2"/>
  </r>
  <r>
    <n v="78100"/>
    <x v="0"/>
    <n v="80"/>
    <n v="4"/>
    <x v="0"/>
    <n v="2"/>
    <n v="1"/>
    <n v="3"/>
    <n v="2"/>
    <n v="51"/>
    <n v="1.32"/>
    <n v="184"/>
    <n v="4.76"/>
    <n v="53"/>
    <n v="1.371764705882353"/>
    <n v="58.55967520434325"/>
    <n v="1.5156621817594724"/>
    <x v="1"/>
    <n v="2"/>
    <m/>
    <n v="5"/>
    <n v="3"/>
    <n v="2"/>
    <n v="3"/>
    <n v="2"/>
    <n v="2"/>
    <m/>
    <n v="0"/>
    <n v="0"/>
    <n v="1"/>
    <n v="1"/>
    <n v="2"/>
  </r>
  <r>
    <n v="78103"/>
    <x v="0"/>
    <n v="63"/>
    <n v="2"/>
    <x v="1"/>
    <m/>
    <n v="2"/>
    <n v="1"/>
    <n v="1"/>
    <n v="40"/>
    <n v="1.03"/>
    <n v="207"/>
    <n v="5.35"/>
    <n v="50"/>
    <n v="1.2875000000000001"/>
    <n v="48.425621624225414"/>
    <n v="1.2469597568238044"/>
    <x v="0"/>
    <n v="2"/>
    <m/>
    <n v="13"/>
    <n v="1"/>
    <n v="2"/>
    <n v="3"/>
    <n v="3"/>
    <n v="2"/>
    <m/>
    <n v="0"/>
    <n v="0"/>
    <n v="1"/>
    <n v="1"/>
    <n v="2"/>
  </r>
  <r>
    <n v="78104"/>
    <x v="0"/>
    <n v="61"/>
    <n v="1"/>
    <x v="1"/>
    <m/>
    <n v="2"/>
    <n v="1"/>
    <n v="1"/>
    <n v="42"/>
    <n v="1.0900000000000001"/>
    <n v="147"/>
    <n v="3.8"/>
    <n v="49"/>
    <n v="1.2716666666666667"/>
    <n v="37.715977360737227"/>
    <n v="0.97881941245722814"/>
    <x v="0"/>
    <n v="2"/>
    <m/>
    <n v="5"/>
    <n v="4"/>
    <n v="2"/>
    <n v="3"/>
    <n v="3"/>
    <n v="3"/>
    <m/>
    <n v="0"/>
    <n v="0"/>
    <n v="2"/>
    <n v="2"/>
    <m/>
  </r>
  <r>
    <n v="78108"/>
    <x v="0"/>
    <n v="49"/>
    <n v="4"/>
    <x v="1"/>
    <m/>
    <n v="2"/>
    <n v="1"/>
    <n v="1"/>
    <n v="71"/>
    <n v="1.84"/>
    <n v="216"/>
    <n v="5.59"/>
    <n v="77"/>
    <n v="1.9954929577464791"/>
    <n v="70.206441422646748"/>
    <n v="1.8194345382770427"/>
    <x v="0"/>
    <n v="2"/>
    <m/>
    <n v="4"/>
    <n v="2"/>
    <n v="0"/>
    <n v="0"/>
    <n v="2"/>
    <n v="2"/>
    <n v="0"/>
    <n v="0"/>
    <n v="0"/>
    <n v="2"/>
    <n v="1"/>
    <n v="2"/>
  </r>
  <r>
    <n v="78111"/>
    <x v="0"/>
    <n v="32"/>
    <n v="3"/>
    <x v="1"/>
    <m/>
    <n v="1"/>
    <n v="2"/>
    <n v="1"/>
    <n v="59"/>
    <n v="1.53"/>
    <n v="173"/>
    <n v="4.47"/>
    <n v="67"/>
    <n v="1.7374576271186442"/>
    <n v="60.755721055767467"/>
    <n v="1.5755297155139698"/>
    <x v="1"/>
    <m/>
    <m/>
    <n v="3"/>
    <n v="3"/>
    <n v="2"/>
    <n v="4"/>
    <n v="4"/>
    <n v="4"/>
    <n v="1"/>
    <n v="0"/>
    <n v="2"/>
    <n v="1"/>
    <n v="1"/>
    <n v="2"/>
  </r>
  <r>
    <n v="80197"/>
    <x v="0"/>
    <n v="44"/>
    <n v="1"/>
    <x v="1"/>
    <m/>
    <n v="2"/>
    <n v="2"/>
    <n v="6"/>
    <n v="45"/>
    <n v="1.1599999999999999"/>
    <n v="239"/>
    <n v="6.18"/>
    <n v="39"/>
    <n v="1.0053333333333332"/>
    <n v="46.402059905084499"/>
    <n v="1.1961419886644002"/>
    <x v="0"/>
    <n v="2"/>
    <m/>
    <n v="6"/>
    <n v="4"/>
    <n v="0"/>
    <m/>
    <m/>
    <m/>
    <m/>
    <n v="3"/>
    <n v="0"/>
    <n v="1"/>
    <n v="1"/>
    <n v="2"/>
  </r>
  <r>
    <n v="80200"/>
    <x v="0"/>
    <n v="57"/>
    <n v="3"/>
    <x v="1"/>
    <m/>
    <n v="1"/>
    <n v="5"/>
    <n v="3"/>
    <n v="53"/>
    <n v="1.37"/>
    <n v="176"/>
    <n v="4.55"/>
    <n v="62"/>
    <n v="1.6026415094339626"/>
    <n v="56.306744071516654"/>
    <n v="1.4554762146788267"/>
    <x v="1"/>
    <n v="1"/>
    <n v="2"/>
    <n v="14"/>
    <n v="4"/>
    <n v="2"/>
    <n v="3"/>
    <n v="3"/>
    <n v="2"/>
    <n v="5"/>
    <n v="1"/>
    <n v="2"/>
    <n v="1"/>
    <n v="1"/>
    <n v="2"/>
  </r>
  <r>
    <n v="80202"/>
    <x v="0"/>
    <n v="49"/>
    <n v="3"/>
    <x v="1"/>
    <m/>
    <n v="1"/>
    <n v="3"/>
    <n v="1"/>
    <n v="55"/>
    <n v="1.42"/>
    <n v="282"/>
    <n v="7.29"/>
    <n v="55"/>
    <n v="1.42"/>
    <n v="50.114930136648297"/>
    <n v="1.293876378073465"/>
    <x v="1"/>
    <n v="1"/>
    <n v="2"/>
    <n v="8"/>
    <n v="4"/>
    <n v="1"/>
    <m/>
    <m/>
    <m/>
    <n v="0"/>
    <n v="0"/>
    <n v="0"/>
    <n v="1"/>
    <n v="1"/>
    <n v="2"/>
  </r>
  <r>
    <n v="80203"/>
    <x v="0"/>
    <n v="67"/>
    <n v="6"/>
    <x v="1"/>
    <m/>
    <n v="2"/>
    <n v="3"/>
    <n v="1"/>
    <n v="52"/>
    <n v="1.34"/>
    <n v="156"/>
    <n v="4.03"/>
    <n v="52"/>
    <n v="1.34"/>
    <n v="54.506581812773589"/>
    <n v="1.4045926851753197"/>
    <x v="0"/>
    <n v="1"/>
    <n v="1"/>
    <n v="12"/>
    <n v="3"/>
    <n v="3"/>
    <m/>
    <m/>
    <m/>
    <m/>
    <n v="0"/>
    <n v="0"/>
    <n v="2"/>
    <n v="1"/>
    <n v="2"/>
  </r>
  <r>
    <n v="80204"/>
    <x v="0"/>
    <n v="59"/>
    <n v="3"/>
    <x v="1"/>
    <m/>
    <n v="2"/>
    <n v="3"/>
    <n v="1"/>
    <n v="49"/>
    <n v="1.27"/>
    <n v="193"/>
    <n v="4.99"/>
    <n v="56"/>
    <n v="1.4514285714285715"/>
    <n v="48.031368704976899"/>
    <n v="1.2448946582718503"/>
    <x v="0"/>
    <n v="2"/>
    <m/>
    <n v="7"/>
    <n v="2"/>
    <n v="3"/>
    <n v="3"/>
    <n v="3"/>
    <n v="3"/>
    <m/>
    <n v="0"/>
    <n v="3"/>
    <n v="1"/>
    <n v="2"/>
    <m/>
  </r>
  <r>
    <n v="80205"/>
    <x v="0"/>
    <n v="75"/>
    <n v="3"/>
    <x v="0"/>
    <n v="1"/>
    <n v="1"/>
    <n v="3"/>
    <n v="3"/>
    <n v="40"/>
    <n v="1.03"/>
    <n v="150"/>
    <n v="3.88"/>
    <n v="34"/>
    <n v="0.87550000000000006"/>
    <n v="40.356764371175764"/>
    <n v="1.039186682557776"/>
    <x v="1"/>
    <n v="2"/>
    <m/>
    <n v="4"/>
    <n v="3"/>
    <n v="2"/>
    <n v="3"/>
    <n v="3"/>
    <n v="3"/>
    <n v="0"/>
    <n v="4"/>
    <n v="3"/>
    <n v="2"/>
    <n v="1"/>
    <n v="2"/>
  </r>
  <r>
    <n v="80210"/>
    <x v="0"/>
    <n v="37"/>
    <n v="2"/>
    <x v="1"/>
    <m/>
    <n v="2"/>
    <n v="5"/>
    <n v="1"/>
    <n v="36"/>
    <n v="0.93"/>
    <n v="161"/>
    <n v="4.16"/>
    <n v="46"/>
    <n v="1.1883333333333335"/>
    <n v="36.61719589594604"/>
    <n v="0.94594422731193939"/>
    <x v="0"/>
    <m/>
    <m/>
    <n v="14"/>
    <n v="3"/>
    <n v="0"/>
    <m/>
    <m/>
    <m/>
    <n v="2"/>
    <n v="0"/>
    <n v="0"/>
    <n v="1"/>
    <n v="1"/>
    <n v="2"/>
  </r>
  <r>
    <n v="80214"/>
    <x v="0"/>
    <n v="46"/>
    <n v="2"/>
    <x v="1"/>
    <m/>
    <n v="1"/>
    <n v="4"/>
    <n v="1"/>
    <n v="64"/>
    <n v="1.66"/>
    <n v="212"/>
    <n v="5.48"/>
    <n v="68"/>
    <n v="1.7637499999999999"/>
    <n v="67.174530267963391"/>
    <n v="1.7423393788253003"/>
    <x v="1"/>
    <n v="1"/>
    <n v="2"/>
    <m/>
    <n v="2"/>
    <n v="3"/>
    <n v="3"/>
    <n v="3"/>
    <n v="3"/>
    <n v="3"/>
    <n v="0"/>
    <n v="3"/>
    <n v="1"/>
    <n v="1"/>
    <n v="2"/>
  </r>
  <r>
    <n v="80215"/>
    <x v="0"/>
    <n v="22"/>
    <n v="3"/>
    <x v="0"/>
    <n v="2"/>
    <n v="1"/>
    <n v="4"/>
    <n v="5"/>
    <n v="59"/>
    <n v="1.53"/>
    <n v="167"/>
    <n v="4.32"/>
    <n v="64"/>
    <n v="1.6596610169491526"/>
    <n v="60.059587305087632"/>
    <n v="1.5574774335048149"/>
    <x v="0"/>
    <m/>
    <m/>
    <n v="14"/>
    <n v="4"/>
    <n v="3"/>
    <n v="3"/>
    <n v="3"/>
    <n v="3"/>
    <n v="7"/>
    <n v="0"/>
    <n v="17"/>
    <n v="1"/>
    <n v="1"/>
    <n v="2"/>
  </r>
  <r>
    <n v="80226"/>
    <x v="0"/>
    <n v="30"/>
    <n v="3"/>
    <x v="1"/>
    <m/>
    <n v="1"/>
    <n v="4"/>
    <n v="1"/>
    <n v="40"/>
    <n v="1.03"/>
    <n v="115"/>
    <n v="2.97"/>
    <n v="36"/>
    <n v="0.92699999999999994"/>
    <n v="43.203245552211932"/>
    <n v="1.1124835729694573"/>
    <x v="1"/>
    <m/>
    <m/>
    <n v="6"/>
    <n v="2"/>
    <n v="0"/>
    <n v="3"/>
    <n v="2"/>
    <n v="2"/>
    <n v="0"/>
    <n v="15"/>
    <n v="7"/>
    <n v="1"/>
    <n v="2"/>
    <m/>
  </r>
  <r>
    <n v="80227"/>
    <x v="0"/>
    <n v="37"/>
    <n v="3"/>
    <x v="1"/>
    <m/>
    <n v="1"/>
    <n v="4"/>
    <n v="1"/>
    <n v="50"/>
    <n v="1.29"/>
    <n v="195"/>
    <n v="5.04"/>
    <n v="55"/>
    <n v="1.419"/>
    <n v="49.807184808261034"/>
    <n v="1.2850253680531347"/>
    <x v="1"/>
    <m/>
    <m/>
    <n v="14"/>
    <n v="3"/>
    <n v="3"/>
    <n v="3"/>
    <n v="3"/>
    <n v="3"/>
    <n v="15"/>
    <n v="0"/>
    <n v="0"/>
    <n v="1"/>
    <n v="1"/>
    <n v="2"/>
  </r>
  <r>
    <n v="80233"/>
    <x v="0"/>
    <n v="21"/>
    <n v="4"/>
    <x v="1"/>
    <m/>
    <n v="1"/>
    <n v="4"/>
    <n v="5"/>
    <n v="49"/>
    <n v="1.27"/>
    <n v="126"/>
    <n v="3.26"/>
    <n v="58"/>
    <n v="1.503265306122449"/>
    <n v="50.421401343566544"/>
    <n v="1.3068404021699902"/>
    <x v="0"/>
    <m/>
    <m/>
    <n v="5"/>
    <n v="3"/>
    <n v="2"/>
    <n v="3"/>
    <n v="3"/>
    <n v="2"/>
    <n v="0"/>
    <n v="0"/>
    <n v="12"/>
    <n v="1"/>
    <n v="2"/>
    <m/>
  </r>
  <r>
    <n v="80237"/>
    <x v="0"/>
    <n v="59"/>
    <n v="3"/>
    <x v="1"/>
    <m/>
    <n v="1"/>
    <n v="5"/>
    <n v="1"/>
    <n v="49"/>
    <n v="1.27"/>
    <n v="140"/>
    <n v="3.62"/>
    <n v="55"/>
    <n v="1.4255102040816325"/>
    <n v="44.545843481293495"/>
    <n v="1.1545555351274028"/>
    <x v="0"/>
    <n v="2"/>
    <m/>
    <n v="15"/>
    <n v="2"/>
    <n v="2"/>
    <n v="3"/>
    <n v="3"/>
    <n v="2"/>
    <n v="2"/>
    <n v="0"/>
    <n v="0"/>
    <n v="1"/>
    <n v="1"/>
    <n v="2"/>
  </r>
  <r>
    <n v="80238"/>
    <x v="0"/>
    <n v="22"/>
    <n v="3"/>
    <x v="1"/>
    <m/>
    <n v="1"/>
    <n v="3"/>
    <n v="6"/>
    <n v="69"/>
    <n v="1.78"/>
    <n v="223"/>
    <n v="5.77"/>
    <n v="69"/>
    <n v="1.78"/>
    <n v="75.960316486495088"/>
    <n v="1.9595559905211777"/>
    <x v="1"/>
    <m/>
    <m/>
    <n v="9"/>
    <n v="3"/>
    <n v="0"/>
    <n v="3"/>
    <n v="1"/>
    <n v="1"/>
    <n v="6"/>
    <n v="0"/>
    <n v="0"/>
    <n v="1"/>
    <n v="1"/>
    <n v="2"/>
  </r>
  <r>
    <n v="80242"/>
    <x v="0"/>
    <n v="22"/>
    <n v="3"/>
    <x v="1"/>
    <m/>
    <n v="1"/>
    <n v="3"/>
    <n v="5"/>
    <n v="48"/>
    <n v="1.24"/>
    <n v="137"/>
    <n v="3.54"/>
    <n v="51"/>
    <n v="1.3175000000000001"/>
    <n v="51.383683987697239"/>
    <n v="1.3274118363488452"/>
    <x v="1"/>
    <m/>
    <m/>
    <n v="12"/>
    <n v="3"/>
    <n v="3"/>
    <n v="3"/>
    <n v="3"/>
    <n v="3"/>
    <n v="0"/>
    <n v="3"/>
    <n v="2"/>
    <n v="1"/>
    <n v="1"/>
    <n v="1"/>
  </r>
  <r>
    <n v="80249"/>
    <x v="0"/>
    <n v="50"/>
    <n v="3"/>
    <x v="1"/>
    <m/>
    <n v="1"/>
    <n v="2"/>
    <n v="1"/>
    <n v="18"/>
    <n v="0.47"/>
    <n v="176"/>
    <n v="4.55"/>
    <n v="21"/>
    <n v="0.54833333333333334"/>
    <n v="20.426667294171477"/>
    <n v="0.53336297934781074"/>
    <x v="1"/>
    <n v="2"/>
    <m/>
    <n v="3"/>
    <n v="4"/>
    <n v="3"/>
    <n v="3"/>
    <n v="3"/>
    <n v="3"/>
    <n v="1"/>
    <n v="8"/>
    <n v="0"/>
    <n v="1"/>
    <n v="1"/>
    <n v="2"/>
  </r>
  <r>
    <n v="80250"/>
    <x v="0"/>
    <n v="72"/>
    <n v="3"/>
    <x v="0"/>
    <n v="1"/>
    <n v="1"/>
    <n v="4"/>
    <n v="1"/>
    <n v="48"/>
    <n v="1.24"/>
    <n v="132"/>
    <n v="3.41"/>
    <n v="45"/>
    <n v="1.1624999999999999"/>
    <n v="56.415757955958341"/>
    <n v="1.4574070805289239"/>
    <x v="1"/>
    <n v="2"/>
    <m/>
    <n v="7"/>
    <n v="2"/>
    <n v="3"/>
    <n v="3"/>
    <n v="3"/>
    <n v="3"/>
    <n v="0"/>
    <n v="0"/>
    <n v="0"/>
    <n v="1"/>
    <n v="1"/>
    <n v="2"/>
  </r>
  <r>
    <n v="80259"/>
    <x v="0"/>
    <n v="27"/>
    <n v="3"/>
    <x v="1"/>
    <m/>
    <n v="1"/>
    <n v="2"/>
    <n v="6"/>
    <n v="44"/>
    <n v="1.1399999999999999"/>
    <n v="192"/>
    <n v="4.97"/>
    <n v="40"/>
    <n v="1.0363636363636362"/>
    <n v="49.623757761955623"/>
    <n v="1.2857064511052139"/>
    <x v="0"/>
    <m/>
    <m/>
    <n v="7"/>
    <n v="4"/>
    <n v="3"/>
    <n v="3"/>
    <n v="3"/>
    <n v="2"/>
    <n v="3"/>
    <n v="0"/>
    <n v="0"/>
    <n v="1"/>
    <n v="1"/>
    <n v="2"/>
  </r>
  <r>
    <n v="80260"/>
    <x v="0"/>
    <n v="40"/>
    <n v="2"/>
    <x v="1"/>
    <m/>
    <n v="2"/>
    <n v="3"/>
    <n v="1"/>
    <n v="34"/>
    <n v="0.88"/>
    <n v="211"/>
    <n v="5.46"/>
    <n v="38"/>
    <n v="0.98352941176470576"/>
    <n v="38.62601761506393"/>
    <n v="0.99973222062518419"/>
    <x v="0"/>
    <n v="2"/>
    <m/>
    <n v="14"/>
    <n v="2"/>
    <n v="1"/>
    <n v="3"/>
    <n v="2"/>
    <n v="2"/>
    <m/>
    <n v="0"/>
    <n v="1"/>
    <n v="1"/>
    <n v="1"/>
    <n v="2"/>
  </r>
  <r>
    <n v="80263"/>
    <x v="0"/>
    <n v="52"/>
    <n v="3"/>
    <x v="1"/>
    <m/>
    <n v="1"/>
    <n v="2"/>
    <n v="1"/>
    <n v="33"/>
    <n v="0.85"/>
    <n v="196"/>
    <n v="5.07"/>
    <n v="39"/>
    <n v="1.0045454545454544"/>
    <n v="36.748361480621739"/>
    <n v="0.9465487048038933"/>
    <x v="1"/>
    <n v="2"/>
    <m/>
    <n v="3"/>
    <n v="3"/>
    <n v="2"/>
    <n v="3"/>
    <n v="3"/>
    <n v="3"/>
    <n v="0"/>
    <n v="0"/>
    <n v="2"/>
    <n v="1"/>
    <n v="2"/>
    <m/>
  </r>
  <r>
    <n v="80267"/>
    <x v="0"/>
    <n v="61"/>
    <n v="3"/>
    <x v="1"/>
    <m/>
    <n v="1"/>
    <n v="5"/>
    <n v="1"/>
    <n v="56"/>
    <n v="1.45"/>
    <n v="155"/>
    <n v="4.01"/>
    <n v="52"/>
    <n v="1.3464285714285713"/>
    <n v="60.024109472505202"/>
    <n v="1.5541956916987953"/>
    <x v="1"/>
    <n v="1"/>
    <n v="2"/>
    <n v="7"/>
    <n v="3"/>
    <n v="3"/>
    <n v="3"/>
    <n v="3"/>
    <n v="3"/>
    <n v="2"/>
    <n v="0"/>
    <n v="0"/>
    <n v="1"/>
    <n v="1"/>
    <n v="2"/>
  </r>
  <r>
    <n v="80268"/>
    <x v="0"/>
    <n v="71"/>
    <n v="6"/>
    <x v="1"/>
    <m/>
    <n v="2"/>
    <n v="2"/>
    <n v="1"/>
    <n v="58"/>
    <n v="1.5"/>
    <n v="188"/>
    <n v="4.8600000000000003"/>
    <n v="52"/>
    <n v="1.3448275862068966"/>
    <n v="52.608609561952449"/>
    <n v="1.360567488671184"/>
    <x v="0"/>
    <n v="2"/>
    <m/>
    <n v="9"/>
    <n v="3"/>
    <n v="0"/>
    <m/>
    <m/>
    <m/>
    <n v="1"/>
    <n v="0"/>
    <n v="0"/>
    <n v="1"/>
    <n v="1"/>
    <n v="2"/>
  </r>
  <r>
    <n v="80269"/>
    <x v="0"/>
    <n v="25"/>
    <n v="6"/>
    <x v="1"/>
    <m/>
    <n v="2"/>
    <n v="3"/>
    <n v="5"/>
    <n v="52"/>
    <n v="1.34"/>
    <n v="158"/>
    <n v="4.09"/>
    <n v="50"/>
    <n v="1.2884615384615385"/>
    <n v="59.156862599259966"/>
    <n v="1.5244268439040067"/>
    <x v="0"/>
    <m/>
    <m/>
    <n v="7"/>
    <n v="2"/>
    <n v="3"/>
    <n v="3"/>
    <n v="2"/>
    <n v="2"/>
    <n v="0"/>
    <n v="0"/>
    <n v="0"/>
    <n v="1"/>
    <n v="1"/>
    <n v="2"/>
  </r>
  <r>
    <n v="80273"/>
    <x v="0"/>
    <n v="44"/>
    <n v="3"/>
    <x v="1"/>
    <m/>
    <n v="1"/>
    <n v="2"/>
    <n v="1"/>
    <n v="62"/>
    <n v="1.6"/>
    <n v="171"/>
    <n v="4.42"/>
    <n v="59"/>
    <n v="1.5225806451612904"/>
    <n v="70.23711702105831"/>
    <n v="1.812570761833763"/>
    <x v="1"/>
    <n v="2"/>
    <m/>
    <n v="15"/>
    <n v="3"/>
    <n v="3"/>
    <n v="1"/>
    <n v="1"/>
    <n v="3"/>
    <n v="0"/>
    <n v="0"/>
    <n v="4"/>
    <n v="1"/>
    <n v="1"/>
    <n v="2"/>
  </r>
  <r>
    <n v="80275"/>
    <x v="0"/>
    <n v="24"/>
    <n v="1"/>
    <x v="1"/>
    <m/>
    <n v="1"/>
    <n v="4"/>
    <n v="5"/>
    <n v="45"/>
    <n v="1.1599999999999999"/>
    <n v="168"/>
    <n v="4.34"/>
    <n v="53"/>
    <n v="1.3662222222222222"/>
    <n v="54.147652305964129"/>
    <n v="1.3958061483315198"/>
    <x v="0"/>
    <m/>
    <m/>
    <n v="4"/>
    <n v="5"/>
    <n v="1"/>
    <n v="1"/>
    <n v="3"/>
    <n v="3"/>
    <n v="4"/>
    <n v="0"/>
    <n v="0"/>
    <n v="1"/>
    <n v="1"/>
    <n v="1"/>
  </r>
  <r>
    <n v="80278"/>
    <x v="0"/>
    <n v="47"/>
    <n v="1"/>
    <x v="1"/>
    <m/>
    <n v="2"/>
    <n v="1"/>
    <n v="6"/>
    <n v="41"/>
    <n v="1.06"/>
    <n v="202"/>
    <n v="5.22"/>
    <n v="50"/>
    <n v="1.2926829268292683"/>
    <n v="45.29331908628766"/>
    <n v="1.1709980056454858"/>
    <x v="0"/>
    <n v="2"/>
    <m/>
    <n v="12"/>
    <n v="4"/>
    <n v="1"/>
    <m/>
    <m/>
    <m/>
    <n v="21"/>
    <n v="0"/>
    <n v="0"/>
    <n v="1"/>
    <n v="2"/>
    <m/>
  </r>
  <r>
    <n v="80279"/>
    <x v="0"/>
    <n v="38"/>
    <n v="3"/>
    <x v="1"/>
    <m/>
    <n v="1"/>
    <n v="3"/>
    <n v="1"/>
    <n v="46"/>
    <n v="1.19"/>
    <n v="150"/>
    <n v="3.88"/>
    <n v="47"/>
    <n v="1.2158695652173912"/>
    <n v="47.783761439368625"/>
    <n v="1.2361451328880144"/>
    <x v="1"/>
    <m/>
    <m/>
    <n v="15"/>
    <n v="3"/>
    <n v="1"/>
    <n v="3"/>
    <n v="1"/>
    <n v="1"/>
    <n v="1"/>
    <n v="0"/>
    <n v="0"/>
    <n v="1"/>
    <n v="1"/>
    <n v="2"/>
  </r>
  <r>
    <n v="80285"/>
    <x v="0"/>
    <n v="50"/>
    <n v="6"/>
    <x v="1"/>
    <m/>
    <n v="2"/>
    <n v="5"/>
    <n v="1"/>
    <n v="61"/>
    <n v="1.58"/>
    <n v="176"/>
    <n v="4.55"/>
    <n v="68"/>
    <n v="1.761311475409836"/>
    <n v="61.7424446849068"/>
    <n v="1.5992305344615205"/>
    <x v="0"/>
    <n v="2"/>
    <m/>
    <n v="15"/>
    <n v="3"/>
    <n v="3"/>
    <n v="2"/>
    <n v="2"/>
    <n v="2"/>
    <n v="1"/>
    <n v="5"/>
    <n v="2"/>
    <n v="1"/>
    <n v="1"/>
    <n v="1"/>
  </r>
  <r>
    <n v="80286"/>
    <x v="0"/>
    <n v="38"/>
    <n v="2"/>
    <x v="1"/>
    <m/>
    <n v="2"/>
    <n v="5"/>
    <n v="1"/>
    <n v="33"/>
    <n v="0.85"/>
    <n v="214"/>
    <n v="5.53"/>
    <n v="29"/>
    <n v="0.74696969696969695"/>
    <n v="26.316260992706301"/>
    <n v="0.67784308617576827"/>
    <x v="1"/>
    <m/>
    <m/>
    <n v="7"/>
    <n v="3"/>
    <n v="2"/>
    <n v="3"/>
    <n v="1"/>
    <n v="1"/>
    <n v="1"/>
    <n v="0"/>
    <n v="0"/>
    <n v="1"/>
    <n v="1"/>
    <n v="2"/>
  </r>
  <r>
    <n v="80288"/>
    <x v="0"/>
    <n v="64"/>
    <n v="3"/>
    <x v="1"/>
    <m/>
    <n v="1"/>
    <n v="5"/>
    <n v="3"/>
    <n v="75"/>
    <n v="1.94"/>
    <n v="237"/>
    <n v="6.13"/>
    <n v="84"/>
    <n v="2.1728000000000001"/>
    <n v="69.32456106480619"/>
    <n v="1.7931953128763201"/>
    <x v="0"/>
    <n v="2"/>
    <m/>
    <n v="4"/>
    <n v="3"/>
    <n v="0"/>
    <n v="3"/>
    <n v="3"/>
    <n v="0"/>
    <m/>
    <n v="0"/>
    <n v="0"/>
    <n v="2"/>
    <n v="2"/>
    <m/>
  </r>
  <r>
    <n v="80291"/>
    <x v="0"/>
    <n v="31"/>
    <n v="4"/>
    <x v="0"/>
    <n v="2"/>
    <n v="1"/>
    <n v="4"/>
    <n v="5"/>
    <n v="37"/>
    <n v="0.96"/>
    <n v="114"/>
    <n v="2.95"/>
    <n v="39"/>
    <n v="1.0118918918918918"/>
    <n v="45.214429831961411"/>
    <n v="1.1731311523968366"/>
    <x v="0"/>
    <m/>
    <m/>
    <n v="9"/>
    <n v="2"/>
    <n v="0"/>
    <n v="3"/>
    <n v="2"/>
    <n v="0"/>
    <m/>
    <n v="0"/>
    <n v="0"/>
    <n v="1"/>
    <n v="2"/>
    <m/>
  </r>
  <r>
    <n v="80301"/>
    <x v="0"/>
    <n v="24"/>
    <n v="3"/>
    <x v="1"/>
    <m/>
    <n v="1"/>
    <n v="3"/>
    <n v="6"/>
    <n v="38"/>
    <n v="0.98"/>
    <n v="119"/>
    <n v="3.08"/>
    <n v="45"/>
    <n v="1.1605263157894736"/>
    <n v="37.887283398257793"/>
    <n v="0.97709309816559575"/>
    <x v="0"/>
    <m/>
    <m/>
    <n v="7"/>
    <n v="3"/>
    <n v="3"/>
    <n v="3"/>
    <n v="3"/>
    <n v="3"/>
    <m/>
    <n v="1"/>
    <n v="20"/>
    <n v="1"/>
    <n v="1"/>
    <n v="2"/>
  </r>
  <r>
    <n v="80303"/>
    <x v="0"/>
    <n v="33"/>
    <n v="3"/>
    <x v="1"/>
    <m/>
    <n v="1"/>
    <n v="4"/>
    <n v="1"/>
    <n v="36"/>
    <n v="0.93"/>
    <n v="182"/>
    <n v="4.71"/>
    <n v="35"/>
    <n v="0.90416666666666679"/>
    <n v="36.493851883834566"/>
    <n v="0.94275784033239296"/>
    <x v="1"/>
    <m/>
    <m/>
    <n v="5"/>
    <n v="3"/>
    <n v="3"/>
    <n v="3"/>
    <n v="3"/>
    <n v="3"/>
    <n v="2"/>
    <n v="0"/>
    <n v="2"/>
    <n v="1"/>
    <n v="1"/>
    <n v="1"/>
  </r>
  <r>
    <n v="80304"/>
    <x v="0"/>
    <n v="43"/>
    <n v="1"/>
    <x v="1"/>
    <m/>
    <n v="2"/>
    <n v="3"/>
    <n v="1"/>
    <n v="51"/>
    <n v="1.32"/>
    <n v="195"/>
    <n v="5.04"/>
    <n v="48"/>
    <n v="1.2423529411764707"/>
    <n v="49.153574545076708"/>
    <n v="1.272210164696103"/>
    <x v="0"/>
    <n v="2"/>
    <m/>
    <n v="6"/>
    <n v="4"/>
    <n v="3"/>
    <n v="3"/>
    <n v="3"/>
    <n v="3"/>
    <n v="0"/>
    <n v="0"/>
    <n v="0"/>
    <n v="2"/>
    <n v="2"/>
    <m/>
  </r>
  <r>
    <n v="80308"/>
    <x v="0"/>
    <n v="39"/>
    <n v="1"/>
    <x v="1"/>
    <m/>
    <n v="2"/>
    <n v="3"/>
    <n v="1"/>
    <n v="62"/>
    <n v="1.6"/>
    <n v="181"/>
    <n v="4.68"/>
    <n v="71"/>
    <n v="1.8322580645161293"/>
    <n v="57.230431442095735"/>
    <n v="1.476914359796019"/>
    <x v="0"/>
    <m/>
    <m/>
    <n v="9"/>
    <n v="4"/>
    <n v="3"/>
    <n v="3"/>
    <n v="3"/>
    <n v="3"/>
    <n v="1"/>
    <n v="0"/>
    <n v="0"/>
    <n v="1"/>
    <n v="2"/>
    <m/>
  </r>
  <r>
    <n v="80312"/>
    <x v="0"/>
    <n v="40"/>
    <n v="6"/>
    <x v="1"/>
    <m/>
    <n v="1"/>
    <n v="2"/>
    <n v="1"/>
    <n v="69"/>
    <n v="1.78"/>
    <n v="245"/>
    <n v="6.34"/>
    <n v="68"/>
    <n v="1.7542028985507248"/>
    <n v="73.98747847325059"/>
    <n v="1.9086624881505225"/>
    <x v="0"/>
    <n v="2"/>
    <m/>
    <n v="7"/>
    <n v="4"/>
    <n v="0"/>
    <n v="3"/>
    <n v="3"/>
    <n v="1"/>
    <m/>
    <n v="30"/>
    <n v="21"/>
    <n v="1"/>
    <n v="2"/>
    <m/>
  </r>
  <r>
    <n v="80321"/>
    <x v="0"/>
    <n v="72"/>
    <n v="4"/>
    <x v="1"/>
    <m/>
    <n v="1"/>
    <n v="3"/>
    <n v="3"/>
    <n v="25"/>
    <n v="0.65"/>
    <n v="119"/>
    <n v="3.08"/>
    <n v="33"/>
    <n v="0.85799999999999998"/>
    <n v="28.123891921263869"/>
    <n v="0.73122118995286056"/>
    <x v="0"/>
    <n v="1"/>
    <n v="1"/>
    <n v="4"/>
    <n v="2"/>
    <n v="2"/>
    <n v="3"/>
    <n v="3"/>
    <n v="2"/>
    <n v="2"/>
    <n v="0"/>
    <n v="0"/>
    <n v="1"/>
    <n v="1"/>
    <n v="2"/>
  </r>
  <r>
    <n v="80323"/>
    <x v="0"/>
    <n v="33"/>
    <n v="3"/>
    <x v="1"/>
    <m/>
    <n v="1"/>
    <n v="4"/>
    <n v="3"/>
    <n v="28"/>
    <n v="0.72"/>
    <n v="182"/>
    <n v="4.71"/>
    <n v="28"/>
    <n v="0.72"/>
    <n v="29.058566230270873"/>
    <n v="0.74722027449267958"/>
    <x v="1"/>
    <m/>
    <m/>
    <n v="1"/>
    <n v="4"/>
    <n v="3"/>
    <n v="3"/>
    <n v="3"/>
    <n v="3"/>
    <n v="2"/>
    <n v="0"/>
    <n v="0"/>
    <n v="1"/>
    <n v="2"/>
    <m/>
  </r>
  <r>
    <n v="80327"/>
    <x v="0"/>
    <n v="27"/>
    <n v="2"/>
    <x v="1"/>
    <m/>
    <n v="2"/>
    <n v="5"/>
    <n v="5"/>
    <n v="59"/>
    <n v="1.53"/>
    <n v="205"/>
    <n v="5.3"/>
    <n v="64"/>
    <n v="1.6596610169491526"/>
    <n v="65.179529903641708"/>
    <n v="1.6902488263147766"/>
    <x v="1"/>
    <m/>
    <m/>
    <n v="3"/>
    <n v="3"/>
    <n v="3"/>
    <n v="3"/>
    <n v="3"/>
    <n v="3"/>
    <n v="3"/>
    <n v="0"/>
    <n v="30"/>
    <n v="1"/>
    <n v="1"/>
    <n v="2"/>
  </r>
  <r>
    <n v="80330"/>
    <x v="0"/>
    <n v="73"/>
    <n v="6"/>
    <x v="1"/>
    <m/>
    <n v="2"/>
    <n v="5"/>
    <n v="1"/>
    <n v="42"/>
    <n v="1.0900000000000001"/>
    <n v="213"/>
    <n v="5.51"/>
    <n v="43"/>
    <n v="1.115952380952381"/>
    <n v="39.690481530992599"/>
    <n v="1.0300624968757603"/>
    <x v="0"/>
    <n v="2"/>
    <m/>
    <n v="8"/>
    <n v="1"/>
    <n v="3"/>
    <n v="3"/>
    <n v="3"/>
    <n v="3"/>
    <n v="0"/>
    <n v="0"/>
    <n v="0"/>
    <n v="2"/>
    <n v="1"/>
    <n v="2"/>
  </r>
  <r>
    <n v="80331"/>
    <x v="0"/>
    <n v="27"/>
    <n v="4"/>
    <x v="1"/>
    <m/>
    <n v="1"/>
    <n v="3"/>
    <n v="5"/>
    <n v="60"/>
    <n v="1.55"/>
    <n v="141"/>
    <n v="3.65"/>
    <n v="59"/>
    <n v="1.5241666666666667"/>
    <n v="64.746288547555679"/>
    <n v="1.6726124541451883"/>
    <x v="0"/>
    <m/>
    <m/>
    <n v="8"/>
    <n v="3"/>
    <n v="2"/>
    <m/>
    <m/>
    <m/>
    <m/>
    <n v="0"/>
    <n v="6"/>
    <n v="2"/>
    <n v="1"/>
    <n v="2"/>
  </r>
  <r>
    <n v="80332"/>
    <x v="0"/>
    <n v="24"/>
    <n v="1"/>
    <x v="1"/>
    <m/>
    <n v="1"/>
    <n v="2"/>
    <n v="5"/>
    <n v="59"/>
    <n v="1.53"/>
    <n v="130"/>
    <n v="3.36"/>
    <n v="68"/>
    <n v="1.7633898305084748"/>
    <n v="59.36601808564852"/>
    <n v="1.5394916554413938"/>
    <x v="0"/>
    <m/>
    <m/>
    <n v="4"/>
    <n v="4"/>
    <n v="3"/>
    <n v="3"/>
    <n v="3"/>
    <n v="3"/>
    <n v="7"/>
    <n v="30"/>
    <n v="30"/>
    <n v="1"/>
    <n v="2"/>
    <m/>
  </r>
  <r>
    <n v="80335"/>
    <x v="0"/>
    <n v="28"/>
    <n v="3"/>
    <x v="0"/>
    <n v="1"/>
    <n v="1"/>
    <n v="3"/>
    <n v="6"/>
    <n v="43"/>
    <n v="1.1100000000000001"/>
    <n v="185"/>
    <n v="4.78"/>
    <n v="51"/>
    <n v="1.3165116279069768"/>
    <n v="45.324534808406774"/>
    <n v="1.1700054334263144"/>
    <x v="0"/>
    <m/>
    <m/>
    <n v="6"/>
    <n v="2"/>
    <n v="3"/>
    <n v="3"/>
    <n v="3"/>
    <n v="3"/>
    <n v="1"/>
    <n v="0"/>
    <n v="0"/>
    <n v="1"/>
    <n v="1"/>
    <n v="2"/>
  </r>
  <r>
    <n v="80338"/>
    <x v="0"/>
    <n v="23"/>
    <n v="3"/>
    <x v="1"/>
    <m/>
    <n v="1"/>
    <n v="4"/>
    <n v="6"/>
    <n v="54"/>
    <n v="1.4"/>
    <n v="174"/>
    <n v="4.5"/>
    <n v="54"/>
    <n v="1.4"/>
    <n v="50.105155487820078"/>
    <n v="1.2990225496842243"/>
    <x v="1"/>
    <m/>
    <m/>
    <n v="6"/>
    <n v="3"/>
    <n v="3"/>
    <n v="3"/>
    <n v="3"/>
    <n v="3"/>
    <n v="5"/>
    <n v="5"/>
    <n v="0"/>
    <n v="1"/>
    <n v="1"/>
    <n v="2"/>
  </r>
  <r>
    <n v="80340"/>
    <x v="0"/>
    <n v="61"/>
    <n v="4"/>
    <x v="0"/>
    <n v="1"/>
    <n v="1"/>
    <n v="4"/>
    <n v="6"/>
    <n v="45"/>
    <n v="1.1599999999999999"/>
    <n v="149"/>
    <n v="3.85"/>
    <n v="52"/>
    <n v="1.3404444444444443"/>
    <n v="45.469431935082426"/>
    <n v="1.1721009121043469"/>
    <x v="1"/>
    <n v="2"/>
    <m/>
    <n v="15"/>
    <n v="3"/>
    <n v="2"/>
    <n v="3"/>
    <n v="3"/>
    <n v="3"/>
    <n v="1"/>
    <n v="1"/>
    <n v="0"/>
    <n v="1"/>
    <n v="1"/>
    <n v="1"/>
  </r>
  <r>
    <n v="80366"/>
    <x v="0"/>
    <n v="64"/>
    <n v="3"/>
    <x v="1"/>
    <m/>
    <n v="1"/>
    <n v="5"/>
    <n v="1"/>
    <n v="51"/>
    <n v="1.32"/>
    <n v="147"/>
    <n v="3.8"/>
    <n v="45"/>
    <n v="1.1647058823529413"/>
    <n v="44.450119654656348"/>
    <n v="1.1504736851793407"/>
    <x v="1"/>
    <n v="2"/>
    <m/>
    <n v="15"/>
    <n v="2"/>
    <n v="3"/>
    <n v="3"/>
    <n v="3"/>
    <n v="3"/>
    <n v="0"/>
    <n v="0"/>
    <n v="1"/>
    <n v="1"/>
    <n v="1"/>
    <n v="2"/>
  </r>
  <r>
    <n v="80368"/>
    <x v="0"/>
    <n v="46"/>
    <n v="3"/>
    <x v="1"/>
    <m/>
    <n v="1"/>
    <n v="4"/>
    <n v="1"/>
    <n v="61"/>
    <n v="1.58"/>
    <n v="218"/>
    <n v="5.64"/>
    <n v="56"/>
    <n v="1.4504918032786887"/>
    <n v="62.278809584343513"/>
    <n v="1.6131232646436517"/>
    <x v="1"/>
    <n v="2"/>
    <m/>
    <n v="15"/>
    <n v="2"/>
    <n v="1"/>
    <m/>
    <m/>
    <m/>
    <n v="0"/>
    <n v="3"/>
    <n v="0"/>
    <n v="1"/>
    <n v="1"/>
    <n v="2"/>
  </r>
  <r>
    <n v="80372"/>
    <x v="0"/>
    <n v="42"/>
    <n v="6"/>
    <x v="1"/>
    <m/>
    <n v="1"/>
    <n v="5"/>
    <n v="1"/>
    <n v="44"/>
    <n v="1.1399999999999999"/>
    <n v="213"/>
    <n v="5.51"/>
    <n v="50"/>
    <n v="1.2954545454545452"/>
    <n v="44.740924176699124"/>
    <n v="1.1591966718508409"/>
    <x v="1"/>
    <n v="2"/>
    <m/>
    <n v="15"/>
    <n v="3"/>
    <n v="0"/>
    <n v="3"/>
    <n v="3"/>
    <n v="3"/>
    <n v="0"/>
    <n v="7"/>
    <n v="10"/>
    <n v="1"/>
    <n v="1"/>
    <n v="2"/>
  </r>
  <r>
    <n v="80375"/>
    <x v="0"/>
    <n v="47"/>
    <n v="4"/>
    <x v="1"/>
    <m/>
    <n v="1"/>
    <n v="3"/>
    <n v="3"/>
    <n v="63"/>
    <n v="1.63"/>
    <n v="191"/>
    <n v="4.9400000000000004"/>
    <n v="70"/>
    <n v="1.8111111111111111"/>
    <n v="60.135439524742708"/>
    <n v="1.5558851813544541"/>
    <x v="1"/>
    <n v="2"/>
    <m/>
    <n v="15"/>
    <n v="4"/>
    <n v="0"/>
    <n v="3"/>
    <n v="0"/>
    <n v="0"/>
    <n v="7"/>
    <n v="0"/>
    <n v="16"/>
    <n v="1"/>
    <n v="1"/>
    <n v="2"/>
  </r>
  <r>
    <n v="80377"/>
    <x v="0"/>
    <n v="44"/>
    <n v="4"/>
    <x v="1"/>
    <m/>
    <n v="1"/>
    <n v="3"/>
    <n v="1"/>
    <n v="50"/>
    <n v="1.29"/>
    <n v="213"/>
    <n v="5.51"/>
    <n v="55"/>
    <n v="1.419"/>
    <n v="57.603030137859996"/>
    <n v="1.4861581775567878"/>
    <x v="1"/>
    <n v="1"/>
    <n v="1"/>
    <n v="4"/>
    <n v="4"/>
    <n v="1"/>
    <m/>
    <m/>
    <m/>
    <n v="2"/>
    <n v="0"/>
    <n v="0"/>
    <n v="1"/>
    <n v="1"/>
    <n v="2"/>
  </r>
  <r>
    <n v="80379"/>
    <x v="0"/>
    <n v="67"/>
    <n v="3"/>
    <x v="1"/>
    <m/>
    <n v="1"/>
    <n v="1"/>
    <n v="2"/>
    <n v="80"/>
    <n v="2.0699999999999998"/>
    <n v="233"/>
    <n v="6.03"/>
    <n v="89"/>
    <n v="2.3028749999999998"/>
    <n v="77.145074950660359"/>
    <n v="1.9961288143483364"/>
    <x v="1"/>
    <n v="2"/>
    <m/>
    <n v="6"/>
    <n v="4"/>
    <n v="3"/>
    <n v="3"/>
    <n v="3"/>
    <n v="3"/>
    <m/>
    <n v="0"/>
    <n v="0"/>
    <n v="1"/>
    <n v="1"/>
    <n v="2"/>
  </r>
  <r>
    <n v="80380"/>
    <x v="0"/>
    <n v="39"/>
    <n v="3"/>
    <x v="1"/>
    <m/>
    <n v="1"/>
    <n v="3"/>
    <n v="1"/>
    <n v="35"/>
    <n v="0.91"/>
    <n v="123"/>
    <n v="3.18"/>
    <n v="36"/>
    <n v="0.93599999999999994"/>
    <n v="35.584342434321165"/>
    <n v="0.92519290329235027"/>
    <x v="0"/>
    <m/>
    <m/>
    <n v="14"/>
    <n v="3"/>
    <n v="2"/>
    <n v="3"/>
    <n v="3"/>
    <n v="3"/>
    <n v="2"/>
    <n v="0"/>
    <n v="1"/>
    <n v="1"/>
    <n v="1"/>
    <n v="2"/>
  </r>
  <r>
    <n v="80381"/>
    <x v="0"/>
    <n v="80"/>
    <n v="3"/>
    <x v="0"/>
    <n v="2"/>
    <n v="1"/>
    <n v="3"/>
    <n v="1"/>
    <n v="34"/>
    <n v="0.88"/>
    <n v="225"/>
    <n v="5.82"/>
    <n v="36"/>
    <n v="0.93176470588235294"/>
    <n v="32.120208056893375"/>
    <n v="0.83134656147253438"/>
    <x v="0"/>
    <n v="2"/>
    <m/>
    <n v="5"/>
    <n v="2"/>
    <n v="3"/>
    <n v="3"/>
    <n v="3"/>
    <n v="3"/>
    <n v="0"/>
    <n v="0"/>
    <n v="0"/>
    <n v="2"/>
    <n v="1"/>
    <n v="2"/>
  </r>
  <r>
    <n v="80382"/>
    <x v="0"/>
    <n v="78"/>
    <n v="4"/>
    <x v="0"/>
    <n v="2"/>
    <n v="1"/>
    <n v="5"/>
    <n v="1"/>
    <n v="47"/>
    <n v="1.22"/>
    <n v="193"/>
    <n v="4.99"/>
    <n v="48"/>
    <n v="1.2459574468085106"/>
    <n v="59.197426907324605"/>
    <n v="1.5366140601475748"/>
    <x v="0"/>
    <n v="2"/>
    <m/>
    <n v="8"/>
    <n v="3"/>
    <n v="3"/>
    <n v="3"/>
    <n v="3"/>
    <n v="3"/>
    <n v="1"/>
    <n v="3"/>
    <n v="0"/>
    <n v="1"/>
    <n v="1"/>
    <n v="2"/>
  </r>
  <r>
    <n v="80385"/>
    <x v="0"/>
    <n v="68"/>
    <n v="4"/>
    <x v="0"/>
    <n v="2"/>
    <n v="1"/>
    <n v="3"/>
    <n v="1"/>
    <n v="110"/>
    <n v="2.84"/>
    <n v="207"/>
    <n v="5.35"/>
    <n v="110"/>
    <n v="2.84"/>
    <n v="116.46783931582587"/>
    <n v="3.0069878514267772"/>
    <x v="0"/>
    <n v="2"/>
    <m/>
    <n v="15"/>
    <n v="3"/>
    <n v="3"/>
    <n v="3"/>
    <n v="3"/>
    <n v="2"/>
    <n v="1"/>
    <n v="0"/>
    <n v="0"/>
    <n v="1"/>
    <n v="1"/>
    <n v="2"/>
  </r>
  <r>
    <n v="80386"/>
    <x v="0"/>
    <n v="33"/>
    <n v="3"/>
    <x v="0"/>
    <n v="1"/>
    <n v="1"/>
    <n v="4"/>
    <n v="5"/>
    <n v="93"/>
    <n v="2.4"/>
    <n v="215"/>
    <n v="5.56"/>
    <n v="98"/>
    <n v="2.5290322580645159"/>
    <n v="94.409884358857866"/>
    <n v="2.4363841124866545"/>
    <x v="0"/>
    <m/>
    <m/>
    <n v="7"/>
    <n v="2"/>
    <n v="0"/>
    <n v="3"/>
    <n v="2"/>
    <n v="0"/>
    <m/>
    <n v="0"/>
    <n v="0"/>
    <n v="2"/>
    <n v="1"/>
    <n v="2"/>
  </r>
  <r>
    <n v="80389"/>
    <x v="0"/>
    <n v="80"/>
    <n v="3"/>
    <x v="1"/>
    <m/>
    <n v="1"/>
    <n v="3"/>
    <n v="6"/>
    <n v="46"/>
    <n v="1.19"/>
    <n v="176"/>
    <n v="4.55"/>
    <n v="43"/>
    <n v="1.112391304347826"/>
    <n v="40.836759761394127"/>
    <n v="1.0564292199143264"/>
    <x v="1"/>
    <n v="2"/>
    <m/>
    <n v="3"/>
    <n v="1"/>
    <n v="3"/>
    <n v="3"/>
    <n v="3"/>
    <n v="3"/>
    <m/>
    <n v="0"/>
    <n v="0"/>
    <n v="1"/>
    <n v="1"/>
    <n v="2"/>
  </r>
  <r>
    <n v="80391"/>
    <x v="0"/>
    <n v="23"/>
    <n v="1"/>
    <x v="1"/>
    <m/>
    <n v="2"/>
    <n v="5"/>
    <n v="5"/>
    <n v="53"/>
    <n v="1.37"/>
    <n v="164"/>
    <n v="4.24"/>
    <n v="58"/>
    <n v="1.4992452830188681"/>
    <n v="59.581782933420072"/>
    <n v="1.5401328795997267"/>
    <x v="0"/>
    <m/>
    <m/>
    <n v="5"/>
    <n v="4"/>
    <n v="3"/>
    <n v="2"/>
    <n v="2"/>
    <n v="3"/>
    <m/>
    <n v="0"/>
    <n v="0"/>
    <n v="1"/>
    <n v="2"/>
    <m/>
  </r>
  <r>
    <n v="80393"/>
    <x v="0"/>
    <n v="66"/>
    <n v="3"/>
    <x v="1"/>
    <m/>
    <n v="1"/>
    <n v="4"/>
    <n v="1"/>
    <n v="56"/>
    <n v="1.45"/>
    <n v="145"/>
    <n v="3.75"/>
    <n v="58"/>
    <n v="1.5017857142857143"/>
    <n v="54.927081740862022"/>
    <n v="1.4222190807901771"/>
    <x v="0"/>
    <n v="1"/>
    <n v="2"/>
    <n v="14"/>
    <n v="3"/>
    <n v="0"/>
    <m/>
    <m/>
    <m/>
    <n v="3"/>
    <n v="0"/>
    <n v="0"/>
    <n v="1"/>
    <n v="1"/>
    <n v="1"/>
  </r>
  <r>
    <n v="80394"/>
    <x v="0"/>
    <n v="60"/>
    <n v="3"/>
    <x v="1"/>
    <m/>
    <n v="1"/>
    <n v="1"/>
    <n v="1"/>
    <n v="47"/>
    <n v="1.22"/>
    <n v="243"/>
    <n v="6.28"/>
    <n v="51"/>
    <n v="1.3238297872340425"/>
    <n v="49.141074181921333"/>
    <n v="1.2755768191902985"/>
    <x v="1"/>
    <n v="2"/>
    <m/>
    <n v="14"/>
    <n v="2"/>
    <n v="2"/>
    <m/>
    <m/>
    <m/>
    <m/>
    <n v="1"/>
    <n v="0"/>
    <n v="1"/>
    <n v="2"/>
    <m/>
  </r>
  <r>
    <n v="80396"/>
    <x v="0"/>
    <n v="31"/>
    <n v="4"/>
    <x v="0"/>
    <n v="2"/>
    <n v="1"/>
    <n v="4"/>
    <n v="3"/>
    <n v="50"/>
    <n v="1.29"/>
    <n v="172"/>
    <n v="4.45"/>
    <n v="57"/>
    <n v="1.4706000000000001"/>
    <n v="53.962583948094696"/>
    <n v="1.3922346658608433"/>
    <x v="0"/>
    <m/>
    <m/>
    <n v="9"/>
    <n v="1"/>
    <n v="0"/>
    <m/>
    <m/>
    <m/>
    <n v="3"/>
    <n v="0"/>
    <n v="30"/>
    <n v="1"/>
    <n v="2"/>
    <m/>
  </r>
  <r>
    <n v="80402"/>
    <x v="0"/>
    <n v="66"/>
    <n v="3"/>
    <x v="0"/>
    <n v="2"/>
    <n v="1"/>
    <n v="4"/>
    <n v="3"/>
    <n v="62"/>
    <n v="1.6"/>
    <n v="195"/>
    <n v="5.04"/>
    <n v="62"/>
    <n v="1.6"/>
    <n v="59.061113660122231"/>
    <n v="1.5241577718741222"/>
    <x v="1"/>
    <n v="2"/>
    <m/>
    <n v="7"/>
    <n v="3"/>
    <n v="3"/>
    <n v="3"/>
    <n v="3"/>
    <n v="3"/>
    <n v="2"/>
    <n v="0"/>
    <n v="0"/>
    <n v="1"/>
    <n v="1"/>
    <n v="2"/>
  </r>
  <r>
    <n v="80410"/>
    <x v="0"/>
    <n v="47"/>
    <n v="1"/>
    <x v="1"/>
    <m/>
    <n v="2"/>
    <n v="4"/>
    <n v="1"/>
    <n v="53"/>
    <n v="1.37"/>
    <n v="159"/>
    <n v="4.1100000000000003"/>
    <n v="60"/>
    <n v="1.5509433962264152"/>
    <n v="58.699046045862687"/>
    <n v="1.5173149638270167"/>
    <x v="0"/>
    <n v="2"/>
    <m/>
    <n v="12"/>
    <n v="3"/>
    <n v="2"/>
    <n v="3"/>
    <n v="2"/>
    <n v="2"/>
    <n v="2"/>
    <n v="0"/>
    <n v="0"/>
    <n v="1"/>
    <n v="2"/>
    <m/>
  </r>
  <r>
    <n v="80411"/>
    <x v="0"/>
    <n v="41"/>
    <n v="1"/>
    <x v="1"/>
    <m/>
    <n v="2"/>
    <n v="1"/>
    <n v="6"/>
    <n v="36"/>
    <n v="0.93"/>
    <n v="123"/>
    <n v="3.18"/>
    <n v="38"/>
    <n v="0.9816666666666668"/>
    <n v="35.84911223227526"/>
    <n v="0.9261020660004442"/>
    <x v="0"/>
    <n v="2"/>
    <m/>
    <n v="5"/>
    <n v="4"/>
    <n v="2"/>
    <n v="2"/>
    <n v="2"/>
    <n v="2"/>
    <n v="0"/>
    <n v="0"/>
    <n v="0"/>
    <n v="1"/>
    <n v="1"/>
    <n v="1"/>
  </r>
  <r>
    <n v="80413"/>
    <x v="0"/>
    <n v="46"/>
    <n v="6"/>
    <x v="1"/>
    <m/>
    <n v="2"/>
    <n v="5"/>
    <n v="1"/>
    <n v="54"/>
    <n v="1.4"/>
    <n v="175"/>
    <n v="4.53"/>
    <n v="59"/>
    <n v="1.5296296296296295"/>
    <n v="59.591766574109059"/>
    <n v="1.5449717259954199"/>
    <x v="0"/>
    <n v="2"/>
    <m/>
    <n v="15"/>
    <n v="3"/>
    <n v="0"/>
    <n v="3"/>
    <n v="2"/>
    <n v="2"/>
    <n v="1"/>
    <n v="0"/>
    <n v="1"/>
    <n v="1"/>
    <n v="1"/>
    <n v="2"/>
  </r>
  <r>
    <n v="80414"/>
    <x v="0"/>
    <n v="24"/>
    <n v="1"/>
    <x v="1"/>
    <m/>
    <n v="2"/>
    <n v="3"/>
    <n v="5"/>
    <n v="44"/>
    <n v="1.1399999999999999"/>
    <n v="203"/>
    <n v="5.25"/>
    <n v="40"/>
    <n v="1.0363636363636362"/>
    <n v="48.495336418588451"/>
    <n v="1.2564700799361552"/>
    <x v="0"/>
    <m/>
    <m/>
    <n v="7"/>
    <n v="4"/>
    <n v="3"/>
    <n v="3"/>
    <n v="3"/>
    <n v="3"/>
    <n v="3"/>
    <n v="2"/>
    <n v="2"/>
    <n v="1"/>
    <n v="2"/>
    <m/>
  </r>
  <r>
    <n v="80416"/>
    <x v="0"/>
    <n v="39"/>
    <n v="3"/>
    <x v="1"/>
    <m/>
    <n v="1"/>
    <n v="4"/>
    <n v="5"/>
    <n v="37"/>
    <n v="0.96"/>
    <n v="211"/>
    <n v="5.46"/>
    <n v="31"/>
    <n v="0.80432432432432432"/>
    <n v="35.735854632314513"/>
    <n v="0.92720055262221446"/>
    <x v="0"/>
    <m/>
    <m/>
    <n v="8"/>
    <n v="2"/>
    <n v="1"/>
    <m/>
    <m/>
    <m/>
    <n v="10"/>
    <n v="2"/>
    <n v="5"/>
    <n v="1"/>
    <n v="1"/>
    <n v="2"/>
  </r>
  <r>
    <n v="80427"/>
    <x v="0"/>
    <n v="52"/>
    <n v="4"/>
    <x v="1"/>
    <m/>
    <n v="1"/>
    <n v="3"/>
    <n v="1"/>
    <n v="40"/>
    <n v="1.03"/>
    <n v="248"/>
    <n v="6.41"/>
    <n v="48"/>
    <n v="1.236"/>
    <n v="44.130733467211826"/>
    <n v="1.1363663867807046"/>
    <x v="1"/>
    <n v="2"/>
    <m/>
    <n v="9"/>
    <n v="4"/>
    <n v="1"/>
    <n v="3"/>
    <n v="3"/>
    <n v="2"/>
    <n v="7"/>
    <n v="0"/>
    <n v="0"/>
    <n v="1"/>
    <n v="1"/>
    <n v="2"/>
  </r>
  <r>
    <n v="80428"/>
    <x v="0"/>
    <n v="56"/>
    <n v="1"/>
    <x v="1"/>
    <m/>
    <n v="1"/>
    <n v="2"/>
    <n v="1"/>
    <n v="60"/>
    <n v="1.55"/>
    <n v="248"/>
    <n v="6.41"/>
    <n v="68"/>
    <n v="1.7566666666666668"/>
    <n v="66.396470478945432"/>
    <n v="1.7152421540394236"/>
    <x v="0"/>
    <n v="1"/>
    <n v="2"/>
    <n v="77"/>
    <n v="3"/>
    <n v="1"/>
    <m/>
    <m/>
    <m/>
    <m/>
    <n v="0"/>
    <n v="2"/>
    <n v="1"/>
    <n v="1"/>
    <n v="2"/>
  </r>
  <r>
    <n v="80430"/>
    <x v="0"/>
    <n v="46"/>
    <n v="3"/>
    <x v="1"/>
    <m/>
    <n v="1"/>
    <n v="4"/>
    <n v="1"/>
    <n v="32"/>
    <n v="0.83"/>
    <n v="206"/>
    <n v="5.33"/>
    <n v="38"/>
    <n v="0.98562499999999997"/>
    <n v="36.40865946669544"/>
    <n v="0.94434960491741293"/>
    <x v="1"/>
    <n v="2"/>
    <m/>
    <n v="15"/>
    <n v="2"/>
    <n v="1"/>
    <m/>
    <m/>
    <m/>
    <n v="1"/>
    <n v="0"/>
    <n v="6"/>
    <n v="1"/>
    <n v="1"/>
    <n v="2"/>
  </r>
  <r>
    <n v="80445"/>
    <x v="0"/>
    <n v="22"/>
    <n v="2"/>
    <x v="1"/>
    <m/>
    <n v="1"/>
    <n v="3"/>
    <n v="5"/>
    <n v="53"/>
    <n v="1.37"/>
    <n v="156"/>
    <n v="4.03"/>
    <n v="61"/>
    <n v="1.5767924528301889"/>
    <n v="56.593870598571336"/>
    <n v="1.4628981645291081"/>
    <x v="1"/>
    <m/>
    <m/>
    <n v="5"/>
    <n v="4"/>
    <n v="3"/>
    <n v="3"/>
    <n v="3"/>
    <n v="3"/>
    <n v="2"/>
    <n v="0"/>
    <n v="1"/>
    <n v="1"/>
    <n v="1"/>
    <n v="1"/>
  </r>
  <r>
    <n v="80453"/>
    <x v="0"/>
    <n v="38"/>
    <n v="3"/>
    <x v="1"/>
    <m/>
    <n v="1"/>
    <n v="5"/>
    <n v="6"/>
    <n v="98"/>
    <n v="2.5299999999999998"/>
    <n v="240"/>
    <n v="6.21"/>
    <n v="92"/>
    <n v="2.3751020408163264"/>
    <n v="97.533047510758109"/>
    <n v="2.5179450020634491"/>
    <x v="1"/>
    <m/>
    <m/>
    <n v="15"/>
    <n v="2"/>
    <n v="1"/>
    <n v="3"/>
    <n v="2"/>
    <n v="1"/>
    <n v="0"/>
    <n v="0"/>
    <n v="0"/>
    <n v="1"/>
    <n v="1"/>
    <n v="2"/>
  </r>
  <r>
    <n v="80454"/>
    <x v="0"/>
    <n v="63"/>
    <n v="2"/>
    <x v="1"/>
    <m/>
    <n v="2"/>
    <n v="1"/>
    <n v="3"/>
    <n v="75"/>
    <n v="1.94"/>
    <n v="194"/>
    <n v="5.0199999999999996"/>
    <n v="76"/>
    <n v="1.9658666666666667"/>
    <n v="72.90053655658329"/>
    <n v="1.8856938789302875"/>
    <x v="0"/>
    <n v="1"/>
    <n v="1"/>
    <n v="1"/>
    <n v="3"/>
    <n v="3"/>
    <n v="3"/>
    <n v="3"/>
    <n v="3"/>
    <n v="5"/>
    <n v="30"/>
    <n v="0"/>
    <n v="2"/>
    <n v="1"/>
    <n v="2"/>
  </r>
  <r>
    <n v="80477"/>
    <x v="0"/>
    <n v="49"/>
    <n v="6"/>
    <x v="1"/>
    <m/>
    <n v="1"/>
    <n v="3"/>
    <n v="6"/>
    <n v="78"/>
    <n v="2.02"/>
    <n v="221"/>
    <n v="5.72"/>
    <n v="84"/>
    <n v="2.1753846153846155"/>
    <n v="83.923143063803806"/>
    <n v="2.1733942178062011"/>
    <x v="0"/>
    <n v="2"/>
    <m/>
    <n v="15"/>
    <n v="1"/>
    <n v="2"/>
    <n v="3"/>
    <n v="3"/>
    <n v="2"/>
    <m/>
    <n v="0"/>
    <n v="0"/>
    <n v="1"/>
    <n v="1"/>
    <n v="2"/>
  </r>
  <r>
    <n v="80479"/>
    <x v="0"/>
    <n v="62"/>
    <n v="6"/>
    <x v="1"/>
    <m/>
    <n v="2"/>
    <n v="5"/>
    <n v="1"/>
    <n v="44"/>
    <n v="1.1399999999999999"/>
    <n v="269"/>
    <n v="6.96"/>
    <n v="51"/>
    <n v="1.3213636363636363"/>
    <n v="52.667811594989054"/>
    <n v="1.3645751185974435"/>
    <x v="0"/>
    <n v="1"/>
    <n v="2"/>
    <n v="15"/>
    <n v="4"/>
    <n v="0"/>
    <m/>
    <m/>
    <m/>
    <n v="0"/>
    <n v="0"/>
    <n v="0"/>
    <n v="2"/>
    <n v="1"/>
    <n v="2"/>
  </r>
  <r>
    <n v="80493"/>
    <x v="0"/>
    <n v="52"/>
    <n v="3"/>
    <x v="0"/>
    <n v="2"/>
    <n v="1"/>
    <n v="5"/>
    <n v="5"/>
    <n v="49"/>
    <n v="1.27"/>
    <n v="224"/>
    <n v="5.79"/>
    <n v="45"/>
    <n v="1.1663265306122448"/>
    <n v="48.66197713651615"/>
    <n v="1.2612389992525614"/>
    <x v="1"/>
    <n v="1"/>
    <n v="2"/>
    <n v="9"/>
    <n v="3"/>
    <n v="2"/>
    <n v="3"/>
    <n v="3"/>
    <n v="2"/>
    <n v="8"/>
    <n v="2"/>
    <n v="0"/>
    <n v="1"/>
    <n v="1"/>
    <n v="2"/>
  </r>
  <r>
    <n v="80498"/>
    <x v="0"/>
    <n v="64"/>
    <n v="6"/>
    <x v="1"/>
    <m/>
    <n v="2"/>
    <n v="5"/>
    <n v="1"/>
    <n v="55"/>
    <n v="1.42"/>
    <n v="227"/>
    <n v="5.87"/>
    <n v="60"/>
    <n v="1.5490909090909089"/>
    <n v="63.860609431087667"/>
    <n v="1.6487648253117178"/>
    <x v="0"/>
    <n v="2"/>
    <m/>
    <n v="15"/>
    <n v="2"/>
    <n v="2"/>
    <n v="3"/>
    <n v="3"/>
    <n v="4"/>
    <m/>
    <n v="0"/>
    <n v="0"/>
    <n v="2"/>
    <n v="2"/>
    <m/>
  </r>
  <r>
    <n v="80503"/>
    <x v="0"/>
    <n v="44"/>
    <n v="3"/>
    <x v="1"/>
    <m/>
    <n v="1"/>
    <n v="3"/>
    <n v="6"/>
    <n v="61"/>
    <n v="1.58"/>
    <n v="156"/>
    <n v="4.03"/>
    <n v="68"/>
    <n v="1.761311475409836"/>
    <n v="61.231603740788628"/>
    <n v="1.5859989165646893"/>
    <x v="1"/>
    <n v="2"/>
    <m/>
    <n v="10"/>
    <n v="4"/>
    <n v="2"/>
    <n v="3"/>
    <n v="3"/>
    <n v="3"/>
    <n v="10"/>
    <n v="0"/>
    <n v="1"/>
    <n v="1"/>
    <n v="2"/>
    <m/>
  </r>
  <r>
    <n v="80505"/>
    <x v="0"/>
    <n v="46"/>
    <n v="3"/>
    <x v="1"/>
    <m/>
    <n v="1"/>
    <n v="5"/>
    <n v="1"/>
    <n v="63"/>
    <n v="1.63"/>
    <n v="184"/>
    <n v="4.76"/>
    <n v="71"/>
    <n v="1.8369841269841267"/>
    <n v="70.198979927636401"/>
    <n v="1.8162593219372591"/>
    <x v="0"/>
    <n v="2"/>
    <m/>
    <n v="15"/>
    <n v="2"/>
    <n v="3"/>
    <n v="3"/>
    <n v="3"/>
    <n v="3"/>
    <n v="2"/>
    <n v="1"/>
    <n v="0"/>
    <n v="1"/>
    <n v="1"/>
    <n v="2"/>
  </r>
  <r>
    <n v="80506"/>
    <x v="0"/>
    <n v="53"/>
    <n v="3"/>
    <x v="0"/>
    <n v="2"/>
    <n v="1"/>
    <n v="5"/>
    <n v="1"/>
    <n v="42"/>
    <n v="1.0900000000000001"/>
    <n v="195"/>
    <n v="5.04"/>
    <n v="36"/>
    <n v="0.93428571428571439"/>
    <n v="50.581895269594696"/>
    <n v="1.3127206153299578"/>
    <x v="1"/>
    <n v="1"/>
    <n v="2"/>
    <n v="14"/>
    <n v="4"/>
    <n v="3"/>
    <n v="3"/>
    <n v="3"/>
    <n v="3"/>
    <n v="3"/>
    <n v="2"/>
    <n v="2"/>
    <n v="1"/>
    <n v="1"/>
    <n v="2"/>
  </r>
  <r>
    <n v="80517"/>
    <x v="0"/>
    <n v="55"/>
    <n v="4"/>
    <x v="1"/>
    <m/>
    <n v="1"/>
    <n v="2"/>
    <n v="1"/>
    <n v="33"/>
    <n v="0.85"/>
    <n v="180"/>
    <n v="4.6500000000000004"/>
    <n v="33"/>
    <n v="0.85"/>
    <n v="31.346078818272058"/>
    <n v="0.8073989998645833"/>
    <x v="0"/>
    <n v="2"/>
    <m/>
    <n v="7"/>
    <n v="4"/>
    <n v="2"/>
    <m/>
    <m/>
    <m/>
    <n v="2"/>
    <n v="1"/>
    <n v="0"/>
    <n v="1"/>
    <n v="1"/>
    <n v="2"/>
  </r>
  <r>
    <n v="80521"/>
    <x v="0"/>
    <n v="41"/>
    <n v="3"/>
    <x v="1"/>
    <m/>
    <n v="1"/>
    <n v="5"/>
    <n v="1"/>
    <n v="46"/>
    <n v="1.19"/>
    <n v="177"/>
    <n v="4.58"/>
    <n v="48"/>
    <n v="1.2417391304347825"/>
    <n v="48.949293125134744"/>
    <n v="1.2662969308458769"/>
    <x v="0"/>
    <n v="1"/>
    <n v="2"/>
    <n v="15"/>
    <n v="2"/>
    <n v="1"/>
    <n v="3"/>
    <n v="3"/>
    <n v="1"/>
    <n v="0"/>
    <n v="3"/>
    <n v="0"/>
    <n v="1"/>
    <n v="1"/>
    <n v="2"/>
  </r>
  <r>
    <n v="80522"/>
    <x v="0"/>
    <n v="55"/>
    <n v="3"/>
    <x v="1"/>
    <m/>
    <n v="1"/>
    <n v="4"/>
    <n v="3"/>
    <n v="129"/>
    <n v="3.34"/>
    <n v="225"/>
    <n v="5.82"/>
    <n v="135"/>
    <n v="3.4953488372093022"/>
    <n v="122.90409094746182"/>
    <n v="3.1821679361590891"/>
    <x v="1"/>
    <n v="1"/>
    <n v="2"/>
    <n v="8"/>
    <n v="3"/>
    <n v="3"/>
    <n v="3"/>
    <n v="3"/>
    <n v="3"/>
    <m/>
    <n v="2"/>
    <n v="2"/>
    <n v="1"/>
    <n v="2"/>
    <m/>
  </r>
  <r>
    <n v="80523"/>
    <x v="0"/>
    <n v="52"/>
    <n v="1"/>
    <x v="1"/>
    <m/>
    <n v="2"/>
    <n v="1"/>
    <n v="5"/>
    <n v="38"/>
    <n v="0.98"/>
    <n v="257"/>
    <n v="6.65"/>
    <n v="45"/>
    <n v="1.1605263157894736"/>
    <n v="44.253627947099382"/>
    <n v="1.141277773372563"/>
    <x v="0"/>
    <n v="2"/>
    <m/>
    <n v="3"/>
    <n v="1"/>
    <n v="2"/>
    <n v="3"/>
    <n v="3"/>
    <n v="2"/>
    <n v="4"/>
    <n v="0"/>
    <n v="0"/>
    <n v="2"/>
    <n v="2"/>
    <m/>
  </r>
  <r>
    <n v="80530"/>
    <x v="0"/>
    <n v="59"/>
    <n v="3"/>
    <x v="1"/>
    <m/>
    <n v="1"/>
    <n v="4"/>
    <n v="3"/>
    <n v="38"/>
    <n v="0.98"/>
    <n v="118"/>
    <n v="3.05"/>
    <n v="40"/>
    <n v="1.0315789473684212"/>
    <n v="48.591142786653997"/>
    <n v="1.2531399981821294"/>
    <x v="1"/>
    <n v="1"/>
    <n v="1"/>
    <n v="5"/>
    <n v="5"/>
    <n v="1"/>
    <n v="3"/>
    <n v="3"/>
    <n v="2"/>
    <m/>
    <n v="0"/>
    <n v="0"/>
    <n v="1"/>
    <n v="1"/>
    <n v="2"/>
  </r>
  <r>
    <n v="80537"/>
    <x v="0"/>
    <n v="65"/>
    <n v="4"/>
    <x v="1"/>
    <m/>
    <n v="1"/>
    <n v="2"/>
    <n v="1"/>
    <n v="40"/>
    <n v="1.03"/>
    <n v="158"/>
    <n v="4.09"/>
    <n v="35"/>
    <n v="0.90125000000000011"/>
    <n v="43.182092752634468"/>
    <n v="1.1119388883803376"/>
    <x v="0"/>
    <n v="2"/>
    <m/>
    <n v="7"/>
    <n v="1"/>
    <n v="3"/>
    <n v="3"/>
    <n v="3"/>
    <n v="3"/>
    <n v="1"/>
    <n v="0"/>
    <n v="0"/>
    <n v="1"/>
    <n v="1"/>
    <n v="2"/>
  </r>
  <r>
    <n v="80538"/>
    <x v="0"/>
    <n v="80"/>
    <n v="3"/>
    <x v="0"/>
    <n v="2"/>
    <n v="1"/>
    <n v="3"/>
    <n v="1"/>
    <n v="64"/>
    <n v="1.66"/>
    <n v="136"/>
    <n v="3.52"/>
    <n v="73"/>
    <n v="1.8934374999999999"/>
    <n v="60.264844295174285"/>
    <n v="1.563119398906083"/>
    <x v="0"/>
    <n v="1"/>
    <n v="2"/>
    <n v="7"/>
    <n v="3"/>
    <n v="3"/>
    <n v="2"/>
    <n v="1"/>
    <n v="2"/>
    <n v="1"/>
    <n v="0"/>
    <n v="0"/>
    <n v="1"/>
    <n v="1"/>
    <n v="2"/>
  </r>
  <r>
    <n v="80539"/>
    <x v="0"/>
    <n v="40"/>
    <n v="4"/>
    <x v="1"/>
    <m/>
    <n v="1"/>
    <n v="3"/>
    <n v="1"/>
    <n v="44"/>
    <n v="1.1399999999999999"/>
    <n v="269"/>
    <n v="6.96"/>
    <n v="51"/>
    <n v="1.3213636363636363"/>
    <n v="39.089273791574747"/>
    <n v="1.0127675482362548"/>
    <x v="1"/>
    <n v="2"/>
    <m/>
    <n v="7"/>
    <n v="3"/>
    <n v="2"/>
    <n v="3"/>
    <n v="3"/>
    <n v="2"/>
    <n v="0"/>
    <n v="0"/>
    <n v="0"/>
    <n v="1"/>
    <n v="2"/>
    <m/>
  </r>
  <r>
    <n v="80543"/>
    <x v="0"/>
    <n v="28"/>
    <n v="7"/>
    <x v="1"/>
    <m/>
    <n v="1"/>
    <n v="5"/>
    <n v="6"/>
    <n v="63"/>
    <n v="1.63"/>
    <n v="164"/>
    <n v="4.24"/>
    <n v="73"/>
    <n v="1.8887301587301586"/>
    <n v="58.752233061660228"/>
    <n v="1.5200974585794629"/>
    <x v="1"/>
    <m/>
    <m/>
    <n v="15"/>
    <n v="3"/>
    <n v="3"/>
    <n v="3"/>
    <n v="3"/>
    <n v="3"/>
    <n v="1"/>
    <n v="0"/>
    <n v="4"/>
    <n v="1"/>
    <n v="1"/>
    <n v="2"/>
  </r>
  <r>
    <n v="80545"/>
    <x v="0"/>
    <n v="55"/>
    <n v="3"/>
    <x v="1"/>
    <m/>
    <n v="1"/>
    <n v="4"/>
    <n v="1"/>
    <n v="36"/>
    <n v="0.93"/>
    <n v="186"/>
    <n v="4.8099999999999996"/>
    <n v="32"/>
    <n v="0.82666666666666666"/>
    <n v="40.735794710742574"/>
    <n v="1.05234136336085"/>
    <x v="1"/>
    <n v="2"/>
    <m/>
    <n v="15"/>
    <n v="3"/>
    <n v="3"/>
    <n v="3"/>
    <n v="3"/>
    <n v="3"/>
    <n v="0"/>
    <n v="21"/>
    <n v="0"/>
    <n v="1"/>
    <n v="1"/>
    <n v="2"/>
  </r>
  <r>
    <n v="80547"/>
    <x v="0"/>
    <n v="55"/>
    <n v="4"/>
    <x v="1"/>
    <m/>
    <n v="1"/>
    <n v="2"/>
    <n v="1"/>
    <n v="39"/>
    <n v="1.01"/>
    <n v="151"/>
    <n v="3.9"/>
    <n v="34"/>
    <n v="0.88051282051282065"/>
    <n v="43.10072170850173"/>
    <n v="1.1161981775791474"/>
    <x v="0"/>
    <n v="2"/>
    <m/>
    <n v="7"/>
    <n v="3"/>
    <n v="0"/>
    <n v="4"/>
    <n v="4"/>
    <n v="0"/>
    <m/>
    <n v="0"/>
    <n v="2"/>
    <n v="2"/>
    <n v="1"/>
    <n v="2"/>
  </r>
  <r>
    <n v="80548"/>
    <x v="0"/>
    <n v="80"/>
    <n v="3"/>
    <x v="0"/>
    <n v="1"/>
    <n v="1"/>
    <n v="2"/>
    <n v="2"/>
    <n v="36"/>
    <n v="0.93"/>
    <n v="181"/>
    <n v="4.68"/>
    <n v="46"/>
    <n v="1.1883333333333335"/>
    <n v="42.785114385586731"/>
    <n v="1.1052821216276572"/>
    <x v="0"/>
    <n v="2"/>
    <m/>
    <n v="6"/>
    <n v="1"/>
    <n v="3"/>
    <n v="3"/>
    <n v="3"/>
    <n v="3"/>
    <n v="1"/>
    <n v="0"/>
    <n v="4"/>
    <n v="1"/>
    <n v="1"/>
    <n v="2"/>
  </r>
  <r>
    <n v="80549"/>
    <x v="0"/>
    <n v="76"/>
    <n v="6"/>
    <x v="1"/>
    <m/>
    <n v="2"/>
    <n v="5"/>
    <n v="2"/>
    <n v="37"/>
    <n v="0.96"/>
    <n v="124"/>
    <n v="3.21"/>
    <n v="47"/>
    <n v="1.2194594594594594"/>
    <n v="38.089163650892239"/>
    <n v="0.98825938121233925"/>
    <x v="0"/>
    <n v="2"/>
    <m/>
    <n v="5"/>
    <n v="4"/>
    <n v="0"/>
    <n v="0"/>
    <n v="0"/>
    <n v="2"/>
    <n v="0"/>
    <n v="4"/>
    <n v="0"/>
    <n v="2"/>
    <n v="1"/>
    <n v="2"/>
  </r>
  <r>
    <n v="80555"/>
    <x v="0"/>
    <n v="75"/>
    <n v="3"/>
    <x v="0"/>
    <n v="1"/>
    <n v="1"/>
    <n v="5"/>
    <n v="5"/>
    <n v="43"/>
    <n v="1.1100000000000001"/>
    <n v="155"/>
    <n v="4.01"/>
    <n v="47"/>
    <n v="1.2132558139534884"/>
    <n v="48.417003447138512"/>
    <n v="1.2498342750307849"/>
    <x v="0"/>
    <n v="2"/>
    <m/>
    <n v="4"/>
    <n v="1"/>
    <n v="0"/>
    <m/>
    <m/>
    <m/>
    <n v="3"/>
    <n v="0"/>
    <n v="1"/>
    <n v="1"/>
    <n v="1"/>
    <n v="2"/>
  </r>
  <r>
    <n v="80559"/>
    <x v="0"/>
    <n v="26"/>
    <n v="2"/>
    <x v="1"/>
    <m/>
    <n v="1"/>
    <n v="4"/>
    <n v="5"/>
    <n v="42"/>
    <n v="1.0900000000000001"/>
    <n v="173"/>
    <n v="4.47"/>
    <n v="47"/>
    <n v="1.2197619047619048"/>
    <n v="42.740881627984734"/>
    <n v="1.10922764225008"/>
    <x v="1"/>
    <m/>
    <m/>
    <n v="14"/>
    <n v="4"/>
    <n v="3"/>
    <n v="3"/>
    <n v="3"/>
    <n v="3"/>
    <n v="12"/>
    <n v="0"/>
    <n v="0"/>
    <n v="1"/>
    <n v="1"/>
    <n v="2"/>
  </r>
  <r>
    <n v="80560"/>
    <x v="0"/>
    <n v="25"/>
    <n v="2"/>
    <x v="1"/>
    <m/>
    <n v="1"/>
    <n v="2"/>
    <n v="6"/>
    <n v="47"/>
    <n v="1.22"/>
    <n v="288"/>
    <n v="7.45"/>
    <n v="53"/>
    <n v="1.3757446808510638"/>
    <n v="45.501650842436248"/>
    <n v="1.1811066814419622"/>
    <x v="1"/>
    <m/>
    <m/>
    <n v="5"/>
    <n v="5"/>
    <n v="0"/>
    <n v="1"/>
    <n v="1"/>
    <n v="0"/>
    <n v="3"/>
    <n v="0"/>
    <n v="0"/>
    <n v="1"/>
    <n v="2"/>
    <m/>
  </r>
  <r>
    <n v="80561"/>
    <x v="0"/>
    <n v="41"/>
    <n v="6"/>
    <x v="1"/>
    <m/>
    <n v="2"/>
    <n v="5"/>
    <n v="1"/>
    <n v="43"/>
    <n v="1.1100000000000001"/>
    <n v="121"/>
    <n v="3.13"/>
    <n v="40"/>
    <n v="1.032558139534884"/>
    <n v="46.875049458781461"/>
    <n v="1.2100303464941262"/>
    <x v="0"/>
    <n v="2"/>
    <m/>
    <n v="15"/>
    <n v="3"/>
    <n v="3"/>
    <n v="0"/>
    <n v="0"/>
    <n v="3"/>
    <n v="0"/>
    <n v="0"/>
    <n v="0"/>
    <n v="1"/>
    <n v="1"/>
    <n v="2"/>
  </r>
  <r>
    <n v="80578"/>
    <x v="0"/>
    <n v="44"/>
    <n v="3"/>
    <x v="0"/>
    <n v="1"/>
    <n v="1"/>
    <n v="5"/>
    <n v="1"/>
    <n v="81"/>
    <n v="2.09"/>
    <n v="194"/>
    <n v="5.0199999999999996"/>
    <n v="79"/>
    <n v="2.0383950617283948"/>
    <n v="80.305398010108121"/>
    <n v="2.0720775535941476"/>
    <x v="0"/>
    <n v="2"/>
    <m/>
    <n v="9"/>
    <n v="3"/>
    <n v="3"/>
    <n v="3"/>
    <n v="3"/>
    <n v="3"/>
    <n v="3"/>
    <n v="0"/>
    <n v="1"/>
    <n v="1"/>
    <n v="1"/>
    <n v="2"/>
  </r>
  <r>
    <n v="80585"/>
    <x v="0"/>
    <n v="41"/>
    <n v="6"/>
    <x v="1"/>
    <m/>
    <n v="2"/>
    <n v="5"/>
    <n v="1"/>
    <n v="40"/>
    <n v="1.03"/>
    <n v="258"/>
    <n v="6.67"/>
    <n v="49"/>
    <n v="1.2617499999999999"/>
    <n v="47.253811578535718"/>
    <n v="1.2167856481472947"/>
    <x v="0"/>
    <n v="2"/>
    <m/>
    <n v="15"/>
    <n v="2"/>
    <n v="1"/>
    <m/>
    <m/>
    <m/>
    <n v="0"/>
    <n v="0"/>
    <n v="0"/>
    <n v="1"/>
    <n v="1"/>
    <n v="2"/>
  </r>
  <r>
    <n v="80587"/>
    <x v="0"/>
    <n v="36"/>
    <n v="3"/>
    <x v="1"/>
    <m/>
    <n v="1"/>
    <n v="4"/>
    <n v="1"/>
    <n v="46"/>
    <n v="1.19"/>
    <n v="172"/>
    <n v="4.45"/>
    <n v="47"/>
    <n v="1.2158695652173912"/>
    <n v="48.645937444567565"/>
    <n v="1.2584492512833783"/>
    <x v="1"/>
    <m/>
    <m/>
    <n v="15"/>
    <n v="3"/>
    <n v="2"/>
    <n v="2"/>
    <n v="2"/>
    <n v="2"/>
    <n v="0"/>
    <n v="0"/>
    <n v="1"/>
    <n v="1"/>
    <n v="1"/>
    <n v="2"/>
  </r>
  <r>
    <n v="80593"/>
    <x v="0"/>
    <n v="63"/>
    <n v="6"/>
    <x v="1"/>
    <m/>
    <n v="2"/>
    <n v="4"/>
    <n v="1"/>
    <n v="64"/>
    <n v="1.66"/>
    <n v="224"/>
    <n v="5.79"/>
    <n v="66"/>
    <n v="1.7118749999999998"/>
    <n v="67.404314804223972"/>
    <n v="1.7482994152345592"/>
    <x v="0"/>
    <n v="2"/>
    <m/>
    <n v="8"/>
    <n v="3"/>
    <n v="0"/>
    <n v="0"/>
    <n v="3"/>
    <n v="1"/>
    <n v="1"/>
    <n v="0"/>
    <n v="0"/>
    <n v="1"/>
    <n v="1"/>
    <n v="2"/>
  </r>
  <r>
    <n v="80596"/>
    <x v="0"/>
    <n v="32"/>
    <n v="3"/>
    <x v="1"/>
    <m/>
    <n v="1"/>
    <n v="3"/>
    <n v="5"/>
    <n v="41"/>
    <n v="1.06"/>
    <n v="190"/>
    <n v="4.91"/>
    <n v="43"/>
    <n v="1.1117073170731708"/>
    <n v="33.997086647015344"/>
    <n v="0.87894906941064066"/>
    <x v="1"/>
    <m/>
    <m/>
    <n v="5"/>
    <n v="3"/>
    <n v="2"/>
    <n v="3"/>
    <n v="2"/>
    <n v="2"/>
    <m/>
    <n v="0"/>
    <n v="14"/>
    <n v="1"/>
    <n v="1"/>
    <n v="2"/>
  </r>
  <r>
    <n v="80604"/>
    <x v="0"/>
    <n v="58"/>
    <n v="4"/>
    <x v="1"/>
    <m/>
    <n v="1"/>
    <n v="3"/>
    <n v="3"/>
    <n v="55"/>
    <n v="1.42"/>
    <n v="219"/>
    <n v="5.66"/>
    <n v="57"/>
    <n v="1.4716363636363636"/>
    <n v="60.17875858571675"/>
    <n v="1.5537061307585052"/>
    <x v="1"/>
    <n v="2"/>
    <m/>
    <n v="12"/>
    <n v="1"/>
    <n v="2"/>
    <m/>
    <m/>
    <m/>
    <m/>
    <n v="0"/>
    <n v="0"/>
    <n v="2"/>
    <n v="1"/>
    <n v="2"/>
  </r>
  <r>
    <n v="80618"/>
    <x v="0"/>
    <n v="32"/>
    <n v="3"/>
    <x v="1"/>
    <m/>
    <n v="1"/>
    <n v="3"/>
    <n v="5"/>
    <n v="31"/>
    <n v="0.8"/>
    <n v="155"/>
    <n v="4.01"/>
    <n v="31"/>
    <n v="0.8"/>
    <n v="29.584243082653749"/>
    <n v="0.76346433761687094"/>
    <x v="1"/>
    <m/>
    <m/>
    <n v="3"/>
    <n v="4"/>
    <n v="4"/>
    <n v="3"/>
    <n v="3"/>
    <n v="2"/>
    <m/>
    <n v="0"/>
    <n v="0"/>
    <n v="1"/>
    <n v="2"/>
    <m/>
  </r>
  <r>
    <n v="80619"/>
    <x v="0"/>
    <n v="33"/>
    <n v="4"/>
    <x v="1"/>
    <m/>
    <n v="1"/>
    <n v="3"/>
    <n v="1"/>
    <n v="27"/>
    <n v="0.7"/>
    <n v="191"/>
    <n v="4.9400000000000004"/>
    <n v="21"/>
    <n v="0.5444444444444444"/>
    <n v="25.150457135931767"/>
    <n v="0.65204888870934208"/>
    <x v="0"/>
    <m/>
    <m/>
    <n v="6"/>
    <n v="4"/>
    <n v="2"/>
    <n v="3"/>
    <n v="2"/>
    <n v="2"/>
    <n v="4"/>
    <n v="0"/>
    <n v="0"/>
    <n v="1"/>
    <n v="2"/>
    <m/>
  </r>
  <r>
    <n v="80620"/>
    <x v="0"/>
    <n v="22"/>
    <n v="4"/>
    <x v="1"/>
    <m/>
    <n v="1"/>
    <n v="4"/>
    <n v="5"/>
    <n v="40"/>
    <n v="1.03"/>
    <n v="114"/>
    <n v="2.95"/>
    <n v="48"/>
    <n v="1.236"/>
    <n v="43.519378900732832"/>
    <n v="1.1206240066938704"/>
    <x v="0"/>
    <m/>
    <m/>
    <n v="5"/>
    <n v="1"/>
    <n v="3"/>
    <n v="3"/>
    <n v="3"/>
    <n v="3"/>
    <n v="7"/>
    <n v="2"/>
    <n v="0"/>
    <n v="1"/>
    <n v="2"/>
    <m/>
  </r>
  <r>
    <n v="80628"/>
    <x v="0"/>
    <n v="27"/>
    <n v="3"/>
    <x v="1"/>
    <m/>
    <n v="1"/>
    <n v="5"/>
    <n v="1"/>
    <n v="67"/>
    <n v="1.73"/>
    <n v="170"/>
    <n v="4.4000000000000004"/>
    <n v="62"/>
    <n v="1.6008955223880599"/>
    <n v="74.733927562406279"/>
    <n v="1.92969693556661"/>
    <x v="1"/>
    <m/>
    <m/>
    <n v="5"/>
    <n v="3"/>
    <n v="3"/>
    <n v="3"/>
    <n v="3"/>
    <n v="3"/>
    <n v="1"/>
    <n v="0"/>
    <n v="1"/>
    <n v="1"/>
    <n v="2"/>
    <m/>
  </r>
  <r>
    <n v="80632"/>
    <x v="0"/>
    <n v="57"/>
    <n v="3"/>
    <x v="1"/>
    <m/>
    <n v="1"/>
    <n v="3"/>
    <n v="1"/>
    <n v="70"/>
    <n v="1.81"/>
    <n v="192"/>
    <n v="4.97"/>
    <n v="75"/>
    <n v="1.9392857142857143"/>
    <n v="73.681746282637647"/>
    <n v="1.9051994395939162"/>
    <x v="1"/>
    <n v="2"/>
    <m/>
    <n v="14"/>
    <n v="1"/>
    <n v="2"/>
    <n v="3"/>
    <n v="3"/>
    <n v="3"/>
    <n v="1"/>
    <n v="0"/>
    <n v="0"/>
    <n v="1"/>
    <n v="1"/>
    <n v="2"/>
  </r>
  <r>
    <n v="80639"/>
    <x v="0"/>
    <n v="32"/>
    <n v="3"/>
    <x v="0"/>
    <n v="2"/>
    <n v="1"/>
    <n v="4"/>
    <n v="1"/>
    <n v="50"/>
    <n v="1.29"/>
    <n v="160"/>
    <n v="4.1399999999999997"/>
    <n v="59"/>
    <n v="1.5222"/>
    <n v="53.161428008800542"/>
    <n v="1.3715648426270539"/>
    <x v="0"/>
    <m/>
    <m/>
    <n v="9"/>
    <n v="2"/>
    <n v="2"/>
    <m/>
    <m/>
    <m/>
    <m/>
    <n v="0"/>
    <n v="5"/>
    <n v="1"/>
    <n v="1"/>
    <n v="2"/>
  </r>
  <r>
    <n v="80641"/>
    <x v="0"/>
    <n v="80"/>
    <n v="3"/>
    <x v="0"/>
    <n v="1"/>
    <n v="1"/>
    <n v="2"/>
    <n v="2"/>
    <n v="78"/>
    <n v="2.02"/>
    <n v="185"/>
    <n v="4.78"/>
    <n v="81"/>
    <n v="2.097692307692308"/>
    <n v="85.305220875519126"/>
    <n v="2.2091864893403672"/>
    <x v="0"/>
    <n v="2"/>
    <m/>
    <n v="7"/>
    <n v="2"/>
    <n v="3"/>
    <n v="3"/>
    <n v="3"/>
    <n v="3"/>
    <m/>
    <n v="0"/>
    <n v="0"/>
    <n v="1"/>
    <n v="1"/>
    <n v="2"/>
  </r>
  <r>
    <n v="80643"/>
    <x v="0"/>
    <n v="39"/>
    <n v="4"/>
    <x v="1"/>
    <m/>
    <n v="1"/>
    <n v="5"/>
    <n v="5"/>
    <n v="64"/>
    <n v="1.66"/>
    <n v="195"/>
    <n v="5.04"/>
    <n v="68"/>
    <n v="1.7637499999999999"/>
    <n v="69.176978388337147"/>
    <n v="1.7942778769474947"/>
    <x v="1"/>
    <m/>
    <m/>
    <n v="13"/>
    <n v="3"/>
    <n v="2"/>
    <m/>
    <m/>
    <m/>
    <n v="5"/>
    <n v="6"/>
    <n v="0"/>
    <n v="1"/>
    <n v="1"/>
    <n v="2"/>
  </r>
  <r>
    <n v="80646"/>
    <x v="0"/>
    <n v="34"/>
    <n v="4"/>
    <x v="1"/>
    <m/>
    <n v="1"/>
    <n v="3"/>
    <n v="5"/>
    <n v="41"/>
    <n v="1.06"/>
    <n v="210"/>
    <n v="5.43"/>
    <n v="35"/>
    <n v="0.90487804878048783"/>
    <n v="48.603093002253651"/>
    <n v="1.2565677703021676"/>
    <x v="1"/>
    <m/>
    <m/>
    <n v="3"/>
    <n v="4"/>
    <n v="2"/>
    <m/>
    <m/>
    <m/>
    <n v="0"/>
    <n v="2"/>
    <n v="0"/>
    <n v="1"/>
    <n v="2"/>
    <m/>
  </r>
  <r>
    <n v="80647"/>
    <x v="0"/>
    <n v="52"/>
    <n v="3"/>
    <x v="1"/>
    <m/>
    <n v="1"/>
    <n v="5"/>
    <n v="1"/>
    <n v="53"/>
    <n v="1.37"/>
    <n v="180"/>
    <n v="4.6500000000000004"/>
    <n v="58"/>
    <n v="1.4992452830188681"/>
    <n v="56.56166748646578"/>
    <n v="1.4620657444614742"/>
    <x v="1"/>
    <n v="2"/>
    <m/>
    <n v="15"/>
    <n v="2"/>
    <n v="3"/>
    <n v="3"/>
    <n v="2"/>
    <n v="1"/>
    <n v="2"/>
    <n v="12"/>
    <n v="0"/>
    <n v="1"/>
    <n v="1"/>
    <n v="2"/>
  </r>
  <r>
    <n v="80648"/>
    <x v="0"/>
    <n v="43"/>
    <n v="3"/>
    <x v="1"/>
    <m/>
    <n v="1"/>
    <n v="5"/>
    <n v="1"/>
    <n v="60"/>
    <n v="1.55"/>
    <n v="136"/>
    <n v="3.52"/>
    <n v="58"/>
    <n v="1.4983333333333335"/>
    <n v="69.896149478226008"/>
    <n v="1.8056505281875053"/>
    <x v="1"/>
    <n v="1"/>
    <n v="1"/>
    <n v="14"/>
    <n v="3"/>
    <n v="1"/>
    <n v="2"/>
    <n v="2"/>
    <n v="1"/>
    <n v="3"/>
    <n v="1"/>
    <n v="3"/>
    <n v="1"/>
    <n v="1"/>
    <n v="2"/>
  </r>
  <r>
    <n v="80652"/>
    <x v="0"/>
    <n v="60"/>
    <n v="4"/>
    <x v="0"/>
    <n v="1"/>
    <n v="1"/>
    <n v="3"/>
    <n v="5"/>
    <n v="36"/>
    <n v="0.93"/>
    <n v="194"/>
    <n v="5.0199999999999996"/>
    <n v="38"/>
    <n v="0.9816666666666668"/>
    <n v="42.687635137583158"/>
    <n v="1.1027639077208982"/>
    <x v="1"/>
    <n v="2"/>
    <m/>
    <n v="7"/>
    <n v="2"/>
    <n v="2"/>
    <n v="3"/>
    <n v="3"/>
    <n v="3"/>
    <m/>
    <n v="0"/>
    <n v="0"/>
    <n v="2"/>
    <n v="1"/>
    <n v="2"/>
  </r>
  <r>
    <n v="80657"/>
    <x v="0"/>
    <n v="51"/>
    <n v="3"/>
    <x v="0"/>
    <n v="1"/>
    <n v="1"/>
    <n v="5"/>
    <n v="3"/>
    <n v="38"/>
    <n v="0.98"/>
    <n v="175"/>
    <n v="4.53"/>
    <n v="33"/>
    <n v="0.85105263157894728"/>
    <n v="35.381258703487546"/>
    <n v="0.91246404024783667"/>
    <x v="1"/>
    <n v="2"/>
    <m/>
    <n v="6"/>
    <n v="3"/>
    <n v="3"/>
    <n v="3"/>
    <n v="3"/>
    <n v="3"/>
    <n v="4"/>
    <n v="30"/>
    <n v="0"/>
    <n v="1"/>
    <n v="2"/>
    <m/>
  </r>
  <r>
    <n v="80658"/>
    <x v="0"/>
    <n v="50"/>
    <n v="3"/>
    <x v="1"/>
    <m/>
    <n v="1"/>
    <n v="2"/>
    <n v="1"/>
    <n v="34"/>
    <n v="0.88"/>
    <n v="193"/>
    <n v="4.99"/>
    <n v="36"/>
    <n v="0.93176470588235294"/>
    <n v="33.401252379659283"/>
    <n v="0.86450300276765202"/>
    <x v="0"/>
    <n v="2"/>
    <m/>
    <n v="4"/>
    <n v="2"/>
    <n v="2"/>
    <n v="3"/>
    <n v="2"/>
    <n v="2"/>
    <n v="3"/>
    <n v="2"/>
    <n v="2"/>
    <n v="1"/>
    <n v="2"/>
    <m/>
  </r>
  <r>
    <n v="80660"/>
    <x v="0"/>
    <n v="45"/>
    <n v="4"/>
    <x v="1"/>
    <m/>
    <n v="2"/>
    <n v="5"/>
    <n v="1"/>
    <n v="39"/>
    <n v="1.01"/>
    <n v="129"/>
    <n v="3.34"/>
    <n v="46"/>
    <n v="1.1912820512820512"/>
    <n v="45.347414433574286"/>
    <n v="1.1743817584079494"/>
    <x v="0"/>
    <n v="2"/>
    <m/>
    <n v="5"/>
    <n v="3"/>
    <n v="3"/>
    <n v="4"/>
    <n v="4"/>
    <n v="4"/>
    <m/>
    <n v="0"/>
    <n v="0"/>
    <n v="2"/>
    <n v="2"/>
    <m/>
  </r>
  <r>
    <n v="80663"/>
    <x v="0"/>
    <n v="41"/>
    <n v="4"/>
    <x v="1"/>
    <m/>
    <n v="2"/>
    <n v="5"/>
    <n v="3"/>
    <n v="53"/>
    <n v="1.37"/>
    <n v="149"/>
    <n v="3.85"/>
    <n v="47"/>
    <n v="1.2149056603773585"/>
    <n v="57.475933204302763"/>
    <n v="1.4856986507527319"/>
    <x v="0"/>
    <n v="2"/>
    <m/>
    <n v="10"/>
    <n v="4"/>
    <n v="2"/>
    <n v="2"/>
    <n v="1"/>
    <n v="2"/>
    <n v="0"/>
    <n v="0"/>
    <n v="17"/>
    <n v="1"/>
    <n v="1"/>
    <n v="2"/>
  </r>
  <r>
    <n v="80669"/>
    <x v="0"/>
    <n v="50"/>
    <n v="3"/>
    <x v="1"/>
    <m/>
    <n v="1"/>
    <n v="5"/>
    <n v="1"/>
    <n v="51"/>
    <n v="1.32"/>
    <n v="201"/>
    <n v="5.2"/>
    <n v="46"/>
    <n v="1.1905882352941177"/>
    <n v="58.954703348289591"/>
    <n v="1.5258864396027894"/>
    <x v="1"/>
    <n v="2"/>
    <m/>
    <n v="15"/>
    <n v="3"/>
    <n v="2"/>
    <n v="3"/>
    <n v="3"/>
    <n v="3"/>
    <n v="2"/>
    <n v="0"/>
    <n v="3"/>
    <n v="1"/>
    <n v="1"/>
    <n v="2"/>
  </r>
  <r>
    <n v="80683"/>
    <x v="0"/>
    <n v="58"/>
    <n v="1"/>
    <x v="1"/>
    <m/>
    <n v="2"/>
    <n v="3"/>
    <n v="4"/>
    <n v="19"/>
    <n v="0.49"/>
    <n v="214"/>
    <n v="5.53"/>
    <n v="22"/>
    <n v="0.56736842105263152"/>
    <n v="23.56569648447153"/>
    <n v="0.6077469093363711"/>
    <x v="0"/>
    <n v="2"/>
    <m/>
    <n v="7"/>
    <n v="3"/>
    <n v="1"/>
    <n v="3"/>
    <n v="2"/>
    <n v="3"/>
    <m/>
    <n v="0"/>
    <n v="0"/>
    <n v="2"/>
    <n v="1"/>
    <n v="1"/>
  </r>
  <r>
    <n v="80684"/>
    <x v="0"/>
    <n v="48"/>
    <n v="1"/>
    <x v="1"/>
    <m/>
    <n v="2"/>
    <n v="3"/>
    <n v="1"/>
    <n v="48"/>
    <n v="1.24"/>
    <n v="206"/>
    <n v="5.33"/>
    <n v="49"/>
    <n v="1.2658333333333334"/>
    <n v="49.693781175931079"/>
    <n v="1.2837560137115529"/>
    <x v="0"/>
    <n v="2"/>
    <m/>
    <n v="7"/>
    <n v="4"/>
    <n v="3"/>
    <n v="3"/>
    <n v="3"/>
    <n v="3"/>
    <n v="2"/>
    <n v="0"/>
    <n v="0"/>
    <n v="1"/>
    <n v="2"/>
    <m/>
  </r>
  <r>
    <n v="80689"/>
    <x v="0"/>
    <n v="70"/>
    <n v="3"/>
    <x v="1"/>
    <m/>
    <n v="1"/>
    <n v="3"/>
    <n v="1"/>
    <n v="43"/>
    <n v="1.1100000000000001"/>
    <n v="161"/>
    <n v="4.16"/>
    <n v="37"/>
    <n v="0.95511627906976748"/>
    <n v="50.219632808003823"/>
    <n v="1.296367265508936"/>
    <x v="0"/>
    <n v="1"/>
    <n v="2"/>
    <n v="7"/>
    <n v="3"/>
    <n v="3"/>
    <m/>
    <m/>
    <m/>
    <n v="1"/>
    <n v="0"/>
    <n v="1"/>
    <n v="1"/>
    <n v="1"/>
    <n v="2"/>
  </r>
  <r>
    <n v="80692"/>
    <x v="0"/>
    <n v="37"/>
    <n v="3"/>
    <x v="1"/>
    <m/>
    <n v="1"/>
    <n v="5"/>
    <n v="1"/>
    <n v="52"/>
    <n v="1.34"/>
    <n v="200"/>
    <n v="5.17"/>
    <n v="46"/>
    <n v="1.1853846153846155"/>
    <n v="50.52920502143288"/>
    <n v="1.3020987447830781"/>
    <x v="1"/>
    <m/>
    <m/>
    <n v="15"/>
    <n v="2"/>
    <n v="3"/>
    <n v="3"/>
    <n v="3"/>
    <n v="3"/>
    <n v="1"/>
    <n v="0"/>
    <n v="0"/>
    <n v="1"/>
    <n v="1"/>
    <n v="2"/>
  </r>
  <r>
    <n v="80693"/>
    <x v="0"/>
    <n v="30"/>
    <n v="1"/>
    <x v="1"/>
    <m/>
    <n v="2"/>
    <n v="3"/>
    <n v="1"/>
    <n v="62"/>
    <n v="1.6"/>
    <n v="183"/>
    <n v="4.7300000000000004"/>
    <n v="69"/>
    <n v="1.7806451612903227"/>
    <n v="60.040772438256944"/>
    <n v="1.5494392887292114"/>
    <x v="0"/>
    <m/>
    <m/>
    <n v="14"/>
    <n v="3"/>
    <n v="3"/>
    <n v="3"/>
    <n v="3"/>
    <n v="3"/>
    <n v="5"/>
    <n v="0"/>
    <n v="0"/>
    <n v="1"/>
    <n v="1"/>
    <n v="2"/>
  </r>
  <r>
    <n v="80695"/>
    <x v="0"/>
    <n v="56"/>
    <n v="4"/>
    <x v="0"/>
    <n v="2"/>
    <n v="1"/>
    <n v="3"/>
    <n v="6"/>
    <n v="43"/>
    <n v="1.1100000000000001"/>
    <n v="234"/>
    <n v="6.05"/>
    <n v="52"/>
    <n v="1.342325581395349"/>
    <n v="46.634596880855007"/>
    <n v="1.2038233148313735"/>
    <x v="1"/>
    <n v="2"/>
    <m/>
    <n v="77"/>
    <n v="3"/>
    <n v="3"/>
    <n v="3"/>
    <n v="3"/>
    <n v="3"/>
    <n v="6"/>
    <n v="5"/>
    <n v="2"/>
    <n v="1"/>
    <n v="1"/>
    <n v="2"/>
  </r>
  <r>
    <n v="80699"/>
    <x v="0"/>
    <n v="73"/>
    <n v="4"/>
    <x v="1"/>
    <m/>
    <n v="1"/>
    <n v="4"/>
    <n v="1"/>
    <n v="54"/>
    <n v="1.4"/>
    <n v="121"/>
    <n v="3.13"/>
    <n v="60"/>
    <n v="1.5555555555555556"/>
    <n v="66.382370511086975"/>
    <n v="1.7210244206578105"/>
    <x v="1"/>
    <n v="2"/>
    <m/>
    <n v="9"/>
    <n v="2"/>
    <n v="2"/>
    <n v="3"/>
    <n v="3"/>
    <n v="2"/>
    <m/>
    <n v="0"/>
    <n v="0"/>
    <n v="2"/>
    <n v="1"/>
    <n v="2"/>
  </r>
  <r>
    <n v="80705"/>
    <x v="0"/>
    <n v="54"/>
    <n v="3"/>
    <x v="0"/>
    <n v="2"/>
    <n v="1"/>
    <n v="5"/>
    <n v="1"/>
    <n v="52"/>
    <n v="1.34"/>
    <n v="169"/>
    <n v="4.37"/>
    <n v="59"/>
    <n v="1.5203846153846154"/>
    <n v="58.065337008255071"/>
    <n v="1.4962990690588807"/>
    <x v="0"/>
    <n v="1"/>
    <n v="2"/>
    <n v="14"/>
    <n v="3"/>
    <n v="1"/>
    <n v="3"/>
    <n v="3"/>
    <n v="2"/>
    <n v="2"/>
    <n v="0"/>
    <n v="1"/>
    <n v="1"/>
    <n v="1"/>
    <n v="2"/>
  </r>
  <r>
    <n v="80706"/>
    <x v="0"/>
    <n v="50"/>
    <n v="6"/>
    <x v="1"/>
    <m/>
    <n v="2"/>
    <n v="2"/>
    <n v="1"/>
    <n v="50"/>
    <n v="1.29"/>
    <n v="204"/>
    <n v="5.28"/>
    <n v="45"/>
    <n v="1.161"/>
    <n v="56.134975482778842"/>
    <n v="1.4482823674556942"/>
    <x v="0"/>
    <n v="2"/>
    <m/>
    <n v="8"/>
    <n v="3"/>
    <n v="1"/>
    <m/>
    <m/>
    <m/>
    <n v="1"/>
    <n v="0"/>
    <n v="0"/>
    <n v="1"/>
    <n v="2"/>
    <m/>
  </r>
  <r>
    <n v="80707"/>
    <x v="0"/>
    <n v="72"/>
    <n v="3"/>
    <x v="1"/>
    <m/>
    <n v="1"/>
    <n v="5"/>
    <n v="1"/>
    <n v="38"/>
    <n v="0.98"/>
    <n v="139"/>
    <n v="3.59"/>
    <n v="43"/>
    <n v="1.1089473684210527"/>
    <n v="38.638884795936121"/>
    <n v="0.99647650263203691"/>
    <x v="1"/>
    <n v="1"/>
    <n v="2"/>
    <n v="10"/>
    <n v="2"/>
    <n v="3"/>
    <n v="3"/>
    <n v="3"/>
    <n v="3"/>
    <n v="4"/>
    <n v="0"/>
    <n v="0"/>
    <n v="1"/>
    <n v="1"/>
    <n v="2"/>
  </r>
  <r>
    <n v="80713"/>
    <x v="0"/>
    <n v="38"/>
    <n v="4"/>
    <x v="1"/>
    <m/>
    <n v="1"/>
    <n v="3"/>
    <n v="1"/>
    <n v="38"/>
    <n v="0.98"/>
    <n v="241"/>
    <n v="6.23"/>
    <n v="43"/>
    <n v="1.1089473684210527"/>
    <n v="42.099341979095747"/>
    <n v="1.0857198720924692"/>
    <x v="0"/>
    <m/>
    <m/>
    <n v="14"/>
    <n v="3"/>
    <n v="3"/>
    <n v="3"/>
    <n v="3"/>
    <n v="3"/>
    <n v="3"/>
    <n v="5"/>
    <n v="3"/>
    <n v="1"/>
    <n v="1"/>
    <n v="2"/>
  </r>
  <r>
    <n v="80714"/>
    <x v="0"/>
    <n v="45"/>
    <n v="6"/>
    <x v="1"/>
    <m/>
    <n v="2"/>
    <n v="4"/>
    <n v="1"/>
    <n v="51"/>
    <n v="1.32"/>
    <n v="248"/>
    <n v="6.41"/>
    <n v="59"/>
    <n v="1.527058823529412"/>
    <n v="48.427477640328867"/>
    <n v="1.2534170683379238"/>
    <x v="0"/>
    <n v="2"/>
    <m/>
    <n v="5"/>
    <n v="1"/>
    <n v="3"/>
    <n v="3"/>
    <n v="3"/>
    <n v="3"/>
    <n v="4"/>
    <n v="0"/>
    <n v="0"/>
    <n v="1"/>
    <n v="2"/>
    <m/>
  </r>
  <r>
    <n v="80717"/>
    <x v="0"/>
    <n v="80"/>
    <n v="3"/>
    <x v="0"/>
    <n v="1"/>
    <n v="1"/>
    <n v="5"/>
    <n v="2"/>
    <n v="68"/>
    <n v="1.76"/>
    <n v="154"/>
    <n v="3.98"/>
    <n v="73"/>
    <n v="1.8894117647058821"/>
    <n v="72.454488211358495"/>
    <n v="1.8752926360586903"/>
    <x v="0"/>
    <n v="2"/>
    <m/>
    <n v="6"/>
    <n v="3"/>
    <n v="3"/>
    <n v="3"/>
    <n v="3"/>
    <n v="3"/>
    <n v="0"/>
    <n v="0"/>
    <n v="0"/>
    <n v="1"/>
    <n v="1"/>
    <n v="2"/>
  </r>
  <r>
    <n v="80723"/>
    <x v="0"/>
    <n v="80"/>
    <n v="3"/>
    <x v="0"/>
    <n v="1"/>
    <n v="1"/>
    <n v="3"/>
    <n v="1"/>
    <n v="44"/>
    <n v="1.1399999999999999"/>
    <n v="104"/>
    <n v="2.69"/>
    <n v="42"/>
    <n v="1.0881818181818181"/>
    <n v="52.338718174888697"/>
    <n v="1.3560486072584796"/>
    <x v="1"/>
    <n v="2"/>
    <m/>
    <n v="5"/>
    <n v="3"/>
    <n v="3"/>
    <n v="3"/>
    <n v="3"/>
    <n v="3"/>
    <m/>
    <n v="2"/>
    <n v="1"/>
    <n v="1"/>
    <n v="1"/>
    <n v="2"/>
  </r>
  <r>
    <n v="80729"/>
    <x v="0"/>
    <n v="31"/>
    <n v="1"/>
    <x v="1"/>
    <m/>
    <n v="2"/>
    <n v="3"/>
    <n v="5"/>
    <n v="44"/>
    <n v="1.1399999999999999"/>
    <n v="247"/>
    <n v="6.39"/>
    <n v="44"/>
    <n v="1.1399999999999999"/>
    <n v="50.44992430105102"/>
    <n v="1.3071116750726854"/>
    <x v="0"/>
    <m/>
    <m/>
    <n v="9"/>
    <n v="4"/>
    <n v="2"/>
    <m/>
    <m/>
    <m/>
    <n v="2"/>
    <n v="0"/>
    <n v="0"/>
    <n v="1"/>
    <n v="1"/>
    <n v="2"/>
  </r>
  <r>
    <n v="80730"/>
    <x v="0"/>
    <n v="39"/>
    <n v="3"/>
    <x v="1"/>
    <m/>
    <n v="1"/>
    <n v="4"/>
    <n v="1"/>
    <n v="38"/>
    <n v="0.98"/>
    <n v="182"/>
    <n v="4.71"/>
    <n v="48"/>
    <n v="1.2378947368421052"/>
    <n v="35.442331549377741"/>
    <n v="0.91403907679974161"/>
    <x v="1"/>
    <m/>
    <m/>
    <n v="7"/>
    <n v="3"/>
    <n v="0"/>
    <n v="3"/>
    <n v="3"/>
    <n v="1"/>
    <n v="2"/>
    <n v="1"/>
    <n v="0"/>
    <n v="1"/>
    <n v="1"/>
    <n v="2"/>
  </r>
  <r>
    <n v="80732"/>
    <x v="0"/>
    <n v="52"/>
    <n v="1"/>
    <x v="1"/>
    <m/>
    <n v="1"/>
    <n v="4"/>
    <n v="6"/>
    <n v="51"/>
    <n v="1.32"/>
    <n v="268"/>
    <n v="6.93"/>
    <n v="61"/>
    <n v="1.578823529411765"/>
    <n v="52.342188498128806"/>
    <n v="1.3547389964221574"/>
    <x v="0"/>
    <n v="2"/>
    <m/>
    <n v="14"/>
    <n v="1"/>
    <n v="0"/>
    <m/>
    <m/>
    <m/>
    <n v="2"/>
    <n v="2"/>
    <n v="0"/>
    <n v="1"/>
    <n v="1"/>
    <n v="2"/>
  </r>
  <r>
    <n v="80733"/>
    <x v="0"/>
    <n v="47"/>
    <n v="3"/>
    <x v="1"/>
    <m/>
    <n v="1"/>
    <n v="3"/>
    <n v="6"/>
    <n v="36"/>
    <n v="0.93"/>
    <n v="184"/>
    <n v="4.76"/>
    <n v="32"/>
    <n v="0.82666666666666666"/>
    <n v="40.215126482128547"/>
    <n v="1.0388907674549877"/>
    <x v="1"/>
    <n v="2"/>
    <m/>
    <n v="2"/>
    <n v="4"/>
    <n v="2"/>
    <n v="3"/>
    <n v="2"/>
    <n v="2"/>
    <n v="2"/>
    <n v="0"/>
    <n v="2"/>
    <n v="1"/>
    <n v="2"/>
    <m/>
  </r>
  <r>
    <n v="80735"/>
    <x v="0"/>
    <n v="41"/>
    <n v="3"/>
    <x v="1"/>
    <m/>
    <n v="1"/>
    <n v="4"/>
    <n v="1"/>
    <n v="33"/>
    <n v="0.85"/>
    <n v="219"/>
    <n v="5.66"/>
    <n v="32"/>
    <n v="0.82424242424242422"/>
    <n v="31.022778342435384"/>
    <n v="0.7990715633657598"/>
    <x v="1"/>
    <n v="1"/>
    <n v="1"/>
    <n v="7"/>
    <n v="3"/>
    <n v="1"/>
    <n v="3"/>
    <n v="1"/>
    <n v="1"/>
    <m/>
    <n v="0"/>
    <n v="0"/>
    <n v="1"/>
    <n v="1"/>
    <n v="2"/>
  </r>
  <r>
    <n v="80738"/>
    <x v="0"/>
    <n v="40"/>
    <n v="1"/>
    <x v="1"/>
    <m/>
    <n v="1"/>
    <n v="5"/>
    <n v="1"/>
    <n v="45"/>
    <n v="1.1599999999999999"/>
    <n v="206"/>
    <n v="5.33"/>
    <n v="52"/>
    <n v="1.3404444444444443"/>
    <n v="41.314435496313799"/>
    <n v="1.0649943372383113"/>
    <x v="0"/>
    <n v="2"/>
    <m/>
    <n v="15"/>
    <n v="5"/>
    <n v="3"/>
    <n v="3"/>
    <n v="2"/>
    <n v="3"/>
    <n v="3"/>
    <n v="0"/>
    <n v="1"/>
    <n v="1"/>
    <n v="1"/>
    <n v="2"/>
  </r>
  <r>
    <n v="80741"/>
    <x v="0"/>
    <n v="51"/>
    <n v="2"/>
    <x v="1"/>
    <m/>
    <n v="2"/>
    <n v="2"/>
    <n v="1"/>
    <n v="37"/>
    <n v="0.96"/>
    <n v="239"/>
    <n v="6.18"/>
    <n v="47"/>
    <n v="1.2194594594594594"/>
    <n v="35.212517434346147"/>
    <n v="0.91362207397222439"/>
    <x v="0"/>
    <n v="2"/>
    <m/>
    <n v="7"/>
    <n v="4"/>
    <n v="0"/>
    <n v="3"/>
    <n v="3"/>
    <n v="1"/>
    <m/>
    <n v="0"/>
    <n v="0"/>
    <n v="1"/>
    <n v="2"/>
    <m/>
  </r>
  <r>
    <n v="80743"/>
    <x v="0"/>
    <n v="70"/>
    <n v="3"/>
    <x v="0"/>
    <n v="2"/>
    <n v="1"/>
    <n v="4"/>
    <n v="1"/>
    <n v="105"/>
    <n v="2.72"/>
    <n v="296"/>
    <n v="7.65"/>
    <n v="114"/>
    <n v="2.9531428571428577"/>
    <n v="107.63739612769129"/>
    <n v="2.7883211187363841"/>
    <x v="0"/>
    <n v="2"/>
    <m/>
    <n v="7"/>
    <n v="3"/>
    <n v="3"/>
    <n v="3"/>
    <n v="3"/>
    <n v="3"/>
    <m/>
    <n v="0"/>
    <n v="0"/>
    <n v="1"/>
    <n v="1"/>
    <n v="2"/>
  </r>
  <r>
    <n v="80745"/>
    <x v="0"/>
    <n v="50"/>
    <n v="4"/>
    <x v="1"/>
    <m/>
    <n v="1"/>
    <n v="4"/>
    <n v="3"/>
    <n v="52"/>
    <n v="1.34"/>
    <n v="167"/>
    <n v="4.32"/>
    <n v="53"/>
    <n v="1.3657692307692311"/>
    <n v="56.403379122105314"/>
    <n v="1.4534716927619447"/>
    <x v="0"/>
    <n v="2"/>
    <m/>
    <n v="7"/>
    <n v="2"/>
    <n v="1"/>
    <m/>
    <m/>
    <m/>
    <n v="1"/>
    <n v="0"/>
    <n v="0"/>
    <n v="1"/>
    <n v="2"/>
    <m/>
  </r>
  <r>
    <n v="80754"/>
    <x v="0"/>
    <n v="67"/>
    <n v="1"/>
    <x v="1"/>
    <m/>
    <n v="2"/>
    <n v="3"/>
    <n v="1"/>
    <n v="47"/>
    <n v="1.22"/>
    <n v="214"/>
    <n v="5.53"/>
    <n v="48"/>
    <n v="1.2459574468085106"/>
    <n v="42.092829623335206"/>
    <n v="1.0926223859674244"/>
    <x v="0"/>
    <n v="2"/>
    <m/>
    <n v="6"/>
    <n v="3"/>
    <n v="3"/>
    <n v="3"/>
    <n v="3"/>
    <n v="3"/>
    <m/>
    <n v="0"/>
    <n v="0"/>
    <n v="2"/>
    <n v="1"/>
    <n v="1"/>
  </r>
  <r>
    <n v="80761"/>
    <x v="0"/>
    <n v="23"/>
    <n v="2"/>
    <x v="1"/>
    <m/>
    <n v="2"/>
    <n v="2"/>
    <n v="5"/>
    <n v="61"/>
    <n v="1.58"/>
    <n v="171"/>
    <n v="4.42"/>
    <n v="64"/>
    <n v="1.657704918032787"/>
    <n v="61.656294838851494"/>
    <n v="1.5969991122194322"/>
    <x v="0"/>
    <m/>
    <m/>
    <n v="8"/>
    <n v="3"/>
    <n v="3"/>
    <n v="2"/>
    <n v="3"/>
    <n v="3"/>
    <n v="0"/>
    <n v="0"/>
    <n v="0"/>
    <n v="1"/>
    <n v="2"/>
    <m/>
  </r>
  <r>
    <n v="80765"/>
    <x v="0"/>
    <n v="37"/>
    <n v="6"/>
    <x v="1"/>
    <m/>
    <n v="2"/>
    <n v="5"/>
    <n v="1"/>
    <n v="37"/>
    <n v="0.96"/>
    <n v="229"/>
    <n v="5.92"/>
    <n v="39"/>
    <n v="1.0118918918918918"/>
    <n v="36.61770099913241"/>
    <n v="0.95008089078830038"/>
    <x v="1"/>
    <m/>
    <m/>
    <n v="12"/>
    <n v="1"/>
    <n v="3"/>
    <n v="3"/>
    <n v="3"/>
    <n v="3"/>
    <n v="0"/>
    <n v="0"/>
    <n v="0"/>
    <n v="1"/>
    <n v="2"/>
    <m/>
  </r>
  <r>
    <n v="80769"/>
    <x v="0"/>
    <n v="61"/>
    <n v="3"/>
    <x v="1"/>
    <m/>
    <n v="1"/>
    <n v="5"/>
    <n v="1"/>
    <n v="59"/>
    <n v="1.53"/>
    <n v="135"/>
    <n v="3.49"/>
    <n v="60"/>
    <n v="1.5559322033898304"/>
    <n v="58.65424242928988"/>
    <n v="1.5210337443527715"/>
    <x v="0"/>
    <n v="2"/>
    <m/>
    <n v="8"/>
    <n v="2"/>
    <n v="3"/>
    <n v="3"/>
    <n v="3"/>
    <n v="3"/>
    <m/>
    <n v="0"/>
    <n v="0"/>
    <n v="1"/>
    <n v="2"/>
    <m/>
  </r>
  <r>
    <n v="80770"/>
    <x v="0"/>
    <n v="69"/>
    <n v="4"/>
    <x v="1"/>
    <m/>
    <n v="1"/>
    <n v="2"/>
    <n v="1"/>
    <n v="81"/>
    <n v="2.09"/>
    <n v="170"/>
    <n v="4.4000000000000004"/>
    <n v="81"/>
    <n v="2.09"/>
    <n v="80.731273688250837"/>
    <n v="2.0830661976351141"/>
    <x v="0"/>
    <n v="2"/>
    <m/>
    <n v="8"/>
    <n v="4"/>
    <n v="0"/>
    <m/>
    <m/>
    <m/>
    <n v="0"/>
    <n v="0"/>
    <n v="0"/>
    <n v="1"/>
    <n v="1"/>
    <n v="2"/>
  </r>
  <r>
    <n v="80771"/>
    <x v="0"/>
    <n v="59"/>
    <n v="2"/>
    <x v="0"/>
    <n v="1"/>
    <n v="1"/>
    <n v="5"/>
    <n v="3"/>
    <n v="36"/>
    <n v="0.93"/>
    <n v="161"/>
    <n v="4.16"/>
    <n v="33"/>
    <n v="0.85250000000000004"/>
    <n v="43.583825888569613"/>
    <n v="1.1259155021213818"/>
    <x v="1"/>
    <n v="2"/>
    <m/>
    <n v="15"/>
    <n v="4"/>
    <n v="3"/>
    <n v="3"/>
    <n v="3"/>
    <n v="3"/>
    <n v="7"/>
    <n v="2"/>
    <n v="0"/>
    <n v="1"/>
    <n v="1"/>
    <n v="2"/>
  </r>
  <r>
    <n v="80772"/>
    <x v="0"/>
    <n v="36"/>
    <n v="3"/>
    <x v="1"/>
    <m/>
    <n v="1"/>
    <n v="3"/>
    <n v="5"/>
    <n v="58"/>
    <n v="1.5"/>
    <n v="140"/>
    <n v="3.62"/>
    <n v="64"/>
    <n v="1.6551724137931034"/>
    <n v="60.22775900563655"/>
    <n v="1.5576144570423245"/>
    <x v="1"/>
    <m/>
    <m/>
    <n v="6"/>
    <n v="3"/>
    <n v="3"/>
    <n v="3"/>
    <n v="3"/>
    <n v="3"/>
    <n v="1"/>
    <n v="0"/>
    <n v="0"/>
    <n v="1"/>
    <n v="1"/>
    <n v="2"/>
  </r>
  <r>
    <n v="80778"/>
    <x v="0"/>
    <n v="32"/>
    <n v="6"/>
    <x v="1"/>
    <m/>
    <n v="2"/>
    <n v="5"/>
    <n v="5"/>
    <n v="40"/>
    <n v="1.03"/>
    <n v="186"/>
    <n v="4.8099999999999996"/>
    <n v="38"/>
    <n v="0.97850000000000004"/>
    <n v="43.138542340930357"/>
    <n v="1.1108174652789566"/>
    <x v="1"/>
    <m/>
    <m/>
    <n v="15"/>
    <n v="2"/>
    <n v="2"/>
    <m/>
    <m/>
    <m/>
    <n v="7"/>
    <n v="0"/>
    <n v="0"/>
    <n v="1"/>
    <n v="1"/>
    <n v="2"/>
  </r>
  <r>
    <n v="80793"/>
    <x v="0"/>
    <n v="41"/>
    <n v="3"/>
    <x v="1"/>
    <m/>
    <n v="1"/>
    <n v="5"/>
    <n v="1"/>
    <n v="42"/>
    <n v="1.0900000000000001"/>
    <n v="165"/>
    <n v="4.2699999999999996"/>
    <n v="38"/>
    <n v="0.98619047619047628"/>
    <n v="45.585812358439867"/>
    <n v="1.183060368349987"/>
    <x v="1"/>
    <n v="2"/>
    <m/>
    <n v="15"/>
    <n v="3"/>
    <n v="2"/>
    <n v="3"/>
    <n v="3"/>
    <n v="2"/>
    <n v="1"/>
    <n v="0"/>
    <n v="0"/>
    <n v="1"/>
    <n v="1"/>
    <n v="2"/>
  </r>
  <r>
    <n v="80794"/>
    <x v="0"/>
    <n v="58"/>
    <n v="3"/>
    <x v="1"/>
    <m/>
    <n v="1"/>
    <n v="5"/>
    <n v="6"/>
    <n v="43"/>
    <n v="1.1100000000000001"/>
    <n v="173"/>
    <n v="4.47"/>
    <n v="51"/>
    <n v="1.3165116279069768"/>
    <n v="47.75352291557833"/>
    <n v="1.2327072194486499"/>
    <x v="0"/>
    <n v="2"/>
    <m/>
    <n v="15"/>
    <n v="1"/>
    <n v="0"/>
    <n v="3"/>
    <n v="3"/>
    <n v="2"/>
    <n v="2"/>
    <n v="0"/>
    <n v="0"/>
    <n v="1"/>
    <n v="1"/>
    <n v="2"/>
  </r>
  <r>
    <n v="80798"/>
    <x v="0"/>
    <n v="29"/>
    <n v="7"/>
    <x v="0"/>
    <n v="1"/>
    <n v="1"/>
    <n v="5"/>
    <n v="1"/>
    <n v="27"/>
    <n v="0.7"/>
    <n v="165"/>
    <n v="4.2699999999999996"/>
    <n v="34"/>
    <n v="0.88148148148148142"/>
    <n v="27.042450553484041"/>
    <n v="0.7011005699051418"/>
    <x v="0"/>
    <m/>
    <m/>
    <n v="8"/>
    <n v="3"/>
    <n v="3"/>
    <n v="3"/>
    <n v="3"/>
    <n v="3"/>
    <n v="3"/>
    <n v="8"/>
    <n v="2"/>
    <n v="1"/>
    <n v="1"/>
    <n v="2"/>
  </r>
  <r>
    <n v="80800"/>
    <x v="0"/>
    <n v="71"/>
    <n v="4"/>
    <x v="1"/>
    <m/>
    <n v="1"/>
    <n v="5"/>
    <n v="1"/>
    <n v="55"/>
    <n v="1.42"/>
    <n v="173"/>
    <n v="4.47"/>
    <n v="58"/>
    <n v="1.4974545454545454"/>
    <n v="54.799072943606014"/>
    <n v="1.4148124287258279"/>
    <x v="0"/>
    <n v="2"/>
    <m/>
    <n v="15"/>
    <n v="3"/>
    <n v="2"/>
    <n v="3"/>
    <n v="3"/>
    <n v="2"/>
    <n v="3"/>
    <n v="1"/>
    <n v="0"/>
    <n v="1"/>
    <n v="1"/>
    <n v="2"/>
  </r>
  <r>
    <n v="80810"/>
    <x v="0"/>
    <n v="56"/>
    <n v="1"/>
    <x v="1"/>
    <m/>
    <n v="1"/>
    <n v="3"/>
    <n v="5"/>
    <n v="49"/>
    <n v="1.27"/>
    <n v="246"/>
    <n v="6.36"/>
    <n v="55"/>
    <n v="1.4255102040816325"/>
    <n v="50.537165553141278"/>
    <n v="1.309840821479376"/>
    <x v="0"/>
    <n v="1"/>
    <n v="2"/>
    <n v="15"/>
    <n v="3"/>
    <n v="2"/>
    <n v="3"/>
    <n v="3"/>
    <n v="2"/>
    <n v="2"/>
    <n v="0"/>
    <n v="6"/>
    <n v="1"/>
    <n v="2"/>
    <m/>
  </r>
  <r>
    <n v="80812"/>
    <x v="0"/>
    <n v="23"/>
    <n v="4"/>
    <x v="1"/>
    <m/>
    <n v="1"/>
    <n v="4"/>
    <n v="6"/>
    <n v="36"/>
    <n v="0.93"/>
    <n v="182"/>
    <n v="4.71"/>
    <n v="34"/>
    <n v="0.87833333333333341"/>
    <n v="36.257869365144103"/>
    <n v="0.93666162526622265"/>
    <x v="1"/>
    <m/>
    <m/>
    <n v="14"/>
    <n v="3"/>
    <n v="3"/>
    <n v="3"/>
    <n v="3"/>
    <n v="3"/>
    <n v="5"/>
    <n v="3"/>
    <n v="0"/>
    <n v="1"/>
    <n v="2"/>
    <m/>
  </r>
  <r>
    <n v="80814"/>
    <x v="0"/>
    <n v="56"/>
    <n v="3"/>
    <x v="0"/>
    <n v="2"/>
    <n v="1"/>
    <n v="4"/>
    <n v="1"/>
    <n v="79"/>
    <n v="2.04"/>
    <n v="165"/>
    <n v="4.2699999999999996"/>
    <n v="83"/>
    <n v="2.1432911392405063"/>
    <n v="82.245125544710234"/>
    <n v="2.1237981786228972"/>
    <x v="1"/>
    <n v="2"/>
    <m/>
    <n v="15"/>
    <n v="3"/>
    <n v="0"/>
    <m/>
    <m/>
    <m/>
    <n v="0"/>
    <n v="0"/>
    <n v="1"/>
    <n v="1"/>
    <n v="1"/>
    <n v="2"/>
  </r>
  <r>
    <n v="80817"/>
    <x v="0"/>
    <n v="80"/>
    <n v="4"/>
    <x v="0"/>
    <n v="1"/>
    <n v="1"/>
    <n v="4"/>
    <n v="4"/>
    <n v="79"/>
    <n v="2.04"/>
    <n v="192"/>
    <n v="4.97"/>
    <n v="83"/>
    <n v="2.1432911392405063"/>
    <n v="83.334916058265648"/>
    <n v="2.1519396045425561"/>
    <x v="1"/>
    <n v="2"/>
    <m/>
    <n v="8"/>
    <n v="3"/>
    <n v="3"/>
    <n v="3"/>
    <n v="3"/>
    <n v="2"/>
    <m/>
    <n v="0"/>
    <n v="1"/>
    <n v="1"/>
    <n v="1"/>
    <n v="2"/>
  </r>
  <r>
    <n v="80821"/>
    <x v="0"/>
    <n v="38"/>
    <n v="2"/>
    <x v="1"/>
    <m/>
    <n v="2"/>
    <n v="3"/>
    <n v="1"/>
    <n v="72"/>
    <n v="1.86"/>
    <n v="271"/>
    <n v="7.01"/>
    <n v="79"/>
    <n v="2.0408333333333335"/>
    <n v="77.176041495157691"/>
    <n v="1.9937144052915738"/>
    <x v="0"/>
    <m/>
    <m/>
    <n v="1"/>
    <n v="3"/>
    <n v="2"/>
    <n v="1"/>
    <n v="1"/>
    <n v="2"/>
    <n v="1"/>
    <n v="0"/>
    <n v="0"/>
    <n v="1"/>
    <n v="2"/>
    <m/>
  </r>
  <r>
    <n v="80822"/>
    <x v="0"/>
    <n v="80"/>
    <n v="3"/>
    <x v="0"/>
    <n v="1"/>
    <n v="1"/>
    <n v="3"/>
    <n v="2"/>
    <n v="51"/>
    <n v="1.32"/>
    <n v="166"/>
    <n v="4.29"/>
    <n v="59"/>
    <n v="1.527058823529412"/>
    <n v="56.992872422234285"/>
    <n v="1.4751096391637111"/>
    <x v="0"/>
    <n v="2"/>
    <m/>
    <n v="6"/>
    <n v="3"/>
    <n v="3"/>
    <n v="3"/>
    <n v="3"/>
    <n v="3"/>
    <m/>
    <n v="3"/>
    <n v="3"/>
    <n v="2"/>
    <n v="1"/>
    <n v="2"/>
  </r>
  <r>
    <n v="80825"/>
    <x v="0"/>
    <n v="30"/>
    <n v="3"/>
    <x v="0"/>
    <n v="1"/>
    <n v="1"/>
    <n v="3"/>
    <n v="1"/>
    <n v="44"/>
    <n v="1.1399999999999999"/>
    <n v="186"/>
    <n v="4.8099999999999996"/>
    <n v="41"/>
    <n v="1.0622727272727273"/>
    <n v="48.291273562055657"/>
    <n v="1.2511829968350783"/>
    <x v="0"/>
    <m/>
    <m/>
    <n v="7"/>
    <n v="3"/>
    <n v="3"/>
    <n v="3"/>
    <n v="3"/>
    <n v="3"/>
    <n v="2"/>
    <n v="0"/>
    <n v="2"/>
    <n v="1"/>
    <n v="1"/>
    <n v="2"/>
  </r>
  <r>
    <n v="80826"/>
    <x v="0"/>
    <n v="33"/>
    <n v="3"/>
    <x v="1"/>
    <m/>
    <n v="1"/>
    <n v="4"/>
    <n v="1"/>
    <n v="27"/>
    <n v="0.7"/>
    <n v="153"/>
    <n v="3.96"/>
    <n v="31"/>
    <n v="0.8037037037037037"/>
    <n v="29.966480689277812"/>
    <n v="0.77690875861090614"/>
    <x v="1"/>
    <m/>
    <m/>
    <n v="5"/>
    <n v="3"/>
    <n v="2"/>
    <n v="3"/>
    <n v="3"/>
    <n v="3"/>
    <n v="4"/>
    <n v="0"/>
    <n v="8"/>
    <n v="1"/>
    <n v="2"/>
    <m/>
  </r>
  <r>
    <n v="80833"/>
    <x v="0"/>
    <n v="33"/>
    <n v="3"/>
    <x v="0"/>
    <n v="2"/>
    <n v="1"/>
    <n v="3"/>
    <n v="1"/>
    <n v="64"/>
    <n v="1.66"/>
    <n v="274"/>
    <n v="7.09"/>
    <n v="58"/>
    <n v="1.504375"/>
    <n v="67.019522034908363"/>
    <n v="1.7383188527804356"/>
    <x v="0"/>
    <m/>
    <m/>
    <n v="9"/>
    <n v="3"/>
    <n v="2"/>
    <m/>
    <m/>
    <m/>
    <n v="0"/>
    <n v="0"/>
    <n v="8"/>
    <n v="1"/>
    <n v="1"/>
    <n v="2"/>
  </r>
  <r>
    <n v="80841"/>
    <x v="0"/>
    <n v="80"/>
    <n v="3"/>
    <x v="0"/>
    <n v="1"/>
    <n v="1"/>
    <n v="3"/>
    <n v="1"/>
    <n v="42"/>
    <n v="1.0900000000000001"/>
    <n v="188"/>
    <n v="4.8600000000000003"/>
    <n v="43"/>
    <n v="1.115952380952381"/>
    <n v="43.980626419300762"/>
    <n v="1.1414019713580437"/>
    <x v="0"/>
    <n v="2"/>
    <m/>
    <n v="7"/>
    <n v="1"/>
    <n v="2"/>
    <n v="3"/>
    <n v="3"/>
    <n v="2"/>
    <n v="0"/>
    <n v="2"/>
    <n v="0"/>
    <n v="1"/>
    <n v="1"/>
    <n v="2"/>
  </r>
  <r>
    <n v="80847"/>
    <x v="0"/>
    <n v="42"/>
    <n v="3"/>
    <x v="1"/>
    <m/>
    <n v="1"/>
    <n v="4"/>
    <n v="1"/>
    <n v="27"/>
    <n v="0.7"/>
    <n v="232"/>
    <n v="6"/>
    <n v="34"/>
    <n v="0.88148148148148142"/>
    <n v="36.994165950153487"/>
    <n v="0.95910800611509039"/>
    <x v="1"/>
    <n v="2"/>
    <m/>
    <n v="14"/>
    <n v="4"/>
    <n v="2"/>
    <n v="3"/>
    <n v="3"/>
    <n v="2"/>
    <n v="1"/>
    <n v="0"/>
    <n v="1"/>
    <n v="1"/>
    <n v="1"/>
    <n v="2"/>
  </r>
  <r>
    <n v="80858"/>
    <x v="0"/>
    <n v="65"/>
    <n v="3"/>
    <x v="0"/>
    <n v="1"/>
    <n v="1"/>
    <n v="5"/>
    <n v="1"/>
    <n v="62"/>
    <n v="1.6"/>
    <n v="235"/>
    <n v="6.08"/>
    <n v="58"/>
    <n v="1.4967741935483874"/>
    <n v="64.546632792274991"/>
    <n v="1.6657195559296774"/>
    <x v="1"/>
    <n v="1"/>
    <n v="2"/>
    <n v="15"/>
    <n v="4"/>
    <n v="3"/>
    <n v="3"/>
    <n v="3"/>
    <n v="4"/>
    <n v="2"/>
    <n v="0"/>
    <n v="3"/>
    <n v="1"/>
    <n v="1"/>
    <n v="2"/>
  </r>
  <r>
    <n v="80862"/>
    <x v="0"/>
    <n v="21"/>
    <n v="6"/>
    <x v="1"/>
    <m/>
    <n v="2"/>
    <n v="4"/>
    <n v="5"/>
    <n v="50"/>
    <n v="1.29"/>
    <n v="135"/>
    <n v="3.49"/>
    <n v="48"/>
    <n v="1.2383999999999999"/>
    <n v="49.244522291101703"/>
    <n v="1.270508675110424"/>
    <x v="1"/>
    <m/>
    <m/>
    <n v="15"/>
    <n v="2"/>
    <n v="1"/>
    <n v="3"/>
    <n v="3"/>
    <n v="1"/>
    <n v="1"/>
    <n v="0"/>
    <n v="0"/>
    <n v="1"/>
    <n v="1"/>
    <n v="2"/>
  </r>
  <r>
    <n v="80864"/>
    <x v="0"/>
    <n v="54"/>
    <n v="3"/>
    <x v="1"/>
    <m/>
    <n v="1"/>
    <n v="2"/>
    <n v="3"/>
    <n v="37"/>
    <n v="0.96"/>
    <n v="156"/>
    <n v="4.03"/>
    <n v="34"/>
    <n v="0.88216216216216214"/>
    <n v="41.239498818095925"/>
    <n v="1.0699978071722185"/>
    <x v="1"/>
    <n v="2"/>
    <m/>
    <n v="2"/>
    <n v="3"/>
    <n v="3"/>
    <n v="3"/>
    <n v="3"/>
    <n v="3"/>
    <m/>
    <n v="0"/>
    <n v="0"/>
    <n v="2"/>
    <n v="1"/>
    <n v="2"/>
  </r>
  <r>
    <n v="80872"/>
    <x v="0"/>
    <n v="66"/>
    <n v="6"/>
    <x v="1"/>
    <m/>
    <n v="2"/>
    <n v="3"/>
    <n v="1"/>
    <n v="38"/>
    <n v="0.98"/>
    <n v="254"/>
    <n v="6.57"/>
    <n v="35"/>
    <n v="0.90263157894736834"/>
    <n v="38.777829451472805"/>
    <n v="1.0000598121695619"/>
    <x v="0"/>
    <n v="2"/>
    <m/>
    <m/>
    <n v="4"/>
    <n v="0"/>
    <m/>
    <m/>
    <m/>
    <n v="0"/>
    <n v="0"/>
    <n v="0"/>
    <n v="2"/>
    <n v="1"/>
    <n v="2"/>
  </r>
  <r>
    <n v="80880"/>
    <x v="0"/>
    <n v="28"/>
    <n v="3"/>
    <x v="1"/>
    <m/>
    <n v="1"/>
    <n v="4"/>
    <n v="6"/>
    <n v="43"/>
    <n v="1.1100000000000001"/>
    <n v="147"/>
    <n v="3.8"/>
    <n v="49"/>
    <n v="1.2648837209302328"/>
    <n v="46.045774468613814"/>
    <n v="1.1886234804688682"/>
    <x v="0"/>
    <m/>
    <m/>
    <n v="7"/>
    <n v="5"/>
    <n v="3"/>
    <n v="3"/>
    <n v="3"/>
    <n v="3"/>
    <n v="7"/>
    <n v="2"/>
    <n v="15"/>
    <n v="1"/>
    <n v="1"/>
    <n v="2"/>
  </r>
  <r>
    <n v="80884"/>
    <x v="0"/>
    <n v="60"/>
    <n v="4"/>
    <x v="1"/>
    <m/>
    <n v="1"/>
    <n v="2"/>
    <n v="4"/>
    <n v="49"/>
    <n v="1.27"/>
    <n v="164"/>
    <n v="4.24"/>
    <n v="45"/>
    <n v="1.1663265306122448"/>
    <n v="57.247254335659498"/>
    <n v="1.4837553674752564"/>
    <x v="0"/>
    <n v="2"/>
    <m/>
    <n v="4"/>
    <n v="3"/>
    <n v="3"/>
    <n v="3"/>
    <n v="3"/>
    <n v="3"/>
    <m/>
    <n v="0"/>
    <n v="0"/>
    <n v="2"/>
    <n v="1"/>
    <n v="2"/>
  </r>
  <r>
    <n v="80885"/>
    <x v="0"/>
    <n v="32"/>
    <n v="2"/>
    <x v="1"/>
    <m/>
    <n v="1"/>
    <n v="5"/>
    <n v="3"/>
    <n v="57"/>
    <n v="1.47"/>
    <n v="262"/>
    <n v="6.78"/>
    <n v="56"/>
    <n v="1.4442105263157894"/>
    <n v="62.151988611710564"/>
    <n v="1.602867074723062"/>
    <x v="1"/>
    <m/>
    <m/>
    <n v="3"/>
    <n v="2"/>
    <n v="2"/>
    <n v="3"/>
    <n v="1"/>
    <n v="1"/>
    <n v="1"/>
    <n v="5"/>
    <n v="0"/>
    <n v="1"/>
    <n v="2"/>
    <m/>
  </r>
  <r>
    <n v="80889"/>
    <x v="0"/>
    <n v="80"/>
    <n v="3"/>
    <x v="0"/>
    <n v="2"/>
    <n v="1"/>
    <n v="5"/>
    <n v="1"/>
    <n v="32"/>
    <n v="0.83"/>
    <n v="201"/>
    <n v="5.2"/>
    <n v="38"/>
    <n v="0.98562499999999997"/>
    <n v="34.879649978621941"/>
    <n v="0.90469092132050655"/>
    <x v="1"/>
    <n v="2"/>
    <m/>
    <n v="15"/>
    <n v="2"/>
    <n v="2"/>
    <n v="3"/>
    <n v="3"/>
    <n v="3"/>
    <m/>
    <n v="1"/>
    <n v="0"/>
    <n v="2"/>
    <n v="1"/>
    <n v="2"/>
  </r>
  <r>
    <n v="80898"/>
    <x v="0"/>
    <n v="76"/>
    <n v="4"/>
    <x v="1"/>
    <m/>
    <n v="1"/>
    <n v="1"/>
    <n v="5"/>
    <n v="49"/>
    <n v="1.27"/>
    <n v="130"/>
    <n v="3.36"/>
    <n v="58"/>
    <n v="1.503265306122449"/>
    <n v="49.710045878968955"/>
    <n v="1.2884032299242973"/>
    <x v="0"/>
    <n v="1"/>
    <n v="1"/>
    <n v="2"/>
    <n v="5"/>
    <n v="3"/>
    <n v="0"/>
    <n v="3"/>
    <n v="3"/>
    <m/>
    <n v="0"/>
    <n v="60"/>
    <n v="1"/>
    <n v="1"/>
    <n v="2"/>
  </r>
  <r>
    <n v="80900"/>
    <x v="0"/>
    <n v="66"/>
    <n v="1"/>
    <x v="0"/>
    <n v="1"/>
    <n v="1"/>
    <n v="4"/>
    <n v="3"/>
    <n v="43"/>
    <n v="1.1100000000000001"/>
    <n v="97"/>
    <n v="2.5099999999999998"/>
    <n v="43"/>
    <n v="1.1100000000000001"/>
    <n v="45.061006000983447"/>
    <n v="1.1632027130486426"/>
    <x v="0"/>
    <n v="1"/>
    <n v="2"/>
    <m/>
    <n v="4"/>
    <n v="2"/>
    <m/>
    <m/>
    <m/>
    <n v="1"/>
    <n v="3"/>
    <n v="0"/>
    <n v="1"/>
    <n v="1"/>
    <n v="2"/>
  </r>
  <r>
    <n v="80904"/>
    <x v="0"/>
    <n v="61"/>
    <n v="3"/>
    <x v="1"/>
    <m/>
    <n v="1"/>
    <n v="5"/>
    <n v="1"/>
    <n v="68"/>
    <n v="1.76"/>
    <n v="187"/>
    <n v="4.84"/>
    <n v="71"/>
    <n v="1.8376470588235294"/>
    <n v="72.192676060377764"/>
    <n v="1.8685163215627185"/>
    <x v="1"/>
    <n v="2"/>
    <m/>
    <n v="15"/>
    <n v="4"/>
    <n v="3"/>
    <n v="3"/>
    <n v="3"/>
    <n v="3"/>
    <n v="7"/>
    <n v="0"/>
    <n v="0"/>
    <n v="1"/>
    <n v="1"/>
    <n v="2"/>
  </r>
  <r>
    <n v="80911"/>
    <x v="0"/>
    <n v="44"/>
    <n v="6"/>
    <x v="1"/>
    <m/>
    <n v="1"/>
    <n v="4"/>
    <n v="1"/>
    <n v="49"/>
    <n v="1.27"/>
    <n v="248"/>
    <n v="6.41"/>
    <n v="52"/>
    <n v="1.3477551020408165"/>
    <n v="53.902680851381824"/>
    <n v="1.3970694832909167"/>
    <x v="1"/>
    <n v="2"/>
    <m/>
    <n v="8"/>
    <n v="4"/>
    <n v="3"/>
    <n v="3"/>
    <n v="3"/>
    <n v="2"/>
    <n v="13"/>
    <n v="0"/>
    <n v="2"/>
    <n v="1"/>
    <n v="1"/>
    <n v="2"/>
  </r>
  <r>
    <n v="80917"/>
    <x v="0"/>
    <n v="34"/>
    <n v="3"/>
    <x v="1"/>
    <m/>
    <n v="1"/>
    <n v="3"/>
    <n v="1"/>
    <n v="38"/>
    <n v="0.98"/>
    <n v="211"/>
    <n v="5.46"/>
    <n v="39"/>
    <n v="1.0057894736842106"/>
    <n v="41.522688928037155"/>
    <n v="1.0708482934072741"/>
    <x v="0"/>
    <m/>
    <m/>
    <n v="5"/>
    <n v="5"/>
    <n v="1"/>
    <n v="3"/>
    <n v="2"/>
    <n v="1"/>
    <m/>
    <n v="2"/>
    <n v="0"/>
    <n v="1"/>
    <n v="2"/>
    <m/>
  </r>
  <r>
    <n v="80923"/>
    <x v="0"/>
    <n v="28"/>
    <n v="3"/>
    <x v="1"/>
    <m/>
    <n v="1"/>
    <n v="3"/>
    <n v="1"/>
    <n v="32"/>
    <n v="0.83"/>
    <n v="121"/>
    <n v="3.13"/>
    <n v="36"/>
    <n v="0.93374999999999997"/>
    <n v="29.556190866668601"/>
    <n v="0.76661370060421685"/>
    <x v="0"/>
    <m/>
    <m/>
    <n v="8"/>
    <n v="2"/>
    <n v="3"/>
    <n v="3"/>
    <n v="3"/>
    <n v="3"/>
    <n v="1"/>
    <n v="1"/>
    <n v="0"/>
    <n v="1"/>
    <n v="1"/>
    <n v="2"/>
  </r>
  <r>
    <n v="80930"/>
    <x v="0"/>
    <n v="73"/>
    <n v="6"/>
    <x v="1"/>
    <m/>
    <n v="2"/>
    <n v="4"/>
    <n v="1"/>
    <n v="41"/>
    <n v="1.06"/>
    <n v="141"/>
    <n v="3.65"/>
    <n v="44"/>
    <n v="1.1375609756097562"/>
    <n v="40.14496779473135"/>
    <n v="1.037894289327201"/>
    <x v="0"/>
    <n v="2"/>
    <m/>
    <n v="15"/>
    <n v="2"/>
    <n v="3"/>
    <n v="4"/>
    <n v="4"/>
    <n v="4"/>
    <n v="0"/>
    <n v="0"/>
    <n v="0"/>
    <n v="1"/>
    <n v="1"/>
    <n v="2"/>
  </r>
  <r>
    <n v="80934"/>
    <x v="0"/>
    <n v="65"/>
    <n v="2"/>
    <x v="1"/>
    <m/>
    <n v="2"/>
    <n v="1"/>
    <n v="1"/>
    <n v="35"/>
    <n v="0.91"/>
    <n v="130"/>
    <n v="3.36"/>
    <n v="41"/>
    <n v="1.0660000000000001"/>
    <n v="34.406980579500654"/>
    <n v="0.89458149506701712"/>
    <x v="0"/>
    <n v="2"/>
    <m/>
    <n v="5"/>
    <n v="3"/>
    <n v="3"/>
    <n v="3"/>
    <n v="3"/>
    <n v="3"/>
    <n v="0"/>
    <n v="0"/>
    <n v="0"/>
    <n v="1"/>
    <n v="2"/>
    <n v="1"/>
  </r>
  <r>
    <n v="80936"/>
    <x v="0"/>
    <n v="38"/>
    <n v="3"/>
    <x v="1"/>
    <m/>
    <n v="1"/>
    <n v="3"/>
    <n v="1"/>
    <n v="39"/>
    <n v="1.01"/>
    <n v="315"/>
    <n v="8.15"/>
    <n v="44"/>
    <n v="1.1394871794871795"/>
    <n v="39.000606200238543"/>
    <n v="1.0100156990318188"/>
    <x v="1"/>
    <m/>
    <m/>
    <n v="15"/>
    <n v="3"/>
    <n v="3"/>
    <n v="3"/>
    <n v="3"/>
    <n v="3"/>
    <n v="5"/>
    <n v="4"/>
    <n v="0"/>
    <n v="1"/>
    <n v="1"/>
    <n v="2"/>
  </r>
  <r>
    <n v="80939"/>
    <x v="0"/>
    <n v="47"/>
    <n v="3"/>
    <x v="1"/>
    <m/>
    <n v="1"/>
    <n v="4"/>
    <n v="1"/>
    <n v="52"/>
    <n v="1.34"/>
    <n v="161"/>
    <n v="4.16"/>
    <n v="51"/>
    <n v="1.3142307692307693"/>
    <n v="53.301568213991402"/>
    <n v="1.3735404116682399"/>
    <x v="1"/>
    <n v="2"/>
    <m/>
    <n v="8"/>
    <n v="3"/>
    <n v="1"/>
    <m/>
    <m/>
    <m/>
    <n v="6"/>
    <n v="0"/>
    <n v="1"/>
    <n v="1"/>
    <n v="1"/>
    <n v="2"/>
  </r>
  <r>
    <n v="80946"/>
    <x v="0"/>
    <n v="60"/>
    <n v="3"/>
    <x v="1"/>
    <m/>
    <n v="1"/>
    <n v="4"/>
    <n v="1"/>
    <n v="33"/>
    <n v="0.85"/>
    <n v="169"/>
    <n v="4.37"/>
    <n v="31"/>
    <n v="0.79848484848484846"/>
    <n v="32.124934671630513"/>
    <n v="0.82746043851169493"/>
    <x v="1"/>
    <n v="1"/>
    <n v="2"/>
    <n v="15"/>
    <n v="2"/>
    <n v="2"/>
    <m/>
    <m/>
    <m/>
    <n v="3"/>
    <n v="0"/>
    <n v="0"/>
    <n v="1"/>
    <n v="1"/>
    <n v="2"/>
  </r>
  <r>
    <n v="80960"/>
    <x v="0"/>
    <n v="71"/>
    <n v="3"/>
    <x v="1"/>
    <m/>
    <n v="1"/>
    <n v="1"/>
    <n v="1"/>
    <n v="43"/>
    <n v="1.1100000000000001"/>
    <n v="161"/>
    <n v="4.16"/>
    <n v="51"/>
    <n v="1.3165116279069768"/>
    <n v="44.894331595426245"/>
    <n v="1.1589001876958869"/>
    <x v="0"/>
    <n v="2"/>
    <m/>
    <n v="6"/>
    <n v="2"/>
    <n v="1"/>
    <m/>
    <m/>
    <m/>
    <m/>
    <n v="30"/>
    <n v="0"/>
    <n v="2"/>
    <n v="1"/>
    <n v="2"/>
  </r>
  <r>
    <n v="80965"/>
    <x v="0"/>
    <n v="25"/>
    <n v="4"/>
    <x v="1"/>
    <m/>
    <n v="1"/>
    <n v="3"/>
    <n v="6"/>
    <n v="48"/>
    <n v="1.24"/>
    <n v="115"/>
    <n v="2.97"/>
    <n v="45"/>
    <n v="1.1624999999999999"/>
    <n v="55.085349338452353"/>
    <n v="1.4230381912433525"/>
    <x v="1"/>
    <m/>
    <m/>
    <n v="8"/>
    <n v="3"/>
    <n v="3"/>
    <n v="3"/>
    <n v="3"/>
    <n v="3"/>
    <n v="3"/>
    <n v="0"/>
    <n v="0"/>
    <n v="1"/>
    <n v="2"/>
    <m/>
  </r>
  <r>
    <n v="80967"/>
    <x v="0"/>
    <n v="40"/>
    <n v="2"/>
    <x v="1"/>
    <m/>
    <n v="2"/>
    <n v="1"/>
    <n v="1"/>
    <n v="28"/>
    <n v="0.72"/>
    <n v="213"/>
    <n v="5.51"/>
    <n v="22"/>
    <n v="0.56571428571428573"/>
    <n v="34.952573592501565"/>
    <n v="0.89878046380718313"/>
    <x v="0"/>
    <n v="2"/>
    <m/>
    <n v="5"/>
    <n v="4"/>
    <n v="1"/>
    <m/>
    <m/>
    <m/>
    <n v="1"/>
    <n v="0"/>
    <n v="0"/>
    <n v="1"/>
    <n v="2"/>
    <m/>
  </r>
  <r>
    <n v="80968"/>
    <x v="0"/>
    <n v="25"/>
    <n v="3"/>
    <x v="1"/>
    <m/>
    <n v="1"/>
    <n v="5"/>
    <n v="5"/>
    <n v="42"/>
    <n v="1.0900000000000001"/>
    <n v="107"/>
    <n v="2.77"/>
    <n v="44"/>
    <n v="1.141904761904762"/>
    <n v="46.007078023924123"/>
    <n v="1.1939932153827928"/>
    <x v="1"/>
    <m/>
    <m/>
    <n v="15"/>
    <n v="2"/>
    <n v="3"/>
    <n v="3"/>
    <n v="3"/>
    <n v="3"/>
    <n v="1"/>
    <n v="2"/>
    <n v="1"/>
    <n v="1"/>
    <n v="1"/>
    <n v="2"/>
  </r>
  <r>
    <n v="80976"/>
    <x v="0"/>
    <n v="59"/>
    <n v="6"/>
    <x v="1"/>
    <m/>
    <n v="2"/>
    <n v="5"/>
    <n v="1"/>
    <n v="75"/>
    <n v="1.94"/>
    <n v="203"/>
    <n v="5.25"/>
    <n v="84"/>
    <n v="2.1728000000000001"/>
    <n v="79.200114216126877"/>
    <n v="2.0486429543904818"/>
    <x v="0"/>
    <n v="1"/>
    <n v="2"/>
    <n v="15"/>
    <n v="2"/>
    <n v="2"/>
    <n v="1"/>
    <n v="1"/>
    <n v="3"/>
    <n v="0"/>
    <n v="0"/>
    <n v="0"/>
    <n v="2"/>
    <n v="1"/>
    <n v="2"/>
  </r>
  <r>
    <n v="80979"/>
    <x v="0"/>
    <n v="29"/>
    <n v="2"/>
    <x v="0"/>
    <n v="2"/>
    <n v="2"/>
    <n v="5"/>
    <n v="1"/>
    <n v="67"/>
    <n v="1.73"/>
    <n v="169"/>
    <n v="4.37"/>
    <n v="71"/>
    <n v="1.8332835820895521"/>
    <n v="61.482750512768447"/>
    <n v="1.587539677419245"/>
    <x v="1"/>
    <m/>
    <m/>
    <n v="15"/>
    <n v="2"/>
    <n v="0"/>
    <m/>
    <m/>
    <m/>
    <n v="1"/>
    <n v="7"/>
    <n v="0"/>
    <n v="1"/>
    <n v="1"/>
    <n v="2"/>
  </r>
  <r>
    <n v="80982"/>
    <x v="0"/>
    <n v="31"/>
    <n v="3"/>
    <x v="1"/>
    <m/>
    <n v="1"/>
    <n v="4"/>
    <n v="1"/>
    <n v="33"/>
    <n v="0.85"/>
    <n v="241"/>
    <n v="6.23"/>
    <n v="28"/>
    <n v="0.72121212121212119"/>
    <n v="37.057523678561772"/>
    <n v="0.95451197353871231"/>
    <x v="1"/>
    <m/>
    <m/>
    <n v="5"/>
    <n v="4"/>
    <n v="2"/>
    <n v="3"/>
    <n v="3"/>
    <n v="2"/>
    <n v="7"/>
    <n v="0"/>
    <n v="0"/>
    <n v="1"/>
    <n v="2"/>
    <m/>
  </r>
  <r>
    <n v="80985"/>
    <x v="0"/>
    <n v="46"/>
    <n v="6"/>
    <x v="1"/>
    <m/>
    <n v="2"/>
    <n v="5"/>
    <n v="1"/>
    <n v="49"/>
    <n v="1.27"/>
    <n v="245"/>
    <n v="6.34"/>
    <n v="56"/>
    <n v="1.4514285714285715"/>
    <n v="55.203697624425139"/>
    <n v="1.4307897139391823"/>
    <x v="0"/>
    <n v="2"/>
    <m/>
    <n v="14"/>
    <n v="3"/>
    <n v="2"/>
    <n v="3"/>
    <n v="3"/>
    <n v="3"/>
    <n v="2"/>
    <n v="0"/>
    <n v="3"/>
    <n v="1"/>
    <n v="1"/>
    <n v="2"/>
  </r>
  <r>
    <n v="80989"/>
    <x v="0"/>
    <n v="46"/>
    <n v="3"/>
    <x v="0"/>
    <n v="1"/>
    <n v="1"/>
    <n v="4"/>
    <n v="1"/>
    <n v="31"/>
    <n v="0.8"/>
    <n v="226"/>
    <n v="5.84"/>
    <n v="30"/>
    <n v="0.77419354838709675"/>
    <n v="34.843478126903094"/>
    <n v="0.8991865323071766"/>
    <x v="1"/>
    <n v="1"/>
    <n v="1"/>
    <n v="3"/>
    <n v="4"/>
    <n v="2"/>
    <n v="2"/>
    <n v="2"/>
    <n v="2"/>
    <m/>
    <n v="17"/>
    <n v="2"/>
    <n v="1"/>
    <n v="2"/>
    <m/>
  </r>
  <r>
    <n v="80990"/>
    <x v="0"/>
    <n v="35"/>
    <n v="7"/>
    <x v="1"/>
    <m/>
    <n v="2"/>
    <n v="3"/>
    <n v="1"/>
    <n v="38"/>
    <n v="0.98"/>
    <n v="305"/>
    <n v="7.89"/>
    <n v="35"/>
    <n v="0.90263157894736834"/>
    <n v="35.680857489677614"/>
    <n v="0.92019053526010675"/>
    <x v="0"/>
    <m/>
    <m/>
    <n v="77"/>
    <n v="3"/>
    <n v="3"/>
    <n v="3"/>
    <n v="3"/>
    <n v="3"/>
    <m/>
    <n v="0"/>
    <n v="4"/>
    <n v="2"/>
    <n v="2"/>
    <m/>
  </r>
  <r>
    <n v="80997"/>
    <x v="0"/>
    <n v="26"/>
    <n v="2"/>
    <x v="1"/>
    <m/>
    <n v="2"/>
    <n v="3"/>
    <n v="1"/>
    <n v="75"/>
    <n v="1.94"/>
    <n v="192"/>
    <n v="4.97"/>
    <n v="79"/>
    <n v="2.0434666666666668"/>
    <n v="78.678210513543746"/>
    <n v="2.035143045283665"/>
    <x v="0"/>
    <m/>
    <m/>
    <n v="4"/>
    <n v="3"/>
    <n v="2"/>
    <n v="3"/>
    <n v="2"/>
    <n v="2"/>
    <n v="2"/>
    <n v="0"/>
    <n v="0"/>
    <n v="1"/>
    <n v="1"/>
    <n v="1"/>
  </r>
  <r>
    <n v="81000"/>
    <x v="0"/>
    <n v="28"/>
    <n v="4"/>
    <x v="1"/>
    <m/>
    <n v="1"/>
    <n v="2"/>
    <n v="5"/>
    <n v="35"/>
    <n v="0.91"/>
    <n v="116"/>
    <n v="3"/>
    <n v="33"/>
    <n v="0.85799999999999998"/>
    <n v="34.364290585854292"/>
    <n v="0.89347155523221167"/>
    <x v="1"/>
    <m/>
    <m/>
    <n v="6"/>
    <n v="4"/>
    <n v="0"/>
    <n v="3"/>
    <n v="3"/>
    <n v="2"/>
    <n v="1"/>
    <n v="3"/>
    <n v="0"/>
    <n v="1"/>
    <n v="1"/>
    <n v="1"/>
  </r>
  <r>
    <n v="81004"/>
    <x v="0"/>
    <n v="50"/>
    <n v="3"/>
    <x v="1"/>
    <m/>
    <n v="1"/>
    <n v="3"/>
    <n v="1"/>
    <n v="68"/>
    <n v="1.76"/>
    <n v="155"/>
    <n v="4.01"/>
    <n v="65"/>
    <n v="1.6823529411764706"/>
    <n v="70.114854881459024"/>
    <n v="1.8147374204612925"/>
    <x v="1"/>
    <n v="2"/>
    <m/>
    <n v="15"/>
    <n v="3"/>
    <n v="3"/>
    <n v="3"/>
    <n v="3"/>
    <n v="3"/>
    <n v="3"/>
    <n v="0"/>
    <n v="0"/>
    <n v="1"/>
    <n v="1"/>
    <n v="2"/>
  </r>
  <r>
    <n v="81008"/>
    <x v="0"/>
    <n v="48"/>
    <n v="4"/>
    <x v="1"/>
    <m/>
    <n v="1"/>
    <n v="4"/>
    <n v="1"/>
    <n v="48"/>
    <n v="1.24"/>
    <n v="251"/>
    <n v="6.49"/>
    <n v="46"/>
    <n v="1.1883333333333332"/>
    <n v="49.838961517457946"/>
    <n v="1.2875065058676636"/>
    <x v="1"/>
    <n v="2"/>
    <m/>
    <n v="15"/>
    <n v="3"/>
    <n v="2"/>
    <n v="3"/>
    <n v="3"/>
    <n v="1"/>
    <n v="3"/>
    <n v="0"/>
    <n v="0"/>
    <n v="1"/>
    <n v="1"/>
    <n v="2"/>
  </r>
  <r>
    <n v="81010"/>
    <x v="0"/>
    <n v="51"/>
    <n v="3"/>
    <x v="1"/>
    <m/>
    <n v="1"/>
    <n v="3"/>
    <n v="5"/>
    <n v="55"/>
    <n v="1.42"/>
    <n v="313"/>
    <n v="8.09"/>
    <n v="53"/>
    <n v="1.3683636363636362"/>
    <n v="57.400632788752908"/>
    <n v="1.4819799738187114"/>
    <x v="1"/>
    <n v="2"/>
    <m/>
    <n v="8"/>
    <n v="3"/>
    <n v="1"/>
    <m/>
    <m/>
    <m/>
    <m/>
    <n v="8"/>
    <n v="12"/>
    <n v="1"/>
    <n v="1"/>
    <n v="2"/>
  </r>
  <r>
    <n v="81012"/>
    <x v="0"/>
    <n v="34"/>
    <n v="2"/>
    <x v="1"/>
    <m/>
    <n v="2"/>
    <n v="3"/>
    <n v="1"/>
    <n v="55"/>
    <n v="1.42"/>
    <n v="207"/>
    <n v="5.35"/>
    <n v="50"/>
    <n v="1.290909090909091"/>
    <n v="55.053534294216298"/>
    <n v="1.4213821581415844"/>
    <x v="1"/>
    <m/>
    <m/>
    <n v="3"/>
    <n v="4"/>
    <n v="1"/>
    <n v="3"/>
    <n v="1"/>
    <n v="2"/>
    <m/>
    <n v="0"/>
    <n v="15"/>
    <n v="1"/>
    <n v="2"/>
    <m/>
  </r>
  <r>
    <n v="81013"/>
    <x v="0"/>
    <n v="43"/>
    <n v="4"/>
    <x v="1"/>
    <m/>
    <n v="1"/>
    <n v="4"/>
    <n v="1"/>
    <n v="34"/>
    <n v="0.88"/>
    <n v="227"/>
    <n v="5.87"/>
    <n v="33"/>
    <n v="0.85411764705882354"/>
    <n v="36.253410680722546"/>
    <n v="0.9383235705598777"/>
    <x v="1"/>
    <n v="2"/>
    <m/>
    <n v="6"/>
    <n v="3"/>
    <n v="3"/>
    <n v="3"/>
    <n v="3"/>
    <n v="3"/>
    <n v="2"/>
    <n v="0"/>
    <n v="1"/>
    <n v="1"/>
    <n v="1"/>
    <n v="2"/>
  </r>
  <r>
    <n v="81014"/>
    <x v="0"/>
    <n v="27"/>
    <n v="4"/>
    <x v="1"/>
    <m/>
    <n v="1"/>
    <n v="4"/>
    <n v="6"/>
    <n v="69"/>
    <n v="1.78"/>
    <n v="156"/>
    <n v="4.03"/>
    <n v="68"/>
    <n v="1.7542028985507248"/>
    <n v="71.474002237054108"/>
    <n v="1.843822086695019"/>
    <x v="1"/>
    <m/>
    <m/>
    <n v="15"/>
    <n v="2"/>
    <n v="1"/>
    <m/>
    <m/>
    <m/>
    <n v="14"/>
    <n v="5"/>
    <n v="1"/>
    <n v="1"/>
    <n v="1"/>
    <n v="2"/>
  </r>
  <r>
    <n v="81020"/>
    <x v="0"/>
    <n v="40"/>
    <n v="3"/>
    <x v="1"/>
    <m/>
    <n v="1"/>
    <n v="2"/>
    <n v="5"/>
    <n v="34"/>
    <n v="0.88"/>
    <n v="260"/>
    <n v="6.72"/>
    <n v="44"/>
    <n v="1.1388235294117646"/>
    <n v="37.225038638473144"/>
    <n v="0.9634715882898931"/>
    <x v="1"/>
    <n v="2"/>
    <m/>
    <n v="6"/>
    <n v="3"/>
    <n v="2"/>
    <n v="4"/>
    <n v="4"/>
    <n v="4"/>
    <m/>
    <n v="0"/>
    <n v="15"/>
    <n v="2"/>
    <n v="1"/>
    <n v="2"/>
  </r>
  <r>
    <n v="81029"/>
    <x v="0"/>
    <n v="43"/>
    <n v="1"/>
    <x v="1"/>
    <m/>
    <n v="2"/>
    <n v="2"/>
    <n v="1"/>
    <n v="50"/>
    <n v="1.29"/>
    <n v="273"/>
    <n v="7.06"/>
    <n v="56"/>
    <n v="1.4448000000000001"/>
    <n v="42.240420360071838"/>
    <n v="1.0898028452898536"/>
    <x v="0"/>
    <n v="2"/>
    <m/>
    <n v="12"/>
    <n v="4"/>
    <n v="2"/>
    <n v="3"/>
    <n v="3"/>
    <n v="3"/>
    <n v="3"/>
    <n v="0"/>
    <n v="0"/>
    <n v="1"/>
    <n v="2"/>
    <m/>
  </r>
  <r>
    <n v="81030"/>
    <x v="0"/>
    <n v="60"/>
    <n v="3"/>
    <x v="1"/>
    <m/>
    <n v="1"/>
    <n v="3"/>
    <n v="1"/>
    <n v="72"/>
    <n v="1.86"/>
    <n v="140"/>
    <n v="3.62"/>
    <n v="69"/>
    <n v="1.7825"/>
    <n v="71.985992218751647"/>
    <n v="1.8596381323177509"/>
    <x v="1"/>
    <n v="2"/>
    <m/>
    <n v="12"/>
    <n v="2"/>
    <n v="2"/>
    <n v="3"/>
    <n v="3"/>
    <n v="3"/>
    <n v="2"/>
    <n v="0"/>
    <n v="0"/>
    <n v="1"/>
    <n v="1"/>
    <n v="2"/>
  </r>
  <r>
    <n v="81032"/>
    <x v="0"/>
    <n v="71"/>
    <n v="4"/>
    <x v="0"/>
    <n v="2"/>
    <n v="1"/>
    <n v="3"/>
    <n v="5"/>
    <n v="64"/>
    <n v="1.66"/>
    <n v="249"/>
    <n v="6.44"/>
    <n v="60"/>
    <n v="1.5562499999999999"/>
    <n v="65.847208337899175"/>
    <n v="1.7079119662642597"/>
    <x v="0"/>
    <n v="2"/>
    <m/>
    <n v="3"/>
    <n v="3"/>
    <n v="3"/>
    <m/>
    <m/>
    <m/>
    <m/>
    <n v="0"/>
    <n v="0"/>
    <n v="2"/>
    <n v="1"/>
    <n v="2"/>
  </r>
  <r>
    <n v="81034"/>
    <x v="0"/>
    <n v="34"/>
    <n v="3"/>
    <x v="1"/>
    <m/>
    <n v="1"/>
    <n v="3"/>
    <n v="5"/>
    <n v="28"/>
    <n v="0.72"/>
    <n v="176"/>
    <n v="4.55"/>
    <n v="35"/>
    <n v="0.9"/>
    <n v="24.914943664088621"/>
    <n v="0.64066997993370745"/>
    <x v="1"/>
    <m/>
    <m/>
    <n v="7"/>
    <n v="3"/>
    <n v="3"/>
    <n v="3"/>
    <n v="3"/>
    <n v="3"/>
    <m/>
    <n v="1"/>
    <n v="0"/>
    <n v="1"/>
    <n v="2"/>
    <m/>
  </r>
  <r>
    <n v="81037"/>
    <x v="0"/>
    <n v="60"/>
    <n v="4"/>
    <x v="1"/>
    <m/>
    <n v="2"/>
    <n v="4"/>
    <n v="1"/>
    <n v="52"/>
    <n v="1.34"/>
    <n v="213"/>
    <n v="5.51"/>
    <n v="50"/>
    <n v="1.2884615384615385"/>
    <n v="53.645294270326239"/>
    <n v="1.3823979677353302"/>
    <x v="0"/>
    <n v="2"/>
    <m/>
    <n v="14"/>
    <n v="3"/>
    <n v="2"/>
    <n v="3"/>
    <n v="3"/>
    <n v="3"/>
    <n v="0"/>
    <n v="0"/>
    <n v="0"/>
    <n v="1"/>
    <n v="1"/>
    <n v="2"/>
  </r>
  <r>
    <n v="81038"/>
    <x v="0"/>
    <n v="45"/>
    <n v="3"/>
    <x v="1"/>
    <m/>
    <n v="1"/>
    <n v="4"/>
    <n v="1"/>
    <n v="38"/>
    <n v="0.98"/>
    <n v="163"/>
    <n v="4.22"/>
    <n v="36"/>
    <n v="0.92842105263157892"/>
    <n v="37.519595226919719"/>
    <n v="0.96761061374687696"/>
    <x v="1"/>
    <n v="1"/>
    <n v="2"/>
    <n v="4"/>
    <n v="4"/>
    <n v="2"/>
    <n v="3"/>
    <n v="2"/>
    <n v="2"/>
    <n v="1"/>
    <n v="0"/>
    <n v="60"/>
    <n v="1"/>
    <n v="2"/>
    <m/>
  </r>
  <r>
    <n v="81042"/>
    <x v="0"/>
    <n v="63"/>
    <n v="1"/>
    <x v="1"/>
    <m/>
    <n v="1"/>
    <n v="5"/>
    <n v="4"/>
    <n v="45"/>
    <n v="1.1599999999999999"/>
    <n v="169"/>
    <n v="4.37"/>
    <n v="44"/>
    <n v="1.1342222222222222"/>
    <n v="50.128599762261757"/>
    <n v="1.2922039049827474"/>
    <x v="0"/>
    <n v="2"/>
    <m/>
    <n v="15"/>
    <n v="2"/>
    <n v="2"/>
    <n v="3"/>
    <n v="3"/>
    <n v="1"/>
    <n v="7"/>
    <n v="0"/>
    <n v="30"/>
    <n v="1"/>
    <n v="1"/>
    <n v="2"/>
  </r>
  <r>
    <n v="81051"/>
    <x v="0"/>
    <n v="41"/>
    <n v="2"/>
    <x v="1"/>
    <m/>
    <n v="1"/>
    <n v="3"/>
    <n v="1"/>
    <n v="67"/>
    <n v="1.73"/>
    <n v="186"/>
    <n v="4.8099999999999996"/>
    <n v="65"/>
    <n v="1.678358208955224"/>
    <n v="67.29147331041176"/>
    <n v="1.7375261018957067"/>
    <x v="0"/>
    <n v="2"/>
    <m/>
    <n v="14"/>
    <n v="4"/>
    <n v="3"/>
    <n v="3"/>
    <n v="3"/>
    <n v="3"/>
    <m/>
    <n v="0"/>
    <n v="0"/>
    <n v="1"/>
    <n v="1"/>
    <n v="2"/>
  </r>
  <r>
    <n v="81061"/>
    <x v="0"/>
    <n v="44"/>
    <n v="3"/>
    <x v="1"/>
    <m/>
    <n v="1"/>
    <n v="3"/>
    <n v="1"/>
    <n v="34"/>
    <n v="0.88"/>
    <n v="163"/>
    <n v="4.22"/>
    <n v="34"/>
    <n v="0.88"/>
    <n v="33.066124959006579"/>
    <n v="0.85582911658605265"/>
    <x v="1"/>
    <n v="2"/>
    <m/>
    <n v="9"/>
    <n v="4"/>
    <n v="2"/>
    <m/>
    <m/>
    <m/>
    <n v="4"/>
    <n v="0"/>
    <n v="0"/>
    <n v="1"/>
    <n v="1"/>
    <n v="2"/>
  </r>
  <r>
    <n v="81068"/>
    <x v="0"/>
    <n v="59"/>
    <n v="4"/>
    <x v="0"/>
    <n v="1"/>
    <n v="1"/>
    <n v="4"/>
    <n v="1"/>
    <n v="58"/>
    <n v="1.5"/>
    <n v="180"/>
    <n v="4.6500000000000004"/>
    <n v="63"/>
    <n v="1.6293103448275863"/>
    <n v="57.94580828617152"/>
    <n v="1.4985984901596083"/>
    <x v="0"/>
    <n v="2"/>
    <m/>
    <n v="15"/>
    <n v="2"/>
    <n v="2"/>
    <n v="3"/>
    <n v="2"/>
    <n v="1"/>
    <n v="0"/>
    <n v="0"/>
    <n v="2"/>
    <n v="2"/>
    <n v="1"/>
    <n v="2"/>
  </r>
  <r>
    <n v="81070"/>
    <x v="0"/>
    <n v="31"/>
    <n v="1"/>
    <x v="1"/>
    <m/>
    <n v="2"/>
    <n v="2"/>
    <n v="1"/>
    <n v="29"/>
    <n v="0.75"/>
    <n v="168"/>
    <n v="4.34"/>
    <n v="23"/>
    <n v="0.59482758620689657"/>
    <n v="35.377758441224401"/>
    <n v="0.91494202865235519"/>
    <x v="1"/>
    <m/>
    <m/>
    <n v="7"/>
    <n v="3"/>
    <n v="1"/>
    <n v="3"/>
    <n v="3"/>
    <n v="2"/>
    <m/>
    <n v="0"/>
    <n v="0"/>
    <n v="1"/>
    <n v="1"/>
    <n v="2"/>
  </r>
  <r>
    <n v="81075"/>
    <x v="0"/>
    <n v="30"/>
    <n v="4"/>
    <x v="1"/>
    <m/>
    <n v="1"/>
    <n v="5"/>
    <n v="1"/>
    <n v="39"/>
    <n v="1.01"/>
    <n v="188"/>
    <n v="4.8600000000000003"/>
    <n v="37"/>
    <n v="0.95820512820512815"/>
    <n v="44.747075893295126"/>
    <n v="1.1588345295443097"/>
    <x v="0"/>
    <m/>
    <m/>
    <n v="7"/>
    <n v="3"/>
    <n v="2"/>
    <n v="2"/>
    <n v="2"/>
    <n v="2"/>
    <m/>
    <n v="1"/>
    <n v="5"/>
    <n v="1"/>
    <n v="1"/>
    <n v="2"/>
  </r>
  <r>
    <n v="81079"/>
    <x v="0"/>
    <n v="76"/>
    <n v="3"/>
    <x v="0"/>
    <n v="1"/>
    <n v="1"/>
    <n v="5"/>
    <n v="1"/>
    <n v="48"/>
    <n v="1.24"/>
    <n v="205"/>
    <n v="5.3"/>
    <n v="50"/>
    <n v="1.2916666666666667"/>
    <n v="49.538172456948402"/>
    <n v="1.2797361218045002"/>
    <x v="0"/>
    <n v="1"/>
    <n v="2"/>
    <n v="4"/>
    <n v="2"/>
    <n v="3"/>
    <n v="3"/>
    <n v="3"/>
    <n v="2"/>
    <m/>
    <n v="0"/>
    <n v="0"/>
    <n v="1"/>
    <n v="1"/>
    <n v="2"/>
  </r>
  <r>
    <n v="81083"/>
    <x v="0"/>
    <n v="36"/>
    <n v="3"/>
    <x v="1"/>
    <m/>
    <n v="1"/>
    <n v="4"/>
    <n v="1"/>
    <n v="62"/>
    <n v="1.6"/>
    <n v="228"/>
    <n v="5.9"/>
    <n v="65"/>
    <n v="1.6774193548387097"/>
    <n v="65.98943269335399"/>
    <n v="1.7029531017639741"/>
    <x v="1"/>
    <m/>
    <m/>
    <n v="6"/>
    <n v="3"/>
    <n v="1"/>
    <n v="3"/>
    <n v="3"/>
    <n v="3"/>
    <n v="1"/>
    <n v="0"/>
    <n v="0"/>
    <n v="1"/>
    <n v="2"/>
    <m/>
  </r>
  <r>
    <n v="81090"/>
    <x v="0"/>
    <n v="32"/>
    <n v="4"/>
    <x v="1"/>
    <m/>
    <n v="1"/>
    <n v="3"/>
    <n v="4"/>
    <n v="60"/>
    <n v="1.55"/>
    <n v="222"/>
    <n v="5.74"/>
    <n v="70"/>
    <n v="1.8083333333333333"/>
    <n v="61.242560830564081"/>
    <n v="1.5820994881229056"/>
    <x v="1"/>
    <m/>
    <m/>
    <n v="5"/>
    <n v="3"/>
    <n v="0"/>
    <m/>
    <m/>
    <m/>
    <n v="0"/>
    <n v="0"/>
    <n v="30"/>
    <n v="1"/>
    <n v="2"/>
    <m/>
  </r>
  <r>
    <n v="81092"/>
    <x v="0"/>
    <n v="29"/>
    <n v="6"/>
    <x v="1"/>
    <m/>
    <n v="2"/>
    <n v="4"/>
    <n v="6"/>
    <n v="58"/>
    <n v="1.5"/>
    <n v="147"/>
    <n v="3.8"/>
    <n v="65"/>
    <n v="1.6810344827586208"/>
    <n v="65.719079650929359"/>
    <n v="1.6996313702826558"/>
    <x v="1"/>
    <m/>
    <m/>
    <n v="3"/>
    <n v="3"/>
    <n v="1"/>
    <n v="3"/>
    <n v="3"/>
    <n v="1"/>
    <n v="1"/>
    <n v="1"/>
    <n v="1"/>
    <n v="1"/>
    <n v="2"/>
    <m/>
  </r>
  <r>
    <n v="81095"/>
    <x v="0"/>
    <n v="51"/>
    <n v="2"/>
    <x v="1"/>
    <m/>
    <n v="2"/>
    <n v="5"/>
    <n v="1"/>
    <n v="35"/>
    <n v="0.91"/>
    <n v="251"/>
    <n v="6.49"/>
    <n v="39"/>
    <n v="1.014"/>
    <n v="36.88859721054574"/>
    <n v="0.95910352747418925"/>
    <x v="1"/>
    <n v="2"/>
    <m/>
    <n v="7"/>
    <n v="2"/>
    <n v="3"/>
    <n v="3"/>
    <n v="3"/>
    <n v="3"/>
    <m/>
    <n v="0"/>
    <n v="1"/>
    <n v="1"/>
    <n v="1"/>
    <n v="2"/>
  </r>
  <r>
    <n v="81103"/>
    <x v="0"/>
    <n v="80"/>
    <n v="4"/>
    <x v="0"/>
    <n v="2"/>
    <n v="1"/>
    <n v="3"/>
    <n v="1"/>
    <n v="67"/>
    <n v="1.73"/>
    <n v="217"/>
    <n v="5.61"/>
    <n v="77"/>
    <n v="1.9882089552238806"/>
    <n v="64.353739984881273"/>
    <n v="1.6616711966245461"/>
    <x v="0"/>
    <n v="2"/>
    <m/>
    <n v="7"/>
    <n v="3"/>
    <n v="3"/>
    <n v="3"/>
    <n v="3"/>
    <n v="3"/>
    <n v="2"/>
    <n v="0"/>
    <n v="0"/>
    <n v="2"/>
    <n v="1"/>
    <n v="2"/>
  </r>
  <r>
    <n v="81115"/>
    <x v="0"/>
    <n v="60"/>
    <n v="2"/>
    <x v="1"/>
    <m/>
    <n v="2"/>
    <n v="5"/>
    <n v="1"/>
    <n v="49"/>
    <n v="1.27"/>
    <n v="145"/>
    <n v="3.75"/>
    <n v="47"/>
    <n v="1.2181632653061225"/>
    <n v="49.695282345938821"/>
    <n v="1.2880205832518838"/>
    <x v="0"/>
    <n v="2"/>
    <m/>
    <n v="15"/>
    <n v="2"/>
    <n v="1"/>
    <n v="3"/>
    <n v="2"/>
    <n v="1"/>
    <n v="5"/>
    <n v="0"/>
    <n v="5"/>
    <n v="1"/>
    <n v="1"/>
    <n v="2"/>
  </r>
  <r>
    <n v="81121"/>
    <x v="0"/>
    <n v="61"/>
    <n v="4"/>
    <x v="1"/>
    <m/>
    <n v="1"/>
    <n v="2"/>
    <n v="4"/>
    <n v="42"/>
    <n v="1.0900000000000001"/>
    <n v="172"/>
    <n v="4.45"/>
    <n v="41"/>
    <n v="1.0640476190476191"/>
    <n v="50.142428395399911"/>
    <n v="1.3013154035949026"/>
    <x v="1"/>
    <n v="1"/>
    <n v="2"/>
    <n v="3"/>
    <n v="3"/>
    <n v="0"/>
    <m/>
    <m/>
    <m/>
    <m/>
    <n v="0"/>
    <n v="0"/>
    <n v="2"/>
    <n v="1"/>
    <n v="2"/>
  </r>
  <r>
    <n v="81131"/>
    <x v="0"/>
    <n v="49"/>
    <n v="2"/>
    <x v="1"/>
    <m/>
    <n v="2"/>
    <n v="5"/>
    <n v="1"/>
    <n v="40"/>
    <n v="1.03"/>
    <n v="270"/>
    <n v="6.98"/>
    <n v="42"/>
    <n v="1.0814999999999999"/>
    <n v="38.486330118995724"/>
    <n v="0.99102300056413983"/>
    <x v="0"/>
    <n v="2"/>
    <m/>
    <n v="15"/>
    <n v="3"/>
    <n v="1"/>
    <n v="3"/>
    <n v="2"/>
    <n v="2"/>
    <n v="1"/>
    <n v="0"/>
    <n v="0"/>
    <n v="1"/>
    <n v="1"/>
    <n v="2"/>
  </r>
  <r>
    <n v="81139"/>
    <x v="0"/>
    <n v="23"/>
    <n v="6"/>
    <x v="1"/>
    <m/>
    <n v="2"/>
    <n v="4"/>
    <n v="5"/>
    <n v="39"/>
    <n v="1.01"/>
    <n v="199"/>
    <n v="5.15"/>
    <n v="40"/>
    <n v="1.0358974358974358"/>
    <n v="38.388024656199313"/>
    <n v="0.9941514077631104"/>
    <x v="1"/>
    <m/>
    <m/>
    <n v="14"/>
    <n v="2"/>
    <n v="0"/>
    <m/>
    <m/>
    <m/>
    <n v="1"/>
    <n v="0"/>
    <n v="0"/>
    <n v="1"/>
    <n v="2"/>
    <m/>
  </r>
  <r>
    <n v="81141"/>
    <x v="0"/>
    <n v="70"/>
    <n v="7"/>
    <x v="1"/>
    <m/>
    <n v="1"/>
    <n v="5"/>
    <n v="1"/>
    <n v="37"/>
    <n v="0.96"/>
    <n v="200"/>
    <n v="5.17"/>
    <n v="32"/>
    <n v="0.83027027027027023"/>
    <n v="42.962477461108421"/>
    <n v="1.11470211790984"/>
    <x v="0"/>
    <n v="1"/>
    <n v="1"/>
    <n v="5"/>
    <n v="2"/>
    <n v="2"/>
    <n v="1"/>
    <n v="2"/>
    <n v="3"/>
    <n v="1"/>
    <n v="0"/>
    <n v="0"/>
    <n v="1"/>
    <n v="1"/>
    <n v="2"/>
  </r>
  <r>
    <n v="81144"/>
    <x v="0"/>
    <n v="49"/>
    <n v="3"/>
    <x v="1"/>
    <m/>
    <n v="1"/>
    <n v="3"/>
    <n v="1"/>
    <n v="47"/>
    <n v="1.22"/>
    <n v="218"/>
    <n v="5.64"/>
    <n v="55"/>
    <n v="1.4276595744680849"/>
    <n v="55.360542420807441"/>
    <n v="1.437018335178406"/>
    <x v="1"/>
    <n v="2"/>
    <m/>
    <n v="7"/>
    <n v="4"/>
    <n v="2"/>
    <m/>
    <m/>
    <m/>
    <n v="3"/>
    <n v="2"/>
    <n v="0"/>
    <n v="1"/>
    <n v="1"/>
    <n v="2"/>
  </r>
  <r>
    <n v="81149"/>
    <x v="0"/>
    <n v="34"/>
    <n v="3"/>
    <x v="1"/>
    <m/>
    <n v="1"/>
    <n v="5"/>
    <n v="1"/>
    <n v="40"/>
    <n v="1.03"/>
    <n v="144"/>
    <n v="3.72"/>
    <n v="50"/>
    <n v="1.2875000000000001"/>
    <n v="42.00410472667923"/>
    <n v="1.0816056967119902"/>
    <x v="1"/>
    <m/>
    <m/>
    <n v="15"/>
    <n v="4"/>
    <n v="2"/>
    <n v="3"/>
    <n v="2"/>
    <n v="3"/>
    <n v="5"/>
    <n v="0"/>
    <n v="0"/>
    <n v="1"/>
    <n v="1"/>
    <n v="2"/>
  </r>
  <r>
    <n v="81151"/>
    <x v="0"/>
    <n v="56"/>
    <n v="3"/>
    <x v="1"/>
    <m/>
    <n v="1"/>
    <n v="5"/>
    <n v="1"/>
    <n v="37"/>
    <n v="0.96"/>
    <n v="159"/>
    <n v="4.1100000000000003"/>
    <n v="47"/>
    <n v="1.2194594594594594"/>
    <n v="40.803902555607685"/>
    <n v="1.0586958500914427"/>
    <x v="1"/>
    <n v="2"/>
    <m/>
    <n v="15"/>
    <n v="2"/>
    <n v="0"/>
    <n v="3"/>
    <n v="2"/>
    <n v="2"/>
    <n v="0"/>
    <n v="1"/>
    <n v="0"/>
    <n v="1"/>
    <n v="1"/>
    <n v="2"/>
  </r>
  <r>
    <n v="81154"/>
    <x v="0"/>
    <n v="50"/>
    <n v="2"/>
    <x v="1"/>
    <m/>
    <n v="2"/>
    <n v="3"/>
    <n v="1"/>
    <n v="47"/>
    <n v="1.22"/>
    <n v="223"/>
    <n v="5.77"/>
    <n v="54"/>
    <n v="1.4017021276595745"/>
    <n v="51.961129523964217"/>
    <n v="1.3487782557284329"/>
    <x v="0"/>
    <n v="1"/>
    <n v="3"/>
    <n v="10"/>
    <n v="3"/>
    <n v="0"/>
    <m/>
    <m/>
    <m/>
    <n v="0"/>
    <n v="0"/>
    <n v="0"/>
    <n v="1"/>
    <n v="1"/>
    <n v="2"/>
  </r>
  <r>
    <n v="81160"/>
    <x v="0"/>
    <n v="23"/>
    <n v="3"/>
    <x v="1"/>
    <m/>
    <n v="1"/>
    <n v="2"/>
    <n v="1"/>
    <n v="43"/>
    <n v="1.1100000000000001"/>
    <n v="194"/>
    <n v="5.0199999999999996"/>
    <n v="40"/>
    <n v="1.032558139534884"/>
    <n v="49.68704396628646"/>
    <n v="1.282619041920418"/>
    <x v="1"/>
    <m/>
    <m/>
    <n v="5"/>
    <n v="3"/>
    <n v="1"/>
    <n v="3"/>
    <n v="3"/>
    <n v="1"/>
    <m/>
    <n v="0"/>
    <n v="0"/>
    <n v="1"/>
    <n v="1"/>
    <n v="2"/>
  </r>
  <r>
    <n v="81161"/>
    <x v="0"/>
    <n v="33"/>
    <n v="3"/>
    <x v="1"/>
    <m/>
    <n v="1"/>
    <n v="2"/>
    <n v="6"/>
    <n v="31"/>
    <n v="0.8"/>
    <n v="265"/>
    <n v="6.85"/>
    <n v="37"/>
    <n v="0.95483870967741935"/>
    <n v="36.641296366622811"/>
    <n v="0.94558184171929838"/>
    <x v="1"/>
    <m/>
    <m/>
    <n v="4"/>
    <n v="3"/>
    <n v="3"/>
    <n v="9"/>
    <n v="2"/>
    <n v="3"/>
    <n v="3"/>
    <n v="10"/>
    <n v="12"/>
    <n v="1"/>
    <n v="2"/>
    <m/>
  </r>
  <r>
    <n v="81165"/>
    <x v="0"/>
    <n v="51"/>
    <n v="2"/>
    <x v="1"/>
    <m/>
    <n v="2"/>
    <n v="3"/>
    <n v="1"/>
    <n v="44"/>
    <n v="1.1399999999999999"/>
    <n v="176"/>
    <n v="4.55"/>
    <n v="38"/>
    <n v="0.98454545454545439"/>
    <n v="45.797138736382379"/>
    <n v="1.1865622308971797"/>
    <x v="0"/>
    <n v="2"/>
    <m/>
    <n v="15"/>
    <n v="3"/>
    <n v="0"/>
    <n v="3"/>
    <n v="3"/>
    <n v="1"/>
    <n v="0"/>
    <n v="8"/>
    <n v="0"/>
    <n v="2"/>
    <n v="1"/>
    <n v="2"/>
  </r>
  <r>
    <n v="81169"/>
    <x v="0"/>
    <n v="34"/>
    <n v="3"/>
    <x v="1"/>
    <m/>
    <n v="1"/>
    <n v="3"/>
    <n v="1"/>
    <n v="47"/>
    <n v="1.22"/>
    <n v="149"/>
    <n v="3.85"/>
    <n v="41"/>
    <n v="1.0642553191489361"/>
    <n v="45.192609781258298"/>
    <n v="1.1730847645347899"/>
    <x v="1"/>
    <m/>
    <m/>
    <n v="7"/>
    <n v="5"/>
    <n v="1"/>
    <m/>
    <m/>
    <m/>
    <n v="4"/>
    <n v="2"/>
    <n v="8"/>
    <n v="1"/>
    <n v="1"/>
    <n v="2"/>
  </r>
  <r>
    <n v="81175"/>
    <x v="0"/>
    <n v="80"/>
    <n v="4"/>
    <x v="0"/>
    <n v="1"/>
    <n v="1"/>
    <n v="4"/>
    <n v="1"/>
    <n v="52"/>
    <n v="1.34"/>
    <n v="167"/>
    <n v="4.32"/>
    <n v="50"/>
    <n v="1.2884615384615385"/>
    <n v="56.682604556838122"/>
    <n v="1.4606671174262131"/>
    <x v="1"/>
    <n v="1"/>
    <n v="2"/>
    <n v="10"/>
    <n v="2"/>
    <n v="3"/>
    <n v="3"/>
    <n v="3"/>
    <n v="3"/>
    <n v="1"/>
    <n v="1"/>
    <n v="0"/>
    <n v="1"/>
    <n v="1"/>
    <n v="2"/>
  </r>
  <r>
    <n v="81187"/>
    <x v="0"/>
    <n v="43"/>
    <n v="3"/>
    <x v="1"/>
    <m/>
    <n v="1"/>
    <n v="5"/>
    <n v="1"/>
    <n v="32"/>
    <n v="0.83"/>
    <n v="240"/>
    <n v="6.21"/>
    <n v="31"/>
    <n v="0.80406250000000001"/>
    <n v="39.340324204790257"/>
    <n v="1.0203896590617472"/>
    <x v="1"/>
    <n v="2"/>
    <m/>
    <n v="5"/>
    <n v="3"/>
    <n v="2"/>
    <n v="3"/>
    <n v="3"/>
    <n v="2"/>
    <n v="3"/>
    <n v="0"/>
    <n v="0"/>
    <n v="1"/>
    <n v="2"/>
    <m/>
  </r>
  <r>
    <n v="81201"/>
    <x v="0"/>
    <n v="56"/>
    <n v="1"/>
    <x v="1"/>
    <m/>
    <n v="2"/>
    <n v="1"/>
    <n v="1"/>
    <n v="28"/>
    <n v="0.72"/>
    <n v="208"/>
    <n v="5.38"/>
    <n v="38"/>
    <n v="0.97714285714285709"/>
    <n v="27.647315170781226"/>
    <n v="0.71093096153437429"/>
    <x v="0"/>
    <n v="2"/>
    <m/>
    <n v="7"/>
    <n v="3"/>
    <n v="3"/>
    <n v="3"/>
    <n v="3"/>
    <n v="3"/>
    <n v="4"/>
    <n v="12"/>
    <n v="5"/>
    <n v="1"/>
    <n v="2"/>
    <m/>
  </r>
  <r>
    <n v="81203"/>
    <x v="0"/>
    <n v="62"/>
    <n v="3"/>
    <x v="1"/>
    <m/>
    <n v="1"/>
    <n v="5"/>
    <n v="1"/>
    <n v="64"/>
    <n v="1.66"/>
    <n v="195"/>
    <n v="5.04"/>
    <n v="65"/>
    <n v="1.6859374999999999"/>
    <n v="65.048097214036076"/>
    <n v="1.6871850214890607"/>
    <x v="1"/>
    <n v="1"/>
    <n v="2"/>
    <n v="15"/>
    <n v="2"/>
    <n v="3"/>
    <n v="3"/>
    <n v="3"/>
    <n v="3"/>
    <m/>
    <n v="4"/>
    <n v="0"/>
    <n v="1"/>
    <n v="1"/>
    <n v="2"/>
  </r>
  <r>
    <n v="81206"/>
    <x v="0"/>
    <n v="47"/>
    <n v="4"/>
    <x v="1"/>
    <m/>
    <n v="1"/>
    <n v="2"/>
    <n v="1"/>
    <n v="35"/>
    <n v="0.91"/>
    <n v="147"/>
    <n v="3.8"/>
    <n v="31"/>
    <n v="0.80600000000000005"/>
    <n v="35.471696811882047"/>
    <n v="0.92226411710893319"/>
    <x v="1"/>
    <n v="2"/>
    <m/>
    <n v="99"/>
    <n v="4"/>
    <n v="2"/>
    <n v="3"/>
    <n v="2"/>
    <n v="2"/>
    <m/>
    <n v="0"/>
    <n v="0"/>
    <n v="1"/>
    <n v="2"/>
    <m/>
  </r>
  <r>
    <n v="81207"/>
    <x v="0"/>
    <n v="39"/>
    <n v="3"/>
    <x v="1"/>
    <m/>
    <n v="2"/>
    <n v="5"/>
    <n v="1"/>
    <n v="76"/>
    <n v="1.97"/>
    <n v="188"/>
    <n v="4.8600000000000003"/>
    <n v="73"/>
    <n v="1.8922368421052631"/>
    <n v="75.541271279289532"/>
    <n v="1.9581092686868469"/>
    <x v="1"/>
    <m/>
    <m/>
    <n v="15"/>
    <n v="3"/>
    <n v="1"/>
    <n v="3"/>
    <n v="3"/>
    <n v="2"/>
    <n v="5"/>
    <n v="3"/>
    <n v="3"/>
    <n v="1"/>
    <n v="1"/>
    <n v="1"/>
  </r>
  <r>
    <n v="81209"/>
    <x v="0"/>
    <n v="58"/>
    <n v="6"/>
    <x v="1"/>
    <m/>
    <n v="2"/>
    <n v="2"/>
    <n v="1"/>
    <n v="36"/>
    <n v="0.93"/>
    <n v="152"/>
    <n v="3.93"/>
    <n v="36"/>
    <n v="0.93000000000000016"/>
    <n v="42.203269787744524"/>
    <n v="1.0902511361834002"/>
    <x v="0"/>
    <n v="2"/>
    <m/>
    <n v="15"/>
    <n v="3"/>
    <n v="2"/>
    <m/>
    <m/>
    <m/>
    <n v="3"/>
    <n v="0"/>
    <n v="0"/>
    <n v="1"/>
    <n v="1"/>
    <n v="2"/>
  </r>
  <r>
    <n v="81213"/>
    <x v="0"/>
    <n v="50"/>
    <n v="3"/>
    <x v="1"/>
    <m/>
    <n v="2"/>
    <n v="3"/>
    <n v="1"/>
    <n v="46"/>
    <n v="1.19"/>
    <n v="202"/>
    <n v="5.22"/>
    <n v="49"/>
    <n v="1.2676086956521737"/>
    <n v="44.535941430522918"/>
    <n v="1.1521254413548321"/>
    <x v="1"/>
    <n v="2"/>
    <m/>
    <n v="7"/>
    <n v="3"/>
    <n v="1"/>
    <n v="3"/>
    <n v="3"/>
    <n v="1"/>
    <m/>
    <n v="1"/>
    <n v="0"/>
    <n v="1"/>
    <n v="1"/>
    <n v="1"/>
  </r>
  <r>
    <n v="81214"/>
    <x v="0"/>
    <n v="50"/>
    <n v="6"/>
    <x v="1"/>
    <m/>
    <n v="2"/>
    <n v="3"/>
    <n v="1"/>
    <n v="53"/>
    <n v="1.37"/>
    <n v="233"/>
    <n v="6.03"/>
    <n v="51"/>
    <n v="1.318301886792453"/>
    <n v="59.352576083315917"/>
    <n v="1.5342080987574116"/>
    <x v="0"/>
    <n v="2"/>
    <m/>
    <n v="6"/>
    <n v="3"/>
    <n v="2"/>
    <n v="2"/>
    <n v="2"/>
    <n v="2"/>
    <n v="0"/>
    <n v="0"/>
    <n v="0"/>
    <n v="1"/>
    <n v="1"/>
    <n v="2"/>
  </r>
  <r>
    <n v="81217"/>
    <x v="0"/>
    <n v="45"/>
    <n v="3"/>
    <x v="0"/>
    <n v="2"/>
    <n v="1"/>
    <n v="4"/>
    <n v="1"/>
    <n v="71"/>
    <n v="1.84"/>
    <n v="178"/>
    <n v="4.5999999999999996"/>
    <n v="66"/>
    <n v="1.7104225352112679"/>
    <n v="66.331339613339665"/>
    <n v="1.7190093646273943"/>
    <x v="1"/>
    <n v="2"/>
    <m/>
    <n v="8"/>
    <n v="3"/>
    <n v="0"/>
    <n v="3"/>
    <n v="3"/>
    <n v="2"/>
    <m/>
    <n v="0"/>
    <n v="4"/>
    <n v="1"/>
    <n v="2"/>
    <m/>
  </r>
  <r>
    <n v="81218"/>
    <x v="0"/>
    <n v="34"/>
    <n v="3"/>
    <x v="1"/>
    <m/>
    <n v="1"/>
    <n v="5"/>
    <n v="1"/>
    <n v="26"/>
    <n v="0.67"/>
    <n v="133"/>
    <n v="3.44"/>
    <n v="28"/>
    <n v="0.72153846153846157"/>
    <n v="26.739745984423497"/>
    <n v="0.68906268498322087"/>
    <x v="1"/>
    <m/>
    <m/>
    <n v="15"/>
    <n v="3"/>
    <n v="3"/>
    <n v="3"/>
    <n v="2"/>
    <n v="1"/>
    <n v="2"/>
    <n v="2"/>
    <n v="0"/>
    <n v="1"/>
    <n v="1"/>
    <n v="2"/>
  </r>
  <r>
    <n v="81219"/>
    <x v="0"/>
    <n v="37"/>
    <n v="4"/>
    <x v="1"/>
    <m/>
    <n v="1"/>
    <n v="3"/>
    <n v="4"/>
    <n v="37"/>
    <n v="0.96"/>
    <n v="253"/>
    <n v="6.54"/>
    <n v="35"/>
    <n v="0.90810810810810816"/>
    <n v="40.713543355499809"/>
    <n v="1.0563513951697248"/>
    <x v="1"/>
    <m/>
    <m/>
    <n v="7"/>
    <n v="2"/>
    <n v="3"/>
    <n v="3"/>
    <n v="3"/>
    <n v="3"/>
    <n v="10"/>
    <n v="0"/>
    <n v="0"/>
    <n v="1"/>
    <n v="2"/>
    <m/>
  </r>
  <r>
    <n v="81225"/>
    <x v="0"/>
    <n v="37"/>
    <n v="6"/>
    <x v="1"/>
    <m/>
    <n v="2"/>
    <n v="5"/>
    <n v="1"/>
    <n v="40"/>
    <n v="1.03"/>
    <n v="165"/>
    <n v="4.2699999999999996"/>
    <n v="49"/>
    <n v="1.2617499999999999"/>
    <n v="45.08669968972562"/>
    <n v="1.1609825170104346"/>
    <x v="1"/>
    <m/>
    <m/>
    <n v="15"/>
    <n v="4"/>
    <n v="2"/>
    <n v="3"/>
    <n v="3"/>
    <n v="2"/>
    <n v="1"/>
    <n v="4"/>
    <n v="1"/>
    <n v="1"/>
    <n v="1"/>
    <n v="2"/>
  </r>
  <r>
    <n v="81226"/>
    <x v="0"/>
    <n v="65"/>
    <n v="4"/>
    <x v="1"/>
    <m/>
    <n v="1"/>
    <n v="4"/>
    <n v="4"/>
    <n v="86"/>
    <n v="2.2200000000000002"/>
    <n v="126"/>
    <n v="3.26"/>
    <n v="96"/>
    <n v="2.478139534883721"/>
    <n v="88.606854553918069"/>
    <n v="2.287293222205792"/>
    <x v="0"/>
    <n v="2"/>
    <m/>
    <n v="3"/>
    <n v="4"/>
    <n v="2"/>
    <n v="3"/>
    <n v="3"/>
    <n v="3"/>
    <n v="1"/>
    <n v="0"/>
    <n v="0"/>
    <n v="1"/>
    <n v="1"/>
    <n v="2"/>
  </r>
  <r>
    <n v="81229"/>
    <x v="0"/>
    <n v="74"/>
    <n v="1"/>
    <x v="1"/>
    <m/>
    <n v="2"/>
    <n v="1"/>
    <n v="2"/>
    <n v="52"/>
    <n v="1.34"/>
    <n v="197"/>
    <n v="5.09"/>
    <n v="55"/>
    <n v="1.4173076923076924"/>
    <n v="45.528506741852553"/>
    <n v="1.1732345968092774"/>
    <x v="0"/>
    <n v="1"/>
    <n v="2"/>
    <n v="1"/>
    <n v="3"/>
    <n v="3"/>
    <n v="1"/>
    <n v="3"/>
    <n v="3"/>
    <n v="0"/>
    <n v="0"/>
    <n v="0"/>
    <n v="2"/>
    <n v="1"/>
    <n v="2"/>
  </r>
  <r>
    <n v="81234"/>
    <x v="0"/>
    <n v="67"/>
    <n v="1"/>
    <x v="1"/>
    <m/>
    <n v="2"/>
    <n v="5"/>
    <n v="3"/>
    <n v="45"/>
    <n v="1.1599999999999999"/>
    <n v="227"/>
    <n v="5.87"/>
    <n v="46"/>
    <n v="1.1857777777777778"/>
    <n v="44.275764843814883"/>
    <n v="1.1413308270850058"/>
    <x v="0"/>
    <n v="2"/>
    <m/>
    <n v="12"/>
    <n v="2"/>
    <n v="0"/>
    <m/>
    <m/>
    <m/>
    <n v="2"/>
    <n v="0"/>
    <n v="0"/>
    <n v="1"/>
    <n v="1"/>
    <n v="2"/>
  </r>
  <r>
    <n v="81235"/>
    <x v="0"/>
    <n v="37"/>
    <n v="3"/>
    <x v="1"/>
    <m/>
    <n v="1"/>
    <n v="3"/>
    <n v="1"/>
    <n v="34"/>
    <n v="0.88"/>
    <n v="160"/>
    <n v="4.1399999999999997"/>
    <n v="40"/>
    <n v="1.0352941176470589"/>
    <n v="40.720789498889815"/>
    <n v="1.0539498458536187"/>
    <x v="1"/>
    <m/>
    <m/>
    <n v="15"/>
    <n v="3"/>
    <n v="3"/>
    <n v="3"/>
    <n v="3"/>
    <n v="3"/>
    <n v="5"/>
    <n v="0"/>
    <n v="4"/>
    <n v="1"/>
    <n v="1"/>
    <n v="2"/>
  </r>
  <r>
    <n v="81237"/>
    <x v="0"/>
    <n v="39"/>
    <n v="3"/>
    <x v="1"/>
    <m/>
    <n v="1"/>
    <n v="4"/>
    <n v="1"/>
    <n v="37"/>
    <n v="0.96"/>
    <n v="158"/>
    <n v="4.09"/>
    <n v="32"/>
    <n v="0.83027027027027023"/>
    <n v="30.418032264403934"/>
    <n v="0.78922462091426415"/>
    <x v="0"/>
    <m/>
    <m/>
    <n v="7"/>
    <n v="3"/>
    <n v="3"/>
    <n v="3"/>
    <n v="3"/>
    <n v="4"/>
    <n v="7"/>
    <n v="5"/>
    <n v="0"/>
    <n v="1"/>
    <n v="1"/>
    <n v="2"/>
  </r>
  <r>
    <n v="81241"/>
    <x v="0"/>
    <n v="51"/>
    <n v="4"/>
    <x v="1"/>
    <m/>
    <n v="1"/>
    <n v="3"/>
    <n v="3"/>
    <n v="46"/>
    <n v="1.19"/>
    <n v="160"/>
    <n v="4.1399999999999997"/>
    <n v="50"/>
    <n v="1.2934782608695652"/>
    <n v="54.482329143051572"/>
    <n v="1.4094341669615515"/>
    <x v="0"/>
    <n v="1"/>
    <n v="2"/>
    <n v="8"/>
    <n v="3"/>
    <n v="2"/>
    <n v="3"/>
    <n v="3"/>
    <n v="3"/>
    <n v="2"/>
    <n v="0"/>
    <n v="0"/>
    <n v="1"/>
    <n v="1"/>
    <n v="1"/>
  </r>
  <r>
    <n v="81250"/>
    <x v="0"/>
    <n v="50"/>
    <n v="2"/>
    <x v="1"/>
    <m/>
    <n v="2"/>
    <n v="1"/>
    <n v="1"/>
    <n v="41"/>
    <n v="1.06"/>
    <n v="184"/>
    <n v="4.76"/>
    <n v="42"/>
    <n v="1.0858536585365854"/>
    <n v="48.498400431091163"/>
    <n v="1.2538610843160154"/>
    <x v="0"/>
    <n v="2"/>
    <m/>
    <n v="2"/>
    <n v="5"/>
    <n v="1"/>
    <n v="3"/>
    <n v="3"/>
    <n v="2"/>
    <n v="1"/>
    <n v="0"/>
    <n v="0"/>
    <n v="1"/>
    <n v="2"/>
    <m/>
  </r>
  <r>
    <n v="81256"/>
    <x v="0"/>
    <n v="69"/>
    <n v="3"/>
    <x v="1"/>
    <m/>
    <n v="1"/>
    <n v="1"/>
    <n v="1"/>
    <n v="33"/>
    <n v="0.85"/>
    <n v="164"/>
    <n v="4.24"/>
    <n v="36"/>
    <n v="0.92727272727272725"/>
    <n v="38.66963512994689"/>
    <n v="0.99603605637741977"/>
    <x v="1"/>
    <n v="1"/>
    <n v="2"/>
    <n v="3"/>
    <n v="3"/>
    <n v="3"/>
    <n v="3"/>
    <n v="3"/>
    <n v="3"/>
    <m/>
    <n v="0"/>
    <n v="1"/>
    <n v="1"/>
    <n v="1"/>
    <n v="2"/>
  </r>
  <r>
    <n v="81259"/>
    <x v="0"/>
    <n v="75"/>
    <n v="3"/>
    <x v="0"/>
    <n v="2"/>
    <n v="1"/>
    <n v="4"/>
    <n v="2"/>
    <n v="43"/>
    <n v="1.1100000000000001"/>
    <n v="177"/>
    <n v="4.58"/>
    <n v="37"/>
    <n v="0.95511627906976748"/>
    <n v="49.906496662789863"/>
    <n v="1.2882839836208546"/>
    <x v="1"/>
    <n v="2"/>
    <m/>
    <n v="8"/>
    <n v="3"/>
    <n v="3"/>
    <n v="3"/>
    <n v="3"/>
    <n v="3"/>
    <m/>
    <n v="0"/>
    <n v="2"/>
    <n v="1"/>
    <n v="1"/>
    <n v="2"/>
  </r>
  <r>
    <n v="81260"/>
    <x v="0"/>
    <n v="44"/>
    <n v="2"/>
    <x v="1"/>
    <m/>
    <n v="2"/>
    <n v="5"/>
    <n v="1"/>
    <n v="38"/>
    <n v="0.98"/>
    <n v="154"/>
    <n v="3.98"/>
    <n v="34"/>
    <n v="0.87684210526315787"/>
    <n v="45.046014941149515"/>
    <n v="1.1617130169033296"/>
    <x v="0"/>
    <n v="2"/>
    <m/>
    <n v="15"/>
    <n v="3"/>
    <n v="2"/>
    <n v="3"/>
    <n v="3"/>
    <n v="2"/>
    <n v="0"/>
    <n v="1"/>
    <n v="0"/>
    <n v="1"/>
    <n v="1"/>
    <n v="2"/>
  </r>
  <r>
    <n v="81266"/>
    <x v="0"/>
    <n v="39"/>
    <n v="3"/>
    <x v="1"/>
    <m/>
    <n v="1"/>
    <n v="3"/>
    <n v="1"/>
    <n v="54"/>
    <n v="1.4"/>
    <n v="237"/>
    <n v="6.13"/>
    <n v="60"/>
    <n v="1.5555555555555556"/>
    <n v="59.84093386947572"/>
    <n v="1.5514316188382593"/>
    <x v="0"/>
    <m/>
    <m/>
    <n v="9"/>
    <n v="3"/>
    <n v="0"/>
    <n v="3"/>
    <n v="3"/>
    <n v="2"/>
    <n v="2"/>
    <n v="0"/>
    <n v="0"/>
    <n v="1"/>
    <n v="1"/>
    <n v="2"/>
  </r>
  <r>
    <n v="81270"/>
    <x v="0"/>
    <n v="43"/>
    <n v="6"/>
    <x v="1"/>
    <m/>
    <n v="2"/>
    <n v="5"/>
    <n v="1"/>
    <n v="41"/>
    <n v="1.06"/>
    <n v="185"/>
    <n v="4.78"/>
    <n v="50"/>
    <n v="1.2926829268292683"/>
    <n v="44.104386979659346"/>
    <n v="1.1402597609375345"/>
    <x v="0"/>
    <n v="2"/>
    <m/>
    <n v="15"/>
    <n v="3"/>
    <n v="3"/>
    <n v="1"/>
    <n v="1"/>
    <n v="3"/>
    <n v="1"/>
    <n v="0"/>
    <n v="0"/>
    <n v="1"/>
    <n v="1"/>
    <n v="2"/>
  </r>
  <r>
    <n v="81273"/>
    <x v="0"/>
    <n v="32"/>
    <n v="4"/>
    <x v="1"/>
    <m/>
    <n v="1"/>
    <n v="3"/>
    <n v="6"/>
    <n v="49"/>
    <n v="1.27"/>
    <n v="134"/>
    <n v="3.47"/>
    <n v="52"/>
    <n v="1.3477551020408165"/>
    <n v="46.95322291945439"/>
    <n v="1.216950879749124"/>
    <x v="1"/>
    <m/>
    <m/>
    <n v="8"/>
    <n v="4"/>
    <n v="1"/>
    <n v="3"/>
    <n v="3"/>
    <n v="1"/>
    <n v="2"/>
    <n v="0"/>
    <n v="0"/>
    <n v="1"/>
    <n v="1"/>
    <n v="2"/>
  </r>
  <r>
    <n v="81290"/>
    <x v="0"/>
    <n v="30"/>
    <n v="1"/>
    <x v="1"/>
    <m/>
    <n v="2"/>
    <n v="1"/>
    <n v="6"/>
    <n v="42"/>
    <n v="1.0900000000000001"/>
    <n v="140"/>
    <n v="3.62"/>
    <n v="46"/>
    <n v="1.1938095238095239"/>
    <n v="46.208229894908989"/>
    <n v="1.1992135853678763"/>
    <x v="0"/>
    <m/>
    <m/>
    <n v="1"/>
    <n v="3"/>
    <n v="0"/>
    <m/>
    <m/>
    <m/>
    <n v="1"/>
    <n v="0"/>
    <n v="0"/>
    <n v="1"/>
    <n v="2"/>
    <m/>
  </r>
  <r>
    <n v="81291"/>
    <x v="0"/>
    <n v="21"/>
    <n v="1"/>
    <x v="1"/>
    <m/>
    <n v="1"/>
    <n v="4"/>
    <n v="5"/>
    <n v="28"/>
    <n v="0.72"/>
    <n v="166"/>
    <n v="4.29"/>
    <n v="34"/>
    <n v="0.87428571428571433"/>
    <n v="30.958127602265886"/>
    <n v="0.79606613834397988"/>
    <x v="0"/>
    <m/>
    <m/>
    <n v="8"/>
    <n v="3"/>
    <n v="2"/>
    <n v="3"/>
    <n v="3"/>
    <n v="2"/>
    <n v="4"/>
    <n v="0"/>
    <n v="15"/>
    <n v="1"/>
    <n v="2"/>
    <m/>
  </r>
  <r>
    <n v="81292"/>
    <x v="0"/>
    <n v="47"/>
    <n v="6"/>
    <x v="1"/>
    <m/>
    <n v="2"/>
    <n v="4"/>
    <n v="1"/>
    <n v="45"/>
    <n v="1.1599999999999999"/>
    <n v="159"/>
    <n v="4.1100000000000003"/>
    <n v="52"/>
    <n v="1.3404444444444443"/>
    <n v="51.564155304770409"/>
    <n v="1.3292093367451927"/>
    <x v="0"/>
    <n v="2"/>
    <m/>
    <n v="14"/>
    <n v="2"/>
    <n v="3"/>
    <n v="3"/>
    <n v="3"/>
    <n v="3"/>
    <n v="3"/>
    <n v="0"/>
    <n v="0"/>
    <n v="1"/>
    <n v="1"/>
    <n v="2"/>
  </r>
  <r>
    <n v="81295"/>
    <x v="0"/>
    <n v="59"/>
    <n v="3"/>
    <x v="1"/>
    <m/>
    <n v="1"/>
    <n v="5"/>
    <n v="1"/>
    <n v="39"/>
    <n v="1.01"/>
    <n v="201"/>
    <n v="5.2"/>
    <n v="36"/>
    <n v="0.93230769230769228"/>
    <n v="49.391489999354299"/>
    <n v="1.279112946137124"/>
    <x v="1"/>
    <n v="2"/>
    <m/>
    <n v="15"/>
    <n v="2"/>
    <n v="3"/>
    <n v="3"/>
    <n v="3"/>
    <n v="3"/>
    <n v="2"/>
    <n v="0"/>
    <n v="20"/>
    <n v="1"/>
    <n v="1"/>
    <n v="2"/>
  </r>
  <r>
    <n v="81297"/>
    <x v="0"/>
    <n v="80"/>
    <n v="3"/>
    <x v="0"/>
    <n v="2"/>
    <n v="1"/>
    <n v="5"/>
    <n v="1"/>
    <n v="68"/>
    <n v="1.76"/>
    <n v="186"/>
    <n v="4.8099999999999996"/>
    <n v="75"/>
    <n v="1.9411764705882353"/>
    <n v="73.761226478523213"/>
    <n v="1.9091140970911891"/>
    <x v="1"/>
    <n v="2"/>
    <m/>
    <n v="8"/>
    <n v="1"/>
    <n v="3"/>
    <n v="3"/>
    <n v="3"/>
    <n v="2"/>
    <n v="0"/>
    <n v="0"/>
    <n v="0"/>
    <n v="2"/>
    <n v="1"/>
    <n v="2"/>
  </r>
  <r>
    <n v="81298"/>
    <x v="0"/>
    <n v="72"/>
    <n v="6"/>
    <x v="1"/>
    <m/>
    <n v="2"/>
    <n v="5"/>
    <n v="1"/>
    <n v="54"/>
    <n v="1.4"/>
    <n v="238"/>
    <n v="6.15"/>
    <n v="52"/>
    <n v="1.3481481481481481"/>
    <n v="60.587964755421311"/>
    <n v="1.5707990862516636"/>
    <x v="0"/>
    <n v="2"/>
    <m/>
    <n v="12"/>
    <n v="1"/>
    <n v="2"/>
    <m/>
    <m/>
    <m/>
    <m/>
    <n v="0"/>
    <n v="0"/>
    <n v="1"/>
    <n v="1"/>
    <n v="2"/>
  </r>
  <r>
    <n v="81306"/>
    <x v="0"/>
    <n v="57"/>
    <n v="3"/>
    <x v="1"/>
    <m/>
    <n v="1"/>
    <n v="2"/>
    <n v="1"/>
    <n v="37"/>
    <n v="0.96"/>
    <n v="151"/>
    <n v="3.9"/>
    <n v="35"/>
    <n v="0.90810810810810816"/>
    <n v="39.986042927705483"/>
    <n v="1.0374757083945205"/>
    <x v="1"/>
    <n v="1"/>
    <n v="2"/>
    <n v="7"/>
    <n v="4"/>
    <n v="3"/>
    <n v="3"/>
    <n v="3"/>
    <n v="3"/>
    <n v="0"/>
    <n v="3"/>
    <n v="0"/>
    <n v="1"/>
    <n v="1"/>
    <n v="2"/>
  </r>
  <r>
    <n v="81311"/>
    <x v="0"/>
    <n v="68"/>
    <n v="1"/>
    <x v="1"/>
    <m/>
    <n v="2"/>
    <n v="1"/>
    <n v="1"/>
    <n v="41"/>
    <n v="1.06"/>
    <n v="240"/>
    <n v="6.21"/>
    <n v="42"/>
    <n v="1.0858536585365854"/>
    <n v="41.906909605059639"/>
    <n v="1.0834469312527615"/>
    <x v="0"/>
    <n v="2"/>
    <m/>
    <n v="77"/>
    <n v="3"/>
    <n v="0"/>
    <n v="3"/>
    <n v="3"/>
    <n v="1"/>
    <m/>
    <n v="0"/>
    <n v="0"/>
    <n v="2"/>
    <n v="1"/>
    <n v="2"/>
  </r>
  <r>
    <n v="81320"/>
    <x v="0"/>
    <n v="28"/>
    <n v="3"/>
    <x v="1"/>
    <m/>
    <n v="1"/>
    <n v="3"/>
    <n v="1"/>
    <n v="65"/>
    <n v="1.68"/>
    <n v="132"/>
    <n v="3.41"/>
    <n v="74"/>
    <n v="1.9126153846153846"/>
    <n v="67.63965586791339"/>
    <n v="1.7482249516629922"/>
    <x v="1"/>
    <m/>
    <m/>
    <n v="6"/>
    <n v="3"/>
    <n v="2"/>
    <n v="3"/>
    <n v="2"/>
    <n v="2"/>
    <n v="3"/>
    <n v="0"/>
    <n v="5"/>
    <n v="1"/>
    <n v="1"/>
    <n v="2"/>
  </r>
  <r>
    <n v="81323"/>
    <x v="0"/>
    <n v="50"/>
    <n v="3"/>
    <x v="1"/>
    <m/>
    <n v="1"/>
    <n v="5"/>
    <n v="1"/>
    <n v="57"/>
    <n v="1.47"/>
    <n v="153"/>
    <n v="3.96"/>
    <n v="52"/>
    <n v="1.3410526315789473"/>
    <n v="62.071346127041231"/>
    <n v="1.6007873474868528"/>
    <x v="1"/>
    <n v="2"/>
    <m/>
    <n v="15"/>
    <n v="3"/>
    <n v="2"/>
    <n v="3"/>
    <n v="3"/>
    <n v="2"/>
    <n v="1"/>
    <n v="12"/>
    <n v="8"/>
    <n v="1"/>
    <n v="1"/>
    <n v="2"/>
  </r>
  <r>
    <n v="81339"/>
    <x v="0"/>
    <n v="55"/>
    <n v="3"/>
    <x v="1"/>
    <m/>
    <n v="1"/>
    <n v="1"/>
    <n v="5"/>
    <n v="22"/>
    <n v="0.56999999999999995"/>
    <n v="347"/>
    <n v="8.9700000000000006"/>
    <n v="32"/>
    <n v="0.82909090909090899"/>
    <n v="22.27053407562542"/>
    <n v="0.57700929195938577"/>
    <x v="1"/>
    <n v="2"/>
    <m/>
    <n v="2"/>
    <n v="4"/>
    <n v="3"/>
    <n v="2"/>
    <n v="2"/>
    <n v="3"/>
    <n v="1"/>
    <n v="2"/>
    <n v="0"/>
    <n v="1"/>
    <n v="1"/>
    <n v="2"/>
  </r>
  <r>
    <n v="81342"/>
    <x v="0"/>
    <n v="46"/>
    <n v="3"/>
    <x v="1"/>
    <m/>
    <n v="1"/>
    <n v="5"/>
    <n v="1"/>
    <n v="51"/>
    <n v="1.32"/>
    <n v="184"/>
    <n v="4.76"/>
    <n v="57"/>
    <n v="1.4752941176470591"/>
    <n v="50.228020108243022"/>
    <n v="1.3000193439780547"/>
    <x v="1"/>
    <n v="2"/>
    <m/>
    <n v="15"/>
    <n v="2"/>
    <n v="2"/>
    <n v="3"/>
    <n v="3"/>
    <n v="2"/>
    <n v="1"/>
    <n v="0"/>
    <n v="0"/>
    <n v="1"/>
    <n v="1"/>
    <n v="2"/>
  </r>
  <r>
    <n v="81344"/>
    <x v="0"/>
    <n v="59"/>
    <n v="1"/>
    <x v="1"/>
    <m/>
    <n v="2"/>
    <n v="1"/>
    <n v="1"/>
    <n v="40"/>
    <n v="1.03"/>
    <n v="235"/>
    <n v="6.08"/>
    <n v="49"/>
    <n v="1.2617499999999999"/>
    <n v="41.818472397845333"/>
    <n v="1.0768256642445173"/>
    <x v="0"/>
    <n v="2"/>
    <m/>
    <n v="10"/>
    <n v="3"/>
    <n v="2"/>
    <n v="3"/>
    <n v="3"/>
    <n v="3"/>
    <m/>
    <n v="0"/>
    <n v="2"/>
    <n v="1"/>
    <n v="1"/>
    <n v="2"/>
  </r>
  <r>
    <n v="81347"/>
    <x v="0"/>
    <n v="42"/>
    <n v="3"/>
    <x v="1"/>
    <m/>
    <n v="1"/>
    <n v="5"/>
    <n v="1"/>
    <n v="51"/>
    <n v="1.32"/>
    <n v="186"/>
    <n v="4.8099999999999996"/>
    <n v="53"/>
    <n v="1.371764705882353"/>
    <n v="53.874618732608234"/>
    <n v="1.3944018966086837"/>
    <x v="1"/>
    <n v="2"/>
    <m/>
    <n v="15"/>
    <n v="1"/>
    <n v="3"/>
    <n v="3"/>
    <n v="3"/>
    <n v="3"/>
    <n v="7"/>
    <n v="0"/>
    <n v="0"/>
    <n v="1"/>
    <n v="1"/>
    <n v="2"/>
  </r>
  <r>
    <n v="81348"/>
    <x v="0"/>
    <n v="21"/>
    <n v="2"/>
    <x v="1"/>
    <m/>
    <n v="2"/>
    <n v="2"/>
    <n v="5"/>
    <n v="33"/>
    <n v="0.85"/>
    <n v="147"/>
    <n v="3.8"/>
    <n v="38"/>
    <n v="0.97878787878787865"/>
    <n v="39.213898139025027"/>
    <n v="1.0100549520657962"/>
    <x v="0"/>
    <m/>
    <m/>
    <n v="8"/>
    <n v="3"/>
    <n v="2"/>
    <m/>
    <m/>
    <m/>
    <n v="2"/>
    <n v="0"/>
    <n v="0"/>
    <n v="1"/>
    <n v="2"/>
    <m/>
  </r>
  <r>
    <n v="81349"/>
    <x v="0"/>
    <n v="36"/>
    <n v="2"/>
    <x v="1"/>
    <m/>
    <n v="2"/>
    <n v="3"/>
    <n v="6"/>
    <n v="39"/>
    <n v="1.01"/>
    <n v="204"/>
    <n v="5.28"/>
    <n v="44"/>
    <n v="1.1394871794871795"/>
    <n v="43.448440618148467"/>
    <n v="1.12520320575205"/>
    <x v="0"/>
    <m/>
    <m/>
    <n v="4"/>
    <n v="3"/>
    <n v="3"/>
    <n v="1"/>
    <n v="1"/>
    <n v="3"/>
    <n v="5"/>
    <n v="0"/>
    <n v="0"/>
    <n v="1"/>
    <n v="2"/>
    <m/>
  </r>
  <r>
    <n v="81353"/>
    <x v="0"/>
    <n v="76"/>
    <n v="3"/>
    <x v="1"/>
    <m/>
    <n v="1"/>
    <n v="5"/>
    <n v="1"/>
    <n v="22"/>
    <n v="0.56999999999999995"/>
    <n v="108"/>
    <n v="2.79"/>
    <n v="29"/>
    <n v="0.75136363636363623"/>
    <n v="22.428945714013331"/>
    <n v="0.58111359349943625"/>
    <x v="1"/>
    <n v="2"/>
    <m/>
    <n v="15"/>
    <n v="4"/>
    <n v="3"/>
    <n v="3"/>
    <n v="3"/>
    <n v="1"/>
    <n v="2"/>
    <n v="1"/>
    <n v="0"/>
    <n v="1"/>
    <n v="1"/>
    <n v="2"/>
  </r>
  <r>
    <n v="81362"/>
    <x v="0"/>
    <n v="21"/>
    <n v="3"/>
    <x v="1"/>
    <m/>
    <n v="1"/>
    <n v="2"/>
    <n v="5"/>
    <n v="67"/>
    <n v="1.73"/>
    <n v="221"/>
    <n v="5.72"/>
    <n v="69"/>
    <n v="1.7816417910447762"/>
    <n v="68.600428066022388"/>
    <n v="1.7713244858838617"/>
    <x v="1"/>
    <m/>
    <m/>
    <m/>
    <n v="3"/>
    <n v="0"/>
    <n v="3"/>
    <n v="3"/>
    <n v="2"/>
    <n v="10"/>
    <n v="0"/>
    <n v="10"/>
    <n v="1"/>
    <n v="2"/>
    <m/>
  </r>
  <r>
    <n v="81366"/>
    <x v="0"/>
    <n v="38"/>
    <n v="2"/>
    <x v="1"/>
    <m/>
    <n v="2"/>
    <n v="1"/>
    <n v="6"/>
    <n v="48"/>
    <n v="1.24"/>
    <n v="214"/>
    <n v="5.53"/>
    <n v="56"/>
    <n v="1.4466666666666665"/>
    <n v="54.680256539789397"/>
    <n v="1.4125732939445594"/>
    <x v="0"/>
    <m/>
    <m/>
    <n v="5"/>
    <n v="3"/>
    <n v="2"/>
    <n v="3"/>
    <n v="3"/>
    <n v="3"/>
    <n v="7"/>
    <n v="30"/>
    <n v="0"/>
    <n v="1"/>
    <n v="2"/>
    <m/>
  </r>
  <r>
    <n v="81367"/>
    <x v="0"/>
    <n v="48"/>
    <n v="1"/>
    <x v="1"/>
    <m/>
    <n v="2"/>
    <n v="2"/>
    <n v="1"/>
    <n v="46"/>
    <n v="1.19"/>
    <n v="223"/>
    <n v="5.77"/>
    <n v="43"/>
    <n v="1.112391304347826"/>
    <n v="43.370835174403283"/>
    <n v="1.1219846490769545"/>
    <x v="0"/>
    <n v="2"/>
    <m/>
    <n v="77"/>
    <n v="4"/>
    <n v="2"/>
    <m/>
    <m/>
    <m/>
    <n v="14"/>
    <n v="1"/>
    <n v="0"/>
    <n v="1"/>
    <n v="2"/>
    <m/>
  </r>
  <r>
    <n v="81373"/>
    <x v="0"/>
    <n v="49"/>
    <n v="3"/>
    <x v="1"/>
    <m/>
    <n v="1"/>
    <n v="4"/>
    <n v="1"/>
    <n v="50"/>
    <n v="1.29"/>
    <n v="201"/>
    <n v="5.2"/>
    <n v="48"/>
    <n v="1.2383999999999999"/>
    <n v="49.032949676211196"/>
    <n v="1.265050101646249"/>
    <x v="1"/>
    <n v="2"/>
    <m/>
    <n v="4"/>
    <n v="2"/>
    <n v="3"/>
    <n v="3"/>
    <n v="3"/>
    <n v="3"/>
    <n v="0"/>
    <n v="10"/>
    <n v="0"/>
    <n v="1"/>
    <n v="1"/>
    <n v="1"/>
  </r>
  <r>
    <n v="81377"/>
    <x v="0"/>
    <n v="80"/>
    <n v="3"/>
    <x v="1"/>
    <m/>
    <n v="1"/>
    <n v="4"/>
    <n v="1"/>
    <n v="47"/>
    <n v="1.22"/>
    <n v="207"/>
    <n v="5.35"/>
    <n v="50"/>
    <n v="1.2978723404255319"/>
    <n v="52.505373875724445"/>
    <n v="1.3629054495400812"/>
    <x v="0"/>
    <n v="2"/>
    <m/>
    <n v="9"/>
    <n v="3"/>
    <n v="3"/>
    <n v="3"/>
    <n v="3"/>
    <n v="3"/>
    <n v="1"/>
    <n v="0"/>
    <n v="4"/>
    <n v="1"/>
    <n v="1"/>
    <n v="2"/>
  </r>
  <r>
    <n v="81379"/>
    <x v="0"/>
    <n v="48"/>
    <n v="1"/>
    <x v="1"/>
    <m/>
    <n v="1"/>
    <n v="2"/>
    <n v="1"/>
    <n v="39"/>
    <n v="1.01"/>
    <n v="172"/>
    <n v="4.45"/>
    <n v="38"/>
    <n v="0.98410256410256414"/>
    <n v="40.447960347003551"/>
    <n v="1.0474984602685535"/>
    <x v="1"/>
    <n v="2"/>
    <m/>
    <n v="15"/>
    <n v="3"/>
    <n v="3"/>
    <n v="3"/>
    <n v="3"/>
    <n v="3"/>
    <n v="10"/>
    <n v="0"/>
    <n v="0"/>
    <n v="1"/>
    <n v="1"/>
    <n v="2"/>
  </r>
  <r>
    <n v="81380"/>
    <x v="0"/>
    <n v="80"/>
    <n v="3"/>
    <x v="1"/>
    <m/>
    <n v="1"/>
    <n v="1"/>
    <n v="2"/>
    <n v="33"/>
    <n v="0.85"/>
    <n v="162"/>
    <n v="4.1900000000000004"/>
    <n v="38"/>
    <n v="0.97878787878787865"/>
    <n v="35.060960986671155"/>
    <n v="0.90308535874759033"/>
    <x v="1"/>
    <n v="2"/>
    <m/>
    <n v="3"/>
    <n v="3"/>
    <n v="3"/>
    <n v="3"/>
    <n v="3"/>
    <n v="3"/>
    <m/>
    <n v="0"/>
    <n v="0"/>
    <n v="2"/>
    <n v="1"/>
    <n v="2"/>
  </r>
  <r>
    <n v="81382"/>
    <x v="0"/>
    <n v="71"/>
    <n v="1"/>
    <x v="0"/>
    <n v="2"/>
    <n v="1"/>
    <n v="4"/>
    <n v="1"/>
    <n v="63"/>
    <n v="1.63"/>
    <n v="179"/>
    <n v="4.63"/>
    <n v="70"/>
    <n v="1.8111111111111111"/>
    <n v="67.987421457907317"/>
    <n v="1.7590396345458559"/>
    <x v="1"/>
    <n v="2"/>
    <m/>
    <n v="14"/>
    <n v="2"/>
    <n v="3"/>
    <n v="3"/>
    <n v="3"/>
    <n v="3"/>
    <n v="0"/>
    <n v="0"/>
    <n v="0"/>
    <n v="2"/>
    <n v="1"/>
    <n v="2"/>
  </r>
  <r>
    <n v="81384"/>
    <x v="0"/>
    <n v="40"/>
    <n v="6"/>
    <x v="1"/>
    <m/>
    <n v="2"/>
    <n v="5"/>
    <n v="1"/>
    <n v="42"/>
    <n v="1.0900000000000001"/>
    <n v="173"/>
    <n v="4.47"/>
    <n v="51"/>
    <n v="1.3235714285714286"/>
    <n v="43.129826835303668"/>
    <n v="1.1193216964400239"/>
    <x v="1"/>
    <n v="2"/>
    <m/>
    <n v="15"/>
    <n v="3"/>
    <n v="1"/>
    <n v="1"/>
    <n v="3"/>
    <n v="1"/>
    <n v="1"/>
    <n v="1"/>
    <n v="0"/>
    <n v="1"/>
    <n v="1"/>
    <n v="2"/>
  </r>
  <r>
    <n v="81385"/>
    <x v="0"/>
    <n v="69"/>
    <n v="3"/>
    <x v="0"/>
    <n v="1"/>
    <n v="1"/>
    <n v="5"/>
    <n v="1"/>
    <n v="44"/>
    <n v="1.1399999999999999"/>
    <n v="176"/>
    <n v="4.55"/>
    <n v="42"/>
    <n v="1.0881818181818181"/>
    <n v="51.302558488719889"/>
    <n v="1.329202651753197"/>
    <x v="1"/>
    <n v="1"/>
    <n v="1"/>
    <n v="15"/>
    <n v="2"/>
    <n v="0"/>
    <n v="4"/>
    <n v="4"/>
    <n v="4"/>
    <m/>
    <n v="0"/>
    <n v="0"/>
    <n v="1"/>
    <n v="1"/>
    <n v="2"/>
  </r>
  <r>
    <n v="81388"/>
    <x v="0"/>
    <n v="26"/>
    <n v="1"/>
    <x v="1"/>
    <m/>
    <n v="2"/>
    <n v="3"/>
    <n v="1"/>
    <n v="44"/>
    <n v="1.1399999999999999"/>
    <n v="221"/>
    <n v="5.72"/>
    <n v="47"/>
    <n v="1.2177272727272728"/>
    <n v="49.818592129779873"/>
    <n v="1.2907544324533875"/>
    <x v="0"/>
    <m/>
    <m/>
    <n v="5"/>
    <n v="3"/>
    <n v="2"/>
    <m/>
    <m/>
    <m/>
    <n v="3"/>
    <n v="0"/>
    <m/>
    <n v="1"/>
    <n v="2"/>
    <m/>
  </r>
  <r>
    <n v="81391"/>
    <x v="0"/>
    <n v="64"/>
    <n v="4"/>
    <x v="1"/>
    <m/>
    <n v="1"/>
    <n v="2"/>
    <n v="4"/>
    <n v="71"/>
    <n v="1.84"/>
    <n v="215"/>
    <n v="5.56"/>
    <n v="67"/>
    <n v="1.7363380281690142"/>
    <n v="72.365283623917833"/>
    <n v="1.8753819981409692"/>
    <x v="0"/>
    <n v="2"/>
    <m/>
    <n v="3"/>
    <n v="1"/>
    <n v="2"/>
    <n v="3"/>
    <n v="3"/>
    <n v="3"/>
    <m/>
    <n v="0"/>
    <n v="0"/>
    <n v="2"/>
    <n v="1"/>
    <n v="2"/>
  </r>
  <r>
    <n v="81395"/>
    <x v="0"/>
    <n v="23"/>
    <n v="1"/>
    <x v="1"/>
    <m/>
    <n v="1"/>
    <n v="3"/>
    <n v="5"/>
    <n v="45"/>
    <n v="1.1599999999999999"/>
    <n v="160"/>
    <n v="4.1399999999999997"/>
    <n v="43"/>
    <n v="1.1084444444444443"/>
    <n v="50.587581888839395"/>
    <n v="1.3040354442456377"/>
    <x v="0"/>
    <m/>
    <m/>
    <n v="12"/>
    <n v="3"/>
    <n v="2"/>
    <n v="2"/>
    <n v="2"/>
    <n v="2"/>
    <n v="2"/>
    <n v="0"/>
    <n v="0"/>
    <n v="1"/>
    <n v="1"/>
    <n v="2"/>
  </r>
  <r>
    <n v="81396"/>
    <x v="0"/>
    <n v="21"/>
    <n v="1"/>
    <x v="1"/>
    <m/>
    <n v="2"/>
    <n v="3"/>
    <n v="5"/>
    <n v="40"/>
    <n v="1.03"/>
    <n v="130"/>
    <n v="3.36"/>
    <n v="36"/>
    <n v="0.92699999999999994"/>
    <n v="47.220492716490654"/>
    <n v="1.2159276874496343"/>
    <x v="0"/>
    <m/>
    <m/>
    <n v="8"/>
    <n v="3"/>
    <n v="3"/>
    <n v="3"/>
    <n v="3"/>
    <n v="3"/>
    <n v="5"/>
    <n v="0"/>
    <n v="0"/>
    <n v="1"/>
    <n v="2"/>
    <m/>
  </r>
  <r>
    <n v="81415"/>
    <x v="0"/>
    <n v="80"/>
    <n v="4"/>
    <x v="1"/>
    <m/>
    <n v="1"/>
    <n v="2"/>
    <n v="1"/>
    <n v="54"/>
    <n v="1.4"/>
    <n v="139"/>
    <n v="3.59"/>
    <n v="64"/>
    <n v="1.6592592592592592"/>
    <n v="55.845086861487786"/>
    <n v="1.4478355852978313"/>
    <x v="0"/>
    <n v="1"/>
    <n v="2"/>
    <n v="14"/>
    <n v="2"/>
    <n v="0"/>
    <n v="3"/>
    <n v="3"/>
    <n v="3"/>
    <m/>
    <n v="0"/>
    <n v="0"/>
    <n v="2"/>
    <n v="1"/>
    <n v="2"/>
  </r>
  <r>
    <n v="81416"/>
    <x v="0"/>
    <n v="80"/>
    <n v="3"/>
    <x v="1"/>
    <m/>
    <n v="1"/>
    <n v="4"/>
    <n v="1"/>
    <n v="47"/>
    <n v="1.22"/>
    <n v="264"/>
    <n v="6.83"/>
    <n v="51"/>
    <n v="1.3238297872340425"/>
    <n v="48.081457160205666"/>
    <n v="1.2480718667117214"/>
    <x v="0"/>
    <n v="2"/>
    <m/>
    <n v="3"/>
    <n v="3"/>
    <n v="3"/>
    <n v="1"/>
    <n v="2"/>
    <n v="3"/>
    <n v="0"/>
    <n v="4"/>
    <n v="30"/>
    <n v="1"/>
    <n v="1"/>
    <n v="2"/>
  </r>
  <r>
    <n v="81427"/>
    <x v="0"/>
    <n v="52"/>
    <n v="1"/>
    <x v="1"/>
    <m/>
    <n v="2"/>
    <n v="1"/>
    <n v="6"/>
    <n v="51"/>
    <n v="1.32"/>
    <n v="191"/>
    <n v="4.9400000000000004"/>
    <n v="53"/>
    <n v="1.371764705882353"/>
    <n v="54.878821884121734"/>
    <n v="1.420393037000798"/>
    <x v="0"/>
    <n v="1"/>
    <n v="2"/>
    <n v="4"/>
    <n v="4"/>
    <n v="3"/>
    <n v="3"/>
    <n v="3"/>
    <n v="3"/>
    <n v="1"/>
    <n v="0"/>
    <n v="0"/>
    <n v="1"/>
    <n v="2"/>
    <m/>
  </r>
  <r>
    <n v="81430"/>
    <x v="0"/>
    <n v="62"/>
    <n v="3"/>
    <x v="1"/>
    <m/>
    <n v="1"/>
    <n v="4"/>
    <n v="1"/>
    <n v="40"/>
    <n v="1.03"/>
    <n v="278"/>
    <n v="7.19"/>
    <n v="37"/>
    <n v="0.95274999999999999"/>
    <n v="48.68386767168527"/>
    <n v="1.2536095925458957"/>
    <x v="1"/>
    <n v="2"/>
    <m/>
    <n v="9"/>
    <n v="3"/>
    <n v="3"/>
    <m/>
    <m/>
    <m/>
    <n v="1"/>
    <n v="0"/>
    <n v="0"/>
    <n v="1"/>
    <n v="2"/>
    <m/>
  </r>
  <r>
    <n v="81441"/>
    <x v="0"/>
    <n v="34"/>
    <n v="3"/>
    <x v="1"/>
    <m/>
    <n v="1"/>
    <n v="4"/>
    <n v="5"/>
    <n v="48"/>
    <n v="1.24"/>
    <n v="304"/>
    <n v="7.86"/>
    <n v="42"/>
    <n v="1.085"/>
    <n v="48.183383024605554"/>
    <n v="1.2447373948023102"/>
    <x v="1"/>
    <m/>
    <m/>
    <n v="5"/>
    <n v="2"/>
    <n v="3"/>
    <n v="3"/>
    <n v="3"/>
    <n v="3"/>
    <n v="2"/>
    <n v="0"/>
    <n v="0"/>
    <n v="1"/>
    <n v="1"/>
    <n v="2"/>
  </r>
  <r>
    <n v="81452"/>
    <x v="0"/>
    <n v="60"/>
    <n v="3"/>
    <x v="1"/>
    <m/>
    <n v="1"/>
    <n v="5"/>
    <n v="5"/>
    <n v="67"/>
    <n v="1.73"/>
    <n v="211"/>
    <n v="5.46"/>
    <n v="71"/>
    <n v="1.8332835820895521"/>
    <n v="73.51422478853209"/>
    <n v="1.8982031176740375"/>
    <x v="1"/>
    <n v="2"/>
    <m/>
    <n v="15"/>
    <n v="2"/>
    <n v="1"/>
    <n v="2"/>
    <n v="2"/>
    <n v="1"/>
    <n v="0"/>
    <n v="0"/>
    <n v="0"/>
    <n v="1"/>
    <n v="1"/>
    <n v="2"/>
  </r>
  <r>
    <n v="81456"/>
    <x v="0"/>
    <n v="80"/>
    <n v="3"/>
    <x v="1"/>
    <m/>
    <n v="1"/>
    <n v="4"/>
    <n v="1"/>
    <n v="47"/>
    <n v="1.22"/>
    <n v="121"/>
    <n v="3.13"/>
    <n v="41"/>
    <n v="1.0642553191489361"/>
    <n v="42.601390503748163"/>
    <n v="1.1058233279696332"/>
    <x v="0"/>
    <n v="2"/>
    <m/>
    <n v="8"/>
    <n v="2"/>
    <n v="0"/>
    <n v="3"/>
    <n v="3"/>
    <n v="3"/>
    <n v="7"/>
    <n v="5"/>
    <n v="3"/>
    <n v="1"/>
    <n v="1"/>
    <n v="2"/>
  </r>
  <r>
    <n v="81468"/>
    <x v="0"/>
    <n v="74"/>
    <n v="3"/>
    <x v="0"/>
    <n v="2"/>
    <n v="1"/>
    <n v="2"/>
    <n v="1"/>
    <n v="41"/>
    <n v="1.06"/>
    <n v="187"/>
    <n v="4.84"/>
    <n v="37"/>
    <n v="0.9565853658536585"/>
    <n v="45.737071027741685"/>
    <n v="1.1824706168147852"/>
    <x v="1"/>
    <n v="2"/>
    <m/>
    <n v="14"/>
    <n v="2"/>
    <n v="3"/>
    <n v="3"/>
    <n v="3"/>
    <n v="3"/>
    <n v="5"/>
    <n v="0"/>
    <n v="1"/>
    <n v="1"/>
    <n v="1"/>
    <n v="2"/>
  </r>
  <r>
    <n v="81472"/>
    <x v="0"/>
    <n v="29"/>
    <n v="7"/>
    <x v="1"/>
    <m/>
    <n v="2"/>
    <n v="5"/>
    <n v="5"/>
    <n v="48"/>
    <n v="1.24"/>
    <n v="185"/>
    <n v="4.78"/>
    <n v="53"/>
    <n v="1.3691666666666666"/>
    <n v="52.402513627473247"/>
    <n v="1.3537316020430588"/>
    <x v="0"/>
    <m/>
    <m/>
    <n v="12"/>
    <n v="3"/>
    <n v="2"/>
    <n v="3"/>
    <n v="3"/>
    <n v="2"/>
    <n v="0"/>
    <n v="0"/>
    <n v="0"/>
    <n v="1"/>
    <n v="1"/>
    <n v="1"/>
  </r>
  <r>
    <n v="81482"/>
    <x v="0"/>
    <n v="49"/>
    <n v="3"/>
    <x v="1"/>
    <m/>
    <n v="1"/>
    <n v="5"/>
    <n v="1"/>
    <n v="41"/>
    <n v="1.06"/>
    <n v="199"/>
    <n v="5.15"/>
    <n v="37"/>
    <n v="0.9565853658536585"/>
    <n v="41.031366105059497"/>
    <n v="1.0608109285698311"/>
    <x v="1"/>
    <n v="2"/>
    <m/>
    <n v="15"/>
    <n v="3"/>
    <n v="0"/>
    <n v="3"/>
    <n v="3"/>
    <n v="1"/>
    <n v="5"/>
    <n v="5"/>
    <n v="4"/>
    <n v="1"/>
    <n v="1"/>
    <n v="2"/>
  </r>
  <r>
    <n v="81484"/>
    <x v="0"/>
    <n v="32"/>
    <n v="3"/>
    <x v="1"/>
    <m/>
    <n v="1"/>
    <n v="4"/>
    <n v="1"/>
    <n v="33"/>
    <n v="0.85"/>
    <n v="242"/>
    <n v="6.26"/>
    <n v="41"/>
    <n v="1.0560606060606061"/>
    <n v="32.503339879920532"/>
    <n v="0.83720723933128649"/>
    <x v="1"/>
    <m/>
    <m/>
    <n v="7"/>
    <n v="3"/>
    <n v="3"/>
    <n v="3"/>
    <n v="3"/>
    <n v="3"/>
    <n v="1"/>
    <n v="0"/>
    <n v="1"/>
    <n v="1"/>
    <n v="1"/>
    <n v="2"/>
  </r>
  <r>
    <n v="81485"/>
    <x v="0"/>
    <n v="51"/>
    <n v="6"/>
    <x v="1"/>
    <m/>
    <n v="2"/>
    <n v="3"/>
    <n v="1"/>
    <n v="62"/>
    <n v="1.6"/>
    <n v="195"/>
    <n v="5.04"/>
    <n v="68"/>
    <n v="1.7548387096774196"/>
    <n v="69.388463316116869"/>
    <n v="1.7906700210610806"/>
    <x v="0"/>
    <n v="2"/>
    <m/>
    <n v="14"/>
    <n v="3"/>
    <n v="0"/>
    <m/>
    <m/>
    <m/>
    <m/>
    <n v="0"/>
    <n v="0"/>
    <n v="1"/>
    <n v="2"/>
    <m/>
  </r>
  <r>
    <n v="81486"/>
    <x v="0"/>
    <n v="74"/>
    <n v="3"/>
    <x v="1"/>
    <m/>
    <n v="2"/>
    <n v="5"/>
    <n v="1"/>
    <n v="51"/>
    <n v="1.32"/>
    <n v="159"/>
    <n v="4.1100000000000003"/>
    <n v="54"/>
    <n v="1.3976470588235295"/>
    <n v="56.284830588198609"/>
    <n v="1.4567838505180819"/>
    <x v="0"/>
    <n v="2"/>
    <m/>
    <n v="15"/>
    <n v="2"/>
    <n v="2"/>
    <n v="9"/>
    <n v="2"/>
    <n v="2"/>
    <n v="0"/>
    <n v="1"/>
    <n v="0"/>
    <n v="2"/>
    <n v="1"/>
    <n v="2"/>
  </r>
  <r>
    <n v="81489"/>
    <x v="0"/>
    <n v="38"/>
    <n v="6"/>
    <x v="1"/>
    <m/>
    <n v="2"/>
    <n v="5"/>
    <n v="1"/>
    <n v="39"/>
    <n v="1.01"/>
    <n v="151"/>
    <n v="3.9"/>
    <n v="35"/>
    <n v="0.90641025641025641"/>
    <n v="37.052546550664601"/>
    <n v="0.95956594913259607"/>
    <x v="1"/>
    <m/>
    <m/>
    <n v="15"/>
    <n v="2"/>
    <n v="3"/>
    <n v="3"/>
    <n v="3"/>
    <n v="3"/>
    <n v="2"/>
    <n v="0"/>
    <n v="0"/>
    <n v="2"/>
    <n v="1"/>
    <n v="2"/>
  </r>
  <r>
    <n v="81491"/>
    <x v="0"/>
    <n v="32"/>
    <n v="3"/>
    <x v="0"/>
    <n v="2"/>
    <n v="1"/>
    <n v="4"/>
    <n v="1"/>
    <n v="51"/>
    <n v="1.32"/>
    <n v="187"/>
    <n v="4.84"/>
    <n v="60"/>
    <n v="1.5529411764705883"/>
    <n v="53.443771535240856"/>
    <n v="1.3832505573827045"/>
    <x v="0"/>
    <m/>
    <m/>
    <n v="14"/>
    <n v="5"/>
    <n v="2"/>
    <n v="3"/>
    <n v="2"/>
    <n v="2"/>
    <n v="6"/>
    <n v="0"/>
    <n v="1"/>
    <n v="1"/>
    <n v="1"/>
    <n v="2"/>
  </r>
  <r>
    <n v="81494"/>
    <x v="0"/>
    <n v="38"/>
    <n v="3"/>
    <x v="1"/>
    <m/>
    <n v="1"/>
    <n v="5"/>
    <n v="3"/>
    <n v="37"/>
    <n v="0.96"/>
    <n v="249"/>
    <n v="6.44"/>
    <n v="44"/>
    <n v="1.1416216216216215"/>
    <n v="31.596107992666543"/>
    <n v="0.81979091007999672"/>
    <x v="1"/>
    <m/>
    <m/>
    <n v="15"/>
    <n v="3"/>
    <n v="0"/>
    <n v="3"/>
    <n v="3"/>
    <n v="1"/>
    <n v="2"/>
    <n v="2"/>
    <n v="0"/>
    <n v="1"/>
    <n v="1"/>
    <n v="2"/>
  </r>
  <r>
    <n v="81504"/>
    <x v="0"/>
    <n v="80"/>
    <n v="2"/>
    <x v="1"/>
    <m/>
    <n v="2"/>
    <n v="2"/>
    <n v="1"/>
    <n v="68"/>
    <n v="1.76"/>
    <n v="212"/>
    <n v="5.48"/>
    <n v="66"/>
    <n v="1.7082352941176471"/>
    <n v="80.784006085383979"/>
    <n v="2.0908801575040563"/>
    <x v="0"/>
    <n v="2"/>
    <m/>
    <n v="6"/>
    <n v="3"/>
    <n v="0"/>
    <n v="3"/>
    <n v="3"/>
    <n v="1"/>
    <n v="0"/>
    <n v="0"/>
    <n v="0"/>
    <n v="2"/>
    <n v="1"/>
    <n v="2"/>
  </r>
  <r>
    <n v="81509"/>
    <x v="0"/>
    <n v="42"/>
    <n v="4"/>
    <x v="1"/>
    <m/>
    <n v="1"/>
    <n v="4"/>
    <n v="5"/>
    <n v="59"/>
    <n v="1.53"/>
    <n v="201"/>
    <n v="5.2"/>
    <n v="54"/>
    <n v="1.4003389830508475"/>
    <n v="52.598890576899777"/>
    <n v="1.3640051285196044"/>
    <x v="0"/>
    <n v="1"/>
    <n v="1"/>
    <n v="2"/>
    <n v="4"/>
    <n v="0"/>
    <n v="3"/>
    <n v="3"/>
    <n v="1"/>
    <n v="6"/>
    <n v="30"/>
    <m/>
    <n v="1"/>
    <n v="1"/>
    <n v="2"/>
  </r>
  <r>
    <n v="81512"/>
    <x v="0"/>
    <n v="69"/>
    <n v="6"/>
    <x v="0"/>
    <n v="2"/>
    <n v="1"/>
    <n v="4"/>
    <n v="1"/>
    <n v="55"/>
    <n v="1.42"/>
    <n v="167"/>
    <n v="4.32"/>
    <n v="63"/>
    <n v="1.6265454545454545"/>
    <n v="51.392531088261364"/>
    <n v="1.3268617117332933"/>
    <x v="1"/>
    <n v="2"/>
    <m/>
    <n v="8"/>
    <n v="1"/>
    <n v="3"/>
    <m/>
    <m/>
    <m/>
    <n v="0"/>
    <n v="8"/>
    <n v="1"/>
    <n v="2"/>
    <n v="1"/>
    <n v="2"/>
  </r>
  <r>
    <n v="81514"/>
    <x v="0"/>
    <n v="23"/>
    <n v="1"/>
    <x v="1"/>
    <m/>
    <n v="1"/>
    <n v="2"/>
    <n v="5"/>
    <n v="45"/>
    <n v="1.1599999999999999"/>
    <n v="173"/>
    <n v="4.47"/>
    <n v="43"/>
    <n v="1.1084444444444443"/>
    <n v="45.389959272531527"/>
    <n v="1.1700522834697014"/>
    <x v="0"/>
    <m/>
    <m/>
    <n v="6"/>
    <n v="3"/>
    <n v="1"/>
    <n v="2"/>
    <n v="2"/>
    <n v="2"/>
    <n v="6"/>
    <n v="5"/>
    <n v="0"/>
    <n v="1"/>
    <n v="2"/>
    <m/>
  </r>
  <r>
    <n v="81519"/>
    <x v="0"/>
    <n v="58"/>
    <n v="3"/>
    <x v="1"/>
    <m/>
    <n v="1"/>
    <n v="5"/>
    <n v="1"/>
    <n v="39"/>
    <n v="1.01"/>
    <n v="229"/>
    <n v="5.92"/>
    <n v="46"/>
    <n v="1.1912820512820512"/>
    <n v="42.752825845172211"/>
    <n v="1.107188566759588"/>
    <x v="0"/>
    <n v="2"/>
    <m/>
    <n v="15"/>
    <n v="3"/>
    <n v="2"/>
    <m/>
    <m/>
    <m/>
    <n v="0"/>
    <n v="2"/>
    <n v="0"/>
    <n v="1"/>
    <n v="1"/>
    <n v="2"/>
  </r>
  <r>
    <n v="81524"/>
    <x v="0"/>
    <n v="73"/>
    <n v="2"/>
    <x v="1"/>
    <m/>
    <n v="2"/>
    <n v="2"/>
    <n v="1"/>
    <n v="35"/>
    <n v="0.91"/>
    <n v="130"/>
    <n v="3.36"/>
    <n v="43"/>
    <n v="1.1180000000000001"/>
    <n v="33.841673503324046"/>
    <n v="0.87988351108642526"/>
    <x v="0"/>
    <n v="1"/>
    <n v="2"/>
    <n v="8"/>
    <n v="3"/>
    <n v="1"/>
    <m/>
    <m/>
    <m/>
    <m/>
    <n v="0"/>
    <n v="0"/>
    <n v="2"/>
    <n v="1"/>
    <n v="2"/>
  </r>
  <r>
    <n v="81527"/>
    <x v="0"/>
    <n v="35"/>
    <n v="4"/>
    <x v="1"/>
    <m/>
    <n v="1"/>
    <n v="2"/>
    <n v="5"/>
    <n v="44"/>
    <n v="1.1399999999999999"/>
    <n v="136"/>
    <n v="3.52"/>
    <n v="50"/>
    <n v="1.2954545454545452"/>
    <n v="42.858542644454367"/>
    <n v="1.1104258776063176"/>
    <x v="1"/>
    <m/>
    <m/>
    <n v="8"/>
    <n v="5"/>
    <n v="1"/>
    <n v="3"/>
    <n v="2"/>
    <n v="0"/>
    <n v="1"/>
    <n v="0"/>
    <n v="1"/>
    <n v="1"/>
    <n v="2"/>
    <m/>
  </r>
  <r>
    <n v="81544"/>
    <x v="0"/>
    <n v="37"/>
    <n v="2"/>
    <x v="1"/>
    <m/>
    <n v="2"/>
    <n v="5"/>
    <n v="1"/>
    <n v="53"/>
    <n v="1.37"/>
    <n v="228"/>
    <n v="5.9"/>
    <n v="48"/>
    <n v="1.2407547169811322"/>
    <n v="45.810771552803402"/>
    <n v="1.1841652269309559"/>
    <x v="1"/>
    <m/>
    <m/>
    <n v="14"/>
    <n v="3"/>
    <n v="2"/>
    <n v="3"/>
    <n v="2"/>
    <n v="2"/>
    <n v="2"/>
    <n v="4"/>
    <n v="0"/>
    <n v="1"/>
    <n v="1"/>
    <n v="2"/>
  </r>
  <r>
    <n v="81548"/>
    <x v="0"/>
    <n v="69"/>
    <n v="4"/>
    <x v="1"/>
    <m/>
    <n v="1"/>
    <n v="1"/>
    <n v="1"/>
    <n v="67"/>
    <n v="1.73"/>
    <n v="189"/>
    <n v="4.8899999999999997"/>
    <n v="66"/>
    <n v="1.7041791044776118"/>
    <n v="72.6591600251259"/>
    <n v="1.8761245797532506"/>
    <x v="0"/>
    <n v="2"/>
    <m/>
    <n v="7"/>
    <n v="3"/>
    <n v="2"/>
    <m/>
    <m/>
    <m/>
    <m/>
    <n v="0"/>
    <n v="0"/>
    <n v="1"/>
    <n v="1"/>
    <n v="2"/>
  </r>
  <r>
    <n v="81550"/>
    <x v="0"/>
    <n v="51"/>
    <n v="3"/>
    <x v="1"/>
    <m/>
    <n v="1"/>
    <n v="5"/>
    <n v="1"/>
    <n v="46"/>
    <n v="1.19"/>
    <n v="262"/>
    <n v="6.78"/>
    <n v="50"/>
    <n v="1.2934782608695652"/>
    <n v="51.545136105137672"/>
    <n v="1.3334502601111702"/>
    <x v="1"/>
    <n v="2"/>
    <m/>
    <n v="15"/>
    <n v="3"/>
    <n v="0"/>
    <n v="3"/>
    <n v="3"/>
    <n v="1"/>
    <n v="0"/>
    <n v="0"/>
    <n v="0"/>
    <n v="1"/>
    <n v="1"/>
    <n v="2"/>
  </r>
  <r>
    <n v="81559"/>
    <x v="0"/>
    <n v="31"/>
    <n v="3"/>
    <x v="1"/>
    <m/>
    <n v="1"/>
    <n v="3"/>
    <n v="1"/>
    <n v="48"/>
    <n v="1.24"/>
    <n v="209"/>
    <n v="5.4"/>
    <n v="55"/>
    <n v="1.4208333333333334"/>
    <n v="41.145249761337993"/>
    <n v="1.0629189521678981"/>
    <x v="1"/>
    <m/>
    <m/>
    <n v="14"/>
    <n v="1"/>
    <n v="2"/>
    <n v="4"/>
    <n v="4"/>
    <n v="4"/>
    <n v="3"/>
    <n v="0"/>
    <n v="5"/>
    <n v="1"/>
    <n v="1"/>
    <n v="2"/>
  </r>
  <r>
    <n v="81563"/>
    <x v="0"/>
    <n v="25"/>
    <n v="3"/>
    <x v="1"/>
    <m/>
    <n v="1"/>
    <n v="4"/>
    <n v="5"/>
    <n v="42"/>
    <n v="1.0900000000000001"/>
    <n v="167"/>
    <n v="4.32"/>
    <n v="51"/>
    <n v="1.3235714285714286"/>
    <n v="49.893311387017363"/>
    <n v="1.2948502240916411"/>
    <x v="1"/>
    <m/>
    <m/>
    <n v="14"/>
    <n v="3"/>
    <n v="1"/>
    <m/>
    <m/>
    <m/>
    <n v="8"/>
    <n v="2"/>
    <n v="3"/>
    <n v="1"/>
    <n v="1"/>
    <n v="2"/>
  </r>
  <r>
    <n v="81564"/>
    <x v="0"/>
    <n v="50"/>
    <n v="6"/>
    <x v="1"/>
    <m/>
    <n v="2"/>
    <n v="1"/>
    <n v="1"/>
    <n v="40"/>
    <n v="1.03"/>
    <n v="189"/>
    <n v="4.8899999999999997"/>
    <n v="47"/>
    <n v="1.21025"/>
    <n v="40.883510785022665"/>
    <n v="1.0527504027143337"/>
    <x v="0"/>
    <n v="2"/>
    <m/>
    <n v="4"/>
    <n v="3"/>
    <n v="0"/>
    <m/>
    <m/>
    <m/>
    <n v="0"/>
    <n v="0"/>
    <n v="0"/>
    <n v="1"/>
    <n v="1"/>
    <n v="2"/>
  </r>
  <r>
    <n v="81566"/>
    <x v="0"/>
    <n v="52"/>
    <n v="3"/>
    <x v="1"/>
    <m/>
    <n v="1"/>
    <n v="2"/>
    <n v="3"/>
    <n v="62"/>
    <n v="1.6"/>
    <n v="213"/>
    <n v="5.51"/>
    <n v="62"/>
    <n v="1.6"/>
    <n v="66.954290180023406"/>
    <n v="1.7278526498070557"/>
    <x v="1"/>
    <n v="1"/>
    <n v="1"/>
    <n v="3"/>
    <n v="3"/>
    <n v="3"/>
    <n v="2"/>
    <n v="2"/>
    <n v="2"/>
    <n v="1"/>
    <n v="2"/>
    <n v="8"/>
    <n v="1"/>
    <n v="2"/>
    <m/>
  </r>
  <r>
    <n v="81574"/>
    <x v="0"/>
    <n v="34"/>
    <n v="3"/>
    <x v="1"/>
    <m/>
    <n v="1"/>
    <n v="4"/>
    <n v="1"/>
    <n v="34"/>
    <n v="0.88"/>
    <n v="194"/>
    <n v="5.0199999999999996"/>
    <n v="39"/>
    <n v="1.0094117647058825"/>
    <n v="39.242451661262933"/>
    <n v="1.015686984173864"/>
    <x v="1"/>
    <m/>
    <m/>
    <n v="15"/>
    <n v="3"/>
    <n v="1"/>
    <n v="2"/>
    <n v="1"/>
    <n v="1"/>
    <n v="3"/>
    <n v="0"/>
    <n v="0"/>
    <n v="1"/>
    <n v="1"/>
    <n v="2"/>
  </r>
  <r>
    <n v="81578"/>
    <x v="0"/>
    <n v="60"/>
    <n v="3"/>
    <x v="0"/>
    <n v="1"/>
    <n v="1"/>
    <n v="4"/>
    <n v="1"/>
    <n v="49"/>
    <n v="1.27"/>
    <n v="181"/>
    <n v="4.68"/>
    <n v="44"/>
    <n v="1.1404081632653063"/>
    <n v="49.842045418553099"/>
    <n v="1.291824442480866"/>
    <x v="1"/>
    <n v="2"/>
    <m/>
    <n v="15"/>
    <n v="2"/>
    <n v="1"/>
    <n v="3"/>
    <n v="3"/>
    <n v="2"/>
    <n v="1"/>
    <n v="0"/>
    <n v="0"/>
    <n v="1"/>
    <n v="1"/>
    <n v="2"/>
  </r>
  <r>
    <n v="81581"/>
    <x v="0"/>
    <n v="80"/>
    <n v="6"/>
    <x v="1"/>
    <m/>
    <n v="2"/>
    <n v="5"/>
    <n v="2"/>
    <n v="36"/>
    <n v="0.93"/>
    <n v="140"/>
    <n v="3.62"/>
    <n v="40"/>
    <n v="1.0333333333333334"/>
    <n v="31.120778332232536"/>
    <n v="0.80395344024934057"/>
    <x v="0"/>
    <n v="2"/>
    <m/>
    <n v="13"/>
    <n v="3"/>
    <n v="0"/>
    <m/>
    <m/>
    <m/>
    <n v="0"/>
    <n v="0"/>
    <n v="12"/>
    <n v="1"/>
    <n v="1"/>
    <n v="2"/>
  </r>
  <r>
    <n v="81582"/>
    <x v="0"/>
    <n v="72"/>
    <n v="6"/>
    <x v="1"/>
    <m/>
    <n v="2"/>
    <n v="3"/>
    <n v="1"/>
    <n v="62"/>
    <n v="1.6"/>
    <n v="159"/>
    <n v="4.1100000000000003"/>
    <n v="69"/>
    <n v="1.7806451612903227"/>
    <n v="63.247471685855025"/>
    <n v="1.6321928176994847"/>
    <x v="0"/>
    <n v="2"/>
    <m/>
    <n v="5"/>
    <n v="3"/>
    <n v="0"/>
    <m/>
    <m/>
    <m/>
    <m/>
    <n v="0"/>
    <n v="0"/>
    <n v="1"/>
    <n v="1"/>
    <n v="2"/>
  </r>
  <r>
    <n v="81585"/>
    <x v="0"/>
    <n v="36"/>
    <n v="3"/>
    <x v="1"/>
    <m/>
    <n v="1"/>
    <n v="4"/>
    <n v="6"/>
    <n v="36"/>
    <n v="0.93"/>
    <n v="186"/>
    <n v="4.8099999999999996"/>
    <n v="37"/>
    <n v="0.95583333333333342"/>
    <n v="39.674342322447778"/>
    <n v="1.0249205099965677"/>
    <x v="1"/>
    <m/>
    <m/>
    <n v="5"/>
    <n v="4"/>
    <n v="1"/>
    <n v="3"/>
    <n v="3"/>
    <n v="1"/>
    <n v="2"/>
    <n v="1"/>
    <n v="1"/>
    <n v="1"/>
    <n v="1"/>
    <n v="2"/>
  </r>
  <r>
    <n v="81590"/>
    <x v="0"/>
    <n v="28"/>
    <n v="2"/>
    <x v="1"/>
    <m/>
    <n v="2"/>
    <n v="1"/>
    <n v="6"/>
    <n v="40"/>
    <n v="1.03"/>
    <n v="222"/>
    <n v="5.74"/>
    <n v="41"/>
    <n v="1.0557500000000002"/>
    <n v="43.787544384632533"/>
    <n v="1.1275292679042876"/>
    <x v="0"/>
    <m/>
    <m/>
    <n v="6"/>
    <n v="4"/>
    <n v="0"/>
    <m/>
    <m/>
    <m/>
    <n v="0"/>
    <n v="0"/>
    <n v="21"/>
    <n v="2"/>
    <n v="2"/>
    <m/>
  </r>
  <r>
    <n v="81593"/>
    <x v="0"/>
    <n v="68"/>
    <n v="2"/>
    <x v="1"/>
    <m/>
    <n v="2"/>
    <n v="3"/>
    <n v="4"/>
    <n v="31"/>
    <n v="0.8"/>
    <n v="196"/>
    <n v="5.07"/>
    <n v="40"/>
    <n v="1.032258064516129"/>
    <n v="32.519134460097341"/>
    <n v="0.83920346993799588"/>
    <x v="0"/>
    <n v="2"/>
    <m/>
    <n v="4"/>
    <n v="3"/>
    <n v="3"/>
    <n v="3"/>
    <n v="3"/>
    <n v="3"/>
    <n v="0"/>
    <n v="0"/>
    <n v="0"/>
    <n v="2"/>
    <n v="1"/>
    <n v="2"/>
  </r>
  <r>
    <n v="81594"/>
    <x v="0"/>
    <n v="60"/>
    <n v="6"/>
    <x v="1"/>
    <m/>
    <n v="2"/>
    <n v="5"/>
    <n v="1"/>
    <n v="37"/>
    <n v="0.96"/>
    <n v="177"/>
    <n v="4.58"/>
    <n v="45"/>
    <n v="1.1675675675675674"/>
    <n v="37.776576912380357"/>
    <n v="0.98014902259149017"/>
    <x v="0"/>
    <n v="2"/>
    <m/>
    <n v="9"/>
    <n v="1"/>
    <n v="3"/>
    <n v="3"/>
    <n v="3"/>
    <n v="3"/>
    <m/>
    <n v="0"/>
    <n v="0"/>
    <n v="2"/>
    <n v="1"/>
    <n v="2"/>
  </r>
  <r>
    <n v="81595"/>
    <x v="0"/>
    <n v="80"/>
    <n v="3"/>
    <x v="0"/>
    <n v="2"/>
    <n v="1"/>
    <n v="5"/>
    <n v="1"/>
    <n v="59"/>
    <n v="1.53"/>
    <n v="140"/>
    <n v="3.62"/>
    <n v="59"/>
    <n v="1.53"/>
    <n v="61.40687400171457"/>
    <n v="1.5924155461461575"/>
    <x v="0"/>
    <n v="2"/>
    <m/>
    <n v="10"/>
    <n v="3"/>
    <n v="2"/>
    <m/>
    <m/>
    <m/>
    <n v="8"/>
    <n v="3"/>
    <n v="6"/>
    <n v="1"/>
    <n v="1"/>
    <n v="2"/>
  </r>
  <r>
    <n v="81596"/>
    <x v="0"/>
    <n v="35"/>
    <n v="3"/>
    <x v="1"/>
    <m/>
    <n v="2"/>
    <n v="5"/>
    <n v="1"/>
    <n v="38"/>
    <n v="0.98"/>
    <n v="190"/>
    <n v="4.91"/>
    <n v="32"/>
    <n v="0.82526315789473681"/>
    <n v="43.961211809568979"/>
    <n v="1.1337365150888841"/>
    <x v="0"/>
    <m/>
    <m/>
    <n v="5"/>
    <n v="5"/>
    <n v="2"/>
    <n v="4"/>
    <n v="4"/>
    <n v="3"/>
    <n v="0"/>
    <n v="60"/>
    <n v="0"/>
    <n v="1"/>
    <n v="1"/>
    <n v="2"/>
  </r>
  <r>
    <n v="81598"/>
    <x v="0"/>
    <n v="50"/>
    <n v="1"/>
    <x v="1"/>
    <m/>
    <n v="2"/>
    <n v="1"/>
    <n v="1"/>
    <n v="54"/>
    <n v="1.4"/>
    <n v="209"/>
    <n v="5.4"/>
    <n v="52"/>
    <n v="1.3481481481481481"/>
    <n v="53.861257061706681"/>
    <n v="1.396402960859062"/>
    <x v="0"/>
    <n v="2"/>
    <m/>
    <n v="6"/>
    <n v="2"/>
    <n v="3"/>
    <n v="3"/>
    <n v="3"/>
    <n v="3"/>
    <n v="1"/>
    <n v="0"/>
    <n v="0"/>
    <n v="2"/>
    <n v="1"/>
    <n v="2"/>
  </r>
  <r>
    <n v="81601"/>
    <x v="0"/>
    <n v="65"/>
    <n v="4"/>
    <x v="0"/>
    <n v="1"/>
    <n v="1"/>
    <n v="5"/>
    <n v="3"/>
    <n v="66"/>
    <n v="1.71"/>
    <n v="257"/>
    <n v="6.65"/>
    <n v="60"/>
    <n v="1.5545454545454545"/>
    <n v="78.039905520661165"/>
    <n v="2.0219430066716755"/>
    <x v="0"/>
    <n v="2"/>
    <m/>
    <n v="4"/>
    <n v="3"/>
    <n v="1"/>
    <n v="3"/>
    <n v="3"/>
    <n v="3"/>
    <n v="1"/>
    <n v="0"/>
    <n v="0"/>
    <n v="1"/>
    <n v="1"/>
    <n v="2"/>
  </r>
  <r>
    <n v="81605"/>
    <x v="0"/>
    <n v="43"/>
    <n v="1"/>
    <x v="1"/>
    <m/>
    <n v="1"/>
    <n v="3"/>
    <n v="3"/>
    <n v="55"/>
    <n v="1.42"/>
    <n v="145"/>
    <n v="3.75"/>
    <n v="54"/>
    <n v="1.394181818181818"/>
    <n v="57.517366775924565"/>
    <n v="1.4849938331238706"/>
    <x v="0"/>
    <n v="2"/>
    <m/>
    <n v="15"/>
    <n v="2"/>
    <n v="3"/>
    <n v="3"/>
    <n v="3"/>
    <n v="3"/>
    <n v="0"/>
    <n v="0"/>
    <n v="0"/>
    <n v="1"/>
    <n v="1"/>
    <n v="2"/>
  </r>
  <r>
    <n v="81609"/>
    <x v="0"/>
    <n v="54"/>
    <n v="1"/>
    <x v="1"/>
    <m/>
    <n v="2"/>
    <n v="2"/>
    <n v="1"/>
    <n v="44"/>
    <n v="1.1399999999999999"/>
    <n v="149"/>
    <n v="3.85"/>
    <n v="40"/>
    <n v="1.0363636363636362"/>
    <n v="43.680480188458993"/>
    <n v="1.1317215321555283"/>
    <x v="0"/>
    <n v="2"/>
    <m/>
    <n v="12"/>
    <n v="3"/>
    <n v="1"/>
    <n v="2"/>
    <n v="1"/>
    <n v="2"/>
    <n v="1"/>
    <n v="4"/>
    <n v="0"/>
    <n v="2"/>
    <n v="1"/>
    <n v="2"/>
  </r>
  <r>
    <n v="81610"/>
    <x v="0"/>
    <n v="60"/>
    <n v="1"/>
    <x v="1"/>
    <m/>
    <n v="2"/>
    <n v="1"/>
    <n v="1"/>
    <n v="54"/>
    <n v="1.4"/>
    <n v="143"/>
    <n v="3.7"/>
    <n v="56"/>
    <n v="1.4518518518518517"/>
    <n v="58.262481094016493"/>
    <n v="1.510508769104131"/>
    <x v="0"/>
    <n v="2"/>
    <m/>
    <n v="77"/>
    <n v="3"/>
    <n v="0"/>
    <n v="1"/>
    <n v="1"/>
    <n v="1"/>
    <m/>
    <n v="0"/>
    <n v="0"/>
    <n v="2"/>
    <n v="1"/>
    <n v="2"/>
  </r>
  <r>
    <n v="81611"/>
    <x v="0"/>
    <n v="31"/>
    <n v="2"/>
    <x v="1"/>
    <m/>
    <n v="2"/>
    <n v="2"/>
    <n v="4"/>
    <n v="41"/>
    <n v="1.06"/>
    <n v="206"/>
    <n v="5.33"/>
    <n v="48"/>
    <n v="1.2409756097560976"/>
    <n v="41.747664276825901"/>
    <n v="1.07932985691306"/>
    <x v="0"/>
    <m/>
    <m/>
    <n v="12"/>
    <n v="3"/>
    <n v="2"/>
    <n v="3"/>
    <n v="3"/>
    <n v="2"/>
    <n v="5"/>
    <n v="3"/>
    <n v="4"/>
    <n v="1"/>
    <n v="2"/>
    <m/>
  </r>
  <r>
    <n v="81614"/>
    <x v="0"/>
    <n v="21"/>
    <n v="3"/>
    <x v="1"/>
    <m/>
    <n v="1"/>
    <n v="4"/>
    <n v="5"/>
    <n v="49"/>
    <n v="1.27"/>
    <n v="189"/>
    <n v="4.8899999999999997"/>
    <n v="57"/>
    <n v="1.4773469387755103"/>
    <n v="47.370421607793368"/>
    <n v="1.2277639886101546"/>
    <x v="0"/>
    <m/>
    <m/>
    <n v="6"/>
    <n v="4"/>
    <n v="2"/>
    <n v="4"/>
    <n v="4"/>
    <n v="4"/>
    <n v="6"/>
    <n v="0"/>
    <n v="150"/>
    <n v="1"/>
    <n v="1"/>
    <n v="2"/>
  </r>
  <r>
    <n v="81617"/>
    <x v="0"/>
    <n v="52"/>
    <n v="2"/>
    <x v="1"/>
    <m/>
    <n v="2"/>
    <n v="3"/>
    <n v="5"/>
    <n v="44"/>
    <n v="1.1399999999999999"/>
    <n v="175"/>
    <n v="4.53"/>
    <n v="43"/>
    <n v="1.114090909090909"/>
    <n v="47.99094136629683"/>
    <n v="1.243401662672236"/>
    <x v="0"/>
    <n v="2"/>
    <m/>
    <m/>
    <n v="5"/>
    <n v="0"/>
    <m/>
    <m/>
    <m/>
    <n v="10"/>
    <n v="3"/>
    <n v="30"/>
    <n v="1"/>
    <n v="2"/>
    <m/>
  </r>
  <r>
    <n v="81620"/>
    <x v="0"/>
    <n v="26"/>
    <n v="4"/>
    <x v="1"/>
    <m/>
    <n v="1"/>
    <n v="4"/>
    <n v="5"/>
    <n v="53"/>
    <n v="1.37"/>
    <n v="201"/>
    <n v="5.2"/>
    <n v="63"/>
    <n v="1.6284905660377358"/>
    <n v="52.035134234459392"/>
    <n v="1.3450591302114976"/>
    <x v="1"/>
    <m/>
    <m/>
    <n v="12"/>
    <n v="2"/>
    <n v="2"/>
    <n v="3"/>
    <n v="3"/>
    <n v="3"/>
    <n v="0"/>
    <n v="0"/>
    <n v="4"/>
    <n v="1"/>
    <n v="2"/>
    <m/>
  </r>
  <r>
    <n v="81633"/>
    <x v="0"/>
    <n v="51"/>
    <n v="4"/>
    <x v="0"/>
    <n v="2"/>
    <n v="1"/>
    <n v="4"/>
    <n v="6"/>
    <n v="50"/>
    <n v="1.29"/>
    <n v="257"/>
    <n v="6.65"/>
    <n v="45"/>
    <n v="1.161"/>
    <n v="44.177924124754924"/>
    <n v="1.1397904424186771"/>
    <x v="1"/>
    <n v="2"/>
    <m/>
    <n v="15"/>
    <n v="4"/>
    <n v="2"/>
    <n v="3"/>
    <n v="3"/>
    <n v="3"/>
    <n v="5"/>
    <n v="2"/>
    <n v="0"/>
    <n v="1"/>
    <n v="1"/>
    <n v="2"/>
  </r>
  <r>
    <n v="81636"/>
    <x v="0"/>
    <n v="79"/>
    <n v="3"/>
    <x v="0"/>
    <n v="1"/>
    <n v="1"/>
    <n v="4"/>
    <n v="6"/>
    <n v="69"/>
    <n v="1.78"/>
    <n v="188"/>
    <n v="4.8600000000000003"/>
    <n v="74"/>
    <n v="1.9089855072463768"/>
    <n v="70.611955559268054"/>
    <n v="1.8215837810941613"/>
    <x v="1"/>
    <n v="2"/>
    <m/>
    <n v="15"/>
    <n v="2"/>
    <n v="2"/>
    <n v="3"/>
    <n v="3"/>
    <n v="2"/>
    <n v="0"/>
    <n v="3"/>
    <n v="0"/>
    <n v="2"/>
    <n v="1"/>
    <n v="2"/>
  </r>
  <r>
    <n v="81642"/>
    <x v="0"/>
    <n v="39"/>
    <n v="3"/>
    <x v="1"/>
    <m/>
    <n v="1"/>
    <n v="3"/>
    <n v="5"/>
    <n v="42"/>
    <n v="1.0900000000000001"/>
    <n v="223"/>
    <n v="5.77"/>
    <n v="41"/>
    <n v="1.0640476190476191"/>
    <n v="44.709088615544069"/>
    <n v="1.160307299784358"/>
    <x v="1"/>
    <m/>
    <m/>
    <n v="6"/>
    <n v="1"/>
    <n v="3"/>
    <n v="3"/>
    <n v="2"/>
    <n v="2"/>
    <n v="2"/>
    <n v="0"/>
    <n v="4"/>
    <n v="1"/>
    <n v="2"/>
    <m/>
  </r>
  <r>
    <n v="81654"/>
    <x v="0"/>
    <n v="67"/>
    <n v="3"/>
    <x v="0"/>
    <n v="1"/>
    <n v="1"/>
    <n v="4"/>
    <n v="1"/>
    <n v="81"/>
    <n v="2.09"/>
    <n v="192"/>
    <n v="4.97"/>
    <n v="88"/>
    <n v="2.2706172839506173"/>
    <n v="83.294567150193728"/>
    <n v="2.1492054980728996"/>
    <x v="1"/>
    <n v="2"/>
    <m/>
    <n v="9"/>
    <n v="1"/>
    <n v="2"/>
    <n v="3"/>
    <n v="3"/>
    <n v="2"/>
    <n v="0"/>
    <n v="0"/>
    <n v="0"/>
    <n v="2"/>
    <n v="1"/>
    <n v="2"/>
  </r>
  <r>
    <n v="81660"/>
    <x v="0"/>
    <n v="80"/>
    <n v="3"/>
    <x v="0"/>
    <n v="1"/>
    <n v="1"/>
    <n v="4"/>
    <n v="2"/>
    <n v="36"/>
    <n v="0.93"/>
    <n v="207"/>
    <n v="5.35"/>
    <n v="42"/>
    <n v="1.085"/>
    <n v="41.318167654893955"/>
    <n v="1.0673859977514271"/>
    <x v="0"/>
    <n v="2"/>
    <m/>
    <n v="5"/>
    <n v="3"/>
    <n v="2"/>
    <n v="3"/>
    <n v="3"/>
    <n v="2"/>
    <m/>
    <n v="1"/>
    <n v="4"/>
    <n v="1"/>
    <n v="1"/>
    <n v="2"/>
  </r>
  <r>
    <n v="81677"/>
    <x v="0"/>
    <n v="60"/>
    <n v="2"/>
    <x v="1"/>
    <m/>
    <n v="2"/>
    <n v="4"/>
    <n v="1"/>
    <n v="59"/>
    <n v="1.53"/>
    <n v="185"/>
    <n v="4.78"/>
    <n v="54"/>
    <n v="1.4003389830508475"/>
    <n v="52.426938288651549"/>
    <n v="1.3595460268074047"/>
    <x v="0"/>
    <n v="2"/>
    <m/>
    <n v="14"/>
    <n v="4"/>
    <n v="3"/>
    <n v="3"/>
    <n v="3"/>
    <n v="2"/>
    <n v="0"/>
    <n v="2"/>
    <n v="0"/>
    <n v="1"/>
    <n v="1"/>
    <n v="2"/>
  </r>
  <r>
    <n v="81679"/>
    <x v="0"/>
    <n v="36"/>
    <n v="3"/>
    <x v="1"/>
    <m/>
    <n v="1"/>
    <n v="5"/>
    <n v="1"/>
    <n v="43"/>
    <n v="1.1100000000000001"/>
    <n v="149"/>
    <n v="3.85"/>
    <n v="37"/>
    <n v="0.95511627906976748"/>
    <n v="41.064453818320295"/>
    <n v="1.0600359008915241"/>
    <x v="0"/>
    <m/>
    <m/>
    <n v="15"/>
    <n v="4"/>
    <n v="0"/>
    <n v="3"/>
    <n v="3"/>
    <n v="1"/>
    <n v="2"/>
    <n v="0"/>
    <n v="0"/>
    <n v="1"/>
    <n v="1"/>
    <n v="2"/>
  </r>
  <r>
    <n v="81698"/>
    <x v="0"/>
    <n v="31"/>
    <n v="3"/>
    <x v="1"/>
    <m/>
    <n v="1"/>
    <n v="4"/>
    <n v="1"/>
    <n v="44"/>
    <n v="1.1399999999999999"/>
    <n v="142"/>
    <n v="3.67"/>
    <n v="52"/>
    <n v="1.3472727272727272"/>
    <n v="42.088113007093995"/>
    <n v="1.0904647460928898"/>
    <x v="1"/>
    <m/>
    <m/>
    <n v="9"/>
    <n v="1"/>
    <n v="2"/>
    <n v="3"/>
    <n v="3"/>
    <n v="1"/>
    <n v="0"/>
    <n v="1"/>
    <n v="0"/>
    <n v="1"/>
    <n v="1"/>
    <n v="2"/>
  </r>
  <r>
    <n v="81701"/>
    <x v="0"/>
    <n v="52"/>
    <n v="3"/>
    <x v="0"/>
    <n v="2"/>
    <n v="1"/>
    <n v="4"/>
    <n v="1"/>
    <n v="46"/>
    <n v="1.19"/>
    <n v="196"/>
    <n v="5.07"/>
    <n v="40"/>
    <n v="1.034782608695652"/>
    <n v="45.876708861199432"/>
    <n v="1.1868105118440722"/>
    <x v="0"/>
    <n v="2"/>
    <m/>
    <n v="6"/>
    <n v="2"/>
    <n v="3"/>
    <n v="3"/>
    <n v="3"/>
    <n v="3"/>
    <n v="2"/>
    <n v="0"/>
    <n v="5"/>
    <n v="1"/>
    <n v="2"/>
    <m/>
  </r>
  <r>
    <n v="81703"/>
    <x v="0"/>
    <n v="63"/>
    <n v="4"/>
    <x v="1"/>
    <m/>
    <n v="1"/>
    <n v="3"/>
    <n v="1"/>
    <n v="36"/>
    <n v="0.93"/>
    <n v="208"/>
    <n v="5.38"/>
    <n v="37"/>
    <n v="0.95583333333333342"/>
    <n v="36.470938371693428"/>
    <n v="0.94216590793541366"/>
    <x v="0"/>
    <n v="1"/>
    <n v="3"/>
    <n v="5"/>
    <n v="3"/>
    <n v="2"/>
    <m/>
    <m/>
    <m/>
    <n v="4"/>
    <n v="0"/>
    <n v="2"/>
    <n v="1"/>
    <n v="1"/>
    <m/>
  </r>
  <r>
    <n v="81704"/>
    <x v="0"/>
    <n v="45"/>
    <n v="4"/>
    <x v="0"/>
    <n v="1"/>
    <n v="1"/>
    <n v="5"/>
    <n v="1"/>
    <n v="36"/>
    <n v="0.93"/>
    <n v="283"/>
    <n v="7.32"/>
    <n v="46"/>
    <n v="1.1883333333333335"/>
    <n v="42.784666357266453"/>
    <n v="1.1052705475627169"/>
    <x v="1"/>
    <n v="2"/>
    <m/>
    <n v="15"/>
    <n v="2"/>
    <n v="0"/>
    <n v="3"/>
    <n v="3"/>
    <n v="3"/>
    <n v="5"/>
    <n v="2"/>
    <n v="0"/>
    <n v="1"/>
    <n v="1"/>
    <n v="2"/>
  </r>
  <r>
    <n v="81706"/>
    <x v="0"/>
    <n v="45"/>
    <n v="4"/>
    <x v="1"/>
    <m/>
    <n v="1"/>
    <n v="4"/>
    <n v="1"/>
    <n v="52"/>
    <n v="1.34"/>
    <n v="173"/>
    <n v="4.47"/>
    <n v="48"/>
    <n v="1.236923076923077"/>
    <n v="52.520184267311784"/>
    <n v="1.3534047484268805"/>
    <x v="1"/>
    <n v="2"/>
    <m/>
    <n v="14"/>
    <n v="4"/>
    <n v="0"/>
    <n v="3"/>
    <n v="3"/>
    <n v="1"/>
    <n v="2"/>
    <n v="1"/>
    <n v="4"/>
    <n v="1"/>
    <n v="1"/>
    <n v="2"/>
  </r>
  <r>
    <n v="81707"/>
    <x v="0"/>
    <n v="26"/>
    <n v="4"/>
    <x v="1"/>
    <m/>
    <n v="1"/>
    <n v="5"/>
    <n v="5"/>
    <n v="27"/>
    <n v="0.7"/>
    <n v="120"/>
    <n v="3.1"/>
    <n v="33"/>
    <n v="0.85555555555555551"/>
    <n v="27.047432511386116"/>
    <n v="0.70122973177667713"/>
    <x v="0"/>
    <m/>
    <m/>
    <n v="9"/>
    <n v="1"/>
    <n v="2"/>
    <n v="3"/>
    <n v="3"/>
    <n v="2"/>
    <n v="0"/>
    <n v="0"/>
    <n v="0"/>
    <n v="1"/>
    <n v="1"/>
    <n v="2"/>
  </r>
  <r>
    <n v="81709"/>
    <x v="0"/>
    <n v="80"/>
    <n v="3"/>
    <x v="0"/>
    <n v="1"/>
    <n v="1"/>
    <n v="5"/>
    <n v="2"/>
    <n v="41"/>
    <n v="1.06"/>
    <n v="124"/>
    <n v="3.21"/>
    <n v="41"/>
    <n v="1.06"/>
    <n v="43.982888885780561"/>
    <n v="1.1371185907055463"/>
    <x v="1"/>
    <n v="2"/>
    <m/>
    <n v="7"/>
    <n v="1"/>
    <n v="3"/>
    <n v="3"/>
    <n v="3"/>
    <n v="3"/>
    <n v="3"/>
    <n v="0"/>
    <n v="0"/>
    <n v="1"/>
    <n v="1"/>
    <n v="2"/>
  </r>
  <r>
    <n v="81712"/>
    <x v="0"/>
    <n v="66"/>
    <n v="2"/>
    <x v="0"/>
    <n v="1"/>
    <n v="2"/>
    <n v="4"/>
    <n v="1"/>
    <n v="49"/>
    <n v="1.27"/>
    <n v="172"/>
    <n v="4.45"/>
    <n v="48"/>
    <n v="1.2440816326530613"/>
    <n v="54.397325192290161"/>
    <n v="1.4098898570246634"/>
    <x v="0"/>
    <n v="2"/>
    <m/>
    <n v="9"/>
    <n v="3"/>
    <n v="1"/>
    <m/>
    <m/>
    <m/>
    <n v="1"/>
    <n v="0"/>
    <n v="0"/>
    <n v="1"/>
    <n v="1"/>
    <n v="2"/>
  </r>
  <r>
    <n v="81717"/>
    <x v="0"/>
    <n v="35"/>
    <n v="4"/>
    <x v="1"/>
    <m/>
    <n v="1"/>
    <n v="5"/>
    <n v="1"/>
    <n v="44"/>
    <n v="1.1399999999999999"/>
    <n v="182"/>
    <n v="4.71"/>
    <n v="38"/>
    <n v="0.98454545454545439"/>
    <n v="47.880008833606396"/>
    <n v="1.2405275015979838"/>
    <x v="0"/>
    <m/>
    <m/>
    <n v="14"/>
    <n v="5"/>
    <n v="1"/>
    <n v="3"/>
    <n v="3"/>
    <n v="1"/>
    <n v="10"/>
    <n v="0"/>
    <n v="2"/>
    <n v="1"/>
    <n v="1"/>
    <n v="2"/>
  </r>
  <r>
    <n v="81719"/>
    <x v="0"/>
    <n v="43"/>
    <n v="6"/>
    <x v="1"/>
    <m/>
    <n v="2"/>
    <n v="5"/>
    <n v="1"/>
    <n v="36"/>
    <n v="0.93"/>
    <n v="255"/>
    <n v="6.59"/>
    <n v="34"/>
    <n v="0.87833333333333341"/>
    <n v="38.443766657712501"/>
    <n v="0.99313063865757301"/>
    <x v="0"/>
    <n v="2"/>
    <m/>
    <n v="7"/>
    <n v="2"/>
    <n v="3"/>
    <n v="2"/>
    <n v="2"/>
    <n v="2"/>
    <n v="2"/>
    <n v="1"/>
    <n v="0"/>
    <n v="1"/>
    <n v="1"/>
    <n v="2"/>
  </r>
  <r>
    <n v="81740"/>
    <x v="0"/>
    <n v="21"/>
    <n v="6"/>
    <x v="1"/>
    <m/>
    <n v="2"/>
    <n v="4"/>
    <n v="5"/>
    <n v="51"/>
    <n v="1.32"/>
    <n v="206"/>
    <n v="5.33"/>
    <n v="59"/>
    <n v="1.527058823529412"/>
    <n v="56.136930188469194"/>
    <n v="1.4529558401721439"/>
    <x v="1"/>
    <m/>
    <m/>
    <n v="5"/>
    <n v="3"/>
    <n v="0"/>
    <m/>
    <m/>
    <m/>
    <n v="2"/>
    <n v="2"/>
    <n v="0"/>
    <n v="2"/>
    <n v="1"/>
    <n v="2"/>
  </r>
  <r>
    <n v="81741"/>
    <x v="0"/>
    <n v="43"/>
    <n v="4"/>
    <x v="1"/>
    <m/>
    <n v="1"/>
    <n v="3"/>
    <n v="1"/>
    <n v="77"/>
    <n v="1.99"/>
    <n v="188"/>
    <n v="4.8600000000000003"/>
    <n v="86"/>
    <n v="2.2225974025974025"/>
    <n v="79.583237946831616"/>
    <n v="2.0567616040804535"/>
    <x v="1"/>
    <n v="2"/>
    <m/>
    <n v="4"/>
    <n v="3"/>
    <n v="1"/>
    <m/>
    <m/>
    <m/>
    <m/>
    <n v="0"/>
    <n v="0"/>
    <n v="2"/>
    <n v="2"/>
    <m/>
  </r>
  <r>
    <n v="81742"/>
    <x v="0"/>
    <n v="63"/>
    <n v="3"/>
    <x v="1"/>
    <m/>
    <n v="1"/>
    <n v="5"/>
    <n v="1"/>
    <n v="37"/>
    <n v="0.96"/>
    <n v="155"/>
    <n v="4.01"/>
    <n v="41"/>
    <n v="1.0637837837837838"/>
    <n v="36.32198569428683"/>
    <n v="0.94240827747338796"/>
    <x v="1"/>
    <n v="2"/>
    <m/>
    <n v="15"/>
    <n v="2"/>
    <n v="2"/>
    <n v="3"/>
    <n v="3"/>
    <n v="2"/>
    <n v="2"/>
    <n v="0"/>
    <n v="2"/>
    <n v="1"/>
    <n v="1"/>
    <n v="2"/>
  </r>
  <r>
    <n v="81743"/>
    <x v="0"/>
    <n v="80"/>
    <n v="3"/>
    <x v="0"/>
    <n v="1"/>
    <n v="2"/>
    <n v="2"/>
    <n v="2"/>
    <n v="65"/>
    <n v="1.68"/>
    <n v="164"/>
    <n v="4.24"/>
    <n v="66"/>
    <n v="1.7058461538461538"/>
    <n v="68.18005443767035"/>
    <n v="1.762192176235172"/>
    <x v="0"/>
    <n v="1"/>
    <n v="1"/>
    <n v="5"/>
    <n v="2"/>
    <n v="0"/>
    <m/>
    <m/>
    <m/>
    <m/>
    <n v="0"/>
    <n v="0"/>
    <n v="1"/>
    <n v="1"/>
    <n v="2"/>
  </r>
  <r>
    <n v="81748"/>
    <x v="0"/>
    <n v="22"/>
    <n v="4"/>
    <x v="1"/>
    <m/>
    <n v="1"/>
    <n v="2"/>
    <n v="5"/>
    <n v="62"/>
    <n v="1.6"/>
    <n v="198"/>
    <n v="5.12"/>
    <n v="69"/>
    <n v="1.7806451612903227"/>
    <n v="62.148380751090137"/>
    <n v="1.6038291806732941"/>
    <x v="1"/>
    <m/>
    <m/>
    <n v="6"/>
    <n v="3"/>
    <n v="3"/>
    <n v="3"/>
    <n v="3"/>
    <n v="2"/>
    <m/>
    <n v="0"/>
    <n v="60"/>
    <n v="1"/>
    <n v="1"/>
    <n v="2"/>
  </r>
  <r>
    <n v="81752"/>
    <x v="0"/>
    <n v="41"/>
    <n v="6"/>
    <x v="1"/>
    <m/>
    <n v="2"/>
    <n v="5"/>
    <n v="1"/>
    <n v="31"/>
    <n v="0.8"/>
    <n v="241"/>
    <n v="6.23"/>
    <n v="40"/>
    <n v="1.032258064516129"/>
    <n v="31.281278637576076"/>
    <n v="0.8072588035503504"/>
    <x v="0"/>
    <n v="2"/>
    <m/>
    <n v="15"/>
    <n v="4"/>
    <n v="0"/>
    <n v="2"/>
    <n v="2"/>
    <n v="1"/>
    <n v="1"/>
    <n v="0"/>
    <n v="0"/>
    <n v="1"/>
    <n v="1"/>
    <n v="2"/>
  </r>
  <r>
    <n v="81753"/>
    <x v="0"/>
    <n v="28"/>
    <n v="3"/>
    <x v="1"/>
    <m/>
    <n v="1"/>
    <n v="4"/>
    <n v="1"/>
    <n v="54"/>
    <n v="1.4"/>
    <n v="144"/>
    <n v="3.72"/>
    <n v="56"/>
    <n v="1.4518518518518517"/>
    <n v="57.041074245183424"/>
    <n v="1.4788426656158664"/>
    <x v="0"/>
    <m/>
    <m/>
    <n v="6"/>
    <n v="3"/>
    <n v="3"/>
    <n v="3"/>
    <n v="3"/>
    <n v="3"/>
    <m/>
    <n v="30"/>
    <n v="0"/>
    <n v="1"/>
    <n v="1"/>
    <n v="2"/>
  </r>
  <r>
    <n v="81755"/>
    <x v="0"/>
    <n v="56"/>
    <n v="3"/>
    <x v="1"/>
    <m/>
    <n v="1"/>
    <n v="5"/>
    <n v="1"/>
    <n v="41"/>
    <n v="1.06"/>
    <n v="206"/>
    <n v="5.33"/>
    <n v="45"/>
    <n v="1.1634146341463416"/>
    <n v="42.165604597163892"/>
    <n v="1.0901351432437494"/>
    <x v="0"/>
    <n v="2"/>
    <m/>
    <n v="15"/>
    <n v="1"/>
    <n v="1"/>
    <n v="3"/>
    <n v="3"/>
    <n v="3"/>
    <n v="0"/>
    <n v="1"/>
    <n v="0"/>
    <n v="1"/>
    <n v="1"/>
    <n v="1"/>
  </r>
  <r>
    <n v="81764"/>
    <x v="0"/>
    <n v="74"/>
    <n v="1"/>
    <x v="1"/>
    <m/>
    <n v="1"/>
    <n v="2"/>
    <n v="1"/>
    <n v="80"/>
    <n v="2.0699999999999998"/>
    <n v="181"/>
    <n v="4.68"/>
    <n v="75"/>
    <n v="1.940625"/>
    <n v="78.572806729940027"/>
    <n v="2.0330713741371982"/>
    <x v="0"/>
    <n v="2"/>
    <m/>
    <n v="77"/>
    <n v="3"/>
    <n v="2"/>
    <n v="3"/>
    <n v="3"/>
    <n v="3"/>
    <m/>
    <n v="0"/>
    <n v="1"/>
    <n v="2"/>
    <n v="1"/>
    <n v="2"/>
  </r>
  <r>
    <n v="81770"/>
    <x v="0"/>
    <n v="50"/>
    <n v="1"/>
    <x v="1"/>
    <m/>
    <n v="2"/>
    <n v="2"/>
    <n v="1"/>
    <n v="49"/>
    <n v="1.27"/>
    <n v="194"/>
    <n v="5.0199999999999996"/>
    <n v="43"/>
    <n v="1.1144897959183673"/>
    <n v="43.795927155498987"/>
    <n v="1.1351189283159941"/>
    <x v="0"/>
    <n v="2"/>
    <m/>
    <n v="77"/>
    <n v="3"/>
    <n v="0"/>
    <n v="3"/>
    <n v="2"/>
    <n v="0"/>
    <m/>
    <n v="0"/>
    <n v="0"/>
    <n v="2"/>
    <n v="2"/>
    <m/>
  </r>
  <r>
    <n v="81772"/>
    <x v="0"/>
    <n v="49"/>
    <n v="2"/>
    <x v="1"/>
    <m/>
    <n v="2"/>
    <n v="4"/>
    <n v="1"/>
    <n v="48"/>
    <n v="1.24"/>
    <n v="181"/>
    <n v="4.68"/>
    <n v="55"/>
    <n v="1.4208333333333334"/>
    <n v="45.355938856260103"/>
    <n v="1.1716950871200527"/>
    <x v="0"/>
    <n v="2"/>
    <m/>
    <n v="6"/>
    <n v="3"/>
    <n v="3"/>
    <n v="3"/>
    <n v="2"/>
    <n v="2"/>
    <n v="3"/>
    <n v="0"/>
    <n v="0"/>
    <n v="1"/>
    <n v="1"/>
    <n v="2"/>
  </r>
  <r>
    <n v="81780"/>
    <x v="0"/>
    <n v="22"/>
    <n v="1"/>
    <x v="0"/>
    <n v="1"/>
    <n v="2"/>
    <n v="3"/>
    <n v="5"/>
    <n v="54"/>
    <n v="1.4"/>
    <n v="190"/>
    <n v="4.91"/>
    <n v="55"/>
    <n v="1.4259259259259258"/>
    <n v="57.227633373517847"/>
    <n v="1.4836793837578699"/>
    <x v="0"/>
    <m/>
    <m/>
    <n v="7"/>
    <n v="3"/>
    <n v="3"/>
    <n v="3"/>
    <n v="3"/>
    <n v="3"/>
    <m/>
    <n v="8"/>
    <n v="2"/>
    <n v="1"/>
    <n v="2"/>
    <m/>
  </r>
  <r>
    <n v="81781"/>
    <x v="0"/>
    <n v="50"/>
    <n v="1"/>
    <x v="1"/>
    <m/>
    <n v="1"/>
    <n v="3"/>
    <n v="1"/>
    <n v="56"/>
    <n v="1.45"/>
    <n v="121"/>
    <n v="3.13"/>
    <n v="61"/>
    <n v="1.5794642857142858"/>
    <n v="64.119875823474459"/>
    <n v="1.6602467847149636"/>
    <x v="0"/>
    <n v="2"/>
    <m/>
    <n v="5"/>
    <n v="5"/>
    <n v="3"/>
    <n v="3"/>
    <n v="3"/>
    <n v="3"/>
    <n v="2"/>
    <n v="0"/>
    <n v="10"/>
    <n v="1"/>
    <n v="2"/>
    <m/>
  </r>
  <r>
    <n v="81783"/>
    <x v="0"/>
    <n v="44"/>
    <n v="4"/>
    <x v="1"/>
    <m/>
    <n v="2"/>
    <n v="5"/>
    <n v="1"/>
    <n v="50"/>
    <n v="1.29"/>
    <n v="138"/>
    <n v="3.57"/>
    <n v="46"/>
    <n v="1.1868000000000001"/>
    <n v="48.567657106164617"/>
    <n v="1.2530455533390472"/>
    <x v="1"/>
    <n v="1"/>
    <n v="2"/>
    <n v="15"/>
    <n v="3"/>
    <n v="0"/>
    <m/>
    <m/>
    <m/>
    <n v="0"/>
    <n v="5"/>
    <n v="1"/>
    <n v="1"/>
    <n v="1"/>
    <n v="2"/>
  </r>
  <r>
    <n v="81787"/>
    <x v="0"/>
    <n v="34"/>
    <n v="4"/>
    <x v="1"/>
    <m/>
    <n v="1"/>
    <n v="2"/>
    <n v="6"/>
    <n v="40"/>
    <n v="1.03"/>
    <n v="237"/>
    <n v="6.13"/>
    <n v="42"/>
    <n v="1.0814999999999999"/>
    <n v="37.914019322126101"/>
    <n v="0.9762859975447471"/>
    <x v="1"/>
    <m/>
    <m/>
    <n v="7"/>
    <n v="3"/>
    <n v="0"/>
    <n v="2"/>
    <n v="2"/>
    <n v="0"/>
    <n v="3"/>
    <n v="2"/>
    <n v="0"/>
    <n v="1"/>
    <n v="2"/>
    <m/>
  </r>
  <r>
    <n v="81789"/>
    <x v="0"/>
    <n v="39"/>
    <n v="3"/>
    <x v="1"/>
    <m/>
    <n v="1"/>
    <n v="3"/>
    <n v="5"/>
    <n v="27"/>
    <n v="0.7"/>
    <n v="202"/>
    <n v="5.22"/>
    <n v="26"/>
    <n v="0.67407407407407405"/>
    <n v="28.672492048761931"/>
    <n v="0.74336090496790186"/>
    <x v="0"/>
    <m/>
    <m/>
    <n v="3"/>
    <n v="4"/>
    <n v="0"/>
    <m/>
    <m/>
    <m/>
    <m/>
    <n v="0"/>
    <n v="10"/>
    <n v="1"/>
    <n v="1"/>
    <n v="2"/>
  </r>
  <r>
    <n v="81795"/>
    <x v="0"/>
    <n v="50"/>
    <n v="1"/>
    <x v="1"/>
    <m/>
    <n v="2"/>
    <n v="1"/>
    <n v="1"/>
    <n v="45"/>
    <n v="1.1599999999999999"/>
    <n v="188"/>
    <n v="4.8600000000000003"/>
    <n v="53"/>
    <n v="1.3662222222222222"/>
    <n v="47.86571671866534"/>
    <n v="1.2338718087478175"/>
    <x v="0"/>
    <n v="2"/>
    <m/>
    <n v="10"/>
    <n v="3"/>
    <n v="3"/>
    <n v="3"/>
    <n v="3"/>
    <n v="3"/>
    <n v="1"/>
    <n v="1"/>
    <n v="0"/>
    <n v="1"/>
    <n v="1"/>
    <n v="2"/>
  </r>
  <r>
    <n v="81798"/>
    <x v="0"/>
    <n v="71"/>
    <n v="3"/>
    <x v="1"/>
    <m/>
    <n v="1"/>
    <n v="5"/>
    <n v="3"/>
    <n v="35"/>
    <n v="0.91"/>
    <n v="166"/>
    <n v="4.29"/>
    <n v="43"/>
    <n v="1.1180000000000001"/>
    <n v="35.078039334322362"/>
    <n v="0.91202902269238151"/>
    <x v="1"/>
    <n v="2"/>
    <m/>
    <n v="5"/>
    <n v="2"/>
    <n v="0"/>
    <n v="3"/>
    <n v="3"/>
    <n v="3"/>
    <n v="0"/>
    <n v="0"/>
    <n v="2"/>
    <n v="1"/>
    <n v="1"/>
    <n v="2"/>
  </r>
  <r>
    <n v="81801"/>
    <x v="0"/>
    <n v="53"/>
    <n v="2"/>
    <x v="1"/>
    <m/>
    <n v="2"/>
    <n v="3"/>
    <n v="1"/>
    <n v="35"/>
    <n v="0.91"/>
    <n v="186"/>
    <n v="4.8099999999999996"/>
    <n v="44"/>
    <n v="1.1439999999999999"/>
    <n v="34.384740340702031"/>
    <n v="0.89400324885825277"/>
    <x v="0"/>
    <n v="2"/>
    <m/>
    <n v="15"/>
    <n v="4"/>
    <n v="3"/>
    <n v="3"/>
    <n v="3"/>
    <n v="3"/>
    <m/>
    <n v="0"/>
    <n v="0"/>
    <n v="2"/>
    <n v="1"/>
    <n v="2"/>
  </r>
  <r>
    <n v="81802"/>
    <x v="0"/>
    <n v="30"/>
    <n v="6"/>
    <x v="1"/>
    <m/>
    <n v="2"/>
    <n v="5"/>
    <n v="5"/>
    <n v="41"/>
    <n v="1.06"/>
    <n v="222"/>
    <n v="5.74"/>
    <n v="40"/>
    <n v="1.0341463414634147"/>
    <n v="36.622875399787041"/>
    <n v="0.94683531521400655"/>
    <x v="1"/>
    <m/>
    <m/>
    <n v="15"/>
    <n v="5"/>
    <n v="1"/>
    <n v="3"/>
    <n v="3"/>
    <n v="0"/>
    <n v="2"/>
    <n v="0"/>
    <n v="0"/>
    <n v="1"/>
    <n v="1"/>
    <n v="2"/>
  </r>
  <r>
    <n v="81814"/>
    <x v="0"/>
    <n v="67"/>
    <n v="3"/>
    <x v="0"/>
    <n v="1"/>
    <n v="1"/>
    <n v="5"/>
    <n v="1"/>
    <n v="67"/>
    <n v="1.73"/>
    <n v="151"/>
    <n v="3.9"/>
    <n v="67"/>
    <n v="1.73"/>
    <n v="70.910015593552203"/>
    <n v="1.8309601041320196"/>
    <x v="0"/>
    <n v="1"/>
    <n v="2"/>
    <n v="15"/>
    <n v="2"/>
    <n v="0"/>
    <n v="3"/>
    <n v="2"/>
    <n v="1"/>
    <n v="1"/>
    <n v="10"/>
    <n v="2"/>
    <n v="1"/>
    <n v="1"/>
    <n v="2"/>
  </r>
  <r>
    <n v="81815"/>
    <x v="0"/>
    <n v="75"/>
    <n v="2"/>
    <x v="1"/>
    <m/>
    <n v="2"/>
    <n v="1"/>
    <n v="1"/>
    <n v="38"/>
    <n v="0.98"/>
    <n v="191"/>
    <n v="4.9400000000000004"/>
    <n v="32"/>
    <n v="0.82526315789473681"/>
    <n v="41.072325144846161"/>
    <n v="1.0592336484723484"/>
    <x v="0"/>
    <n v="2"/>
    <m/>
    <n v="3"/>
    <n v="4"/>
    <n v="2"/>
    <n v="3"/>
    <n v="3"/>
    <n v="3"/>
    <m/>
    <n v="0"/>
    <n v="0"/>
    <n v="2"/>
    <n v="2"/>
    <m/>
  </r>
  <r>
    <n v="81818"/>
    <x v="0"/>
    <n v="75"/>
    <n v="3"/>
    <x v="1"/>
    <m/>
    <n v="1"/>
    <n v="3"/>
    <n v="1"/>
    <n v="44"/>
    <n v="1.1399999999999999"/>
    <n v="258"/>
    <n v="6.67"/>
    <n v="41"/>
    <n v="1.0622727272727273"/>
    <n v="46.213684718948208"/>
    <n v="1.1973545586272945"/>
    <x v="1"/>
    <n v="1"/>
    <n v="1"/>
    <n v="13"/>
    <n v="3"/>
    <n v="3"/>
    <n v="3"/>
    <n v="3"/>
    <n v="3"/>
    <n v="0"/>
    <n v="0"/>
    <n v="0"/>
    <n v="1"/>
    <n v="1"/>
    <n v="2"/>
  </r>
  <r>
    <n v="81819"/>
    <x v="0"/>
    <n v="34"/>
    <n v="3"/>
    <x v="1"/>
    <m/>
    <n v="1"/>
    <n v="3"/>
    <n v="6"/>
    <n v="35"/>
    <n v="0.91"/>
    <n v="156"/>
    <n v="4.03"/>
    <n v="30"/>
    <n v="0.78"/>
    <n v="37.672355097629392"/>
    <n v="0.97948123253836417"/>
    <x v="1"/>
    <m/>
    <m/>
    <n v="4"/>
    <n v="3"/>
    <n v="3"/>
    <n v="3"/>
    <n v="3"/>
    <n v="3"/>
    <n v="4"/>
    <n v="0"/>
    <n v="0"/>
    <n v="1"/>
    <n v="1"/>
    <n v="2"/>
  </r>
  <r>
    <n v="81820"/>
    <x v="0"/>
    <n v="65"/>
    <n v="4"/>
    <x v="0"/>
    <n v="2"/>
    <n v="1"/>
    <n v="3"/>
    <n v="6"/>
    <n v="62"/>
    <n v="1.6"/>
    <n v="137"/>
    <n v="3.54"/>
    <n v="59"/>
    <n v="1.5225806451612904"/>
    <n v="67.019581767044713"/>
    <n v="1.7295375939882507"/>
    <x v="1"/>
    <n v="2"/>
    <m/>
    <n v="7"/>
    <n v="3"/>
    <n v="0"/>
    <m/>
    <m/>
    <m/>
    <m/>
    <n v="0"/>
    <n v="0"/>
    <n v="1"/>
    <n v="1"/>
    <n v="2"/>
  </r>
  <r>
    <n v="81823"/>
    <x v="0"/>
    <n v="64"/>
    <n v="3"/>
    <x v="1"/>
    <m/>
    <n v="1"/>
    <n v="3"/>
    <n v="3"/>
    <n v="34"/>
    <n v="0.88"/>
    <n v="140"/>
    <n v="3.62"/>
    <n v="31"/>
    <n v="0.8023529411764706"/>
    <n v="35.265051644287951"/>
    <n v="0.9127425131462763"/>
    <x v="1"/>
    <n v="2"/>
    <m/>
    <n v="3"/>
    <n v="4"/>
    <n v="2"/>
    <n v="3"/>
    <n v="3"/>
    <n v="3"/>
    <m/>
    <n v="0"/>
    <n v="8"/>
    <n v="1"/>
    <n v="2"/>
    <m/>
  </r>
  <r>
    <n v="81824"/>
    <x v="0"/>
    <n v="78"/>
    <n v="3"/>
    <x v="0"/>
    <n v="1"/>
    <n v="1"/>
    <n v="3"/>
    <n v="1"/>
    <n v="65"/>
    <n v="1.68"/>
    <n v="168"/>
    <n v="4.34"/>
    <n v="67"/>
    <n v="1.7316923076923076"/>
    <n v="67.291950578603362"/>
    <n v="1.7392381072623637"/>
    <x v="1"/>
    <n v="2"/>
    <m/>
    <n v="6"/>
    <n v="3"/>
    <n v="3"/>
    <n v="3"/>
    <n v="3"/>
    <n v="2"/>
    <m/>
    <n v="0"/>
    <n v="0"/>
    <n v="1"/>
    <n v="1"/>
    <n v="2"/>
  </r>
  <r>
    <n v="81830"/>
    <x v="0"/>
    <n v="39"/>
    <n v="3"/>
    <x v="1"/>
    <m/>
    <n v="1"/>
    <n v="4"/>
    <n v="1"/>
    <n v="67"/>
    <n v="1.73"/>
    <n v="197"/>
    <n v="5.09"/>
    <n v="77"/>
    <n v="1.9882089552238806"/>
    <n v="68.521626306836723"/>
    <n v="1.7692897538929482"/>
    <x v="1"/>
    <m/>
    <m/>
    <n v="5"/>
    <n v="2"/>
    <n v="2"/>
    <n v="3"/>
    <n v="3"/>
    <n v="2"/>
    <n v="0"/>
    <n v="5"/>
    <n v="1"/>
    <n v="1"/>
    <n v="1"/>
    <n v="2"/>
  </r>
  <r>
    <n v="81833"/>
    <x v="0"/>
    <n v="72"/>
    <n v="3"/>
    <x v="0"/>
    <n v="2"/>
    <n v="1"/>
    <n v="5"/>
    <n v="1"/>
    <n v="46"/>
    <n v="1.19"/>
    <n v="194"/>
    <n v="5.0199999999999996"/>
    <n v="47"/>
    <n v="1.2158695652173912"/>
    <n v="50.710730939048695"/>
    <n v="1.3118645612493032"/>
    <x v="1"/>
    <n v="2"/>
    <m/>
    <n v="15"/>
    <n v="4"/>
    <n v="1"/>
    <n v="3"/>
    <n v="3"/>
    <n v="2"/>
    <n v="0"/>
    <n v="0"/>
    <n v="0"/>
    <n v="1"/>
    <n v="1"/>
    <n v="2"/>
  </r>
  <r>
    <n v="81834"/>
    <x v="0"/>
    <n v="33"/>
    <n v="6"/>
    <x v="1"/>
    <m/>
    <n v="2"/>
    <n v="5"/>
    <n v="1"/>
    <n v="32"/>
    <n v="0.83"/>
    <n v="150"/>
    <n v="3.88"/>
    <n v="41"/>
    <n v="1.0634375"/>
    <n v="37.452925480931654"/>
    <n v="0.97143525466166469"/>
    <x v="1"/>
    <m/>
    <m/>
    <n v="8"/>
    <n v="3"/>
    <n v="2"/>
    <n v="3"/>
    <n v="3"/>
    <n v="2"/>
    <n v="0"/>
    <n v="0"/>
    <n v="0"/>
    <n v="1"/>
    <n v="1"/>
    <n v="2"/>
  </r>
  <r>
    <n v="81844"/>
    <x v="0"/>
    <n v="25"/>
    <n v="4"/>
    <x v="1"/>
    <m/>
    <n v="1"/>
    <n v="5"/>
    <n v="5"/>
    <n v="40"/>
    <n v="1.03"/>
    <n v="247"/>
    <n v="6.39"/>
    <n v="38"/>
    <n v="0.97850000000000004"/>
    <n v="45.204855047587557"/>
    <n v="1.1640250174753795"/>
    <x v="0"/>
    <m/>
    <m/>
    <n v="10"/>
    <n v="4"/>
    <n v="0"/>
    <m/>
    <m/>
    <m/>
    <n v="5"/>
    <n v="0"/>
    <n v="5"/>
    <n v="1"/>
    <n v="1"/>
    <n v="1"/>
  </r>
  <r>
    <n v="81845"/>
    <x v="0"/>
    <n v="75"/>
    <n v="3"/>
    <x v="1"/>
    <m/>
    <n v="1"/>
    <n v="3"/>
    <n v="1"/>
    <n v="55"/>
    <n v="1.42"/>
    <n v="194"/>
    <n v="5.0199999999999996"/>
    <n v="64"/>
    <n v="1.6523636363636363"/>
    <n v="59.739275964842285"/>
    <n v="1.5423594885468372"/>
    <x v="1"/>
    <n v="1"/>
    <n v="2"/>
    <n v="5"/>
    <n v="3"/>
    <n v="3"/>
    <n v="3"/>
    <n v="3"/>
    <n v="3"/>
    <n v="3"/>
    <n v="2"/>
    <n v="0"/>
    <n v="1"/>
    <n v="1"/>
    <n v="2"/>
  </r>
  <r>
    <n v="81850"/>
    <x v="0"/>
    <n v="67"/>
    <n v="4"/>
    <x v="0"/>
    <n v="1"/>
    <n v="1"/>
    <n v="3"/>
    <n v="1"/>
    <n v="41"/>
    <n v="1.06"/>
    <n v="246"/>
    <n v="6.36"/>
    <n v="45"/>
    <n v="1.1634146341463416"/>
    <n v="38.715246251520163"/>
    <n v="1.000930756746619"/>
    <x v="0"/>
    <n v="1"/>
    <n v="2"/>
    <n v="14"/>
    <n v="3"/>
    <n v="2"/>
    <n v="3"/>
    <n v="2"/>
    <n v="2"/>
    <n v="5"/>
    <n v="0"/>
    <n v="0"/>
    <n v="1"/>
    <n v="1"/>
    <n v="1"/>
  </r>
  <r>
    <n v="81851"/>
    <x v="0"/>
    <n v="73"/>
    <n v="3"/>
    <x v="0"/>
    <n v="2"/>
    <n v="1"/>
    <n v="3"/>
    <n v="1"/>
    <n v="41"/>
    <n v="1.06"/>
    <n v="144"/>
    <n v="3.72"/>
    <n v="35"/>
    <n v="0.90487804878048783"/>
    <n v="38.980138657144458"/>
    <n v="1.0077791945505641"/>
    <x v="1"/>
    <n v="1"/>
    <n v="2"/>
    <n v="5"/>
    <n v="3"/>
    <n v="3"/>
    <n v="3"/>
    <n v="3"/>
    <n v="3"/>
    <m/>
    <n v="0"/>
    <n v="0"/>
    <n v="1"/>
    <n v="2"/>
    <n v="2"/>
  </r>
  <r>
    <n v="81854"/>
    <x v="0"/>
    <n v="38"/>
    <n v="4"/>
    <x v="1"/>
    <m/>
    <n v="1"/>
    <n v="2"/>
    <n v="5"/>
    <n v="48"/>
    <n v="1.24"/>
    <n v="148"/>
    <n v="3.83"/>
    <n v="46"/>
    <n v="1.1883333333333332"/>
    <n v="45.72178397347313"/>
    <n v="1.1811460859813891"/>
    <x v="0"/>
    <m/>
    <m/>
    <n v="2"/>
    <n v="2"/>
    <n v="2"/>
    <n v="3"/>
    <n v="3"/>
    <n v="3"/>
    <n v="4"/>
    <n v="0"/>
    <n v="0"/>
    <n v="1"/>
    <n v="2"/>
    <m/>
  </r>
  <r>
    <n v="81860"/>
    <x v="0"/>
    <n v="21"/>
    <n v="3"/>
    <x v="1"/>
    <m/>
    <n v="1"/>
    <n v="4"/>
    <n v="5"/>
    <n v="43"/>
    <n v="1.1100000000000001"/>
    <n v="172"/>
    <n v="4.45"/>
    <n v="51"/>
    <n v="1.3165116279069768"/>
    <n v="34.360952938000857"/>
    <n v="0.88699204095769657"/>
    <x v="1"/>
    <m/>
    <m/>
    <n v="15"/>
    <n v="5"/>
    <n v="1"/>
    <n v="3"/>
    <n v="2"/>
    <n v="1"/>
    <n v="3"/>
    <n v="12"/>
    <n v="0"/>
    <n v="1"/>
    <n v="2"/>
    <m/>
  </r>
  <r>
    <n v="81863"/>
    <x v="0"/>
    <n v="56"/>
    <n v="4"/>
    <x v="1"/>
    <m/>
    <n v="1"/>
    <n v="2"/>
    <n v="6"/>
    <n v="44"/>
    <n v="1.1399999999999999"/>
    <n v="152"/>
    <n v="3.93"/>
    <n v="52"/>
    <n v="1.3472727272727272"/>
    <n v="41.964177131884433"/>
    <n v="1.0872536802351875"/>
    <x v="0"/>
    <n v="2"/>
    <m/>
    <n v="5"/>
    <n v="5"/>
    <n v="1"/>
    <n v="3"/>
    <n v="3"/>
    <n v="3"/>
    <m/>
    <n v="0"/>
    <n v="0"/>
    <n v="1"/>
    <n v="1"/>
    <n v="2"/>
  </r>
  <r>
    <n v="81865"/>
    <x v="0"/>
    <n v="42"/>
    <n v="4"/>
    <x v="1"/>
    <m/>
    <n v="1"/>
    <n v="4"/>
    <n v="1"/>
    <n v="55"/>
    <n v="1.42"/>
    <n v="173"/>
    <n v="4.47"/>
    <n v="59"/>
    <n v="1.5232727272727273"/>
    <n v="54.595650354383679"/>
    <n v="1.4095604273313602"/>
    <x v="1"/>
    <n v="2"/>
    <m/>
    <n v="14"/>
    <n v="4"/>
    <n v="2"/>
    <m/>
    <m/>
    <m/>
    <n v="5"/>
    <n v="1"/>
    <n v="0"/>
    <n v="1"/>
    <n v="1"/>
    <n v="2"/>
  </r>
  <r>
    <n v="81867"/>
    <x v="0"/>
    <n v="57"/>
    <n v="1"/>
    <x v="1"/>
    <m/>
    <n v="2"/>
    <n v="1"/>
    <n v="1"/>
    <n v="36"/>
    <n v="0.93"/>
    <n v="232"/>
    <n v="6"/>
    <n v="44"/>
    <n v="1.1366666666666667"/>
    <n v="34.200181987626841"/>
    <n v="0.88350470134702674"/>
    <x v="0"/>
    <n v="1"/>
    <n v="2"/>
    <n v="7"/>
    <n v="3"/>
    <n v="3"/>
    <n v="3"/>
    <n v="3"/>
    <n v="3"/>
    <n v="1"/>
    <n v="0"/>
    <n v="0"/>
    <n v="1"/>
    <n v="2"/>
    <m/>
  </r>
  <r>
    <n v="81872"/>
    <x v="0"/>
    <n v="80"/>
    <n v="3"/>
    <x v="0"/>
    <n v="2"/>
    <n v="1"/>
    <n v="5"/>
    <n v="2"/>
    <n v="47"/>
    <n v="1.22"/>
    <n v="117"/>
    <n v="3.03"/>
    <n v="57"/>
    <n v="1.4795744680851062"/>
    <n v="49.801299342737209"/>
    <n v="1.292714578683817"/>
    <x v="1"/>
    <n v="1"/>
    <n v="2"/>
    <n v="6"/>
    <n v="3"/>
    <n v="3"/>
    <n v="3"/>
    <n v="3"/>
    <n v="3"/>
    <m/>
    <n v="0"/>
    <n v="0"/>
    <n v="1"/>
    <n v="1"/>
    <n v="2"/>
  </r>
  <r>
    <n v="81879"/>
    <x v="0"/>
    <n v="73"/>
    <n v="3"/>
    <x v="1"/>
    <m/>
    <n v="1"/>
    <n v="2"/>
    <n v="1"/>
    <n v="58"/>
    <n v="1.5"/>
    <n v="154"/>
    <n v="3.98"/>
    <n v="62"/>
    <n v="1.603448275862069"/>
    <n v="61.233721302567432"/>
    <n v="1.5836307233422611"/>
    <x v="1"/>
    <n v="2"/>
    <m/>
    <n v="7"/>
    <n v="3"/>
    <n v="2"/>
    <n v="3"/>
    <n v="2"/>
    <n v="1"/>
    <n v="1"/>
    <n v="0"/>
    <n v="3"/>
    <n v="1"/>
    <n v="1"/>
    <n v="2"/>
  </r>
  <r>
    <n v="81886"/>
    <x v="0"/>
    <n v="47"/>
    <n v="2"/>
    <x v="1"/>
    <m/>
    <n v="1"/>
    <n v="4"/>
    <n v="1"/>
    <n v="29"/>
    <n v="0.75"/>
    <n v="216"/>
    <n v="5.59"/>
    <n v="25"/>
    <n v="0.64655172413793105"/>
    <n v="35.175958246338034"/>
    <n v="0.90972305809494913"/>
    <x v="1"/>
    <n v="2"/>
    <m/>
    <n v="15"/>
    <n v="3"/>
    <n v="2"/>
    <n v="3"/>
    <n v="3"/>
    <n v="3"/>
    <n v="3"/>
    <n v="1"/>
    <n v="1"/>
    <n v="1"/>
    <n v="1"/>
    <n v="2"/>
  </r>
  <r>
    <n v="81887"/>
    <x v="0"/>
    <n v="80"/>
    <n v="3"/>
    <x v="1"/>
    <m/>
    <n v="1"/>
    <n v="1"/>
    <n v="3"/>
    <n v="40"/>
    <n v="1.03"/>
    <n v="155"/>
    <n v="4.01"/>
    <n v="41"/>
    <n v="1.0557500000000002"/>
    <n v="39.127056136452403"/>
    <n v="1.0075216955136495"/>
    <x v="0"/>
    <n v="2"/>
    <m/>
    <n v="3"/>
    <n v="3"/>
    <n v="3"/>
    <n v="3"/>
    <n v="3"/>
    <n v="3"/>
    <m/>
    <n v="0"/>
    <n v="2"/>
    <n v="2"/>
    <n v="1"/>
    <n v="2"/>
  </r>
  <r>
    <n v="81893"/>
    <x v="0"/>
    <n v="30"/>
    <n v="6"/>
    <x v="1"/>
    <m/>
    <n v="2"/>
    <n v="3"/>
    <n v="1"/>
    <n v="44"/>
    <n v="1.1399999999999999"/>
    <n v="188"/>
    <n v="4.8600000000000003"/>
    <n v="42"/>
    <n v="1.0881818181818181"/>
    <n v="48.566325307556163"/>
    <n v="1.2583093375139549"/>
    <x v="0"/>
    <m/>
    <m/>
    <n v="8"/>
    <n v="3"/>
    <n v="0"/>
    <n v="2"/>
    <n v="0"/>
    <n v="1"/>
    <m/>
    <n v="0"/>
    <n v="0"/>
    <n v="1"/>
    <n v="1"/>
    <n v="1"/>
  </r>
  <r>
    <n v="81899"/>
    <x v="0"/>
    <n v="55"/>
    <n v="1"/>
    <x v="1"/>
    <m/>
    <n v="1"/>
    <n v="2"/>
    <n v="1"/>
    <n v="34"/>
    <n v="0.88"/>
    <n v="183"/>
    <n v="4.7300000000000004"/>
    <n v="39"/>
    <n v="1.0094117647058825"/>
    <n v="36.407101200798813"/>
    <n v="0.9423014428442047"/>
    <x v="1"/>
    <n v="2"/>
    <m/>
    <n v="8"/>
    <n v="4"/>
    <n v="2"/>
    <n v="3"/>
    <n v="3"/>
    <n v="2"/>
    <m/>
    <n v="0"/>
    <n v="0"/>
    <n v="1"/>
    <n v="2"/>
    <m/>
  </r>
  <r>
    <n v="81903"/>
    <x v="0"/>
    <n v="30"/>
    <n v="6"/>
    <x v="1"/>
    <m/>
    <n v="1"/>
    <n v="5"/>
    <n v="3"/>
    <n v="45"/>
    <n v="1.1599999999999999"/>
    <n v="287"/>
    <n v="7.42"/>
    <n v="47"/>
    <n v="1.2115555555555555"/>
    <n v="45.106691244745704"/>
    <n v="1.1627502631978892"/>
    <x v="1"/>
    <m/>
    <m/>
    <n v="14"/>
    <n v="4"/>
    <n v="2"/>
    <m/>
    <m/>
    <m/>
    <n v="0"/>
    <n v="0"/>
    <n v="1"/>
    <n v="1"/>
    <n v="1"/>
    <n v="1"/>
  </r>
  <r>
    <n v="81910"/>
    <x v="0"/>
    <n v="30"/>
    <n v="1"/>
    <x v="1"/>
    <m/>
    <n v="1"/>
    <n v="2"/>
    <n v="1"/>
    <n v="34"/>
    <n v="0.88"/>
    <n v="343"/>
    <n v="8.8699999999999992"/>
    <n v="30"/>
    <n v="0.77647058823529402"/>
    <n v="31.935891095181503"/>
    <n v="0.82657600481646243"/>
    <x v="0"/>
    <m/>
    <m/>
    <n v="9"/>
    <n v="3"/>
    <n v="0"/>
    <n v="3"/>
    <n v="3"/>
    <n v="0"/>
    <n v="3"/>
    <n v="3"/>
    <n v="0"/>
    <n v="1"/>
    <n v="2"/>
    <m/>
  </r>
  <r>
    <n v="81920"/>
    <x v="0"/>
    <n v="50"/>
    <n v="3"/>
    <x v="1"/>
    <m/>
    <n v="1"/>
    <n v="5"/>
    <n v="1"/>
    <n v="54"/>
    <n v="1.4"/>
    <n v="277"/>
    <n v="7.16"/>
    <n v="51"/>
    <n v="1.322222222222222"/>
    <n v="53.483591777141868"/>
    <n v="1.3866116386666409"/>
    <x v="1"/>
    <n v="2"/>
    <m/>
    <n v="15"/>
    <n v="4"/>
    <n v="0"/>
    <n v="3"/>
    <n v="2"/>
    <n v="1"/>
    <n v="5"/>
    <n v="60"/>
    <n v="0"/>
    <n v="1"/>
    <n v="1"/>
    <n v="2"/>
  </r>
  <r>
    <n v="81923"/>
    <x v="0"/>
    <n v="35"/>
    <n v="4"/>
    <x v="1"/>
    <m/>
    <n v="1"/>
    <n v="3"/>
    <n v="6"/>
    <n v="52"/>
    <n v="1.34"/>
    <n v="160"/>
    <n v="4.1399999999999997"/>
    <n v="62"/>
    <n v="1.5976923076923077"/>
    <n v="52.599278738706566"/>
    <n v="1.3554429521128231"/>
    <x v="0"/>
    <m/>
    <m/>
    <n v="7"/>
    <n v="5"/>
    <n v="3"/>
    <n v="3"/>
    <n v="3"/>
    <n v="3"/>
    <n v="4"/>
    <n v="10"/>
    <n v="3"/>
    <n v="1"/>
    <n v="2"/>
    <m/>
  </r>
  <r>
    <n v="81925"/>
    <x v="0"/>
    <n v="23"/>
    <n v="6"/>
    <x v="1"/>
    <m/>
    <n v="2"/>
    <n v="4"/>
    <n v="5"/>
    <n v="45"/>
    <n v="1.1599999999999999"/>
    <n v="177"/>
    <n v="4.58"/>
    <n v="42"/>
    <n v="1.0826666666666667"/>
    <n v="45.758521963706478"/>
    <n v="1.1795530106199892"/>
    <x v="0"/>
    <m/>
    <m/>
    <n v="8"/>
    <n v="3"/>
    <n v="3"/>
    <n v="3"/>
    <n v="3"/>
    <n v="2"/>
    <n v="2"/>
    <n v="8"/>
    <n v="0"/>
    <n v="1"/>
    <n v="2"/>
    <m/>
  </r>
  <r>
    <n v="81942"/>
    <x v="0"/>
    <n v="22"/>
    <n v="3"/>
    <x v="1"/>
    <m/>
    <n v="1"/>
    <n v="1"/>
    <n v="1"/>
    <n v="48"/>
    <n v="1.24"/>
    <n v="121"/>
    <n v="3.13"/>
    <n v="58"/>
    <n v="1.4983333333333333"/>
    <n v="49.814953914574822"/>
    <n v="1.2868863094598495"/>
    <x v="1"/>
    <m/>
    <m/>
    <n v="6"/>
    <n v="3"/>
    <n v="3"/>
    <n v="3"/>
    <n v="3"/>
    <n v="3"/>
    <n v="2"/>
    <n v="0"/>
    <n v="0"/>
    <n v="1"/>
    <n v="1"/>
    <n v="2"/>
  </r>
  <r>
    <n v="81949"/>
    <x v="0"/>
    <n v="47"/>
    <n v="2"/>
    <x v="1"/>
    <m/>
    <n v="2"/>
    <n v="4"/>
    <n v="1"/>
    <n v="53"/>
    <n v="1.37"/>
    <n v="221"/>
    <n v="5.72"/>
    <n v="47"/>
    <n v="1.2149056603773585"/>
    <n v="58.634450125217434"/>
    <n v="1.5156452202178847"/>
    <x v="0"/>
    <n v="2"/>
    <m/>
    <n v="14"/>
    <n v="2"/>
    <n v="2"/>
    <n v="3"/>
    <n v="2"/>
    <n v="2"/>
    <m/>
    <n v="0"/>
    <n v="4"/>
    <n v="1"/>
    <n v="2"/>
    <m/>
  </r>
  <r>
    <n v="81950"/>
    <x v="0"/>
    <n v="52"/>
    <n v="4"/>
    <x v="0"/>
    <n v="2"/>
    <n v="1"/>
    <n v="4"/>
    <n v="5"/>
    <n v="50"/>
    <n v="1.29"/>
    <n v="234"/>
    <n v="6.05"/>
    <n v="59"/>
    <n v="1.5222"/>
    <n v="55.242875003271195"/>
    <n v="1.4252661750843969"/>
    <x v="1"/>
    <n v="1"/>
    <n v="2"/>
    <n v="9"/>
    <n v="2"/>
    <n v="0"/>
    <m/>
    <m/>
    <m/>
    <n v="4"/>
    <n v="0"/>
    <n v="0"/>
    <n v="1"/>
    <n v="2"/>
    <m/>
  </r>
  <r>
    <n v="81952"/>
    <x v="0"/>
    <n v="56"/>
    <n v="7"/>
    <x v="1"/>
    <m/>
    <n v="1"/>
    <n v="5"/>
    <n v="1"/>
    <n v="46"/>
    <n v="1.19"/>
    <n v="152"/>
    <n v="3.93"/>
    <n v="45"/>
    <n v="1.1641304347826087"/>
    <n v="49.744898214468563"/>
    <n v="1.2868788885916866"/>
    <x v="0"/>
    <n v="1"/>
    <n v="2"/>
    <n v="10"/>
    <n v="3"/>
    <n v="3"/>
    <n v="3"/>
    <n v="2"/>
    <n v="2"/>
    <n v="2"/>
    <n v="0"/>
    <n v="0"/>
    <n v="1"/>
    <n v="1"/>
    <n v="2"/>
  </r>
  <r>
    <n v="81954"/>
    <x v="0"/>
    <n v="23"/>
    <n v="3"/>
    <x v="1"/>
    <m/>
    <n v="1"/>
    <n v="3"/>
    <n v="1"/>
    <n v="50"/>
    <n v="1.29"/>
    <n v="125"/>
    <n v="3.23"/>
    <n v="46"/>
    <n v="1.1868000000000001"/>
    <n v="54.978820247066594"/>
    <n v="1.4184535623743182"/>
    <x v="1"/>
    <m/>
    <m/>
    <n v="14"/>
    <n v="4"/>
    <n v="2"/>
    <n v="3"/>
    <n v="3"/>
    <n v="2"/>
    <n v="1"/>
    <n v="0"/>
    <n v="15"/>
    <n v="1"/>
    <n v="1"/>
    <n v="2"/>
  </r>
  <r>
    <n v="81955"/>
    <x v="0"/>
    <n v="26"/>
    <n v="4"/>
    <x v="1"/>
    <m/>
    <n v="1"/>
    <n v="5"/>
    <n v="5"/>
    <n v="56"/>
    <n v="1.45"/>
    <n v="185"/>
    <n v="4.78"/>
    <n v="53"/>
    <n v="1.3723214285714285"/>
    <n v="55.029047597820586"/>
    <n v="1.4248592681578545"/>
    <x v="1"/>
    <m/>
    <m/>
    <n v="9"/>
    <n v="4"/>
    <n v="2"/>
    <m/>
    <m/>
    <m/>
    <n v="12"/>
    <n v="3"/>
    <n v="0"/>
    <n v="1"/>
    <n v="1"/>
    <n v="2"/>
  </r>
  <r>
    <n v="81957"/>
    <x v="0"/>
    <n v="49"/>
    <n v="4"/>
    <x v="1"/>
    <m/>
    <n v="1"/>
    <n v="3"/>
    <n v="1"/>
    <n v="40"/>
    <n v="1.03"/>
    <n v="223"/>
    <n v="5.77"/>
    <n v="42"/>
    <n v="1.0814999999999999"/>
    <n v="43.743909206351923"/>
    <n v="1.1264056620635621"/>
    <x v="1"/>
    <n v="2"/>
    <m/>
    <n v="10"/>
    <n v="1"/>
    <n v="3"/>
    <n v="3"/>
    <n v="3"/>
    <n v="3"/>
    <n v="1"/>
    <n v="0"/>
    <n v="0"/>
    <n v="1"/>
    <n v="1"/>
    <n v="2"/>
  </r>
  <r>
    <n v="81959"/>
    <x v="0"/>
    <n v="77"/>
    <n v="3"/>
    <x v="0"/>
    <n v="2"/>
    <n v="1"/>
    <n v="5"/>
    <n v="1"/>
    <n v="41"/>
    <n v="1.06"/>
    <n v="175"/>
    <n v="4.53"/>
    <n v="40"/>
    <n v="1.0341463414634147"/>
    <n v="37.932286931760778"/>
    <n v="0.98068839384552264"/>
    <x v="1"/>
    <n v="2"/>
    <m/>
    <n v="15"/>
    <n v="3"/>
    <n v="0"/>
    <n v="3"/>
    <n v="3"/>
    <n v="2"/>
    <m/>
    <n v="0"/>
    <n v="1"/>
    <n v="1"/>
    <n v="1"/>
    <n v="2"/>
  </r>
  <r>
    <n v="81965"/>
    <x v="0"/>
    <n v="42"/>
    <n v="3"/>
    <x v="1"/>
    <m/>
    <n v="1"/>
    <n v="4"/>
    <n v="1"/>
    <n v="38"/>
    <n v="0.98"/>
    <n v="230"/>
    <n v="5.95"/>
    <n v="48"/>
    <n v="1.2378947368421052"/>
    <n v="44.822162747482942"/>
    <n v="1.1559399866456126"/>
    <x v="1"/>
    <n v="2"/>
    <m/>
    <n v="5"/>
    <n v="2"/>
    <n v="3"/>
    <n v="3"/>
    <n v="1"/>
    <n v="3"/>
    <m/>
    <n v="0"/>
    <n v="4"/>
    <n v="1"/>
    <n v="2"/>
    <m/>
  </r>
  <r>
    <n v="81969"/>
    <x v="0"/>
    <n v="58"/>
    <n v="6"/>
    <x v="1"/>
    <m/>
    <n v="2"/>
    <n v="3"/>
    <n v="1"/>
    <n v="52"/>
    <n v="1.34"/>
    <n v="247"/>
    <n v="6.39"/>
    <n v="49"/>
    <n v="1.262692307692308"/>
    <n v="50.051129374547173"/>
    <n v="1.289779103113331"/>
    <x v="0"/>
    <n v="2"/>
    <m/>
    <n v="7"/>
    <n v="2"/>
    <n v="0"/>
    <n v="0"/>
    <n v="0"/>
    <n v="0"/>
    <n v="4"/>
    <n v="0"/>
    <n v="0"/>
    <n v="1"/>
    <n v="2"/>
    <m/>
  </r>
  <r>
    <n v="81971"/>
    <x v="0"/>
    <n v="30"/>
    <n v="3"/>
    <x v="1"/>
    <m/>
    <n v="1"/>
    <n v="3"/>
    <n v="6"/>
    <n v="41"/>
    <n v="1.06"/>
    <n v="167"/>
    <n v="4.32"/>
    <n v="42"/>
    <n v="1.0858536585365854"/>
    <n v="47.673091502139123"/>
    <n v="1.2325238290796945"/>
    <x v="1"/>
    <m/>
    <m/>
    <n v="8"/>
    <n v="5"/>
    <n v="2"/>
    <m/>
    <m/>
    <m/>
    <n v="14"/>
    <n v="0"/>
    <n v="0"/>
    <n v="1"/>
    <n v="1"/>
    <n v="2"/>
  </r>
  <r>
    <n v="81974"/>
    <x v="0"/>
    <n v="41"/>
    <n v="3"/>
    <x v="1"/>
    <m/>
    <n v="1"/>
    <n v="5"/>
    <n v="1"/>
    <n v="69"/>
    <n v="1.78"/>
    <n v="187"/>
    <n v="4.84"/>
    <n v="70"/>
    <n v="1.8057971014492755"/>
    <n v="69.690697696308618"/>
    <n v="1.7978179985424543"/>
    <x v="1"/>
    <n v="2"/>
    <m/>
    <n v="15"/>
    <n v="3"/>
    <n v="0"/>
    <m/>
    <m/>
    <m/>
    <n v="2"/>
    <n v="0"/>
    <n v="0"/>
    <n v="1"/>
    <n v="1"/>
    <n v="2"/>
  </r>
  <r>
    <n v="81979"/>
    <x v="0"/>
    <n v="53"/>
    <n v="4"/>
    <x v="1"/>
    <m/>
    <n v="1"/>
    <n v="3"/>
    <n v="1"/>
    <n v="46"/>
    <n v="1.19"/>
    <n v="176"/>
    <n v="4.55"/>
    <n v="52"/>
    <n v="1.3452173913043477"/>
    <n v="48.555294598959961"/>
    <n v="1.2561043602774424"/>
    <x v="1"/>
    <n v="2"/>
    <m/>
    <n v="15"/>
    <n v="3"/>
    <n v="1"/>
    <n v="3"/>
    <n v="3"/>
    <n v="2"/>
    <n v="0"/>
    <n v="10"/>
    <n v="0"/>
    <n v="2"/>
    <n v="1"/>
    <n v="2"/>
  </r>
  <r>
    <n v="81980"/>
    <x v="0"/>
    <n v="38"/>
    <n v="3"/>
    <x v="1"/>
    <m/>
    <n v="1"/>
    <n v="5"/>
    <n v="6"/>
    <n v="38"/>
    <n v="0.98"/>
    <n v="206"/>
    <n v="5.33"/>
    <n v="45"/>
    <n v="1.1605263157894736"/>
    <n v="40.363794049762909"/>
    <n v="1.0409610044412541"/>
    <x v="1"/>
    <m/>
    <m/>
    <n v="15"/>
    <n v="2"/>
    <n v="3"/>
    <n v="3"/>
    <n v="3"/>
    <n v="3"/>
    <n v="0"/>
    <n v="0"/>
    <n v="0"/>
    <n v="1"/>
    <n v="1"/>
    <n v="2"/>
  </r>
  <r>
    <n v="81985"/>
    <x v="0"/>
    <n v="21"/>
    <n v="3"/>
    <x v="1"/>
    <m/>
    <n v="1"/>
    <n v="4"/>
    <n v="5"/>
    <n v="54"/>
    <n v="1.4"/>
    <n v="141"/>
    <n v="3.65"/>
    <n v="62"/>
    <n v="1.6074074074074074"/>
    <n v="56.002572758959317"/>
    <n v="1.4519185530100562"/>
    <x v="0"/>
    <m/>
    <m/>
    <n v="15"/>
    <n v="3"/>
    <n v="1"/>
    <m/>
    <m/>
    <m/>
    <n v="6"/>
    <n v="0"/>
    <n v="0"/>
    <n v="1"/>
    <n v="1"/>
    <n v="2"/>
  </r>
  <r>
    <n v="81988"/>
    <x v="0"/>
    <n v="65"/>
    <n v="3"/>
    <x v="0"/>
    <n v="2"/>
    <n v="1"/>
    <n v="2"/>
    <n v="3"/>
    <n v="37"/>
    <n v="0.96"/>
    <n v="148"/>
    <n v="3.83"/>
    <n v="37"/>
    <n v="0.95999999999999985"/>
    <n v="45.923891108531073"/>
    <n v="1.1915387963294548"/>
    <x v="1"/>
    <n v="2"/>
    <m/>
    <n v="3"/>
    <n v="3"/>
    <n v="3"/>
    <n v="3"/>
    <n v="2"/>
    <n v="2"/>
    <n v="0"/>
    <n v="0"/>
    <n v="0"/>
    <n v="2"/>
    <n v="1"/>
    <n v="2"/>
  </r>
  <r>
    <n v="81993"/>
    <x v="0"/>
    <n v="43"/>
    <n v="6"/>
    <x v="1"/>
    <m/>
    <n v="2"/>
    <n v="5"/>
    <n v="1"/>
    <n v="46"/>
    <n v="1.19"/>
    <n v="197"/>
    <n v="5.09"/>
    <n v="54"/>
    <n v="1.3969565217391302"/>
    <n v="46.698180471585964"/>
    <n v="1.2080616252432019"/>
    <x v="1"/>
    <n v="2"/>
    <m/>
    <n v="15"/>
    <n v="3"/>
    <n v="3"/>
    <n v="3"/>
    <n v="3"/>
    <n v="3"/>
    <n v="2"/>
    <n v="0"/>
    <n v="12"/>
    <n v="1"/>
    <n v="1"/>
    <n v="2"/>
  </r>
  <r>
    <n v="81994"/>
    <x v="0"/>
    <n v="80"/>
    <n v="3"/>
    <x v="0"/>
    <n v="1"/>
    <n v="1"/>
    <n v="4"/>
    <n v="6"/>
    <n v="46"/>
    <n v="1.19"/>
    <n v="158"/>
    <n v="4.09"/>
    <n v="40"/>
    <n v="1.034782608695652"/>
    <n v="50.332625609710185"/>
    <n v="1.3020831407729374"/>
    <x v="0"/>
    <n v="2"/>
    <m/>
    <n v="9"/>
    <n v="2"/>
    <n v="2"/>
    <n v="3"/>
    <n v="3"/>
    <n v="3"/>
    <n v="0"/>
    <n v="3"/>
    <n v="2"/>
    <n v="1"/>
    <n v="1"/>
    <n v="2"/>
  </r>
  <r>
    <n v="81996"/>
    <x v="0"/>
    <n v="48"/>
    <n v="1"/>
    <x v="1"/>
    <m/>
    <n v="2"/>
    <n v="2"/>
    <n v="1"/>
    <n v="68"/>
    <n v="1.76"/>
    <n v="221"/>
    <n v="5.72"/>
    <n v="65"/>
    <n v="1.6823529411764706"/>
    <n v="69.409073723703699"/>
    <n v="1.7964701434370369"/>
    <x v="0"/>
    <n v="2"/>
    <m/>
    <n v="77"/>
    <n v="3"/>
    <n v="3"/>
    <n v="3"/>
    <n v="3"/>
    <n v="3"/>
    <n v="3"/>
    <n v="0"/>
    <n v="3"/>
    <n v="1"/>
    <n v="1"/>
    <n v="2"/>
  </r>
  <r>
    <n v="81997"/>
    <x v="0"/>
    <n v="80"/>
    <n v="3"/>
    <x v="0"/>
    <n v="1"/>
    <n v="1"/>
    <n v="4"/>
    <n v="1"/>
    <n v="58"/>
    <n v="1.5"/>
    <n v="166"/>
    <n v="4.29"/>
    <n v="57"/>
    <n v="1.4741379310344827"/>
    <n v="63.743771537352686"/>
    <n v="1.6485458156211901"/>
    <x v="1"/>
    <n v="2"/>
    <m/>
    <n v="5"/>
    <n v="3"/>
    <n v="3"/>
    <n v="3"/>
    <n v="3"/>
    <n v="3"/>
    <n v="1"/>
    <n v="0"/>
    <n v="1"/>
    <n v="1"/>
    <n v="1"/>
    <n v="2"/>
  </r>
  <r>
    <n v="82001"/>
    <x v="0"/>
    <n v="50"/>
    <n v="3"/>
    <x v="1"/>
    <m/>
    <n v="2"/>
    <n v="1"/>
    <n v="1"/>
    <n v="56"/>
    <n v="1.45"/>
    <n v="155"/>
    <n v="4.01"/>
    <n v="54"/>
    <n v="1.3982142857142856"/>
    <n v="56.129082797404486"/>
    <n v="1.4533423224327946"/>
    <x v="0"/>
    <n v="2"/>
    <m/>
    <n v="9"/>
    <n v="3"/>
    <n v="2"/>
    <m/>
    <m/>
    <m/>
    <n v="1"/>
    <n v="0"/>
    <n v="0"/>
    <n v="1"/>
    <n v="1"/>
    <n v="2"/>
  </r>
  <r>
    <n v="82005"/>
    <x v="0"/>
    <n v="68"/>
    <n v="6"/>
    <x v="1"/>
    <m/>
    <n v="2"/>
    <n v="5"/>
    <n v="1"/>
    <n v="51"/>
    <n v="1.32"/>
    <n v="161"/>
    <n v="4.16"/>
    <n v="54"/>
    <n v="1.3976470588235295"/>
    <n v="52.631024785262483"/>
    <n v="1.3622147591479703"/>
    <x v="0"/>
    <n v="2"/>
    <m/>
    <n v="6"/>
    <n v="1"/>
    <n v="1"/>
    <m/>
    <m/>
    <m/>
    <n v="3"/>
    <n v="0"/>
    <n v="0"/>
    <n v="1"/>
    <n v="1"/>
    <n v="2"/>
  </r>
  <r>
    <n v="82006"/>
    <x v="0"/>
    <n v="46"/>
    <n v="4"/>
    <x v="1"/>
    <m/>
    <n v="2"/>
    <n v="4"/>
    <n v="1"/>
    <n v="51"/>
    <n v="1.32"/>
    <n v="185"/>
    <n v="4.78"/>
    <n v="58"/>
    <n v="1.5011764705882353"/>
    <n v="53.583368207591533"/>
    <n v="1.3868636477258987"/>
    <x v="1"/>
    <n v="2"/>
    <m/>
    <n v="8"/>
    <n v="4"/>
    <n v="0"/>
    <m/>
    <m/>
    <m/>
    <n v="2"/>
    <n v="0"/>
    <n v="0"/>
    <n v="1"/>
    <n v="2"/>
    <m/>
  </r>
  <r>
    <n v="82011"/>
    <x v="0"/>
    <n v="31"/>
    <n v="3"/>
    <x v="1"/>
    <m/>
    <n v="2"/>
    <n v="4"/>
    <n v="1"/>
    <n v="36"/>
    <n v="0.93"/>
    <n v="210"/>
    <n v="5.43"/>
    <n v="46"/>
    <n v="1.1883333333333335"/>
    <n v="32.280905268954875"/>
    <n v="0.83392338611466765"/>
    <x v="1"/>
    <m/>
    <m/>
    <n v="14"/>
    <n v="2"/>
    <n v="3"/>
    <n v="3"/>
    <n v="3"/>
    <n v="3"/>
    <n v="2"/>
    <n v="5"/>
    <n v="0"/>
    <n v="1"/>
    <n v="2"/>
    <m/>
  </r>
  <r>
    <n v="82019"/>
    <x v="0"/>
    <n v="62"/>
    <n v="4"/>
    <x v="1"/>
    <m/>
    <n v="1"/>
    <n v="2"/>
    <n v="1"/>
    <n v="78"/>
    <n v="2.02"/>
    <n v="207"/>
    <n v="5.35"/>
    <n v="86"/>
    <n v="2.227179487179487"/>
    <n v="78.152462423444632"/>
    <n v="2.023948385837925"/>
    <x v="1"/>
    <n v="2"/>
    <m/>
    <n v="14"/>
    <n v="3"/>
    <n v="3"/>
    <n v="3"/>
    <n v="2"/>
    <n v="2"/>
    <n v="0"/>
    <n v="4"/>
    <n v="0"/>
    <n v="2"/>
    <n v="2"/>
    <m/>
  </r>
  <r>
    <n v="82020"/>
    <x v="0"/>
    <n v="41"/>
    <n v="3"/>
    <x v="1"/>
    <m/>
    <n v="1"/>
    <n v="5"/>
    <n v="1"/>
    <n v="54"/>
    <n v="1.4"/>
    <n v="245"/>
    <n v="6.34"/>
    <n v="63"/>
    <n v="1.6333333333333331"/>
    <n v="60.598154916948189"/>
    <n v="1.5710632756245826"/>
    <x v="1"/>
    <n v="2"/>
    <m/>
    <n v="14"/>
    <n v="3"/>
    <n v="0"/>
    <n v="2"/>
    <n v="2"/>
    <n v="1"/>
    <n v="2"/>
    <n v="2"/>
    <n v="2"/>
    <n v="1"/>
    <n v="1"/>
    <n v="2"/>
  </r>
  <r>
    <n v="82026"/>
    <x v="0"/>
    <n v="68"/>
    <n v="4"/>
    <x v="0"/>
    <n v="1"/>
    <n v="1"/>
    <n v="3"/>
    <n v="1"/>
    <n v="54"/>
    <n v="1.4"/>
    <n v="132"/>
    <n v="3.41"/>
    <n v="60"/>
    <n v="1.5555555555555556"/>
    <n v="59.395863984644421"/>
    <n v="1.5398927699722629"/>
    <x v="0"/>
    <n v="1"/>
    <n v="2"/>
    <n v="8"/>
    <n v="4"/>
    <n v="3"/>
    <n v="3"/>
    <n v="3"/>
    <n v="3"/>
    <n v="1"/>
    <n v="3"/>
    <n v="0"/>
    <n v="1"/>
    <n v="1"/>
    <n v="2"/>
  </r>
  <r>
    <n v="82027"/>
    <x v="0"/>
    <n v="80"/>
    <n v="3"/>
    <x v="1"/>
    <m/>
    <n v="1"/>
    <n v="3"/>
    <n v="2"/>
    <n v="47"/>
    <n v="1.22"/>
    <n v="153"/>
    <n v="3.96"/>
    <n v="51"/>
    <n v="1.3238297872340425"/>
    <n v="41.660357236421333"/>
    <n v="1.0813965069879579"/>
    <x v="0"/>
    <n v="2"/>
    <m/>
    <n v="6"/>
    <n v="3"/>
    <n v="3"/>
    <n v="3"/>
    <n v="3"/>
    <n v="3"/>
    <n v="3"/>
    <n v="0"/>
    <n v="21"/>
    <n v="1"/>
    <n v="1"/>
    <n v="2"/>
  </r>
  <r>
    <n v="82046"/>
    <x v="0"/>
    <n v="80"/>
    <n v="3"/>
    <x v="1"/>
    <m/>
    <n v="2"/>
    <n v="3"/>
    <n v="2"/>
    <n v="40"/>
    <n v="1.03"/>
    <n v="177"/>
    <n v="4.58"/>
    <n v="47"/>
    <n v="1.21025"/>
    <n v="37.885414823966038"/>
    <n v="0.97554943171712549"/>
    <x v="0"/>
    <n v="2"/>
    <m/>
    <n v="14"/>
    <n v="2"/>
    <n v="0"/>
    <n v="9"/>
    <n v="9"/>
    <n v="9"/>
    <m/>
    <n v="0"/>
    <n v="4"/>
    <n v="2"/>
    <n v="1"/>
    <n v="2"/>
  </r>
  <r>
    <n v="82047"/>
    <x v="0"/>
    <n v="64"/>
    <n v="3"/>
    <x v="0"/>
    <n v="1"/>
    <n v="1"/>
    <n v="3"/>
    <n v="3"/>
    <n v="61"/>
    <n v="1.58"/>
    <n v="208"/>
    <n v="5.38"/>
    <n v="66"/>
    <n v="1.7095081967213115"/>
    <n v="59.218550119353495"/>
    <n v="1.5338575276816151"/>
    <x v="0"/>
    <n v="2"/>
    <m/>
    <n v="5"/>
    <n v="4"/>
    <n v="1"/>
    <n v="3"/>
    <n v="3"/>
    <n v="1"/>
    <n v="1"/>
    <n v="0"/>
    <n v="0"/>
    <n v="1"/>
    <n v="2"/>
    <m/>
  </r>
  <r>
    <n v="82055"/>
    <x v="0"/>
    <n v="77"/>
    <n v="3"/>
    <x v="1"/>
    <m/>
    <n v="1"/>
    <n v="4"/>
    <n v="1"/>
    <n v="33"/>
    <n v="0.85"/>
    <n v="135"/>
    <n v="3.49"/>
    <n v="35"/>
    <n v="0.90151515151515149"/>
    <n v="37.876825660445739"/>
    <n v="0.97561520640542043"/>
    <x v="1"/>
    <n v="2"/>
    <m/>
    <n v="77"/>
    <n v="3"/>
    <n v="1"/>
    <m/>
    <m/>
    <m/>
    <m/>
    <n v="0"/>
    <n v="0"/>
    <n v="1"/>
    <n v="1"/>
    <n v="2"/>
  </r>
  <r>
    <n v="82056"/>
    <x v="0"/>
    <n v="76"/>
    <n v="2"/>
    <x v="0"/>
    <n v="2"/>
    <n v="2"/>
    <n v="4"/>
    <n v="1"/>
    <n v="49"/>
    <n v="1.27"/>
    <n v="164"/>
    <n v="4.24"/>
    <n v="49"/>
    <n v="1.27"/>
    <n v="47.01715540514293"/>
    <n v="1.2186079053986025"/>
    <x v="0"/>
    <n v="2"/>
    <m/>
    <n v="6"/>
    <n v="4"/>
    <n v="3"/>
    <m/>
    <m/>
    <m/>
    <m/>
    <n v="0"/>
    <n v="0"/>
    <n v="2"/>
    <n v="1"/>
    <n v="2"/>
  </r>
  <r>
    <n v="82058"/>
    <x v="0"/>
    <n v="34"/>
    <n v="6"/>
    <x v="1"/>
    <m/>
    <n v="2"/>
    <n v="4"/>
    <n v="1"/>
    <n v="45"/>
    <n v="1.1599999999999999"/>
    <n v="202"/>
    <n v="5.22"/>
    <n v="42"/>
    <n v="1.0826666666666667"/>
    <n v="62.099469282971626"/>
    <n v="1.6007863192943796"/>
    <x v="1"/>
    <m/>
    <m/>
    <n v="15"/>
    <n v="3"/>
    <n v="1"/>
    <m/>
    <m/>
    <m/>
    <n v="7"/>
    <n v="0"/>
    <n v="0"/>
    <n v="1"/>
    <n v="1"/>
    <n v="2"/>
  </r>
  <r>
    <n v="82068"/>
    <x v="0"/>
    <n v="44"/>
    <n v="1"/>
    <x v="1"/>
    <m/>
    <n v="2"/>
    <n v="2"/>
    <n v="6"/>
    <n v="45"/>
    <n v="1.1599999999999999"/>
    <n v="208"/>
    <n v="5.38"/>
    <n v="49"/>
    <n v="1.2631111111111111"/>
    <n v="43.796441178317707"/>
    <n v="1.1289749281521897"/>
    <x v="0"/>
    <n v="2"/>
    <m/>
    <n v="6"/>
    <n v="3"/>
    <n v="0"/>
    <n v="3"/>
    <n v="3"/>
    <n v="3"/>
    <m/>
    <n v="0"/>
    <n v="0"/>
    <n v="2"/>
    <n v="2"/>
    <m/>
  </r>
  <r>
    <n v="82075"/>
    <x v="0"/>
    <n v="26"/>
    <n v="3"/>
    <x v="1"/>
    <m/>
    <n v="1"/>
    <n v="3"/>
    <n v="1"/>
    <n v="64"/>
    <n v="1.66"/>
    <n v="209"/>
    <n v="5.4"/>
    <n v="71"/>
    <n v="1.8415625"/>
    <n v="63.881378718557841"/>
    <n v="1.6569232605125939"/>
    <x v="1"/>
    <m/>
    <m/>
    <n v="9"/>
    <n v="3"/>
    <n v="3"/>
    <n v="3"/>
    <n v="3"/>
    <n v="3"/>
    <n v="1"/>
    <n v="0"/>
    <n v="1"/>
    <n v="1"/>
    <n v="1"/>
    <n v="2"/>
  </r>
  <r>
    <n v="82077"/>
    <x v="0"/>
    <n v="40"/>
    <n v="6"/>
    <x v="1"/>
    <m/>
    <n v="2"/>
    <n v="5"/>
    <n v="1"/>
    <n v="49"/>
    <n v="1.27"/>
    <n v="205"/>
    <n v="5.3"/>
    <n v="48"/>
    <n v="1.2440816326530613"/>
    <n v="42.841421338692875"/>
    <n v="1.1103796959212235"/>
    <x v="0"/>
    <n v="2"/>
    <m/>
    <n v="14"/>
    <n v="1"/>
    <n v="0"/>
    <m/>
    <m/>
    <m/>
    <m/>
    <n v="1"/>
    <n v="0"/>
    <n v="1"/>
    <n v="1"/>
    <n v="2"/>
  </r>
  <r>
    <n v="82085"/>
    <x v="0"/>
    <n v="54"/>
    <n v="4"/>
    <x v="1"/>
    <m/>
    <n v="1"/>
    <n v="4"/>
    <n v="1"/>
    <n v="64"/>
    <n v="1.66"/>
    <n v="210"/>
    <n v="5.43"/>
    <n v="59"/>
    <n v="1.5303125"/>
    <n v="69.588113415913966"/>
    <n v="1.8049416917252683"/>
    <x v="0"/>
    <n v="2"/>
    <m/>
    <n v="10"/>
    <n v="3"/>
    <n v="3"/>
    <n v="3"/>
    <n v="3"/>
    <n v="3"/>
    <n v="2"/>
    <n v="0"/>
    <n v="1"/>
    <n v="1"/>
    <n v="1"/>
    <n v="1"/>
  </r>
  <r>
    <n v="82086"/>
    <x v="0"/>
    <n v="21"/>
    <n v="3"/>
    <x v="1"/>
    <m/>
    <n v="1"/>
    <n v="2"/>
    <n v="5"/>
    <n v="54"/>
    <n v="1.4"/>
    <n v="131"/>
    <n v="3.39"/>
    <n v="60"/>
    <n v="1.5555555555555556"/>
    <n v="49.191710978210928"/>
    <n v="1.2753406549906534"/>
    <x v="1"/>
    <m/>
    <m/>
    <n v="3"/>
    <n v="1"/>
    <n v="2"/>
    <n v="3"/>
    <n v="3"/>
    <n v="2"/>
    <n v="0"/>
    <n v="10"/>
    <n v="0"/>
    <n v="1"/>
    <n v="1"/>
    <n v="2"/>
  </r>
  <r>
    <n v="82087"/>
    <x v="0"/>
    <n v="47"/>
    <n v="3"/>
    <x v="1"/>
    <m/>
    <n v="1"/>
    <n v="3"/>
    <n v="1"/>
    <n v="34"/>
    <n v="0.88"/>
    <n v="200"/>
    <n v="5.17"/>
    <n v="37"/>
    <n v="0.95764705882352952"/>
    <n v="33.159256457767206"/>
    <n v="0.85823957890691593"/>
    <x v="1"/>
    <n v="2"/>
    <m/>
    <n v="9"/>
    <n v="2"/>
    <n v="2"/>
    <n v="2"/>
    <n v="2"/>
    <n v="2"/>
    <n v="1"/>
    <n v="2"/>
    <n v="1"/>
    <n v="1"/>
    <n v="1"/>
    <n v="2"/>
  </r>
  <r>
    <n v="82089"/>
    <x v="0"/>
    <n v="25"/>
    <n v="3"/>
    <x v="1"/>
    <m/>
    <n v="1"/>
    <n v="3"/>
    <n v="5"/>
    <n v="55"/>
    <n v="1.42"/>
    <n v="207"/>
    <n v="5.35"/>
    <n v="62"/>
    <n v="1.6007272727272726"/>
    <n v="63.830873493040706"/>
    <n v="1.6479970974566873"/>
    <x v="1"/>
    <m/>
    <m/>
    <n v="2"/>
    <n v="1"/>
    <n v="3"/>
    <n v="3"/>
    <n v="3"/>
    <n v="3"/>
    <m/>
    <n v="0"/>
    <n v="0"/>
    <n v="1"/>
    <n v="2"/>
    <m/>
  </r>
  <r>
    <n v="82093"/>
    <x v="0"/>
    <n v="36"/>
    <n v="3"/>
    <x v="1"/>
    <m/>
    <n v="1"/>
    <n v="2"/>
    <n v="4"/>
    <n v="44"/>
    <n v="1.1399999999999999"/>
    <n v="258"/>
    <n v="6.67"/>
    <n v="43"/>
    <n v="1.114090909090909"/>
    <n v="48.869990692325061"/>
    <n v="1.2661770315738765"/>
    <x v="1"/>
    <m/>
    <m/>
    <n v="3"/>
    <n v="5"/>
    <n v="1"/>
    <n v="3"/>
    <n v="2"/>
    <n v="1"/>
    <m/>
    <n v="0"/>
    <n v="0"/>
    <n v="2"/>
    <n v="2"/>
    <m/>
  </r>
  <r>
    <n v="82098"/>
    <x v="0"/>
    <n v="64"/>
    <n v="1"/>
    <x v="1"/>
    <m/>
    <n v="2"/>
    <n v="3"/>
    <n v="1"/>
    <n v="35"/>
    <n v="0.91"/>
    <n v="179"/>
    <n v="4.63"/>
    <n v="45"/>
    <n v="1.1700000000000002"/>
    <n v="38.340717889640757"/>
    <n v="0.99685866513065968"/>
    <x v="0"/>
    <n v="2"/>
    <m/>
    <n v="5"/>
    <n v="4"/>
    <n v="2"/>
    <n v="2"/>
    <n v="2"/>
    <n v="2"/>
    <n v="0"/>
    <n v="1"/>
    <n v="2"/>
    <n v="1"/>
    <n v="1"/>
    <n v="2"/>
  </r>
  <r>
    <n v="82099"/>
    <x v="0"/>
    <n v="54"/>
    <n v="3"/>
    <x v="1"/>
    <m/>
    <n v="1"/>
    <n v="3"/>
    <n v="5"/>
    <n v="51"/>
    <n v="1.32"/>
    <n v="180"/>
    <n v="4.6500000000000004"/>
    <n v="61"/>
    <n v="1.578823529411765"/>
    <n v="58.344805803943927"/>
    <n v="1.5101008561020781"/>
    <x v="1"/>
    <n v="2"/>
    <m/>
    <n v="2"/>
    <n v="2"/>
    <n v="3"/>
    <n v="3"/>
    <n v="3"/>
    <n v="3"/>
    <m/>
    <n v="0"/>
    <n v="8"/>
    <n v="2"/>
    <n v="1"/>
    <n v="2"/>
  </r>
  <r>
    <n v="82103"/>
    <x v="0"/>
    <n v="51"/>
    <n v="3"/>
    <x v="1"/>
    <m/>
    <n v="1"/>
    <n v="2"/>
    <n v="3"/>
    <n v="43"/>
    <n v="1.1100000000000001"/>
    <n v="210"/>
    <n v="5.43"/>
    <n v="42"/>
    <n v="1.084186046511628"/>
    <n v="43.601663010228194"/>
    <n v="1.1255313009617045"/>
    <x v="1"/>
    <n v="2"/>
    <m/>
    <n v="13"/>
    <n v="4"/>
    <n v="0"/>
    <n v="3"/>
    <n v="3"/>
    <n v="3"/>
    <m/>
    <n v="0"/>
    <n v="0"/>
    <n v="2"/>
    <n v="2"/>
    <m/>
  </r>
  <r>
    <n v="82107"/>
    <x v="0"/>
    <n v="43"/>
    <n v="3"/>
    <x v="1"/>
    <m/>
    <n v="1"/>
    <n v="3"/>
    <n v="1"/>
    <n v="36"/>
    <n v="0.93"/>
    <n v="212"/>
    <n v="5.48"/>
    <n v="42"/>
    <n v="1.085"/>
    <n v="37.026933092351875"/>
    <n v="0.95652910488575693"/>
    <x v="1"/>
    <n v="2"/>
    <m/>
    <n v="9"/>
    <n v="3"/>
    <n v="2"/>
    <m/>
    <m/>
    <m/>
    <n v="0"/>
    <n v="0"/>
    <n v="0"/>
    <n v="1"/>
    <n v="1"/>
    <n v="2"/>
  </r>
  <r>
    <n v="82108"/>
    <x v="0"/>
    <n v="61"/>
    <n v="2"/>
    <x v="1"/>
    <m/>
    <n v="2"/>
    <n v="4"/>
    <n v="1"/>
    <n v="47"/>
    <n v="1.22"/>
    <n v="229"/>
    <n v="5.92"/>
    <n v="47"/>
    <n v="1.22"/>
    <n v="47.346250512575537"/>
    <n v="1.2289877792625989"/>
    <x v="0"/>
    <n v="2"/>
    <m/>
    <n v="8"/>
    <n v="2"/>
    <n v="3"/>
    <n v="2"/>
    <n v="3"/>
    <n v="3"/>
    <n v="1"/>
    <n v="0"/>
    <n v="0"/>
    <n v="2"/>
    <n v="1"/>
    <n v="2"/>
  </r>
  <r>
    <n v="82110"/>
    <x v="0"/>
    <n v="27"/>
    <n v="3"/>
    <x v="1"/>
    <m/>
    <n v="1"/>
    <n v="2"/>
    <n v="6"/>
    <n v="30"/>
    <n v="0.78"/>
    <n v="142"/>
    <n v="3.67"/>
    <n v="29"/>
    <n v="0.754"/>
    <n v="35.271040508184079"/>
    <n v="0.91704705321278601"/>
    <x v="1"/>
    <m/>
    <m/>
    <n v="2"/>
    <n v="3"/>
    <n v="2"/>
    <n v="3"/>
    <n v="3"/>
    <n v="3"/>
    <n v="3"/>
    <n v="0"/>
    <n v="5"/>
    <n v="1"/>
    <n v="2"/>
    <m/>
  </r>
  <r>
    <n v="82111"/>
    <x v="0"/>
    <n v="25"/>
    <n v="3"/>
    <x v="1"/>
    <m/>
    <n v="1"/>
    <n v="5"/>
    <n v="1"/>
    <n v="40"/>
    <n v="1.03"/>
    <n v="191"/>
    <n v="4.9400000000000004"/>
    <n v="39"/>
    <n v="1.0042500000000001"/>
    <n v="41.931604153919018"/>
    <n v="1.0797388069634146"/>
    <x v="0"/>
    <m/>
    <m/>
    <n v="15"/>
    <n v="4"/>
    <n v="2"/>
    <n v="3"/>
    <n v="3"/>
    <n v="2"/>
    <n v="1"/>
    <n v="0"/>
    <n v="2"/>
    <n v="1"/>
    <n v="1"/>
    <n v="2"/>
  </r>
  <r>
    <n v="82113"/>
    <x v="0"/>
    <n v="69"/>
    <n v="3"/>
    <x v="0"/>
    <n v="1"/>
    <n v="1"/>
    <n v="4"/>
    <n v="3"/>
    <n v="36"/>
    <n v="0.93"/>
    <n v="282"/>
    <n v="7.29"/>
    <n v="44"/>
    <n v="1.1366666666666667"/>
    <n v="35.154894272666375"/>
    <n v="0.90816810204388132"/>
    <x v="1"/>
    <n v="2"/>
    <m/>
    <n v="4"/>
    <n v="2"/>
    <n v="3"/>
    <n v="3"/>
    <n v="3"/>
    <n v="3"/>
    <m/>
    <n v="1"/>
    <n v="0"/>
    <n v="1"/>
    <n v="1"/>
    <n v="2"/>
  </r>
  <r>
    <n v="82115"/>
    <x v="0"/>
    <n v="39"/>
    <n v="3"/>
    <x v="1"/>
    <m/>
    <n v="1"/>
    <n v="3"/>
    <n v="6"/>
    <n v="17"/>
    <n v="0.44"/>
    <n v="167"/>
    <n v="4.32"/>
    <n v="25"/>
    <n v="0.6470588235294118"/>
    <n v="16.063465286609979"/>
    <n v="0.41576027800637594"/>
    <x v="1"/>
    <m/>
    <m/>
    <n v="4"/>
    <n v="4"/>
    <n v="1"/>
    <m/>
    <m/>
    <m/>
    <m/>
    <n v="0"/>
    <n v="1"/>
    <n v="1"/>
    <n v="1"/>
    <n v="2"/>
  </r>
  <r>
    <n v="82126"/>
    <x v="0"/>
    <n v="56"/>
    <n v="2"/>
    <x v="1"/>
    <m/>
    <n v="2"/>
    <n v="5"/>
    <n v="1"/>
    <n v="66"/>
    <n v="1.71"/>
    <n v="225"/>
    <n v="5.82"/>
    <n v="71"/>
    <n v="1.8395454545454546"/>
    <n v="71.144005400093931"/>
    <n v="1.8432765035478882"/>
    <x v="0"/>
    <n v="2"/>
    <m/>
    <n v="15"/>
    <n v="2"/>
    <n v="0"/>
    <n v="3"/>
    <n v="3"/>
    <n v="2"/>
    <m/>
    <n v="0"/>
    <n v="0"/>
    <n v="1"/>
    <n v="1"/>
    <n v="2"/>
  </r>
  <r>
    <n v="82128"/>
    <x v="0"/>
    <n v="22"/>
    <n v="3"/>
    <x v="1"/>
    <m/>
    <n v="1"/>
    <n v="5"/>
    <n v="5"/>
    <n v="70"/>
    <n v="1.81"/>
    <n v="142"/>
    <n v="3.67"/>
    <n v="69"/>
    <n v="1.7841428571428573"/>
    <n v="72.052800256843142"/>
    <n v="1.8630795494983727"/>
    <x v="1"/>
    <m/>
    <m/>
    <n v="15"/>
    <n v="3"/>
    <n v="1"/>
    <n v="3"/>
    <n v="3"/>
    <n v="1"/>
    <n v="2"/>
    <n v="5"/>
    <n v="2"/>
    <n v="1"/>
    <n v="1"/>
    <n v="2"/>
  </r>
  <r>
    <n v="82138"/>
    <x v="0"/>
    <n v="61"/>
    <n v="4"/>
    <x v="0"/>
    <n v="1"/>
    <n v="1"/>
    <n v="3"/>
    <n v="1"/>
    <n v="47"/>
    <n v="1.22"/>
    <n v="214"/>
    <n v="5.53"/>
    <n v="46"/>
    <n v="1.1940425531914893"/>
    <n v="52.919219537488544"/>
    <n v="1.3736478262922558"/>
    <x v="1"/>
    <n v="2"/>
    <m/>
    <n v="9"/>
    <n v="2"/>
    <n v="3"/>
    <n v="2"/>
    <n v="2"/>
    <n v="0"/>
    <n v="2"/>
    <n v="0"/>
    <n v="0"/>
    <n v="1"/>
    <n v="1"/>
    <n v="2"/>
  </r>
  <r>
    <n v="82140"/>
    <x v="0"/>
    <n v="24"/>
    <n v="4"/>
    <x v="1"/>
    <m/>
    <n v="1"/>
    <n v="4"/>
    <n v="5"/>
    <n v="36"/>
    <n v="0.93"/>
    <n v="130"/>
    <n v="3.36"/>
    <n v="32"/>
    <n v="0.82666666666666666"/>
    <n v="37.304790221067464"/>
    <n v="0.9637070807109096"/>
    <x v="1"/>
    <m/>
    <m/>
    <n v="9"/>
    <n v="3"/>
    <n v="3"/>
    <n v="3"/>
    <n v="2"/>
    <n v="2"/>
    <m/>
    <n v="3"/>
    <n v="1"/>
    <n v="1"/>
    <n v="1"/>
    <n v="1"/>
  </r>
  <r>
    <n v="82143"/>
    <x v="0"/>
    <n v="73"/>
    <n v="3"/>
    <x v="1"/>
    <m/>
    <n v="1"/>
    <n v="5"/>
    <n v="1"/>
    <n v="47"/>
    <n v="1.22"/>
    <n v="144"/>
    <n v="3.72"/>
    <n v="44"/>
    <n v="1.142127659574468"/>
    <n v="45.356264334641658"/>
    <n v="1.1773328188992089"/>
    <x v="0"/>
    <n v="1"/>
    <n v="2"/>
    <n v="15"/>
    <n v="1"/>
    <n v="3"/>
    <n v="3"/>
    <n v="3"/>
    <n v="3"/>
    <n v="0"/>
    <n v="0"/>
    <n v="0"/>
    <n v="2"/>
    <n v="1"/>
    <n v="2"/>
  </r>
  <r>
    <n v="82148"/>
    <x v="0"/>
    <n v="35"/>
    <n v="6"/>
    <x v="1"/>
    <m/>
    <n v="2"/>
    <n v="5"/>
    <n v="5"/>
    <n v="39"/>
    <n v="1.01"/>
    <n v="218"/>
    <n v="5.64"/>
    <n v="42"/>
    <n v="1.0876923076923077"/>
    <n v="35.032353545121225"/>
    <n v="0.90724813027108808"/>
    <x v="0"/>
    <m/>
    <m/>
    <n v="14"/>
    <n v="4"/>
    <n v="3"/>
    <n v="4"/>
    <n v="1"/>
    <n v="3"/>
    <n v="0"/>
    <n v="4"/>
    <n v="8"/>
    <n v="1"/>
    <n v="1"/>
    <n v="2"/>
  </r>
  <r>
    <n v="82149"/>
    <x v="0"/>
    <n v="25"/>
    <n v="3"/>
    <x v="0"/>
    <n v="1"/>
    <n v="1"/>
    <n v="3"/>
    <n v="1"/>
    <n v="27"/>
    <n v="0.7"/>
    <n v="162"/>
    <n v="4.1900000000000004"/>
    <n v="37"/>
    <n v="0.95925925925925926"/>
    <n v="28.664085392811586"/>
    <n v="0.74314295462844848"/>
    <x v="0"/>
    <m/>
    <m/>
    <n v="7"/>
    <n v="3"/>
    <n v="3"/>
    <n v="3"/>
    <n v="3"/>
    <n v="3"/>
    <m/>
    <n v="0"/>
    <n v="30"/>
    <n v="1"/>
    <n v="2"/>
    <m/>
  </r>
  <r>
    <n v="82151"/>
    <x v="0"/>
    <n v="23"/>
    <n v="7"/>
    <x v="1"/>
    <m/>
    <n v="2"/>
    <n v="4"/>
    <n v="6"/>
    <n v="43"/>
    <n v="1.1100000000000001"/>
    <n v="169"/>
    <n v="4.37"/>
    <n v="49"/>
    <n v="1.2648837209302328"/>
    <n v="45.821393670399559"/>
    <n v="1.1828313249800817"/>
    <x v="1"/>
    <m/>
    <m/>
    <n v="6"/>
    <n v="3"/>
    <n v="2"/>
    <n v="3"/>
    <n v="3"/>
    <n v="2"/>
    <n v="3"/>
    <n v="0"/>
    <n v="0"/>
    <n v="1"/>
    <n v="1"/>
    <n v="2"/>
  </r>
  <r>
    <n v="82152"/>
    <x v="0"/>
    <n v="53"/>
    <n v="4"/>
    <x v="1"/>
    <m/>
    <n v="2"/>
    <n v="1"/>
    <n v="1"/>
    <n v="61"/>
    <n v="1.58"/>
    <n v="139"/>
    <n v="3.59"/>
    <n v="57"/>
    <n v="1.4763934426229508"/>
    <n v="71.942034129784986"/>
    <n v="1.8634166217222996"/>
    <x v="0"/>
    <n v="2"/>
    <m/>
    <n v="4"/>
    <n v="3"/>
    <n v="1"/>
    <m/>
    <m/>
    <m/>
    <n v="0"/>
    <n v="0"/>
    <n v="0"/>
    <n v="2"/>
    <n v="2"/>
    <m/>
  </r>
  <r>
    <n v="82153"/>
    <x v="0"/>
    <n v="53"/>
    <n v="1"/>
    <x v="1"/>
    <m/>
    <n v="2"/>
    <n v="1"/>
    <n v="1"/>
    <n v="51"/>
    <n v="1.32"/>
    <n v="171"/>
    <n v="4.42"/>
    <n v="48"/>
    <n v="1.2423529411764707"/>
    <n v="58.414278951099604"/>
    <n v="1.5118989846166957"/>
    <x v="0"/>
    <n v="2"/>
    <m/>
    <n v="6"/>
    <n v="3"/>
    <n v="3"/>
    <n v="3"/>
    <n v="2"/>
    <n v="2"/>
    <n v="1"/>
    <n v="0"/>
    <n v="0"/>
    <n v="1"/>
    <n v="1"/>
    <n v="2"/>
  </r>
  <r>
    <n v="82157"/>
    <x v="0"/>
    <n v="25"/>
    <n v="3"/>
    <x v="1"/>
    <m/>
    <n v="1"/>
    <n v="5"/>
    <n v="1"/>
    <n v="35"/>
    <n v="0.91"/>
    <n v="205"/>
    <n v="5.3"/>
    <n v="31"/>
    <n v="0.80600000000000005"/>
    <n v="41.882002755701983"/>
    <n v="1.0889320716482516"/>
    <x v="1"/>
    <m/>
    <m/>
    <n v="9"/>
    <n v="4"/>
    <n v="2"/>
    <n v="3"/>
    <n v="2"/>
    <n v="2"/>
    <n v="6"/>
    <n v="0"/>
    <n v="1"/>
    <n v="1"/>
    <n v="1"/>
    <n v="2"/>
  </r>
  <r>
    <n v="82158"/>
    <x v="0"/>
    <n v="61"/>
    <n v="3"/>
    <x v="1"/>
    <m/>
    <n v="1"/>
    <n v="4"/>
    <n v="1"/>
    <n v="45"/>
    <n v="1.1599999999999999"/>
    <n v="270"/>
    <n v="6.98"/>
    <n v="44"/>
    <n v="1.1342222222222222"/>
    <n v="51.835098449782748"/>
    <n v="1.3361936489277328"/>
    <x v="1"/>
    <n v="2"/>
    <m/>
    <n v="15"/>
    <n v="4"/>
    <n v="3"/>
    <n v="3"/>
    <n v="3"/>
    <n v="2"/>
    <n v="1"/>
    <n v="0"/>
    <n v="0"/>
    <n v="1"/>
    <n v="1"/>
    <n v="2"/>
  </r>
  <r>
    <n v="82162"/>
    <x v="0"/>
    <n v="68"/>
    <n v="3"/>
    <x v="0"/>
    <n v="2"/>
    <n v="1"/>
    <n v="4"/>
    <n v="1"/>
    <n v="28"/>
    <n v="0.72"/>
    <n v="186"/>
    <n v="4.8099999999999996"/>
    <n v="27"/>
    <n v="0.69428571428571417"/>
    <n v="32.387254284439337"/>
    <n v="0.83281511017129717"/>
    <x v="1"/>
    <n v="2"/>
    <m/>
    <n v="15"/>
    <n v="2"/>
    <n v="3"/>
    <n v="3"/>
    <n v="3"/>
    <n v="3"/>
    <n v="5"/>
    <n v="0"/>
    <n v="2"/>
    <n v="1"/>
    <n v="1"/>
    <n v="2"/>
  </r>
  <r>
    <n v="82164"/>
    <x v="0"/>
    <n v="40"/>
    <n v="4"/>
    <x v="1"/>
    <m/>
    <n v="1"/>
    <n v="2"/>
    <n v="6"/>
    <n v="42"/>
    <n v="1.0900000000000001"/>
    <n v="231"/>
    <n v="5.97"/>
    <n v="45"/>
    <n v="1.1678571428571429"/>
    <n v="47.141222883163259"/>
    <n v="1.2234269748249513"/>
    <x v="1"/>
    <n v="2"/>
    <m/>
    <n v="2"/>
    <n v="5"/>
    <n v="2"/>
    <m/>
    <m/>
    <m/>
    <n v="2"/>
    <n v="20"/>
    <n v="1"/>
    <n v="1"/>
    <n v="2"/>
    <m/>
  </r>
  <r>
    <n v="82165"/>
    <x v="0"/>
    <n v="44"/>
    <n v="2"/>
    <x v="1"/>
    <m/>
    <n v="1"/>
    <n v="4"/>
    <n v="3"/>
    <n v="37"/>
    <n v="0.96"/>
    <n v="228"/>
    <n v="5.9"/>
    <n v="38"/>
    <n v="0.98594594594594587"/>
    <n v="36.763243836057313"/>
    <n v="0.95385713736797351"/>
    <x v="0"/>
    <n v="2"/>
    <m/>
    <n v="6"/>
    <n v="4"/>
    <n v="3"/>
    <n v="3"/>
    <n v="3"/>
    <n v="3"/>
    <n v="0"/>
    <n v="0"/>
    <n v="0"/>
    <n v="1"/>
    <n v="1"/>
    <n v="2"/>
  </r>
  <r>
    <n v="82167"/>
    <x v="0"/>
    <n v="70"/>
    <n v="3"/>
    <x v="1"/>
    <m/>
    <n v="1"/>
    <n v="5"/>
    <n v="1"/>
    <n v="57"/>
    <n v="1.47"/>
    <n v="191"/>
    <n v="4.9400000000000004"/>
    <n v="64"/>
    <n v="1.6505263157894736"/>
    <n v="60.28019713094961"/>
    <n v="1.5545945575876479"/>
    <x v="1"/>
    <n v="1"/>
    <n v="2"/>
    <n v="15"/>
    <n v="3"/>
    <n v="2"/>
    <n v="3"/>
    <n v="3"/>
    <n v="2"/>
    <n v="1"/>
    <n v="1"/>
    <n v="0"/>
    <n v="1"/>
    <n v="1"/>
    <n v="2"/>
  </r>
  <r>
    <n v="82171"/>
    <x v="0"/>
    <n v="64"/>
    <n v="3"/>
    <x v="1"/>
    <m/>
    <n v="1"/>
    <n v="3"/>
    <n v="1"/>
    <n v="40"/>
    <n v="1.03"/>
    <n v="195"/>
    <n v="5.04"/>
    <n v="49"/>
    <n v="1.2617499999999999"/>
    <n v="43.557662035538598"/>
    <n v="1.1216097974151189"/>
    <x v="1"/>
    <n v="1"/>
    <n v="2"/>
    <n v="5"/>
    <n v="3"/>
    <n v="3"/>
    <m/>
    <m/>
    <m/>
    <n v="3"/>
    <n v="7"/>
    <n v="0"/>
    <n v="1"/>
    <n v="2"/>
    <m/>
  </r>
  <r>
    <n v="82172"/>
    <x v="0"/>
    <n v="29"/>
    <n v="7"/>
    <x v="1"/>
    <m/>
    <n v="1"/>
    <n v="4"/>
    <n v="3"/>
    <n v="35"/>
    <n v="0.91"/>
    <n v="129"/>
    <n v="3.34"/>
    <n v="38"/>
    <n v="0.98799999999999999"/>
    <n v="45.349761794585163"/>
    <n v="1.1790938066592143"/>
    <x v="1"/>
    <m/>
    <m/>
    <n v="7"/>
    <n v="4"/>
    <n v="1"/>
    <n v="3"/>
    <n v="3"/>
    <n v="4"/>
    <n v="14"/>
    <n v="1"/>
    <n v="0"/>
    <n v="1"/>
    <n v="1"/>
    <n v="2"/>
  </r>
  <r>
    <n v="82176"/>
    <x v="0"/>
    <n v="57"/>
    <n v="4"/>
    <x v="1"/>
    <m/>
    <n v="2"/>
    <n v="4"/>
    <n v="1"/>
    <n v="33"/>
    <n v="0.85"/>
    <n v="190"/>
    <n v="4.91"/>
    <n v="35"/>
    <n v="0.90151515151515149"/>
    <n v="35.582495851267488"/>
    <n v="0.91651883253264732"/>
    <x v="1"/>
    <n v="2"/>
    <m/>
    <n v="10"/>
    <n v="2"/>
    <n v="3"/>
    <n v="2"/>
    <n v="2"/>
    <n v="2"/>
    <n v="0"/>
    <n v="0"/>
    <n v="0"/>
    <n v="1"/>
    <n v="1"/>
    <n v="2"/>
  </r>
  <r>
    <n v="82177"/>
    <x v="0"/>
    <n v="80"/>
    <n v="3"/>
    <x v="0"/>
    <n v="1"/>
    <n v="1"/>
    <n v="5"/>
    <n v="1"/>
    <n v="37"/>
    <n v="0.96"/>
    <n v="123"/>
    <n v="3.18"/>
    <n v="31"/>
    <n v="0.80432432432432432"/>
    <n v="42.8737539381654"/>
    <n v="1.1124001021794265"/>
    <x v="0"/>
    <n v="2"/>
    <m/>
    <n v="4"/>
    <n v="3"/>
    <n v="3"/>
    <m/>
    <m/>
    <m/>
    <n v="0"/>
    <n v="2"/>
    <n v="0"/>
    <n v="2"/>
    <n v="1"/>
    <n v="2"/>
  </r>
  <r>
    <n v="82184"/>
    <x v="0"/>
    <n v="72"/>
    <n v="3"/>
    <x v="0"/>
    <n v="1"/>
    <n v="1"/>
    <n v="3"/>
    <n v="3"/>
    <n v="30"/>
    <n v="0.78"/>
    <n v="146"/>
    <n v="3.78"/>
    <n v="35"/>
    <n v="0.91"/>
    <n v="25.345012610774301"/>
    <n v="0.65897032788013188"/>
    <x v="1"/>
    <n v="2"/>
    <m/>
    <n v="3"/>
    <n v="4"/>
    <n v="3"/>
    <n v="3"/>
    <n v="3"/>
    <n v="3"/>
    <m/>
    <n v="0"/>
    <n v="12"/>
    <n v="2"/>
    <n v="1"/>
    <n v="2"/>
  </r>
  <r>
    <n v="82188"/>
    <x v="0"/>
    <n v="42"/>
    <n v="3"/>
    <x v="1"/>
    <m/>
    <n v="1"/>
    <n v="3"/>
    <n v="3"/>
    <n v="40"/>
    <n v="1.03"/>
    <n v="229"/>
    <n v="5.92"/>
    <n v="39"/>
    <n v="1.0042500000000001"/>
    <n v="46.771414280349902"/>
    <n v="1.20436391771901"/>
    <x v="1"/>
    <n v="2"/>
    <m/>
    <n v="6"/>
    <n v="1"/>
    <n v="1"/>
    <m/>
    <m/>
    <m/>
    <n v="21"/>
    <n v="4"/>
    <n v="0"/>
    <n v="1"/>
    <n v="1"/>
    <n v="2"/>
  </r>
  <r>
    <n v="82189"/>
    <x v="0"/>
    <n v="30"/>
    <n v="6"/>
    <x v="1"/>
    <m/>
    <n v="2"/>
    <n v="5"/>
    <n v="1"/>
    <n v="43"/>
    <n v="1.1100000000000001"/>
    <n v="161"/>
    <n v="4.16"/>
    <n v="44"/>
    <n v="1.1358139534883722"/>
    <n v="48.174270405027265"/>
    <n v="1.2435683755716342"/>
    <x v="1"/>
    <m/>
    <m/>
    <n v="15"/>
    <n v="4"/>
    <n v="3"/>
    <n v="3"/>
    <n v="3"/>
    <n v="3"/>
    <m/>
    <n v="2"/>
    <n v="0"/>
    <n v="1"/>
    <n v="1"/>
    <n v="2"/>
  </r>
  <r>
    <n v="82190"/>
    <x v="0"/>
    <n v="45"/>
    <n v="1"/>
    <x v="1"/>
    <m/>
    <n v="2"/>
    <n v="2"/>
    <n v="1"/>
    <n v="58"/>
    <n v="1.5"/>
    <n v="170"/>
    <n v="4.4000000000000004"/>
    <n v="54"/>
    <n v="1.396551724137931"/>
    <n v="66.460152128588348"/>
    <n v="1.7187970378083195"/>
    <x v="0"/>
    <n v="2"/>
    <m/>
    <n v="9"/>
    <n v="3"/>
    <n v="2"/>
    <n v="3"/>
    <n v="3"/>
    <n v="2"/>
    <n v="1"/>
    <n v="0"/>
    <n v="0"/>
    <n v="2"/>
    <n v="1"/>
    <n v="2"/>
  </r>
  <r>
    <n v="82200"/>
    <x v="0"/>
    <n v="31"/>
    <n v="1"/>
    <x v="1"/>
    <m/>
    <n v="1"/>
    <n v="3"/>
    <n v="5"/>
    <n v="54"/>
    <n v="1.4"/>
    <n v="170"/>
    <n v="4.4000000000000004"/>
    <n v="55"/>
    <n v="1.4259259259259258"/>
    <n v="59.252914052114079"/>
    <n v="1.5361866606103649"/>
    <x v="1"/>
    <m/>
    <m/>
    <n v="10"/>
    <n v="2"/>
    <n v="0"/>
    <m/>
    <m/>
    <m/>
    <n v="0"/>
    <n v="10"/>
    <n v="1"/>
    <n v="1"/>
    <n v="2"/>
    <m/>
  </r>
  <r>
    <n v="82204"/>
    <x v="0"/>
    <n v="80"/>
    <n v="3"/>
    <x v="0"/>
    <n v="2"/>
    <n v="1"/>
    <n v="5"/>
    <n v="3"/>
    <n v="43"/>
    <n v="1.1100000000000001"/>
    <n v="139"/>
    <n v="3.59"/>
    <n v="42"/>
    <n v="1.084186046511628"/>
    <n v="48.622692859901427"/>
    <n v="1.2551439319648974"/>
    <x v="1"/>
    <n v="2"/>
    <m/>
    <n v="6"/>
    <n v="2"/>
    <n v="1"/>
    <m/>
    <m/>
    <m/>
    <n v="1"/>
    <n v="2"/>
    <n v="2"/>
    <n v="1"/>
    <n v="1"/>
    <n v="2"/>
  </r>
  <r>
    <n v="82213"/>
    <x v="0"/>
    <n v="46"/>
    <n v="3"/>
    <x v="1"/>
    <m/>
    <n v="1"/>
    <n v="5"/>
    <n v="1"/>
    <n v="45"/>
    <n v="1.1599999999999999"/>
    <n v="132"/>
    <n v="3.41"/>
    <n v="49"/>
    <n v="1.2631111111111111"/>
    <n v="50.067810017713782"/>
    <n v="1.2906368804566217"/>
    <x v="1"/>
    <n v="1"/>
    <n v="2"/>
    <n v="15"/>
    <n v="2"/>
    <n v="0"/>
    <n v="3"/>
    <n v="3"/>
    <n v="3"/>
    <n v="0"/>
    <n v="3"/>
    <n v="1"/>
    <n v="1"/>
    <n v="1"/>
    <n v="2"/>
  </r>
  <r>
    <n v="82216"/>
    <x v="0"/>
    <n v="52"/>
    <n v="7"/>
    <x v="1"/>
    <m/>
    <n v="1"/>
    <n v="3"/>
    <n v="1"/>
    <n v="63"/>
    <n v="1.63"/>
    <n v="228"/>
    <n v="5.9"/>
    <n v="70"/>
    <n v="1.8111111111111111"/>
    <n v="65.351742869563523"/>
    <n v="1.6908466805934688"/>
    <x v="1"/>
    <n v="1"/>
    <n v="2"/>
    <n v="15"/>
    <n v="4"/>
    <n v="1"/>
    <n v="3"/>
    <n v="3"/>
    <n v="1"/>
    <n v="6"/>
    <n v="2"/>
    <n v="3"/>
    <n v="1"/>
    <n v="1"/>
    <n v="2"/>
  </r>
  <r>
    <n v="82219"/>
    <x v="0"/>
    <n v="49"/>
    <n v="3"/>
    <x v="1"/>
    <m/>
    <n v="1"/>
    <n v="5"/>
    <n v="3"/>
    <n v="36"/>
    <n v="0.93"/>
    <n v="257"/>
    <n v="6.65"/>
    <n v="42"/>
    <n v="1.085"/>
    <n v="37.087298977078738"/>
    <n v="0.95808855690786743"/>
    <x v="1"/>
    <n v="2"/>
    <m/>
    <n v="12"/>
    <n v="5"/>
    <n v="3"/>
    <n v="3"/>
    <n v="3"/>
    <n v="3"/>
    <n v="3"/>
    <n v="3"/>
    <n v="0"/>
    <n v="1"/>
    <n v="1"/>
    <n v="2"/>
  </r>
  <r>
    <n v="82221"/>
    <x v="0"/>
    <n v="44"/>
    <n v="3"/>
    <x v="1"/>
    <m/>
    <n v="1"/>
    <n v="5"/>
    <n v="1"/>
    <n v="45"/>
    <n v="1.1599999999999999"/>
    <n v="147"/>
    <n v="3.8"/>
    <n v="39"/>
    <n v="1.0053333333333332"/>
    <n v="39.919598225123075"/>
    <n v="1.0290385320253947"/>
    <x v="1"/>
    <n v="2"/>
    <m/>
    <n v="15"/>
    <n v="3"/>
    <n v="3"/>
    <n v="3"/>
    <n v="3"/>
    <n v="2"/>
    <n v="3"/>
    <n v="15"/>
    <n v="3"/>
    <n v="1"/>
    <n v="1"/>
    <n v="2"/>
  </r>
  <r>
    <n v="82223"/>
    <x v="0"/>
    <n v="27"/>
    <n v="1"/>
    <x v="1"/>
    <m/>
    <n v="1"/>
    <n v="5"/>
    <n v="5"/>
    <n v="58"/>
    <n v="1.5"/>
    <n v="143"/>
    <n v="3.7"/>
    <n v="64"/>
    <n v="1.6551724137931034"/>
    <n v="49.632086476922645"/>
    <n v="1.283588443368689"/>
    <x v="1"/>
    <m/>
    <m/>
    <n v="14"/>
    <n v="4"/>
    <n v="1"/>
    <n v="3"/>
    <n v="1"/>
    <n v="1"/>
    <n v="9"/>
    <n v="0"/>
    <n v="4"/>
    <n v="1"/>
    <n v="1"/>
    <n v="1"/>
  </r>
  <r>
    <n v="82225"/>
    <x v="0"/>
    <n v="55"/>
    <n v="1"/>
    <x v="1"/>
    <m/>
    <n v="1"/>
    <n v="5"/>
    <n v="3"/>
    <n v="30"/>
    <n v="0.78"/>
    <n v="169"/>
    <n v="4.37"/>
    <n v="39"/>
    <n v="1.014"/>
    <n v="35.047217905965567"/>
    <n v="0.91122766555510482"/>
    <x v="0"/>
    <n v="2"/>
    <m/>
    <n v="15"/>
    <n v="3"/>
    <n v="1"/>
    <n v="2"/>
    <n v="2"/>
    <n v="1"/>
    <n v="2"/>
    <n v="8"/>
    <n v="0"/>
    <n v="1"/>
    <n v="2"/>
    <m/>
  </r>
  <r>
    <n v="82226"/>
    <x v="0"/>
    <n v="80"/>
    <n v="4"/>
    <x v="0"/>
    <n v="1"/>
    <n v="1"/>
    <n v="3"/>
    <n v="3"/>
    <n v="57"/>
    <n v="1.47"/>
    <n v="227"/>
    <n v="5.87"/>
    <n v="52"/>
    <n v="1.3410526315789473"/>
    <n v="59.737698680919991"/>
    <n v="1.5406038080868838"/>
    <x v="0"/>
    <n v="2"/>
    <m/>
    <n v="99"/>
    <n v="2"/>
    <n v="2"/>
    <n v="9"/>
    <n v="9"/>
    <n v="2"/>
    <m/>
    <n v="0"/>
    <n v="0"/>
    <n v="2"/>
    <n v="1"/>
    <n v="2"/>
  </r>
  <r>
    <n v="82230"/>
    <x v="0"/>
    <n v="60"/>
    <n v="6"/>
    <x v="1"/>
    <m/>
    <n v="2"/>
    <n v="5"/>
    <n v="1"/>
    <n v="44"/>
    <n v="1.1399999999999999"/>
    <n v="223"/>
    <n v="5.77"/>
    <n v="53"/>
    <n v="1.3731818181818181"/>
    <n v="44.807820501987742"/>
    <n v="1.1609298948242277"/>
    <x v="0"/>
    <n v="2"/>
    <m/>
    <n v="6"/>
    <n v="5"/>
    <n v="3"/>
    <n v="9"/>
    <n v="0"/>
    <n v="3"/>
    <n v="0"/>
    <n v="2"/>
    <n v="0"/>
    <n v="1"/>
    <n v="1"/>
    <n v="2"/>
  </r>
  <r>
    <n v="82231"/>
    <x v="0"/>
    <n v="53"/>
    <n v="3"/>
    <x v="1"/>
    <m/>
    <n v="1"/>
    <n v="3"/>
    <n v="3"/>
    <n v="55"/>
    <n v="1.42"/>
    <n v="153"/>
    <n v="3.96"/>
    <n v="57"/>
    <n v="1.4716363636363636"/>
    <n v="54.215749093070713"/>
    <n v="1.3997520674938257"/>
    <x v="1"/>
    <n v="2"/>
    <m/>
    <n v="3"/>
    <n v="3"/>
    <n v="2"/>
    <m/>
    <m/>
    <m/>
    <m/>
    <n v="0"/>
    <n v="0"/>
    <n v="1"/>
    <n v="1"/>
    <n v="2"/>
  </r>
  <r>
    <n v="82236"/>
    <x v="0"/>
    <n v="79"/>
    <n v="3"/>
    <x v="0"/>
    <n v="2"/>
    <n v="1"/>
    <n v="5"/>
    <n v="1"/>
    <n v="40"/>
    <n v="1.03"/>
    <n v="139"/>
    <n v="3.59"/>
    <n v="46"/>
    <n v="1.1845000000000001"/>
    <n v="34.438198988588638"/>
    <n v="0.88678362395615751"/>
    <x v="0"/>
    <n v="1"/>
    <n v="2"/>
    <n v="8"/>
    <n v="3"/>
    <n v="3"/>
    <n v="2"/>
    <n v="2"/>
    <n v="3"/>
    <n v="3"/>
    <n v="12"/>
    <n v="0"/>
    <n v="1"/>
    <n v="1"/>
    <n v="2"/>
  </r>
  <r>
    <n v="82243"/>
    <x v="0"/>
    <n v="32"/>
    <n v="3"/>
    <x v="1"/>
    <m/>
    <n v="1"/>
    <n v="5"/>
    <n v="6"/>
    <n v="77"/>
    <n v="1.99"/>
    <n v="164"/>
    <n v="4.24"/>
    <n v="83"/>
    <n v="2.1450649350649349"/>
    <n v="78.738980618361268"/>
    <n v="2.0349424861108951"/>
    <x v="1"/>
    <m/>
    <m/>
    <n v="10"/>
    <n v="3"/>
    <n v="2"/>
    <n v="3"/>
    <n v="3"/>
    <n v="3"/>
    <n v="2"/>
    <n v="5"/>
    <n v="2"/>
    <n v="1"/>
    <n v="1"/>
    <n v="2"/>
  </r>
  <r>
    <n v="82254"/>
    <x v="0"/>
    <n v="77"/>
    <n v="3"/>
    <x v="0"/>
    <n v="1"/>
    <n v="1"/>
    <n v="5"/>
    <n v="1"/>
    <n v="31"/>
    <n v="0.8"/>
    <n v="107"/>
    <n v="2.77"/>
    <n v="41"/>
    <n v="1.0580645161290323"/>
    <n v="33.72107115588603"/>
    <n v="0.87022119111963958"/>
    <x v="1"/>
    <n v="2"/>
    <m/>
    <n v="7"/>
    <n v="3"/>
    <n v="3"/>
    <n v="3"/>
    <n v="3"/>
    <n v="3"/>
    <n v="0"/>
    <n v="0"/>
    <n v="30"/>
    <n v="1"/>
    <n v="1"/>
    <n v="2"/>
  </r>
  <r>
    <n v="82261"/>
    <x v="0"/>
    <n v="42"/>
    <n v="3"/>
    <x v="1"/>
    <m/>
    <n v="1"/>
    <n v="2"/>
    <n v="1"/>
    <n v="20"/>
    <n v="0.52"/>
    <n v="278"/>
    <n v="7.19"/>
    <n v="18"/>
    <n v="0.46799999999999997"/>
    <n v="26.317460828311617"/>
    <n v="0.68425398153610206"/>
    <x v="1"/>
    <n v="2"/>
    <m/>
    <n v="3"/>
    <n v="4"/>
    <n v="1"/>
    <n v="3"/>
    <n v="3"/>
    <n v="1"/>
    <n v="1"/>
    <n v="0"/>
    <n v="0"/>
    <n v="1"/>
    <n v="1"/>
    <n v="2"/>
  </r>
  <r>
    <n v="82270"/>
    <x v="0"/>
    <n v="49"/>
    <n v="6"/>
    <x v="1"/>
    <m/>
    <n v="2"/>
    <n v="1"/>
    <n v="1"/>
    <n v="42"/>
    <n v="1.0900000000000001"/>
    <n v="184"/>
    <n v="4.76"/>
    <n v="49"/>
    <n v="1.2716666666666667"/>
    <n v="36.680491206964206"/>
    <n v="0.95194608132359504"/>
    <x v="0"/>
    <n v="2"/>
    <m/>
    <n v="7"/>
    <n v="3"/>
    <n v="0"/>
    <m/>
    <m/>
    <m/>
    <m/>
    <n v="0"/>
    <n v="0"/>
    <n v="1"/>
    <n v="1"/>
    <n v="2"/>
  </r>
  <r>
    <n v="82271"/>
    <x v="0"/>
    <n v="23"/>
    <n v="3"/>
    <x v="1"/>
    <m/>
    <n v="1"/>
    <n v="1"/>
    <n v="5"/>
    <n v="37"/>
    <n v="0.96"/>
    <n v="124"/>
    <n v="3.21"/>
    <n v="40"/>
    <n v="1.0378378378378379"/>
    <n v="41.524486609901651"/>
    <n v="1.0773920850136645"/>
    <x v="1"/>
    <m/>
    <m/>
    <n v="6"/>
    <n v="4"/>
    <n v="1"/>
    <m/>
    <m/>
    <m/>
    <n v="9"/>
    <n v="0"/>
    <n v="0"/>
    <n v="1"/>
    <n v="2"/>
    <m/>
  </r>
  <r>
    <n v="82282"/>
    <x v="0"/>
    <n v="34"/>
    <n v="3"/>
    <x v="1"/>
    <m/>
    <n v="1"/>
    <n v="2"/>
    <n v="6"/>
    <n v="41"/>
    <n v="1.06"/>
    <n v="209"/>
    <n v="5.4"/>
    <n v="48"/>
    <n v="1.2409756097560976"/>
    <n v="46.978108715013533"/>
    <n v="1.2145559814125451"/>
    <x v="1"/>
    <m/>
    <m/>
    <n v="6"/>
    <n v="2"/>
    <n v="3"/>
    <n v="3"/>
    <n v="3"/>
    <n v="3"/>
    <n v="1"/>
    <n v="0"/>
    <n v="0"/>
    <n v="1"/>
    <n v="2"/>
    <m/>
  </r>
  <r>
    <n v="82283"/>
    <x v="0"/>
    <n v="48"/>
    <n v="1"/>
    <x v="1"/>
    <m/>
    <n v="2"/>
    <n v="1"/>
    <n v="1"/>
    <n v="39"/>
    <n v="1.01"/>
    <n v="159"/>
    <n v="4.1100000000000003"/>
    <n v="34"/>
    <n v="0.88051282051282065"/>
    <n v="40.277930475120229"/>
    <n v="1.0430951225608058"/>
    <x v="0"/>
    <n v="2"/>
    <m/>
    <n v="99"/>
    <n v="4"/>
    <n v="2"/>
    <n v="3"/>
    <n v="2"/>
    <n v="2"/>
    <m/>
    <n v="0"/>
    <n v="0"/>
    <n v="1"/>
    <n v="1"/>
    <n v="2"/>
  </r>
  <r>
    <n v="82288"/>
    <x v="0"/>
    <n v="55"/>
    <n v="3"/>
    <x v="1"/>
    <m/>
    <n v="1"/>
    <n v="2"/>
    <n v="1"/>
    <n v="43"/>
    <n v="1.1100000000000001"/>
    <n v="187"/>
    <n v="4.84"/>
    <n v="49"/>
    <n v="1.2648837209302328"/>
    <n v="45.690177744462616"/>
    <n v="1.1794441231710118"/>
    <x v="1"/>
    <n v="2"/>
    <m/>
    <n v="5"/>
    <n v="2"/>
    <n v="3"/>
    <n v="3"/>
    <n v="3"/>
    <n v="3"/>
    <m/>
    <n v="0"/>
    <n v="0"/>
    <n v="1"/>
    <n v="2"/>
    <m/>
  </r>
  <r>
    <n v="82290"/>
    <x v="0"/>
    <n v="43"/>
    <n v="1"/>
    <x v="1"/>
    <m/>
    <n v="2"/>
    <n v="2"/>
    <n v="1"/>
    <n v="47"/>
    <n v="1.22"/>
    <n v="155"/>
    <n v="4.01"/>
    <n v="42"/>
    <n v="1.0902127659574468"/>
    <n v="39.440309307675378"/>
    <n v="1.0237697309651905"/>
    <x v="0"/>
    <n v="2"/>
    <m/>
    <n v="7"/>
    <n v="1"/>
    <n v="2"/>
    <n v="4"/>
    <n v="4"/>
    <n v="4"/>
    <n v="2"/>
    <n v="0"/>
    <n v="0"/>
    <n v="2"/>
    <n v="1"/>
    <n v="2"/>
  </r>
  <r>
    <n v="82295"/>
    <x v="0"/>
    <n v="80"/>
    <n v="3"/>
    <x v="0"/>
    <n v="2"/>
    <n v="1"/>
    <n v="3"/>
    <n v="1"/>
    <n v="54"/>
    <n v="1.4"/>
    <n v="181"/>
    <n v="4.68"/>
    <n v="59"/>
    <n v="1.5296296296296295"/>
    <n v="57.046317983376973"/>
    <n v="1.4789786143838473"/>
    <x v="1"/>
    <n v="1"/>
    <n v="2"/>
    <n v="5"/>
    <n v="3"/>
    <n v="3"/>
    <n v="3"/>
    <n v="3"/>
    <n v="3"/>
    <n v="1"/>
    <n v="1"/>
    <n v="6"/>
    <n v="1"/>
    <n v="1"/>
    <n v="2"/>
  </r>
  <r>
    <n v="82298"/>
    <x v="0"/>
    <n v="44"/>
    <n v="4"/>
    <x v="1"/>
    <m/>
    <n v="1"/>
    <n v="2"/>
    <n v="1"/>
    <n v="53"/>
    <n v="1.37"/>
    <n v="170"/>
    <n v="4.4000000000000004"/>
    <n v="59"/>
    <n v="1.5250943396226417"/>
    <n v="53.741509965738857"/>
    <n v="1.3891673330766461"/>
    <x v="1"/>
    <n v="1"/>
    <n v="3"/>
    <n v="1"/>
    <n v="3"/>
    <n v="2"/>
    <n v="3"/>
    <n v="3"/>
    <n v="3"/>
    <m/>
    <n v="0"/>
    <n v="0"/>
    <n v="2"/>
    <n v="2"/>
    <m/>
  </r>
  <r>
    <n v="82306"/>
    <x v="0"/>
    <n v="43"/>
    <n v="6"/>
    <x v="1"/>
    <m/>
    <n v="2"/>
    <n v="5"/>
    <n v="1"/>
    <n v="31"/>
    <n v="0.8"/>
    <n v="172"/>
    <n v="4.45"/>
    <n v="31"/>
    <n v="0.8"/>
    <n v="36.637085351797715"/>
    <n v="0.94547317036897338"/>
    <x v="1"/>
    <n v="2"/>
    <m/>
    <n v="77"/>
    <n v="1"/>
    <n v="3"/>
    <n v="2"/>
    <n v="2"/>
    <n v="3"/>
    <m/>
    <n v="0"/>
    <n v="0"/>
    <n v="2"/>
    <n v="1"/>
    <n v="2"/>
  </r>
  <r>
    <n v="82308"/>
    <x v="0"/>
    <n v="33"/>
    <n v="3"/>
    <x v="1"/>
    <m/>
    <n v="1"/>
    <n v="4"/>
    <n v="1"/>
    <n v="59"/>
    <n v="1.53"/>
    <n v="208"/>
    <n v="5.38"/>
    <n v="61"/>
    <n v="1.581864406779661"/>
    <n v="61.426987216671932"/>
    <n v="1.5929371261272554"/>
    <x v="0"/>
    <m/>
    <m/>
    <n v="6"/>
    <n v="2"/>
    <n v="2"/>
    <n v="3"/>
    <n v="3"/>
    <n v="2"/>
    <n v="0"/>
    <n v="1"/>
    <n v="2"/>
    <n v="1"/>
    <n v="1"/>
    <n v="2"/>
  </r>
  <r>
    <n v="82315"/>
    <x v="0"/>
    <n v="23"/>
    <n v="3"/>
    <x v="1"/>
    <m/>
    <n v="1"/>
    <n v="3"/>
    <n v="1"/>
    <n v="54"/>
    <n v="1.4"/>
    <n v="227"/>
    <n v="5.87"/>
    <n v="55"/>
    <n v="1.4259259259259258"/>
    <n v="45.812009809671849"/>
    <n v="1.1877187728433443"/>
    <x v="1"/>
    <m/>
    <m/>
    <n v="9"/>
    <n v="3"/>
    <n v="1"/>
    <m/>
    <m/>
    <m/>
    <n v="2"/>
    <n v="0"/>
    <n v="0"/>
    <n v="1"/>
    <n v="1"/>
    <n v="2"/>
  </r>
  <r>
    <n v="82316"/>
    <x v="0"/>
    <n v="73"/>
    <n v="1"/>
    <x v="0"/>
    <n v="2"/>
    <n v="1"/>
    <n v="4"/>
    <n v="1"/>
    <n v="48"/>
    <n v="1.24"/>
    <n v="176"/>
    <n v="4.55"/>
    <n v="48"/>
    <n v="1.24"/>
    <n v="48.942705443690244"/>
    <n v="1.2643532239619979"/>
    <x v="0"/>
    <n v="2"/>
    <m/>
    <m/>
    <n v="3"/>
    <n v="0"/>
    <n v="1"/>
    <n v="1"/>
    <n v="1"/>
    <m/>
    <n v="0"/>
    <n v="0"/>
    <n v="2"/>
    <n v="1"/>
    <n v="2"/>
  </r>
  <r>
    <n v="82318"/>
    <x v="0"/>
    <n v="27"/>
    <n v="4"/>
    <x v="1"/>
    <m/>
    <n v="2"/>
    <n v="4"/>
    <n v="5"/>
    <n v="52"/>
    <n v="1.34"/>
    <n v="166"/>
    <n v="4.29"/>
    <n v="61"/>
    <n v="1.5719230769230772"/>
    <n v="60.326790736496179"/>
    <n v="1.5545749920558631"/>
    <x v="1"/>
    <m/>
    <m/>
    <n v="1"/>
    <n v="2"/>
    <n v="3"/>
    <n v="3"/>
    <n v="3"/>
    <n v="3"/>
    <n v="2"/>
    <n v="0"/>
    <n v="12"/>
    <n v="1"/>
    <n v="2"/>
    <m/>
  </r>
  <r>
    <n v="82320"/>
    <x v="0"/>
    <n v="28"/>
    <n v="3"/>
    <x v="1"/>
    <m/>
    <n v="1"/>
    <n v="5"/>
    <n v="1"/>
    <n v="36"/>
    <n v="0.93"/>
    <n v="213"/>
    <n v="5.51"/>
    <n v="37"/>
    <n v="0.95583333333333342"/>
    <n v="37.262393116500633"/>
    <n v="0.9626118221762664"/>
    <x v="0"/>
    <m/>
    <m/>
    <n v="14"/>
    <n v="4"/>
    <n v="2"/>
    <n v="3"/>
    <n v="3"/>
    <n v="2"/>
    <n v="4"/>
    <n v="5"/>
    <n v="0"/>
    <n v="2"/>
    <n v="1"/>
    <n v="2"/>
  </r>
  <r>
    <n v="82321"/>
    <x v="0"/>
    <n v="59"/>
    <n v="3"/>
    <x v="1"/>
    <m/>
    <n v="1"/>
    <n v="4"/>
    <n v="1"/>
    <n v="173"/>
    <n v="4.47"/>
    <n v="251"/>
    <n v="6.49"/>
    <n v="180"/>
    <n v="4.6508670520231208"/>
    <n v="166.32829332775461"/>
    <n v="4.2976154403182836"/>
    <x v="1"/>
    <n v="2"/>
    <m/>
    <n v="15"/>
    <n v="1"/>
    <n v="3"/>
    <n v="3"/>
    <n v="3"/>
    <n v="3"/>
    <n v="1"/>
    <n v="0"/>
    <n v="2"/>
    <n v="1"/>
    <n v="1"/>
    <n v="2"/>
  </r>
  <r>
    <n v="82325"/>
    <x v="0"/>
    <n v="39"/>
    <n v="3"/>
    <x v="0"/>
    <n v="1"/>
    <n v="1"/>
    <n v="4"/>
    <n v="1"/>
    <n v="52"/>
    <n v="1.34"/>
    <n v="191"/>
    <n v="4.9400000000000004"/>
    <n v="57"/>
    <n v="1.4688461538461541"/>
    <n v="54.514025204578445"/>
    <n v="1.4047844956564446"/>
    <x v="1"/>
    <m/>
    <m/>
    <n v="6"/>
    <n v="3"/>
    <n v="3"/>
    <n v="3"/>
    <n v="3"/>
    <n v="3"/>
    <n v="8"/>
    <n v="0"/>
    <n v="8"/>
    <n v="1"/>
    <n v="1"/>
    <n v="2"/>
  </r>
  <r>
    <n v="82329"/>
    <x v="0"/>
    <n v="45"/>
    <n v="3"/>
    <x v="1"/>
    <m/>
    <n v="2"/>
    <n v="5"/>
    <n v="1"/>
    <n v="56"/>
    <n v="1.45"/>
    <n v="196"/>
    <n v="5.07"/>
    <n v="52"/>
    <n v="1.3464285714285713"/>
    <n v="60.211555825987844"/>
    <n v="1.5590492133514711"/>
    <x v="0"/>
    <n v="2"/>
    <m/>
    <n v="15"/>
    <n v="1"/>
    <n v="0"/>
    <m/>
    <m/>
    <m/>
    <n v="1"/>
    <n v="0"/>
    <n v="0"/>
    <n v="1"/>
    <n v="1"/>
    <n v="2"/>
  </r>
  <r>
    <n v="82335"/>
    <x v="0"/>
    <n v="52"/>
    <n v="3"/>
    <x v="1"/>
    <m/>
    <n v="1"/>
    <n v="4"/>
    <n v="1"/>
    <n v="33"/>
    <n v="0.85"/>
    <n v="157"/>
    <n v="4.0599999999999996"/>
    <n v="38"/>
    <n v="0.97878787878787865"/>
    <n v="30.16969152280905"/>
    <n v="0.77709811498144521"/>
    <x v="1"/>
    <n v="2"/>
    <m/>
    <n v="9"/>
    <n v="3"/>
    <n v="0"/>
    <n v="3"/>
    <n v="3"/>
    <n v="3"/>
    <n v="7"/>
    <m/>
    <n v="0"/>
    <n v="1"/>
    <n v="1"/>
    <n v="2"/>
  </r>
  <r>
    <n v="82336"/>
    <x v="0"/>
    <n v="28"/>
    <n v="4"/>
    <x v="1"/>
    <m/>
    <n v="1"/>
    <n v="2"/>
    <n v="5"/>
    <n v="85"/>
    <n v="2.2000000000000002"/>
    <n v="179"/>
    <n v="4.63"/>
    <n v="79"/>
    <n v="2.0447058823529414"/>
    <n v="84.973744474035911"/>
    <n v="2.1993204452103416"/>
    <x v="0"/>
    <m/>
    <m/>
    <n v="77"/>
    <n v="5"/>
    <n v="0"/>
    <m/>
    <m/>
    <m/>
    <n v="21"/>
    <n v="0"/>
    <n v="0"/>
    <n v="1"/>
    <n v="1"/>
    <n v="2"/>
  </r>
  <r>
    <n v="82344"/>
    <x v="0"/>
    <n v="70"/>
    <n v="4"/>
    <x v="1"/>
    <m/>
    <n v="2"/>
    <n v="1"/>
    <n v="3"/>
    <n v="49"/>
    <n v="1.27"/>
    <n v="112"/>
    <n v="2.9"/>
    <n v="46"/>
    <n v="1.1922448979591838"/>
    <n v="44.519087919526491"/>
    <n v="1.1538620746489521"/>
    <x v="0"/>
    <n v="1"/>
    <n v="2"/>
    <n v="6"/>
    <n v="1"/>
    <n v="2"/>
    <n v="3"/>
    <n v="3"/>
    <n v="3"/>
    <m/>
    <n v="0"/>
    <n v="0"/>
    <n v="2"/>
    <n v="1"/>
    <n v="2"/>
  </r>
  <r>
    <n v="82345"/>
    <x v="0"/>
    <n v="32"/>
    <n v="4"/>
    <x v="1"/>
    <m/>
    <n v="1"/>
    <n v="5"/>
    <n v="1"/>
    <n v="46"/>
    <n v="1.19"/>
    <n v="268"/>
    <n v="6.93"/>
    <n v="45"/>
    <n v="1.1641304347826087"/>
    <n v="46.892539945111444"/>
    <n v="1.2130896203191874"/>
    <x v="1"/>
    <m/>
    <m/>
    <n v="12"/>
    <n v="3"/>
    <n v="3"/>
    <n v="3"/>
    <n v="3"/>
    <n v="3"/>
    <n v="4"/>
    <n v="0"/>
    <n v="0"/>
    <n v="1"/>
    <n v="1"/>
    <n v="2"/>
  </r>
  <r>
    <n v="82351"/>
    <x v="0"/>
    <n v="65"/>
    <n v="4"/>
    <x v="0"/>
    <n v="2"/>
    <n v="1"/>
    <n v="2"/>
    <n v="3"/>
    <n v="93"/>
    <n v="2.4"/>
    <n v="210"/>
    <n v="5.43"/>
    <n v="91"/>
    <n v="2.3483870967741938"/>
    <n v="97.152626237004938"/>
    <n v="2.5071645480517399"/>
    <x v="1"/>
    <n v="2"/>
    <m/>
    <n v="6"/>
    <n v="1"/>
    <n v="2"/>
    <n v="3"/>
    <n v="3"/>
    <n v="3"/>
    <n v="1"/>
    <n v="0"/>
    <n v="0"/>
    <n v="1"/>
    <n v="1"/>
    <n v="2"/>
  </r>
  <r>
    <n v="82353"/>
    <x v="0"/>
    <n v="53"/>
    <n v="6"/>
    <x v="1"/>
    <m/>
    <n v="2"/>
    <n v="5"/>
    <n v="1"/>
    <n v="77"/>
    <n v="1.99"/>
    <n v="235"/>
    <n v="6.08"/>
    <n v="75"/>
    <n v="1.9383116883116882"/>
    <n v="78.787610067770032"/>
    <n v="2.0361992731800309"/>
    <x v="0"/>
    <n v="2"/>
    <m/>
    <n v="15"/>
    <n v="3"/>
    <n v="1"/>
    <n v="2"/>
    <n v="2"/>
    <n v="2"/>
    <n v="0"/>
    <n v="0"/>
    <n v="0"/>
    <n v="1"/>
    <n v="1"/>
    <n v="2"/>
  </r>
  <r>
    <n v="82359"/>
    <x v="0"/>
    <n v="48"/>
    <n v="3"/>
    <x v="0"/>
    <n v="1"/>
    <n v="1"/>
    <n v="4"/>
    <n v="1"/>
    <n v="31"/>
    <n v="0.8"/>
    <n v="182"/>
    <n v="4.71"/>
    <n v="25"/>
    <n v="0.64516129032258063"/>
    <n v="28.672072063869955"/>
    <n v="0.73992444035793437"/>
    <x v="1"/>
    <n v="2"/>
    <m/>
    <n v="4"/>
    <n v="4"/>
    <n v="2"/>
    <n v="3"/>
    <n v="1"/>
    <n v="1"/>
    <m/>
    <n v="0"/>
    <n v="4"/>
    <n v="1"/>
    <n v="1"/>
    <n v="2"/>
  </r>
  <r>
    <n v="82363"/>
    <x v="0"/>
    <n v="38"/>
    <n v="3"/>
    <x v="0"/>
    <n v="1"/>
    <n v="1"/>
    <n v="4"/>
    <n v="3"/>
    <n v="23"/>
    <n v="0.59"/>
    <n v="272"/>
    <n v="7.03"/>
    <n v="26"/>
    <n v="0.66695652173913045"/>
    <n v="24.325954929725881"/>
    <n v="0.62401362645818559"/>
    <x v="1"/>
    <m/>
    <m/>
    <n v="5"/>
    <n v="5"/>
    <n v="1"/>
    <n v="2"/>
    <n v="1"/>
    <n v="1"/>
    <m/>
    <n v="0"/>
    <n v="0"/>
    <n v="1"/>
    <n v="2"/>
    <m/>
  </r>
  <r>
    <n v="82367"/>
    <x v="0"/>
    <n v="35"/>
    <n v="1"/>
    <x v="1"/>
    <m/>
    <n v="2"/>
    <n v="1"/>
    <n v="1"/>
    <n v="61"/>
    <n v="1.58"/>
    <n v="205"/>
    <n v="5.3"/>
    <n v="62"/>
    <n v="1.6059016393442624"/>
    <n v="62.620843890435431"/>
    <n v="1.6219825138834096"/>
    <x v="0"/>
    <m/>
    <m/>
    <n v="1"/>
    <n v="4"/>
    <n v="0"/>
    <n v="3"/>
    <n v="0"/>
    <n v="0"/>
    <m/>
    <n v="1"/>
    <n v="0"/>
    <n v="2"/>
    <n v="2"/>
    <m/>
  </r>
  <r>
    <n v="82370"/>
    <x v="0"/>
    <n v="37"/>
    <n v="4"/>
    <x v="1"/>
    <m/>
    <n v="1"/>
    <n v="3"/>
    <n v="3"/>
    <n v="36"/>
    <n v="0.93"/>
    <n v="142"/>
    <n v="3.67"/>
    <n v="43"/>
    <n v="1.1108333333333333"/>
    <n v="36.949754557432911"/>
    <n v="0.95453532606701685"/>
    <x v="1"/>
    <m/>
    <m/>
    <n v="1"/>
    <n v="3"/>
    <n v="3"/>
    <n v="3"/>
    <n v="3"/>
    <n v="3"/>
    <m/>
    <n v="0"/>
    <n v="0"/>
    <n v="2"/>
    <n v="1"/>
    <n v="2"/>
  </r>
  <r>
    <n v="82375"/>
    <x v="0"/>
    <n v="49"/>
    <n v="6"/>
    <x v="1"/>
    <m/>
    <n v="2"/>
    <n v="5"/>
    <n v="1"/>
    <n v="44"/>
    <n v="1.1399999999999999"/>
    <n v="195"/>
    <n v="5.04"/>
    <n v="44"/>
    <n v="1.1399999999999999"/>
    <n v="51.2525258498288"/>
    <n v="1.3279063515637459"/>
    <x v="0"/>
    <n v="2"/>
    <m/>
    <n v="8"/>
    <n v="3"/>
    <n v="2"/>
    <n v="2"/>
    <n v="1"/>
    <n v="3"/>
    <m/>
    <n v="0"/>
    <n v="0"/>
    <n v="1"/>
    <n v="1"/>
    <n v="2"/>
  </r>
  <r>
    <n v="82376"/>
    <x v="0"/>
    <n v="41"/>
    <n v="4"/>
    <x v="1"/>
    <m/>
    <n v="1"/>
    <n v="3"/>
    <n v="1"/>
    <n v="59"/>
    <n v="1.53"/>
    <n v="222"/>
    <n v="5.74"/>
    <n v="58"/>
    <n v="1.5040677966101694"/>
    <n v="58.391255096469848"/>
    <n v="1.5142139033491333"/>
    <x v="1"/>
    <n v="2"/>
    <m/>
    <n v="5"/>
    <n v="4"/>
    <n v="0"/>
    <n v="3"/>
    <n v="3"/>
    <n v="1"/>
    <n v="5"/>
    <n v="0"/>
    <n v="0"/>
    <n v="1"/>
    <n v="1"/>
    <n v="2"/>
  </r>
  <r>
    <n v="82380"/>
    <x v="0"/>
    <n v="44"/>
    <n v="3"/>
    <x v="1"/>
    <m/>
    <n v="1"/>
    <n v="3"/>
    <n v="1"/>
    <n v="68"/>
    <n v="1.76"/>
    <n v="160"/>
    <n v="4.1399999999999997"/>
    <n v="64"/>
    <n v="1.6564705882352941"/>
    <n v="67.904245622121294"/>
    <n v="1.7575216513960807"/>
    <x v="1"/>
    <n v="2"/>
    <m/>
    <n v="14"/>
    <n v="2"/>
    <n v="3"/>
    <n v="3"/>
    <n v="3"/>
    <n v="3"/>
    <n v="0"/>
    <n v="0"/>
    <n v="0"/>
    <n v="1"/>
    <n v="1"/>
    <n v="2"/>
  </r>
  <r>
    <n v="82383"/>
    <x v="0"/>
    <n v="62"/>
    <n v="1"/>
    <x v="1"/>
    <m/>
    <n v="2"/>
    <n v="1"/>
    <n v="1"/>
    <n v="30"/>
    <n v="0.78"/>
    <n v="172"/>
    <n v="4.45"/>
    <n v="38"/>
    <n v="0.98799999999999999"/>
    <n v="28.567902002969898"/>
    <n v="0.74276545207721734"/>
    <x v="0"/>
    <n v="2"/>
    <m/>
    <n v="6"/>
    <n v="3"/>
    <n v="2"/>
    <m/>
    <m/>
    <m/>
    <m/>
    <n v="0"/>
    <n v="0"/>
    <n v="2"/>
    <n v="1"/>
    <n v="2"/>
  </r>
  <r>
    <n v="82391"/>
    <x v="0"/>
    <n v="26"/>
    <n v="3"/>
    <x v="1"/>
    <m/>
    <n v="1"/>
    <n v="5"/>
    <n v="1"/>
    <n v="42"/>
    <n v="1.0900000000000001"/>
    <n v="200"/>
    <n v="5.17"/>
    <n v="37"/>
    <n v="0.96023809523809533"/>
    <n v="48.031389115799122"/>
    <n v="1.2465289080052631"/>
    <x v="1"/>
    <m/>
    <m/>
    <n v="7"/>
    <n v="4"/>
    <n v="2"/>
    <n v="4"/>
    <n v="4"/>
    <n v="4"/>
    <n v="2"/>
    <n v="42"/>
    <m/>
    <n v="1"/>
    <n v="1"/>
    <n v="2"/>
  </r>
  <r>
    <n v="82397"/>
    <x v="0"/>
    <n v="33"/>
    <n v="3"/>
    <x v="1"/>
    <m/>
    <n v="1"/>
    <n v="3"/>
    <n v="3"/>
    <n v="51"/>
    <n v="1.32"/>
    <n v="160"/>
    <n v="4.1399999999999997"/>
    <n v="54"/>
    <n v="1.3976470588235295"/>
    <n v="54.70998956772037"/>
    <n v="1.4160232593998214"/>
    <x v="1"/>
    <m/>
    <m/>
    <n v="12"/>
    <n v="3"/>
    <n v="3"/>
    <n v="3"/>
    <n v="3"/>
    <n v="3"/>
    <n v="4"/>
    <n v="0"/>
    <n v="0"/>
    <n v="1"/>
    <n v="2"/>
    <m/>
  </r>
  <r>
    <n v="82398"/>
    <x v="0"/>
    <n v="31"/>
    <n v="1"/>
    <x v="1"/>
    <m/>
    <n v="1"/>
    <n v="3"/>
    <n v="1"/>
    <n v="46"/>
    <n v="1.19"/>
    <n v="207"/>
    <n v="5.35"/>
    <n v="41"/>
    <n v="1.0606521739130435"/>
    <n v="44.780450488561272"/>
    <n v="1.1584507843779981"/>
    <x v="0"/>
    <m/>
    <m/>
    <n v="6"/>
    <n v="2"/>
    <n v="2"/>
    <n v="3"/>
    <n v="3"/>
    <n v="2"/>
    <n v="1"/>
    <n v="0"/>
    <n v="0"/>
    <n v="1"/>
    <n v="2"/>
    <m/>
  </r>
  <r>
    <n v="82402"/>
    <x v="0"/>
    <n v="65"/>
    <n v="6"/>
    <x v="1"/>
    <m/>
    <n v="2"/>
    <n v="5"/>
    <n v="1"/>
    <n v="56"/>
    <n v="1.45"/>
    <n v="217"/>
    <n v="5.61"/>
    <n v="62"/>
    <n v="1.6053571428571427"/>
    <n v="61.862313661786551"/>
    <n v="1.6017920501712588"/>
    <x v="0"/>
    <n v="1"/>
    <n v="2"/>
    <n v="14"/>
    <n v="3"/>
    <n v="1"/>
    <m/>
    <m/>
    <m/>
    <n v="0"/>
    <n v="0"/>
    <n v="0"/>
    <n v="2"/>
    <n v="1"/>
    <n v="2"/>
  </r>
  <r>
    <n v="82403"/>
    <x v="0"/>
    <n v="80"/>
    <n v="3"/>
    <x v="0"/>
    <n v="2"/>
    <n v="1"/>
    <n v="5"/>
    <n v="1"/>
    <n v="46"/>
    <n v="1.19"/>
    <n v="208"/>
    <n v="5.38"/>
    <n v="54"/>
    <n v="1.3969565217391302"/>
    <n v="52.612456163344461"/>
    <n v="1.3610613659647806"/>
    <x v="0"/>
    <n v="2"/>
    <m/>
    <n v="15"/>
    <n v="2"/>
    <n v="3"/>
    <n v="3"/>
    <n v="3"/>
    <n v="3"/>
    <n v="0"/>
    <n v="30"/>
    <n v="3"/>
    <n v="1"/>
    <n v="1"/>
    <n v="2"/>
  </r>
  <r>
    <n v="82406"/>
    <x v="0"/>
    <n v="73"/>
    <n v="4"/>
    <x v="1"/>
    <m/>
    <n v="1"/>
    <n v="9"/>
    <n v="5"/>
    <n v="123"/>
    <n v="3.18"/>
    <n v="214"/>
    <n v="5.53"/>
    <n v="133"/>
    <n v="3.4385365853658536"/>
    <n v="119.86024826793158"/>
    <n v="3.0988259308294506"/>
    <x v="0"/>
    <n v="1"/>
    <n v="3"/>
    <n v="3"/>
    <n v="3"/>
    <n v="3"/>
    <n v="9"/>
    <n v="9"/>
    <n v="9"/>
    <m/>
    <n v="0"/>
    <n v="0"/>
    <n v="2"/>
    <n v="1"/>
    <n v="2"/>
  </r>
  <r>
    <n v="82407"/>
    <x v="0"/>
    <n v="44"/>
    <n v="7"/>
    <x v="1"/>
    <m/>
    <n v="1"/>
    <n v="4"/>
    <n v="3"/>
    <n v="37"/>
    <n v="0.96"/>
    <n v="187"/>
    <n v="4.84"/>
    <n v="38"/>
    <n v="0.98594594594594587"/>
    <n v="41.170641813213038"/>
    <n v="1.0682112470455274"/>
    <x v="1"/>
    <n v="1"/>
    <n v="2"/>
    <n v="6"/>
    <n v="3"/>
    <n v="2"/>
    <n v="3"/>
    <n v="3"/>
    <n v="3"/>
    <n v="2"/>
    <n v="0"/>
    <n v="0"/>
    <n v="1"/>
    <n v="2"/>
    <m/>
  </r>
  <r>
    <n v="82409"/>
    <x v="0"/>
    <n v="63"/>
    <n v="3"/>
    <x v="1"/>
    <m/>
    <n v="1"/>
    <n v="5"/>
    <n v="1"/>
    <n v="32"/>
    <n v="0.83"/>
    <n v="143"/>
    <n v="3.7"/>
    <n v="39"/>
    <n v="1.0115624999999999"/>
    <n v="29.412702034639125"/>
    <n v="0.7628919590234523"/>
    <x v="1"/>
    <n v="1"/>
    <n v="2"/>
    <n v="5"/>
    <n v="3"/>
    <n v="2"/>
    <n v="2"/>
    <n v="3"/>
    <n v="2"/>
    <n v="1"/>
    <n v="0"/>
    <n v="4"/>
    <n v="1"/>
    <n v="1"/>
    <n v="2"/>
  </r>
  <r>
    <n v="82410"/>
    <x v="0"/>
    <n v="35"/>
    <n v="4"/>
    <x v="1"/>
    <m/>
    <n v="1"/>
    <n v="4"/>
    <n v="6"/>
    <n v="61"/>
    <n v="1.58"/>
    <n v="203"/>
    <n v="5.25"/>
    <n v="63"/>
    <n v="1.6318032786885246"/>
    <n v="62.436594535691363"/>
    <n v="1.6172101535474157"/>
    <x v="1"/>
    <m/>
    <m/>
    <n v="10"/>
    <n v="3"/>
    <n v="2"/>
    <n v="3"/>
    <n v="3"/>
    <n v="2"/>
    <n v="4"/>
    <n v="5"/>
    <n v="0"/>
    <n v="1"/>
    <n v="1"/>
    <n v="2"/>
  </r>
  <r>
    <n v="82416"/>
    <x v="0"/>
    <n v="50"/>
    <n v="4"/>
    <x v="1"/>
    <m/>
    <n v="1"/>
    <n v="4"/>
    <n v="1"/>
    <n v="53"/>
    <n v="1.37"/>
    <n v="165"/>
    <n v="4.2699999999999996"/>
    <n v="55"/>
    <n v="1.4216981132075472"/>
    <n v="57.814350865340117"/>
    <n v="1.4944464280286032"/>
    <x v="1"/>
    <n v="2"/>
    <m/>
    <n v="9"/>
    <n v="4"/>
    <n v="0"/>
    <m/>
    <m/>
    <m/>
    <n v="2"/>
    <n v="0"/>
    <n v="0"/>
    <n v="1"/>
    <n v="1"/>
    <n v="2"/>
  </r>
  <r>
    <n v="82420"/>
    <x v="0"/>
    <n v="35"/>
    <n v="4"/>
    <x v="1"/>
    <m/>
    <n v="2"/>
    <n v="4"/>
    <n v="1"/>
    <n v="63"/>
    <n v="1.63"/>
    <n v="158"/>
    <n v="4.09"/>
    <n v="60"/>
    <n v="1.5523809523809524"/>
    <n v="60.392385705761356"/>
    <n v="1.5625331539744602"/>
    <x v="0"/>
    <m/>
    <m/>
    <n v="7"/>
    <n v="2"/>
    <n v="3"/>
    <m/>
    <m/>
    <m/>
    <n v="1"/>
    <n v="0"/>
    <n v="0"/>
    <n v="1"/>
    <n v="1"/>
    <n v="2"/>
  </r>
  <r>
    <n v="82423"/>
    <x v="0"/>
    <n v="56"/>
    <n v="4"/>
    <x v="1"/>
    <m/>
    <n v="1"/>
    <n v="3"/>
    <n v="1"/>
    <n v="44"/>
    <n v="1.1399999999999999"/>
    <n v="172"/>
    <n v="4.45"/>
    <n v="45"/>
    <n v="1.1659090909090908"/>
    <n v="43.873119354419913"/>
    <n v="1.1367126378190613"/>
    <x v="1"/>
    <n v="2"/>
    <m/>
    <n v="14"/>
    <n v="3"/>
    <n v="3"/>
    <n v="3"/>
    <n v="3"/>
    <n v="3"/>
    <n v="6"/>
    <n v="0"/>
    <n v="0"/>
    <n v="1"/>
    <n v="1"/>
    <n v="2"/>
  </r>
  <r>
    <n v="82426"/>
    <x v="0"/>
    <n v="24"/>
    <n v="1"/>
    <x v="1"/>
    <m/>
    <n v="1"/>
    <n v="3"/>
    <n v="5"/>
    <n v="55"/>
    <n v="1.42"/>
    <n v="155"/>
    <n v="4.01"/>
    <n v="65"/>
    <n v="1.6781818181818182"/>
    <n v="54.932934574513631"/>
    <n v="1.4182684926510791"/>
    <x v="0"/>
    <m/>
    <m/>
    <n v="5"/>
    <n v="4"/>
    <n v="3"/>
    <n v="3"/>
    <n v="3"/>
    <n v="3"/>
    <n v="2"/>
    <n v="0"/>
    <n v="2"/>
    <n v="1"/>
    <n v="2"/>
    <m/>
  </r>
  <r>
    <n v="82427"/>
    <x v="0"/>
    <n v="48"/>
    <n v="4"/>
    <x v="1"/>
    <m/>
    <n v="1"/>
    <n v="5"/>
    <n v="5"/>
    <n v="53"/>
    <n v="1.37"/>
    <n v="256"/>
    <n v="6.62"/>
    <n v="51"/>
    <n v="1.318301886792453"/>
    <n v="51.348624879513707"/>
    <n v="1.3273135110364866"/>
    <x v="1"/>
    <n v="1"/>
    <n v="2"/>
    <n v="10"/>
    <n v="1"/>
    <n v="1"/>
    <n v="3"/>
    <n v="3"/>
    <n v="2"/>
    <n v="4"/>
    <n v="1"/>
    <n v="4"/>
    <n v="1"/>
    <n v="1"/>
    <n v="2"/>
  </r>
  <r>
    <n v="82429"/>
    <x v="0"/>
    <n v="36"/>
    <n v="3"/>
    <x v="1"/>
    <m/>
    <n v="1"/>
    <n v="5"/>
    <n v="1"/>
    <n v="40"/>
    <n v="1.03"/>
    <n v="230"/>
    <n v="5.95"/>
    <n v="38"/>
    <n v="0.97850000000000004"/>
    <n v="41.903701309115092"/>
    <n v="1.0790203087097137"/>
    <x v="1"/>
    <m/>
    <m/>
    <n v="15"/>
    <n v="4"/>
    <n v="1"/>
    <n v="3"/>
    <n v="3"/>
    <n v="2"/>
    <n v="7"/>
    <n v="0"/>
    <n v="0"/>
    <n v="1"/>
    <n v="1"/>
    <n v="2"/>
  </r>
  <r>
    <n v="82432"/>
    <x v="0"/>
    <n v="60"/>
    <n v="4"/>
    <x v="1"/>
    <m/>
    <n v="2"/>
    <n v="2"/>
    <n v="1"/>
    <n v="36"/>
    <n v="0.93"/>
    <n v="209"/>
    <n v="5.4"/>
    <n v="34"/>
    <n v="0.87833333333333341"/>
    <n v="32.520690537695501"/>
    <n v="0.84011783889046709"/>
    <x v="0"/>
    <n v="2"/>
    <m/>
    <n v="77"/>
    <n v="3"/>
    <n v="2"/>
    <n v="3"/>
    <n v="3"/>
    <n v="3"/>
    <m/>
    <n v="0"/>
    <n v="0"/>
    <n v="2"/>
    <n v="1"/>
    <n v="2"/>
  </r>
  <r>
    <n v="82435"/>
    <x v="0"/>
    <n v="80"/>
    <n v="3"/>
    <x v="0"/>
    <n v="1"/>
    <n v="1"/>
    <n v="4"/>
    <n v="2"/>
    <n v="37"/>
    <n v="0.96"/>
    <n v="150"/>
    <n v="3.88"/>
    <n v="41"/>
    <n v="1.0637837837837838"/>
    <n v="36.254447640767445"/>
    <n v="0.94065593878747966"/>
    <x v="0"/>
    <n v="1"/>
    <n v="2"/>
    <n v="13"/>
    <n v="2"/>
    <n v="3"/>
    <n v="3"/>
    <n v="3"/>
    <n v="3"/>
    <m/>
    <n v="0"/>
    <n v="0"/>
    <n v="2"/>
    <n v="1"/>
    <n v="2"/>
  </r>
  <r>
    <n v="82436"/>
    <x v="0"/>
    <n v="61"/>
    <n v="1"/>
    <x v="1"/>
    <m/>
    <n v="2"/>
    <n v="2"/>
    <n v="1"/>
    <n v="37"/>
    <n v="0.96"/>
    <n v="135"/>
    <n v="3.49"/>
    <n v="36"/>
    <n v="0.93405405405405406"/>
    <n v="42.945090111456722"/>
    <n v="1.1142509866756338"/>
    <x v="0"/>
    <n v="2"/>
    <m/>
    <n v="14"/>
    <n v="1"/>
    <n v="3"/>
    <m/>
    <m/>
    <m/>
    <n v="1"/>
    <n v="0"/>
    <n v="0"/>
    <n v="1"/>
    <n v="2"/>
    <m/>
  </r>
  <r>
    <n v="82446"/>
    <x v="0"/>
    <n v="66"/>
    <n v="3"/>
    <x v="0"/>
    <n v="2"/>
    <n v="1"/>
    <n v="3"/>
    <n v="1"/>
    <n v="36"/>
    <n v="0.93"/>
    <n v="132"/>
    <n v="3.41"/>
    <n v="46"/>
    <n v="1.1883333333333335"/>
    <n v="39.057704923176487"/>
    <n v="1.0089907105153926"/>
    <x v="1"/>
    <n v="1"/>
    <n v="1"/>
    <n v="6"/>
    <n v="3"/>
    <n v="3"/>
    <n v="3"/>
    <n v="3"/>
    <n v="3"/>
    <n v="0"/>
    <n v="0"/>
    <n v="0"/>
    <n v="1"/>
    <n v="1"/>
    <n v="2"/>
  </r>
  <r>
    <n v="82448"/>
    <x v="0"/>
    <n v="29"/>
    <n v="3"/>
    <x v="1"/>
    <m/>
    <n v="1"/>
    <n v="3"/>
    <n v="5"/>
    <n v="59"/>
    <n v="1.53"/>
    <n v="129"/>
    <n v="3.34"/>
    <n v="53"/>
    <n v="1.3744067796610171"/>
    <n v="64.304077799365942"/>
    <n v="1.6675464242886422"/>
    <x v="1"/>
    <m/>
    <m/>
    <n v="7"/>
    <n v="4"/>
    <n v="3"/>
    <n v="3"/>
    <n v="3"/>
    <n v="3"/>
    <n v="0"/>
    <n v="5"/>
    <n v="0"/>
    <n v="1"/>
    <n v="1"/>
    <n v="2"/>
  </r>
  <r>
    <n v="82449"/>
    <x v="0"/>
    <n v="42"/>
    <n v="1"/>
    <x v="1"/>
    <m/>
    <n v="2"/>
    <n v="3"/>
    <n v="1"/>
    <n v="29"/>
    <n v="0.75"/>
    <n v="218"/>
    <n v="5.64"/>
    <n v="27"/>
    <n v="0.69827586206896552"/>
    <n v="26.214638916914485"/>
    <n v="0.67796479957537459"/>
    <x v="0"/>
    <n v="2"/>
    <m/>
    <n v="3"/>
    <n v="4"/>
    <n v="2"/>
    <n v="3"/>
    <n v="3"/>
    <n v="2"/>
    <m/>
    <n v="0"/>
    <n v="0"/>
    <n v="1"/>
    <n v="2"/>
    <m/>
  </r>
  <r>
    <n v="82461"/>
    <x v="0"/>
    <n v="47"/>
    <n v="3"/>
    <x v="1"/>
    <m/>
    <n v="1"/>
    <n v="3"/>
    <n v="3"/>
    <n v="38"/>
    <n v="0.98"/>
    <n v="107"/>
    <n v="2.77"/>
    <n v="48"/>
    <n v="1.2378947368421052"/>
    <n v="37.223129191057858"/>
    <n v="0.95996491071675516"/>
    <x v="0"/>
    <n v="2"/>
    <m/>
    <n v="4"/>
    <n v="3"/>
    <n v="3"/>
    <n v="3"/>
    <n v="3"/>
    <n v="3"/>
    <n v="0"/>
    <n v="0"/>
    <n v="5"/>
    <n v="1"/>
    <n v="2"/>
    <m/>
  </r>
  <r>
    <n v="82462"/>
    <x v="0"/>
    <n v="36"/>
    <n v="1"/>
    <x v="1"/>
    <m/>
    <n v="2"/>
    <n v="1"/>
    <n v="6"/>
    <n v="43"/>
    <n v="1.1100000000000001"/>
    <n v="188"/>
    <n v="4.8600000000000003"/>
    <n v="47"/>
    <n v="1.2132558139534884"/>
    <n v="44.090562432215549"/>
    <n v="1.1381517279013782"/>
    <x v="0"/>
    <m/>
    <m/>
    <n v="6"/>
    <n v="4"/>
    <n v="0"/>
    <n v="3"/>
    <n v="3"/>
    <n v="1"/>
    <n v="2"/>
    <n v="0"/>
    <n v="0"/>
    <n v="1"/>
    <n v="1"/>
    <n v="2"/>
  </r>
  <r>
    <n v="82464"/>
    <x v="0"/>
    <n v="62"/>
    <n v="3"/>
    <x v="1"/>
    <m/>
    <n v="1"/>
    <n v="3"/>
    <n v="3"/>
    <n v="92"/>
    <n v="2.38"/>
    <n v="223"/>
    <n v="5.77"/>
    <n v="94"/>
    <n v="2.4317391304347824"/>
    <n v="98.414165208933838"/>
    <n v="2.5459316651876365"/>
    <x v="1"/>
    <n v="2"/>
    <m/>
    <n v="8"/>
    <n v="2"/>
    <n v="0"/>
    <m/>
    <m/>
    <m/>
    <n v="4"/>
    <n v="8"/>
    <n v="12"/>
    <n v="1"/>
    <n v="2"/>
    <m/>
  </r>
  <r>
    <n v="82466"/>
    <x v="0"/>
    <n v="80"/>
    <n v="3"/>
    <x v="0"/>
    <n v="2"/>
    <n v="1"/>
    <n v="5"/>
    <n v="2"/>
    <n v="41"/>
    <n v="1.06"/>
    <n v="118"/>
    <n v="3.05"/>
    <n v="43"/>
    <n v="1.1117073170731708"/>
    <n v="42.657243292690382"/>
    <n v="1.1028458022012637"/>
    <x v="1"/>
    <n v="2"/>
    <m/>
    <n v="10"/>
    <n v="3"/>
    <n v="2"/>
    <n v="3"/>
    <n v="3"/>
    <n v="3"/>
    <n v="1"/>
    <n v="0"/>
    <n v="5"/>
    <n v="1"/>
    <n v="1"/>
    <n v="2"/>
  </r>
  <r>
    <n v="82467"/>
    <x v="0"/>
    <n v="22"/>
    <n v="4"/>
    <x v="1"/>
    <m/>
    <n v="1"/>
    <n v="3"/>
    <n v="6"/>
    <n v="38"/>
    <n v="0.98"/>
    <n v="127"/>
    <n v="3.28"/>
    <n v="43"/>
    <n v="1.1089473684210527"/>
    <n v="38.479545541035407"/>
    <n v="0.99236722711091307"/>
    <x v="1"/>
    <m/>
    <m/>
    <n v="6"/>
    <n v="3"/>
    <n v="2"/>
    <n v="3"/>
    <n v="3"/>
    <n v="2"/>
    <n v="4"/>
    <n v="0"/>
    <n v="0"/>
    <n v="1"/>
    <n v="1"/>
    <n v="1"/>
  </r>
  <r>
    <n v="82477"/>
    <x v="0"/>
    <n v="34"/>
    <n v="3"/>
    <x v="1"/>
    <m/>
    <n v="2"/>
    <n v="2"/>
    <n v="5"/>
    <n v="34"/>
    <n v="0.88"/>
    <n v="172"/>
    <n v="4.45"/>
    <n v="39"/>
    <n v="1.0094117647058825"/>
    <n v="35.958872191760108"/>
    <n v="0.93070022143379105"/>
    <x v="0"/>
    <m/>
    <m/>
    <n v="3"/>
    <n v="4"/>
    <n v="3"/>
    <n v="3"/>
    <n v="3"/>
    <n v="3"/>
    <m/>
    <n v="0"/>
    <n v="4"/>
    <n v="2"/>
    <n v="2"/>
    <m/>
  </r>
  <r>
    <n v="82479"/>
    <x v="0"/>
    <n v="27"/>
    <n v="6"/>
    <x v="1"/>
    <m/>
    <n v="2"/>
    <n v="3"/>
    <n v="6"/>
    <n v="55"/>
    <n v="1.42"/>
    <n v="184"/>
    <n v="4.76"/>
    <n v="61"/>
    <n v="1.5749090909090908"/>
    <n v="53.328393623774126"/>
    <n v="1.3768421626501683"/>
    <x v="1"/>
    <m/>
    <m/>
    <n v="9"/>
    <n v="4"/>
    <n v="1"/>
    <n v="3"/>
    <n v="2"/>
    <n v="1"/>
    <n v="3"/>
    <n v="0"/>
    <n v="0"/>
    <n v="1"/>
    <n v="2"/>
    <m/>
  </r>
  <r>
    <n v="82483"/>
    <x v="0"/>
    <n v="32"/>
    <n v="6"/>
    <x v="1"/>
    <m/>
    <n v="2"/>
    <n v="5"/>
    <n v="1"/>
    <n v="36"/>
    <n v="0.93"/>
    <n v="198"/>
    <n v="5.12"/>
    <n v="44"/>
    <n v="1.1366666666666667"/>
    <n v="44.61315601663847"/>
    <n v="1.1525065304298272"/>
    <x v="0"/>
    <m/>
    <m/>
    <n v="9"/>
    <n v="2"/>
    <n v="3"/>
    <n v="3"/>
    <n v="2"/>
    <n v="2"/>
    <n v="1"/>
    <n v="0"/>
    <n v="1"/>
    <n v="1"/>
    <n v="1"/>
    <n v="2"/>
  </r>
  <r>
    <n v="82486"/>
    <x v="0"/>
    <n v="40"/>
    <n v="7"/>
    <x v="1"/>
    <m/>
    <n v="2"/>
    <n v="3"/>
    <n v="1"/>
    <n v="47"/>
    <n v="1.22"/>
    <n v="165"/>
    <n v="4.2699999999999996"/>
    <n v="48"/>
    <n v="1.2459574468085106"/>
    <n v="49.413334776762191"/>
    <n v="1.2826440090989335"/>
    <x v="0"/>
    <n v="1"/>
    <n v="2"/>
    <n v="6"/>
    <n v="4"/>
    <n v="3"/>
    <n v="3"/>
    <n v="3"/>
    <n v="3"/>
    <n v="2"/>
    <n v="3"/>
    <n v="1"/>
    <n v="1"/>
    <n v="2"/>
    <m/>
  </r>
  <r>
    <n v="82487"/>
    <x v="0"/>
    <n v="21"/>
    <n v="1"/>
    <x v="1"/>
    <m/>
    <n v="1"/>
    <n v="4"/>
    <n v="5"/>
    <n v="44"/>
    <n v="1.1399999999999999"/>
    <n v="216"/>
    <n v="5.59"/>
    <n v="42"/>
    <n v="1.0881818181818181"/>
    <n v="51.601977501786166"/>
    <n v="1.3369603261826415"/>
    <x v="1"/>
    <m/>
    <m/>
    <n v="8"/>
    <n v="2"/>
    <n v="1"/>
    <n v="3"/>
    <n v="2"/>
    <n v="1"/>
    <n v="7"/>
    <n v="1"/>
    <n v="2"/>
    <n v="1"/>
    <n v="2"/>
    <m/>
  </r>
  <r>
    <n v="82488"/>
    <x v="0"/>
    <n v="63"/>
    <n v="3"/>
    <x v="1"/>
    <m/>
    <n v="1"/>
    <n v="4"/>
    <n v="1"/>
    <n v="70"/>
    <n v="1.81"/>
    <n v="193"/>
    <n v="4.99"/>
    <n v="67"/>
    <n v="1.7324285714285717"/>
    <n v="67.572500602661165"/>
    <n v="1.7472318012973815"/>
    <x v="1"/>
    <n v="1"/>
    <n v="2"/>
    <n v="15"/>
    <n v="4"/>
    <n v="1"/>
    <n v="3"/>
    <n v="3"/>
    <n v="3"/>
    <n v="0"/>
    <n v="4"/>
    <n v="0"/>
    <n v="2"/>
    <n v="1"/>
    <n v="2"/>
  </r>
  <r>
    <n v="82500"/>
    <x v="0"/>
    <n v="38"/>
    <n v="3"/>
    <x v="0"/>
    <n v="1"/>
    <n v="1"/>
    <n v="5"/>
    <n v="1"/>
    <n v="37"/>
    <n v="0.96"/>
    <n v="174"/>
    <n v="4.5"/>
    <n v="38"/>
    <n v="0.98594594594594587"/>
    <n v="42.16133179008947"/>
    <n v="1.0939156356347537"/>
    <x v="0"/>
    <m/>
    <m/>
    <m/>
    <n v="4"/>
    <n v="3"/>
    <n v="3"/>
    <n v="3"/>
    <n v="3"/>
    <n v="0"/>
    <n v="8"/>
    <n v="10"/>
    <n v="1"/>
    <n v="1"/>
    <n v="2"/>
  </r>
  <r>
    <n v="82504"/>
    <x v="0"/>
    <n v="73"/>
    <n v="2"/>
    <x v="1"/>
    <m/>
    <n v="2"/>
    <n v="3"/>
    <n v="4"/>
    <n v="43"/>
    <n v="1.1100000000000001"/>
    <n v="233"/>
    <n v="6.03"/>
    <n v="43"/>
    <n v="1.1100000000000001"/>
    <n v="45.108344571741547"/>
    <n v="1.1644247087123982"/>
    <x v="1"/>
    <n v="1"/>
    <n v="3"/>
    <n v="2"/>
    <n v="4"/>
    <n v="3"/>
    <n v="3"/>
    <n v="3"/>
    <n v="3"/>
    <n v="3"/>
    <n v="10"/>
    <n v="0"/>
    <n v="1"/>
    <n v="1"/>
    <n v="2"/>
  </r>
  <r>
    <n v="82507"/>
    <x v="0"/>
    <n v="72"/>
    <n v="3"/>
    <x v="0"/>
    <n v="2"/>
    <n v="1"/>
    <n v="3"/>
    <n v="3"/>
    <n v="37"/>
    <n v="0.96"/>
    <n v="170"/>
    <n v="4.4000000000000004"/>
    <n v="47"/>
    <n v="1.2194594594594594"/>
    <n v="42.235043256801298"/>
    <n v="1.0958281493656552"/>
    <x v="1"/>
    <n v="2"/>
    <m/>
    <n v="4"/>
    <n v="2"/>
    <n v="0"/>
    <n v="3"/>
    <n v="3"/>
    <n v="3"/>
    <n v="3"/>
    <n v="0"/>
    <n v="0"/>
    <n v="1"/>
    <n v="1"/>
    <n v="2"/>
  </r>
  <r>
    <n v="82509"/>
    <x v="0"/>
    <n v="63"/>
    <n v="1"/>
    <x v="0"/>
    <n v="1"/>
    <n v="1"/>
    <n v="2"/>
    <n v="1"/>
    <n v="49"/>
    <n v="1.27"/>
    <n v="253"/>
    <n v="6.54"/>
    <n v="54"/>
    <n v="1.3995918367346938"/>
    <n v="53.768083008370951"/>
    <n v="1.3935809269516553"/>
    <x v="0"/>
    <n v="1"/>
    <n v="2"/>
    <n v="6"/>
    <n v="4"/>
    <n v="2"/>
    <n v="3"/>
    <n v="3"/>
    <n v="3"/>
    <n v="2"/>
    <n v="0"/>
    <n v="0"/>
    <n v="1"/>
    <n v="1"/>
    <n v="2"/>
  </r>
  <r>
    <n v="82513"/>
    <x v="0"/>
    <n v="47"/>
    <n v="6"/>
    <x v="1"/>
    <m/>
    <n v="2"/>
    <n v="5"/>
    <n v="1"/>
    <n v="70"/>
    <n v="1.81"/>
    <n v="216"/>
    <n v="5.59"/>
    <n v="69"/>
    <n v="1.7841428571428573"/>
    <n v="69.451787716587347"/>
    <n v="1.7958247966717584"/>
    <x v="0"/>
    <n v="2"/>
    <m/>
    <n v="15"/>
    <n v="2"/>
    <n v="2"/>
    <n v="4"/>
    <n v="4"/>
    <n v="4"/>
    <n v="0"/>
    <n v="150"/>
    <n v="0"/>
    <n v="1"/>
    <n v="1"/>
    <n v="2"/>
  </r>
  <r>
    <n v="82517"/>
    <x v="0"/>
    <n v="59"/>
    <n v="4"/>
    <x v="1"/>
    <m/>
    <n v="1"/>
    <n v="5"/>
    <n v="6"/>
    <n v="34"/>
    <n v="0.88"/>
    <n v="134"/>
    <n v="3.47"/>
    <n v="44"/>
    <n v="1.1388235294117646"/>
    <n v="34.668641414094189"/>
    <n v="0.89730601307067315"/>
    <x v="0"/>
    <n v="1"/>
    <n v="2"/>
    <n v="8"/>
    <n v="4"/>
    <n v="2"/>
    <n v="3"/>
    <n v="3"/>
    <n v="3"/>
    <n v="2"/>
    <n v="1"/>
    <n v="0"/>
    <n v="1"/>
    <n v="1"/>
    <n v="2"/>
  </r>
  <r>
    <n v="82542"/>
    <x v="0"/>
    <n v="66"/>
    <n v="1"/>
    <x v="1"/>
    <m/>
    <n v="2"/>
    <n v="1"/>
    <n v="1"/>
    <n v="51"/>
    <n v="1.32"/>
    <n v="166"/>
    <n v="4.29"/>
    <n v="52"/>
    <n v="1.3458823529411765"/>
    <n v="47.404115507261551"/>
    <n v="1.2269300484232402"/>
    <x v="0"/>
    <n v="2"/>
    <m/>
    <n v="5"/>
    <n v="4"/>
    <n v="2"/>
    <m/>
    <m/>
    <m/>
    <n v="5"/>
    <n v="0"/>
    <n v="1"/>
    <n v="1"/>
    <n v="1"/>
    <n v="2"/>
  </r>
  <r>
    <n v="82559"/>
    <x v="0"/>
    <n v="51"/>
    <n v="3"/>
    <x v="1"/>
    <m/>
    <n v="1"/>
    <n v="4"/>
    <n v="1"/>
    <n v="34"/>
    <n v="0.88"/>
    <n v="211"/>
    <n v="5.46"/>
    <n v="40"/>
    <n v="1.0352941176470589"/>
    <n v="38.298990474839179"/>
    <n v="0.99126798876054334"/>
    <x v="1"/>
    <n v="2"/>
    <m/>
    <n v="8"/>
    <n v="3"/>
    <n v="0"/>
    <n v="3"/>
    <n v="3"/>
    <n v="3"/>
    <m/>
    <n v="0"/>
    <n v="0"/>
    <n v="1"/>
    <n v="1"/>
    <n v="2"/>
  </r>
  <r>
    <n v="82560"/>
    <x v="0"/>
    <n v="48"/>
    <n v="3"/>
    <x v="1"/>
    <m/>
    <n v="1"/>
    <n v="5"/>
    <n v="1"/>
    <n v="35"/>
    <n v="0.91"/>
    <n v="166"/>
    <n v="4.29"/>
    <n v="36"/>
    <n v="0.93599999999999994"/>
    <n v="49.747815447818837"/>
    <n v="1.2934432016432897"/>
    <x v="1"/>
    <n v="2"/>
    <m/>
    <n v="15"/>
    <n v="4"/>
    <n v="3"/>
    <n v="3"/>
    <n v="3"/>
    <n v="3"/>
    <n v="4"/>
    <n v="0"/>
    <n v="0"/>
    <n v="1"/>
    <n v="1"/>
    <n v="2"/>
  </r>
  <r>
    <n v="82561"/>
    <x v="0"/>
    <n v="30"/>
    <n v="3"/>
    <x v="1"/>
    <m/>
    <n v="1"/>
    <n v="3"/>
    <n v="5"/>
    <n v="59"/>
    <n v="1.53"/>
    <n v="158"/>
    <n v="4.09"/>
    <n v="63"/>
    <n v="1.633728813559322"/>
    <n v="66.866423396451097"/>
    <n v="1.7339936914672911"/>
    <x v="1"/>
    <m/>
    <m/>
    <n v="5"/>
    <n v="3"/>
    <n v="2"/>
    <n v="3"/>
    <n v="3"/>
    <n v="2"/>
    <n v="3"/>
    <n v="3"/>
    <n v="2"/>
    <n v="1"/>
    <n v="1"/>
    <n v="2"/>
  </r>
  <r>
    <n v="82565"/>
    <x v="0"/>
    <n v="71"/>
    <n v="3"/>
    <x v="0"/>
    <n v="2"/>
    <n v="1"/>
    <n v="2"/>
    <n v="1"/>
    <n v="44"/>
    <n v="1.1399999999999999"/>
    <n v="178"/>
    <n v="4.5999999999999996"/>
    <n v="50"/>
    <n v="1.2954545454545452"/>
    <n v="51.594541198937947"/>
    <n v="1.3367676583361194"/>
    <x v="1"/>
    <n v="2"/>
    <m/>
    <n v="4"/>
    <n v="1"/>
    <n v="3"/>
    <n v="3"/>
    <n v="3"/>
    <n v="3"/>
    <n v="2"/>
    <n v="0"/>
    <n v="0"/>
    <n v="1"/>
    <n v="1"/>
    <n v="2"/>
  </r>
  <r>
    <n v="82566"/>
    <x v="0"/>
    <n v="70"/>
    <n v="3"/>
    <x v="1"/>
    <m/>
    <n v="1"/>
    <n v="4"/>
    <n v="6"/>
    <n v="36"/>
    <n v="0.93"/>
    <n v="174"/>
    <n v="4.5"/>
    <n v="42"/>
    <n v="1.085"/>
    <n v="45.996924672432122"/>
    <n v="1.1882538873711632"/>
    <x v="1"/>
    <n v="1"/>
    <n v="2"/>
    <n v="14"/>
    <n v="4"/>
    <n v="1"/>
    <n v="3"/>
    <n v="3"/>
    <n v="1"/>
    <n v="0"/>
    <n v="1"/>
    <n v="30"/>
    <n v="1"/>
    <n v="1"/>
    <n v="2"/>
  </r>
  <r>
    <n v="82567"/>
    <x v="0"/>
    <n v="25"/>
    <n v="1"/>
    <x v="1"/>
    <m/>
    <n v="1"/>
    <n v="2"/>
    <n v="5"/>
    <n v="50"/>
    <n v="1.29"/>
    <n v="149"/>
    <n v="3.85"/>
    <n v="45"/>
    <n v="1.161"/>
    <n v="49.57168173601552"/>
    <n v="1.2789493887892005"/>
    <x v="0"/>
    <m/>
    <m/>
    <n v="9"/>
    <n v="2"/>
    <n v="3"/>
    <n v="3"/>
    <n v="3"/>
    <n v="3"/>
    <n v="10"/>
    <n v="0"/>
    <n v="0"/>
    <n v="1"/>
    <n v="2"/>
    <m/>
  </r>
  <r>
    <n v="82569"/>
    <x v="0"/>
    <n v="46"/>
    <n v="3"/>
    <x v="1"/>
    <m/>
    <n v="1"/>
    <n v="3"/>
    <n v="6"/>
    <n v="47"/>
    <n v="1.22"/>
    <n v="172"/>
    <n v="4.45"/>
    <n v="55"/>
    <n v="1.4276595744680849"/>
    <n v="47.65360826984125"/>
    <n v="1.2369660018980069"/>
    <x v="1"/>
    <n v="2"/>
    <m/>
    <n v="2"/>
    <n v="4"/>
    <n v="1"/>
    <m/>
    <m/>
    <m/>
    <n v="14"/>
    <n v="0"/>
    <n v="10"/>
    <n v="1"/>
    <n v="2"/>
    <m/>
  </r>
  <r>
    <n v="82570"/>
    <x v="0"/>
    <n v="80"/>
    <n v="4"/>
    <x v="0"/>
    <n v="1"/>
    <n v="1"/>
    <n v="2"/>
    <n v="2"/>
    <n v="45"/>
    <n v="1.1599999999999999"/>
    <n v="149"/>
    <n v="3.85"/>
    <n v="40"/>
    <n v="1.0311111111111111"/>
    <n v="31.444560633088059"/>
    <n v="0.81057089631960322"/>
    <x v="0"/>
    <n v="2"/>
    <m/>
    <n v="3"/>
    <n v="2"/>
    <n v="3"/>
    <n v="2"/>
    <n v="2"/>
    <n v="2"/>
    <n v="1"/>
    <n v="0"/>
    <n v="1"/>
    <n v="1"/>
    <n v="1"/>
    <n v="2"/>
  </r>
  <r>
    <n v="82572"/>
    <x v="0"/>
    <n v="80"/>
    <n v="3"/>
    <x v="0"/>
    <n v="2"/>
    <n v="1"/>
    <n v="2"/>
    <n v="2"/>
    <n v="46"/>
    <n v="1.19"/>
    <n v="175"/>
    <n v="4.53"/>
    <n v="48"/>
    <n v="1.2417391304347825"/>
    <n v="45.044237968129217"/>
    <n v="1.1652748517842122"/>
    <x v="1"/>
    <n v="1"/>
    <n v="3"/>
    <n v="3"/>
    <n v="1"/>
    <n v="3"/>
    <n v="3"/>
    <n v="3"/>
    <n v="3"/>
    <m/>
    <n v="0"/>
    <n v="0"/>
    <n v="2"/>
    <n v="1"/>
    <n v="2"/>
  </r>
  <r>
    <n v="82582"/>
    <x v="0"/>
    <n v="71"/>
    <n v="4"/>
    <x v="0"/>
    <n v="2"/>
    <n v="1"/>
    <n v="1"/>
    <n v="1"/>
    <n v="44"/>
    <n v="1.1399999999999999"/>
    <n v="236"/>
    <n v="6.1"/>
    <n v="44"/>
    <n v="1.1399999999999999"/>
    <n v="44.314156758119843"/>
    <n v="1.1481395160058321"/>
    <x v="0"/>
    <n v="2"/>
    <m/>
    <n v="3"/>
    <n v="3"/>
    <n v="2"/>
    <m/>
    <m/>
    <m/>
    <n v="0"/>
    <n v="0"/>
    <n v="0"/>
    <n v="1"/>
    <n v="1"/>
    <n v="2"/>
  </r>
  <r>
    <n v="82587"/>
    <x v="0"/>
    <n v="37"/>
    <n v="1"/>
    <x v="1"/>
    <m/>
    <n v="2"/>
    <n v="2"/>
    <n v="1"/>
    <n v="31"/>
    <n v="0.8"/>
    <n v="183"/>
    <n v="4.7300000000000004"/>
    <n v="28"/>
    <n v="0.72258064516129039"/>
    <n v="33.301290076892712"/>
    <n v="0.85938813101658618"/>
    <x v="0"/>
    <m/>
    <m/>
    <n v="5"/>
    <n v="4"/>
    <n v="1"/>
    <n v="3"/>
    <n v="3"/>
    <n v="2"/>
    <n v="10"/>
    <n v="10"/>
    <n v="0"/>
    <n v="1"/>
    <n v="2"/>
    <m/>
  </r>
  <r>
    <n v="82591"/>
    <x v="0"/>
    <n v="29"/>
    <n v="2"/>
    <x v="1"/>
    <m/>
    <n v="1"/>
    <n v="4"/>
    <n v="5"/>
    <n v="47"/>
    <n v="1.22"/>
    <n v="230"/>
    <n v="5.95"/>
    <n v="52"/>
    <n v="1.3497872340425532"/>
    <n v="49.834999396843365"/>
    <n v="1.2935893460457213"/>
    <x v="0"/>
    <m/>
    <m/>
    <n v="6"/>
    <n v="3"/>
    <n v="1"/>
    <n v="3"/>
    <n v="3"/>
    <n v="2"/>
    <n v="4"/>
    <n v="12"/>
    <n v="2"/>
    <n v="1"/>
    <n v="1"/>
    <n v="2"/>
  </r>
  <r>
    <n v="82596"/>
    <x v="0"/>
    <n v="73"/>
    <n v="2"/>
    <x v="1"/>
    <m/>
    <n v="2"/>
    <n v="5"/>
    <n v="2"/>
    <n v="28"/>
    <n v="0.72"/>
    <n v="106"/>
    <n v="2.74"/>
    <n v="32"/>
    <n v="0.82285714285714284"/>
    <n v="31.20429087557768"/>
    <n v="0.8023960510862832"/>
    <x v="0"/>
    <n v="2"/>
    <m/>
    <n v="10"/>
    <n v="4"/>
    <n v="0"/>
    <n v="3"/>
    <n v="3"/>
    <n v="3"/>
    <n v="0"/>
    <n v="4"/>
    <n v="0"/>
    <n v="1"/>
    <n v="2"/>
    <n v="2"/>
  </r>
  <r>
    <n v="82597"/>
    <x v="0"/>
    <n v="56"/>
    <n v="6"/>
    <x v="1"/>
    <m/>
    <n v="2"/>
    <n v="4"/>
    <n v="1"/>
    <n v="67"/>
    <n v="1.73"/>
    <n v="197"/>
    <n v="5.09"/>
    <n v="77"/>
    <n v="1.9882089552238806"/>
    <n v="67.235197993804633"/>
    <n v="1.7360730228251047"/>
    <x v="0"/>
    <n v="2"/>
    <m/>
    <n v="15"/>
    <n v="3"/>
    <n v="0"/>
    <m/>
    <m/>
    <m/>
    <n v="1"/>
    <n v="0"/>
    <n v="0"/>
    <n v="1"/>
    <n v="2"/>
    <m/>
  </r>
  <r>
    <n v="82604"/>
    <x v="0"/>
    <n v="49"/>
    <n v="3"/>
    <x v="0"/>
    <n v="1"/>
    <n v="1"/>
    <n v="5"/>
    <n v="3"/>
    <n v="76"/>
    <n v="1.97"/>
    <n v="209"/>
    <n v="5.4"/>
    <n v="79"/>
    <n v="2.0477631578947366"/>
    <n v="73.494090264516004"/>
    <n v="1.9050441818565333"/>
    <x v="1"/>
    <n v="1"/>
    <n v="2"/>
    <m/>
    <n v="3"/>
    <n v="2"/>
    <n v="3"/>
    <n v="3"/>
    <n v="3"/>
    <n v="1"/>
    <n v="0"/>
    <n v="0"/>
    <n v="1"/>
    <n v="1"/>
    <n v="2"/>
  </r>
  <r>
    <n v="82608"/>
    <x v="0"/>
    <n v="78"/>
    <n v="1"/>
    <x v="1"/>
    <m/>
    <n v="1"/>
    <n v="1"/>
    <n v="6"/>
    <n v="46"/>
    <n v="1.19"/>
    <n v="184"/>
    <n v="4.76"/>
    <n v="50"/>
    <n v="1.2934782608695652"/>
    <n v="57.152546525718925"/>
    <n v="1.4785115296870766"/>
    <x v="0"/>
    <n v="1"/>
    <n v="2"/>
    <m/>
    <n v="2"/>
    <n v="2"/>
    <n v="3"/>
    <n v="3"/>
    <n v="3"/>
    <m/>
    <n v="0"/>
    <n v="0"/>
    <n v="2"/>
    <n v="1"/>
    <n v="2"/>
  </r>
  <r>
    <n v="82610"/>
    <x v="0"/>
    <n v="72"/>
    <n v="3"/>
    <x v="1"/>
    <m/>
    <n v="1"/>
    <n v="5"/>
    <n v="1"/>
    <n v="60"/>
    <n v="1.55"/>
    <n v="144"/>
    <n v="3.72"/>
    <n v="60"/>
    <n v="1.55"/>
    <n v="56.861936133390934"/>
    <n v="1.4689333501125992"/>
    <x v="1"/>
    <n v="2"/>
    <m/>
    <n v="15"/>
    <n v="2"/>
    <n v="1"/>
    <n v="3"/>
    <n v="3"/>
    <n v="2"/>
    <n v="1"/>
    <n v="0"/>
    <n v="1"/>
    <n v="1"/>
    <n v="1"/>
    <n v="2"/>
  </r>
  <r>
    <n v="82611"/>
    <x v="0"/>
    <n v="33"/>
    <n v="6"/>
    <x v="1"/>
    <m/>
    <n v="2"/>
    <n v="4"/>
    <n v="5"/>
    <n v="38"/>
    <n v="0.98"/>
    <n v="243"/>
    <n v="6.28"/>
    <n v="38"/>
    <n v="0.98000000000000009"/>
    <n v="38.002638524261563"/>
    <n v="0.98006804615200871"/>
    <x v="1"/>
    <m/>
    <m/>
    <n v="15"/>
    <n v="3"/>
    <n v="0"/>
    <n v="3"/>
    <n v="2"/>
    <n v="1"/>
    <n v="1"/>
    <n v="0"/>
    <n v="0"/>
    <n v="1"/>
    <n v="2"/>
    <m/>
  </r>
  <r>
    <n v="82615"/>
    <x v="0"/>
    <n v="57"/>
    <n v="4"/>
    <x v="1"/>
    <m/>
    <n v="1"/>
    <n v="4"/>
    <n v="1"/>
    <n v="39"/>
    <n v="1.01"/>
    <n v="129"/>
    <n v="3.34"/>
    <n v="33"/>
    <n v="0.85461538461538455"/>
    <n v="33.414610189845732"/>
    <n v="0.86535272542933817"/>
    <x v="1"/>
    <n v="2"/>
    <m/>
    <n v="15"/>
    <n v="4"/>
    <n v="2"/>
    <m/>
    <m/>
    <m/>
    <n v="3"/>
    <n v="0"/>
    <n v="2"/>
    <n v="1"/>
    <n v="1"/>
    <n v="2"/>
  </r>
  <r>
    <n v="82618"/>
    <x v="0"/>
    <n v="45"/>
    <n v="3"/>
    <x v="1"/>
    <m/>
    <n v="1"/>
    <n v="4"/>
    <n v="1"/>
    <n v="42"/>
    <n v="1.0900000000000001"/>
    <n v="234"/>
    <n v="6.05"/>
    <n v="48"/>
    <n v="1.245714285714286"/>
    <n v="43.152701797021656"/>
    <n v="1.1199153561608002"/>
    <x v="1"/>
    <n v="1"/>
    <n v="2"/>
    <n v="7"/>
    <n v="2"/>
    <n v="3"/>
    <n v="3"/>
    <n v="3"/>
    <n v="3"/>
    <n v="2"/>
    <n v="1"/>
    <n v="0"/>
    <n v="1"/>
    <n v="1"/>
    <n v="1"/>
  </r>
  <r>
    <n v="82619"/>
    <x v="0"/>
    <n v="69"/>
    <n v="3"/>
    <x v="0"/>
    <n v="1"/>
    <n v="1"/>
    <n v="5"/>
    <n v="1"/>
    <n v="47"/>
    <n v="1.22"/>
    <n v="175"/>
    <n v="4.53"/>
    <n v="51"/>
    <n v="1.3238297872340425"/>
    <n v="50.184207356578654"/>
    <n v="1.3026538930856586"/>
    <x v="1"/>
    <n v="2"/>
    <m/>
    <m/>
    <n v="4"/>
    <n v="1"/>
    <n v="3"/>
    <n v="3"/>
    <n v="2"/>
    <n v="0"/>
    <n v="0"/>
    <n v="0"/>
    <n v="1"/>
    <n v="1"/>
    <n v="2"/>
  </r>
  <r>
    <n v="82621"/>
    <x v="0"/>
    <n v="41"/>
    <n v="6"/>
    <x v="1"/>
    <m/>
    <n v="2"/>
    <n v="5"/>
    <n v="1"/>
    <n v="39"/>
    <n v="1.01"/>
    <n v="214"/>
    <n v="5.53"/>
    <n v="48"/>
    <n v="1.2430769230769232"/>
    <n v="38.987102568581072"/>
    <n v="1.0096659895965867"/>
    <x v="0"/>
    <n v="1"/>
    <n v="2"/>
    <n v="15"/>
    <n v="4"/>
    <n v="3"/>
    <n v="3"/>
    <n v="3"/>
    <n v="3"/>
    <n v="2"/>
    <n v="0"/>
    <n v="0"/>
    <n v="1"/>
    <n v="1"/>
    <n v="2"/>
  </r>
  <r>
    <n v="82629"/>
    <x v="0"/>
    <n v="41"/>
    <n v="3"/>
    <x v="1"/>
    <m/>
    <n v="1"/>
    <n v="3"/>
    <n v="1"/>
    <n v="39"/>
    <n v="1.01"/>
    <n v="253"/>
    <n v="6.54"/>
    <n v="40"/>
    <n v="1.0358974358974358"/>
    <n v="31.452184979909305"/>
    <n v="0.81453094435149731"/>
    <x v="1"/>
    <n v="2"/>
    <m/>
    <n v="4"/>
    <n v="4"/>
    <n v="3"/>
    <n v="3"/>
    <n v="3"/>
    <n v="3"/>
    <n v="2"/>
    <n v="0"/>
    <n v="0"/>
    <n v="1"/>
    <n v="1"/>
    <n v="2"/>
  </r>
  <r>
    <n v="82634"/>
    <x v="0"/>
    <n v="23"/>
    <n v="4"/>
    <x v="1"/>
    <m/>
    <n v="1"/>
    <n v="4"/>
    <n v="6"/>
    <n v="47"/>
    <n v="1.22"/>
    <n v="149"/>
    <n v="3.85"/>
    <n v="55"/>
    <n v="1.4276595744680849"/>
    <n v="50.624000330189958"/>
    <n v="1.3140697958049308"/>
    <x v="1"/>
    <m/>
    <m/>
    <m/>
    <n v="1"/>
    <n v="2"/>
    <n v="2"/>
    <n v="2"/>
    <n v="2"/>
    <n v="2"/>
    <n v="0"/>
    <n v="3"/>
    <n v="1"/>
    <n v="2"/>
    <m/>
  </r>
  <r>
    <n v="82637"/>
    <x v="0"/>
    <n v="80"/>
    <n v="3"/>
    <x v="0"/>
    <n v="1"/>
    <n v="1"/>
    <n v="3"/>
    <n v="1"/>
    <n v="56"/>
    <n v="1.45"/>
    <n v="145"/>
    <n v="3.75"/>
    <n v="63"/>
    <n v="1.6312499999999999"/>
    <n v="55.335432516339011"/>
    <n v="1.4327924490837778"/>
    <x v="1"/>
    <n v="2"/>
    <m/>
    <n v="6"/>
    <n v="5"/>
    <n v="3"/>
    <n v="3"/>
    <n v="3"/>
    <n v="3"/>
    <n v="2"/>
    <n v="1"/>
    <n v="2"/>
    <n v="1"/>
    <n v="1"/>
    <n v="2"/>
  </r>
  <r>
    <n v="82644"/>
    <x v="0"/>
    <n v="25"/>
    <n v="7"/>
    <x v="1"/>
    <m/>
    <n v="1"/>
    <n v="4"/>
    <n v="1"/>
    <n v="36"/>
    <n v="0.93"/>
    <n v="138"/>
    <n v="3.57"/>
    <n v="31"/>
    <n v="0.8008333333333334"/>
    <n v="36.278588399410758"/>
    <n v="0.937196866984778"/>
    <x v="1"/>
    <m/>
    <m/>
    <n v="6"/>
    <n v="5"/>
    <n v="3"/>
    <n v="3"/>
    <n v="3"/>
    <n v="3"/>
    <n v="7"/>
    <n v="10"/>
    <n v="2"/>
    <n v="2"/>
    <n v="1"/>
    <n v="2"/>
  </r>
  <r>
    <n v="82646"/>
    <x v="0"/>
    <n v="56"/>
    <n v="1"/>
    <x v="1"/>
    <m/>
    <n v="2"/>
    <n v="2"/>
    <n v="1"/>
    <n v="62"/>
    <n v="1.6"/>
    <n v="228"/>
    <n v="5.9"/>
    <n v="57"/>
    <n v="1.4709677419354839"/>
    <n v="66.016946199393587"/>
    <n v="1.7036631277262861"/>
    <x v="0"/>
    <n v="1"/>
    <n v="2"/>
    <n v="99"/>
    <n v="4"/>
    <n v="3"/>
    <n v="3"/>
    <n v="3"/>
    <n v="3"/>
    <n v="0"/>
    <n v="0"/>
    <n v="0"/>
    <n v="2"/>
    <n v="2"/>
    <m/>
  </r>
  <r>
    <n v="82651"/>
    <x v="0"/>
    <n v="78"/>
    <n v="4"/>
    <x v="1"/>
    <m/>
    <n v="1"/>
    <n v="1"/>
    <n v="1"/>
    <n v="49"/>
    <n v="1.27"/>
    <n v="140"/>
    <n v="3.62"/>
    <n v="48"/>
    <n v="1.2440816326530613"/>
    <n v="54.29301921203789"/>
    <n v="1.4071864163120027"/>
    <x v="0"/>
    <n v="1"/>
    <n v="1"/>
    <n v="5"/>
    <n v="2"/>
    <n v="2"/>
    <n v="3"/>
    <n v="3"/>
    <n v="3"/>
    <m/>
    <n v="0"/>
    <n v="0"/>
    <n v="2"/>
    <n v="1"/>
    <n v="2"/>
  </r>
  <r>
    <n v="82652"/>
    <x v="0"/>
    <n v="73"/>
    <n v="6"/>
    <x v="1"/>
    <m/>
    <n v="2"/>
    <n v="3"/>
    <n v="1"/>
    <n v="55"/>
    <n v="1.42"/>
    <n v="233"/>
    <n v="6.03"/>
    <n v="54"/>
    <n v="1.394181818181818"/>
    <n v="55.527472106982124"/>
    <n v="1.433618370762084"/>
    <x v="0"/>
    <n v="2"/>
    <m/>
    <n v="14"/>
    <n v="3"/>
    <n v="1"/>
    <m/>
    <m/>
    <m/>
    <m/>
    <n v="0"/>
    <n v="0"/>
    <n v="1"/>
    <n v="1"/>
    <n v="2"/>
  </r>
  <r>
    <n v="82664"/>
    <x v="0"/>
    <n v="48"/>
    <n v="3"/>
    <x v="1"/>
    <m/>
    <n v="1"/>
    <n v="5"/>
    <n v="1"/>
    <n v="51"/>
    <n v="1.32"/>
    <n v="195"/>
    <n v="5.04"/>
    <n v="47"/>
    <n v="1.2164705882352942"/>
    <n v="57.948740573036488"/>
    <n v="1.4998497560080033"/>
    <x v="0"/>
    <n v="2"/>
    <m/>
    <n v="77"/>
    <n v="2"/>
    <n v="3"/>
    <n v="3"/>
    <n v="3"/>
    <n v="3"/>
    <n v="0"/>
    <n v="1"/>
    <n v="0"/>
    <n v="1"/>
    <n v="1"/>
    <n v="2"/>
  </r>
  <r>
    <n v="82666"/>
    <x v="0"/>
    <n v="47"/>
    <n v="4"/>
    <x v="1"/>
    <m/>
    <n v="2"/>
    <n v="4"/>
    <n v="1"/>
    <n v="31"/>
    <n v="0.8"/>
    <n v="162"/>
    <n v="4.1900000000000004"/>
    <n v="26"/>
    <n v="0.67096774193548392"/>
    <n v="29.486174412865605"/>
    <n v="0.76093353323524149"/>
    <x v="0"/>
    <n v="2"/>
    <m/>
    <n v="12"/>
    <n v="3"/>
    <n v="2"/>
    <n v="2"/>
    <n v="2"/>
    <n v="2"/>
    <m/>
    <n v="0"/>
    <n v="0"/>
    <n v="1"/>
    <n v="1"/>
    <n v="2"/>
  </r>
  <r>
    <n v="82668"/>
    <x v="0"/>
    <n v="32"/>
    <n v="3"/>
    <x v="1"/>
    <m/>
    <n v="1"/>
    <n v="2"/>
    <n v="6"/>
    <n v="45"/>
    <n v="1.1599999999999999"/>
    <n v="175"/>
    <n v="4.53"/>
    <n v="39"/>
    <n v="1.0053333333333332"/>
    <n v="48.746705040684823"/>
    <n v="1.2565817299376532"/>
    <x v="1"/>
    <m/>
    <m/>
    <n v="12"/>
    <n v="3"/>
    <n v="3"/>
    <n v="3"/>
    <n v="3"/>
    <n v="3"/>
    <n v="14"/>
    <n v="4"/>
    <n v="3"/>
    <n v="1"/>
    <n v="1"/>
    <n v="1"/>
  </r>
  <r>
    <n v="82675"/>
    <x v="0"/>
    <n v="71"/>
    <n v="3"/>
    <x v="0"/>
    <n v="2"/>
    <n v="1"/>
    <n v="4"/>
    <n v="1"/>
    <n v="45"/>
    <n v="1.1599999999999999"/>
    <n v="122"/>
    <n v="3.15"/>
    <n v="52"/>
    <n v="1.3404444444444443"/>
    <n v="45.430387475496765"/>
    <n v="1.1710944327016943"/>
    <x v="1"/>
    <n v="2"/>
    <m/>
    <n v="6"/>
    <n v="1"/>
    <n v="0"/>
    <m/>
    <m/>
    <m/>
    <n v="1"/>
    <n v="2"/>
    <n v="0"/>
    <n v="1"/>
    <n v="1"/>
    <n v="2"/>
  </r>
  <r>
    <n v="82680"/>
    <x v="0"/>
    <n v="41"/>
    <n v="3"/>
    <x v="1"/>
    <m/>
    <n v="1"/>
    <n v="2"/>
    <n v="6"/>
    <n v="102"/>
    <n v="2.64"/>
    <n v="256"/>
    <n v="6.62"/>
    <n v="106"/>
    <n v="2.743529411764706"/>
    <n v="102.84409212053862"/>
    <n v="2.6618470901786466"/>
    <x v="1"/>
    <n v="2"/>
    <m/>
    <n v="5"/>
    <n v="1"/>
    <n v="2"/>
    <n v="3"/>
    <n v="2"/>
    <n v="2"/>
    <n v="2"/>
    <n v="0"/>
    <n v="0"/>
    <n v="1"/>
    <n v="2"/>
    <m/>
  </r>
  <r>
    <n v="82682"/>
    <x v="0"/>
    <n v="37"/>
    <n v="4"/>
    <x v="1"/>
    <m/>
    <n v="2"/>
    <n v="5"/>
    <n v="2"/>
    <n v="60"/>
    <n v="1.55"/>
    <n v="188"/>
    <n v="4.8600000000000003"/>
    <n v="64"/>
    <n v="1.6533333333333333"/>
    <n v="61.969998754939638"/>
    <n v="1.6008916345026072"/>
    <x v="1"/>
    <m/>
    <m/>
    <n v="15"/>
    <n v="4"/>
    <n v="3"/>
    <n v="3"/>
    <n v="3"/>
    <n v="3"/>
    <n v="1"/>
    <n v="0"/>
    <n v="0"/>
    <n v="1"/>
    <n v="1"/>
    <n v="2"/>
  </r>
  <r>
    <n v="82685"/>
    <x v="0"/>
    <n v="47"/>
    <n v="3"/>
    <x v="1"/>
    <m/>
    <n v="2"/>
    <n v="3"/>
    <n v="3"/>
    <n v="38"/>
    <n v="0.98"/>
    <n v="281"/>
    <n v="7.27"/>
    <n v="45"/>
    <n v="1.1605263157894736"/>
    <n v="36.484192863603013"/>
    <n v="0.94090813174555143"/>
    <x v="1"/>
    <n v="1"/>
    <n v="1"/>
    <n v="7"/>
    <n v="3"/>
    <n v="3"/>
    <n v="3"/>
    <n v="3"/>
    <n v="3"/>
    <n v="0"/>
    <n v="3"/>
    <n v="1"/>
    <n v="1"/>
    <n v="1"/>
    <n v="2"/>
  </r>
  <r>
    <n v="82688"/>
    <x v="0"/>
    <n v="63"/>
    <n v="6"/>
    <x v="1"/>
    <m/>
    <n v="2"/>
    <n v="5"/>
    <n v="2"/>
    <n v="52"/>
    <n v="1.34"/>
    <n v="175"/>
    <n v="4.53"/>
    <n v="49"/>
    <n v="1.262692307692308"/>
    <n v="59.344274575205134"/>
    <n v="1.5292563063610556"/>
    <x v="1"/>
    <n v="2"/>
    <m/>
    <n v="12"/>
    <n v="3"/>
    <n v="2"/>
    <m/>
    <m/>
    <m/>
    <n v="0"/>
    <n v="0"/>
    <n v="0"/>
    <n v="2"/>
    <n v="2"/>
    <m/>
  </r>
  <r>
    <n v="82691"/>
    <x v="0"/>
    <n v="29"/>
    <n v="3"/>
    <x v="1"/>
    <m/>
    <n v="1"/>
    <n v="2"/>
    <n v="4"/>
    <n v="29"/>
    <n v="0.75"/>
    <n v="262"/>
    <n v="6.78"/>
    <n v="36"/>
    <n v="0.93103448275862066"/>
    <n v="34.495777490274172"/>
    <n v="0.89213217647260779"/>
    <x v="1"/>
    <m/>
    <m/>
    <n v="12"/>
    <n v="4"/>
    <n v="1"/>
    <n v="3"/>
    <n v="2"/>
    <n v="2"/>
    <n v="3"/>
    <n v="0"/>
    <n v="0"/>
    <n v="1"/>
    <n v="2"/>
    <m/>
  </r>
  <r>
    <n v="82692"/>
    <x v="0"/>
    <n v="39"/>
    <n v="3"/>
    <x v="1"/>
    <m/>
    <n v="1"/>
    <n v="4"/>
    <n v="5"/>
    <n v="56"/>
    <n v="1.45"/>
    <n v="160"/>
    <n v="4.1399999999999997"/>
    <n v="54"/>
    <n v="1.3982142857142856"/>
    <n v="52.614470676844839"/>
    <n v="1.3623389728825896"/>
    <x v="1"/>
    <m/>
    <m/>
    <n v="2"/>
    <n v="5"/>
    <n v="0"/>
    <n v="3"/>
    <n v="3"/>
    <n v="0"/>
    <n v="2"/>
    <n v="1"/>
    <n v="0"/>
    <n v="1"/>
    <n v="2"/>
    <m/>
  </r>
  <r>
    <n v="82698"/>
    <x v="0"/>
    <n v="74"/>
    <n v="4"/>
    <x v="0"/>
    <n v="2"/>
    <n v="1"/>
    <n v="3"/>
    <n v="1"/>
    <n v="37"/>
    <n v="0.96"/>
    <n v="112"/>
    <n v="2.9"/>
    <n v="32"/>
    <n v="0.83027027027027023"/>
    <n v="41.043219087867833"/>
    <n v="1.0649051439014356"/>
    <x v="0"/>
    <n v="2"/>
    <m/>
    <n v="10"/>
    <n v="4"/>
    <n v="3"/>
    <n v="3"/>
    <n v="3"/>
    <n v="2"/>
    <m/>
    <n v="1"/>
    <n v="0"/>
    <n v="1"/>
    <n v="1"/>
    <n v="2"/>
  </r>
  <r>
    <n v="82703"/>
    <x v="0"/>
    <n v="50"/>
    <n v="6"/>
    <x v="1"/>
    <m/>
    <n v="2"/>
    <n v="4"/>
    <n v="6"/>
    <n v="48"/>
    <n v="1.24"/>
    <n v="216"/>
    <n v="5.59"/>
    <n v="58"/>
    <n v="1.4983333333333333"/>
    <n v="45.046311407246485"/>
    <n v="1.1636963780205341"/>
    <x v="1"/>
    <n v="2"/>
    <m/>
    <n v="8"/>
    <n v="2"/>
    <n v="1"/>
    <n v="3"/>
    <n v="1"/>
    <n v="1"/>
    <n v="0"/>
    <n v="0"/>
    <n v="0"/>
    <n v="1"/>
    <n v="2"/>
    <m/>
  </r>
  <r>
    <n v="82704"/>
    <x v="0"/>
    <n v="41"/>
    <n v="3"/>
    <x v="1"/>
    <m/>
    <n v="2"/>
    <n v="4"/>
    <n v="1"/>
    <n v="35"/>
    <n v="0.91"/>
    <n v="220"/>
    <n v="5.69"/>
    <n v="36"/>
    <n v="0.93599999999999994"/>
    <n v="41.169320553723175"/>
    <n v="1.0704023343968025"/>
    <x v="1"/>
    <n v="2"/>
    <m/>
    <n v="15"/>
    <n v="4"/>
    <n v="2"/>
    <n v="3"/>
    <n v="3"/>
    <n v="3"/>
    <n v="8"/>
    <n v="0"/>
    <n v="1"/>
    <n v="1"/>
    <n v="1"/>
    <n v="2"/>
  </r>
  <r>
    <n v="82718"/>
    <x v="0"/>
    <n v="34"/>
    <n v="3"/>
    <x v="1"/>
    <m/>
    <n v="1"/>
    <n v="4"/>
    <n v="1"/>
    <n v="40"/>
    <n v="1.03"/>
    <n v="132"/>
    <n v="3.41"/>
    <n v="45"/>
    <n v="1.1587499999999999"/>
    <n v="52.924228385240632"/>
    <n v="1.3627988809199463"/>
    <x v="1"/>
    <m/>
    <m/>
    <n v="7"/>
    <n v="3"/>
    <n v="3"/>
    <n v="3"/>
    <n v="3"/>
    <n v="3"/>
    <n v="1"/>
    <n v="0"/>
    <n v="0"/>
    <n v="1"/>
    <n v="1"/>
    <n v="2"/>
  </r>
  <r>
    <n v="82720"/>
    <x v="0"/>
    <n v="58"/>
    <n v="6"/>
    <x v="1"/>
    <m/>
    <n v="2"/>
    <n v="4"/>
    <n v="1"/>
    <n v="47"/>
    <n v="1.22"/>
    <n v="270"/>
    <n v="6.98"/>
    <n v="52"/>
    <n v="1.3497872340425532"/>
    <n v="50.751763762143973"/>
    <n v="1.31738620829395"/>
    <x v="0"/>
    <n v="2"/>
    <m/>
    <n v="8"/>
    <n v="1"/>
    <n v="0"/>
    <n v="2"/>
    <n v="2"/>
    <n v="2"/>
    <m/>
    <n v="0"/>
    <n v="0"/>
    <n v="1"/>
    <n v="1"/>
    <n v="2"/>
  </r>
  <r>
    <n v="82721"/>
    <x v="0"/>
    <n v="49"/>
    <n v="3"/>
    <x v="1"/>
    <m/>
    <n v="1"/>
    <n v="3"/>
    <n v="1"/>
    <n v="41"/>
    <n v="1.06"/>
    <n v="191"/>
    <n v="4.9400000000000004"/>
    <n v="41"/>
    <n v="1.06"/>
    <n v="44.481076027999322"/>
    <n v="1.1499985509677875"/>
    <x v="1"/>
    <n v="2"/>
    <m/>
    <n v="8"/>
    <n v="4"/>
    <n v="3"/>
    <n v="3"/>
    <n v="3"/>
    <n v="3"/>
    <n v="5"/>
    <n v="1"/>
    <n v="5"/>
    <n v="1"/>
    <n v="2"/>
    <m/>
  </r>
  <r>
    <n v="82727"/>
    <x v="0"/>
    <n v="77"/>
    <n v="3"/>
    <x v="0"/>
    <n v="2"/>
    <n v="1"/>
    <n v="4"/>
    <n v="1"/>
    <n v="50"/>
    <n v="1.29"/>
    <n v="142"/>
    <n v="3.67"/>
    <n v="55"/>
    <n v="1.419"/>
    <n v="53.222330028983073"/>
    <n v="1.3731361147477634"/>
    <x v="1"/>
    <n v="1"/>
    <n v="2"/>
    <n v="15"/>
    <n v="2"/>
    <n v="3"/>
    <n v="3"/>
    <n v="3"/>
    <n v="3"/>
    <n v="0"/>
    <n v="0"/>
    <n v="0"/>
    <n v="1"/>
    <n v="1"/>
    <n v="2"/>
  </r>
  <r>
    <n v="82736"/>
    <x v="0"/>
    <n v="26"/>
    <n v="3"/>
    <x v="1"/>
    <m/>
    <n v="1"/>
    <n v="4"/>
    <n v="5"/>
    <n v="46"/>
    <n v="1.19"/>
    <n v="149"/>
    <n v="3.85"/>
    <n v="52"/>
    <n v="1.3452173913043477"/>
    <n v="48.980359429365137"/>
    <n v="1.2671006026292284"/>
    <x v="1"/>
    <m/>
    <m/>
    <n v="8"/>
    <n v="3"/>
    <n v="3"/>
    <n v="3"/>
    <n v="3"/>
    <n v="3"/>
    <n v="9"/>
    <n v="0"/>
    <n v="2"/>
    <n v="1"/>
    <n v="2"/>
    <m/>
  </r>
  <r>
    <n v="82740"/>
    <x v="0"/>
    <n v="65"/>
    <n v="4"/>
    <x v="1"/>
    <m/>
    <n v="1"/>
    <n v="2"/>
    <n v="2"/>
    <n v="100"/>
    <n v="2.59"/>
    <n v="169"/>
    <n v="4.37"/>
    <n v="107"/>
    <n v="2.7713000000000001"/>
    <n v="99.067263675225362"/>
    <n v="2.5658421291883364"/>
    <x v="0"/>
    <n v="1"/>
    <n v="1"/>
    <n v="7"/>
    <n v="1"/>
    <n v="2"/>
    <n v="3"/>
    <n v="3"/>
    <n v="2"/>
    <m/>
    <n v="0"/>
    <n v="1"/>
    <n v="2"/>
    <n v="1"/>
    <n v="9"/>
  </r>
  <r>
    <n v="82741"/>
    <x v="0"/>
    <n v="70"/>
    <n v="3"/>
    <x v="1"/>
    <m/>
    <n v="1"/>
    <n v="3"/>
    <n v="5"/>
    <n v="31"/>
    <n v="0.8"/>
    <n v="181"/>
    <n v="4.68"/>
    <n v="28"/>
    <n v="0.72258064516129039"/>
    <n v="27.698940955003909"/>
    <n v="0.71481137948397189"/>
    <x v="0"/>
    <n v="1"/>
    <n v="1"/>
    <n v="2"/>
    <n v="1"/>
    <n v="1"/>
    <n v="3"/>
    <n v="2"/>
    <n v="1"/>
    <n v="3"/>
    <n v="0"/>
    <n v="0"/>
    <n v="1"/>
    <n v="1"/>
    <n v="2"/>
  </r>
  <r>
    <n v="82745"/>
    <x v="0"/>
    <n v="38"/>
    <n v="3"/>
    <x v="1"/>
    <m/>
    <n v="1"/>
    <n v="2"/>
    <n v="6"/>
    <n v="121"/>
    <n v="3.13"/>
    <n v="203"/>
    <n v="5.25"/>
    <n v="120"/>
    <n v="3.1041322314049582"/>
    <n v="119.71541162331265"/>
    <n v="3.0967705651319717"/>
    <x v="1"/>
    <m/>
    <m/>
    <n v="9"/>
    <n v="3"/>
    <n v="1"/>
    <m/>
    <m/>
    <m/>
    <n v="3"/>
    <n v="0"/>
    <n v="2"/>
    <n v="1"/>
    <n v="2"/>
    <m/>
  </r>
  <r>
    <n v="82746"/>
    <x v="0"/>
    <n v="33"/>
    <n v="3"/>
    <x v="1"/>
    <m/>
    <n v="1"/>
    <n v="4"/>
    <n v="6"/>
    <n v="35"/>
    <n v="0.91"/>
    <n v="204"/>
    <n v="5.28"/>
    <n v="44"/>
    <n v="1.1439999999999999"/>
    <n v="32.612569943002043"/>
    <n v="0.84792681851805318"/>
    <x v="1"/>
    <m/>
    <m/>
    <n v="8"/>
    <n v="4"/>
    <n v="2"/>
    <n v="3"/>
    <n v="3"/>
    <n v="2"/>
    <n v="6"/>
    <n v="0"/>
    <n v="5"/>
    <n v="1"/>
    <n v="1"/>
    <n v="2"/>
  </r>
  <r>
    <n v="82749"/>
    <x v="0"/>
    <n v="64"/>
    <n v="3"/>
    <x v="0"/>
    <n v="2"/>
    <n v="1"/>
    <n v="4"/>
    <n v="1"/>
    <n v="34"/>
    <n v="0.88"/>
    <n v="200"/>
    <n v="5.17"/>
    <n v="35"/>
    <n v="0.90588235294117647"/>
    <n v="36.637138959407352"/>
    <n v="0.94825536130230792"/>
    <x v="1"/>
    <n v="1"/>
    <n v="1"/>
    <n v="15"/>
    <n v="5"/>
    <n v="3"/>
    <n v="3"/>
    <n v="3"/>
    <n v="2"/>
    <n v="1"/>
    <n v="2"/>
    <n v="0"/>
    <n v="1"/>
    <n v="1"/>
    <n v="2"/>
  </r>
  <r>
    <n v="82756"/>
    <x v="0"/>
    <n v="55"/>
    <n v="3"/>
    <x v="1"/>
    <m/>
    <n v="1"/>
    <n v="5"/>
    <n v="6"/>
    <n v="71"/>
    <n v="1.84"/>
    <n v="197"/>
    <n v="5.09"/>
    <n v="70"/>
    <n v="1.8140845070422538"/>
    <n v="81.552846539694556"/>
    <n v="2.1134822201836339"/>
    <x v="0"/>
    <n v="2"/>
    <m/>
    <n v="15"/>
    <n v="1"/>
    <n v="3"/>
    <n v="3"/>
    <n v="3"/>
    <n v="3"/>
    <n v="2"/>
    <n v="25"/>
    <n v="0"/>
    <n v="1"/>
    <n v="1"/>
    <n v="2"/>
  </r>
  <r>
    <n v="82757"/>
    <x v="0"/>
    <n v="80"/>
    <n v="3"/>
    <x v="0"/>
    <n v="1"/>
    <n v="1"/>
    <n v="3"/>
    <n v="1"/>
    <n v="50"/>
    <n v="1.29"/>
    <n v="223"/>
    <n v="5.77"/>
    <n v="47"/>
    <n v="1.2126000000000001"/>
    <n v="47.526788061805632"/>
    <n v="1.2261911319945853"/>
    <x v="1"/>
    <n v="2"/>
    <m/>
    <n v="4"/>
    <n v="3"/>
    <n v="3"/>
    <n v="3"/>
    <n v="3"/>
    <n v="2"/>
    <m/>
    <n v="1"/>
    <n v="0"/>
    <n v="1"/>
    <n v="1"/>
    <n v="2"/>
  </r>
  <r>
    <n v="82758"/>
    <x v="0"/>
    <n v="52"/>
    <n v="3"/>
    <x v="0"/>
    <n v="2"/>
    <n v="1"/>
    <n v="3"/>
    <n v="3"/>
    <n v="33"/>
    <n v="0.85"/>
    <n v="137"/>
    <n v="3.54"/>
    <n v="38"/>
    <n v="0.97878787878787865"/>
    <n v="26.212958735116445"/>
    <n v="0.67518227044996904"/>
    <x v="1"/>
    <n v="2"/>
    <m/>
    <n v="12"/>
    <n v="4"/>
    <n v="1"/>
    <m/>
    <m/>
    <m/>
    <m/>
    <n v="0"/>
    <m/>
    <n v="2"/>
    <n v="2"/>
    <m/>
  </r>
  <r>
    <n v="82759"/>
    <x v="0"/>
    <n v="24"/>
    <n v="3"/>
    <x v="1"/>
    <m/>
    <n v="1"/>
    <n v="3"/>
    <n v="5"/>
    <n v="31"/>
    <n v="0.8"/>
    <n v="176"/>
    <n v="4.55"/>
    <n v="39"/>
    <n v="1.0064516129032259"/>
    <n v="31.162427866786103"/>
    <n v="0.80419168688480269"/>
    <x v="1"/>
    <m/>
    <m/>
    <n v="3"/>
    <n v="5"/>
    <n v="2"/>
    <n v="3"/>
    <n v="3"/>
    <n v="2"/>
    <n v="1"/>
    <n v="3"/>
    <n v="28"/>
    <n v="1"/>
    <n v="1"/>
    <n v="2"/>
  </r>
  <r>
    <n v="82771"/>
    <x v="0"/>
    <n v="41"/>
    <n v="3"/>
    <x v="0"/>
    <n v="1"/>
    <n v="1"/>
    <n v="3"/>
    <n v="1"/>
    <n v="51"/>
    <n v="1.32"/>
    <n v="288"/>
    <n v="7.45"/>
    <n v="48"/>
    <n v="1.2423529411764707"/>
    <n v="45.233975805841723"/>
    <n v="1.170761726739433"/>
    <x v="0"/>
    <n v="1"/>
    <n v="2"/>
    <n v="6"/>
    <n v="3"/>
    <n v="3"/>
    <n v="3"/>
    <n v="3"/>
    <n v="2"/>
    <m/>
    <n v="0"/>
    <n v="4"/>
    <n v="1"/>
    <n v="1"/>
    <n v="2"/>
  </r>
  <r>
    <n v="82773"/>
    <x v="0"/>
    <n v="67"/>
    <n v="1"/>
    <x v="1"/>
    <m/>
    <n v="1"/>
    <n v="1"/>
    <n v="2"/>
    <n v="42"/>
    <n v="1.0900000000000001"/>
    <n v="223"/>
    <n v="5.77"/>
    <n v="51"/>
    <n v="1.3235714285714286"/>
    <n v="46.369934076046206"/>
    <n v="1.2034101938783421"/>
    <x v="0"/>
    <n v="1"/>
    <n v="2"/>
    <n v="5"/>
    <n v="1"/>
    <n v="2"/>
    <m/>
    <m/>
    <m/>
    <n v="0"/>
    <n v="0"/>
    <n v="0"/>
    <n v="1"/>
    <n v="1"/>
    <n v="2"/>
  </r>
  <r>
    <n v="82775"/>
    <x v="0"/>
    <n v="57"/>
    <n v="2"/>
    <x v="1"/>
    <m/>
    <n v="2"/>
    <n v="4"/>
    <n v="1"/>
    <n v="65"/>
    <n v="1.68"/>
    <n v="229"/>
    <n v="5.92"/>
    <n v="63"/>
    <n v="1.6283076923076922"/>
    <n v="70.524945711634928"/>
    <n v="1.8227985968545641"/>
    <x v="0"/>
    <n v="2"/>
    <m/>
    <m/>
    <n v="3"/>
    <n v="2"/>
    <n v="3"/>
    <n v="3"/>
    <n v="3"/>
    <m/>
    <n v="0"/>
    <n v="0"/>
    <n v="2"/>
    <n v="1"/>
    <n v="2"/>
  </r>
  <r>
    <n v="82776"/>
    <x v="0"/>
    <n v="37"/>
    <n v="6"/>
    <x v="1"/>
    <m/>
    <n v="2"/>
    <n v="3"/>
    <n v="1"/>
    <n v="54"/>
    <n v="1.4"/>
    <n v="205"/>
    <n v="5.3"/>
    <n v="52"/>
    <n v="1.3481481481481481"/>
    <n v="50.600526752989147"/>
    <n v="1.3118655084108297"/>
    <x v="1"/>
    <m/>
    <m/>
    <n v="6"/>
    <n v="4"/>
    <n v="1"/>
    <n v="3"/>
    <n v="3"/>
    <n v="3"/>
    <n v="3"/>
    <n v="0"/>
    <n v="0"/>
    <n v="1"/>
    <n v="2"/>
    <m/>
  </r>
  <r>
    <n v="82778"/>
    <x v="0"/>
    <n v="57"/>
    <n v="4"/>
    <x v="1"/>
    <m/>
    <n v="1"/>
    <n v="3"/>
    <n v="5"/>
    <n v="75"/>
    <n v="1.94"/>
    <n v="216"/>
    <n v="5.59"/>
    <n v="76"/>
    <n v="1.9658666666666667"/>
    <n v="80.254134735865492"/>
    <n v="2.0759069518343876"/>
    <x v="1"/>
    <n v="2"/>
    <m/>
    <n v="8"/>
    <n v="4"/>
    <n v="3"/>
    <n v="3"/>
    <n v="3"/>
    <n v="3"/>
    <n v="1"/>
    <n v="0"/>
    <n v="0"/>
    <n v="1"/>
    <n v="1"/>
    <n v="2"/>
  </r>
  <r>
    <n v="82782"/>
    <x v="0"/>
    <n v="53"/>
    <n v="2"/>
    <x v="0"/>
    <n v="2"/>
    <n v="1"/>
    <n v="3"/>
    <n v="5"/>
    <n v="52"/>
    <n v="1.34"/>
    <n v="179"/>
    <n v="4.63"/>
    <n v="59"/>
    <n v="1.5203846153846154"/>
    <n v="51.217584421392736"/>
    <n v="1.3198377523974283"/>
    <x v="0"/>
    <n v="2"/>
    <m/>
    <n v="7"/>
    <n v="3"/>
    <n v="2"/>
    <n v="2"/>
    <n v="2"/>
    <n v="2"/>
    <n v="4"/>
    <n v="0"/>
    <n v="1"/>
    <n v="1"/>
    <n v="2"/>
    <m/>
  </r>
  <r>
    <n v="82785"/>
    <x v="0"/>
    <n v="73"/>
    <n v="3"/>
    <x v="1"/>
    <m/>
    <n v="1"/>
    <n v="3"/>
    <n v="1"/>
    <n v="34"/>
    <n v="0.88"/>
    <n v="182"/>
    <n v="4.71"/>
    <n v="34"/>
    <n v="0.88"/>
    <n v="39.232196832241044"/>
    <n v="1.0154215650697682"/>
    <x v="1"/>
    <n v="2"/>
    <m/>
    <n v="6"/>
    <n v="2"/>
    <n v="3"/>
    <n v="3"/>
    <n v="3"/>
    <n v="3"/>
    <m/>
    <n v="0"/>
    <n v="0"/>
    <n v="2"/>
    <n v="1"/>
    <n v="2"/>
  </r>
  <r>
    <n v="82788"/>
    <x v="0"/>
    <n v="43"/>
    <n v="6"/>
    <x v="1"/>
    <m/>
    <n v="2"/>
    <n v="5"/>
    <n v="1"/>
    <n v="50"/>
    <n v="1.29"/>
    <n v="195"/>
    <n v="5.04"/>
    <n v="51"/>
    <n v="1.3158000000000001"/>
    <n v="44.892389373850762"/>
    <n v="1.1582236458453496"/>
    <x v="0"/>
    <n v="2"/>
    <m/>
    <n v="15"/>
    <n v="2"/>
    <n v="3"/>
    <n v="3"/>
    <n v="3"/>
    <n v="3"/>
    <n v="0"/>
    <n v="0"/>
    <n v="0"/>
    <n v="1"/>
    <n v="1"/>
    <n v="2"/>
  </r>
  <r>
    <n v="82790"/>
    <x v="0"/>
    <n v="72"/>
    <n v="3"/>
    <x v="1"/>
    <m/>
    <n v="1"/>
    <n v="3"/>
    <n v="1"/>
    <n v="44"/>
    <n v="1.1399999999999999"/>
    <n v="193"/>
    <n v="4.99"/>
    <n v="53"/>
    <n v="1.3731818181818181"/>
    <n v="42.75714099164022"/>
    <n v="1.1077986529652237"/>
    <x v="1"/>
    <n v="2"/>
    <m/>
    <n v="5"/>
    <n v="3"/>
    <n v="1"/>
    <m/>
    <m/>
    <m/>
    <n v="3"/>
    <n v="0"/>
    <n v="1"/>
    <n v="1"/>
    <n v="1"/>
    <n v="2"/>
  </r>
  <r>
    <n v="82802"/>
    <x v="0"/>
    <n v="76"/>
    <n v="3"/>
    <x v="1"/>
    <m/>
    <n v="1"/>
    <n v="5"/>
    <n v="1"/>
    <n v="77"/>
    <n v="1.99"/>
    <n v="146"/>
    <n v="3.78"/>
    <n v="72"/>
    <n v="1.8607792207792209"/>
    <n v="79.101574736864833"/>
    <n v="2.0443134250176755"/>
    <x v="1"/>
    <n v="2"/>
    <m/>
    <m/>
    <n v="2"/>
    <n v="3"/>
    <n v="3"/>
    <n v="3"/>
    <n v="3"/>
    <n v="0"/>
    <n v="0"/>
    <n v="1"/>
    <n v="1"/>
    <n v="1"/>
    <n v="2"/>
  </r>
  <r>
    <n v="82812"/>
    <x v="0"/>
    <n v="62"/>
    <n v="4"/>
    <x v="1"/>
    <m/>
    <n v="1"/>
    <n v="4"/>
    <n v="3"/>
    <n v="86"/>
    <n v="2.2200000000000002"/>
    <n v="195"/>
    <n v="5.04"/>
    <n v="93"/>
    <n v="2.4006976744186046"/>
    <n v="85.921518822391931"/>
    <n v="2.2179740905315128"/>
    <x v="0"/>
    <n v="2"/>
    <m/>
    <n v="4"/>
    <n v="3"/>
    <n v="3"/>
    <n v="3"/>
    <n v="3"/>
    <n v="3"/>
    <m/>
    <n v="0"/>
    <n v="0"/>
    <n v="1"/>
    <n v="1"/>
    <n v="2"/>
  </r>
  <r>
    <n v="82814"/>
    <x v="0"/>
    <n v="44"/>
    <n v="4"/>
    <x v="1"/>
    <m/>
    <n v="1"/>
    <n v="1"/>
    <n v="5"/>
    <n v="53"/>
    <n v="1.37"/>
    <n v="211"/>
    <n v="5.46"/>
    <n v="48"/>
    <n v="1.2407547169811322"/>
    <n v="58.856411567988168"/>
    <n v="1.5213827141159206"/>
    <x v="1"/>
    <n v="1"/>
    <n v="2"/>
    <n v="12"/>
    <n v="5"/>
    <n v="1"/>
    <n v="3"/>
    <n v="3"/>
    <n v="3"/>
    <n v="2"/>
    <n v="2"/>
    <n v="0"/>
    <n v="1"/>
    <n v="1"/>
    <n v="2"/>
  </r>
  <r>
    <n v="82816"/>
    <x v="0"/>
    <n v="66"/>
    <n v="4"/>
    <x v="0"/>
    <n v="1"/>
    <n v="1"/>
    <n v="3"/>
    <n v="1"/>
    <n v="49"/>
    <n v="1.27"/>
    <n v="171"/>
    <n v="4.42"/>
    <n v="51"/>
    <n v="1.3218367346938775"/>
    <n v="54.267187996113492"/>
    <n v="1.4065169133686557"/>
    <x v="0"/>
    <n v="2"/>
    <m/>
    <n v="14"/>
    <n v="3"/>
    <n v="3"/>
    <n v="0"/>
    <n v="0"/>
    <n v="0"/>
    <n v="1"/>
    <n v="0"/>
    <n v="0"/>
    <n v="1"/>
    <n v="1"/>
    <n v="2"/>
  </r>
  <r>
    <n v="82820"/>
    <x v="0"/>
    <n v="78"/>
    <n v="3"/>
    <x v="1"/>
    <m/>
    <n v="1"/>
    <n v="4"/>
    <n v="1"/>
    <n v="51"/>
    <n v="1.32"/>
    <n v="173"/>
    <n v="4.47"/>
    <n v="51"/>
    <n v="1.32"/>
    <n v="52.754186914451971"/>
    <n v="1.3654024848446393"/>
    <x v="0"/>
    <n v="2"/>
    <m/>
    <n v="8"/>
    <n v="2"/>
    <n v="3"/>
    <n v="3"/>
    <n v="3"/>
    <n v="3"/>
    <n v="1"/>
    <n v="0"/>
    <n v="0"/>
    <n v="1"/>
    <n v="1"/>
    <n v="2"/>
  </r>
  <r>
    <n v="82822"/>
    <x v="0"/>
    <n v="56"/>
    <n v="4"/>
    <x v="1"/>
    <m/>
    <n v="1"/>
    <n v="5"/>
    <n v="1"/>
    <n v="47"/>
    <n v="1.22"/>
    <n v="277"/>
    <n v="7.16"/>
    <n v="51"/>
    <n v="1.3238297872340425"/>
    <n v="44.274129257062683"/>
    <n v="1.1492433551833292"/>
    <x v="0"/>
    <n v="2"/>
    <m/>
    <n v="6"/>
    <n v="1"/>
    <n v="3"/>
    <n v="3"/>
    <n v="3"/>
    <n v="3"/>
    <n v="0"/>
    <n v="1"/>
    <n v="0"/>
    <n v="1"/>
    <n v="1"/>
    <n v="2"/>
  </r>
  <r>
    <n v="82826"/>
    <x v="0"/>
    <n v="64"/>
    <n v="6"/>
    <x v="0"/>
    <n v="1"/>
    <n v="2"/>
    <n v="5"/>
    <n v="1"/>
    <n v="35"/>
    <n v="0.91"/>
    <n v="235"/>
    <n v="6.08"/>
    <n v="37"/>
    <n v="0.96200000000000008"/>
    <n v="36.504291635687025"/>
    <n v="0.94911158252786265"/>
    <x v="0"/>
    <n v="2"/>
    <m/>
    <n v="15"/>
    <n v="2"/>
    <n v="3"/>
    <n v="2"/>
    <n v="2"/>
    <n v="3"/>
    <n v="0"/>
    <n v="0"/>
    <n v="0"/>
    <n v="1"/>
    <n v="2"/>
    <m/>
  </r>
  <r>
    <n v="82829"/>
    <x v="0"/>
    <n v="63"/>
    <n v="3"/>
    <x v="1"/>
    <m/>
    <n v="1"/>
    <n v="2"/>
    <n v="1"/>
    <n v="33"/>
    <n v="0.85"/>
    <n v="200"/>
    <n v="5.17"/>
    <n v="32"/>
    <n v="0.82424242424242422"/>
    <n v="33.462537755840607"/>
    <n v="0.86191385128680342"/>
    <x v="1"/>
    <n v="2"/>
    <m/>
    <n v="5"/>
    <n v="3"/>
    <n v="3"/>
    <n v="3"/>
    <n v="3"/>
    <n v="3"/>
    <n v="0"/>
    <n v="0"/>
    <n v="3"/>
    <n v="1"/>
    <n v="1"/>
    <n v="2"/>
  </r>
  <r>
    <n v="82840"/>
    <x v="0"/>
    <n v="59"/>
    <n v="3"/>
    <x v="1"/>
    <m/>
    <n v="1"/>
    <n v="3"/>
    <n v="3"/>
    <n v="30"/>
    <n v="0.78"/>
    <n v="219"/>
    <n v="5.66"/>
    <n v="29"/>
    <n v="0.754"/>
    <n v="36.305353139168467"/>
    <n v="0.94393918161838009"/>
    <x v="1"/>
    <n v="2"/>
    <m/>
    <n v="14"/>
    <n v="4"/>
    <n v="3"/>
    <n v="3"/>
    <n v="3"/>
    <n v="3"/>
    <n v="0"/>
    <n v="0"/>
    <n v="0"/>
    <n v="1"/>
    <n v="1"/>
    <n v="2"/>
  </r>
  <r>
    <n v="82841"/>
    <x v="0"/>
    <n v="45"/>
    <n v="6"/>
    <x v="1"/>
    <m/>
    <n v="1"/>
    <n v="4"/>
    <n v="1"/>
    <n v="34"/>
    <n v="0.88"/>
    <n v="207"/>
    <n v="5.35"/>
    <n v="41"/>
    <n v="1.0611764705882352"/>
    <n v="30.133039160883122"/>
    <n v="0.7799139547522691"/>
    <x v="1"/>
    <n v="2"/>
    <m/>
    <n v="9"/>
    <n v="3"/>
    <n v="3"/>
    <n v="3"/>
    <n v="3"/>
    <n v="3"/>
    <n v="3"/>
    <n v="5"/>
    <n v="7"/>
    <n v="1"/>
    <n v="1"/>
    <n v="2"/>
  </r>
  <r>
    <n v="82844"/>
    <x v="0"/>
    <n v="58"/>
    <n v="3"/>
    <x v="1"/>
    <m/>
    <n v="1"/>
    <n v="5"/>
    <n v="1"/>
    <n v="60"/>
    <n v="1.55"/>
    <n v="188"/>
    <n v="4.8600000000000003"/>
    <n v="59"/>
    <n v="1.5241666666666667"/>
    <n v="57.13603929810381"/>
    <n v="1.4760143485343484"/>
    <x v="1"/>
    <n v="1"/>
    <n v="2"/>
    <n v="14"/>
    <n v="3"/>
    <n v="3"/>
    <n v="3"/>
    <n v="3"/>
    <n v="3"/>
    <n v="1"/>
    <n v="1"/>
    <n v="1"/>
    <n v="1"/>
    <n v="1"/>
    <n v="2"/>
  </r>
  <r>
    <n v="82845"/>
    <x v="0"/>
    <n v="64"/>
    <n v="6"/>
    <x v="1"/>
    <m/>
    <n v="2"/>
    <n v="5"/>
    <n v="1"/>
    <n v="78"/>
    <n v="2.02"/>
    <n v="204"/>
    <n v="5.28"/>
    <n v="84"/>
    <n v="2.1753846153846155"/>
    <n v="76.562186794642614"/>
    <n v="1.9827643246817701"/>
    <x v="0"/>
    <n v="2"/>
    <m/>
    <n v="15"/>
    <n v="2"/>
    <n v="0"/>
    <m/>
    <m/>
    <m/>
    <n v="0"/>
    <n v="1"/>
    <n v="0"/>
    <n v="1"/>
    <n v="1"/>
    <n v="2"/>
  </r>
  <r>
    <n v="82849"/>
    <x v="0"/>
    <n v="80"/>
    <n v="3"/>
    <x v="0"/>
    <n v="2"/>
    <n v="1"/>
    <n v="3"/>
    <n v="5"/>
    <n v="27"/>
    <n v="0.7"/>
    <n v="118"/>
    <n v="3.05"/>
    <n v="27"/>
    <n v="0.7"/>
    <n v="25.728586424747771"/>
    <n v="0.66703742582679404"/>
    <x v="1"/>
    <n v="2"/>
    <m/>
    <n v="8"/>
    <n v="4"/>
    <n v="1"/>
    <n v="3"/>
    <n v="3"/>
    <n v="3"/>
    <m/>
    <n v="0"/>
    <n v="0"/>
    <n v="1"/>
    <n v="1"/>
    <n v="2"/>
  </r>
  <r>
    <n v="82850"/>
    <x v="0"/>
    <n v="30"/>
    <n v="3"/>
    <x v="1"/>
    <m/>
    <n v="1"/>
    <n v="3"/>
    <n v="5"/>
    <n v="32"/>
    <n v="0.83"/>
    <n v="213"/>
    <n v="5.51"/>
    <n v="37"/>
    <n v="0.95968749999999992"/>
    <n v="32.368334802613234"/>
    <n v="0.83955368394278074"/>
    <x v="1"/>
    <m/>
    <m/>
    <n v="8"/>
    <n v="3"/>
    <n v="0"/>
    <m/>
    <m/>
    <m/>
    <n v="1"/>
    <n v="0"/>
    <n v="9"/>
    <n v="1"/>
    <n v="1"/>
    <n v="2"/>
  </r>
  <r>
    <n v="82854"/>
    <x v="0"/>
    <n v="68"/>
    <n v="1"/>
    <x v="1"/>
    <m/>
    <n v="1"/>
    <n v="2"/>
    <n v="3"/>
    <n v="56"/>
    <n v="1.45"/>
    <n v="170"/>
    <n v="4.4000000000000004"/>
    <n v="63"/>
    <n v="1.6312499999999999"/>
    <n v="56.567666909177994"/>
    <n v="1.464698518184073"/>
    <x v="0"/>
    <n v="1"/>
    <n v="2"/>
    <n v="3"/>
    <n v="1"/>
    <n v="2"/>
    <n v="3"/>
    <n v="3"/>
    <n v="3"/>
    <n v="3"/>
    <n v="0"/>
    <n v="0"/>
    <n v="1"/>
    <n v="1"/>
    <n v="2"/>
  </r>
  <r>
    <n v="82855"/>
    <x v="0"/>
    <n v="80"/>
    <n v="3"/>
    <x v="0"/>
    <n v="2"/>
    <n v="1"/>
    <n v="3"/>
    <n v="1"/>
    <n v="50"/>
    <n v="1.29"/>
    <n v="140"/>
    <n v="3.62"/>
    <n v="57"/>
    <n v="1.4706000000000001"/>
    <n v="51.367570160250892"/>
    <n v="1.3252833101344732"/>
    <x v="0"/>
    <n v="2"/>
    <m/>
    <n v="10"/>
    <n v="3"/>
    <n v="3"/>
    <n v="3"/>
    <n v="3"/>
    <n v="3"/>
    <n v="0"/>
    <n v="0"/>
    <n v="0"/>
    <n v="2"/>
    <n v="1"/>
    <n v="2"/>
  </r>
  <r>
    <n v="82856"/>
    <x v="0"/>
    <n v="44"/>
    <n v="7"/>
    <x v="1"/>
    <m/>
    <n v="1"/>
    <n v="3"/>
    <n v="1"/>
    <n v="40"/>
    <n v="1.03"/>
    <n v="130"/>
    <n v="3.36"/>
    <n v="38"/>
    <n v="0.97850000000000004"/>
    <n v="44.553045637020119"/>
    <n v="1.1472409251532683"/>
    <x v="1"/>
    <n v="1"/>
    <n v="1"/>
    <n v="6"/>
    <n v="4"/>
    <n v="3"/>
    <n v="3"/>
    <n v="2"/>
    <n v="2"/>
    <n v="6"/>
    <n v="0"/>
    <n v="0"/>
    <n v="1"/>
    <n v="1"/>
    <n v="2"/>
  </r>
  <r>
    <n v="82860"/>
    <x v="0"/>
    <n v="48"/>
    <n v="3"/>
    <x v="1"/>
    <m/>
    <n v="1"/>
    <n v="5"/>
    <n v="1"/>
    <n v="41"/>
    <n v="1.06"/>
    <n v="158"/>
    <n v="4.09"/>
    <n v="41"/>
    <n v="1.06"/>
    <n v="52.291712964881455"/>
    <n v="1.3519320912871793"/>
    <x v="1"/>
    <n v="2"/>
    <m/>
    <n v="15"/>
    <n v="3"/>
    <n v="2"/>
    <m/>
    <m/>
    <m/>
    <n v="2"/>
    <n v="6"/>
    <n v="0"/>
    <n v="1"/>
    <n v="1"/>
    <n v="2"/>
  </r>
  <r>
    <n v="82864"/>
    <x v="0"/>
    <n v="31"/>
    <n v="3"/>
    <x v="1"/>
    <m/>
    <n v="1"/>
    <n v="3"/>
    <n v="6"/>
    <n v="50"/>
    <n v="1.29"/>
    <n v="182"/>
    <n v="4.71"/>
    <n v="46"/>
    <n v="1.1868000000000001"/>
    <n v="50.505677891965696"/>
    <n v="1.3030464896127152"/>
    <x v="1"/>
    <m/>
    <m/>
    <m/>
    <n v="4"/>
    <n v="1"/>
    <n v="3"/>
    <n v="3"/>
    <n v="2"/>
    <n v="2"/>
    <n v="2"/>
    <n v="7"/>
    <n v="1"/>
    <n v="1"/>
    <n v="2"/>
  </r>
  <r>
    <n v="82868"/>
    <x v="0"/>
    <n v="78"/>
    <n v="3"/>
    <x v="0"/>
    <n v="2"/>
    <n v="1"/>
    <n v="5"/>
    <n v="2"/>
    <n v="29"/>
    <n v="0.75"/>
    <n v="117"/>
    <n v="3.03"/>
    <n v="24"/>
    <n v="0.62068965517241381"/>
    <n v="31.844810491194671"/>
    <n v="0.82357268511710369"/>
    <x v="1"/>
    <n v="2"/>
    <m/>
    <n v="3"/>
    <n v="3"/>
    <n v="2"/>
    <n v="3"/>
    <n v="3"/>
    <n v="1"/>
    <n v="0"/>
    <n v="2"/>
    <n v="4"/>
    <n v="1"/>
    <n v="1"/>
    <n v="2"/>
  </r>
  <r>
    <n v="82876"/>
    <x v="0"/>
    <n v="80"/>
    <n v="6"/>
    <x v="0"/>
    <n v="1"/>
    <n v="2"/>
    <n v="3"/>
    <n v="1"/>
    <n v="46"/>
    <n v="1.19"/>
    <n v="199"/>
    <n v="5.15"/>
    <n v="47"/>
    <n v="1.2158695652173912"/>
    <n v="53.76144373314537"/>
    <n v="1.3907851748357172"/>
    <x v="0"/>
    <n v="2"/>
    <m/>
    <n v="7"/>
    <n v="3"/>
    <n v="3"/>
    <m/>
    <m/>
    <m/>
    <n v="0"/>
    <n v="0"/>
    <n v="0"/>
    <n v="1"/>
    <n v="1"/>
    <n v="2"/>
  </r>
  <r>
    <n v="82881"/>
    <x v="0"/>
    <n v="70"/>
    <n v="3"/>
    <x v="1"/>
    <m/>
    <n v="1"/>
    <n v="5"/>
    <n v="1"/>
    <n v="37"/>
    <n v="0.96"/>
    <n v="153"/>
    <n v="3.96"/>
    <n v="46"/>
    <n v="1.1935135135135133"/>
    <n v="36.241440988837574"/>
    <n v="0.94031846889956938"/>
    <x v="1"/>
    <n v="2"/>
    <m/>
    <n v="15"/>
    <n v="2"/>
    <n v="2"/>
    <m/>
    <m/>
    <m/>
    <n v="2"/>
    <n v="2"/>
    <n v="15"/>
    <n v="1"/>
    <n v="1"/>
    <n v="2"/>
  </r>
  <r>
    <n v="82886"/>
    <x v="0"/>
    <n v="80"/>
    <n v="3"/>
    <x v="0"/>
    <n v="2"/>
    <n v="1"/>
    <n v="4"/>
    <n v="1"/>
    <n v="30"/>
    <n v="0.78"/>
    <n v="143"/>
    <n v="3.7"/>
    <n v="30"/>
    <n v="0.78"/>
    <n v="24.389823760192762"/>
    <n v="0.63413541776501192"/>
    <x v="1"/>
    <n v="2"/>
    <m/>
    <n v="77"/>
    <n v="3"/>
    <n v="0"/>
    <n v="3"/>
    <n v="3"/>
    <n v="3"/>
    <m/>
    <n v="0"/>
    <n v="0"/>
    <n v="1"/>
    <n v="1"/>
    <n v="2"/>
  </r>
  <r>
    <n v="82889"/>
    <x v="0"/>
    <n v="66"/>
    <n v="3"/>
    <x v="0"/>
    <n v="1"/>
    <n v="1"/>
    <n v="4"/>
    <n v="1"/>
    <n v="50"/>
    <n v="1.29"/>
    <n v="156"/>
    <n v="4.03"/>
    <n v="51"/>
    <n v="1.3158000000000001"/>
    <n v="51.472816225788748"/>
    <n v="1.3279986586253498"/>
    <x v="0"/>
    <n v="1"/>
    <n v="2"/>
    <n v="4"/>
    <n v="3"/>
    <n v="2"/>
    <m/>
    <m/>
    <m/>
    <n v="2"/>
    <n v="0"/>
    <n v="8"/>
    <n v="1"/>
    <n v="1"/>
    <n v="2"/>
  </r>
  <r>
    <n v="82894"/>
    <x v="0"/>
    <n v="49"/>
    <n v="6"/>
    <x v="1"/>
    <m/>
    <n v="2"/>
    <n v="5"/>
    <n v="1"/>
    <n v="40"/>
    <n v="1.03"/>
    <n v="174"/>
    <n v="4.5"/>
    <n v="37"/>
    <n v="0.95274999999999999"/>
    <n v="39.326300069672229"/>
    <n v="1.0126522267940599"/>
    <x v="0"/>
    <n v="2"/>
    <m/>
    <n v="77"/>
    <n v="1"/>
    <n v="3"/>
    <n v="1"/>
    <n v="0"/>
    <n v="2"/>
    <n v="0"/>
    <n v="0"/>
    <n v="0"/>
    <n v="1"/>
    <n v="1"/>
    <n v="2"/>
  </r>
  <r>
    <n v="82898"/>
    <x v="0"/>
    <n v="66"/>
    <n v="1"/>
    <x v="1"/>
    <m/>
    <n v="2"/>
    <n v="1"/>
    <n v="1"/>
    <n v="39"/>
    <n v="1.01"/>
    <n v="217"/>
    <n v="5.61"/>
    <n v="48"/>
    <n v="1.2430769230769232"/>
    <n v="43.600187626990618"/>
    <n v="1.1291330641861672"/>
    <x v="0"/>
    <n v="2"/>
    <m/>
    <n v="6"/>
    <n v="2"/>
    <n v="0"/>
    <m/>
    <m/>
    <m/>
    <n v="0"/>
    <n v="0"/>
    <n v="0"/>
    <n v="2"/>
    <n v="1"/>
    <n v="2"/>
  </r>
  <r>
    <n v="82899"/>
    <x v="0"/>
    <n v="66"/>
    <n v="1"/>
    <x v="1"/>
    <m/>
    <n v="2"/>
    <n v="3"/>
    <n v="1"/>
    <n v="34"/>
    <n v="0.88"/>
    <n v="130"/>
    <n v="3.36"/>
    <n v="32"/>
    <n v="0.82823529411764707"/>
    <n v="36.992633492759417"/>
    <n v="0.95745639628318502"/>
    <x v="0"/>
    <n v="1"/>
    <n v="2"/>
    <n v="12"/>
    <n v="3"/>
    <n v="2"/>
    <m/>
    <m/>
    <m/>
    <n v="0"/>
    <n v="0"/>
    <n v="0"/>
    <n v="1"/>
    <n v="1"/>
    <n v="2"/>
  </r>
  <r>
    <n v="82900"/>
    <x v="0"/>
    <n v="80"/>
    <n v="3"/>
    <x v="0"/>
    <n v="1"/>
    <n v="1"/>
    <n v="3"/>
    <n v="1"/>
    <n v="66"/>
    <n v="1.71"/>
    <n v="134"/>
    <n v="3.47"/>
    <n v="60"/>
    <n v="1.5545454545454545"/>
    <n v="68.141370219714091"/>
    <n v="1.7654809556925921"/>
    <x v="0"/>
    <n v="2"/>
    <m/>
    <n v="9"/>
    <n v="2"/>
    <n v="3"/>
    <n v="3"/>
    <n v="3"/>
    <n v="3"/>
    <n v="1"/>
    <n v="0"/>
    <n v="0"/>
    <n v="2"/>
    <n v="1"/>
    <n v="2"/>
  </r>
  <r>
    <n v="82901"/>
    <x v="0"/>
    <n v="68"/>
    <n v="1"/>
    <x v="1"/>
    <m/>
    <n v="2"/>
    <n v="1"/>
    <n v="6"/>
    <n v="43"/>
    <n v="1.1100000000000001"/>
    <n v="213"/>
    <n v="5.51"/>
    <n v="48"/>
    <n v="1.2390697674418605"/>
    <n v="41.784918843978929"/>
    <n v="1.0786339515538748"/>
    <x v="0"/>
    <n v="2"/>
    <m/>
    <n v="3"/>
    <n v="5"/>
    <n v="1"/>
    <m/>
    <m/>
    <m/>
    <m/>
    <n v="0"/>
    <n v="0"/>
    <n v="1"/>
    <n v="1"/>
    <n v="2"/>
  </r>
  <r>
    <n v="82906"/>
    <x v="0"/>
    <n v="72"/>
    <n v="3"/>
    <x v="1"/>
    <m/>
    <n v="1"/>
    <n v="1"/>
    <n v="1"/>
    <n v="74"/>
    <n v="1.91"/>
    <n v="175"/>
    <n v="4.53"/>
    <n v="79"/>
    <n v="2.0390540540540538"/>
    <n v="73.925992222389681"/>
    <n v="1.9080897992535713"/>
    <x v="0"/>
    <n v="1"/>
    <n v="2"/>
    <n v="6"/>
    <n v="3"/>
    <n v="2"/>
    <n v="3"/>
    <n v="3"/>
    <n v="3"/>
    <m/>
    <n v="0"/>
    <n v="0"/>
    <n v="2"/>
    <n v="1"/>
    <n v="2"/>
  </r>
  <r>
    <n v="82909"/>
    <x v="0"/>
    <n v="55"/>
    <n v="3"/>
    <x v="1"/>
    <m/>
    <n v="1"/>
    <n v="1"/>
    <n v="1"/>
    <n v="31"/>
    <n v="0.8"/>
    <n v="173"/>
    <n v="4.47"/>
    <n v="33"/>
    <n v="0.85161290322580652"/>
    <n v="30.6356932174862"/>
    <n v="0.79059853464480512"/>
    <x v="1"/>
    <n v="2"/>
    <m/>
    <n v="8"/>
    <n v="5"/>
    <n v="3"/>
    <n v="3"/>
    <n v="3"/>
    <n v="3"/>
    <m/>
    <n v="0"/>
    <n v="2"/>
    <n v="1"/>
    <n v="2"/>
    <m/>
  </r>
  <r>
    <n v="82913"/>
    <x v="0"/>
    <n v="28"/>
    <n v="4"/>
    <x v="1"/>
    <m/>
    <n v="1"/>
    <n v="3"/>
    <n v="5"/>
    <n v="76"/>
    <n v="1.97"/>
    <n v="200"/>
    <n v="5.17"/>
    <n v="83"/>
    <n v="2.1514473684210524"/>
    <n v="76.462253169980158"/>
    <n v="1.9819820887481698"/>
    <x v="1"/>
    <m/>
    <m/>
    <n v="9"/>
    <n v="3"/>
    <n v="0"/>
    <m/>
    <m/>
    <m/>
    <n v="8"/>
    <n v="0"/>
    <n v="3"/>
    <n v="1"/>
    <n v="1"/>
    <n v="1"/>
  </r>
  <r>
    <n v="82915"/>
    <x v="0"/>
    <n v="70"/>
    <n v="3"/>
    <x v="1"/>
    <m/>
    <n v="1"/>
    <n v="1"/>
    <n v="1"/>
    <n v="35"/>
    <n v="0.91"/>
    <n v="136"/>
    <n v="3.52"/>
    <n v="35"/>
    <n v="0.91"/>
    <n v="34.404639982063486"/>
    <n v="0.89452063953365069"/>
    <x v="0"/>
    <n v="1"/>
    <n v="1"/>
    <n v="5"/>
    <n v="3"/>
    <n v="3"/>
    <n v="3"/>
    <n v="3"/>
    <n v="3"/>
    <n v="0"/>
    <n v="0"/>
    <n v="4"/>
    <n v="1"/>
    <n v="1"/>
    <n v="2"/>
  </r>
  <r>
    <n v="82917"/>
    <x v="0"/>
    <n v="42"/>
    <n v="6"/>
    <x v="1"/>
    <m/>
    <n v="2"/>
    <n v="5"/>
    <n v="1"/>
    <n v="45"/>
    <n v="1.1599999999999999"/>
    <n v="182"/>
    <n v="4.71"/>
    <n v="51"/>
    <n v="1.3146666666666667"/>
    <n v="48.234048593007067"/>
    <n v="1.2433665859530711"/>
    <x v="0"/>
    <n v="2"/>
    <m/>
    <n v="15"/>
    <n v="2"/>
    <n v="1"/>
    <m/>
    <m/>
    <m/>
    <n v="0"/>
    <n v="0"/>
    <n v="0"/>
    <n v="1"/>
    <n v="1"/>
    <n v="2"/>
  </r>
  <r>
    <n v="82918"/>
    <x v="0"/>
    <n v="80"/>
    <n v="3"/>
    <x v="0"/>
    <n v="2"/>
    <n v="1"/>
    <n v="2"/>
    <n v="2"/>
    <n v="41"/>
    <n v="1.06"/>
    <n v="142"/>
    <n v="3.67"/>
    <n v="44"/>
    <n v="1.1375609756097562"/>
    <n v="43.267692821592448"/>
    <n v="1.1186281558753171"/>
    <x v="1"/>
    <n v="2"/>
    <m/>
    <n v="5"/>
    <n v="1"/>
    <n v="3"/>
    <n v="3"/>
    <n v="3"/>
    <n v="3"/>
    <n v="0"/>
    <n v="0"/>
    <n v="8"/>
    <n v="1"/>
    <n v="1"/>
    <n v="2"/>
  </r>
  <r>
    <n v="82925"/>
    <x v="0"/>
    <n v="38"/>
    <n v="6"/>
    <x v="1"/>
    <m/>
    <n v="2"/>
    <n v="5"/>
    <n v="1"/>
    <n v="38"/>
    <n v="0.98"/>
    <n v="129"/>
    <n v="3.34"/>
    <n v="39"/>
    <n v="1.0057894736842106"/>
    <n v="41.328006928445774"/>
    <n v="1.0658275471020227"/>
    <x v="1"/>
    <m/>
    <m/>
    <n v="15"/>
    <n v="5"/>
    <n v="1"/>
    <n v="3"/>
    <n v="2"/>
    <n v="1"/>
    <n v="2"/>
    <n v="0"/>
    <n v="0"/>
    <n v="1"/>
    <n v="1"/>
    <n v="2"/>
  </r>
  <r>
    <n v="82931"/>
    <x v="0"/>
    <n v="70"/>
    <n v="2"/>
    <x v="1"/>
    <m/>
    <n v="2"/>
    <n v="2"/>
    <n v="1"/>
    <n v="35"/>
    <n v="0.91"/>
    <n v="185"/>
    <n v="4.78"/>
    <n v="39"/>
    <n v="1.014"/>
    <n v="36.181516550768315"/>
    <n v="0.94071943031997607"/>
    <x v="0"/>
    <n v="1"/>
    <n v="2"/>
    <n v="1"/>
    <n v="3"/>
    <n v="3"/>
    <m/>
    <m/>
    <m/>
    <m/>
    <n v="0"/>
    <n v="0"/>
    <n v="1"/>
    <n v="2"/>
    <m/>
  </r>
  <r>
    <n v="82933"/>
    <x v="0"/>
    <n v="29"/>
    <n v="7"/>
    <x v="1"/>
    <m/>
    <n v="1"/>
    <n v="5"/>
    <n v="1"/>
    <n v="44"/>
    <n v="1.1399999999999999"/>
    <n v="220"/>
    <n v="5.69"/>
    <n v="47"/>
    <n v="1.2177272727272728"/>
    <n v="49.53074693967163"/>
    <n v="1.2832966252551286"/>
    <x v="0"/>
    <m/>
    <m/>
    <n v="15"/>
    <n v="3"/>
    <n v="3"/>
    <n v="3"/>
    <n v="3"/>
    <n v="3"/>
    <n v="1"/>
    <n v="2"/>
    <n v="1"/>
    <n v="1"/>
    <n v="1"/>
    <n v="2"/>
  </r>
  <r>
    <n v="82939"/>
    <x v="0"/>
    <n v="23"/>
    <n v="4"/>
    <x v="1"/>
    <m/>
    <n v="1"/>
    <n v="4"/>
    <n v="5"/>
    <n v="38"/>
    <n v="0.98"/>
    <n v="183"/>
    <n v="4.7300000000000004"/>
    <n v="44"/>
    <n v="1.134736842105263"/>
    <n v="46.087612643005812"/>
    <n v="1.1885752734248867"/>
    <x v="1"/>
    <m/>
    <m/>
    <n v="9"/>
    <n v="4"/>
    <n v="3"/>
    <n v="3"/>
    <n v="3"/>
    <n v="3"/>
    <n v="5"/>
    <n v="0"/>
    <n v="6"/>
    <n v="1"/>
    <n v="2"/>
    <m/>
  </r>
  <r>
    <n v="82943"/>
    <x v="0"/>
    <n v="45"/>
    <n v="6"/>
    <x v="1"/>
    <m/>
    <n v="2"/>
    <n v="5"/>
    <n v="1"/>
    <n v="57"/>
    <n v="1.47"/>
    <n v="158"/>
    <n v="4.09"/>
    <n v="67"/>
    <n v="1.7278947368421052"/>
    <n v="64.348510731116505"/>
    <n v="1.6595142241182679"/>
    <x v="0"/>
    <n v="2"/>
    <m/>
    <n v="15"/>
    <n v="3"/>
    <n v="1"/>
    <m/>
    <m/>
    <m/>
    <n v="0"/>
    <n v="0"/>
    <n v="0"/>
    <n v="1"/>
    <n v="1"/>
    <n v="2"/>
  </r>
  <r>
    <n v="82949"/>
    <x v="0"/>
    <n v="67"/>
    <n v="3"/>
    <x v="0"/>
    <n v="1"/>
    <n v="1"/>
    <n v="3"/>
    <n v="1"/>
    <n v="41"/>
    <n v="1.06"/>
    <n v="139"/>
    <n v="3.59"/>
    <n v="49"/>
    <n v="1.2668292682926829"/>
    <n v="39.097925414818057"/>
    <n v="1.0108244131635888"/>
    <x v="1"/>
    <n v="2"/>
    <m/>
    <n v="7"/>
    <n v="3"/>
    <n v="3"/>
    <n v="2"/>
    <n v="2"/>
    <n v="2"/>
    <n v="1"/>
    <n v="0"/>
    <n v="2"/>
    <n v="1"/>
    <n v="1"/>
    <n v="2"/>
  </r>
  <r>
    <n v="82953"/>
    <x v="0"/>
    <n v="68"/>
    <n v="3"/>
    <x v="1"/>
    <m/>
    <n v="1"/>
    <n v="5"/>
    <n v="1"/>
    <n v="76"/>
    <n v="1.97"/>
    <n v="242"/>
    <n v="6.26"/>
    <n v="80"/>
    <n v="2.0736842105263156"/>
    <n v="75.905165644772097"/>
    <n v="1.9675417936868556"/>
    <x v="1"/>
    <n v="1"/>
    <n v="2"/>
    <n v="15"/>
    <n v="2"/>
    <n v="3"/>
    <n v="3"/>
    <n v="3"/>
    <n v="3"/>
    <n v="0"/>
    <n v="0"/>
    <n v="0"/>
    <n v="2"/>
    <n v="1"/>
    <n v="2"/>
  </r>
  <r>
    <n v="82956"/>
    <x v="0"/>
    <n v="72"/>
    <n v="7"/>
    <x v="1"/>
    <m/>
    <n v="1"/>
    <n v="3"/>
    <n v="1"/>
    <n v="32"/>
    <n v="0.83"/>
    <n v="152"/>
    <n v="3.93"/>
    <n v="42"/>
    <n v="1.089375"/>
    <n v="32.412477272204967"/>
    <n v="0.84069862924781624"/>
    <x v="1"/>
    <n v="1"/>
    <n v="2"/>
    <n v="10"/>
    <n v="4"/>
    <n v="2"/>
    <n v="3"/>
    <n v="1"/>
    <n v="1"/>
    <n v="2"/>
    <n v="0"/>
    <n v="3"/>
    <n v="1"/>
    <n v="1"/>
    <n v="2"/>
  </r>
  <r>
    <n v="82959"/>
    <x v="0"/>
    <n v="55"/>
    <n v="4"/>
    <x v="1"/>
    <m/>
    <n v="1"/>
    <n v="2"/>
    <n v="4"/>
    <n v="75"/>
    <n v="1.94"/>
    <n v="213"/>
    <n v="5.51"/>
    <n v="80"/>
    <n v="2.0693333333333332"/>
    <n v="81.935932001604243"/>
    <n v="2.119409441108163"/>
    <x v="0"/>
    <n v="1"/>
    <n v="1"/>
    <n v="13"/>
    <n v="5"/>
    <n v="0"/>
    <n v="3"/>
    <n v="3"/>
    <n v="1"/>
    <m/>
    <n v="4"/>
    <n v="2"/>
    <n v="1"/>
    <n v="2"/>
    <m/>
  </r>
  <r>
    <n v="82962"/>
    <x v="0"/>
    <n v="47"/>
    <n v="4"/>
    <x v="1"/>
    <m/>
    <n v="1"/>
    <n v="4"/>
    <n v="6"/>
    <n v="44"/>
    <n v="1.1399999999999999"/>
    <n v="174"/>
    <n v="4.5"/>
    <n v="50"/>
    <n v="1.2954545454545452"/>
    <n v="49.697434186689421"/>
    <n v="1.2876153402914985"/>
    <x v="0"/>
    <n v="1"/>
    <n v="2"/>
    <n v="4"/>
    <n v="4"/>
    <n v="2"/>
    <n v="2"/>
    <n v="2"/>
    <n v="2"/>
    <n v="3"/>
    <n v="0"/>
    <n v="0"/>
    <n v="1"/>
    <n v="2"/>
    <m/>
  </r>
  <r>
    <n v="82964"/>
    <x v="0"/>
    <n v="60"/>
    <n v="4"/>
    <x v="1"/>
    <m/>
    <n v="1"/>
    <n v="3"/>
    <n v="1"/>
    <n v="48"/>
    <n v="1.24"/>
    <n v="525"/>
    <n v="13.58"/>
    <n v="46"/>
    <n v="1.1883333333333332"/>
    <n v="46.850521891649798"/>
    <n v="1.2103051488676198"/>
    <x v="1"/>
    <n v="2"/>
    <m/>
    <n v="6"/>
    <n v="3"/>
    <n v="3"/>
    <n v="3"/>
    <n v="3"/>
    <n v="3"/>
    <m/>
    <n v="0"/>
    <n v="0"/>
    <n v="2"/>
    <n v="2"/>
    <m/>
  </r>
  <r>
    <n v="82969"/>
    <x v="0"/>
    <n v="54"/>
    <n v="1"/>
    <x v="1"/>
    <m/>
    <n v="1"/>
    <n v="3"/>
    <n v="3"/>
    <n v="29"/>
    <n v="0.75"/>
    <n v="150"/>
    <n v="3.88"/>
    <n v="25"/>
    <n v="0.64655172413793105"/>
    <n v="24.146494851930761"/>
    <n v="0.62447831513614038"/>
    <x v="0"/>
    <n v="2"/>
    <m/>
    <n v="4"/>
    <n v="3"/>
    <n v="1"/>
    <m/>
    <m/>
    <m/>
    <n v="1"/>
    <n v="0"/>
    <n v="0"/>
    <n v="1"/>
    <n v="2"/>
    <m/>
  </r>
  <r>
    <n v="82970"/>
    <x v="0"/>
    <n v="60"/>
    <n v="1"/>
    <x v="1"/>
    <m/>
    <n v="1"/>
    <n v="3"/>
    <n v="6"/>
    <n v="37"/>
    <n v="0.96"/>
    <n v="171"/>
    <n v="4.42"/>
    <n v="31"/>
    <n v="0.80432432432432432"/>
    <n v="42.96348527228055"/>
    <n v="1.1147282665240359"/>
    <x v="1"/>
    <n v="2"/>
    <m/>
    <n v="1"/>
    <n v="4"/>
    <n v="1"/>
    <m/>
    <m/>
    <m/>
    <m/>
    <n v="0"/>
    <n v="0"/>
    <n v="1"/>
    <n v="1"/>
    <n v="2"/>
  </r>
  <r>
    <n v="82974"/>
    <x v="0"/>
    <n v="54"/>
    <n v="1"/>
    <x v="1"/>
    <m/>
    <n v="2"/>
    <n v="1"/>
    <n v="1"/>
    <n v="88"/>
    <n v="2.2799999999999998"/>
    <n v="271"/>
    <n v="7.01"/>
    <n v="93"/>
    <n v="2.4095454545454547"/>
    <n v="87.126147482210641"/>
    <n v="2.2573592756754572"/>
    <x v="0"/>
    <n v="2"/>
    <m/>
    <n v="99"/>
    <n v="3"/>
    <n v="0"/>
    <n v="3"/>
    <n v="3"/>
    <n v="3"/>
    <n v="1"/>
    <n v="0"/>
    <n v="0"/>
    <n v="1"/>
    <n v="2"/>
    <m/>
  </r>
  <r>
    <n v="82976"/>
    <x v="0"/>
    <n v="22"/>
    <n v="3"/>
    <x v="1"/>
    <m/>
    <n v="1"/>
    <n v="4"/>
    <n v="5"/>
    <n v="46"/>
    <n v="1.19"/>
    <n v="137"/>
    <n v="3.54"/>
    <n v="53"/>
    <n v="1.3710869565217392"/>
    <n v="43.706141126219627"/>
    <n v="1.130658868265247"/>
    <x v="1"/>
    <m/>
    <m/>
    <n v="14"/>
    <n v="3"/>
    <n v="2"/>
    <n v="3"/>
    <n v="3"/>
    <n v="1"/>
    <n v="4"/>
    <n v="26"/>
    <n v="3"/>
    <n v="1"/>
    <n v="2"/>
    <m/>
  </r>
  <r>
    <n v="82987"/>
    <x v="0"/>
    <n v="60"/>
    <n v="3"/>
    <x v="1"/>
    <m/>
    <n v="1"/>
    <n v="3"/>
    <n v="1"/>
    <n v="63"/>
    <n v="1.63"/>
    <n v="302"/>
    <n v="7.81"/>
    <n v="70"/>
    <n v="1.8111111111111111"/>
    <n v="61.448348156948782"/>
    <n v="1.5898540872353413"/>
    <x v="1"/>
    <n v="2"/>
    <m/>
    <n v="7"/>
    <n v="2"/>
    <n v="0"/>
    <n v="3"/>
    <n v="3"/>
    <n v="2"/>
    <n v="1"/>
    <n v="1"/>
    <n v="0"/>
    <n v="1"/>
    <n v="1"/>
    <n v="2"/>
  </r>
  <r>
    <n v="82989"/>
    <x v="0"/>
    <n v="80"/>
    <n v="4"/>
    <x v="1"/>
    <m/>
    <n v="1"/>
    <n v="1"/>
    <n v="2"/>
    <n v="50"/>
    <n v="1.29"/>
    <n v="150"/>
    <n v="3.88"/>
    <n v="56"/>
    <n v="1.4448000000000001"/>
    <n v="51.627295195798453"/>
    <n v="1.3319842160516"/>
    <x v="0"/>
    <n v="2"/>
    <m/>
    <n v="3"/>
    <n v="1"/>
    <n v="0"/>
    <m/>
    <m/>
    <m/>
    <n v="3"/>
    <n v="0"/>
    <n v="0"/>
    <n v="1"/>
    <n v="1"/>
    <n v="2"/>
  </r>
  <r>
    <n v="82990"/>
    <x v="0"/>
    <n v="66"/>
    <n v="1"/>
    <x v="1"/>
    <m/>
    <n v="1"/>
    <n v="1"/>
    <n v="1"/>
    <n v="38"/>
    <n v="0.98"/>
    <n v="176"/>
    <n v="4.55"/>
    <n v="43"/>
    <n v="1.1089473684210527"/>
    <n v="36.725618130584337"/>
    <n v="0.94713436231506964"/>
    <x v="0"/>
    <n v="2"/>
    <m/>
    <n v="4"/>
    <n v="3"/>
    <n v="2"/>
    <n v="0"/>
    <n v="0"/>
    <n v="0"/>
    <n v="4"/>
    <n v="1"/>
    <n v="3"/>
    <n v="1"/>
    <n v="1"/>
    <n v="2"/>
  </r>
  <r>
    <n v="82995"/>
    <x v="0"/>
    <n v="72"/>
    <n v="3"/>
    <x v="0"/>
    <n v="2"/>
    <n v="1"/>
    <n v="3"/>
    <n v="1"/>
    <n v="45"/>
    <n v="1.1599999999999999"/>
    <n v="120"/>
    <n v="3.1"/>
    <n v="55"/>
    <n v="1.4177777777777778"/>
    <n v="47.111586569778176"/>
    <n v="1.2144320093542817"/>
    <x v="0"/>
    <n v="2"/>
    <m/>
    <n v="8"/>
    <n v="3"/>
    <n v="3"/>
    <n v="2"/>
    <n v="2"/>
    <n v="3"/>
    <n v="1"/>
    <n v="0"/>
    <n v="0"/>
    <n v="2"/>
    <n v="1"/>
    <n v="2"/>
  </r>
  <r>
    <n v="82998"/>
    <x v="0"/>
    <n v="61"/>
    <n v="4"/>
    <x v="1"/>
    <m/>
    <n v="1"/>
    <n v="2"/>
    <n v="1"/>
    <n v="43"/>
    <n v="1.1100000000000001"/>
    <n v="131"/>
    <n v="3.39"/>
    <n v="49"/>
    <n v="1.2648837209302328"/>
    <n v="48.56384692148351"/>
    <n v="1.2536248856475978"/>
    <x v="0"/>
    <n v="2"/>
    <m/>
    <n v="6"/>
    <n v="1"/>
    <n v="0"/>
    <m/>
    <m/>
    <m/>
    <n v="0"/>
    <n v="0"/>
    <n v="0"/>
    <n v="1"/>
    <n v="1"/>
    <n v="2"/>
  </r>
  <r>
    <n v="82999"/>
    <x v="0"/>
    <n v="35"/>
    <n v="1"/>
    <x v="1"/>
    <m/>
    <n v="2"/>
    <n v="4"/>
    <n v="1"/>
    <n v="46"/>
    <n v="1.19"/>
    <n v="214"/>
    <n v="5.53"/>
    <n v="56"/>
    <n v="1.4486956521739132"/>
    <n v="41.328541238046519"/>
    <n v="1.0691513928972902"/>
    <x v="0"/>
    <m/>
    <m/>
    <n v="10"/>
    <n v="3"/>
    <n v="0"/>
    <n v="3"/>
    <n v="2"/>
    <n v="1"/>
    <n v="2"/>
    <n v="0"/>
    <n v="0"/>
    <n v="1"/>
    <n v="1"/>
    <n v="2"/>
  </r>
  <r>
    <n v="83002"/>
    <x v="0"/>
    <n v="50"/>
    <n v="1"/>
    <x v="1"/>
    <m/>
    <n v="1"/>
    <n v="4"/>
    <n v="1"/>
    <n v="46"/>
    <n v="1.19"/>
    <n v="138"/>
    <n v="3.57"/>
    <n v="55"/>
    <n v="1.4228260869565219"/>
    <n v="50.684931251149038"/>
    <n v="1.3111971345405946"/>
    <x v="0"/>
    <n v="1"/>
    <n v="2"/>
    <n v="14"/>
    <n v="3"/>
    <n v="2"/>
    <n v="2"/>
    <n v="2"/>
    <n v="2"/>
    <n v="3"/>
    <n v="0"/>
    <n v="0"/>
    <n v="1"/>
    <n v="1"/>
    <n v="2"/>
  </r>
  <r>
    <n v="83004"/>
    <x v="0"/>
    <n v="34"/>
    <n v="3"/>
    <x v="1"/>
    <m/>
    <n v="1"/>
    <n v="2"/>
    <n v="3"/>
    <n v="38"/>
    <n v="0.98"/>
    <n v="132"/>
    <n v="3.41"/>
    <n v="45"/>
    <n v="1.1605263157894736"/>
    <n v="48.791453181556818"/>
    <n v="1.2583058978401496"/>
    <x v="1"/>
    <m/>
    <m/>
    <n v="6"/>
    <n v="3"/>
    <n v="3"/>
    <n v="3"/>
    <n v="3"/>
    <n v="3"/>
    <n v="3"/>
    <n v="0"/>
    <n v="0"/>
    <n v="1"/>
    <n v="1"/>
    <n v="2"/>
  </r>
  <r>
    <n v="83005"/>
    <x v="0"/>
    <n v="72"/>
    <n v="3"/>
    <x v="1"/>
    <m/>
    <n v="1"/>
    <n v="5"/>
    <n v="2"/>
    <n v="38"/>
    <n v="0.98"/>
    <n v="133"/>
    <n v="3.44"/>
    <n v="35"/>
    <n v="0.90263157894736834"/>
    <n v="35.585849891716045"/>
    <n v="0.91774033931267684"/>
    <x v="1"/>
    <n v="2"/>
    <m/>
    <n v="9"/>
    <n v="3"/>
    <n v="0"/>
    <n v="3"/>
    <n v="3"/>
    <n v="3"/>
    <n v="1"/>
    <n v="0"/>
    <n v="0"/>
    <n v="1"/>
    <n v="1"/>
    <n v="2"/>
  </r>
  <r>
    <n v="83007"/>
    <x v="0"/>
    <n v="66"/>
    <n v="1"/>
    <x v="1"/>
    <m/>
    <n v="2"/>
    <n v="1"/>
    <n v="1"/>
    <n v="49"/>
    <n v="1.27"/>
    <n v="290"/>
    <n v="7.5"/>
    <n v="46"/>
    <n v="1.1922448979591838"/>
    <n v="49.380258622147018"/>
    <n v="1.2798556826556471"/>
    <x v="0"/>
    <n v="2"/>
    <m/>
    <n v="5"/>
    <n v="4"/>
    <n v="1"/>
    <n v="3"/>
    <n v="1"/>
    <n v="1"/>
    <n v="0"/>
    <n v="0"/>
    <n v="0"/>
    <n v="1"/>
    <n v="1"/>
    <n v="2"/>
  </r>
  <r>
    <n v="83009"/>
    <x v="0"/>
    <n v="24"/>
    <n v="2"/>
    <x v="1"/>
    <m/>
    <n v="2"/>
    <n v="3"/>
    <n v="5"/>
    <n v="52"/>
    <n v="1.34"/>
    <n v="187"/>
    <n v="4.84"/>
    <n v="59"/>
    <n v="1.5203846153846154"/>
    <n v="56.080653680843042"/>
    <n v="1.4451553063909552"/>
    <x v="0"/>
    <m/>
    <m/>
    <n v="12"/>
    <n v="3"/>
    <n v="3"/>
    <n v="3"/>
    <n v="2"/>
    <n v="2"/>
    <n v="3"/>
    <n v="5"/>
    <n v="4"/>
    <n v="1"/>
    <n v="2"/>
    <m/>
  </r>
  <r>
    <n v="83014"/>
    <x v="0"/>
    <n v="29"/>
    <n v="1"/>
    <x v="1"/>
    <m/>
    <n v="2"/>
    <n v="4"/>
    <n v="5"/>
    <n v="40"/>
    <n v="1.03"/>
    <n v="174"/>
    <n v="4.5"/>
    <n v="35"/>
    <n v="0.90125000000000011"/>
    <n v="45.560442682832075"/>
    <n v="1.1731813990829258"/>
    <x v="0"/>
    <m/>
    <m/>
    <n v="14"/>
    <n v="4"/>
    <n v="2"/>
    <n v="3"/>
    <n v="2"/>
    <n v="2"/>
    <m/>
    <n v="0"/>
    <n v="0"/>
    <n v="1"/>
    <n v="2"/>
    <m/>
  </r>
  <r>
    <n v="83020"/>
    <x v="0"/>
    <n v="62"/>
    <n v="4"/>
    <x v="1"/>
    <m/>
    <n v="1"/>
    <n v="4"/>
    <n v="2"/>
    <n v="40"/>
    <n v="1.03"/>
    <n v="154"/>
    <n v="3.98"/>
    <n v="38"/>
    <n v="0.97850000000000004"/>
    <n v="40.186136455637474"/>
    <n v="1.0347930137326649"/>
    <x v="0"/>
    <n v="2"/>
    <m/>
    <n v="3"/>
    <n v="4"/>
    <n v="0"/>
    <m/>
    <m/>
    <m/>
    <m/>
    <n v="8"/>
    <n v="2"/>
    <n v="1"/>
    <n v="1"/>
    <n v="2"/>
  </r>
  <r>
    <n v="83031"/>
    <x v="0"/>
    <n v="49"/>
    <n v="2"/>
    <x v="1"/>
    <m/>
    <n v="2"/>
    <n v="4"/>
    <n v="1"/>
    <n v="36"/>
    <n v="0.93"/>
    <n v="205"/>
    <n v="5.3"/>
    <n v="34"/>
    <n v="0.87833333333333341"/>
    <n v="36.909318721171722"/>
    <n v="0.95349073363026959"/>
    <x v="0"/>
    <n v="2"/>
    <m/>
    <n v="14"/>
    <n v="3"/>
    <n v="3"/>
    <n v="3"/>
    <n v="3"/>
    <n v="3"/>
    <n v="0"/>
    <n v="0"/>
    <n v="0"/>
    <n v="2"/>
    <n v="1"/>
    <n v="1"/>
  </r>
  <r>
    <n v="83045"/>
    <x v="0"/>
    <n v="51"/>
    <n v="1"/>
    <x v="1"/>
    <m/>
    <n v="2"/>
    <n v="1"/>
    <n v="1"/>
    <n v="73"/>
    <n v="1.89"/>
    <n v="242"/>
    <n v="6.26"/>
    <n v="73"/>
    <n v="1.89"/>
    <n v="81.781699441801806"/>
    <n v="2.1173618074658274"/>
    <x v="0"/>
    <n v="2"/>
    <m/>
    <n v="5"/>
    <n v="4"/>
    <n v="3"/>
    <n v="3"/>
    <n v="3"/>
    <n v="3"/>
    <m/>
    <n v="0"/>
    <n v="0"/>
    <n v="2"/>
    <n v="1"/>
    <n v="2"/>
  </r>
  <r>
    <n v="83047"/>
    <x v="0"/>
    <n v="31"/>
    <n v="6"/>
    <x v="1"/>
    <m/>
    <n v="2"/>
    <n v="3"/>
    <n v="1"/>
    <n v="67"/>
    <n v="1.73"/>
    <n v="183"/>
    <n v="4.7300000000000004"/>
    <n v="67"/>
    <n v="1.73"/>
    <n v="72.158543505969547"/>
    <n v="1.8631982129153331"/>
    <x v="1"/>
    <m/>
    <m/>
    <n v="4"/>
    <n v="3"/>
    <n v="3"/>
    <n v="3"/>
    <n v="2"/>
    <n v="3"/>
    <m/>
    <n v="3"/>
    <n v="0"/>
    <n v="1"/>
    <n v="2"/>
    <m/>
  </r>
  <r>
    <n v="83048"/>
    <x v="0"/>
    <n v="48"/>
    <n v="3"/>
    <x v="1"/>
    <m/>
    <n v="1"/>
    <n v="3"/>
    <n v="3"/>
    <n v="49"/>
    <n v="1.27"/>
    <n v="153"/>
    <n v="3.96"/>
    <n v="56"/>
    <n v="1.4514285714285715"/>
    <n v="51.681457635852517"/>
    <n v="1.3394990040312797"/>
    <x v="1"/>
    <n v="1"/>
    <n v="2"/>
    <n v="15"/>
    <n v="3"/>
    <n v="3"/>
    <n v="3"/>
    <n v="3"/>
    <n v="3"/>
    <n v="1"/>
    <n v="0"/>
    <n v="20"/>
    <n v="1"/>
    <n v="1"/>
    <n v="2"/>
  </r>
  <r>
    <n v="83052"/>
    <x v="0"/>
    <n v="76"/>
    <n v="4"/>
    <x v="1"/>
    <m/>
    <n v="1"/>
    <n v="4"/>
    <n v="2"/>
    <n v="124"/>
    <n v="3.21"/>
    <n v="199"/>
    <n v="5.15"/>
    <n v="133"/>
    <n v="3.4429838709677418"/>
    <n v="119.84505578412285"/>
    <n v="3.1024405569922124"/>
    <x v="1"/>
    <n v="2"/>
    <m/>
    <n v="7"/>
    <n v="1"/>
    <n v="3"/>
    <n v="3"/>
    <n v="3"/>
    <n v="3"/>
    <m/>
    <n v="0"/>
    <n v="5"/>
    <n v="2"/>
    <n v="1"/>
    <n v="2"/>
  </r>
  <r>
    <n v="83058"/>
    <x v="0"/>
    <n v="27"/>
    <n v="7"/>
    <x v="1"/>
    <m/>
    <n v="1"/>
    <n v="4"/>
    <n v="6"/>
    <n v="56"/>
    <n v="1.45"/>
    <n v="180"/>
    <n v="4.6500000000000004"/>
    <n v="58"/>
    <n v="1.5017857142857143"/>
    <n v="60.73916418232686"/>
    <n v="1.5727105011495348"/>
    <x v="1"/>
    <m/>
    <m/>
    <n v="9"/>
    <n v="1"/>
    <n v="3"/>
    <n v="3"/>
    <n v="3"/>
    <n v="3"/>
    <n v="0"/>
    <n v="0"/>
    <n v="0"/>
    <n v="2"/>
    <n v="1"/>
    <n v="2"/>
  </r>
  <r>
    <n v="83064"/>
    <x v="0"/>
    <n v="41"/>
    <n v="4"/>
    <x v="1"/>
    <m/>
    <n v="1"/>
    <n v="4"/>
    <n v="5"/>
    <n v="54"/>
    <n v="1.4"/>
    <n v="193"/>
    <n v="4.99"/>
    <n v="53"/>
    <n v="1.3740740740740738"/>
    <n v="56.655408549795098"/>
    <n v="1.468843925365058"/>
    <x v="1"/>
    <n v="1"/>
    <n v="2"/>
    <n v="6"/>
    <n v="2"/>
    <n v="3"/>
    <n v="3"/>
    <n v="3"/>
    <n v="2"/>
    <n v="2"/>
    <n v="0"/>
    <n v="2"/>
    <n v="1"/>
    <n v="1"/>
    <n v="2"/>
  </r>
  <r>
    <n v="83078"/>
    <x v="0"/>
    <n v="32"/>
    <n v="3"/>
    <x v="1"/>
    <m/>
    <n v="1"/>
    <n v="5"/>
    <n v="1"/>
    <n v="47"/>
    <n v="1.22"/>
    <n v="177"/>
    <n v="4.58"/>
    <n v="53"/>
    <n v="1.3757446808510638"/>
    <n v="45.487680550389641"/>
    <n v="1.1807440483292631"/>
    <x v="1"/>
    <m/>
    <m/>
    <n v="15"/>
    <n v="3"/>
    <n v="3"/>
    <n v="3"/>
    <n v="3"/>
    <n v="3"/>
    <n v="1"/>
    <n v="0"/>
    <n v="3"/>
    <n v="1"/>
    <n v="1"/>
    <n v="2"/>
  </r>
  <r>
    <n v="83081"/>
    <x v="0"/>
    <n v="41"/>
    <n v="3"/>
    <x v="1"/>
    <m/>
    <n v="1"/>
    <n v="2"/>
    <n v="1"/>
    <n v="64"/>
    <n v="1.66"/>
    <n v="186"/>
    <n v="4.8099999999999996"/>
    <n v="71"/>
    <n v="1.8415625"/>
    <n v="66.912736307371532"/>
    <n v="1.7355490979724491"/>
    <x v="1"/>
    <n v="1"/>
    <n v="2"/>
    <n v="3"/>
    <n v="3"/>
    <n v="2"/>
    <n v="4"/>
    <n v="4"/>
    <n v="4"/>
    <m/>
    <n v="0"/>
    <n v="4"/>
    <n v="2"/>
    <n v="1"/>
    <n v="2"/>
  </r>
  <r>
    <n v="83082"/>
    <x v="0"/>
    <n v="27"/>
    <n v="4"/>
    <x v="1"/>
    <m/>
    <n v="1"/>
    <n v="3"/>
    <n v="5"/>
    <n v="46"/>
    <n v="1.19"/>
    <n v="180"/>
    <n v="4.6500000000000004"/>
    <n v="54"/>
    <n v="1.3969565217391302"/>
    <n v="44.955208581804143"/>
    <n v="1.1629717002684115"/>
    <x v="0"/>
    <m/>
    <m/>
    <n v="9"/>
    <n v="5"/>
    <n v="0"/>
    <m/>
    <m/>
    <m/>
    <n v="21"/>
    <n v="0"/>
    <n v="0"/>
    <n v="1"/>
    <n v="2"/>
    <m/>
  </r>
  <r>
    <n v="83084"/>
    <x v="0"/>
    <n v="50"/>
    <n v="1"/>
    <x v="1"/>
    <m/>
    <n v="2"/>
    <n v="2"/>
    <n v="1"/>
    <n v="59"/>
    <n v="1.53"/>
    <n v="210"/>
    <n v="5.43"/>
    <n v="66"/>
    <n v="1.7115254237288136"/>
    <n v="62.765636599409042"/>
    <n v="1.6276512541880652"/>
    <x v="0"/>
    <n v="2"/>
    <m/>
    <n v="8"/>
    <n v="3"/>
    <n v="1"/>
    <n v="3"/>
    <n v="3"/>
    <n v="2"/>
    <m/>
    <n v="0"/>
    <n v="0"/>
    <n v="2"/>
    <n v="2"/>
    <m/>
  </r>
  <r>
    <n v="83087"/>
    <x v="0"/>
    <n v="39"/>
    <n v="3"/>
    <x v="1"/>
    <m/>
    <n v="1"/>
    <n v="4"/>
    <n v="5"/>
    <n v="24"/>
    <n v="0.62"/>
    <n v="199"/>
    <n v="5.15"/>
    <n v="29"/>
    <n v="0.74916666666666665"/>
    <n v="24.029052372752254"/>
    <n v="0.62075051962943328"/>
    <x v="1"/>
    <m/>
    <m/>
    <n v="15"/>
    <n v="3"/>
    <n v="3"/>
    <n v="3"/>
    <n v="3"/>
    <n v="3"/>
    <n v="1"/>
    <n v="0"/>
    <n v="0"/>
    <n v="1"/>
    <n v="1"/>
    <n v="2"/>
  </r>
  <r>
    <n v="83092"/>
    <x v="0"/>
    <n v="57"/>
    <n v="1"/>
    <x v="1"/>
    <m/>
    <n v="2"/>
    <n v="3"/>
    <n v="1"/>
    <n v="50"/>
    <n v="1.29"/>
    <n v="156"/>
    <n v="4.03"/>
    <n v="46"/>
    <n v="1.1868000000000001"/>
    <n v="51.337526237750765"/>
    <n v="1.3245081769339697"/>
    <x v="0"/>
    <n v="1"/>
    <n v="2"/>
    <n v="15"/>
    <n v="3"/>
    <n v="2"/>
    <n v="3"/>
    <n v="3"/>
    <n v="3"/>
    <n v="7"/>
    <n v="10"/>
    <n v="0"/>
    <n v="1"/>
    <n v="1"/>
    <n v="2"/>
  </r>
  <r>
    <n v="83094"/>
    <x v="0"/>
    <n v="43"/>
    <n v="6"/>
    <x v="1"/>
    <m/>
    <n v="2"/>
    <n v="4"/>
    <n v="1"/>
    <n v="48"/>
    <n v="1.24"/>
    <n v="157"/>
    <n v="4.0599999999999996"/>
    <n v="56"/>
    <n v="1.4466666666666665"/>
    <n v="58.558224622525429"/>
    <n v="1.5127541360819068"/>
    <x v="1"/>
    <n v="2"/>
    <m/>
    <n v="15"/>
    <n v="4"/>
    <n v="0"/>
    <n v="2"/>
    <n v="1"/>
    <n v="1"/>
    <n v="5"/>
    <n v="0"/>
    <n v="0"/>
    <n v="1"/>
    <n v="1"/>
    <n v="2"/>
  </r>
  <r>
    <n v="83097"/>
    <x v="0"/>
    <n v="51"/>
    <n v="3"/>
    <x v="1"/>
    <m/>
    <n v="1"/>
    <n v="5"/>
    <n v="1"/>
    <n v="71"/>
    <n v="1.84"/>
    <n v="204"/>
    <n v="5.28"/>
    <n v="70"/>
    <n v="1.8140845070422538"/>
    <n v="77.16821032715481"/>
    <n v="1.9998522112952797"/>
    <x v="1"/>
    <n v="2"/>
    <m/>
    <n v="15"/>
    <n v="3"/>
    <n v="2"/>
    <n v="3"/>
    <n v="3"/>
    <n v="3"/>
    <n v="4"/>
    <n v="0"/>
    <n v="2"/>
    <n v="1"/>
    <n v="1"/>
    <n v="2"/>
  </r>
  <r>
    <n v="83099"/>
    <x v="0"/>
    <n v="32"/>
    <n v="6"/>
    <x v="1"/>
    <m/>
    <n v="2"/>
    <n v="3"/>
    <n v="1"/>
    <n v="39"/>
    <n v="1.01"/>
    <n v="194"/>
    <n v="5.0199999999999996"/>
    <n v="38"/>
    <n v="0.98410256410256414"/>
    <n v="37.617887240950715"/>
    <n v="0.97420682341949283"/>
    <x v="0"/>
    <m/>
    <m/>
    <n v="12"/>
    <n v="1"/>
    <n v="3"/>
    <n v="3"/>
    <n v="3"/>
    <n v="3"/>
    <m/>
    <n v="0"/>
    <n v="0"/>
    <n v="1"/>
    <n v="2"/>
    <m/>
  </r>
  <r>
    <n v="83104"/>
    <x v="0"/>
    <n v="59"/>
    <n v="6"/>
    <x v="1"/>
    <m/>
    <n v="2"/>
    <n v="4"/>
    <n v="1"/>
    <n v="55"/>
    <n v="1.42"/>
    <n v="269"/>
    <n v="6.96"/>
    <n v="65"/>
    <n v="1.6781818181818182"/>
    <n v="57.391010626326334"/>
    <n v="1.4817315470796979"/>
    <x v="0"/>
    <n v="2"/>
    <m/>
    <n v="15"/>
    <n v="2"/>
    <n v="0"/>
    <m/>
    <m/>
    <m/>
    <n v="0"/>
    <n v="0"/>
    <n v="0"/>
    <n v="1"/>
    <n v="1"/>
    <n v="1"/>
  </r>
  <r>
    <n v="83106"/>
    <x v="0"/>
    <n v="44"/>
    <n v="4"/>
    <x v="1"/>
    <m/>
    <n v="1"/>
    <n v="2"/>
    <n v="1"/>
    <n v="53"/>
    <n v="1.37"/>
    <n v="195"/>
    <n v="5.04"/>
    <n v="58"/>
    <n v="1.4992452830188681"/>
    <n v="53.408758223372828"/>
    <n v="1.3805660144532224"/>
    <x v="1"/>
    <n v="2"/>
    <m/>
    <n v="15"/>
    <n v="2"/>
    <n v="1"/>
    <n v="3"/>
    <n v="3"/>
    <n v="1"/>
    <m/>
    <n v="0"/>
    <n v="0"/>
    <n v="1"/>
    <n v="1"/>
    <n v="2"/>
  </r>
  <r>
    <n v="83109"/>
    <x v="0"/>
    <n v="80"/>
    <n v="3"/>
    <x v="0"/>
    <n v="1"/>
    <n v="2"/>
    <n v="5"/>
    <n v="5"/>
    <n v="75"/>
    <n v="1.94"/>
    <n v="214"/>
    <n v="5.53"/>
    <n v="69"/>
    <n v="1.7847999999999997"/>
    <n v="84.936684140504681"/>
    <n v="2.1970288964343876"/>
    <x v="1"/>
    <n v="1"/>
    <n v="2"/>
    <n v="5"/>
    <n v="3"/>
    <n v="3"/>
    <n v="3"/>
    <n v="3"/>
    <n v="3"/>
    <n v="1"/>
    <n v="0"/>
    <n v="25"/>
    <n v="1"/>
    <n v="1"/>
    <n v="2"/>
  </r>
  <r>
    <n v="83110"/>
    <x v="0"/>
    <n v="34"/>
    <n v="1"/>
    <x v="1"/>
    <m/>
    <n v="1"/>
    <n v="3"/>
    <n v="1"/>
    <n v="43"/>
    <n v="1.1100000000000001"/>
    <n v="155"/>
    <n v="4.01"/>
    <n v="41"/>
    <n v="1.0583720930232559"/>
    <n v="49.16168655977129"/>
    <n v="1.2690574902638636"/>
    <x v="1"/>
    <m/>
    <m/>
    <n v="14"/>
    <n v="3"/>
    <n v="3"/>
    <n v="3"/>
    <n v="2"/>
    <n v="3"/>
    <n v="1"/>
    <n v="0"/>
    <n v="1"/>
    <n v="1"/>
    <n v="2"/>
    <m/>
  </r>
  <r>
    <n v="83114"/>
    <x v="0"/>
    <n v="69"/>
    <n v="3"/>
    <x v="0"/>
    <n v="2"/>
    <n v="1"/>
    <n v="2"/>
    <n v="5"/>
    <n v="74"/>
    <n v="1.91"/>
    <n v="184"/>
    <n v="4.76"/>
    <n v="80"/>
    <n v="2.0648648648648646"/>
    <n v="73.756107951272298"/>
    <n v="1.9037049484720283"/>
    <x v="1"/>
    <n v="2"/>
    <m/>
    <n v="6"/>
    <n v="2"/>
    <n v="0"/>
    <n v="3"/>
    <n v="3"/>
    <n v="3"/>
    <n v="1"/>
    <n v="6"/>
    <n v="3"/>
    <n v="1"/>
    <n v="1"/>
    <n v="2"/>
  </r>
  <r>
    <n v="83124"/>
    <x v="0"/>
    <n v="64"/>
    <n v="3"/>
    <x v="0"/>
    <n v="2"/>
    <n v="1"/>
    <n v="4"/>
    <n v="1"/>
    <n v="51"/>
    <n v="1.32"/>
    <n v="162"/>
    <n v="4.1900000000000004"/>
    <n v="56"/>
    <n v="1.4494117647058824"/>
    <n v="51.191268127842186"/>
    <n v="1.3249504691912097"/>
    <x v="1"/>
    <n v="2"/>
    <m/>
    <n v="6"/>
    <n v="5"/>
    <n v="1"/>
    <m/>
    <m/>
    <m/>
    <n v="0"/>
    <n v="0"/>
    <n v="0"/>
    <n v="2"/>
    <n v="2"/>
    <m/>
  </r>
  <r>
    <n v="83125"/>
    <x v="0"/>
    <n v="45"/>
    <n v="6"/>
    <x v="1"/>
    <m/>
    <n v="2"/>
    <n v="5"/>
    <n v="1"/>
    <n v="48"/>
    <n v="1.24"/>
    <n v="214"/>
    <n v="5.53"/>
    <n v="49"/>
    <n v="1.2658333333333334"/>
    <n v="53.73189285485951"/>
    <n v="1.3880738987505374"/>
    <x v="0"/>
    <n v="2"/>
    <m/>
    <n v="15"/>
    <n v="2"/>
    <n v="2"/>
    <m/>
    <m/>
    <m/>
    <n v="1"/>
    <n v="0"/>
    <n v="2"/>
    <n v="1"/>
    <n v="1"/>
    <n v="2"/>
  </r>
  <r>
    <n v="83127"/>
    <x v="0"/>
    <n v="38"/>
    <n v="1"/>
    <x v="1"/>
    <m/>
    <n v="2"/>
    <n v="1"/>
    <n v="1"/>
    <n v="42"/>
    <n v="1.0900000000000001"/>
    <n v="258"/>
    <n v="6.67"/>
    <n v="39"/>
    <n v="1.0121428571428572"/>
    <n v="42.797918083780516"/>
    <n v="1.1107078740790659"/>
    <x v="0"/>
    <m/>
    <m/>
    <n v="7"/>
    <n v="4"/>
    <n v="2"/>
    <m/>
    <m/>
    <m/>
    <n v="0"/>
    <n v="0"/>
    <n v="0"/>
    <n v="1"/>
    <n v="2"/>
    <m/>
  </r>
  <r>
    <n v="83128"/>
    <x v="0"/>
    <n v="35"/>
    <n v="4"/>
    <x v="1"/>
    <m/>
    <n v="1"/>
    <n v="4"/>
    <n v="1"/>
    <n v="49"/>
    <n v="1.27"/>
    <n v="255"/>
    <n v="6.59"/>
    <n v="49"/>
    <n v="1.27"/>
    <n v="50.538656080191217"/>
    <n v="1.3098794535069969"/>
    <x v="1"/>
    <m/>
    <m/>
    <n v="12"/>
    <n v="4"/>
    <n v="1"/>
    <n v="3"/>
    <n v="3"/>
    <n v="1"/>
    <n v="9"/>
    <n v="0"/>
    <n v="0"/>
    <n v="1"/>
    <n v="1"/>
    <n v="2"/>
  </r>
  <r>
    <n v="83130"/>
    <x v="0"/>
    <n v="38"/>
    <n v="6"/>
    <x v="1"/>
    <m/>
    <n v="2"/>
    <n v="5"/>
    <n v="1"/>
    <n v="41"/>
    <n v="1.06"/>
    <n v="242"/>
    <n v="6.26"/>
    <n v="36"/>
    <n v="0.93073170731707322"/>
    <n v="42.320273784592871"/>
    <n v="1.0941339076016694"/>
    <x v="0"/>
    <m/>
    <m/>
    <n v="15"/>
    <n v="3"/>
    <n v="3"/>
    <m/>
    <m/>
    <m/>
    <n v="0"/>
    <n v="0"/>
    <n v="0"/>
    <n v="1"/>
    <n v="1"/>
    <n v="2"/>
  </r>
  <r>
    <n v="83136"/>
    <x v="0"/>
    <n v="31"/>
    <n v="3"/>
    <x v="0"/>
    <n v="2"/>
    <n v="1"/>
    <n v="4"/>
    <n v="3"/>
    <n v="97"/>
    <n v="2.5099999999999998"/>
    <n v="259"/>
    <n v="6.7"/>
    <n v="91"/>
    <n v="2.3547422680412367"/>
    <n v="107.24526738037092"/>
    <n v="2.7751094961312472"/>
    <x v="0"/>
    <m/>
    <m/>
    <n v="8"/>
    <n v="4"/>
    <n v="0"/>
    <m/>
    <m/>
    <m/>
    <n v="0"/>
    <n v="0"/>
    <n v="0"/>
    <n v="1"/>
    <n v="1"/>
    <n v="2"/>
  </r>
  <r>
    <n v="83138"/>
    <x v="0"/>
    <n v="54"/>
    <n v="4"/>
    <x v="0"/>
    <n v="1"/>
    <n v="1"/>
    <n v="4"/>
    <n v="3"/>
    <n v="37"/>
    <n v="0.96"/>
    <n v="193"/>
    <n v="4.99"/>
    <n v="45"/>
    <n v="1.1675675675675674"/>
    <n v="34.309852523630724"/>
    <n v="0.89020157899149988"/>
    <x v="1"/>
    <n v="2"/>
    <m/>
    <n v="8"/>
    <n v="4"/>
    <n v="0"/>
    <n v="3"/>
    <n v="3"/>
    <n v="1"/>
    <n v="12"/>
    <n v="120"/>
    <n v="0"/>
    <n v="1"/>
    <n v="1"/>
    <n v="1"/>
  </r>
  <r>
    <n v="83143"/>
    <x v="0"/>
    <n v="71"/>
    <n v="4"/>
    <x v="1"/>
    <m/>
    <n v="1"/>
    <n v="3"/>
    <n v="5"/>
    <n v="33"/>
    <n v="0.85"/>
    <n v="120"/>
    <n v="3.1"/>
    <n v="36"/>
    <n v="0.92727272727272725"/>
    <n v="36.320697618936109"/>
    <n v="0.93553312048774828"/>
    <x v="1"/>
    <n v="2"/>
    <m/>
    <n v="99"/>
    <n v="4"/>
    <n v="0"/>
    <n v="3"/>
    <n v="3"/>
    <n v="2"/>
    <m/>
    <n v="0"/>
    <n v="0"/>
    <n v="2"/>
    <n v="1"/>
    <n v="2"/>
  </r>
  <r>
    <n v="83146"/>
    <x v="0"/>
    <n v="67"/>
    <n v="2"/>
    <x v="1"/>
    <m/>
    <n v="2"/>
    <n v="2"/>
    <n v="1"/>
    <n v="40"/>
    <n v="1.03"/>
    <n v="203"/>
    <n v="5.25"/>
    <n v="47"/>
    <n v="1.21025"/>
    <n v="46.74592346244156"/>
    <n v="1.2037075291578703"/>
    <x v="0"/>
    <n v="2"/>
    <m/>
    <n v="6"/>
    <n v="4"/>
    <n v="0"/>
    <n v="1"/>
    <n v="1"/>
    <n v="0"/>
    <n v="0"/>
    <n v="0"/>
    <n v="0"/>
    <n v="1"/>
    <n v="1"/>
    <n v="2"/>
  </r>
  <r>
    <n v="83147"/>
    <x v="0"/>
    <n v="73"/>
    <n v="3"/>
    <x v="1"/>
    <m/>
    <n v="1"/>
    <n v="2"/>
    <n v="1"/>
    <n v="46"/>
    <n v="1.19"/>
    <n v="208"/>
    <n v="5.38"/>
    <n v="44"/>
    <n v="1.1382608695652174"/>
    <n v="43.249110239392238"/>
    <n v="1.1188356779321034"/>
    <x v="0"/>
    <n v="2"/>
    <m/>
    <n v="4"/>
    <n v="4"/>
    <n v="3"/>
    <n v="3"/>
    <n v="2"/>
    <n v="2"/>
    <m/>
    <n v="0"/>
    <n v="0"/>
    <n v="2"/>
    <n v="1"/>
    <n v="2"/>
  </r>
  <r>
    <n v="83148"/>
    <x v="0"/>
    <n v="54"/>
    <n v="4"/>
    <x v="1"/>
    <m/>
    <n v="1"/>
    <n v="2"/>
    <n v="3"/>
    <n v="65"/>
    <n v="1.68"/>
    <n v="99"/>
    <n v="2.56"/>
    <n v="62"/>
    <n v="1.6024615384615384"/>
    <n v="67.40268001059529"/>
    <n v="1.7421000371969244"/>
    <x v="0"/>
    <n v="1"/>
    <n v="1"/>
    <n v="1"/>
    <n v="2"/>
    <n v="2"/>
    <n v="3"/>
    <n v="3"/>
    <n v="3"/>
    <n v="1"/>
    <n v="0"/>
    <n v="1"/>
    <n v="1"/>
    <n v="1"/>
    <n v="1"/>
  </r>
  <r>
    <n v="83152"/>
    <x v="0"/>
    <n v="27"/>
    <n v="4"/>
    <x v="1"/>
    <m/>
    <n v="1"/>
    <n v="4"/>
    <n v="5"/>
    <n v="22"/>
    <n v="0.56999999999999995"/>
    <n v="82"/>
    <n v="2.12"/>
    <n v="31"/>
    <n v="0.80318181818181811"/>
    <n v="21.248863246707582"/>
    <n v="0.55053872957378736"/>
    <x v="1"/>
    <m/>
    <m/>
    <n v="7"/>
    <n v="3"/>
    <n v="1"/>
    <m/>
    <m/>
    <m/>
    <n v="2"/>
    <n v="0"/>
    <n v="0"/>
    <n v="1"/>
    <n v="1"/>
    <n v="1"/>
  </r>
  <r>
    <n v="83154"/>
    <x v="0"/>
    <n v="26"/>
    <n v="3"/>
    <x v="1"/>
    <m/>
    <n v="1"/>
    <n v="5"/>
    <n v="5"/>
    <n v="41"/>
    <n v="1.06"/>
    <n v="151"/>
    <n v="3.9"/>
    <n v="48"/>
    <n v="1.2409756097560976"/>
    <n v="48.783754452415579"/>
    <n v="1.2612385297453783"/>
    <x v="0"/>
    <m/>
    <m/>
    <n v="14"/>
    <n v="2"/>
    <n v="2"/>
    <n v="3"/>
    <n v="2"/>
    <n v="2"/>
    <n v="0"/>
    <n v="2"/>
    <n v="15"/>
    <n v="1"/>
    <n v="1"/>
    <n v="2"/>
  </r>
  <r>
    <n v="83157"/>
    <x v="0"/>
    <n v="31"/>
    <n v="6"/>
    <x v="1"/>
    <m/>
    <n v="2"/>
    <n v="5"/>
    <n v="5"/>
    <n v="39"/>
    <n v="1.01"/>
    <n v="166"/>
    <n v="4.29"/>
    <n v="43"/>
    <n v="1.1135897435897435"/>
    <n v="48.121780744482749"/>
    <n v="1.2462307321007071"/>
    <x v="0"/>
    <m/>
    <m/>
    <n v="15"/>
    <n v="4"/>
    <n v="3"/>
    <n v="3"/>
    <n v="3"/>
    <n v="3"/>
    <n v="3"/>
    <n v="0"/>
    <n v="5"/>
    <n v="1"/>
    <n v="1"/>
    <n v="2"/>
  </r>
  <r>
    <n v="83158"/>
    <x v="0"/>
    <n v="38"/>
    <n v="3"/>
    <x v="1"/>
    <m/>
    <n v="1"/>
    <n v="5"/>
    <n v="1"/>
    <n v="49"/>
    <n v="1.27"/>
    <n v="248"/>
    <n v="6.41"/>
    <n v="56"/>
    <n v="1.4514285714285715"/>
    <n v="51.82682058187337"/>
    <n v="1.3432665742648813"/>
    <x v="1"/>
    <m/>
    <m/>
    <n v="15"/>
    <n v="2"/>
    <n v="3"/>
    <n v="3"/>
    <n v="3"/>
    <n v="3"/>
    <n v="1"/>
    <n v="5"/>
    <n v="0"/>
    <n v="1"/>
    <n v="1"/>
    <n v="2"/>
  </r>
  <r>
    <n v="83172"/>
    <x v="0"/>
    <n v="23"/>
    <n v="1"/>
    <x v="1"/>
    <m/>
    <n v="1"/>
    <n v="2"/>
    <n v="5"/>
    <n v="36"/>
    <n v="0.93"/>
    <n v="198"/>
    <n v="5.12"/>
    <n v="41"/>
    <n v="1.0591666666666668"/>
    <n v="37.107288188479728"/>
    <n v="0.95860494486905978"/>
    <x v="0"/>
    <m/>
    <m/>
    <n v="5"/>
    <n v="5"/>
    <n v="0"/>
    <m/>
    <m/>
    <m/>
    <n v="7"/>
    <n v="0"/>
    <n v="0"/>
    <n v="1"/>
    <n v="2"/>
    <m/>
  </r>
  <r>
    <n v="83179"/>
    <x v="0"/>
    <n v="64"/>
    <n v="4"/>
    <x v="1"/>
    <m/>
    <n v="1"/>
    <n v="4"/>
    <n v="1"/>
    <n v="43"/>
    <n v="1.1100000000000001"/>
    <n v="163"/>
    <n v="4.22"/>
    <n v="40"/>
    <n v="1.032558139534884"/>
    <n v="39.538390774732747"/>
    <n v="1.0206421804640315"/>
    <x v="1"/>
    <n v="1"/>
    <n v="1"/>
    <n v="7"/>
    <n v="4"/>
    <n v="0"/>
    <m/>
    <m/>
    <m/>
    <n v="2"/>
    <n v="0"/>
    <n v="0"/>
    <n v="1"/>
    <n v="1"/>
    <n v="2"/>
  </r>
  <r>
    <n v="83180"/>
    <x v="0"/>
    <n v="30"/>
    <n v="6"/>
    <x v="1"/>
    <m/>
    <n v="2"/>
    <n v="1"/>
    <n v="3"/>
    <n v="42"/>
    <n v="1.0900000000000001"/>
    <n v="205"/>
    <n v="5.3"/>
    <n v="38"/>
    <n v="0.98619047619047628"/>
    <n v="48.336216398651139"/>
    <n v="1.2544399017745178"/>
    <x v="0"/>
    <m/>
    <m/>
    <n v="8"/>
    <n v="4"/>
    <n v="0"/>
    <m/>
    <m/>
    <m/>
    <n v="1"/>
    <n v="0"/>
    <n v="0"/>
    <n v="1"/>
    <n v="1"/>
    <n v="2"/>
  </r>
  <r>
    <n v="83183"/>
    <x v="0"/>
    <n v="76"/>
    <n v="1"/>
    <x v="1"/>
    <m/>
    <n v="1"/>
    <n v="2"/>
    <n v="1"/>
    <n v="33"/>
    <n v="0.85"/>
    <n v="112"/>
    <n v="2.9"/>
    <n v="38"/>
    <n v="0.97878787878787865"/>
    <n v="38.011974313856435"/>
    <n v="0.9790963080841808"/>
    <x v="0"/>
    <n v="2"/>
    <m/>
    <n v="99"/>
    <n v="2"/>
    <n v="0"/>
    <m/>
    <m/>
    <m/>
    <n v="0"/>
    <n v="0"/>
    <n v="0"/>
    <n v="2"/>
    <n v="1"/>
    <n v="2"/>
  </r>
  <r>
    <n v="83187"/>
    <x v="0"/>
    <n v="65"/>
    <n v="3"/>
    <x v="0"/>
    <n v="1"/>
    <n v="1"/>
    <n v="4"/>
    <n v="3"/>
    <n v="47"/>
    <n v="1.22"/>
    <n v="216"/>
    <n v="5.59"/>
    <n v="48"/>
    <n v="1.2459574468085106"/>
    <n v="48.283444798794648"/>
    <n v="1.2533149500963716"/>
    <x v="1"/>
    <n v="2"/>
    <m/>
    <n v="6"/>
    <n v="3"/>
    <n v="0"/>
    <m/>
    <m/>
    <m/>
    <n v="2"/>
    <n v="0"/>
    <n v="12"/>
    <n v="1"/>
    <n v="2"/>
    <m/>
  </r>
  <r>
    <n v="83192"/>
    <x v="0"/>
    <n v="57"/>
    <n v="1"/>
    <x v="1"/>
    <m/>
    <n v="1"/>
    <n v="5"/>
    <n v="2"/>
    <n v="43"/>
    <n v="1.1100000000000001"/>
    <n v="272"/>
    <n v="7.03"/>
    <n v="46"/>
    <n v="1.1874418604651162"/>
    <n v="48.559360629733639"/>
    <n v="1.2535090767210313"/>
    <x v="1"/>
    <n v="2"/>
    <m/>
    <n v="6"/>
    <n v="4"/>
    <n v="3"/>
    <m/>
    <m/>
    <m/>
    <m/>
    <n v="0"/>
    <n v="0"/>
    <n v="1"/>
    <n v="1"/>
    <n v="2"/>
  </r>
  <r>
    <n v="83202"/>
    <x v="0"/>
    <n v="73"/>
    <n v="3"/>
    <x v="0"/>
    <n v="1"/>
    <n v="1"/>
    <n v="5"/>
    <n v="1"/>
    <n v="46"/>
    <n v="1.19"/>
    <n v="138"/>
    <n v="3.57"/>
    <n v="48"/>
    <n v="1.2417391304347825"/>
    <n v="48.253522178559592"/>
    <n v="1.248297638967085"/>
    <x v="1"/>
    <n v="2"/>
    <m/>
    <n v="15"/>
    <n v="3"/>
    <n v="3"/>
    <n v="3"/>
    <n v="3"/>
    <n v="3"/>
    <n v="0"/>
    <n v="0"/>
    <n v="0"/>
    <n v="1"/>
    <n v="1"/>
    <n v="2"/>
  </r>
  <r>
    <n v="83206"/>
    <x v="0"/>
    <n v="36"/>
    <n v="3"/>
    <x v="1"/>
    <m/>
    <n v="1"/>
    <n v="5"/>
    <n v="5"/>
    <n v="41"/>
    <n v="1.06"/>
    <n v="215"/>
    <n v="5.56"/>
    <n v="47"/>
    <n v="1.2151219512195122"/>
    <n v="43.798837247159831"/>
    <n v="1.1323601824875469"/>
    <x v="1"/>
    <m/>
    <m/>
    <n v="15"/>
    <n v="3"/>
    <n v="3"/>
    <n v="3"/>
    <n v="3"/>
    <n v="3"/>
    <n v="1"/>
    <n v="0"/>
    <n v="0"/>
    <n v="1"/>
    <n v="1"/>
    <n v="2"/>
  </r>
  <r>
    <n v="83207"/>
    <x v="0"/>
    <n v="60"/>
    <n v="1"/>
    <x v="1"/>
    <m/>
    <n v="2"/>
    <n v="1"/>
    <n v="3"/>
    <n v="44"/>
    <n v="1.1399999999999999"/>
    <n v="222"/>
    <n v="5.74"/>
    <n v="43"/>
    <n v="1.114090909090909"/>
    <n v="51.202651114018565"/>
    <n v="1.3266141424995719"/>
    <x v="0"/>
    <n v="2"/>
    <m/>
    <n v="5"/>
    <n v="3"/>
    <n v="3"/>
    <n v="3"/>
    <n v="3"/>
    <n v="3"/>
    <n v="1"/>
    <n v="0"/>
    <n v="0"/>
    <n v="1"/>
    <n v="1"/>
    <n v="1"/>
  </r>
  <r>
    <n v="83212"/>
    <x v="0"/>
    <n v="45"/>
    <n v="1"/>
    <x v="1"/>
    <m/>
    <n v="2"/>
    <n v="1"/>
    <n v="1"/>
    <n v="49"/>
    <n v="1.27"/>
    <n v="182"/>
    <n v="4.71"/>
    <n v="47"/>
    <n v="1.2181632653061225"/>
    <n v="53.573335519665498"/>
    <n v="1.3885333899994936"/>
    <x v="0"/>
    <n v="2"/>
    <m/>
    <n v="8"/>
    <n v="3"/>
    <n v="0"/>
    <m/>
    <m/>
    <m/>
    <m/>
    <n v="0"/>
    <n v="0"/>
    <n v="2"/>
    <n v="2"/>
    <m/>
  </r>
  <r>
    <n v="83218"/>
    <x v="0"/>
    <n v="52"/>
    <n v="3"/>
    <x v="1"/>
    <m/>
    <n v="1"/>
    <n v="1"/>
    <n v="1"/>
    <n v="38"/>
    <n v="0.98"/>
    <n v="148"/>
    <n v="3.83"/>
    <n v="32"/>
    <n v="0.82526315789473681"/>
    <n v="42.30481505653426"/>
    <n v="1.0910189146158835"/>
    <x v="0"/>
    <n v="2"/>
    <m/>
    <n v="4"/>
    <n v="2"/>
    <n v="2"/>
    <n v="2"/>
    <n v="2"/>
    <n v="2"/>
    <m/>
    <n v="0"/>
    <n v="0"/>
    <n v="1"/>
    <n v="2"/>
    <m/>
  </r>
  <r>
    <n v="83220"/>
    <x v="0"/>
    <n v="23"/>
    <n v="2"/>
    <x v="1"/>
    <m/>
    <n v="1"/>
    <n v="4"/>
    <n v="6"/>
    <n v="31"/>
    <n v="0.8"/>
    <n v="197"/>
    <n v="5.09"/>
    <n v="31"/>
    <n v="0.8"/>
    <n v="36.170901516968378"/>
    <n v="0.93344261979273235"/>
    <x v="1"/>
    <m/>
    <m/>
    <n v="12"/>
    <n v="5"/>
    <n v="2"/>
    <n v="3"/>
    <n v="3"/>
    <n v="2"/>
    <n v="21"/>
    <n v="3"/>
    <n v="0"/>
    <n v="1"/>
    <n v="2"/>
    <m/>
  </r>
  <r>
    <n v="83233"/>
    <x v="0"/>
    <n v="51"/>
    <n v="7"/>
    <x v="0"/>
    <n v="1"/>
    <n v="1"/>
    <n v="5"/>
    <n v="3"/>
    <n v="56"/>
    <n v="1.45"/>
    <n v="189"/>
    <n v="4.8899999999999997"/>
    <n v="55"/>
    <n v="1.4241071428571428"/>
    <n v="51.003638168169211"/>
    <n v="1.3206299168543814"/>
    <x v="1"/>
    <n v="2"/>
    <m/>
    <n v="3"/>
    <n v="2"/>
    <n v="2"/>
    <n v="3"/>
    <n v="1"/>
    <n v="3"/>
    <m/>
    <n v="2"/>
    <n v="0"/>
    <n v="2"/>
    <n v="2"/>
    <m/>
  </r>
  <r>
    <n v="83239"/>
    <x v="0"/>
    <n v="80"/>
    <n v="2"/>
    <x v="1"/>
    <m/>
    <n v="2"/>
    <n v="3"/>
    <n v="1"/>
    <n v="61"/>
    <n v="1.58"/>
    <n v="146"/>
    <n v="3.78"/>
    <n v="58"/>
    <n v="1.5022950819672132"/>
    <n v="63.165310776302107"/>
    <n v="1.6360850987960218"/>
    <x v="1"/>
    <n v="2"/>
    <m/>
    <n v="14"/>
    <n v="3"/>
    <n v="2"/>
    <n v="3"/>
    <n v="3"/>
    <n v="3"/>
    <m/>
    <n v="2"/>
    <n v="0"/>
    <n v="1"/>
    <n v="1"/>
    <n v="2"/>
  </r>
  <r>
    <n v="83241"/>
    <x v="0"/>
    <n v="51"/>
    <n v="2"/>
    <x v="1"/>
    <m/>
    <n v="1"/>
    <n v="4"/>
    <n v="3"/>
    <n v="32"/>
    <n v="0.83"/>
    <n v="192"/>
    <n v="4.97"/>
    <n v="28"/>
    <n v="0.72624999999999995"/>
    <n v="32.315203547917058"/>
    <n v="0.83817559202409864"/>
    <x v="0"/>
    <n v="2"/>
    <m/>
    <m/>
    <n v="1"/>
    <n v="0"/>
    <m/>
    <m/>
    <m/>
    <n v="0"/>
    <n v="8"/>
    <n v="0"/>
    <n v="2"/>
    <n v="1"/>
    <n v="2"/>
  </r>
  <r>
    <n v="83244"/>
    <x v="0"/>
    <n v="80"/>
    <n v="3"/>
    <x v="0"/>
    <n v="2"/>
    <n v="1"/>
    <n v="4"/>
    <n v="2"/>
    <n v="50"/>
    <n v="1.29"/>
    <n v="138"/>
    <n v="3.57"/>
    <n v="51"/>
    <n v="1.3158000000000001"/>
    <n v="61.489924262114151"/>
    <n v="1.5864400459625452"/>
    <x v="1"/>
    <n v="1"/>
    <n v="2"/>
    <n v="7"/>
    <n v="1"/>
    <n v="3"/>
    <n v="3"/>
    <n v="3"/>
    <n v="3"/>
    <m/>
    <n v="0"/>
    <n v="3"/>
    <n v="1"/>
    <n v="1"/>
    <n v="2"/>
  </r>
  <r>
    <n v="83250"/>
    <x v="0"/>
    <n v="66"/>
    <n v="7"/>
    <x v="0"/>
    <n v="1"/>
    <n v="1"/>
    <n v="4"/>
    <n v="6"/>
    <n v="44"/>
    <n v="1.1399999999999999"/>
    <n v="188"/>
    <n v="4.8600000000000003"/>
    <n v="50"/>
    <n v="1.2954545454545452"/>
    <n v="52.586095357901982"/>
    <n v="1.3624579251820057"/>
    <x v="0"/>
    <n v="2"/>
    <m/>
    <n v="6"/>
    <n v="5"/>
    <n v="2"/>
    <m/>
    <m/>
    <m/>
    <n v="5"/>
    <n v="5"/>
    <n v="0"/>
    <n v="1"/>
    <n v="1"/>
    <n v="2"/>
  </r>
  <r>
    <n v="83262"/>
    <x v="0"/>
    <n v="80"/>
    <n v="3"/>
    <x v="0"/>
    <n v="1"/>
    <n v="1"/>
    <n v="5"/>
    <n v="1"/>
    <n v="36"/>
    <n v="0.93"/>
    <n v="155"/>
    <n v="4.01"/>
    <n v="33"/>
    <n v="0.85250000000000004"/>
    <n v="37.251509155960079"/>
    <n v="0.96233065319563538"/>
    <x v="1"/>
    <n v="2"/>
    <m/>
    <n v="15"/>
    <n v="2"/>
    <n v="2"/>
    <n v="3"/>
    <n v="3"/>
    <n v="2"/>
    <n v="0"/>
    <n v="3"/>
    <n v="2"/>
    <n v="2"/>
    <n v="1"/>
    <n v="2"/>
  </r>
  <r>
    <n v="83263"/>
    <x v="0"/>
    <n v="41"/>
    <n v="6"/>
    <x v="1"/>
    <m/>
    <n v="2"/>
    <n v="5"/>
    <n v="1"/>
    <n v="33"/>
    <n v="0.85"/>
    <n v="210"/>
    <n v="5.43"/>
    <n v="27"/>
    <n v="0.69545454545454544"/>
    <n v="38.960832674660772"/>
    <n v="1.0035365991958078"/>
    <x v="0"/>
    <n v="2"/>
    <m/>
    <n v="6"/>
    <n v="2"/>
    <n v="3"/>
    <n v="3"/>
    <n v="3"/>
    <n v="3"/>
    <n v="1"/>
    <n v="0"/>
    <n v="0"/>
    <n v="1"/>
    <n v="1"/>
    <n v="2"/>
  </r>
  <r>
    <n v="83268"/>
    <x v="0"/>
    <n v="25"/>
    <n v="3"/>
    <x v="0"/>
    <n v="1"/>
    <n v="1"/>
    <n v="4"/>
    <n v="1"/>
    <n v="64"/>
    <n v="1.66"/>
    <n v="187"/>
    <n v="4.84"/>
    <n v="68"/>
    <n v="1.7637499999999999"/>
    <n v="71.997063338423629"/>
    <n v="1.8674238303403627"/>
    <x v="0"/>
    <m/>
    <m/>
    <m/>
    <n v="2"/>
    <n v="2"/>
    <n v="3"/>
    <n v="2"/>
    <n v="2"/>
    <n v="1"/>
    <n v="1"/>
    <n v="0"/>
    <n v="1"/>
    <n v="1"/>
    <n v="2"/>
  </r>
  <r>
    <n v="83271"/>
    <x v="0"/>
    <n v="21"/>
    <n v="3"/>
    <x v="1"/>
    <m/>
    <n v="1"/>
    <n v="2"/>
    <n v="6"/>
    <n v="53"/>
    <n v="1.37"/>
    <n v="118"/>
    <n v="3.05"/>
    <n v="47"/>
    <n v="1.2149056603773585"/>
    <n v="49.884351686442464"/>
    <n v="1.2894634303853998"/>
    <x v="1"/>
    <m/>
    <m/>
    <n v="14"/>
    <n v="3"/>
    <n v="1"/>
    <n v="2"/>
    <n v="3"/>
    <n v="1"/>
    <n v="3"/>
    <n v="8"/>
    <n v="4"/>
    <n v="1"/>
    <n v="1"/>
    <n v="2"/>
  </r>
  <r>
    <n v="83276"/>
    <x v="0"/>
    <n v="35"/>
    <n v="3"/>
    <x v="1"/>
    <m/>
    <n v="1"/>
    <n v="3"/>
    <n v="1"/>
    <n v="42"/>
    <n v="1.0900000000000001"/>
    <n v="126"/>
    <n v="3.26"/>
    <n v="51"/>
    <n v="1.3235714285714286"/>
    <n v="43.045243420574373"/>
    <n v="1.117126555438716"/>
    <x v="1"/>
    <m/>
    <m/>
    <n v="3"/>
    <n v="2"/>
    <n v="3"/>
    <n v="3"/>
    <n v="3"/>
    <n v="3"/>
    <n v="4"/>
    <n v="1"/>
    <n v="0"/>
    <n v="1"/>
    <n v="1"/>
    <n v="1"/>
  </r>
  <r>
    <n v="83277"/>
    <x v="0"/>
    <n v="51"/>
    <n v="4"/>
    <x v="1"/>
    <m/>
    <n v="1"/>
    <n v="2"/>
    <n v="5"/>
    <n v="63"/>
    <n v="1.63"/>
    <n v="177"/>
    <n v="4.58"/>
    <n v="66"/>
    <n v="1.7076190476190476"/>
    <n v="72.340689372126704"/>
    <n v="1.8716718043899447"/>
    <x v="1"/>
    <n v="2"/>
    <m/>
    <n v="99"/>
    <n v="1"/>
    <n v="3"/>
    <n v="3"/>
    <n v="1"/>
    <n v="1"/>
    <n v="2"/>
    <n v="8"/>
    <n v="8"/>
    <n v="1"/>
    <n v="1"/>
    <n v="2"/>
  </r>
  <r>
    <n v="83280"/>
    <x v="0"/>
    <n v="39"/>
    <n v="3"/>
    <x v="1"/>
    <m/>
    <n v="1"/>
    <n v="3"/>
    <n v="1"/>
    <n v="25"/>
    <n v="0.65"/>
    <n v="154"/>
    <n v="3.98"/>
    <n v="31"/>
    <n v="0.80600000000000005"/>
    <n v="20.896794007309943"/>
    <n v="0.54331664419005854"/>
    <x v="1"/>
    <m/>
    <m/>
    <n v="15"/>
    <n v="4"/>
    <n v="2"/>
    <n v="3"/>
    <n v="2"/>
    <n v="2"/>
    <n v="21"/>
    <n v="0"/>
    <n v="0"/>
    <n v="1"/>
    <n v="1"/>
    <n v="2"/>
  </r>
  <r>
    <n v="83285"/>
    <x v="0"/>
    <n v="29"/>
    <n v="3"/>
    <x v="0"/>
    <n v="1"/>
    <n v="1"/>
    <n v="4"/>
    <n v="1"/>
    <n v="41"/>
    <n v="1.06"/>
    <n v="186"/>
    <n v="4.8099999999999996"/>
    <n v="36"/>
    <n v="0.93073170731707322"/>
    <n v="45.81906237374406"/>
    <n v="1.1845903930772854"/>
    <x v="0"/>
    <m/>
    <m/>
    <n v="4"/>
    <n v="1"/>
    <n v="1"/>
    <n v="3"/>
    <n v="3"/>
    <n v="2"/>
    <n v="7"/>
    <n v="0"/>
    <n v="1"/>
    <n v="1"/>
    <n v="1"/>
    <n v="2"/>
  </r>
  <r>
    <n v="83291"/>
    <x v="0"/>
    <n v="38"/>
    <n v="7"/>
    <x v="0"/>
    <n v="1"/>
    <n v="2"/>
    <n v="4"/>
    <n v="6"/>
    <n v="42"/>
    <n v="1.0900000000000001"/>
    <n v="223"/>
    <n v="5.77"/>
    <n v="38"/>
    <n v="0.98619047619047628"/>
    <n v="34.491169519385821"/>
    <n v="0.89512797086025109"/>
    <x v="1"/>
    <m/>
    <m/>
    <n v="6"/>
    <n v="4"/>
    <n v="2"/>
    <n v="2"/>
    <n v="2"/>
    <n v="2"/>
    <n v="4"/>
    <n v="10"/>
    <n v="4"/>
    <n v="1"/>
    <n v="2"/>
    <m/>
  </r>
  <r>
    <n v="83294"/>
    <x v="0"/>
    <n v="80"/>
    <n v="2"/>
    <x v="1"/>
    <m/>
    <n v="2"/>
    <n v="5"/>
    <n v="1"/>
    <n v="51"/>
    <n v="1.32"/>
    <n v="213"/>
    <n v="5.51"/>
    <n v="56"/>
    <n v="1.4494117647058824"/>
    <n v="53.305012627041975"/>
    <n v="1.3796591503469688"/>
    <x v="0"/>
    <n v="2"/>
    <m/>
    <n v="5"/>
    <n v="2"/>
    <n v="3"/>
    <n v="3"/>
    <n v="3"/>
    <n v="3"/>
    <m/>
    <n v="0"/>
    <n v="0"/>
    <n v="2"/>
    <n v="1"/>
    <n v="2"/>
  </r>
  <r>
    <n v="83299"/>
    <x v="0"/>
    <n v="66"/>
    <n v="3"/>
    <x v="1"/>
    <m/>
    <n v="1"/>
    <n v="4"/>
    <n v="1"/>
    <n v="47"/>
    <n v="1.22"/>
    <n v="180"/>
    <n v="4.6500000000000004"/>
    <n v="56"/>
    <n v="1.4536170212765955"/>
    <n v="51.263838675048831"/>
    <n v="1.3306783656076504"/>
    <x v="1"/>
    <n v="2"/>
    <m/>
    <n v="8"/>
    <n v="3"/>
    <n v="3"/>
    <n v="3"/>
    <n v="3"/>
    <n v="3"/>
    <n v="3"/>
    <n v="1"/>
    <n v="4"/>
    <n v="1"/>
    <n v="1"/>
    <n v="2"/>
  </r>
  <r>
    <n v="83311"/>
    <x v="0"/>
    <n v="63"/>
    <n v="3"/>
    <x v="1"/>
    <m/>
    <n v="1"/>
    <n v="4"/>
    <n v="3"/>
    <n v="53"/>
    <n v="1.37"/>
    <n v="137"/>
    <n v="3.54"/>
    <n v="58"/>
    <n v="1.4992452830188681"/>
    <n v="54.530288027694532"/>
    <n v="1.409556501847953"/>
    <x v="1"/>
    <n v="1"/>
    <n v="2"/>
    <n v="3"/>
    <n v="4"/>
    <n v="3"/>
    <n v="3"/>
    <n v="3"/>
    <n v="3"/>
    <n v="2"/>
    <n v="4"/>
    <n v="0"/>
    <n v="1"/>
    <n v="1"/>
    <n v="2"/>
  </r>
  <r>
    <n v="83314"/>
    <x v="0"/>
    <n v="54"/>
    <n v="4"/>
    <x v="1"/>
    <m/>
    <n v="1"/>
    <n v="4"/>
    <n v="5"/>
    <n v="39"/>
    <n v="1.01"/>
    <n v="268"/>
    <n v="6.93"/>
    <n v="39"/>
    <n v="1.01"/>
    <n v="39.624457709533367"/>
    <n v="1.0261718535033"/>
    <x v="0"/>
    <n v="2"/>
    <m/>
    <n v="8"/>
    <n v="3"/>
    <n v="2"/>
    <n v="2"/>
    <n v="2"/>
    <n v="3"/>
    <n v="1"/>
    <n v="0"/>
    <n v="0"/>
    <n v="1"/>
    <n v="1"/>
    <n v="1"/>
  </r>
  <r>
    <n v="83320"/>
    <x v="0"/>
    <n v="63"/>
    <n v="1"/>
    <x v="1"/>
    <m/>
    <n v="2"/>
    <n v="1"/>
    <n v="1"/>
    <n v="65"/>
    <n v="1.68"/>
    <n v="252"/>
    <n v="6.52"/>
    <n v="72"/>
    <n v="1.8609230769230769"/>
    <n v="65.371152198340155"/>
    <n v="1.6895928568186378"/>
    <x v="0"/>
    <n v="2"/>
    <m/>
    <n v="4"/>
    <n v="4"/>
    <n v="0"/>
    <m/>
    <m/>
    <m/>
    <m/>
    <n v="0"/>
    <n v="0"/>
    <n v="1"/>
    <n v="1"/>
    <n v="2"/>
  </r>
  <r>
    <n v="83323"/>
    <x v="0"/>
    <n v="68"/>
    <n v="4"/>
    <x v="1"/>
    <m/>
    <n v="2"/>
    <n v="3"/>
    <n v="1"/>
    <n v="55"/>
    <n v="1.42"/>
    <n v="283"/>
    <n v="7.32"/>
    <n v="62"/>
    <n v="1.6007272727272726"/>
    <n v="66.382415935761998"/>
    <n v="1.7138732841596733"/>
    <x v="0"/>
    <n v="2"/>
    <m/>
    <n v="77"/>
    <n v="2"/>
    <n v="2"/>
    <n v="3"/>
    <n v="2"/>
    <n v="2"/>
    <n v="0"/>
    <n v="0"/>
    <n v="0"/>
    <n v="2"/>
    <n v="1"/>
    <n v="2"/>
  </r>
  <r>
    <n v="83333"/>
    <x v="0"/>
    <n v="47"/>
    <n v="6"/>
    <x v="1"/>
    <m/>
    <n v="2"/>
    <n v="5"/>
    <n v="1"/>
    <n v="46"/>
    <n v="1.19"/>
    <n v="162"/>
    <n v="4.1900000000000004"/>
    <n v="52"/>
    <n v="1.3452173913043477"/>
    <n v="42.051445958049321"/>
    <n v="1.0878526236973627"/>
    <x v="0"/>
    <n v="2"/>
    <m/>
    <n v="14"/>
    <n v="2"/>
    <n v="2"/>
    <m/>
    <m/>
    <m/>
    <m/>
    <n v="0"/>
    <n v="0"/>
    <n v="1"/>
    <n v="1"/>
    <n v="2"/>
  </r>
  <r>
    <n v="83334"/>
    <x v="0"/>
    <n v="27"/>
    <n v="4"/>
    <x v="1"/>
    <m/>
    <n v="1"/>
    <n v="3"/>
    <n v="6"/>
    <n v="36"/>
    <n v="0.93"/>
    <n v="223"/>
    <n v="5.77"/>
    <n v="42"/>
    <n v="1.085"/>
    <n v="40.283214258851345"/>
    <n v="1.0406497016869931"/>
    <x v="1"/>
    <m/>
    <m/>
    <n v="7"/>
    <n v="3"/>
    <n v="3"/>
    <n v="3"/>
    <n v="3"/>
    <n v="3"/>
    <m/>
    <n v="0"/>
    <n v="12"/>
    <n v="2"/>
    <n v="2"/>
    <m/>
  </r>
  <r>
    <n v="83345"/>
    <x v="0"/>
    <n v="54"/>
    <n v="3"/>
    <x v="1"/>
    <m/>
    <n v="1"/>
    <n v="3"/>
    <n v="1"/>
    <n v="33"/>
    <n v="0.85"/>
    <n v="183"/>
    <n v="4.7300000000000004"/>
    <n v="38"/>
    <n v="0.97878787878787865"/>
    <n v="34.396701025246792"/>
    <n v="0.88597563246847788"/>
    <x v="1"/>
    <n v="1"/>
    <n v="2"/>
    <n v="14"/>
    <n v="3"/>
    <n v="2"/>
    <m/>
    <m/>
    <m/>
    <n v="4"/>
    <n v="0"/>
    <n v="2"/>
    <n v="1"/>
    <n v="1"/>
    <n v="2"/>
  </r>
  <r>
    <n v="83351"/>
    <x v="0"/>
    <n v="63"/>
    <n v="3"/>
    <x v="0"/>
    <n v="2"/>
    <n v="1"/>
    <n v="2"/>
    <n v="1"/>
    <n v="38"/>
    <n v="0.98"/>
    <n v="142"/>
    <n v="3.67"/>
    <n v="39"/>
    <n v="1.0057894736842106"/>
    <n v="40.840026096501596"/>
    <n v="1.053242778278199"/>
    <x v="1"/>
    <n v="2"/>
    <m/>
    <n v="7"/>
    <n v="4"/>
    <n v="2"/>
    <n v="3"/>
    <n v="2"/>
    <n v="2"/>
    <n v="0"/>
    <n v="0"/>
    <n v="0"/>
    <n v="1"/>
    <n v="1"/>
    <n v="2"/>
  </r>
  <r>
    <n v="83358"/>
    <x v="0"/>
    <n v="37"/>
    <n v="4"/>
    <x v="1"/>
    <m/>
    <n v="1"/>
    <n v="4"/>
    <n v="5"/>
    <n v="49"/>
    <n v="1.27"/>
    <n v="196"/>
    <n v="5.07"/>
    <n v="43"/>
    <n v="1.1144897959183673"/>
    <n v="47.524605565779027"/>
    <n v="1.231760185072232"/>
    <x v="1"/>
    <m/>
    <m/>
    <n v="14"/>
    <n v="4"/>
    <n v="3"/>
    <n v="3"/>
    <n v="3"/>
    <n v="2"/>
    <n v="10"/>
    <n v="2"/>
    <n v="0"/>
    <n v="1"/>
    <n v="1"/>
    <n v="2"/>
  </r>
  <r>
    <n v="83360"/>
    <x v="0"/>
    <n v="25"/>
    <n v="3"/>
    <x v="1"/>
    <m/>
    <n v="1"/>
    <n v="4"/>
    <n v="5"/>
    <n v="55"/>
    <n v="1.42"/>
    <n v="135"/>
    <n v="3.49"/>
    <n v="56"/>
    <n v="1.4458181818181817"/>
    <n v="50.568708989181388"/>
    <n v="1.3055921229934104"/>
    <x v="0"/>
    <m/>
    <m/>
    <n v="14"/>
    <n v="3"/>
    <n v="3"/>
    <n v="3"/>
    <n v="3"/>
    <n v="3"/>
    <n v="0"/>
    <n v="0"/>
    <n v="0"/>
    <n v="1"/>
    <n v="1"/>
    <n v="2"/>
  </r>
  <r>
    <n v="83363"/>
    <x v="0"/>
    <n v="28"/>
    <n v="3"/>
    <x v="0"/>
    <n v="1"/>
    <n v="1"/>
    <n v="4"/>
    <n v="5"/>
    <n v="43"/>
    <n v="1.1100000000000001"/>
    <n v="214"/>
    <n v="5.53"/>
    <n v="37"/>
    <n v="0.95511627906976748"/>
    <n v="45.278065624140609"/>
    <n v="1.1688058800650252"/>
    <x v="0"/>
    <m/>
    <m/>
    <n v="4"/>
    <n v="4"/>
    <n v="0"/>
    <n v="3"/>
    <n v="2"/>
    <n v="1"/>
    <n v="3"/>
    <n v="0"/>
    <n v="5"/>
    <n v="1"/>
    <n v="2"/>
    <m/>
  </r>
  <r>
    <n v="83364"/>
    <x v="0"/>
    <n v="46"/>
    <n v="1"/>
    <x v="1"/>
    <m/>
    <n v="2"/>
    <n v="5"/>
    <n v="1"/>
    <n v="41"/>
    <n v="1.06"/>
    <n v="189"/>
    <n v="4.8899999999999997"/>
    <n v="48"/>
    <n v="1.2409756097560976"/>
    <n v="41.469922615697108"/>
    <n v="1.072149218844852"/>
    <x v="0"/>
    <n v="2"/>
    <m/>
    <n v="6"/>
    <n v="3"/>
    <n v="0"/>
    <m/>
    <m/>
    <m/>
    <n v="2"/>
    <n v="0"/>
    <n v="0"/>
    <n v="1"/>
    <n v="1"/>
    <n v="2"/>
  </r>
  <r>
    <n v="83374"/>
    <x v="0"/>
    <n v="61"/>
    <n v="3"/>
    <x v="0"/>
    <n v="1"/>
    <n v="1"/>
    <n v="5"/>
    <n v="3"/>
    <n v="29"/>
    <n v="0.75"/>
    <n v="109"/>
    <n v="2.82"/>
    <n v="34"/>
    <n v="0.87931034482758619"/>
    <n v="32.882036899832272"/>
    <n v="0.85039750603014497"/>
    <x v="1"/>
    <n v="2"/>
    <m/>
    <n v="15"/>
    <n v="3"/>
    <n v="0"/>
    <n v="3"/>
    <n v="3"/>
    <n v="3"/>
    <n v="15"/>
    <n v="0"/>
    <n v="0"/>
    <n v="1"/>
    <n v="1"/>
    <n v="2"/>
  </r>
  <r>
    <n v="83381"/>
    <x v="0"/>
    <n v="59"/>
    <n v="7"/>
    <x v="0"/>
    <n v="2"/>
    <n v="1"/>
    <n v="3"/>
    <n v="3"/>
    <n v="41"/>
    <n v="1.06"/>
    <n v="143"/>
    <n v="3.7"/>
    <n v="42"/>
    <n v="1.0858536585365854"/>
    <n v="39.264197358088879"/>
    <n v="1.015123151209127"/>
    <x v="0"/>
    <n v="2"/>
    <m/>
    <n v="4"/>
    <n v="5"/>
    <n v="2"/>
    <n v="3"/>
    <n v="3"/>
    <n v="2"/>
    <m/>
    <n v="1"/>
    <n v="0"/>
    <n v="2"/>
    <n v="2"/>
    <m/>
  </r>
  <r>
    <n v="83382"/>
    <x v="0"/>
    <n v="44"/>
    <n v="3"/>
    <x v="1"/>
    <m/>
    <n v="1"/>
    <n v="5"/>
    <n v="1"/>
    <n v="59"/>
    <n v="1.53"/>
    <n v="215"/>
    <n v="5.56"/>
    <n v="65"/>
    <n v="1.6855932203389832"/>
    <n v="62.405732971180619"/>
    <n v="1.6183181601001075"/>
    <x v="1"/>
    <n v="1"/>
    <n v="3"/>
    <n v="15"/>
    <n v="4"/>
    <n v="3"/>
    <n v="3"/>
    <n v="3"/>
    <n v="3"/>
    <n v="5"/>
    <n v="0"/>
    <n v="5"/>
    <n v="1"/>
    <n v="1"/>
    <n v="2"/>
  </r>
  <r>
    <n v="83388"/>
    <x v="0"/>
    <n v="50"/>
    <n v="3"/>
    <x v="1"/>
    <m/>
    <n v="1"/>
    <n v="5"/>
    <n v="1"/>
    <n v="60"/>
    <n v="1.55"/>
    <n v="192"/>
    <n v="4.97"/>
    <n v="65"/>
    <n v="1.6791666666666667"/>
    <n v="62.412913429453674"/>
    <n v="1.6123335969275532"/>
    <x v="1"/>
    <n v="2"/>
    <m/>
    <n v="15"/>
    <n v="2"/>
    <n v="3"/>
    <n v="3"/>
    <n v="2"/>
    <n v="2"/>
    <n v="0"/>
    <n v="0"/>
    <n v="2"/>
    <n v="1"/>
    <n v="1"/>
    <n v="2"/>
  </r>
  <r>
    <n v="83389"/>
    <x v="0"/>
    <n v="30"/>
    <n v="3"/>
    <x v="1"/>
    <m/>
    <n v="1"/>
    <n v="4"/>
    <n v="5"/>
    <n v="48"/>
    <n v="1.24"/>
    <n v="215"/>
    <n v="5.56"/>
    <n v="55"/>
    <n v="1.4208333333333334"/>
    <n v="50.511570507529186"/>
    <n v="1.3048822381111707"/>
    <x v="0"/>
    <m/>
    <m/>
    <n v="10"/>
    <n v="3"/>
    <n v="2"/>
    <m/>
    <m/>
    <m/>
    <n v="1"/>
    <n v="0"/>
    <n v="0"/>
    <n v="1"/>
    <n v="2"/>
    <m/>
  </r>
  <r>
    <n v="83390"/>
    <x v="0"/>
    <n v="71"/>
    <n v="1"/>
    <x v="1"/>
    <m/>
    <n v="1"/>
    <n v="3"/>
    <n v="1"/>
    <n v="34"/>
    <n v="0.88"/>
    <n v="212"/>
    <n v="5.48"/>
    <n v="34"/>
    <n v="0.88"/>
    <n v="39.45559463662704"/>
    <n v="1.0212036258891704"/>
    <x v="0"/>
    <n v="2"/>
    <m/>
    <n v="5"/>
    <n v="3"/>
    <n v="1"/>
    <m/>
    <m/>
    <m/>
    <n v="2"/>
    <n v="0"/>
    <n v="0"/>
    <n v="1"/>
    <n v="1"/>
    <n v="2"/>
  </r>
  <r>
    <n v="83392"/>
    <x v="0"/>
    <n v="35"/>
    <n v="3"/>
    <x v="1"/>
    <m/>
    <n v="1"/>
    <n v="4"/>
    <n v="1"/>
    <n v="37"/>
    <n v="0.96"/>
    <n v="293"/>
    <n v="7.58"/>
    <n v="47"/>
    <n v="1.2194594594594594"/>
    <n v="36.493609388136093"/>
    <n v="0.94686121655704447"/>
    <x v="1"/>
    <m/>
    <m/>
    <n v="14"/>
    <n v="3"/>
    <n v="1"/>
    <m/>
    <m/>
    <m/>
    <n v="2"/>
    <n v="0"/>
    <n v="1"/>
    <n v="1"/>
    <n v="1"/>
    <n v="2"/>
  </r>
  <r>
    <n v="83396"/>
    <x v="0"/>
    <n v="21"/>
    <n v="6"/>
    <x v="1"/>
    <m/>
    <n v="2"/>
    <n v="2"/>
    <n v="5"/>
    <n v="51"/>
    <n v="1.32"/>
    <n v="181"/>
    <n v="4.68"/>
    <n v="54"/>
    <n v="1.3976470588235295"/>
    <n v="54.977119584658602"/>
    <n v="1.4229372127793991"/>
    <x v="0"/>
    <m/>
    <m/>
    <n v="7"/>
    <n v="3"/>
    <n v="2"/>
    <n v="3"/>
    <n v="3"/>
    <n v="2"/>
    <n v="0"/>
    <n v="0"/>
    <n v="0"/>
    <n v="2"/>
    <n v="2"/>
    <m/>
  </r>
  <r>
    <n v="83399"/>
    <x v="0"/>
    <n v="23"/>
    <n v="7"/>
    <x v="1"/>
    <m/>
    <n v="1"/>
    <n v="4"/>
    <n v="5"/>
    <n v="33"/>
    <n v="0.85"/>
    <n v="145"/>
    <n v="3.75"/>
    <n v="35"/>
    <n v="0.90151515151515149"/>
    <n v="29.404437605676286"/>
    <n v="0.75738702923711643"/>
    <x v="0"/>
    <m/>
    <m/>
    <n v="12"/>
    <n v="3"/>
    <n v="2"/>
    <n v="3"/>
    <n v="3"/>
    <n v="2"/>
    <n v="2"/>
    <m/>
    <n v="0"/>
    <n v="1"/>
    <n v="1"/>
    <n v="2"/>
  </r>
  <r>
    <n v="83408"/>
    <x v="0"/>
    <n v="36"/>
    <n v="3"/>
    <x v="1"/>
    <m/>
    <n v="1"/>
    <n v="4"/>
    <n v="5"/>
    <n v="35"/>
    <n v="0.91"/>
    <n v="146"/>
    <n v="3.78"/>
    <n v="34"/>
    <n v="0.88400000000000001"/>
    <n v="32.760016161952784"/>
    <n v="0.85176042021077247"/>
    <x v="1"/>
    <m/>
    <m/>
    <n v="3"/>
    <n v="5"/>
    <n v="0"/>
    <m/>
    <m/>
    <m/>
    <m/>
    <n v="0"/>
    <n v="0"/>
    <n v="2"/>
    <n v="1"/>
    <n v="2"/>
  </r>
  <r>
    <n v="83414"/>
    <x v="0"/>
    <n v="47"/>
    <n v="1"/>
    <x v="1"/>
    <m/>
    <n v="2"/>
    <n v="1"/>
    <n v="1"/>
    <n v="40"/>
    <n v="1.03"/>
    <n v="202"/>
    <n v="5.22"/>
    <n v="48"/>
    <n v="1.236"/>
    <n v="38.831327335803337"/>
    <n v="0.99990667889693596"/>
    <x v="0"/>
    <n v="2"/>
    <m/>
    <n v="15"/>
    <n v="3"/>
    <n v="1"/>
    <m/>
    <m/>
    <m/>
    <n v="0"/>
    <n v="0"/>
    <n v="0"/>
    <n v="2"/>
    <n v="1"/>
    <n v="2"/>
  </r>
  <r>
    <n v="83417"/>
    <x v="0"/>
    <n v="33"/>
    <n v="2"/>
    <x v="1"/>
    <m/>
    <n v="2"/>
    <n v="1"/>
    <n v="1"/>
    <n v="32"/>
    <n v="0.83"/>
    <n v="162"/>
    <n v="4.1900000000000004"/>
    <n v="27"/>
    <n v="0.7003125"/>
    <n v="41.430628220329183"/>
    <n v="1.074606919464788"/>
    <x v="0"/>
    <m/>
    <m/>
    <n v="5"/>
    <n v="3"/>
    <n v="0"/>
    <n v="3"/>
    <n v="3"/>
    <n v="0"/>
    <n v="0"/>
    <n v="0"/>
    <n v="0"/>
    <n v="1"/>
    <n v="2"/>
    <m/>
  </r>
  <r>
    <n v="83423"/>
    <x v="0"/>
    <n v="66"/>
    <n v="2"/>
    <x v="1"/>
    <m/>
    <n v="2"/>
    <n v="5"/>
    <n v="1"/>
    <n v="63"/>
    <n v="1.63"/>
    <n v="225"/>
    <n v="5.82"/>
    <n v="71"/>
    <n v="1.8369841269841267"/>
    <n v="55.72155866213604"/>
    <n v="1.4416847717346308"/>
    <x v="1"/>
    <n v="1"/>
    <n v="2"/>
    <n v="15"/>
    <n v="2"/>
    <n v="0"/>
    <m/>
    <m/>
    <m/>
    <n v="0"/>
    <n v="3"/>
    <n v="4"/>
    <n v="2"/>
    <n v="1"/>
    <n v="2"/>
  </r>
  <r>
    <n v="83432"/>
    <x v="0"/>
    <n v="62"/>
    <n v="3"/>
    <x v="1"/>
    <m/>
    <n v="1"/>
    <n v="5"/>
    <n v="1"/>
    <n v="47"/>
    <n v="1.22"/>
    <n v="216"/>
    <n v="5.59"/>
    <n v="51"/>
    <n v="1.3238297872340425"/>
    <n v="54.247364048280744"/>
    <n v="1.4081230667851596"/>
    <x v="1"/>
    <n v="2"/>
    <m/>
    <n v="77"/>
    <n v="2"/>
    <n v="3"/>
    <n v="3"/>
    <n v="3"/>
    <n v="2"/>
    <n v="1"/>
    <n v="1"/>
    <n v="1"/>
    <n v="1"/>
    <n v="1"/>
    <n v="2"/>
  </r>
  <r>
    <n v="83436"/>
    <x v="0"/>
    <n v="76"/>
    <n v="1"/>
    <x v="1"/>
    <m/>
    <n v="2"/>
    <n v="1"/>
    <n v="1"/>
    <n v="56"/>
    <n v="1.45"/>
    <n v="179"/>
    <n v="4.63"/>
    <n v="66"/>
    <n v="1.7089285714285716"/>
    <n v="61.548182958583453"/>
    <n v="1.5936583087490359"/>
    <x v="0"/>
    <n v="1"/>
    <n v="2"/>
    <n v="9"/>
    <n v="4"/>
    <n v="3"/>
    <n v="3"/>
    <n v="3"/>
    <n v="3"/>
    <m/>
    <n v="0"/>
    <n v="0"/>
    <n v="2"/>
    <n v="1"/>
    <n v="2"/>
  </r>
  <r>
    <n v="83438"/>
    <x v="0"/>
    <n v="57"/>
    <n v="4"/>
    <x v="0"/>
    <n v="1"/>
    <n v="1"/>
    <n v="5"/>
    <n v="1"/>
    <n v="58"/>
    <n v="1.5"/>
    <n v="227"/>
    <n v="5.87"/>
    <n v="63"/>
    <n v="1.6293103448275863"/>
    <n v="59.118230165870052"/>
    <n v="1.5289197456690531"/>
    <x v="1"/>
    <n v="2"/>
    <m/>
    <n v="15"/>
    <n v="2"/>
    <n v="1"/>
    <n v="3"/>
    <n v="3"/>
    <n v="2"/>
    <n v="7"/>
    <n v="6"/>
    <n v="2"/>
    <n v="1"/>
    <n v="1"/>
    <n v="2"/>
  </r>
  <r>
    <n v="83439"/>
    <x v="0"/>
    <n v="30"/>
    <n v="6"/>
    <x v="1"/>
    <m/>
    <n v="2"/>
    <n v="5"/>
    <n v="5"/>
    <n v="46"/>
    <n v="1.19"/>
    <n v="244"/>
    <n v="6.31"/>
    <n v="54"/>
    <n v="1.3969565217391302"/>
    <n v="52.605119156552078"/>
    <n v="1.3608715607890647"/>
    <x v="1"/>
    <m/>
    <m/>
    <n v="12"/>
    <n v="3"/>
    <n v="2"/>
    <n v="4"/>
    <n v="4"/>
    <n v="4"/>
    <n v="5"/>
    <n v="2"/>
    <n v="0"/>
    <n v="1"/>
    <n v="2"/>
    <m/>
  </r>
  <r>
    <n v="83441"/>
    <x v="0"/>
    <n v="62"/>
    <n v="1"/>
    <x v="1"/>
    <m/>
    <n v="1"/>
    <n v="4"/>
    <n v="2"/>
    <n v="70"/>
    <n v="1.81"/>
    <n v="203"/>
    <n v="5.25"/>
    <n v="71"/>
    <n v="1.8358571428571426"/>
    <n v="72.966265446691722"/>
    <n v="1.8866991494073146"/>
    <x v="1"/>
    <n v="2"/>
    <m/>
    <n v="9"/>
    <n v="2"/>
    <n v="2"/>
    <n v="3"/>
    <n v="3"/>
    <n v="3"/>
    <n v="0"/>
    <n v="1"/>
    <n v="4"/>
    <n v="1"/>
    <n v="1"/>
    <n v="2"/>
  </r>
  <r>
    <n v="83446"/>
    <x v="0"/>
    <n v="68"/>
    <n v="4"/>
    <x v="1"/>
    <m/>
    <n v="2"/>
    <n v="1"/>
    <n v="6"/>
    <n v="37"/>
    <n v="0.96"/>
    <n v="177"/>
    <n v="4.58"/>
    <n v="40"/>
    <n v="1.0378378378378379"/>
    <n v="39.86504145046046"/>
    <n v="1.0343362106065417"/>
    <x v="0"/>
    <n v="1"/>
    <n v="2"/>
    <n v="1"/>
    <n v="1"/>
    <n v="3"/>
    <n v="3"/>
    <n v="3"/>
    <n v="3"/>
    <n v="0"/>
    <n v="1"/>
    <n v="0"/>
    <n v="2"/>
    <n v="1"/>
    <n v="2"/>
  </r>
  <r>
    <n v="83447"/>
    <x v="0"/>
    <n v="32"/>
    <n v="2"/>
    <x v="1"/>
    <m/>
    <n v="2"/>
    <n v="5"/>
    <n v="5"/>
    <n v="54"/>
    <n v="1.4"/>
    <n v="214"/>
    <n v="5.53"/>
    <n v="58"/>
    <n v="1.5037037037037035"/>
    <n v="54.394011822865053"/>
    <n v="1.4102151213335381"/>
    <x v="0"/>
    <m/>
    <m/>
    <n v="77"/>
    <n v="3"/>
    <n v="3"/>
    <n v="3"/>
    <n v="2"/>
    <n v="2"/>
    <n v="1"/>
    <n v="0"/>
    <n v="0"/>
    <n v="1"/>
    <n v="2"/>
    <m/>
  </r>
  <r>
    <n v="83450"/>
    <x v="0"/>
    <n v="68"/>
    <n v="2"/>
    <x v="1"/>
    <m/>
    <n v="2"/>
    <n v="2"/>
    <n v="6"/>
    <n v="70"/>
    <n v="1.81"/>
    <n v="189"/>
    <n v="4.8899999999999997"/>
    <n v="70"/>
    <n v="1.81"/>
    <n v="69.626176030742457"/>
    <n v="1.8003339802234837"/>
    <x v="0"/>
    <n v="2"/>
    <m/>
    <n v="2"/>
    <n v="3"/>
    <n v="0"/>
    <m/>
    <m/>
    <m/>
    <n v="0"/>
    <n v="0"/>
    <n v="0"/>
    <n v="1"/>
    <n v="1"/>
    <n v="2"/>
  </r>
  <r>
    <n v="83452"/>
    <x v="0"/>
    <n v="48"/>
    <n v="3"/>
    <x v="1"/>
    <m/>
    <n v="1"/>
    <n v="2"/>
    <n v="6"/>
    <n v="40"/>
    <n v="1.03"/>
    <n v="163"/>
    <n v="4.22"/>
    <n v="35"/>
    <n v="0.90125000000000011"/>
    <n v="40.731017645006219"/>
    <n v="1.0488237043589101"/>
    <x v="1"/>
    <n v="2"/>
    <m/>
    <n v="6"/>
    <n v="4"/>
    <n v="2"/>
    <n v="3"/>
    <n v="1"/>
    <n v="1"/>
    <n v="2"/>
    <n v="0"/>
    <n v="1"/>
    <n v="1"/>
    <n v="2"/>
    <m/>
  </r>
  <r>
    <n v="83465"/>
    <x v="0"/>
    <n v="24"/>
    <n v="3"/>
    <x v="1"/>
    <m/>
    <n v="1"/>
    <n v="1"/>
    <n v="5"/>
    <n v="77"/>
    <n v="1.99"/>
    <n v="153"/>
    <n v="3.96"/>
    <n v="73"/>
    <n v="1.8866233766233766"/>
    <n v="77.097523456685195"/>
    <n v="1.9925204114130328"/>
    <x v="1"/>
    <m/>
    <m/>
    <n v="5"/>
    <n v="3"/>
    <n v="1"/>
    <n v="3"/>
    <n v="1"/>
    <n v="1"/>
    <n v="6"/>
    <n v="0"/>
    <n v="30"/>
    <n v="1"/>
    <n v="2"/>
    <m/>
  </r>
  <r>
    <n v="83476"/>
    <x v="0"/>
    <n v="22"/>
    <n v="1"/>
    <x v="1"/>
    <m/>
    <n v="1"/>
    <n v="4"/>
    <n v="5"/>
    <n v="35"/>
    <n v="0.91"/>
    <n v="160"/>
    <n v="4.1399999999999997"/>
    <n v="29"/>
    <n v="0.754"/>
    <n v="34.889241367650605"/>
    <n v="0.90712027555891572"/>
    <x v="0"/>
    <m/>
    <m/>
    <n v="2"/>
    <n v="5"/>
    <n v="2"/>
    <m/>
    <m/>
    <m/>
    <n v="7"/>
    <n v="0"/>
    <n v="0"/>
    <n v="1"/>
    <n v="2"/>
    <m/>
  </r>
  <r>
    <n v="83478"/>
    <x v="0"/>
    <n v="33"/>
    <n v="3"/>
    <x v="1"/>
    <m/>
    <n v="1"/>
    <n v="5"/>
    <n v="6"/>
    <n v="72"/>
    <n v="1.86"/>
    <n v="258"/>
    <n v="6.67"/>
    <n v="69"/>
    <n v="1.7825"/>
    <n v="75.827226401279745"/>
    <n v="1.9588700153663936"/>
    <x v="1"/>
    <m/>
    <m/>
    <n v="15"/>
    <n v="2"/>
    <n v="3"/>
    <n v="3"/>
    <n v="3"/>
    <n v="3"/>
    <n v="3"/>
    <n v="5"/>
    <n v="4"/>
    <n v="1"/>
    <n v="1"/>
    <n v="2"/>
  </r>
  <r>
    <n v="83481"/>
    <x v="0"/>
    <n v="80"/>
    <n v="4"/>
    <x v="1"/>
    <m/>
    <n v="1"/>
    <n v="1"/>
    <n v="2"/>
    <n v="49"/>
    <n v="1.27"/>
    <n v="172"/>
    <n v="4.45"/>
    <n v="51"/>
    <n v="1.3218367346938775"/>
    <n v="52.409910378871473"/>
    <n v="1.3583793098197301"/>
    <x v="0"/>
    <n v="2"/>
    <m/>
    <n v="77"/>
    <n v="2"/>
    <n v="3"/>
    <n v="3"/>
    <n v="3"/>
    <n v="3"/>
    <n v="2"/>
    <n v="2"/>
    <n v="2"/>
    <n v="1"/>
    <n v="1"/>
    <n v="2"/>
  </r>
  <r>
    <n v="83487"/>
    <x v="0"/>
    <n v="33"/>
    <n v="3"/>
    <x v="0"/>
    <n v="2"/>
    <n v="1"/>
    <n v="4"/>
    <n v="1"/>
    <n v="42"/>
    <n v="1.0900000000000001"/>
    <n v="201"/>
    <n v="5.2"/>
    <n v="40"/>
    <n v="1.0380952380952382"/>
    <n v="42.627133124988816"/>
    <n v="1.1062755977675669"/>
    <x v="1"/>
    <m/>
    <m/>
    <n v="7"/>
    <n v="2"/>
    <n v="3"/>
    <n v="3"/>
    <n v="3"/>
    <n v="3"/>
    <n v="10"/>
    <n v="0"/>
    <n v="4"/>
    <n v="1"/>
    <n v="1"/>
    <n v="2"/>
  </r>
  <r>
    <n v="83492"/>
    <x v="0"/>
    <n v="22"/>
    <n v="7"/>
    <x v="1"/>
    <m/>
    <n v="1"/>
    <n v="3"/>
    <n v="5"/>
    <n v="44"/>
    <n v="1.1399999999999999"/>
    <n v="140"/>
    <n v="3.62"/>
    <n v="49"/>
    <n v="1.2695454545454543"/>
    <n v="47.407929401385836"/>
    <n v="1.2282963526722692"/>
    <x v="1"/>
    <m/>
    <m/>
    <n v="7"/>
    <n v="4"/>
    <n v="1"/>
    <n v="3"/>
    <n v="3"/>
    <n v="1"/>
    <n v="17"/>
    <n v="12"/>
    <n v="8"/>
    <n v="1"/>
    <n v="1"/>
    <n v="2"/>
  </r>
  <r>
    <n v="83503"/>
    <x v="0"/>
    <n v="24"/>
    <n v="4"/>
    <x v="1"/>
    <m/>
    <n v="1"/>
    <n v="3"/>
    <n v="6"/>
    <n v="27"/>
    <n v="0.7"/>
    <n v="192"/>
    <n v="4.97"/>
    <n v="34"/>
    <n v="0.88148148148148142"/>
    <n v="35.408795633677947"/>
    <n v="0.91800581272498372"/>
    <x v="0"/>
    <m/>
    <m/>
    <n v="6"/>
    <n v="3"/>
    <n v="2"/>
    <m/>
    <m/>
    <m/>
    <n v="1"/>
    <n v="0"/>
    <n v="0"/>
    <n v="1"/>
    <n v="2"/>
    <m/>
  </r>
  <r>
    <n v="83506"/>
    <x v="0"/>
    <n v="46"/>
    <n v="3"/>
    <x v="1"/>
    <m/>
    <n v="1"/>
    <n v="4"/>
    <n v="1"/>
    <n v="48"/>
    <n v="1.24"/>
    <n v="142"/>
    <n v="3.67"/>
    <n v="48"/>
    <n v="1.24"/>
    <n v="47.845074586802674"/>
    <n v="1.235997760159069"/>
    <x v="1"/>
    <n v="2"/>
    <m/>
    <n v="14"/>
    <n v="4"/>
    <n v="2"/>
    <n v="3"/>
    <n v="2"/>
    <n v="2"/>
    <n v="1"/>
    <n v="0"/>
    <n v="0"/>
    <n v="1"/>
    <n v="1"/>
    <n v="2"/>
  </r>
  <r>
    <n v="83507"/>
    <x v="0"/>
    <n v="50"/>
    <n v="2"/>
    <x v="1"/>
    <m/>
    <n v="2"/>
    <n v="4"/>
    <n v="1"/>
    <n v="48"/>
    <n v="1.24"/>
    <n v="218"/>
    <n v="5.64"/>
    <n v="50"/>
    <n v="1.2916666666666667"/>
    <n v="52.783400617672328"/>
    <n v="1.363571182623202"/>
    <x v="0"/>
    <n v="2"/>
    <m/>
    <n v="6"/>
    <n v="4"/>
    <n v="3"/>
    <n v="3"/>
    <n v="3"/>
    <n v="3"/>
    <m/>
    <n v="0"/>
    <n v="0"/>
    <n v="1"/>
    <n v="2"/>
    <m/>
  </r>
  <r>
    <n v="83510"/>
    <x v="0"/>
    <n v="54"/>
    <n v="4"/>
    <x v="0"/>
    <n v="2"/>
    <n v="1"/>
    <n v="3"/>
    <n v="5"/>
    <n v="29"/>
    <n v="0.75"/>
    <n v="166"/>
    <n v="4.29"/>
    <n v="39"/>
    <n v="1.0086206896551724"/>
    <n v="31.07069907906736"/>
    <n v="0.8035525623896731"/>
    <x v="1"/>
    <n v="2"/>
    <m/>
    <n v="4"/>
    <n v="1"/>
    <n v="2"/>
    <m/>
    <m/>
    <m/>
    <m/>
    <n v="0"/>
    <n v="0"/>
    <n v="2"/>
    <n v="2"/>
    <m/>
  </r>
  <r>
    <n v="83525"/>
    <x v="0"/>
    <n v="33"/>
    <n v="3"/>
    <x v="0"/>
    <n v="2"/>
    <n v="1"/>
    <n v="3"/>
    <n v="5"/>
    <n v="40"/>
    <n v="1.03"/>
    <n v="206"/>
    <n v="5.33"/>
    <n v="49"/>
    <n v="1.2617499999999999"/>
    <n v="48.416207735205184"/>
    <n v="1.2467173491815335"/>
    <x v="0"/>
    <m/>
    <m/>
    <n v="10"/>
    <n v="4"/>
    <n v="2"/>
    <n v="3"/>
    <n v="3"/>
    <n v="2"/>
    <n v="19"/>
    <n v="0"/>
    <n v="0"/>
    <n v="1"/>
    <n v="1"/>
    <n v="2"/>
  </r>
  <r>
    <n v="83526"/>
    <x v="0"/>
    <n v="58"/>
    <n v="1"/>
    <x v="0"/>
    <n v="1"/>
    <n v="2"/>
    <n v="3"/>
    <n v="1"/>
    <n v="40"/>
    <n v="1.03"/>
    <n v="206"/>
    <n v="5.33"/>
    <n v="45"/>
    <n v="1.1587499999999999"/>
    <n v="44.66671578552328"/>
    <n v="1.1501679314772244"/>
    <x v="0"/>
    <n v="2"/>
    <m/>
    <n v="8"/>
    <n v="3"/>
    <n v="3"/>
    <n v="3"/>
    <n v="3"/>
    <n v="3"/>
    <n v="2"/>
    <n v="0"/>
    <n v="0"/>
    <n v="2"/>
    <n v="1"/>
    <n v="2"/>
  </r>
  <r>
    <n v="83528"/>
    <x v="0"/>
    <n v="69"/>
    <n v="4"/>
    <x v="1"/>
    <m/>
    <n v="2"/>
    <n v="2"/>
    <n v="3"/>
    <n v="33"/>
    <n v="0.85"/>
    <n v="146"/>
    <n v="3.78"/>
    <n v="30"/>
    <n v="0.77272727272727271"/>
    <n v="34.174004121187089"/>
    <n v="0.88023950009118257"/>
    <x v="1"/>
    <n v="2"/>
    <m/>
    <n v="4"/>
    <n v="1"/>
    <n v="2"/>
    <n v="3"/>
    <n v="3"/>
    <n v="2"/>
    <m/>
    <n v="2"/>
    <n v="0"/>
    <n v="2"/>
    <n v="1"/>
    <n v="2"/>
  </r>
  <r>
    <n v="83533"/>
    <x v="0"/>
    <n v="63"/>
    <n v="4"/>
    <x v="1"/>
    <m/>
    <n v="1"/>
    <n v="3"/>
    <n v="1"/>
    <n v="69"/>
    <n v="1.78"/>
    <n v="218"/>
    <n v="5.64"/>
    <n v="77"/>
    <n v="1.9863768115942029"/>
    <n v="74.816048988047683"/>
    <n v="1.9300372057786217"/>
    <x v="0"/>
    <n v="1"/>
    <n v="2"/>
    <n v="9"/>
    <n v="4"/>
    <n v="2"/>
    <n v="2"/>
    <n v="2"/>
    <n v="2"/>
    <n v="2"/>
    <n v="0"/>
    <n v="0"/>
    <n v="1"/>
    <n v="1"/>
    <n v="2"/>
  </r>
  <r>
    <n v="83535"/>
    <x v="0"/>
    <n v="69"/>
    <n v="4"/>
    <x v="1"/>
    <m/>
    <n v="1"/>
    <n v="4"/>
    <n v="3"/>
    <n v="74"/>
    <n v="1.91"/>
    <n v="196"/>
    <n v="5.07"/>
    <n v="77"/>
    <n v="1.9874324324324324"/>
    <n v="75.361126791866369"/>
    <n v="1.9451317861143884"/>
    <x v="0"/>
    <n v="2"/>
    <m/>
    <n v="2"/>
    <n v="4"/>
    <n v="2"/>
    <n v="3"/>
    <n v="3"/>
    <n v="1"/>
    <m/>
    <n v="0"/>
    <n v="0"/>
    <n v="1"/>
    <n v="1"/>
    <n v="2"/>
  </r>
  <r>
    <n v="83540"/>
    <x v="0"/>
    <n v="30"/>
    <n v="3"/>
    <x v="1"/>
    <m/>
    <n v="1"/>
    <n v="2"/>
    <n v="5"/>
    <n v="37"/>
    <n v="0.96"/>
    <n v="209"/>
    <n v="5.4"/>
    <n v="41"/>
    <n v="1.0637837837837838"/>
    <n v="37.687222172478485"/>
    <n v="0.97783062933998233"/>
    <x v="1"/>
    <m/>
    <m/>
    <n v="3"/>
    <n v="5"/>
    <n v="1"/>
    <n v="3"/>
    <n v="3"/>
    <n v="1"/>
    <m/>
    <n v="30"/>
    <n v="10"/>
    <n v="1"/>
    <n v="2"/>
    <m/>
  </r>
  <r>
    <n v="83541"/>
    <x v="0"/>
    <n v="44"/>
    <n v="1"/>
    <x v="1"/>
    <m/>
    <n v="2"/>
    <n v="2"/>
    <n v="1"/>
    <n v="44"/>
    <n v="1.1399999999999999"/>
    <n v="155"/>
    <n v="4.01"/>
    <n v="51"/>
    <n v="1.3213636363636363"/>
    <n v="43.888766190545638"/>
    <n v="1.1371180331186823"/>
    <x v="0"/>
    <n v="2"/>
    <m/>
    <n v="5"/>
    <n v="1"/>
    <n v="1"/>
    <m/>
    <m/>
    <m/>
    <n v="0"/>
    <n v="0"/>
    <n v="0"/>
    <n v="1"/>
    <n v="1"/>
    <n v="1"/>
  </r>
  <r>
    <n v="83543"/>
    <x v="0"/>
    <n v="71"/>
    <n v="4"/>
    <x v="0"/>
    <n v="2"/>
    <n v="1"/>
    <n v="3"/>
    <n v="2"/>
    <n v="44"/>
    <n v="1.1399999999999999"/>
    <n v="159"/>
    <n v="4.1100000000000003"/>
    <n v="48"/>
    <n v="1.2436363636363637"/>
    <n v="52.799723632948982"/>
    <n v="1.3679928395809506"/>
    <x v="0"/>
    <n v="2"/>
    <m/>
    <n v="3"/>
    <n v="4"/>
    <n v="2"/>
    <n v="1"/>
    <n v="2"/>
    <n v="1"/>
    <n v="0"/>
    <n v="0"/>
    <n v="0"/>
    <n v="2"/>
    <n v="2"/>
    <n v="2"/>
  </r>
  <r>
    <n v="83544"/>
    <x v="0"/>
    <n v="68"/>
    <n v="1"/>
    <x v="1"/>
    <m/>
    <n v="2"/>
    <n v="3"/>
    <n v="3"/>
    <n v="35"/>
    <n v="0.91"/>
    <n v="137"/>
    <n v="3.54"/>
    <n v="30"/>
    <n v="0.78"/>
    <n v="36.553613277791563"/>
    <n v="0.95039394522258058"/>
    <x v="0"/>
    <n v="2"/>
    <m/>
    <n v="4"/>
    <n v="2"/>
    <n v="3"/>
    <n v="3"/>
    <n v="3"/>
    <n v="3"/>
    <m/>
    <n v="0"/>
    <n v="6"/>
    <n v="1"/>
    <n v="1"/>
    <n v="2"/>
  </r>
  <r>
    <n v="83546"/>
    <x v="0"/>
    <n v="59"/>
    <n v="3"/>
    <x v="1"/>
    <m/>
    <n v="1"/>
    <n v="5"/>
    <n v="1"/>
    <n v="60"/>
    <n v="1.55"/>
    <n v="227"/>
    <n v="5.87"/>
    <n v="62"/>
    <n v="1.6016666666666668"/>
    <n v="68.008259806161888"/>
    <n v="1.7568800449925155"/>
    <x v="1"/>
    <n v="2"/>
    <m/>
    <n v="15"/>
    <n v="3"/>
    <n v="3"/>
    <n v="3"/>
    <n v="2"/>
    <n v="1"/>
    <n v="1"/>
    <n v="2"/>
    <n v="0"/>
    <n v="1"/>
    <n v="1"/>
    <n v="2"/>
  </r>
  <r>
    <n v="83552"/>
    <x v="0"/>
    <n v="60"/>
    <n v="2"/>
    <x v="1"/>
    <m/>
    <n v="2"/>
    <n v="2"/>
    <n v="1"/>
    <n v="33"/>
    <n v="0.85"/>
    <n v="247"/>
    <n v="6.39"/>
    <n v="41"/>
    <n v="1.0560606060606061"/>
    <n v="28.591191175834517"/>
    <n v="0.73643977271088912"/>
    <x v="0"/>
    <n v="2"/>
    <m/>
    <n v="5"/>
    <n v="3"/>
    <n v="3"/>
    <n v="3"/>
    <n v="3"/>
    <n v="3"/>
    <n v="4"/>
    <n v="0"/>
    <n v="3"/>
    <n v="1"/>
    <n v="2"/>
    <m/>
  </r>
  <r>
    <n v="83553"/>
    <x v="0"/>
    <n v="71"/>
    <n v="7"/>
    <x v="0"/>
    <n v="1"/>
    <n v="1"/>
    <n v="4"/>
    <n v="1"/>
    <n v="53"/>
    <n v="1.37"/>
    <n v="148"/>
    <n v="3.83"/>
    <n v="53"/>
    <n v="1.3699999999999999"/>
    <n v="61.147625516393262"/>
    <n v="1.5806084331595995"/>
    <x v="1"/>
    <n v="1"/>
    <n v="2"/>
    <n v="9"/>
    <n v="4"/>
    <n v="2"/>
    <n v="1"/>
    <n v="1"/>
    <n v="1"/>
    <n v="2"/>
    <n v="0"/>
    <n v="1"/>
    <n v="1"/>
    <n v="1"/>
    <n v="2"/>
  </r>
  <r>
    <n v="83554"/>
    <x v="0"/>
    <n v="49"/>
    <n v="7"/>
    <x v="1"/>
    <m/>
    <n v="2"/>
    <n v="2"/>
    <n v="1"/>
    <n v="41"/>
    <n v="1.06"/>
    <n v="142"/>
    <n v="3.67"/>
    <n v="40"/>
    <n v="1.0341463414634147"/>
    <n v="40.732812128629426"/>
    <n v="1.0530922160084681"/>
    <x v="0"/>
    <n v="1"/>
    <n v="2"/>
    <n v="15"/>
    <n v="5"/>
    <n v="3"/>
    <m/>
    <m/>
    <m/>
    <n v="0"/>
    <n v="0"/>
    <n v="0"/>
    <n v="1"/>
    <n v="1"/>
    <n v="2"/>
  </r>
  <r>
    <n v="83557"/>
    <x v="0"/>
    <n v="61"/>
    <n v="4"/>
    <x v="0"/>
    <n v="1"/>
    <n v="1"/>
    <n v="5"/>
    <n v="1"/>
    <n v="56"/>
    <n v="1.45"/>
    <n v="137"/>
    <n v="3.54"/>
    <n v="62"/>
    <n v="1.6053571428571427"/>
    <n v="57.811020348671832"/>
    <n v="1.4968924911709671"/>
    <x v="1"/>
    <n v="2"/>
    <m/>
    <n v="15"/>
    <n v="3"/>
    <n v="1"/>
    <m/>
    <m/>
    <m/>
    <n v="4"/>
    <n v="0"/>
    <n v="0"/>
    <n v="1"/>
    <n v="1"/>
    <n v="2"/>
  </r>
  <r>
    <n v="73561"/>
    <x v="1"/>
    <n v="73"/>
    <n v="3"/>
    <x v="1"/>
    <m/>
    <n v="1"/>
    <n v="5"/>
    <n v="1"/>
    <n v="85"/>
    <n v="2.2000000000000002"/>
    <n v="201"/>
    <n v="5.2"/>
    <n v="80"/>
    <n v="2.0705882352941178"/>
    <n v="86.883092640214969"/>
    <n v="2.2487388683349758"/>
    <x v="1"/>
    <n v="2"/>
    <m/>
    <n v="15"/>
    <n v="2"/>
    <n v="3"/>
    <n v="3"/>
    <n v="3"/>
    <n v="3"/>
    <m/>
    <n v="4"/>
    <n v="1"/>
    <n v="1"/>
    <n v="1"/>
    <n v="2"/>
  </r>
  <r>
    <n v="73564"/>
    <x v="1"/>
    <n v="61"/>
    <n v="3"/>
    <x v="1"/>
    <m/>
    <n v="1"/>
    <n v="5"/>
    <n v="2"/>
    <n v="58"/>
    <n v="1.5"/>
    <n v="168"/>
    <n v="4.34"/>
    <n v="66"/>
    <n v="1.7068965517241379"/>
    <n v="53.218129126765113"/>
    <n v="1.3763309256922012"/>
    <x v="1"/>
    <n v="2"/>
    <m/>
    <n v="10"/>
    <n v="4"/>
    <n v="0"/>
    <m/>
    <m/>
    <m/>
    <n v="1"/>
    <n v="0"/>
    <n v="0"/>
    <n v="1"/>
    <n v="1"/>
    <n v="2"/>
  </r>
  <r>
    <n v="73566"/>
    <x v="1"/>
    <n v="56"/>
    <n v="3"/>
    <x v="1"/>
    <m/>
    <n v="1"/>
    <n v="3"/>
    <n v="3"/>
    <n v="59"/>
    <n v="1.53"/>
    <n v="278"/>
    <n v="7.19"/>
    <n v="66"/>
    <n v="1.7115254237288136"/>
    <n v="56.7850876789566"/>
    <n v="1.472562443200061"/>
    <x v="1"/>
    <n v="2"/>
    <m/>
    <n v="4"/>
    <n v="2"/>
    <n v="3"/>
    <n v="3"/>
    <n v="3"/>
    <n v="3"/>
    <m/>
    <n v="0"/>
    <n v="0"/>
    <n v="2"/>
    <n v="2"/>
    <m/>
  </r>
  <r>
    <n v="73740"/>
    <x v="1"/>
    <n v="57"/>
    <n v="6"/>
    <x v="1"/>
    <m/>
    <n v="2"/>
    <n v="4"/>
    <n v="1"/>
    <n v="68"/>
    <n v="1.76"/>
    <n v="209"/>
    <n v="5.4"/>
    <n v="76"/>
    <n v="1.9670588235294115"/>
    <n v="77.2020826017053"/>
    <n v="1.998171549691196"/>
    <x v="0"/>
    <n v="2"/>
    <m/>
    <n v="9"/>
    <n v="3"/>
    <n v="0"/>
    <m/>
    <m/>
    <m/>
    <m/>
    <n v="0"/>
    <n v="0"/>
    <n v="1"/>
    <n v="1"/>
    <n v="2"/>
  </r>
  <r>
    <n v="73741"/>
    <x v="1"/>
    <n v="47"/>
    <n v="1"/>
    <x v="1"/>
    <m/>
    <n v="2"/>
    <n v="1"/>
    <n v="1"/>
    <n v="48"/>
    <n v="1.24"/>
    <n v="239"/>
    <n v="6.18"/>
    <n v="56"/>
    <n v="1.4466666666666665"/>
    <n v="48.693257094135369"/>
    <n v="1.2579091415984969"/>
    <x v="0"/>
    <n v="1"/>
    <n v="1"/>
    <n v="12"/>
    <n v="4"/>
    <n v="2"/>
    <n v="0"/>
    <n v="2"/>
    <n v="2"/>
    <n v="0"/>
    <n v="1"/>
    <n v="0"/>
    <n v="1"/>
    <n v="1"/>
    <n v="2"/>
  </r>
  <r>
    <n v="73746"/>
    <x v="1"/>
    <n v="64"/>
    <n v="3"/>
    <x v="1"/>
    <m/>
    <n v="1"/>
    <n v="4"/>
    <n v="2"/>
    <n v="95"/>
    <n v="2.46"/>
    <n v="226"/>
    <n v="5.84"/>
    <n v="99"/>
    <n v="2.5635789473684212"/>
    <n v="102.82219853653081"/>
    <n v="2.662553772630166"/>
    <x v="1"/>
    <n v="2"/>
    <m/>
    <n v="3"/>
    <n v="2"/>
    <n v="3"/>
    <n v="3"/>
    <n v="3"/>
    <n v="3"/>
    <n v="1"/>
    <n v="0"/>
    <n v="0"/>
    <n v="1"/>
    <n v="1"/>
    <n v="2"/>
  </r>
  <r>
    <n v="73747"/>
    <x v="1"/>
    <n v="80"/>
    <n v="2"/>
    <x v="1"/>
    <m/>
    <n v="1"/>
    <n v="5"/>
    <n v="1"/>
    <n v="45"/>
    <n v="1.1599999999999999"/>
    <n v="234"/>
    <n v="6.05"/>
    <n v="50"/>
    <n v="1.2888888888888888"/>
    <n v="35.916831623287983"/>
    <n v="0.92585610406697916"/>
    <x v="0"/>
    <n v="2"/>
    <m/>
    <n v="14"/>
    <n v="4"/>
    <n v="0"/>
    <m/>
    <m/>
    <m/>
    <n v="0"/>
    <n v="1"/>
    <n v="0"/>
    <n v="2"/>
    <n v="1"/>
    <n v="2"/>
  </r>
  <r>
    <n v="73751"/>
    <x v="1"/>
    <n v="61"/>
    <n v="3"/>
    <x v="1"/>
    <m/>
    <n v="1"/>
    <n v="3"/>
    <n v="4"/>
    <n v="47"/>
    <n v="1.22"/>
    <n v="185"/>
    <n v="4.78"/>
    <n v="56"/>
    <n v="1.4536170212765955"/>
    <n v="42.804652833447165"/>
    <n v="1.1110994990809688"/>
    <x v="1"/>
    <n v="2"/>
    <m/>
    <n v="3"/>
    <n v="1"/>
    <n v="3"/>
    <n v="3"/>
    <n v="3"/>
    <n v="3"/>
    <m/>
    <n v="0"/>
    <n v="0"/>
    <n v="2"/>
    <n v="1"/>
    <n v="2"/>
  </r>
  <r>
    <n v="73757"/>
    <x v="1"/>
    <n v="29"/>
    <n v="1"/>
    <x v="1"/>
    <m/>
    <n v="1"/>
    <n v="5"/>
    <n v="5"/>
    <n v="54"/>
    <n v="1.4"/>
    <n v="187"/>
    <n v="4.84"/>
    <n v="54"/>
    <n v="1.4"/>
    <n v="44.608700258182374"/>
    <n v="1.1565218585454689"/>
    <x v="0"/>
    <m/>
    <m/>
    <n v="14"/>
    <n v="2"/>
    <n v="0"/>
    <n v="3"/>
    <n v="2"/>
    <n v="2"/>
    <m/>
    <n v="0"/>
    <n v="0"/>
    <n v="1"/>
    <n v="1"/>
    <n v="2"/>
  </r>
  <r>
    <n v="73763"/>
    <x v="1"/>
    <n v="31"/>
    <n v="2"/>
    <x v="1"/>
    <m/>
    <n v="1"/>
    <n v="4"/>
    <n v="1"/>
    <n v="58"/>
    <n v="1.5"/>
    <n v="187"/>
    <n v="4.84"/>
    <n v="64"/>
    <n v="1.6551724137931034"/>
    <n v="55.89939458556465"/>
    <n v="1.4456739979025339"/>
    <x v="1"/>
    <m/>
    <m/>
    <n v="1"/>
    <n v="1"/>
    <n v="1"/>
    <m/>
    <m/>
    <m/>
    <m/>
    <n v="0"/>
    <n v="0"/>
    <n v="2"/>
    <n v="2"/>
    <m/>
  </r>
  <r>
    <n v="73766"/>
    <x v="1"/>
    <n v="75"/>
    <n v="3"/>
    <x v="1"/>
    <m/>
    <n v="1"/>
    <n v="4"/>
    <n v="3"/>
    <n v="62"/>
    <n v="1.6"/>
    <n v="153"/>
    <n v="3.96"/>
    <n v="59"/>
    <n v="1.5225806451612904"/>
    <n v="66.487160479163308"/>
    <n v="1.7157976897848595"/>
    <x v="1"/>
    <n v="1"/>
    <n v="2"/>
    <n v="5"/>
    <n v="3"/>
    <n v="3"/>
    <n v="3"/>
    <n v="2"/>
    <n v="1"/>
    <n v="0"/>
    <n v="0"/>
    <n v="3"/>
    <n v="1"/>
    <n v="1"/>
    <n v="2"/>
  </r>
  <r>
    <n v="73767"/>
    <x v="1"/>
    <n v="35"/>
    <n v="6"/>
    <x v="1"/>
    <m/>
    <n v="2"/>
    <n v="5"/>
    <n v="1"/>
    <n v="57"/>
    <n v="1.47"/>
    <n v="200"/>
    <n v="5.17"/>
    <n v="54"/>
    <n v="1.3926315789473684"/>
    <n v="60.424167127467157"/>
    <n v="1.5583074680241531"/>
    <x v="1"/>
    <m/>
    <m/>
    <n v="15"/>
    <n v="3"/>
    <n v="1"/>
    <n v="3"/>
    <n v="2"/>
    <n v="2"/>
    <n v="0"/>
    <n v="1"/>
    <n v="0"/>
    <n v="1"/>
    <n v="1"/>
    <n v="2"/>
  </r>
  <r>
    <n v="73770"/>
    <x v="1"/>
    <n v="50"/>
    <n v="3"/>
    <x v="1"/>
    <m/>
    <n v="1"/>
    <n v="4"/>
    <n v="1"/>
    <n v="39"/>
    <n v="1.01"/>
    <n v="161"/>
    <n v="4.16"/>
    <n v="37"/>
    <n v="0.95820512820512815"/>
    <n v="37.64817795360149"/>
    <n v="0.97499127520865392"/>
    <x v="1"/>
    <n v="2"/>
    <m/>
    <n v="14"/>
    <n v="4"/>
    <n v="1"/>
    <m/>
    <m/>
    <m/>
    <n v="2"/>
    <n v="0"/>
    <n v="0"/>
    <n v="1"/>
    <n v="1"/>
    <n v="2"/>
  </r>
  <r>
    <n v="73772"/>
    <x v="1"/>
    <n v="21"/>
    <n v="1"/>
    <x v="1"/>
    <m/>
    <n v="1"/>
    <n v="4"/>
    <n v="5"/>
    <n v="62"/>
    <n v="1.6"/>
    <n v="188"/>
    <n v="4.8600000000000003"/>
    <n v="70"/>
    <n v="1.8064516129032258"/>
    <n v="69.055684799062021"/>
    <n v="1.782082188362891"/>
    <x v="0"/>
    <m/>
    <m/>
    <n v="15"/>
    <n v="3"/>
    <n v="1"/>
    <m/>
    <m/>
    <m/>
    <n v="1"/>
    <n v="1"/>
    <n v="1"/>
    <n v="1"/>
    <n v="1"/>
    <n v="2"/>
  </r>
  <r>
    <n v="73773"/>
    <x v="1"/>
    <n v="39"/>
    <n v="1"/>
    <x v="1"/>
    <m/>
    <n v="1"/>
    <n v="4"/>
    <n v="1"/>
    <n v="70"/>
    <n v="1.81"/>
    <n v="199"/>
    <n v="5.15"/>
    <n v="64"/>
    <n v="1.6548571428571428"/>
    <n v="77.561013649339387"/>
    <n v="2.0055062100757759"/>
    <x v="0"/>
    <m/>
    <m/>
    <n v="15"/>
    <n v="2"/>
    <n v="1"/>
    <m/>
    <m/>
    <m/>
    <m/>
    <n v="1"/>
    <n v="0"/>
    <n v="1"/>
    <n v="1"/>
    <n v="2"/>
  </r>
  <r>
    <n v="73774"/>
    <x v="1"/>
    <n v="80"/>
    <n v="4"/>
    <x v="1"/>
    <m/>
    <n v="1"/>
    <n v="4"/>
    <n v="2"/>
    <n v="42"/>
    <n v="1.0900000000000001"/>
    <n v="127"/>
    <n v="3.28"/>
    <n v="50"/>
    <n v="1.2976190476190479"/>
    <n v="47.54252211081112"/>
    <n v="1.2338416452567649"/>
    <x v="0"/>
    <n v="2"/>
    <m/>
    <n v="99"/>
    <n v="2"/>
    <n v="2"/>
    <n v="3"/>
    <n v="3"/>
    <n v="3"/>
    <n v="1"/>
    <n v="1"/>
    <n v="10"/>
    <n v="1"/>
    <n v="1"/>
    <n v="2"/>
  </r>
  <r>
    <n v="73781"/>
    <x v="1"/>
    <n v="48"/>
    <n v="3"/>
    <x v="1"/>
    <m/>
    <n v="1"/>
    <n v="4"/>
    <n v="1"/>
    <n v="52"/>
    <n v="1.34"/>
    <n v="183"/>
    <n v="4.7300000000000004"/>
    <n v="58"/>
    <n v="1.4946153846153847"/>
    <n v="56.930545522852881"/>
    <n v="1.4670563653965938"/>
    <x v="1"/>
    <n v="2"/>
    <m/>
    <n v="77"/>
    <n v="3"/>
    <n v="1"/>
    <n v="2"/>
    <n v="1"/>
    <n v="2"/>
    <n v="3"/>
    <n v="12"/>
    <n v="17"/>
    <n v="1"/>
    <n v="1"/>
    <n v="2"/>
  </r>
  <r>
    <n v="73792"/>
    <x v="1"/>
    <n v="68"/>
    <n v="3"/>
    <x v="1"/>
    <m/>
    <n v="1"/>
    <n v="5"/>
    <n v="1"/>
    <n v="64"/>
    <n v="1.66"/>
    <n v="230"/>
    <n v="5.95"/>
    <n v="59"/>
    <n v="1.5303125"/>
    <n v="63.793095670830184"/>
    <n v="1.6546334189621579"/>
    <x v="1"/>
    <n v="1"/>
    <n v="2"/>
    <n v="15"/>
    <n v="3"/>
    <n v="2"/>
    <n v="3"/>
    <n v="3"/>
    <n v="3"/>
    <n v="0"/>
    <n v="0"/>
    <n v="3"/>
    <n v="1"/>
    <n v="1"/>
    <n v="2"/>
  </r>
  <r>
    <n v="73797"/>
    <x v="1"/>
    <n v="57"/>
    <n v="3"/>
    <x v="0"/>
    <n v="2"/>
    <n v="1"/>
    <n v="4"/>
    <n v="1"/>
    <n v="44"/>
    <n v="1.1399999999999999"/>
    <n v="118"/>
    <n v="3.05"/>
    <n v="43"/>
    <n v="1.114090909090909"/>
    <n v="40.676572603067207"/>
    <n v="1.0538930174431049"/>
    <x v="1"/>
    <n v="1"/>
    <n v="3"/>
    <n v="4"/>
    <n v="3"/>
    <n v="3"/>
    <n v="3"/>
    <n v="3"/>
    <n v="3"/>
    <n v="5"/>
    <n v="0"/>
    <n v="7"/>
    <n v="1"/>
    <n v="1"/>
    <n v="2"/>
  </r>
  <r>
    <n v="73800"/>
    <x v="1"/>
    <n v="54"/>
    <n v="3"/>
    <x v="1"/>
    <m/>
    <n v="1"/>
    <n v="3"/>
    <n v="2"/>
    <n v="39"/>
    <n v="1.01"/>
    <n v="220"/>
    <n v="5.69"/>
    <n v="43"/>
    <n v="1.1135897435897435"/>
    <n v="37.206328575896862"/>
    <n v="0.96354850927322644"/>
    <x v="1"/>
    <n v="1"/>
    <n v="1"/>
    <n v="4"/>
    <n v="3"/>
    <n v="3"/>
    <n v="3"/>
    <n v="3"/>
    <n v="3"/>
    <m/>
    <n v="0"/>
    <n v="0"/>
    <n v="2"/>
    <n v="1"/>
    <n v="2"/>
  </r>
  <r>
    <n v="73801"/>
    <x v="1"/>
    <n v="46"/>
    <n v="2"/>
    <x v="1"/>
    <m/>
    <n v="1"/>
    <n v="3"/>
    <n v="1"/>
    <n v="92"/>
    <n v="2.38"/>
    <n v="243"/>
    <n v="6.28"/>
    <n v="99"/>
    <n v="2.5610869565217387"/>
    <n v="92.937407237526699"/>
    <n v="2.4042503176664516"/>
    <x v="1"/>
    <n v="2"/>
    <m/>
    <n v="15"/>
    <n v="2"/>
    <n v="3"/>
    <n v="3"/>
    <n v="3"/>
    <n v="3"/>
    <n v="1"/>
    <n v="2"/>
    <n v="0"/>
    <n v="1"/>
    <n v="1"/>
    <n v="2"/>
  </r>
  <r>
    <n v="73805"/>
    <x v="1"/>
    <n v="30"/>
    <n v="3"/>
    <x v="1"/>
    <m/>
    <n v="1"/>
    <n v="4"/>
    <n v="5"/>
    <n v="47"/>
    <n v="1.22"/>
    <n v="190"/>
    <n v="4.91"/>
    <n v="57"/>
    <n v="1.4795744680851062"/>
    <n v="49.896678447750361"/>
    <n v="1.2951903767288391"/>
    <x v="1"/>
    <m/>
    <m/>
    <n v="2"/>
    <n v="3"/>
    <n v="1"/>
    <n v="3"/>
    <n v="3"/>
    <n v="1"/>
    <n v="0"/>
    <n v="3"/>
    <n v="2"/>
    <n v="1"/>
    <n v="2"/>
    <m/>
  </r>
  <r>
    <n v="73807"/>
    <x v="1"/>
    <n v="50"/>
    <n v="3"/>
    <x v="1"/>
    <m/>
    <n v="1"/>
    <n v="3"/>
    <n v="1"/>
    <n v="53"/>
    <n v="1.37"/>
    <n v="152"/>
    <n v="3.93"/>
    <n v="57"/>
    <n v="1.4733962264150944"/>
    <n v="53.124921145903166"/>
    <n v="1.3732290937714593"/>
    <x v="0"/>
    <n v="2"/>
    <m/>
    <n v="15"/>
    <n v="3"/>
    <n v="2"/>
    <n v="3"/>
    <n v="3"/>
    <n v="2"/>
    <n v="1"/>
    <n v="0"/>
    <n v="0"/>
    <n v="1"/>
    <n v="1"/>
    <n v="2"/>
  </r>
  <r>
    <n v="73808"/>
    <x v="1"/>
    <n v="53"/>
    <n v="3"/>
    <x v="1"/>
    <m/>
    <n v="1"/>
    <n v="4"/>
    <n v="5"/>
    <n v="56"/>
    <n v="1.45"/>
    <n v="179"/>
    <n v="4.63"/>
    <n v="61"/>
    <n v="1.5794642857142858"/>
    <n v="51.823929311053597"/>
    <n v="1.3418695982326376"/>
    <x v="1"/>
    <n v="1"/>
    <n v="1"/>
    <n v="7"/>
    <n v="3"/>
    <n v="3"/>
    <n v="3"/>
    <n v="3"/>
    <n v="3"/>
    <n v="1"/>
    <n v="0"/>
    <n v="5"/>
    <n v="1"/>
    <n v="1"/>
    <n v="2"/>
  </r>
  <r>
    <n v="73809"/>
    <x v="1"/>
    <n v="52"/>
    <n v="3"/>
    <x v="1"/>
    <m/>
    <n v="1"/>
    <n v="4"/>
    <n v="4"/>
    <n v="93"/>
    <n v="2.4"/>
    <n v="213"/>
    <n v="5.51"/>
    <n v="103"/>
    <n v="2.6580645161290319"/>
    <n v="89.116875912162456"/>
    <n v="2.2997903461203215"/>
    <x v="1"/>
    <n v="2"/>
    <m/>
    <n v="6"/>
    <n v="4"/>
    <n v="2"/>
    <n v="3"/>
    <n v="3"/>
    <n v="3"/>
    <m/>
    <n v="0"/>
    <n v="2"/>
    <n v="1"/>
    <n v="1"/>
    <n v="2"/>
  </r>
  <r>
    <n v="73813"/>
    <x v="1"/>
    <n v="34"/>
    <n v="3"/>
    <x v="1"/>
    <m/>
    <n v="1"/>
    <n v="3"/>
    <n v="1"/>
    <n v="44"/>
    <n v="1.1399999999999999"/>
    <n v="203"/>
    <n v="5.25"/>
    <n v="40"/>
    <n v="1.0363636363636362"/>
    <n v="47.225871150062382"/>
    <n v="1.2235793888879798"/>
    <x v="1"/>
    <m/>
    <m/>
    <n v="14"/>
    <n v="4"/>
    <n v="0"/>
    <m/>
    <m/>
    <m/>
    <n v="1"/>
    <n v="0"/>
    <n v="0"/>
    <n v="1"/>
    <n v="1"/>
    <n v="2"/>
  </r>
  <r>
    <n v="73815"/>
    <x v="1"/>
    <n v="72"/>
    <n v="4"/>
    <x v="1"/>
    <m/>
    <n v="1"/>
    <n v="4"/>
    <n v="1"/>
    <n v="55"/>
    <n v="1.42"/>
    <n v="203"/>
    <n v="5.25"/>
    <n v="56"/>
    <n v="1.4458181818181817"/>
    <n v="53.041269505786765"/>
    <n v="1.3694291399675855"/>
    <x v="1"/>
    <n v="2"/>
    <m/>
    <n v="8"/>
    <n v="3"/>
    <n v="0"/>
    <n v="3"/>
    <n v="3"/>
    <n v="2"/>
    <m/>
    <n v="2"/>
    <n v="3"/>
    <n v="1"/>
    <n v="1"/>
    <n v="2"/>
  </r>
  <r>
    <n v="73831"/>
    <x v="1"/>
    <n v="48"/>
    <n v="7"/>
    <x v="1"/>
    <m/>
    <n v="1"/>
    <n v="3"/>
    <n v="3"/>
    <n v="56"/>
    <n v="1.45"/>
    <n v="177"/>
    <n v="4.58"/>
    <n v="62"/>
    <n v="1.6053571428571427"/>
    <n v="52.397184732372139"/>
    <n v="1.3567128189632069"/>
    <x v="1"/>
    <n v="1"/>
    <n v="2"/>
    <n v="6"/>
    <n v="4"/>
    <n v="3"/>
    <n v="3"/>
    <n v="3"/>
    <n v="3"/>
    <n v="4"/>
    <n v="0"/>
    <n v="0"/>
    <n v="1"/>
    <n v="1"/>
    <n v="2"/>
  </r>
  <r>
    <n v="73833"/>
    <x v="1"/>
    <n v="34"/>
    <n v="6"/>
    <x v="1"/>
    <m/>
    <n v="2"/>
    <n v="5"/>
    <n v="1"/>
    <n v="41"/>
    <n v="1.06"/>
    <n v="168"/>
    <n v="4.34"/>
    <n v="37"/>
    <n v="0.9565853658536585"/>
    <n v="48.92473925898711"/>
    <n v="1.2648835027933254"/>
    <x v="1"/>
    <m/>
    <m/>
    <n v="15"/>
    <n v="1"/>
    <n v="3"/>
    <n v="3"/>
    <n v="3"/>
    <n v="1"/>
    <n v="1"/>
    <n v="1"/>
    <n v="1"/>
    <n v="1"/>
    <n v="1"/>
    <n v="2"/>
  </r>
  <r>
    <n v="73840"/>
    <x v="1"/>
    <n v="77"/>
    <n v="3"/>
    <x v="1"/>
    <m/>
    <n v="1"/>
    <n v="5"/>
    <n v="3"/>
    <n v="83"/>
    <n v="2.15"/>
    <n v="245"/>
    <n v="6.34"/>
    <n v="84"/>
    <n v="2.1759036144578312"/>
    <n v="79.186647069206202"/>
    <n v="2.0512203758890761"/>
    <x v="1"/>
    <n v="2"/>
    <m/>
    <n v="5"/>
    <n v="3"/>
    <n v="3"/>
    <n v="3"/>
    <n v="2"/>
    <n v="2"/>
    <n v="0"/>
    <n v="0"/>
    <n v="0"/>
    <n v="1"/>
    <n v="1"/>
    <n v="2"/>
  </r>
  <r>
    <n v="73845"/>
    <x v="1"/>
    <n v="70"/>
    <n v="3"/>
    <x v="1"/>
    <m/>
    <n v="1"/>
    <n v="3"/>
    <n v="2"/>
    <n v="41"/>
    <n v="1.06"/>
    <n v="175"/>
    <n v="4.53"/>
    <n v="45"/>
    <n v="1.1634146341463416"/>
    <n v="44.835060341598158"/>
    <n v="1.1591503405388792"/>
    <x v="1"/>
    <n v="2"/>
    <m/>
    <n v="4"/>
    <n v="4"/>
    <n v="2"/>
    <n v="2"/>
    <n v="2"/>
    <n v="2"/>
    <m/>
    <n v="2"/>
    <n v="21"/>
    <n v="1"/>
    <n v="1"/>
    <n v="2"/>
  </r>
  <r>
    <n v="73846"/>
    <x v="1"/>
    <n v="24"/>
    <n v="4"/>
    <x v="1"/>
    <m/>
    <n v="1"/>
    <n v="4"/>
    <n v="5"/>
    <n v="47"/>
    <n v="1.22"/>
    <n v="122"/>
    <n v="3.15"/>
    <n v="51"/>
    <n v="1.3238297872340425"/>
    <n v="44.807370007045563"/>
    <n v="1.1630849235871401"/>
    <x v="0"/>
    <m/>
    <m/>
    <n v="7"/>
    <n v="4"/>
    <n v="0"/>
    <m/>
    <m/>
    <m/>
    <n v="2"/>
    <n v="0"/>
    <n v="2"/>
    <n v="1"/>
    <n v="1"/>
    <n v="1"/>
  </r>
  <r>
    <n v="73848"/>
    <x v="1"/>
    <n v="65"/>
    <n v="3"/>
    <x v="1"/>
    <m/>
    <n v="1"/>
    <n v="5"/>
    <n v="2"/>
    <n v="50"/>
    <n v="1.29"/>
    <n v="183"/>
    <n v="4.7300000000000004"/>
    <n v="57"/>
    <n v="1.4706000000000001"/>
    <n v="63.866457446012596"/>
    <n v="1.647754602107125"/>
    <x v="1"/>
    <n v="2"/>
    <m/>
    <n v="3"/>
    <n v="1"/>
    <n v="4"/>
    <n v="4"/>
    <n v="4"/>
    <n v="4"/>
    <n v="0"/>
    <n v="0"/>
    <n v="0"/>
    <n v="1"/>
    <n v="1"/>
    <n v="2"/>
  </r>
  <r>
    <n v="73851"/>
    <x v="1"/>
    <n v="48"/>
    <n v="1"/>
    <x v="1"/>
    <m/>
    <n v="2"/>
    <n v="5"/>
    <n v="1"/>
    <n v="55"/>
    <n v="1.42"/>
    <n v="210"/>
    <n v="5.43"/>
    <n v="63"/>
    <n v="1.6265454545454545"/>
    <n v="57.358459083736776"/>
    <n v="1.4808911254346586"/>
    <x v="0"/>
    <n v="2"/>
    <m/>
    <n v="15"/>
    <n v="2"/>
    <n v="3"/>
    <n v="3"/>
    <n v="3"/>
    <n v="3"/>
    <n v="0"/>
    <n v="0"/>
    <n v="0"/>
    <n v="1"/>
    <n v="1"/>
    <n v="2"/>
  </r>
  <r>
    <n v="73852"/>
    <x v="1"/>
    <n v="40"/>
    <n v="1"/>
    <x v="1"/>
    <m/>
    <n v="2"/>
    <n v="2"/>
    <n v="1"/>
    <n v="60"/>
    <n v="1.55"/>
    <n v="176"/>
    <n v="4.55"/>
    <n v="69"/>
    <n v="1.7825"/>
    <n v="61.731636310298491"/>
    <n v="1.5947339380160444"/>
    <x v="0"/>
    <n v="2"/>
    <m/>
    <n v="8"/>
    <n v="4"/>
    <n v="2"/>
    <n v="3"/>
    <n v="3"/>
    <n v="2"/>
    <n v="0"/>
    <n v="10"/>
    <n v="0"/>
    <n v="1"/>
    <n v="2"/>
    <m/>
  </r>
  <r>
    <n v="73855"/>
    <x v="1"/>
    <n v="38"/>
    <n v="3"/>
    <x v="1"/>
    <m/>
    <n v="1"/>
    <n v="4"/>
    <n v="4"/>
    <n v="46"/>
    <n v="1.19"/>
    <n v="143"/>
    <n v="3.7"/>
    <n v="45"/>
    <n v="1.1641304347826087"/>
    <n v="51.980556225419768"/>
    <n v="1.3447143893097722"/>
    <x v="1"/>
    <m/>
    <m/>
    <n v="2"/>
    <n v="4"/>
    <n v="2"/>
    <n v="3"/>
    <n v="2"/>
    <n v="2"/>
    <n v="2"/>
    <n v="5"/>
    <n v="10"/>
    <n v="1"/>
    <n v="1"/>
    <n v="2"/>
  </r>
  <r>
    <n v="73862"/>
    <x v="1"/>
    <n v="61"/>
    <n v="3"/>
    <x v="1"/>
    <m/>
    <n v="1"/>
    <n v="3"/>
    <n v="1"/>
    <n v="67"/>
    <n v="1.73"/>
    <n v="163"/>
    <n v="4.22"/>
    <n v="61"/>
    <n v="1.5750746268656717"/>
    <n v="69.016060681682106"/>
    <n v="1.7820564922285083"/>
    <x v="1"/>
    <n v="2"/>
    <m/>
    <n v="6"/>
    <n v="1"/>
    <n v="0"/>
    <m/>
    <m/>
    <m/>
    <n v="1"/>
    <n v="0"/>
    <n v="1"/>
    <n v="2"/>
    <n v="2"/>
    <m/>
  </r>
  <r>
    <n v="73864"/>
    <x v="1"/>
    <n v="62"/>
    <n v="3"/>
    <x v="1"/>
    <m/>
    <n v="1"/>
    <n v="4"/>
    <n v="1"/>
    <n v="60"/>
    <n v="1.55"/>
    <n v="243"/>
    <n v="6.28"/>
    <n v="58"/>
    <n v="1.4983333333333335"/>
    <n v="54.834727719443691"/>
    <n v="1.4165637994189622"/>
    <x v="1"/>
    <n v="2"/>
    <m/>
    <n v="5"/>
    <n v="3"/>
    <n v="3"/>
    <n v="3"/>
    <n v="3"/>
    <n v="3"/>
    <n v="0"/>
    <n v="0"/>
    <n v="0"/>
    <n v="1"/>
    <n v="1"/>
    <n v="2"/>
  </r>
  <r>
    <n v="73866"/>
    <x v="1"/>
    <n v="47"/>
    <n v="2"/>
    <x v="1"/>
    <m/>
    <n v="1"/>
    <n v="4"/>
    <n v="1"/>
    <n v="42"/>
    <n v="1.0900000000000001"/>
    <n v="202"/>
    <n v="5.22"/>
    <n v="45"/>
    <n v="1.1678571428571429"/>
    <n v="40.275524372046057"/>
    <n v="1.0452457515602429"/>
    <x v="1"/>
    <n v="2"/>
    <m/>
    <n v="15"/>
    <n v="2"/>
    <n v="3"/>
    <n v="3"/>
    <n v="3"/>
    <n v="3"/>
    <n v="1"/>
    <n v="1"/>
    <n v="1"/>
    <n v="1"/>
    <n v="1"/>
    <n v="2"/>
  </r>
  <r>
    <n v="73872"/>
    <x v="1"/>
    <n v="63"/>
    <n v="6"/>
    <x v="1"/>
    <m/>
    <n v="2"/>
    <n v="4"/>
    <n v="1"/>
    <n v="63"/>
    <n v="1.63"/>
    <n v="175"/>
    <n v="4.53"/>
    <n v="66"/>
    <n v="1.7076190476190476"/>
    <n v="76.683238265777064"/>
    <n v="1.984026640844708"/>
    <x v="0"/>
    <n v="2"/>
    <m/>
    <n v="77"/>
    <n v="3"/>
    <n v="0"/>
    <n v="3"/>
    <n v="3"/>
    <n v="3"/>
    <m/>
    <n v="0"/>
    <n v="0"/>
    <n v="1"/>
    <n v="1"/>
    <n v="2"/>
  </r>
  <r>
    <n v="73878"/>
    <x v="1"/>
    <n v="45"/>
    <n v="4"/>
    <x v="1"/>
    <m/>
    <n v="1"/>
    <n v="2"/>
    <n v="5"/>
    <n v="56"/>
    <n v="1.45"/>
    <n v="237"/>
    <n v="6.13"/>
    <n v="55"/>
    <n v="1.4241071428571428"/>
    <n v="50.421569311233256"/>
    <n v="1.3055584910944324"/>
    <x v="1"/>
    <n v="2"/>
    <m/>
    <n v="7"/>
    <n v="4"/>
    <n v="0"/>
    <n v="3"/>
    <n v="3"/>
    <n v="2"/>
    <n v="21"/>
    <n v="0"/>
    <n v="0"/>
    <n v="1"/>
    <n v="1"/>
    <n v="2"/>
  </r>
  <r>
    <n v="73879"/>
    <x v="1"/>
    <n v="58"/>
    <n v="3"/>
    <x v="1"/>
    <m/>
    <n v="1"/>
    <n v="4"/>
    <n v="3"/>
    <n v="61"/>
    <n v="1.58"/>
    <n v="236"/>
    <n v="6.1"/>
    <n v="60"/>
    <n v="1.5540983606557379"/>
    <n v="62.726999000962991"/>
    <n v="1.6247321052708448"/>
    <x v="1"/>
    <n v="1"/>
    <n v="2"/>
    <n v="7"/>
    <n v="5"/>
    <n v="1"/>
    <n v="3"/>
    <n v="3"/>
    <n v="3"/>
    <n v="1"/>
    <n v="0"/>
    <n v="30"/>
    <n v="1"/>
    <n v="1"/>
    <n v="1"/>
  </r>
  <r>
    <n v="73880"/>
    <x v="1"/>
    <n v="50"/>
    <n v="3"/>
    <x v="1"/>
    <m/>
    <n v="1"/>
    <n v="3"/>
    <n v="3"/>
    <n v="43"/>
    <n v="1.1100000000000001"/>
    <n v="157"/>
    <n v="4.0599999999999996"/>
    <n v="40"/>
    <n v="1.032558139534884"/>
    <n v="44.883876078631474"/>
    <n v="1.1586302894716498"/>
    <x v="1"/>
    <n v="2"/>
    <m/>
    <n v="10"/>
    <n v="4"/>
    <n v="3"/>
    <n v="3"/>
    <n v="3"/>
    <n v="3"/>
    <m/>
    <n v="0"/>
    <n v="2"/>
    <n v="1"/>
    <n v="1"/>
    <n v="2"/>
  </r>
  <r>
    <n v="73882"/>
    <x v="1"/>
    <n v="25"/>
    <n v="3"/>
    <x v="1"/>
    <m/>
    <n v="1"/>
    <n v="5"/>
    <n v="5"/>
    <n v="65"/>
    <n v="1.68"/>
    <n v="223"/>
    <n v="5.77"/>
    <n v="61"/>
    <n v="1.5766153846153845"/>
    <n v="82.233664706107888"/>
    <n v="2.1254239493270961"/>
    <x v="0"/>
    <m/>
    <m/>
    <n v="3"/>
    <n v="3"/>
    <n v="3"/>
    <n v="3"/>
    <n v="3"/>
    <n v="2"/>
    <n v="2"/>
    <n v="1"/>
    <n v="2"/>
    <n v="1"/>
    <n v="1"/>
    <n v="2"/>
  </r>
  <r>
    <n v="73886"/>
    <x v="1"/>
    <n v="64"/>
    <n v="2"/>
    <x v="1"/>
    <m/>
    <n v="77"/>
    <n v="5"/>
    <n v="77"/>
    <n v="61"/>
    <n v="1.58"/>
    <n v="250"/>
    <n v="6.47"/>
    <n v="64"/>
    <n v="1.657704918032787"/>
    <n v="55.348626043846842"/>
    <n v="1.433620149988164"/>
    <x v="0"/>
    <n v="2"/>
    <m/>
    <n v="15"/>
    <n v="3"/>
    <n v="3"/>
    <n v="3"/>
    <n v="2"/>
    <n v="2"/>
    <n v="0"/>
    <n v="0"/>
    <n v="4"/>
    <n v="1"/>
    <n v="1"/>
    <n v="2"/>
  </r>
  <r>
    <n v="73902"/>
    <x v="1"/>
    <n v="28"/>
    <n v="6"/>
    <x v="1"/>
    <m/>
    <n v="2"/>
    <n v="5"/>
    <n v="1"/>
    <n v="59"/>
    <n v="1.53"/>
    <n v="143"/>
    <n v="3.7"/>
    <n v="69"/>
    <n v="1.7893220338983051"/>
    <n v="57.923112386083858"/>
    <n v="1.5020739313679374"/>
    <x v="0"/>
    <m/>
    <m/>
    <n v="15"/>
    <n v="3"/>
    <n v="2"/>
    <m/>
    <m/>
    <m/>
    <n v="1"/>
    <n v="2"/>
    <n v="4"/>
    <n v="1"/>
    <n v="1"/>
    <n v="2"/>
  </r>
  <r>
    <n v="73906"/>
    <x v="1"/>
    <n v="34"/>
    <n v="1"/>
    <x v="1"/>
    <m/>
    <n v="2"/>
    <n v="1"/>
    <n v="4"/>
    <n v="48"/>
    <n v="1.24"/>
    <n v="192"/>
    <n v="4.97"/>
    <n v="46"/>
    <n v="1.1883333333333332"/>
    <n v="46.189307867113662"/>
    <n v="1.1932237865671029"/>
    <x v="0"/>
    <m/>
    <m/>
    <n v="3"/>
    <n v="3"/>
    <n v="1"/>
    <n v="3"/>
    <n v="3"/>
    <n v="2"/>
    <m/>
    <n v="0"/>
    <n v="0"/>
    <n v="2"/>
    <n v="2"/>
    <m/>
  </r>
  <r>
    <n v="73914"/>
    <x v="1"/>
    <n v="52"/>
    <n v="7"/>
    <x v="1"/>
    <m/>
    <n v="1"/>
    <n v="4"/>
    <n v="5"/>
    <n v="59"/>
    <n v="1.53"/>
    <n v="236"/>
    <n v="6.1"/>
    <n v="66"/>
    <n v="1.7115254237288136"/>
    <n v="62.11131876676388"/>
    <n v="1.6106833510703176"/>
    <x v="1"/>
    <n v="1"/>
    <n v="1"/>
    <n v="12"/>
    <n v="3"/>
    <n v="2"/>
    <n v="3"/>
    <n v="3"/>
    <n v="4"/>
    <n v="1"/>
    <n v="0"/>
    <n v="30"/>
    <n v="1"/>
    <n v="1"/>
    <n v="2"/>
  </r>
  <r>
    <n v="73922"/>
    <x v="1"/>
    <n v="75"/>
    <n v="3"/>
    <x v="1"/>
    <m/>
    <n v="1"/>
    <n v="4"/>
    <n v="1"/>
    <n v="57"/>
    <n v="1.47"/>
    <n v="258"/>
    <n v="6.67"/>
    <n v="58"/>
    <n v="1.4957894736842106"/>
    <n v="59.834373968010759"/>
    <n v="1.5430970128592247"/>
    <x v="0"/>
    <n v="2"/>
    <m/>
    <n v="5"/>
    <n v="4"/>
    <n v="3"/>
    <n v="2"/>
    <n v="2"/>
    <n v="3"/>
    <n v="3"/>
    <n v="2"/>
    <n v="1"/>
    <n v="1"/>
    <n v="1"/>
    <n v="2"/>
  </r>
  <r>
    <n v="73924"/>
    <x v="1"/>
    <n v="39"/>
    <n v="3"/>
    <x v="1"/>
    <m/>
    <n v="1"/>
    <n v="5"/>
    <n v="1"/>
    <n v="65"/>
    <n v="1.68"/>
    <n v="185"/>
    <n v="4.78"/>
    <n v="71"/>
    <n v="1.8350769230769231"/>
    <n v="64.22810456543823"/>
    <n v="1.6600494718451726"/>
    <x v="1"/>
    <m/>
    <m/>
    <n v="77"/>
    <n v="3"/>
    <n v="0"/>
    <n v="3"/>
    <n v="3"/>
    <n v="0"/>
    <n v="0"/>
    <n v="0"/>
    <n v="0"/>
    <n v="1"/>
    <n v="1"/>
    <n v="2"/>
  </r>
  <r>
    <n v="73930"/>
    <x v="1"/>
    <n v="70"/>
    <n v="4"/>
    <x v="1"/>
    <m/>
    <n v="1"/>
    <n v="4"/>
    <n v="1"/>
    <n v="107"/>
    <n v="2.77"/>
    <n v="199"/>
    <n v="5.15"/>
    <n v="101"/>
    <n v="2.6146728971962614"/>
    <n v="115.30013880981163"/>
    <n v="2.9848727523661513"/>
    <x v="1"/>
    <n v="1"/>
    <n v="2"/>
    <n v="15"/>
    <n v="2"/>
    <n v="2"/>
    <n v="3"/>
    <n v="3"/>
    <n v="2"/>
    <n v="1"/>
    <n v="1"/>
    <n v="0"/>
    <n v="1"/>
    <n v="1"/>
    <n v="2"/>
  </r>
  <r>
    <n v="73931"/>
    <x v="1"/>
    <n v="37"/>
    <n v="1"/>
    <x v="1"/>
    <m/>
    <n v="2"/>
    <n v="2"/>
    <n v="1"/>
    <n v="42"/>
    <n v="1.0900000000000001"/>
    <n v="154"/>
    <n v="3.98"/>
    <n v="47"/>
    <n v="1.2197619047619048"/>
    <n v="41.21847631735595"/>
    <n v="1.0697175996647141"/>
    <x v="0"/>
    <m/>
    <m/>
    <n v="5"/>
    <n v="2"/>
    <n v="0"/>
    <n v="2"/>
    <n v="2"/>
    <n v="2"/>
    <m/>
    <n v="0"/>
    <n v="0"/>
    <n v="2"/>
    <n v="2"/>
    <m/>
  </r>
  <r>
    <n v="73937"/>
    <x v="1"/>
    <n v="41"/>
    <n v="1"/>
    <x v="1"/>
    <m/>
    <n v="2"/>
    <n v="1"/>
    <n v="1"/>
    <n v="59"/>
    <n v="1.53"/>
    <n v="211"/>
    <n v="5.46"/>
    <n v="67"/>
    <n v="1.7374576271186442"/>
    <n v="67.609787897127362"/>
    <n v="1.753270770891608"/>
    <x v="0"/>
    <n v="2"/>
    <m/>
    <n v="5"/>
    <n v="4"/>
    <n v="0"/>
    <m/>
    <m/>
    <m/>
    <n v="0"/>
    <n v="2"/>
    <n v="0"/>
    <n v="1"/>
    <n v="2"/>
    <m/>
  </r>
  <r>
    <n v="73938"/>
    <x v="1"/>
    <n v="53"/>
    <n v="3"/>
    <x v="1"/>
    <m/>
    <n v="1"/>
    <n v="4"/>
    <n v="1"/>
    <n v="54"/>
    <n v="1.4"/>
    <n v="219"/>
    <n v="5.66"/>
    <n v="57"/>
    <n v="1.4777777777777776"/>
    <n v="50.121443759722297"/>
    <n v="1.2994448382150223"/>
    <x v="1"/>
    <n v="2"/>
    <m/>
    <n v="15"/>
    <n v="3"/>
    <n v="0"/>
    <m/>
    <m/>
    <m/>
    <n v="0"/>
    <n v="0"/>
    <n v="0"/>
    <n v="1"/>
    <n v="1"/>
    <n v="2"/>
  </r>
  <r>
    <n v="73954"/>
    <x v="1"/>
    <n v="45"/>
    <n v="3"/>
    <x v="1"/>
    <m/>
    <n v="1"/>
    <n v="4"/>
    <n v="1"/>
    <n v="61"/>
    <n v="1.58"/>
    <n v="157"/>
    <n v="4.0599999999999996"/>
    <n v="70"/>
    <n v="1.8131147540983608"/>
    <n v="48.294472177804323"/>
    <n v="1.2509060006709973"/>
    <x v="1"/>
    <n v="2"/>
    <m/>
    <n v="15"/>
    <n v="3"/>
    <n v="2"/>
    <n v="3"/>
    <n v="3"/>
    <n v="3"/>
    <n v="5"/>
    <n v="0"/>
    <n v="0"/>
    <n v="1"/>
    <n v="1"/>
    <n v="2"/>
  </r>
  <r>
    <n v="73955"/>
    <x v="1"/>
    <n v="31"/>
    <n v="4"/>
    <x v="1"/>
    <m/>
    <n v="1"/>
    <n v="5"/>
    <n v="1"/>
    <n v="57"/>
    <n v="1.47"/>
    <n v="196"/>
    <n v="5.07"/>
    <n v="56"/>
    <n v="1.4442105263157894"/>
    <n v="56.531192176185982"/>
    <n v="1.4579096929647963"/>
    <x v="1"/>
    <m/>
    <m/>
    <n v="15"/>
    <n v="3"/>
    <n v="3"/>
    <n v="2"/>
    <n v="2"/>
    <n v="2"/>
    <n v="4"/>
    <n v="1"/>
    <n v="2"/>
    <n v="1"/>
    <n v="1"/>
    <n v="2"/>
  </r>
  <r>
    <n v="73957"/>
    <x v="1"/>
    <n v="26"/>
    <n v="6"/>
    <x v="1"/>
    <m/>
    <n v="2"/>
    <n v="3"/>
    <n v="1"/>
    <n v="50"/>
    <n v="1.29"/>
    <n v="121"/>
    <n v="3.13"/>
    <n v="53"/>
    <n v="1.3674000000000002"/>
    <n v="55.059518095984487"/>
    <n v="1.4205355668763997"/>
    <x v="0"/>
    <m/>
    <m/>
    <n v="15"/>
    <n v="3"/>
    <n v="1"/>
    <n v="3"/>
    <n v="3"/>
    <n v="3"/>
    <n v="0"/>
    <n v="1"/>
    <n v="0"/>
    <n v="1"/>
    <n v="1"/>
    <n v="1"/>
  </r>
  <r>
    <n v="73975"/>
    <x v="1"/>
    <n v="64"/>
    <n v="3"/>
    <x v="1"/>
    <m/>
    <n v="1"/>
    <n v="4"/>
    <n v="2"/>
    <n v="22"/>
    <n v="0.56999999999999995"/>
    <n v="161"/>
    <n v="4.16"/>
    <n v="26"/>
    <n v="0.67363636363636359"/>
    <n v="14.582620990271057"/>
    <n v="0.37782245292975003"/>
    <x v="1"/>
    <n v="2"/>
    <m/>
    <n v="4"/>
    <n v="3"/>
    <n v="0"/>
    <m/>
    <m/>
    <m/>
    <n v="0"/>
    <n v="17"/>
    <n v="10"/>
    <n v="1"/>
    <n v="1"/>
    <n v="2"/>
  </r>
  <r>
    <n v="73979"/>
    <x v="1"/>
    <n v="61"/>
    <n v="3"/>
    <x v="1"/>
    <m/>
    <n v="1"/>
    <n v="3"/>
    <n v="1"/>
    <n v="106"/>
    <n v="2.74"/>
    <n v="224"/>
    <n v="5.79"/>
    <n v="113"/>
    <n v="2.9209433962264151"/>
    <n v="111.29705373359046"/>
    <n v="2.8769238417928102"/>
    <x v="1"/>
    <n v="2"/>
    <m/>
    <n v="15"/>
    <n v="2"/>
    <n v="1"/>
    <n v="3"/>
    <n v="3"/>
    <n v="2"/>
    <n v="1"/>
    <n v="0"/>
    <n v="1"/>
    <n v="1"/>
    <n v="1"/>
    <n v="2"/>
  </r>
  <r>
    <n v="73981"/>
    <x v="1"/>
    <n v="36"/>
    <n v="6"/>
    <x v="1"/>
    <m/>
    <n v="2"/>
    <n v="3"/>
    <n v="5"/>
    <n v="70"/>
    <n v="1.81"/>
    <n v="193"/>
    <n v="4.99"/>
    <n v="67"/>
    <n v="1.7324285714285717"/>
    <n v="62.360242325681696"/>
    <n v="1.6124576944211984"/>
    <x v="1"/>
    <m/>
    <m/>
    <n v="7"/>
    <n v="4"/>
    <n v="2"/>
    <m/>
    <m/>
    <m/>
    <m/>
    <n v="4"/>
    <n v="3"/>
    <n v="1"/>
    <n v="2"/>
    <m/>
  </r>
  <r>
    <n v="73985"/>
    <x v="1"/>
    <n v="43"/>
    <n v="2"/>
    <x v="1"/>
    <m/>
    <n v="2"/>
    <n v="2"/>
    <n v="1"/>
    <n v="44"/>
    <n v="1.1399999999999999"/>
    <n v="134"/>
    <n v="3.47"/>
    <n v="41"/>
    <n v="1.0622727272727273"/>
    <n v="42.501972459968691"/>
    <n v="1.101187468281007"/>
    <x v="0"/>
    <n v="2"/>
    <m/>
    <n v="9"/>
    <n v="3"/>
    <n v="0"/>
    <m/>
    <m/>
    <m/>
    <n v="1"/>
    <n v="0"/>
    <n v="120"/>
    <n v="1"/>
    <n v="1"/>
    <n v="2"/>
  </r>
  <r>
    <n v="73990"/>
    <x v="1"/>
    <n v="50"/>
    <n v="6"/>
    <x v="1"/>
    <m/>
    <n v="2"/>
    <n v="5"/>
    <n v="1"/>
    <n v="77"/>
    <n v="1.99"/>
    <n v="184"/>
    <n v="4.76"/>
    <n v="82"/>
    <n v="2.1192207792207793"/>
    <n v="86.521812033648814"/>
    <n v="2.2360831941163783"/>
    <x v="0"/>
    <n v="2"/>
    <m/>
    <n v="15"/>
    <n v="3"/>
    <n v="0"/>
    <m/>
    <m/>
    <m/>
    <n v="1"/>
    <n v="0"/>
    <n v="0"/>
    <n v="1"/>
    <n v="1"/>
    <n v="2"/>
  </r>
  <r>
    <n v="73995"/>
    <x v="1"/>
    <n v="40"/>
    <n v="6"/>
    <x v="1"/>
    <m/>
    <n v="2"/>
    <n v="5"/>
    <n v="2"/>
    <n v="68"/>
    <n v="1.76"/>
    <n v="154"/>
    <n v="3.98"/>
    <n v="67"/>
    <n v="1.7341176470588235"/>
    <n v="68.051260141203073"/>
    <n v="1.7613267330664324"/>
    <x v="0"/>
    <n v="2"/>
    <m/>
    <n v="9"/>
    <n v="2"/>
    <n v="1"/>
    <n v="3"/>
    <n v="2"/>
    <n v="2"/>
    <n v="1"/>
    <n v="2"/>
    <n v="2"/>
    <n v="1"/>
    <n v="1"/>
    <n v="2"/>
  </r>
  <r>
    <n v="73998"/>
    <x v="1"/>
    <n v="32"/>
    <n v="4"/>
    <x v="1"/>
    <m/>
    <n v="1"/>
    <n v="4"/>
    <n v="5"/>
    <n v="55"/>
    <n v="1.42"/>
    <n v="134"/>
    <n v="3.47"/>
    <n v="52"/>
    <n v="1.3425454545454547"/>
    <n v="63.066419741938326"/>
    <n v="1.6282602915191351"/>
    <x v="1"/>
    <m/>
    <m/>
    <n v="7"/>
    <n v="3"/>
    <n v="0"/>
    <m/>
    <m/>
    <m/>
    <n v="3"/>
    <n v="0"/>
    <n v="2"/>
    <n v="1"/>
    <n v="1"/>
    <n v="2"/>
  </r>
  <r>
    <n v="74003"/>
    <x v="1"/>
    <n v="68"/>
    <n v="4"/>
    <x v="1"/>
    <m/>
    <n v="1"/>
    <n v="3"/>
    <n v="4"/>
    <n v="53"/>
    <n v="1.37"/>
    <n v="201"/>
    <n v="5.2"/>
    <n v="60"/>
    <n v="1.5509433962264152"/>
    <n v="52.913761214010677"/>
    <n v="1.3677708087395215"/>
    <x v="0"/>
    <n v="2"/>
    <m/>
    <n v="4"/>
    <n v="2"/>
    <n v="3"/>
    <m/>
    <m/>
    <m/>
    <m/>
    <n v="4"/>
    <n v="1"/>
    <n v="1"/>
    <n v="1"/>
    <n v="2"/>
  </r>
  <r>
    <n v="74004"/>
    <x v="1"/>
    <n v="31"/>
    <n v="4"/>
    <x v="1"/>
    <m/>
    <n v="1"/>
    <n v="5"/>
    <n v="1"/>
    <n v="42"/>
    <n v="1.0900000000000001"/>
    <n v="194"/>
    <n v="5.0199999999999996"/>
    <n v="41"/>
    <n v="1.0640476190476191"/>
    <n v="49.719564830240756"/>
    <n v="1.2903410872610102"/>
    <x v="1"/>
    <m/>
    <m/>
    <n v="9"/>
    <n v="3"/>
    <n v="1"/>
    <m/>
    <m/>
    <m/>
    <n v="0"/>
    <n v="0"/>
    <n v="0"/>
    <n v="1"/>
    <n v="1"/>
    <n v="2"/>
  </r>
  <r>
    <n v="74006"/>
    <x v="1"/>
    <n v="34"/>
    <n v="4"/>
    <x v="1"/>
    <m/>
    <n v="1"/>
    <n v="2"/>
    <n v="3"/>
    <n v="40"/>
    <n v="1.03"/>
    <n v="135"/>
    <n v="3.49"/>
    <n v="44"/>
    <n v="1.133"/>
    <n v="40.913695093458365"/>
    <n v="1.0535276486565528"/>
    <x v="1"/>
    <m/>
    <m/>
    <n v="6"/>
    <n v="3"/>
    <n v="2"/>
    <n v="3"/>
    <n v="3"/>
    <n v="2"/>
    <n v="3"/>
    <n v="0"/>
    <n v="0"/>
    <n v="1"/>
    <n v="2"/>
    <m/>
  </r>
  <r>
    <n v="74007"/>
    <x v="1"/>
    <n v="71"/>
    <n v="3"/>
    <x v="1"/>
    <m/>
    <n v="1"/>
    <n v="4"/>
    <n v="1"/>
    <n v="109"/>
    <n v="2.82"/>
    <n v="249"/>
    <n v="6.44"/>
    <n v="115"/>
    <n v="2.9752293577981646"/>
    <n v="107.22100902064527"/>
    <n v="2.7739747287910057"/>
    <x v="1"/>
    <n v="2"/>
    <m/>
    <n v="7"/>
    <n v="2"/>
    <n v="1"/>
    <n v="3"/>
    <n v="3"/>
    <n v="1"/>
    <n v="0"/>
    <n v="2"/>
    <n v="2"/>
    <n v="1"/>
    <n v="1"/>
    <n v="2"/>
  </r>
  <r>
    <n v="74008"/>
    <x v="1"/>
    <n v="49"/>
    <n v="3"/>
    <x v="1"/>
    <m/>
    <n v="1"/>
    <n v="4"/>
    <n v="1"/>
    <n v="73"/>
    <n v="1.89"/>
    <n v="267"/>
    <n v="6.9"/>
    <n v="67"/>
    <n v="1.7346575342465753"/>
    <n v="68.586441744006777"/>
    <n v="1.7757311629612713"/>
    <x v="1"/>
    <n v="2"/>
    <m/>
    <n v="8"/>
    <n v="3"/>
    <n v="3"/>
    <n v="3"/>
    <n v="3"/>
    <n v="3"/>
    <n v="0"/>
    <n v="0"/>
    <n v="0"/>
    <n v="1"/>
    <n v="1"/>
    <n v="2"/>
  </r>
  <r>
    <n v="74012"/>
    <x v="1"/>
    <n v="68"/>
    <n v="1"/>
    <x v="1"/>
    <m/>
    <n v="2"/>
    <n v="1"/>
    <n v="2"/>
    <n v="45"/>
    <n v="1.1599999999999999"/>
    <n v="186"/>
    <n v="4.8099999999999996"/>
    <n v="40"/>
    <n v="1.0311111111111111"/>
    <n v="46.030695320696786"/>
    <n v="1.1865690349335172"/>
    <x v="0"/>
    <n v="2"/>
    <m/>
    <n v="7"/>
    <n v="3"/>
    <n v="1"/>
    <m/>
    <m/>
    <m/>
    <m/>
    <n v="0"/>
    <n v="0"/>
    <n v="1"/>
    <n v="2"/>
    <m/>
  </r>
  <r>
    <n v="74013"/>
    <x v="1"/>
    <n v="56"/>
    <n v="3"/>
    <x v="1"/>
    <m/>
    <n v="1"/>
    <n v="4"/>
    <n v="1"/>
    <n v="86"/>
    <n v="2.2200000000000002"/>
    <n v="180"/>
    <n v="4.6500000000000004"/>
    <n v="85"/>
    <n v="2.1941860465116281"/>
    <n v="86.83890063315323"/>
    <n v="2.2416553419255836"/>
    <x v="1"/>
    <n v="2"/>
    <m/>
    <n v="15"/>
    <n v="2"/>
    <n v="2"/>
    <n v="3"/>
    <n v="3"/>
    <n v="2"/>
    <n v="1"/>
    <n v="8"/>
    <n v="0"/>
    <n v="1"/>
    <n v="1"/>
    <n v="2"/>
  </r>
  <r>
    <n v="74022"/>
    <x v="1"/>
    <n v="66"/>
    <n v="1"/>
    <x v="1"/>
    <m/>
    <n v="2"/>
    <n v="1"/>
    <n v="2"/>
    <n v="46"/>
    <n v="1.19"/>
    <n v="180"/>
    <n v="4.6500000000000004"/>
    <n v="46"/>
    <n v="1.19"/>
    <n v="47.959527921421753"/>
    <n v="1.2406921353585192"/>
    <x v="0"/>
    <n v="1"/>
    <n v="2"/>
    <n v="3"/>
    <n v="5"/>
    <n v="3"/>
    <n v="3"/>
    <n v="3"/>
    <n v="2"/>
    <n v="0"/>
    <n v="0"/>
    <n v="0"/>
    <n v="2"/>
    <n v="1"/>
    <n v="2"/>
  </r>
  <r>
    <n v="74028"/>
    <x v="1"/>
    <n v="57"/>
    <n v="4"/>
    <x v="1"/>
    <m/>
    <n v="1"/>
    <n v="2"/>
    <n v="1"/>
    <n v="45"/>
    <n v="1.1599999999999999"/>
    <n v="120"/>
    <n v="3.1"/>
    <n v="41"/>
    <n v="1.0568888888888888"/>
    <n v="49.850432671338694"/>
    <n v="1.2850333755278418"/>
    <x v="1"/>
    <n v="2"/>
    <m/>
    <n v="6"/>
    <n v="3"/>
    <n v="2"/>
    <n v="4"/>
    <n v="4"/>
    <n v="4"/>
    <m/>
    <n v="0"/>
    <n v="0"/>
    <n v="2"/>
    <n v="2"/>
    <m/>
  </r>
  <r>
    <n v="74032"/>
    <x v="1"/>
    <n v="47"/>
    <n v="3"/>
    <x v="1"/>
    <m/>
    <n v="1"/>
    <n v="5"/>
    <n v="1"/>
    <n v="59"/>
    <n v="1.53"/>
    <n v="188"/>
    <n v="4.8600000000000003"/>
    <n v="64"/>
    <n v="1.6596610169491526"/>
    <n v="52.997375995963601"/>
    <n v="1.3743387334546493"/>
    <x v="1"/>
    <n v="2"/>
    <m/>
    <n v="15"/>
    <n v="3"/>
    <n v="2"/>
    <n v="3"/>
    <n v="3"/>
    <n v="3"/>
    <n v="3"/>
    <n v="1"/>
    <n v="6"/>
    <n v="1"/>
    <n v="1"/>
    <n v="2"/>
  </r>
  <r>
    <n v="74038"/>
    <x v="1"/>
    <n v="54"/>
    <n v="4"/>
    <x v="1"/>
    <m/>
    <n v="1"/>
    <n v="4"/>
    <n v="3"/>
    <n v="62"/>
    <n v="1.6"/>
    <n v="206"/>
    <n v="5.33"/>
    <n v="66"/>
    <n v="1.703225806451613"/>
    <n v="64.777600411279593"/>
    <n v="1.6716800106136671"/>
    <x v="1"/>
    <n v="2"/>
    <m/>
    <n v="1"/>
    <n v="3"/>
    <n v="2"/>
    <n v="3"/>
    <n v="3"/>
    <n v="2"/>
    <n v="2"/>
    <n v="3"/>
    <n v="0"/>
    <n v="2"/>
    <n v="2"/>
    <m/>
  </r>
  <r>
    <n v="74046"/>
    <x v="1"/>
    <n v="41"/>
    <n v="3"/>
    <x v="1"/>
    <m/>
    <n v="2"/>
    <n v="4"/>
    <n v="1"/>
    <n v="63"/>
    <n v="1.63"/>
    <n v="184"/>
    <n v="4.76"/>
    <n v="69"/>
    <n v="1.7852380952380953"/>
    <n v="66.216158845282735"/>
    <n v="1.7132117288541404"/>
    <x v="0"/>
    <n v="2"/>
    <m/>
    <n v="15"/>
    <n v="3"/>
    <n v="0"/>
    <m/>
    <m/>
    <m/>
    <n v="2"/>
    <n v="4"/>
    <n v="0"/>
    <n v="1"/>
    <n v="1"/>
    <n v="2"/>
  </r>
  <r>
    <n v="74047"/>
    <x v="1"/>
    <n v="40"/>
    <n v="1"/>
    <x v="1"/>
    <m/>
    <n v="2"/>
    <n v="2"/>
    <n v="6"/>
    <n v="29"/>
    <n v="0.75"/>
    <n v="186"/>
    <n v="4.8099999999999996"/>
    <n v="26"/>
    <n v="0.67241379310344829"/>
    <n v="34.001431672244024"/>
    <n v="0.87934737083389714"/>
    <x v="0"/>
    <n v="1"/>
    <n v="2"/>
    <n v="5"/>
    <n v="3"/>
    <n v="3"/>
    <n v="3"/>
    <n v="3"/>
    <n v="3"/>
    <m/>
    <n v="0"/>
    <n v="0"/>
    <n v="1"/>
    <n v="2"/>
    <m/>
  </r>
  <r>
    <n v="74049"/>
    <x v="1"/>
    <n v="62"/>
    <n v="4"/>
    <x v="1"/>
    <m/>
    <n v="2"/>
    <n v="5"/>
    <n v="3"/>
    <n v="82"/>
    <n v="2.12"/>
    <n v="248"/>
    <n v="6.41"/>
    <n v="76"/>
    <n v="1.9648780487804878"/>
    <n v="85.390921761159447"/>
    <n v="2.2076677333372929"/>
    <x v="0"/>
    <n v="2"/>
    <m/>
    <n v="7"/>
    <n v="2"/>
    <n v="2"/>
    <n v="3"/>
    <n v="3"/>
    <n v="3"/>
    <n v="5"/>
    <n v="0"/>
    <n v="0"/>
    <n v="1"/>
    <n v="1"/>
    <n v="2"/>
  </r>
  <r>
    <n v="74050"/>
    <x v="1"/>
    <n v="44"/>
    <n v="3"/>
    <x v="1"/>
    <m/>
    <n v="1"/>
    <n v="4"/>
    <n v="3"/>
    <n v="53"/>
    <n v="1.37"/>
    <n v="166"/>
    <n v="4.29"/>
    <n v="59"/>
    <n v="1.5250943396226417"/>
    <n v="46.126175483602879"/>
    <n v="1.1923181209912443"/>
    <x v="1"/>
    <n v="2"/>
    <m/>
    <n v="6"/>
    <n v="1"/>
    <n v="3"/>
    <n v="3"/>
    <n v="3"/>
    <n v="3"/>
    <n v="1"/>
    <n v="0"/>
    <n v="8"/>
    <n v="1"/>
    <n v="1"/>
    <n v="2"/>
  </r>
  <r>
    <n v="74054"/>
    <x v="1"/>
    <n v="40"/>
    <n v="3"/>
    <x v="1"/>
    <m/>
    <n v="1"/>
    <n v="3"/>
    <n v="6"/>
    <n v="52"/>
    <n v="1.34"/>
    <n v="131"/>
    <n v="3.39"/>
    <n v="53"/>
    <n v="1.3657692307692311"/>
    <n v="51.802740009526495"/>
    <n v="1.3349167617839521"/>
    <x v="1"/>
    <n v="2"/>
    <m/>
    <n v="10"/>
    <n v="3"/>
    <n v="3"/>
    <n v="3"/>
    <n v="3"/>
    <n v="3"/>
    <n v="0"/>
    <n v="0"/>
    <n v="0"/>
    <n v="1"/>
    <n v="1"/>
    <n v="2"/>
  </r>
  <r>
    <n v="74057"/>
    <x v="1"/>
    <n v="63"/>
    <n v="4"/>
    <x v="1"/>
    <m/>
    <n v="1"/>
    <n v="5"/>
    <n v="1"/>
    <n v="43"/>
    <n v="1.1100000000000001"/>
    <n v="200"/>
    <n v="5.17"/>
    <n v="37"/>
    <n v="0.95511627906976748"/>
    <n v="44.21790349682486"/>
    <n v="1.1414389042203628"/>
    <x v="1"/>
    <n v="1"/>
    <n v="2"/>
    <n v="6"/>
    <n v="4"/>
    <n v="2"/>
    <n v="2"/>
    <n v="2"/>
    <n v="2"/>
    <n v="2"/>
    <n v="10"/>
    <n v="1"/>
    <n v="2"/>
    <n v="1"/>
    <n v="2"/>
  </r>
  <r>
    <n v="74058"/>
    <x v="1"/>
    <n v="60"/>
    <n v="4"/>
    <x v="1"/>
    <m/>
    <n v="1"/>
    <n v="2"/>
    <n v="3"/>
    <n v="40"/>
    <n v="1.03"/>
    <n v="209"/>
    <n v="5.4"/>
    <n v="48"/>
    <n v="1.236"/>
    <n v="34.566240524983833"/>
    <n v="0.89008069351833363"/>
    <x v="0"/>
    <n v="2"/>
    <m/>
    <n v="6"/>
    <n v="3"/>
    <n v="0"/>
    <n v="3"/>
    <n v="3"/>
    <n v="3"/>
    <m/>
    <n v="0"/>
    <n v="0"/>
    <n v="2"/>
    <n v="2"/>
    <m/>
  </r>
  <r>
    <n v="74062"/>
    <x v="1"/>
    <n v="67"/>
    <n v="6"/>
    <x v="1"/>
    <m/>
    <n v="2"/>
    <n v="2"/>
    <n v="5"/>
    <n v="31"/>
    <n v="0.8"/>
    <n v="120"/>
    <n v="3.1"/>
    <n v="37"/>
    <n v="0.95483870967741935"/>
    <n v="20.168355689077181"/>
    <n v="0.52047369520199183"/>
    <x v="0"/>
    <n v="2"/>
    <m/>
    <n v="4"/>
    <n v="3"/>
    <n v="2"/>
    <n v="0"/>
    <n v="0"/>
    <n v="1"/>
    <n v="0"/>
    <n v="0"/>
    <n v="0"/>
    <n v="2"/>
    <n v="1"/>
    <n v="2"/>
  </r>
  <r>
    <n v="74065"/>
    <x v="1"/>
    <n v="71"/>
    <n v="3"/>
    <x v="1"/>
    <m/>
    <n v="1"/>
    <n v="5"/>
    <n v="2"/>
    <n v="81"/>
    <n v="2.09"/>
    <n v="266"/>
    <n v="6.88"/>
    <n v="91"/>
    <n v="2.3480246913580247"/>
    <n v="75.438270169970494"/>
    <n v="1.9464936377189919"/>
    <x v="1"/>
    <n v="1"/>
    <n v="2"/>
    <n v="8"/>
    <n v="2"/>
    <n v="2"/>
    <n v="3"/>
    <n v="2"/>
    <n v="2"/>
    <n v="0"/>
    <n v="0"/>
    <n v="0"/>
    <n v="1"/>
    <n v="1"/>
    <n v="2"/>
  </r>
  <r>
    <n v="74070"/>
    <x v="1"/>
    <n v="59"/>
    <n v="3"/>
    <x v="1"/>
    <m/>
    <n v="1"/>
    <n v="5"/>
    <n v="1"/>
    <n v="45"/>
    <n v="1.1599999999999999"/>
    <n v="301"/>
    <n v="7.78"/>
    <n v="53"/>
    <n v="1.3662222222222222"/>
    <n v="41.878312276091883"/>
    <n v="1.0795298275614795"/>
    <x v="1"/>
    <n v="2"/>
    <m/>
    <n v="15"/>
    <n v="2"/>
    <n v="1"/>
    <m/>
    <m/>
    <m/>
    <n v="6"/>
    <n v="15"/>
    <n v="1"/>
    <n v="1"/>
    <n v="1"/>
    <n v="2"/>
  </r>
  <r>
    <n v="74083"/>
    <x v="1"/>
    <n v="67"/>
    <n v="4"/>
    <x v="1"/>
    <m/>
    <n v="1"/>
    <n v="4"/>
    <n v="3"/>
    <n v="54"/>
    <n v="1.4"/>
    <n v="176"/>
    <n v="4.55"/>
    <n v="50"/>
    <n v="1.2962962962962963"/>
    <n v="54.806343573952645"/>
    <n v="1.4209052037691425"/>
    <x v="0"/>
    <n v="1"/>
    <n v="2"/>
    <n v="6"/>
    <n v="3"/>
    <n v="2"/>
    <n v="3"/>
    <n v="3"/>
    <n v="2"/>
    <n v="0"/>
    <n v="1"/>
    <n v="0"/>
    <n v="1"/>
    <n v="1"/>
    <n v="2"/>
  </r>
  <r>
    <n v="74085"/>
    <x v="1"/>
    <n v="80"/>
    <n v="3"/>
    <x v="1"/>
    <m/>
    <n v="1"/>
    <n v="4"/>
    <n v="2"/>
    <n v="76"/>
    <n v="1.97"/>
    <n v="195"/>
    <n v="5.04"/>
    <n v="79"/>
    <n v="2.0477631578947366"/>
    <n v="89.006276947298446"/>
    <n v="2.3071363892918151"/>
    <x v="0"/>
    <n v="1"/>
    <n v="2"/>
    <n v="4"/>
    <n v="2"/>
    <n v="3"/>
    <n v="3"/>
    <n v="3"/>
    <n v="3"/>
    <n v="0"/>
    <n v="2"/>
    <n v="0"/>
    <n v="2"/>
    <n v="1"/>
    <n v="2"/>
  </r>
  <r>
    <n v="74087"/>
    <x v="1"/>
    <n v="59"/>
    <n v="1"/>
    <x v="1"/>
    <m/>
    <n v="2"/>
    <n v="1"/>
    <n v="1"/>
    <n v="53"/>
    <n v="1.37"/>
    <n v="171"/>
    <n v="4.42"/>
    <n v="53"/>
    <n v="1.3699999999999999"/>
    <n v="45.550217202017535"/>
    <n v="1.1774301427691325"/>
    <x v="0"/>
    <n v="2"/>
    <m/>
    <n v="15"/>
    <n v="4"/>
    <n v="1"/>
    <n v="3"/>
    <n v="1"/>
    <n v="1"/>
    <m/>
    <n v="0"/>
    <n v="0"/>
    <n v="2"/>
    <n v="2"/>
    <m/>
  </r>
  <r>
    <n v="74090"/>
    <x v="1"/>
    <n v="80"/>
    <n v="3"/>
    <x v="1"/>
    <m/>
    <n v="1"/>
    <n v="5"/>
    <n v="3"/>
    <n v="75"/>
    <n v="1.94"/>
    <n v="186"/>
    <n v="4.8099999999999996"/>
    <n v="77"/>
    <n v="1.9917333333333334"/>
    <n v="73.936640672678109"/>
    <n v="1.9124944387332736"/>
    <x v="1"/>
    <n v="1"/>
    <n v="2"/>
    <n v="6"/>
    <n v="1"/>
    <n v="3"/>
    <n v="3"/>
    <n v="3"/>
    <n v="3"/>
    <m/>
    <n v="4"/>
    <n v="0"/>
    <n v="1"/>
    <n v="1"/>
    <n v="2"/>
  </r>
  <r>
    <n v="74097"/>
    <x v="1"/>
    <n v="40"/>
    <n v="3"/>
    <x v="1"/>
    <m/>
    <n v="1"/>
    <n v="4"/>
    <n v="1"/>
    <n v="60"/>
    <n v="1.55"/>
    <n v="181"/>
    <n v="4.68"/>
    <n v="63"/>
    <n v="1.6275000000000002"/>
    <n v="53.219219147724068"/>
    <n v="1.3748298279828719"/>
    <x v="1"/>
    <n v="2"/>
    <m/>
    <n v="15"/>
    <n v="3"/>
    <n v="0"/>
    <n v="2"/>
    <n v="1"/>
    <n v="1"/>
    <m/>
    <n v="0"/>
    <n v="0"/>
    <n v="1"/>
    <n v="1"/>
    <n v="2"/>
  </r>
  <r>
    <n v="74101"/>
    <x v="1"/>
    <n v="34"/>
    <n v="7"/>
    <x v="1"/>
    <m/>
    <n v="1"/>
    <n v="3"/>
    <n v="5"/>
    <n v="38"/>
    <n v="0.98"/>
    <n v="213"/>
    <n v="5.51"/>
    <n v="39"/>
    <n v="1.0057894736842106"/>
    <n v="33.995274937565988"/>
    <n v="0.87672024838985974"/>
    <x v="1"/>
    <m/>
    <m/>
    <n v="5"/>
    <n v="3"/>
    <n v="2"/>
    <n v="3"/>
    <n v="2"/>
    <n v="2"/>
    <n v="2"/>
    <n v="0"/>
    <n v="30"/>
    <n v="1"/>
    <n v="1"/>
    <n v="2"/>
  </r>
  <r>
    <n v="74109"/>
    <x v="1"/>
    <n v="59"/>
    <n v="3"/>
    <x v="1"/>
    <m/>
    <n v="2"/>
    <n v="3"/>
    <n v="3"/>
    <n v="65"/>
    <n v="1.68"/>
    <n v="252"/>
    <n v="6.52"/>
    <n v="59"/>
    <n v="1.5249230769230768"/>
    <n v="58.305177705810841"/>
    <n v="1.5069645930117261"/>
    <x v="0"/>
    <n v="2"/>
    <m/>
    <n v="7"/>
    <n v="4"/>
    <n v="2"/>
    <n v="3"/>
    <n v="2"/>
    <n v="2"/>
    <n v="1"/>
    <n v="0"/>
    <n v="0"/>
    <n v="1"/>
    <n v="2"/>
    <m/>
  </r>
  <r>
    <n v="74111"/>
    <x v="1"/>
    <n v="61"/>
    <n v="6"/>
    <x v="1"/>
    <m/>
    <n v="2"/>
    <n v="4"/>
    <n v="2"/>
    <n v="65"/>
    <n v="1.68"/>
    <n v="245"/>
    <n v="6.34"/>
    <n v="68"/>
    <n v="1.7575384615384615"/>
    <n v="52.386416855365681"/>
    <n v="1.3539873894925283"/>
    <x v="0"/>
    <n v="2"/>
    <m/>
    <n v="15"/>
    <n v="3"/>
    <n v="0"/>
    <m/>
    <m/>
    <m/>
    <m/>
    <n v="2"/>
    <n v="0"/>
    <n v="1"/>
    <n v="1"/>
    <n v="2"/>
  </r>
  <r>
    <n v="74112"/>
    <x v="1"/>
    <n v="28"/>
    <n v="2"/>
    <x v="1"/>
    <m/>
    <n v="1"/>
    <n v="4"/>
    <n v="6"/>
    <n v="59"/>
    <n v="1.53"/>
    <n v="171"/>
    <n v="4.42"/>
    <n v="66"/>
    <n v="1.7115254237288136"/>
    <n v="63.046637590692058"/>
    <n v="1.63493822904676"/>
    <x v="1"/>
    <m/>
    <m/>
    <n v="4"/>
    <n v="3"/>
    <n v="3"/>
    <n v="3"/>
    <n v="3"/>
    <n v="3"/>
    <n v="1"/>
    <n v="0"/>
    <n v="5"/>
    <n v="1"/>
    <n v="1"/>
    <n v="2"/>
  </r>
  <r>
    <n v="74118"/>
    <x v="1"/>
    <n v="35"/>
    <n v="1"/>
    <x v="1"/>
    <m/>
    <n v="2"/>
    <n v="3"/>
    <n v="1"/>
    <n v="49"/>
    <n v="1.27"/>
    <n v="184"/>
    <n v="4.76"/>
    <n v="44"/>
    <n v="1.1404081632653063"/>
    <n v="58.606781148806945"/>
    <n v="1.518992082836425"/>
    <x v="1"/>
    <m/>
    <m/>
    <n v="14"/>
    <n v="3"/>
    <n v="3"/>
    <n v="3"/>
    <n v="3"/>
    <n v="3"/>
    <n v="1"/>
    <n v="0"/>
    <n v="0"/>
    <n v="1"/>
    <n v="1"/>
    <n v="2"/>
  </r>
  <r>
    <n v="74119"/>
    <x v="1"/>
    <n v="32"/>
    <n v="1"/>
    <x v="1"/>
    <m/>
    <n v="2"/>
    <n v="1"/>
    <n v="1"/>
    <n v="59"/>
    <n v="1.53"/>
    <n v="212"/>
    <n v="5.48"/>
    <n v="56"/>
    <n v="1.4522033898305087"/>
    <n v="56.839974746886057"/>
    <n v="1.4739857858090792"/>
    <x v="0"/>
    <m/>
    <m/>
    <n v="7"/>
    <n v="3"/>
    <n v="3"/>
    <n v="3"/>
    <n v="3"/>
    <n v="3"/>
    <n v="0"/>
    <n v="0"/>
    <n v="1"/>
    <n v="1"/>
    <n v="2"/>
    <m/>
  </r>
  <r>
    <n v="74122"/>
    <x v="1"/>
    <n v="71"/>
    <n v="3"/>
    <x v="1"/>
    <m/>
    <n v="2"/>
    <n v="4"/>
    <n v="3"/>
    <n v="82"/>
    <n v="2.12"/>
    <n v="218"/>
    <n v="5.64"/>
    <n v="91"/>
    <n v="2.3526829268292686"/>
    <n v="84.231870274872648"/>
    <n v="2.1777020119845125"/>
    <x v="1"/>
    <n v="2"/>
    <m/>
    <n v="6"/>
    <n v="3"/>
    <n v="3"/>
    <n v="2"/>
    <n v="2"/>
    <n v="2"/>
    <n v="0"/>
    <n v="0"/>
    <n v="0"/>
    <n v="1"/>
    <n v="1"/>
    <n v="2"/>
  </r>
  <r>
    <n v="74123"/>
    <x v="1"/>
    <n v="21"/>
    <n v="2"/>
    <x v="1"/>
    <m/>
    <n v="1"/>
    <n v="4"/>
    <n v="6"/>
    <n v="63"/>
    <n v="1.63"/>
    <n v="218"/>
    <n v="5.64"/>
    <n v="63"/>
    <n v="1.63"/>
    <n v="48.008085618999374"/>
    <n v="1.242113961253476"/>
    <x v="1"/>
    <m/>
    <m/>
    <n v="3"/>
    <n v="4"/>
    <n v="3"/>
    <n v="2"/>
    <n v="1"/>
    <n v="3"/>
    <n v="14"/>
    <n v="0"/>
    <n v="0"/>
    <n v="1"/>
    <n v="1"/>
    <n v="2"/>
  </r>
  <r>
    <n v="74124"/>
    <x v="1"/>
    <n v="28"/>
    <n v="2"/>
    <x v="1"/>
    <m/>
    <n v="2"/>
    <n v="4"/>
    <n v="4"/>
    <n v="70"/>
    <n v="1.81"/>
    <n v="158"/>
    <n v="4.09"/>
    <n v="64"/>
    <n v="1.6548571428571428"/>
    <n v="62.019418259665962"/>
    <n v="1.6036449578570771"/>
    <x v="0"/>
    <m/>
    <m/>
    <n v="5"/>
    <n v="2"/>
    <n v="2"/>
    <n v="3"/>
    <n v="2"/>
    <n v="2"/>
    <n v="0"/>
    <n v="0"/>
    <n v="0"/>
    <n v="1"/>
    <n v="2"/>
    <m/>
  </r>
  <r>
    <n v="74125"/>
    <x v="1"/>
    <n v="39"/>
    <n v="3"/>
    <x v="1"/>
    <m/>
    <n v="1"/>
    <n v="3"/>
    <n v="1"/>
    <n v="55"/>
    <n v="1.42"/>
    <n v="169"/>
    <n v="4.37"/>
    <n v="56"/>
    <n v="1.4458181818181817"/>
    <n v="50.585875046995319"/>
    <n v="1.3060353193951517"/>
    <x v="1"/>
    <m/>
    <m/>
    <n v="12"/>
    <n v="2"/>
    <n v="3"/>
    <n v="3"/>
    <n v="3"/>
    <n v="3"/>
    <n v="3"/>
    <n v="0"/>
    <n v="0"/>
    <n v="1"/>
    <n v="2"/>
    <m/>
  </r>
  <r>
    <n v="74126"/>
    <x v="1"/>
    <n v="53"/>
    <n v="4"/>
    <x v="1"/>
    <m/>
    <n v="1"/>
    <n v="4"/>
    <n v="5"/>
    <n v="29"/>
    <n v="0.75"/>
    <n v="197"/>
    <n v="5.09"/>
    <n v="25"/>
    <n v="0.64655172413793105"/>
    <n v="24.957611548043644"/>
    <n v="0.64545547107009427"/>
    <x v="1"/>
    <n v="2"/>
    <m/>
    <n v="8"/>
    <n v="3"/>
    <n v="2"/>
    <n v="3"/>
    <n v="2"/>
    <n v="1"/>
    <n v="0"/>
    <n v="0"/>
    <n v="4"/>
    <n v="1"/>
    <n v="1"/>
    <n v="2"/>
  </r>
  <r>
    <n v="74127"/>
    <x v="1"/>
    <n v="33"/>
    <n v="4"/>
    <x v="1"/>
    <m/>
    <n v="1"/>
    <n v="3"/>
    <n v="5"/>
    <n v="54"/>
    <n v="1.4"/>
    <n v="170"/>
    <n v="4.4000000000000004"/>
    <n v="60"/>
    <n v="1.5555555555555556"/>
    <n v="53.109292063531591"/>
    <n v="1.3769075720174855"/>
    <x v="1"/>
    <m/>
    <m/>
    <n v="5"/>
    <n v="4"/>
    <n v="2"/>
    <n v="3"/>
    <n v="3"/>
    <n v="1"/>
    <n v="0"/>
    <n v="0"/>
    <n v="2"/>
    <n v="1"/>
    <n v="1"/>
    <n v="2"/>
  </r>
  <r>
    <n v="74128"/>
    <x v="1"/>
    <n v="71"/>
    <n v="4"/>
    <x v="1"/>
    <m/>
    <n v="2"/>
    <n v="3"/>
    <n v="1"/>
    <n v="90"/>
    <n v="2.33"/>
    <n v="143"/>
    <n v="3.7"/>
    <n v="87"/>
    <n v="2.2523333333333335"/>
    <n v="85.81159617128607"/>
    <n v="2.2215668786566285"/>
    <x v="0"/>
    <n v="2"/>
    <m/>
    <n v="7"/>
    <n v="2"/>
    <n v="3"/>
    <n v="3"/>
    <n v="3"/>
    <n v="3"/>
    <n v="0"/>
    <n v="0"/>
    <n v="0"/>
    <n v="2"/>
    <n v="1"/>
    <n v="2"/>
  </r>
  <r>
    <n v="74131"/>
    <x v="1"/>
    <n v="24"/>
    <n v="1"/>
    <x v="1"/>
    <m/>
    <n v="1"/>
    <n v="4"/>
    <n v="1"/>
    <n v="57"/>
    <n v="1.47"/>
    <n v="164"/>
    <n v="4.24"/>
    <n v="53"/>
    <n v="1.3668421052631579"/>
    <n v="57.165645933957947"/>
    <n v="1.4742719214547049"/>
    <x v="0"/>
    <m/>
    <m/>
    <n v="10"/>
    <n v="3"/>
    <n v="3"/>
    <n v="3"/>
    <n v="2"/>
    <n v="3"/>
    <n v="0"/>
    <n v="0"/>
    <n v="0"/>
    <n v="1"/>
    <n v="1"/>
    <n v="2"/>
  </r>
  <r>
    <n v="74132"/>
    <x v="1"/>
    <n v="62"/>
    <n v="4"/>
    <x v="1"/>
    <m/>
    <n v="1"/>
    <n v="2"/>
    <n v="1"/>
    <n v="75"/>
    <n v="1.94"/>
    <n v="277"/>
    <n v="7.16"/>
    <n v="79"/>
    <n v="2.0434666666666668"/>
    <n v="77.203649340443349"/>
    <n v="1.9970010629394679"/>
    <x v="0"/>
    <n v="2"/>
    <m/>
    <n v="10"/>
    <n v="4"/>
    <n v="3"/>
    <m/>
    <m/>
    <m/>
    <m/>
    <n v="0"/>
    <n v="0"/>
    <n v="1"/>
    <n v="1"/>
    <n v="2"/>
  </r>
  <r>
    <n v="74134"/>
    <x v="1"/>
    <n v="51"/>
    <n v="6"/>
    <x v="1"/>
    <m/>
    <n v="2"/>
    <n v="4"/>
    <n v="1"/>
    <n v="77"/>
    <n v="1.99"/>
    <n v="220"/>
    <n v="5.69"/>
    <n v="80"/>
    <n v="2.0675324675324673"/>
    <n v="76.864166510691831"/>
    <n v="1.9864894981334642"/>
    <x v="0"/>
    <n v="2"/>
    <m/>
    <n v="9"/>
    <n v="2"/>
    <n v="0"/>
    <n v="4"/>
    <n v="4"/>
    <n v="0"/>
    <m/>
    <n v="0"/>
    <n v="0"/>
    <n v="1"/>
    <n v="1"/>
    <n v="2"/>
  </r>
  <r>
    <n v="74139"/>
    <x v="1"/>
    <n v="63"/>
    <n v="6"/>
    <x v="1"/>
    <m/>
    <n v="2"/>
    <n v="4"/>
    <n v="1"/>
    <n v="49"/>
    <n v="1.27"/>
    <n v="200"/>
    <n v="5.17"/>
    <n v="56"/>
    <n v="1.4514285714285715"/>
    <n v="45.764924827781854"/>
    <n v="1.1861521332914888"/>
    <x v="0"/>
    <n v="2"/>
    <m/>
    <n v="1"/>
    <n v="3"/>
    <n v="3"/>
    <n v="0"/>
    <n v="0"/>
    <n v="2"/>
    <n v="0"/>
    <n v="0"/>
    <n v="0"/>
    <n v="1"/>
    <n v="1"/>
    <n v="2"/>
  </r>
  <r>
    <n v="74141"/>
    <x v="1"/>
    <n v="71"/>
    <n v="3"/>
    <x v="1"/>
    <m/>
    <n v="1"/>
    <n v="5"/>
    <n v="3"/>
    <n v="63"/>
    <n v="1.63"/>
    <n v="130"/>
    <n v="3.36"/>
    <n v="68"/>
    <n v="1.7593650793650792"/>
    <n v="58.065745851754443"/>
    <n v="1.5023359641009482"/>
    <x v="1"/>
    <n v="2"/>
    <m/>
    <n v="9"/>
    <n v="4"/>
    <n v="2"/>
    <n v="3"/>
    <n v="3"/>
    <n v="2"/>
    <n v="7"/>
    <n v="1"/>
    <n v="12"/>
    <n v="1"/>
    <n v="1"/>
    <n v="2"/>
  </r>
  <r>
    <n v="74147"/>
    <x v="1"/>
    <n v="79"/>
    <n v="3"/>
    <x v="1"/>
    <m/>
    <n v="1"/>
    <n v="4"/>
    <n v="1"/>
    <n v="65"/>
    <n v="1.68"/>
    <n v="200"/>
    <n v="5.17"/>
    <n v="66"/>
    <n v="1.7058461538461538"/>
    <n v="51.3434440954058"/>
    <n v="1.3270305550812576"/>
    <x v="1"/>
    <n v="2"/>
    <m/>
    <n v="4"/>
    <n v="3"/>
    <n v="2"/>
    <n v="3"/>
    <n v="2"/>
    <n v="2"/>
    <n v="0"/>
    <n v="0"/>
    <n v="0"/>
    <n v="1"/>
    <n v="1"/>
    <n v="2"/>
  </r>
  <r>
    <n v="74148"/>
    <x v="1"/>
    <n v="42"/>
    <n v="3"/>
    <x v="1"/>
    <m/>
    <n v="1"/>
    <n v="5"/>
    <n v="1"/>
    <n v="45"/>
    <n v="1.1599999999999999"/>
    <n v="221"/>
    <n v="5.72"/>
    <n v="40"/>
    <n v="1.0311111111111111"/>
    <n v="54.534691966088516"/>
    <n v="1.4057831706813928"/>
    <x v="1"/>
    <n v="2"/>
    <m/>
    <n v="5"/>
    <n v="5"/>
    <n v="0"/>
    <n v="2"/>
    <n v="2"/>
    <n v="2"/>
    <m/>
    <n v="0"/>
    <n v="0"/>
    <n v="2"/>
    <n v="1"/>
    <n v="2"/>
  </r>
  <r>
    <n v="74149"/>
    <x v="1"/>
    <n v="54"/>
    <n v="1"/>
    <x v="1"/>
    <m/>
    <n v="1"/>
    <n v="2"/>
    <n v="5"/>
    <n v="48"/>
    <n v="1.24"/>
    <n v="197"/>
    <n v="5.09"/>
    <n v="57"/>
    <n v="1.4724999999999999"/>
    <n v="37.875363594050071"/>
    <n v="0.9784468928462936"/>
    <x v="1"/>
    <n v="1"/>
    <n v="1"/>
    <n v="2"/>
    <n v="4"/>
    <n v="2"/>
    <n v="4"/>
    <n v="4"/>
    <n v="4"/>
    <m/>
    <n v="90"/>
    <n v="60"/>
    <n v="1"/>
    <n v="1"/>
    <n v="2"/>
  </r>
  <r>
    <n v="74152"/>
    <x v="1"/>
    <n v="74"/>
    <n v="4"/>
    <x v="1"/>
    <m/>
    <n v="1"/>
    <n v="2"/>
    <n v="2"/>
    <n v="78"/>
    <n v="2.02"/>
    <n v="182"/>
    <n v="4.71"/>
    <n v="80"/>
    <n v="2.0717948717948715"/>
    <n v="80.169537810767949"/>
    <n v="2.0761854663814265"/>
    <x v="0"/>
    <n v="2"/>
    <m/>
    <n v="2"/>
    <n v="1"/>
    <n v="2"/>
    <n v="3"/>
    <n v="3"/>
    <n v="2"/>
    <m/>
    <n v="1"/>
    <n v="0"/>
    <n v="1"/>
    <n v="1"/>
    <n v="2"/>
  </r>
  <r>
    <n v="74153"/>
    <x v="1"/>
    <n v="59"/>
    <n v="3"/>
    <x v="1"/>
    <m/>
    <n v="1"/>
    <n v="2"/>
    <n v="1"/>
    <n v="49"/>
    <n v="1.27"/>
    <n v="140"/>
    <n v="3.62"/>
    <n v="57"/>
    <n v="1.4773469387755103"/>
    <n v="43.953771812119442"/>
    <n v="1.1392100041100346"/>
    <x v="1"/>
    <n v="2"/>
    <m/>
    <n v="77"/>
    <n v="3"/>
    <n v="0"/>
    <n v="3"/>
    <n v="2"/>
    <n v="2"/>
    <n v="2"/>
    <n v="0"/>
    <n v="5"/>
    <n v="1"/>
    <n v="1"/>
    <n v="2"/>
  </r>
  <r>
    <n v="74154"/>
    <x v="1"/>
    <n v="52"/>
    <n v="4"/>
    <x v="1"/>
    <m/>
    <n v="1"/>
    <n v="4"/>
    <n v="1"/>
    <n v="76"/>
    <n v="1.97"/>
    <n v="230"/>
    <n v="5.95"/>
    <n v="81"/>
    <n v="2.0996052631578945"/>
    <n v="74.338972720133611"/>
    <n v="1.9269444244560952"/>
    <x v="0"/>
    <n v="2"/>
    <m/>
    <n v="8"/>
    <n v="3"/>
    <n v="2"/>
    <m/>
    <m/>
    <m/>
    <n v="0"/>
    <n v="0"/>
    <n v="0"/>
    <n v="1"/>
    <n v="1"/>
    <n v="2"/>
  </r>
  <r>
    <n v="74160"/>
    <x v="1"/>
    <n v="66"/>
    <n v="2"/>
    <x v="1"/>
    <m/>
    <n v="1"/>
    <n v="3"/>
    <n v="1"/>
    <n v="53"/>
    <n v="1.37"/>
    <n v="170"/>
    <n v="4.4000000000000004"/>
    <n v="60"/>
    <n v="1.5509433962264152"/>
    <n v="50.135057685456481"/>
    <n v="1.2959439439448186"/>
    <x v="1"/>
    <n v="2"/>
    <m/>
    <n v="14"/>
    <n v="2"/>
    <n v="1"/>
    <n v="3"/>
    <n v="3"/>
    <n v="3"/>
    <n v="2"/>
    <n v="0"/>
    <n v="0"/>
    <n v="1"/>
    <n v="1"/>
    <n v="2"/>
  </r>
  <r>
    <n v="74164"/>
    <x v="1"/>
    <n v="38"/>
    <n v="1"/>
    <x v="1"/>
    <m/>
    <n v="1"/>
    <n v="4"/>
    <n v="5"/>
    <n v="75"/>
    <n v="1.94"/>
    <n v="180"/>
    <n v="4.6500000000000004"/>
    <n v="75"/>
    <n v="1.94"/>
    <n v="79.684503305779032"/>
    <n v="2.0611724855094842"/>
    <x v="0"/>
    <m/>
    <m/>
    <n v="6"/>
    <n v="2"/>
    <n v="3"/>
    <n v="3"/>
    <n v="2"/>
    <n v="1"/>
    <n v="1"/>
    <n v="0"/>
    <n v="0"/>
    <n v="1"/>
    <n v="2"/>
    <m/>
  </r>
  <r>
    <n v="74166"/>
    <x v="1"/>
    <n v="28"/>
    <n v="3"/>
    <x v="1"/>
    <m/>
    <n v="1"/>
    <n v="5"/>
    <n v="1"/>
    <n v="39"/>
    <n v="1.01"/>
    <n v="186"/>
    <n v="4.8099999999999996"/>
    <n v="33"/>
    <n v="0.85461538461538455"/>
    <n v="28.040469353103987"/>
    <n v="0.72617625760602633"/>
    <x v="0"/>
    <m/>
    <m/>
    <n v="2"/>
    <n v="3"/>
    <n v="3"/>
    <n v="2"/>
    <n v="3"/>
    <n v="3"/>
    <m/>
    <n v="2"/>
    <n v="2"/>
    <n v="1"/>
    <n v="1"/>
    <n v="2"/>
  </r>
  <r>
    <n v="74172"/>
    <x v="1"/>
    <n v="33"/>
    <n v="3"/>
    <x v="1"/>
    <m/>
    <n v="1"/>
    <n v="5"/>
    <n v="3"/>
    <n v="66"/>
    <n v="1.71"/>
    <n v="137"/>
    <n v="3.54"/>
    <n v="70"/>
    <n v="1.8136363636363637"/>
    <n v="62.114270850061523"/>
    <n v="1.6093242902061395"/>
    <x v="1"/>
    <m/>
    <m/>
    <n v="6"/>
    <n v="2"/>
    <n v="0"/>
    <m/>
    <m/>
    <m/>
    <n v="0"/>
    <n v="2"/>
    <n v="2"/>
    <n v="1"/>
    <n v="2"/>
    <m/>
  </r>
  <r>
    <n v="74173"/>
    <x v="1"/>
    <n v="43"/>
    <n v="2"/>
    <x v="1"/>
    <m/>
    <n v="2"/>
    <n v="5"/>
    <n v="2"/>
    <n v="66"/>
    <n v="1.71"/>
    <n v="196"/>
    <n v="5.07"/>
    <n v="64"/>
    <n v="1.6581818181818182"/>
    <n v="63.978025079169001"/>
    <n v="1.6576124679602877"/>
    <x v="0"/>
    <n v="2"/>
    <m/>
    <n v="5"/>
    <n v="2"/>
    <n v="2"/>
    <n v="3"/>
    <n v="3"/>
    <n v="2"/>
    <m/>
    <n v="0"/>
    <n v="1"/>
    <n v="1"/>
    <n v="1"/>
    <n v="2"/>
  </r>
  <r>
    <n v="74175"/>
    <x v="1"/>
    <n v="80"/>
    <n v="3"/>
    <x v="1"/>
    <m/>
    <n v="1"/>
    <n v="4"/>
    <n v="2"/>
    <n v="52"/>
    <n v="1.34"/>
    <n v="226"/>
    <n v="5.84"/>
    <n v="57"/>
    <n v="1.4688461538461541"/>
    <n v="45.596756900685307"/>
    <n v="1.1749933509022752"/>
    <x v="0"/>
    <n v="2"/>
    <m/>
    <n v="2"/>
    <n v="3"/>
    <n v="0"/>
    <m/>
    <m/>
    <m/>
    <m/>
    <n v="0"/>
    <n v="0"/>
    <n v="2"/>
    <n v="1"/>
    <n v="2"/>
  </r>
  <r>
    <n v="74176"/>
    <x v="1"/>
    <n v="51"/>
    <n v="6"/>
    <x v="1"/>
    <m/>
    <n v="2"/>
    <n v="1"/>
    <n v="1"/>
    <n v="86"/>
    <n v="2.2200000000000002"/>
    <n v="227"/>
    <n v="5.87"/>
    <n v="85"/>
    <n v="2.1941860465116281"/>
    <n v="90.921267452146282"/>
    <n v="2.3470373691135435"/>
    <x v="0"/>
    <n v="1"/>
    <n v="1"/>
    <n v="4"/>
    <n v="2"/>
    <n v="2"/>
    <m/>
    <m/>
    <m/>
    <m/>
    <n v="0"/>
    <n v="0"/>
    <n v="1"/>
    <n v="1"/>
    <n v="2"/>
  </r>
  <r>
    <n v="74178"/>
    <x v="1"/>
    <n v="53"/>
    <n v="4"/>
    <x v="1"/>
    <m/>
    <n v="1"/>
    <n v="5"/>
    <n v="4"/>
    <n v="63"/>
    <n v="1.63"/>
    <n v="163"/>
    <n v="4.22"/>
    <n v="59"/>
    <n v="1.5265079365079364"/>
    <n v="64.769286024190677"/>
    <n v="1.6757767653877904"/>
    <x v="0"/>
    <n v="2"/>
    <m/>
    <n v="15"/>
    <n v="2"/>
    <n v="2"/>
    <n v="3"/>
    <n v="1"/>
    <n v="1"/>
    <m/>
    <n v="0"/>
    <n v="0"/>
    <n v="2"/>
    <n v="1"/>
    <n v="2"/>
  </r>
  <r>
    <n v="74180"/>
    <x v="1"/>
    <n v="63"/>
    <n v="3"/>
    <x v="1"/>
    <m/>
    <n v="1"/>
    <n v="4"/>
    <n v="1"/>
    <n v="42"/>
    <n v="1.0900000000000001"/>
    <n v="252"/>
    <n v="6.52"/>
    <n v="37"/>
    <n v="0.96023809523809533"/>
    <n v="39.313005970789021"/>
    <n v="1.0202661073371437"/>
    <x v="1"/>
    <n v="2"/>
    <m/>
    <n v="9"/>
    <n v="2"/>
    <n v="3"/>
    <n v="3"/>
    <n v="3"/>
    <n v="3"/>
    <n v="1"/>
    <n v="0"/>
    <n v="0"/>
    <n v="1"/>
    <n v="1"/>
    <n v="2"/>
  </r>
  <r>
    <n v="74184"/>
    <x v="1"/>
    <n v="55"/>
    <n v="6"/>
    <x v="1"/>
    <m/>
    <n v="2"/>
    <n v="4"/>
    <n v="1"/>
    <n v="60"/>
    <n v="1.55"/>
    <n v="232"/>
    <n v="6"/>
    <n v="56"/>
    <n v="1.4466666666666665"/>
    <n v="69.442411083197882"/>
    <n v="1.7939289529826119"/>
    <x v="1"/>
    <n v="2"/>
    <m/>
    <n v="15"/>
    <n v="2"/>
    <n v="1"/>
    <n v="3"/>
    <n v="2"/>
    <n v="3"/>
    <n v="0"/>
    <n v="0"/>
    <n v="0"/>
    <n v="2"/>
    <n v="1"/>
    <n v="2"/>
  </r>
  <r>
    <n v="74186"/>
    <x v="1"/>
    <n v="29"/>
    <n v="3"/>
    <x v="1"/>
    <m/>
    <n v="1"/>
    <n v="2"/>
    <n v="1"/>
    <n v="62"/>
    <n v="1.6"/>
    <n v="140"/>
    <n v="3.62"/>
    <n v="62"/>
    <n v="1.6"/>
    <n v="61.794483074951437"/>
    <n v="1.5946963374181016"/>
    <x v="1"/>
    <m/>
    <m/>
    <n v="7"/>
    <n v="3"/>
    <n v="2"/>
    <n v="3"/>
    <n v="3"/>
    <n v="3"/>
    <n v="0"/>
    <n v="0"/>
    <n v="21"/>
    <n v="1"/>
    <n v="1"/>
    <n v="2"/>
  </r>
  <r>
    <n v="74187"/>
    <x v="1"/>
    <n v="23"/>
    <n v="4"/>
    <x v="1"/>
    <m/>
    <n v="1"/>
    <n v="3"/>
    <n v="5"/>
    <n v="60"/>
    <n v="1.55"/>
    <n v="166"/>
    <n v="4.29"/>
    <n v="61"/>
    <n v="1.5758333333333332"/>
    <n v="61.20975383624593"/>
    <n v="1.5812519741030198"/>
    <x v="1"/>
    <m/>
    <m/>
    <n v="12"/>
    <n v="3"/>
    <n v="3"/>
    <n v="3"/>
    <n v="3"/>
    <n v="3"/>
    <m/>
    <n v="0"/>
    <n v="0"/>
    <n v="2"/>
    <n v="2"/>
    <m/>
  </r>
  <r>
    <n v="74190"/>
    <x v="1"/>
    <n v="56"/>
    <n v="3"/>
    <x v="1"/>
    <m/>
    <n v="1"/>
    <n v="4"/>
    <n v="1"/>
    <n v="71"/>
    <n v="1.84"/>
    <n v="210"/>
    <n v="5.43"/>
    <n v="69"/>
    <n v="1.7881690140845072"/>
    <n v="63.168423219303484"/>
    <n v="1.6370408270918086"/>
    <x v="1"/>
    <n v="2"/>
    <m/>
    <n v="8"/>
    <n v="2"/>
    <n v="3"/>
    <m/>
    <m/>
    <m/>
    <n v="0"/>
    <n v="0"/>
    <n v="0"/>
    <n v="1"/>
    <n v="1"/>
    <n v="2"/>
  </r>
  <r>
    <n v="74191"/>
    <x v="1"/>
    <n v="39"/>
    <n v="4"/>
    <x v="1"/>
    <m/>
    <n v="1"/>
    <n v="4"/>
    <n v="3"/>
    <n v="55"/>
    <n v="1.42"/>
    <n v="180"/>
    <n v="4.6500000000000004"/>
    <n v="51"/>
    <n v="1.3167272727272727"/>
    <n v="53.914697569697658"/>
    <n v="1.3919794645267396"/>
    <x v="1"/>
    <m/>
    <m/>
    <n v="1"/>
    <n v="3"/>
    <n v="2"/>
    <n v="3"/>
    <n v="3"/>
    <n v="2"/>
    <n v="1"/>
    <n v="1"/>
    <n v="2"/>
    <n v="1"/>
    <n v="2"/>
    <m/>
  </r>
  <r>
    <n v="74193"/>
    <x v="1"/>
    <n v="66"/>
    <n v="3"/>
    <x v="1"/>
    <m/>
    <n v="1"/>
    <n v="3"/>
    <n v="5"/>
    <n v="45"/>
    <n v="1.1599999999999999"/>
    <n v="196"/>
    <n v="5.07"/>
    <n v="51"/>
    <n v="1.3146666666666667"/>
    <n v="48.827636673202669"/>
    <n v="1.2586679675758909"/>
    <x v="1"/>
    <n v="2"/>
    <m/>
    <n v="3"/>
    <n v="3"/>
    <n v="3"/>
    <n v="2"/>
    <n v="2"/>
    <n v="2"/>
    <n v="2"/>
    <n v="0"/>
    <n v="0"/>
    <n v="1"/>
    <n v="1"/>
    <n v="2"/>
  </r>
  <r>
    <n v="74195"/>
    <x v="1"/>
    <n v="26"/>
    <n v="3"/>
    <x v="1"/>
    <m/>
    <n v="1"/>
    <n v="4"/>
    <n v="1"/>
    <n v="34"/>
    <n v="0.88"/>
    <n v="141"/>
    <n v="3.65"/>
    <n v="31"/>
    <n v="0.8023529411764706"/>
    <n v="37.668323475469649"/>
    <n v="0.97494484289450845"/>
    <x v="1"/>
    <m/>
    <m/>
    <n v="5"/>
    <n v="3"/>
    <n v="2"/>
    <m/>
    <m/>
    <m/>
    <n v="1"/>
    <n v="0"/>
    <n v="0"/>
    <n v="1"/>
    <n v="1"/>
    <n v="2"/>
  </r>
  <r>
    <n v="74196"/>
    <x v="1"/>
    <n v="36"/>
    <n v="3"/>
    <x v="1"/>
    <m/>
    <n v="1"/>
    <n v="4"/>
    <n v="1"/>
    <n v="57"/>
    <n v="1.47"/>
    <n v="191"/>
    <n v="4.9400000000000004"/>
    <n v="56"/>
    <n v="1.4442105263157894"/>
    <n v="46.753081203411135"/>
    <n v="1.2057373573511292"/>
    <x v="1"/>
    <m/>
    <m/>
    <n v="15"/>
    <n v="3"/>
    <n v="1"/>
    <m/>
    <m/>
    <m/>
    <n v="1"/>
    <n v="0"/>
    <n v="0"/>
    <n v="1"/>
    <n v="1"/>
    <n v="2"/>
  </r>
  <r>
    <n v="74198"/>
    <x v="1"/>
    <n v="66"/>
    <n v="2"/>
    <x v="1"/>
    <m/>
    <n v="2"/>
    <n v="3"/>
    <n v="3"/>
    <n v="69"/>
    <n v="1.78"/>
    <n v="211"/>
    <n v="5.46"/>
    <n v="67"/>
    <n v="1.7284057971014493"/>
    <n v="66.612921021793071"/>
    <n v="1.7184202814317633"/>
    <x v="0"/>
    <n v="2"/>
    <m/>
    <n v="7"/>
    <n v="2"/>
    <n v="0"/>
    <m/>
    <m/>
    <m/>
    <n v="0"/>
    <n v="0"/>
    <n v="4"/>
    <n v="2"/>
    <n v="1"/>
    <n v="1"/>
  </r>
  <r>
    <n v="74199"/>
    <x v="1"/>
    <n v="22"/>
    <n v="4"/>
    <x v="1"/>
    <m/>
    <n v="1"/>
    <n v="4"/>
    <n v="5"/>
    <n v="73"/>
    <n v="1.89"/>
    <n v="141"/>
    <n v="3.65"/>
    <n v="72"/>
    <n v="1.8641095890410957"/>
    <n v="87.411242477259535"/>
    <n v="2.2631129901646645"/>
    <x v="0"/>
    <m/>
    <m/>
    <n v="1"/>
    <n v="4"/>
    <n v="3"/>
    <n v="3"/>
    <n v="3"/>
    <n v="2"/>
    <n v="3"/>
    <n v="0"/>
    <n v="30"/>
    <n v="1"/>
    <n v="1"/>
    <n v="2"/>
  </r>
  <r>
    <n v="74203"/>
    <x v="1"/>
    <n v="51"/>
    <n v="4"/>
    <x v="1"/>
    <m/>
    <n v="1"/>
    <n v="2"/>
    <n v="4"/>
    <n v="89"/>
    <n v="2.2999999999999998"/>
    <n v="198"/>
    <n v="5.12"/>
    <n v="97"/>
    <n v="2.5067415730337079"/>
    <n v="92.494350331337699"/>
    <n v="2.3903034355289519"/>
    <x v="1"/>
    <n v="1"/>
    <n v="2"/>
    <n v="5"/>
    <n v="4"/>
    <n v="0"/>
    <m/>
    <m/>
    <m/>
    <n v="3"/>
    <n v="7"/>
    <n v="2"/>
    <n v="1"/>
    <n v="1"/>
    <n v="2"/>
  </r>
  <r>
    <n v="74207"/>
    <x v="1"/>
    <n v="32"/>
    <n v="3"/>
    <x v="1"/>
    <m/>
    <n v="1"/>
    <n v="5"/>
    <n v="1"/>
    <n v="78"/>
    <n v="2.02"/>
    <n v="232"/>
    <n v="6"/>
    <n v="81"/>
    <n v="2.097692307692308"/>
    <n v="83.873563058317302"/>
    <n v="2.1721102227923197"/>
    <x v="0"/>
    <m/>
    <m/>
    <n v="9"/>
    <n v="3"/>
    <n v="3"/>
    <m/>
    <m/>
    <m/>
    <n v="0"/>
    <n v="0"/>
    <n v="5"/>
    <n v="1"/>
    <n v="1"/>
    <n v="2"/>
  </r>
  <r>
    <n v="74211"/>
    <x v="1"/>
    <n v="74"/>
    <n v="2"/>
    <x v="1"/>
    <m/>
    <n v="1"/>
    <n v="3"/>
    <n v="1"/>
    <n v="56"/>
    <n v="1.45"/>
    <n v="267"/>
    <n v="6.9"/>
    <n v="59"/>
    <n v="1.5276785714285714"/>
    <n v="54.116429867111236"/>
    <n v="1.4012289876305588"/>
    <x v="0"/>
    <n v="2"/>
    <m/>
    <n v="4"/>
    <n v="3"/>
    <n v="2"/>
    <m/>
    <m/>
    <m/>
    <n v="0"/>
    <n v="0"/>
    <n v="1"/>
    <n v="1"/>
    <n v="1"/>
    <n v="2"/>
  </r>
  <r>
    <n v="74214"/>
    <x v="1"/>
    <n v="47"/>
    <n v="2"/>
    <x v="1"/>
    <m/>
    <n v="2"/>
    <n v="5"/>
    <n v="1"/>
    <n v="43"/>
    <n v="1.1100000000000001"/>
    <n v="226"/>
    <n v="5.84"/>
    <n v="39"/>
    <n v="1.0067441860465118"/>
    <n v="37.480792218347688"/>
    <n v="0.96752742703176597"/>
    <x v="0"/>
    <n v="1"/>
    <n v="2"/>
    <n v="15"/>
    <n v="2"/>
    <n v="2"/>
    <n v="3"/>
    <n v="2"/>
    <n v="2"/>
    <n v="0"/>
    <n v="0"/>
    <n v="0"/>
    <n v="1"/>
    <n v="1"/>
    <n v="2"/>
  </r>
  <r>
    <n v="74221"/>
    <x v="1"/>
    <n v="34"/>
    <n v="4"/>
    <x v="1"/>
    <m/>
    <n v="1"/>
    <n v="3"/>
    <n v="6"/>
    <n v="62"/>
    <n v="1.6"/>
    <n v="189"/>
    <n v="4.8899999999999997"/>
    <n v="72"/>
    <n v="1.8580645161290323"/>
    <n v="62.541599285161666"/>
    <n v="1.6139767557461075"/>
    <x v="1"/>
    <m/>
    <m/>
    <n v="77"/>
    <n v="3"/>
    <n v="3"/>
    <n v="3"/>
    <n v="2"/>
    <n v="3"/>
    <n v="1"/>
    <n v="0"/>
    <n v="6"/>
    <n v="1"/>
    <n v="1"/>
    <n v="2"/>
  </r>
  <r>
    <n v="74225"/>
    <x v="1"/>
    <n v="67"/>
    <n v="2"/>
    <x v="1"/>
    <m/>
    <n v="2"/>
    <n v="3"/>
    <n v="3"/>
    <n v="40"/>
    <n v="1.03"/>
    <n v="188"/>
    <n v="4.8600000000000003"/>
    <n v="38"/>
    <n v="0.97850000000000004"/>
    <n v="33.810720942986713"/>
    <n v="0.87062606428190781"/>
    <x v="0"/>
    <n v="1"/>
    <n v="2"/>
    <n v="5"/>
    <n v="3"/>
    <n v="2"/>
    <n v="3"/>
    <n v="3"/>
    <n v="2"/>
    <n v="4"/>
    <n v="0"/>
    <n v="4"/>
    <n v="1"/>
    <n v="1"/>
    <n v="1"/>
  </r>
  <r>
    <n v="74227"/>
    <x v="1"/>
    <n v="78"/>
    <n v="4"/>
    <x v="1"/>
    <m/>
    <n v="2"/>
    <n v="3"/>
    <n v="4"/>
    <n v="81"/>
    <n v="2.09"/>
    <n v="228"/>
    <n v="5.9"/>
    <n v="78"/>
    <n v="2.0125925925925925"/>
    <n v="85.018777997788305"/>
    <n v="2.1936943952515744"/>
    <x v="1"/>
    <n v="2"/>
    <m/>
    <n v="3"/>
    <n v="4"/>
    <n v="3"/>
    <m/>
    <m/>
    <m/>
    <n v="1"/>
    <n v="0"/>
    <n v="0"/>
    <n v="1"/>
    <n v="1"/>
    <n v="2"/>
  </r>
  <r>
    <n v="74231"/>
    <x v="1"/>
    <n v="67"/>
    <n v="4"/>
    <x v="1"/>
    <m/>
    <n v="1"/>
    <n v="2"/>
    <n v="3"/>
    <n v="79"/>
    <n v="2.04"/>
    <n v="174"/>
    <n v="4.5"/>
    <n v="74"/>
    <n v="1.9108860759493671"/>
    <n v="79.844966110795497"/>
    <n v="2.0618193780509215"/>
    <x v="0"/>
    <n v="2"/>
    <m/>
    <n v="6"/>
    <n v="3"/>
    <n v="2"/>
    <n v="3"/>
    <n v="3"/>
    <n v="3"/>
    <n v="2"/>
    <n v="1"/>
    <n v="2"/>
    <n v="1"/>
    <n v="1"/>
    <n v="2"/>
  </r>
  <r>
    <n v="74232"/>
    <x v="1"/>
    <n v="29"/>
    <n v="3"/>
    <x v="1"/>
    <m/>
    <n v="1"/>
    <n v="5"/>
    <n v="1"/>
    <n v="53"/>
    <n v="1.37"/>
    <n v="162"/>
    <n v="4.1900000000000004"/>
    <n v="47"/>
    <n v="1.2149056603773585"/>
    <n v="44.102596443231342"/>
    <n v="1.1400105118344706"/>
    <x v="0"/>
    <m/>
    <m/>
    <n v="6"/>
    <n v="3"/>
    <n v="3"/>
    <n v="3"/>
    <n v="2"/>
    <n v="3"/>
    <n v="1"/>
    <n v="0"/>
    <n v="0"/>
    <n v="1"/>
    <n v="1"/>
    <n v="2"/>
  </r>
  <r>
    <n v="74235"/>
    <x v="1"/>
    <n v="27"/>
    <n v="1"/>
    <x v="1"/>
    <m/>
    <n v="1"/>
    <n v="4"/>
    <n v="6"/>
    <n v="27"/>
    <n v="0.7"/>
    <n v="245"/>
    <n v="6.34"/>
    <n v="28"/>
    <n v="0.72592592592592586"/>
    <n v="23.564039624215692"/>
    <n v="0.61091954581299945"/>
    <x v="1"/>
    <m/>
    <m/>
    <n v="8"/>
    <n v="4"/>
    <n v="2"/>
    <n v="3"/>
    <n v="2"/>
    <n v="2"/>
    <n v="3"/>
    <n v="0"/>
    <n v="0"/>
    <n v="1"/>
    <n v="2"/>
    <m/>
  </r>
  <r>
    <n v="74237"/>
    <x v="1"/>
    <n v="51"/>
    <n v="3"/>
    <x v="1"/>
    <m/>
    <n v="1"/>
    <n v="5"/>
    <n v="3"/>
    <n v="53"/>
    <n v="1.37"/>
    <n v="139"/>
    <n v="3.59"/>
    <n v="52"/>
    <n v="1.3441509433962266"/>
    <n v="45.631227215037974"/>
    <n v="1.1795241751811705"/>
    <x v="1"/>
    <n v="2"/>
    <m/>
    <n v="15"/>
    <n v="3"/>
    <n v="0"/>
    <n v="3"/>
    <n v="3"/>
    <n v="3"/>
    <m/>
    <n v="0"/>
    <n v="15"/>
    <n v="2"/>
    <n v="1"/>
    <n v="2"/>
  </r>
  <r>
    <n v="74239"/>
    <x v="1"/>
    <n v="35"/>
    <n v="3"/>
    <x v="1"/>
    <m/>
    <n v="1"/>
    <n v="5"/>
    <n v="1"/>
    <n v="56"/>
    <n v="1.45"/>
    <n v="254"/>
    <n v="6.57"/>
    <n v="54"/>
    <n v="1.3982142857142856"/>
    <n v="62.197333726459348"/>
    <n v="1.6104666768458225"/>
    <x v="1"/>
    <m/>
    <m/>
    <n v="15"/>
    <n v="3"/>
    <n v="2"/>
    <n v="2"/>
    <n v="2"/>
    <n v="2"/>
    <n v="4"/>
    <n v="5"/>
    <n v="20"/>
    <n v="1"/>
    <n v="1"/>
    <n v="2"/>
  </r>
  <r>
    <n v="74243"/>
    <x v="1"/>
    <n v="33"/>
    <n v="1"/>
    <x v="1"/>
    <m/>
    <n v="1"/>
    <n v="4"/>
    <n v="1"/>
    <n v="48"/>
    <n v="1.24"/>
    <n v="161"/>
    <n v="4.16"/>
    <n v="57"/>
    <n v="1.4724999999999999"/>
    <n v="47.673265195831959"/>
    <n v="1.2315593508923255"/>
    <x v="1"/>
    <m/>
    <m/>
    <n v="8"/>
    <n v="5"/>
    <n v="2"/>
    <n v="3"/>
    <n v="3"/>
    <n v="1"/>
    <n v="2"/>
    <n v="0"/>
    <n v="1"/>
    <n v="1"/>
    <n v="1"/>
    <n v="2"/>
  </r>
  <r>
    <n v="74259"/>
    <x v="1"/>
    <n v="39"/>
    <n v="2"/>
    <x v="1"/>
    <m/>
    <n v="2"/>
    <n v="4"/>
    <n v="1"/>
    <n v="44"/>
    <n v="1.1399999999999999"/>
    <n v="179"/>
    <n v="4.63"/>
    <n v="39"/>
    <n v="1.0104545454545453"/>
    <n v="45.547677608631247"/>
    <n v="1.1800989198599914"/>
    <x v="0"/>
    <m/>
    <m/>
    <n v="7"/>
    <n v="4"/>
    <n v="3"/>
    <n v="3"/>
    <n v="3"/>
    <n v="3"/>
    <m/>
    <n v="0"/>
    <n v="1"/>
    <n v="1"/>
    <n v="1"/>
    <n v="1"/>
  </r>
  <r>
    <n v="74262"/>
    <x v="1"/>
    <n v="70"/>
    <n v="3"/>
    <x v="1"/>
    <m/>
    <n v="1"/>
    <n v="3"/>
    <n v="2"/>
    <n v="48"/>
    <n v="1.24"/>
    <n v="150"/>
    <n v="3.88"/>
    <n v="47"/>
    <n v="1.2141666666666666"/>
    <n v="44.850976495769956"/>
    <n v="1.1586502261407239"/>
    <x v="1"/>
    <n v="1"/>
    <n v="1"/>
    <n v="2"/>
    <n v="5"/>
    <n v="3"/>
    <n v="3"/>
    <n v="3"/>
    <n v="2"/>
    <m/>
    <n v="8"/>
    <n v="2"/>
    <n v="1"/>
    <n v="1"/>
    <n v="2"/>
  </r>
  <r>
    <n v="74264"/>
    <x v="1"/>
    <n v="46"/>
    <n v="1"/>
    <x v="1"/>
    <m/>
    <n v="2"/>
    <n v="2"/>
    <n v="3"/>
    <n v="55"/>
    <n v="1.42"/>
    <n v="262"/>
    <n v="6.78"/>
    <n v="54"/>
    <n v="1.394181818181818"/>
    <n v="59.065870811623398"/>
    <n v="1.5249733918637312"/>
    <x v="0"/>
    <n v="2"/>
    <m/>
    <n v="5"/>
    <n v="4"/>
    <n v="3"/>
    <n v="3"/>
    <n v="3"/>
    <n v="3"/>
    <n v="1"/>
    <n v="1"/>
    <n v="0"/>
    <n v="1"/>
    <n v="1"/>
    <n v="2"/>
  </r>
  <r>
    <n v="74265"/>
    <x v="1"/>
    <n v="36"/>
    <n v="2"/>
    <x v="1"/>
    <m/>
    <n v="2"/>
    <n v="4"/>
    <n v="1"/>
    <n v="78"/>
    <n v="2.02"/>
    <n v="184"/>
    <n v="4.76"/>
    <n v="84"/>
    <n v="2.1753846153846155"/>
    <n v="86.630297184001194"/>
    <n v="2.2435025680984926"/>
    <x v="0"/>
    <m/>
    <m/>
    <n v="3"/>
    <n v="2"/>
    <n v="2"/>
    <m/>
    <m/>
    <m/>
    <n v="0"/>
    <n v="0"/>
    <n v="0"/>
    <n v="2"/>
    <n v="2"/>
    <m/>
  </r>
  <r>
    <n v="74268"/>
    <x v="1"/>
    <n v="62"/>
    <n v="3"/>
    <x v="1"/>
    <m/>
    <n v="1"/>
    <n v="4"/>
    <n v="3"/>
    <n v="88"/>
    <n v="2.2799999999999998"/>
    <n v="188"/>
    <n v="4.8600000000000003"/>
    <n v="86"/>
    <n v="2.228181818181818"/>
    <n v="85.576863680693549"/>
    <n v="2.2172187408179691"/>
    <x v="1"/>
    <n v="2"/>
    <m/>
    <n v="2"/>
    <n v="5"/>
    <n v="2"/>
    <n v="3"/>
    <n v="3"/>
    <n v="2"/>
    <n v="4"/>
    <n v="0"/>
    <n v="0"/>
    <n v="1"/>
    <n v="2"/>
    <m/>
  </r>
  <r>
    <n v="74270"/>
    <x v="1"/>
    <n v="51"/>
    <n v="3"/>
    <x v="1"/>
    <m/>
    <n v="1"/>
    <n v="3"/>
    <n v="1"/>
    <n v="50"/>
    <n v="1.29"/>
    <n v="219"/>
    <n v="5.66"/>
    <n v="59"/>
    <n v="1.5222"/>
    <n v="52.048332170061379"/>
    <n v="1.3428469699875836"/>
    <x v="1"/>
    <n v="1"/>
    <n v="2"/>
    <n v="15"/>
    <n v="5"/>
    <n v="3"/>
    <n v="3"/>
    <n v="3"/>
    <n v="3"/>
    <n v="2"/>
    <n v="0"/>
    <n v="8"/>
    <n v="1"/>
    <n v="1"/>
    <n v="2"/>
  </r>
  <r>
    <n v="74275"/>
    <x v="1"/>
    <n v="29"/>
    <n v="7"/>
    <x v="1"/>
    <m/>
    <n v="1"/>
    <n v="5"/>
    <n v="5"/>
    <n v="76"/>
    <n v="1.97"/>
    <n v="148"/>
    <n v="3.83"/>
    <n v="84"/>
    <n v="2.1773684210526314"/>
    <n v="74.065400439417715"/>
    <n v="1.9198531429691172"/>
    <x v="0"/>
    <m/>
    <m/>
    <n v="14"/>
    <n v="2"/>
    <n v="0"/>
    <n v="3"/>
    <n v="3"/>
    <n v="1"/>
    <n v="0"/>
    <n v="8"/>
    <n v="0"/>
    <n v="2"/>
    <n v="1"/>
    <n v="2"/>
  </r>
  <r>
    <n v="74276"/>
    <x v="1"/>
    <n v="62"/>
    <n v="1"/>
    <x v="1"/>
    <m/>
    <n v="1"/>
    <n v="2"/>
    <n v="6"/>
    <n v="48"/>
    <n v="1.24"/>
    <n v="185"/>
    <n v="4.78"/>
    <n v="54"/>
    <n v="1.3949999999999998"/>
    <n v="37.612217912220373"/>
    <n v="0.97164896273235968"/>
    <x v="0"/>
    <n v="1"/>
    <n v="2"/>
    <n v="4"/>
    <n v="3"/>
    <n v="3"/>
    <m/>
    <m/>
    <m/>
    <n v="4"/>
    <n v="4"/>
    <n v="0"/>
    <n v="1"/>
    <n v="1"/>
    <n v="1"/>
  </r>
  <r>
    <n v="74278"/>
    <x v="1"/>
    <n v="42"/>
    <n v="6"/>
    <x v="1"/>
    <m/>
    <n v="2"/>
    <n v="5"/>
    <n v="1"/>
    <n v="50"/>
    <n v="1.29"/>
    <n v="223"/>
    <n v="5.77"/>
    <n v="49"/>
    <n v="1.2642"/>
    <n v="50.613460265818965"/>
    <n v="1.3058272748581294"/>
    <x v="0"/>
    <n v="2"/>
    <m/>
    <n v="15"/>
    <n v="1"/>
    <n v="3"/>
    <n v="3"/>
    <n v="3"/>
    <n v="3"/>
    <n v="0"/>
    <n v="0"/>
    <n v="0"/>
    <n v="1"/>
    <n v="1"/>
    <n v="2"/>
  </r>
  <r>
    <n v="74279"/>
    <x v="1"/>
    <n v="21"/>
    <n v="3"/>
    <x v="1"/>
    <m/>
    <n v="1"/>
    <n v="4"/>
    <n v="5"/>
    <n v="47"/>
    <n v="1.22"/>
    <n v="163"/>
    <n v="4.22"/>
    <n v="46"/>
    <n v="1.1940425531914893"/>
    <n v="39.262149979554792"/>
    <n v="1.0191451696820606"/>
    <x v="0"/>
    <m/>
    <m/>
    <n v="6"/>
    <n v="4"/>
    <n v="0"/>
    <m/>
    <m/>
    <m/>
    <n v="7"/>
    <n v="0"/>
    <n v="150"/>
    <n v="1"/>
    <n v="1"/>
    <n v="2"/>
  </r>
  <r>
    <n v="74280"/>
    <x v="1"/>
    <n v="80"/>
    <n v="3"/>
    <x v="1"/>
    <m/>
    <n v="1"/>
    <n v="5"/>
    <n v="1"/>
    <n v="78"/>
    <n v="2.02"/>
    <n v="230"/>
    <n v="5.95"/>
    <n v="72"/>
    <n v="1.8646153846153846"/>
    <n v="82.44752695743226"/>
    <n v="2.1351795442822201"/>
    <x v="0"/>
    <n v="1"/>
    <n v="2"/>
    <n v="12"/>
    <n v="3"/>
    <n v="2"/>
    <n v="3"/>
    <n v="3"/>
    <n v="3"/>
    <n v="0"/>
    <n v="7"/>
    <n v="1"/>
    <n v="1"/>
    <n v="1"/>
    <n v="2"/>
  </r>
  <r>
    <n v="74283"/>
    <x v="1"/>
    <n v="49"/>
    <n v="1"/>
    <x v="1"/>
    <m/>
    <n v="2"/>
    <n v="1"/>
    <n v="3"/>
    <n v="36"/>
    <n v="0.93"/>
    <n v="221"/>
    <n v="5.72"/>
    <n v="41"/>
    <n v="1.0591666666666668"/>
    <n v="34.998751612828656"/>
    <n v="0.90413441666474037"/>
    <x v="0"/>
    <n v="2"/>
    <m/>
    <n v="8"/>
    <n v="1"/>
    <n v="2"/>
    <n v="0"/>
    <n v="2"/>
    <n v="2"/>
    <n v="0"/>
    <n v="0"/>
    <n v="0"/>
    <n v="1"/>
    <n v="2"/>
    <m/>
  </r>
  <r>
    <n v="74285"/>
    <x v="1"/>
    <n v="30"/>
    <n v="7"/>
    <x v="1"/>
    <m/>
    <n v="2"/>
    <n v="3"/>
    <n v="5"/>
    <n v="47"/>
    <n v="1.22"/>
    <n v="131"/>
    <n v="3.39"/>
    <n v="42"/>
    <n v="1.0902127659574468"/>
    <n v="51.759038099614088"/>
    <n v="1.3435324783304081"/>
    <x v="1"/>
    <m/>
    <m/>
    <n v="15"/>
    <n v="3"/>
    <n v="3"/>
    <n v="3"/>
    <n v="2"/>
    <n v="3"/>
    <n v="0"/>
    <n v="8"/>
    <n v="0"/>
    <n v="1"/>
    <n v="2"/>
    <m/>
  </r>
  <r>
    <n v="74292"/>
    <x v="1"/>
    <n v="63"/>
    <n v="3"/>
    <x v="1"/>
    <m/>
    <n v="1"/>
    <n v="3"/>
    <n v="3"/>
    <n v="66"/>
    <n v="1.71"/>
    <n v="194"/>
    <n v="5.0199999999999996"/>
    <n v="68"/>
    <n v="1.7618181818181817"/>
    <n v="73.277975825820448"/>
    <n v="1.8985657373053479"/>
    <x v="1"/>
    <n v="1"/>
    <n v="2"/>
    <n v="3"/>
    <n v="3"/>
    <n v="0"/>
    <m/>
    <m/>
    <m/>
    <n v="3"/>
    <n v="0"/>
    <n v="1"/>
    <n v="1"/>
    <n v="1"/>
    <n v="2"/>
  </r>
  <r>
    <n v="74293"/>
    <x v="1"/>
    <n v="27"/>
    <n v="3"/>
    <x v="1"/>
    <m/>
    <n v="1"/>
    <n v="5"/>
    <n v="5"/>
    <n v="70"/>
    <n v="1.81"/>
    <n v="203"/>
    <n v="5.25"/>
    <n v="76"/>
    <n v="1.9651428571428571"/>
    <n v="75.438822797411348"/>
    <n v="1.9506324180473504"/>
    <x v="1"/>
    <m/>
    <m/>
    <n v="9"/>
    <n v="3"/>
    <n v="2"/>
    <n v="3"/>
    <n v="3"/>
    <n v="2"/>
    <n v="2"/>
    <n v="5"/>
    <n v="3"/>
    <n v="1"/>
    <n v="1"/>
    <n v="2"/>
  </r>
  <r>
    <n v="74294"/>
    <x v="1"/>
    <n v="44"/>
    <n v="1"/>
    <x v="1"/>
    <m/>
    <n v="1"/>
    <n v="3"/>
    <n v="5"/>
    <n v="40"/>
    <n v="1.03"/>
    <n v="216"/>
    <n v="5.59"/>
    <n v="36"/>
    <n v="0.92699999999999994"/>
    <n v="52.305729547008028"/>
    <n v="1.3468725358354567"/>
    <x v="0"/>
    <n v="1"/>
    <n v="3"/>
    <n v="4"/>
    <n v="3"/>
    <n v="0"/>
    <m/>
    <m/>
    <m/>
    <n v="0"/>
    <n v="4"/>
    <n v="0"/>
    <n v="1"/>
    <n v="1"/>
    <n v="2"/>
  </r>
  <r>
    <n v="74298"/>
    <x v="1"/>
    <n v="80"/>
    <n v="3"/>
    <x v="1"/>
    <m/>
    <n v="1"/>
    <n v="3"/>
    <n v="1"/>
    <n v="32"/>
    <n v="0.83"/>
    <n v="167"/>
    <n v="4.32"/>
    <n v="39"/>
    <n v="1.0115624999999999"/>
    <n v="31.988810068505241"/>
    <n v="0.82970976115185469"/>
    <x v="0"/>
    <n v="2"/>
    <m/>
    <n v="6"/>
    <n v="3"/>
    <n v="3"/>
    <n v="3"/>
    <n v="3"/>
    <n v="3"/>
    <n v="0"/>
    <n v="0"/>
    <n v="1"/>
    <n v="1"/>
    <n v="1"/>
    <n v="2"/>
  </r>
  <r>
    <n v="74301"/>
    <x v="1"/>
    <n v="50"/>
    <n v="3"/>
    <x v="1"/>
    <m/>
    <n v="1"/>
    <n v="5"/>
    <n v="5"/>
    <n v="51"/>
    <n v="1.32"/>
    <n v="205"/>
    <n v="5.3"/>
    <n v="58"/>
    <n v="1.5011764705882353"/>
    <n v="45.391242662515481"/>
    <n v="1.1748321630298124"/>
    <x v="1"/>
    <n v="2"/>
    <m/>
    <n v="15"/>
    <n v="4"/>
    <n v="1"/>
    <m/>
    <m/>
    <m/>
    <n v="1"/>
    <n v="0"/>
    <n v="15"/>
    <n v="1"/>
    <n v="1"/>
    <n v="2"/>
  </r>
  <r>
    <n v="74310"/>
    <x v="1"/>
    <n v="60"/>
    <n v="6"/>
    <x v="1"/>
    <m/>
    <n v="2"/>
    <n v="2"/>
    <n v="1"/>
    <n v="73"/>
    <n v="1.89"/>
    <n v="172"/>
    <n v="4.45"/>
    <n v="82"/>
    <n v="2.1230136986301367"/>
    <n v="60.203056078799591"/>
    <n v="1.5586818628620716"/>
    <x v="0"/>
    <n v="2"/>
    <m/>
    <n v="14"/>
    <n v="1"/>
    <n v="1"/>
    <m/>
    <m/>
    <m/>
    <n v="2"/>
    <n v="0"/>
    <n v="0"/>
    <n v="1"/>
    <n v="1"/>
    <n v="2"/>
  </r>
  <r>
    <n v="74313"/>
    <x v="1"/>
    <n v="80"/>
    <n v="3"/>
    <x v="1"/>
    <m/>
    <n v="1"/>
    <n v="3"/>
    <n v="1"/>
    <n v="74"/>
    <n v="1.91"/>
    <n v="246"/>
    <n v="6.36"/>
    <n v="84"/>
    <n v="2.1681081081081079"/>
    <n v="77.51062778531859"/>
    <n v="2.0006121495940339"/>
    <x v="1"/>
    <n v="2"/>
    <m/>
    <n v="4"/>
    <n v="3"/>
    <n v="3"/>
    <n v="3"/>
    <n v="3"/>
    <n v="3"/>
    <n v="5"/>
    <n v="4"/>
    <n v="2"/>
    <n v="1"/>
    <n v="1"/>
    <n v="2"/>
  </r>
  <r>
    <n v="74318"/>
    <x v="1"/>
    <n v="52"/>
    <n v="3"/>
    <x v="1"/>
    <m/>
    <n v="1"/>
    <n v="4"/>
    <n v="1"/>
    <n v="65"/>
    <n v="1.68"/>
    <n v="180"/>
    <n v="4.6500000000000004"/>
    <n v="62"/>
    <n v="1.6024615384615384"/>
    <n v="53.466307518959141"/>
    <n v="1.38189840972079"/>
    <x v="0"/>
    <n v="2"/>
    <m/>
    <n v="9"/>
    <n v="4"/>
    <n v="0"/>
    <n v="3"/>
    <n v="3"/>
    <n v="2"/>
    <m/>
    <n v="0"/>
    <n v="0"/>
    <n v="1"/>
    <n v="1"/>
    <n v="2"/>
  </r>
  <r>
    <n v="74319"/>
    <x v="1"/>
    <n v="68"/>
    <n v="6"/>
    <x v="1"/>
    <m/>
    <n v="2"/>
    <n v="5"/>
    <n v="3"/>
    <n v="82"/>
    <n v="2.12"/>
    <n v="160"/>
    <n v="4.1399999999999997"/>
    <n v="77"/>
    <n v="1.9907317073170734"/>
    <n v="76.104605839920623"/>
    <n v="1.9675824924467284"/>
    <x v="0"/>
    <n v="2"/>
    <m/>
    <n v="2"/>
    <n v="2"/>
    <n v="3"/>
    <m/>
    <m/>
    <m/>
    <m/>
    <n v="0"/>
    <n v="0"/>
    <n v="2"/>
    <n v="1"/>
    <n v="2"/>
  </r>
  <r>
    <n v="74323"/>
    <x v="1"/>
    <n v="27"/>
    <n v="3"/>
    <x v="1"/>
    <m/>
    <n v="1"/>
    <n v="3"/>
    <n v="1"/>
    <n v="89"/>
    <n v="2.2999999999999998"/>
    <n v="179"/>
    <n v="4.63"/>
    <n v="96"/>
    <n v="2.4808988764044941"/>
    <n v="85.961743300941592"/>
    <n v="2.2214832538445579"/>
    <x v="1"/>
    <m/>
    <m/>
    <n v="14"/>
    <n v="4"/>
    <n v="0"/>
    <m/>
    <m/>
    <m/>
    <n v="1"/>
    <n v="0"/>
    <n v="2"/>
    <n v="1"/>
    <n v="1"/>
    <n v="1"/>
  </r>
  <r>
    <n v="74324"/>
    <x v="1"/>
    <n v="79"/>
    <n v="3"/>
    <x v="1"/>
    <m/>
    <n v="1"/>
    <n v="3"/>
    <n v="2"/>
    <n v="56"/>
    <n v="1.45"/>
    <n v="205"/>
    <n v="5.3"/>
    <n v="66"/>
    <n v="1.7089285714285716"/>
    <n v="48.923788728143464"/>
    <n v="1.2667766724251432"/>
    <x v="1"/>
    <n v="1"/>
    <n v="2"/>
    <n v="6"/>
    <n v="4"/>
    <n v="2"/>
    <n v="3"/>
    <n v="3"/>
    <n v="3"/>
    <n v="0"/>
    <n v="0"/>
    <n v="0"/>
    <n v="1"/>
    <n v="1"/>
    <n v="2"/>
  </r>
  <r>
    <n v="74348"/>
    <x v="1"/>
    <n v="45"/>
    <n v="4"/>
    <x v="1"/>
    <m/>
    <n v="1"/>
    <n v="4"/>
    <n v="1"/>
    <n v="58"/>
    <n v="1.5"/>
    <n v="157"/>
    <n v="4.0599999999999996"/>
    <n v="56"/>
    <n v="1.4482758620689655"/>
    <n v="61.184925733918668"/>
    <n v="1.5823687689806551"/>
    <x v="0"/>
    <n v="2"/>
    <m/>
    <n v="10"/>
    <n v="3"/>
    <n v="2"/>
    <n v="2"/>
    <n v="2"/>
    <n v="2"/>
    <m/>
    <n v="0"/>
    <n v="0"/>
    <n v="1"/>
    <n v="1"/>
    <n v="2"/>
  </r>
  <r>
    <n v="74349"/>
    <x v="1"/>
    <n v="57"/>
    <n v="2"/>
    <x v="1"/>
    <m/>
    <n v="2"/>
    <n v="3"/>
    <n v="1"/>
    <n v="55"/>
    <n v="1.42"/>
    <n v="235"/>
    <n v="6.08"/>
    <n v="50"/>
    <n v="1.290909090909091"/>
    <n v="57.459626776938237"/>
    <n v="1.4835030913318599"/>
    <x v="1"/>
    <n v="2"/>
    <m/>
    <n v="15"/>
    <n v="4"/>
    <n v="3"/>
    <n v="2"/>
    <n v="2"/>
    <n v="1"/>
    <n v="0"/>
    <n v="0"/>
    <n v="0"/>
    <n v="1"/>
    <n v="1"/>
    <n v="2"/>
  </r>
  <r>
    <n v="74366"/>
    <x v="1"/>
    <n v="61"/>
    <n v="3"/>
    <x v="1"/>
    <m/>
    <n v="1"/>
    <n v="4"/>
    <n v="3"/>
    <n v="51"/>
    <n v="1.32"/>
    <n v="195"/>
    <n v="5.04"/>
    <n v="56"/>
    <n v="1.4494117647058824"/>
    <n v="59.882956186745638"/>
    <n v="1.5499118071863578"/>
    <x v="1"/>
    <n v="1"/>
    <n v="2"/>
    <n v="9"/>
    <n v="3"/>
    <n v="3"/>
    <n v="3"/>
    <n v="2"/>
    <n v="2"/>
    <m/>
    <n v="3"/>
    <n v="6"/>
    <n v="1"/>
    <n v="1"/>
    <n v="2"/>
  </r>
  <r>
    <n v="74368"/>
    <x v="1"/>
    <n v="53"/>
    <n v="3"/>
    <x v="1"/>
    <m/>
    <n v="1"/>
    <n v="3"/>
    <n v="1"/>
    <n v="38"/>
    <n v="0.98"/>
    <n v="275"/>
    <n v="7.11"/>
    <n v="45"/>
    <n v="1.1605263157894736"/>
    <n v="43.011882203725534"/>
    <n v="1.1092538042013427"/>
    <x v="1"/>
    <n v="2"/>
    <m/>
    <n v="9"/>
    <n v="4"/>
    <n v="3"/>
    <n v="3"/>
    <n v="3"/>
    <n v="3"/>
    <n v="2"/>
    <n v="0"/>
    <n v="0"/>
    <n v="1"/>
    <n v="1"/>
    <n v="2"/>
  </r>
  <r>
    <n v="74374"/>
    <x v="1"/>
    <n v="70"/>
    <n v="6"/>
    <x v="1"/>
    <m/>
    <n v="2"/>
    <n v="4"/>
    <n v="1"/>
    <n v="68"/>
    <n v="1.76"/>
    <n v="137"/>
    <n v="3.54"/>
    <n v="69"/>
    <n v="1.7858823529411765"/>
    <n v="71.908309217986144"/>
    <n v="1.8611562385831708"/>
    <x v="0"/>
    <n v="1"/>
    <n v="2"/>
    <n v="8"/>
    <n v="2"/>
    <n v="0"/>
    <n v="3"/>
    <n v="3"/>
    <n v="0"/>
    <n v="0"/>
    <n v="1"/>
    <n v="0"/>
    <n v="2"/>
    <n v="1"/>
    <n v="2"/>
  </r>
  <r>
    <n v="74375"/>
    <x v="1"/>
    <n v="63"/>
    <n v="1"/>
    <x v="1"/>
    <m/>
    <n v="2"/>
    <n v="3"/>
    <n v="1"/>
    <n v="54"/>
    <n v="1.4"/>
    <n v="214"/>
    <n v="5.53"/>
    <n v="64"/>
    <n v="1.6592592592592592"/>
    <n v="66.025631017541059"/>
    <n v="1.7117756189732865"/>
    <x v="0"/>
    <n v="1"/>
    <n v="2"/>
    <n v="1"/>
    <n v="4"/>
    <n v="2"/>
    <n v="0"/>
    <n v="0"/>
    <n v="2"/>
    <n v="1"/>
    <n v="0"/>
    <n v="0"/>
    <n v="2"/>
    <n v="2"/>
    <m/>
  </r>
  <r>
    <n v="74381"/>
    <x v="1"/>
    <n v="25"/>
    <n v="3"/>
    <x v="1"/>
    <m/>
    <n v="1"/>
    <n v="4"/>
    <n v="1"/>
    <n v="78"/>
    <n v="2.02"/>
    <n v="171"/>
    <n v="4.42"/>
    <n v="74"/>
    <n v="1.9164102564102563"/>
    <n v="80.480118508922871"/>
    <n v="2.0842287101028742"/>
    <x v="0"/>
    <m/>
    <m/>
    <n v="10"/>
    <n v="2"/>
    <n v="3"/>
    <n v="3"/>
    <n v="2"/>
    <n v="3"/>
    <n v="0"/>
    <n v="0"/>
    <n v="0"/>
    <n v="1"/>
    <n v="1"/>
    <n v="2"/>
  </r>
  <r>
    <n v="74384"/>
    <x v="1"/>
    <n v="25"/>
    <n v="7"/>
    <x v="1"/>
    <m/>
    <n v="1"/>
    <n v="3"/>
    <n v="5"/>
    <n v="47"/>
    <n v="1.22"/>
    <n v="154"/>
    <n v="3.98"/>
    <n v="57"/>
    <n v="1.4795744680851062"/>
    <n v="45.39689534647971"/>
    <n v="1.1783874962277712"/>
    <x v="1"/>
    <m/>
    <m/>
    <n v="6"/>
    <n v="4"/>
    <n v="3"/>
    <n v="3"/>
    <n v="2"/>
    <n v="2"/>
    <n v="0"/>
    <n v="10"/>
    <n v="3"/>
    <n v="1"/>
    <n v="2"/>
    <m/>
  </r>
  <r>
    <n v="74394"/>
    <x v="1"/>
    <n v="51"/>
    <n v="4"/>
    <x v="1"/>
    <m/>
    <n v="1"/>
    <n v="3"/>
    <n v="6"/>
    <n v="48"/>
    <n v="1.24"/>
    <n v="180"/>
    <n v="4.6500000000000004"/>
    <n v="58"/>
    <n v="1.4983333333333333"/>
    <n v="34.850190591767529"/>
    <n v="0.90029659028732789"/>
    <x v="1"/>
    <n v="1"/>
    <n v="2"/>
    <n v="8"/>
    <n v="3"/>
    <n v="3"/>
    <n v="2"/>
    <n v="1"/>
    <n v="1"/>
    <n v="1"/>
    <n v="10"/>
    <n v="0"/>
    <n v="1"/>
    <n v="1"/>
    <n v="2"/>
  </r>
  <r>
    <n v="74396"/>
    <x v="1"/>
    <n v="29"/>
    <n v="3"/>
    <x v="1"/>
    <m/>
    <n v="1"/>
    <n v="5"/>
    <n v="5"/>
    <n v="59"/>
    <n v="1.53"/>
    <n v="157"/>
    <n v="4.0599999999999996"/>
    <n v="63"/>
    <n v="1.633728813559322"/>
    <n v="60.157031438189854"/>
    <n v="1.5600043745835674"/>
    <x v="1"/>
    <m/>
    <m/>
    <n v="15"/>
    <n v="3"/>
    <n v="1"/>
    <n v="2"/>
    <n v="2"/>
    <n v="1"/>
    <n v="1"/>
    <n v="0"/>
    <n v="0"/>
    <n v="1"/>
    <n v="1"/>
    <n v="2"/>
  </r>
  <r>
    <n v="74397"/>
    <x v="1"/>
    <n v="24"/>
    <n v="3"/>
    <x v="1"/>
    <m/>
    <n v="1"/>
    <n v="3"/>
    <n v="5"/>
    <n v="63"/>
    <n v="1.63"/>
    <n v="190"/>
    <n v="4.91"/>
    <n v="61"/>
    <n v="1.5782539682539682"/>
    <n v="72.742244472205996"/>
    <n v="1.8820612458681867"/>
    <x v="0"/>
    <m/>
    <m/>
    <n v="5"/>
    <n v="3"/>
    <n v="2"/>
    <m/>
    <m/>
    <m/>
    <m/>
    <n v="3"/>
    <n v="2"/>
    <n v="1"/>
    <n v="1"/>
    <n v="2"/>
  </r>
  <r>
    <n v="74399"/>
    <x v="1"/>
    <n v="31"/>
    <n v="3"/>
    <x v="1"/>
    <m/>
    <n v="1"/>
    <n v="3"/>
    <n v="5"/>
    <n v="42"/>
    <n v="1.0900000000000001"/>
    <n v="151"/>
    <n v="3.9"/>
    <n v="39"/>
    <n v="1.0121428571428572"/>
    <n v="36.594077763375928"/>
    <n v="0.94970344671618478"/>
    <x v="1"/>
    <m/>
    <m/>
    <n v="6"/>
    <n v="4"/>
    <n v="3"/>
    <n v="3"/>
    <n v="3"/>
    <n v="3"/>
    <n v="3"/>
    <n v="0"/>
    <n v="10"/>
    <n v="1"/>
    <n v="1"/>
    <n v="2"/>
  </r>
  <r>
    <n v="74402"/>
    <x v="1"/>
    <n v="49"/>
    <n v="3"/>
    <x v="1"/>
    <m/>
    <n v="1"/>
    <n v="4"/>
    <n v="3"/>
    <n v="42"/>
    <n v="1.0900000000000001"/>
    <n v="248"/>
    <n v="6.41"/>
    <n v="41"/>
    <n v="1.0640476190476191"/>
    <n v="42.26765677719991"/>
    <n v="1.0969463306463787"/>
    <x v="1"/>
    <n v="2"/>
    <m/>
    <n v="9"/>
    <n v="3"/>
    <n v="2"/>
    <m/>
    <m/>
    <m/>
    <n v="4"/>
    <n v="2"/>
    <n v="1"/>
    <n v="1"/>
    <n v="1"/>
    <n v="2"/>
  </r>
  <r>
    <n v="74403"/>
    <x v="1"/>
    <n v="31"/>
    <n v="4"/>
    <x v="1"/>
    <m/>
    <n v="1"/>
    <n v="4"/>
    <n v="5"/>
    <n v="52"/>
    <n v="1.34"/>
    <n v="153"/>
    <n v="3.96"/>
    <n v="57"/>
    <n v="1.4688461538461541"/>
    <n v="51.690383921724319"/>
    <n v="1.3320214318290498"/>
    <x v="1"/>
    <m/>
    <m/>
    <n v="6"/>
    <n v="4"/>
    <n v="1"/>
    <m/>
    <m/>
    <m/>
    <n v="4"/>
    <n v="0"/>
    <n v="0"/>
    <n v="1"/>
    <n v="1"/>
    <n v="2"/>
  </r>
  <r>
    <n v="74413"/>
    <x v="1"/>
    <n v="80"/>
    <n v="3"/>
    <x v="1"/>
    <m/>
    <n v="1"/>
    <n v="3"/>
    <n v="1"/>
    <n v="57"/>
    <n v="1.47"/>
    <n v="190"/>
    <n v="4.91"/>
    <n v="52"/>
    <n v="1.3410526315789473"/>
    <n v="56.928954183020515"/>
    <n v="1.4681677657726342"/>
    <x v="0"/>
    <n v="2"/>
    <m/>
    <n v="6"/>
    <n v="3"/>
    <n v="0"/>
    <n v="3"/>
    <n v="3"/>
    <n v="2"/>
    <n v="0"/>
    <n v="0"/>
    <n v="1"/>
    <n v="1"/>
    <n v="1"/>
    <n v="2"/>
  </r>
  <r>
    <n v="74417"/>
    <x v="1"/>
    <n v="56"/>
    <n v="4"/>
    <x v="1"/>
    <m/>
    <n v="1"/>
    <n v="4"/>
    <n v="3"/>
    <n v="89"/>
    <n v="2.2999999999999998"/>
    <n v="207"/>
    <n v="5.35"/>
    <n v="99"/>
    <n v="2.5584269662921346"/>
    <n v="88.051267773557456"/>
    <n v="2.2754822008896869"/>
    <x v="1"/>
    <n v="2"/>
    <m/>
    <n v="6"/>
    <n v="3"/>
    <n v="1"/>
    <n v="4"/>
    <n v="4"/>
    <n v="4"/>
    <m/>
    <n v="0"/>
    <n v="0"/>
    <n v="2"/>
    <n v="1"/>
    <n v="2"/>
  </r>
  <r>
    <n v="74418"/>
    <x v="1"/>
    <n v="23"/>
    <n v="3"/>
    <x v="1"/>
    <m/>
    <n v="1"/>
    <n v="4"/>
    <n v="5"/>
    <n v="47"/>
    <n v="1.22"/>
    <n v="149"/>
    <n v="3.85"/>
    <n v="42"/>
    <n v="1.0902127659574468"/>
    <n v="44.697304169332682"/>
    <n v="1.1602278954592737"/>
    <x v="0"/>
    <m/>
    <m/>
    <n v="7"/>
    <n v="3"/>
    <n v="2"/>
    <m/>
    <m/>
    <m/>
    <n v="10"/>
    <n v="2"/>
    <n v="2"/>
    <n v="1"/>
    <n v="1"/>
    <n v="1"/>
  </r>
  <r>
    <n v="74419"/>
    <x v="1"/>
    <n v="76"/>
    <n v="3"/>
    <x v="1"/>
    <m/>
    <n v="1"/>
    <n v="3"/>
    <n v="5"/>
    <n v="58"/>
    <n v="1.5"/>
    <n v="188"/>
    <n v="4.8600000000000003"/>
    <n v="56"/>
    <n v="1.4482758620689655"/>
    <n v="58.577187289243035"/>
    <n v="1.5149272574804233"/>
    <x v="0"/>
    <n v="2"/>
    <m/>
    <n v="12"/>
    <n v="2"/>
    <n v="0"/>
    <m/>
    <m/>
    <m/>
    <n v="0"/>
    <n v="0"/>
    <n v="0"/>
    <n v="2"/>
    <n v="1"/>
    <n v="2"/>
  </r>
  <r>
    <n v="74424"/>
    <x v="1"/>
    <n v="35"/>
    <n v="3"/>
    <x v="1"/>
    <m/>
    <n v="1"/>
    <n v="5"/>
    <n v="5"/>
    <n v="70"/>
    <n v="1.81"/>
    <n v="216"/>
    <n v="5.59"/>
    <n v="73"/>
    <n v="1.8875714285714285"/>
    <n v="73.805329055264608"/>
    <n v="1.9083949370004136"/>
    <x v="1"/>
    <m/>
    <m/>
    <n v="14"/>
    <n v="2"/>
    <n v="0"/>
    <n v="3"/>
    <n v="3"/>
    <n v="0"/>
    <n v="0"/>
    <n v="0"/>
    <n v="0"/>
    <n v="1"/>
    <n v="1"/>
    <n v="2"/>
  </r>
  <r>
    <n v="74425"/>
    <x v="1"/>
    <n v="62"/>
    <n v="3"/>
    <x v="1"/>
    <m/>
    <n v="1"/>
    <n v="3"/>
    <n v="1"/>
    <n v="53"/>
    <n v="1.37"/>
    <n v="260"/>
    <n v="6.72"/>
    <n v="59"/>
    <n v="1.5250943396226417"/>
    <n v="59.945327138443247"/>
    <n v="1.5495301543333444"/>
    <x v="1"/>
    <n v="2"/>
    <m/>
    <n v="8"/>
    <n v="4"/>
    <n v="2"/>
    <n v="3"/>
    <n v="3"/>
    <n v="2"/>
    <n v="0"/>
    <n v="4"/>
    <n v="12"/>
    <n v="1"/>
    <n v="1"/>
    <n v="2"/>
  </r>
  <r>
    <n v="74434"/>
    <x v="1"/>
    <n v="36"/>
    <n v="4"/>
    <x v="1"/>
    <m/>
    <n v="1"/>
    <n v="2"/>
    <n v="1"/>
    <n v="44"/>
    <n v="1.1399999999999999"/>
    <n v="191"/>
    <n v="4.9400000000000004"/>
    <n v="46"/>
    <n v="1.1918181818181817"/>
    <n v="48.885390646502437"/>
    <n v="1.266576030386654"/>
    <x v="0"/>
    <m/>
    <m/>
    <n v="4"/>
    <n v="5"/>
    <n v="2"/>
    <m/>
    <m/>
    <m/>
    <n v="2"/>
    <n v="2"/>
    <n v="3"/>
    <n v="1"/>
    <n v="1"/>
    <n v="2"/>
  </r>
  <r>
    <n v="74440"/>
    <x v="1"/>
    <n v="31"/>
    <n v="3"/>
    <x v="1"/>
    <m/>
    <n v="1"/>
    <n v="5"/>
    <n v="1"/>
    <n v="55"/>
    <n v="1.42"/>
    <n v="170"/>
    <n v="4.4000000000000004"/>
    <n v="65"/>
    <n v="1.6781818181818182"/>
    <n v="41.822847210773979"/>
    <n v="1.0797898734418008"/>
    <x v="1"/>
    <m/>
    <m/>
    <n v="14"/>
    <n v="3"/>
    <n v="0"/>
    <n v="3"/>
    <n v="1"/>
    <n v="0"/>
    <n v="1"/>
    <n v="1"/>
    <n v="0"/>
    <n v="1"/>
    <n v="1"/>
    <n v="2"/>
  </r>
  <r>
    <n v="74441"/>
    <x v="1"/>
    <n v="38"/>
    <n v="4"/>
    <x v="1"/>
    <m/>
    <n v="1"/>
    <n v="4"/>
    <n v="5"/>
    <n v="58"/>
    <n v="1.5"/>
    <n v="123"/>
    <n v="3.18"/>
    <n v="64"/>
    <n v="1.6551724137931034"/>
    <n v="53.630106490821149"/>
    <n v="1.3869855126936503"/>
    <x v="0"/>
    <m/>
    <m/>
    <n v="4"/>
    <n v="3"/>
    <n v="2"/>
    <n v="3"/>
    <n v="3"/>
    <n v="3"/>
    <n v="2"/>
    <n v="0"/>
    <n v="17"/>
    <n v="1"/>
    <n v="2"/>
    <m/>
  </r>
  <r>
    <n v="74446"/>
    <x v="1"/>
    <n v="64"/>
    <n v="3"/>
    <x v="1"/>
    <m/>
    <n v="1"/>
    <n v="5"/>
    <n v="3"/>
    <n v="50"/>
    <n v="1.29"/>
    <n v="183"/>
    <n v="4.7300000000000004"/>
    <n v="57"/>
    <n v="1.4706000000000001"/>
    <n v="51.175918888576504"/>
    <n v="1.3203387073252739"/>
    <x v="1"/>
    <n v="1"/>
    <n v="2"/>
    <n v="3"/>
    <n v="3"/>
    <n v="2"/>
    <n v="3"/>
    <n v="3"/>
    <n v="3"/>
    <n v="1"/>
    <n v="1"/>
    <n v="0"/>
    <n v="1"/>
    <n v="1"/>
    <n v="2"/>
  </r>
  <r>
    <n v="74451"/>
    <x v="1"/>
    <n v="77"/>
    <n v="2"/>
    <x v="1"/>
    <m/>
    <n v="1"/>
    <n v="2"/>
    <n v="2"/>
    <n v="84"/>
    <n v="2.17"/>
    <n v="237"/>
    <n v="6.13"/>
    <n v="88"/>
    <n v="2.273333333333333"/>
    <n v="81.739003451026633"/>
    <n v="2.1115909224848544"/>
    <x v="0"/>
    <n v="2"/>
    <m/>
    <n v="4"/>
    <n v="4"/>
    <n v="2"/>
    <n v="3"/>
    <n v="3"/>
    <n v="3"/>
    <m/>
    <n v="1"/>
    <n v="0"/>
    <n v="1"/>
    <n v="1"/>
    <n v="2"/>
  </r>
  <r>
    <n v="74455"/>
    <x v="1"/>
    <n v="38"/>
    <n v="3"/>
    <x v="1"/>
    <m/>
    <n v="1"/>
    <n v="4"/>
    <n v="3"/>
    <n v="51"/>
    <n v="1.32"/>
    <n v="128"/>
    <n v="3.31"/>
    <n v="61"/>
    <n v="1.578823529411765"/>
    <n v="54.690308704017198"/>
    <n v="1.4155138723392686"/>
    <x v="1"/>
    <m/>
    <m/>
    <n v="6"/>
    <n v="2"/>
    <n v="3"/>
    <n v="3"/>
    <n v="3"/>
    <n v="3"/>
    <n v="0"/>
    <n v="0"/>
    <n v="4"/>
    <n v="1"/>
    <n v="2"/>
    <m/>
  </r>
  <r>
    <n v="74459"/>
    <x v="1"/>
    <n v="61"/>
    <n v="3"/>
    <x v="1"/>
    <m/>
    <n v="1"/>
    <n v="3"/>
    <n v="3"/>
    <n v="57"/>
    <n v="1.47"/>
    <n v="188"/>
    <n v="4.8600000000000003"/>
    <n v="57"/>
    <n v="1.4699999999999998"/>
    <n v="51.739860275988079"/>
    <n v="1.3343437650123242"/>
    <x v="1"/>
    <n v="1"/>
    <n v="2"/>
    <n v="1"/>
    <n v="3"/>
    <n v="2"/>
    <n v="3"/>
    <n v="3"/>
    <n v="2"/>
    <n v="4"/>
    <n v="4"/>
    <n v="0"/>
    <n v="1"/>
    <n v="2"/>
    <m/>
  </r>
  <r>
    <n v="74462"/>
    <x v="1"/>
    <n v="58"/>
    <n v="4"/>
    <x v="1"/>
    <m/>
    <n v="1"/>
    <n v="5"/>
    <n v="3"/>
    <n v="53"/>
    <n v="1.37"/>
    <n v="277"/>
    <n v="7.16"/>
    <n v="47"/>
    <n v="1.2149056603773585"/>
    <n v="62.166597101269488"/>
    <n v="1.6069478873347021"/>
    <x v="1"/>
    <n v="2"/>
    <m/>
    <n v="7"/>
    <n v="2"/>
    <n v="2"/>
    <n v="2"/>
    <n v="2"/>
    <n v="1"/>
    <n v="1"/>
    <n v="0"/>
    <n v="0"/>
    <n v="1"/>
    <n v="1"/>
    <n v="2"/>
  </r>
  <r>
    <n v="74476"/>
    <x v="1"/>
    <n v="68"/>
    <n v="2"/>
    <x v="1"/>
    <m/>
    <n v="2"/>
    <n v="1"/>
    <n v="1"/>
    <n v="76"/>
    <n v="1.97"/>
    <n v="211"/>
    <n v="5.46"/>
    <n v="80"/>
    <n v="2.0736842105263156"/>
    <n v="66.804024838721148"/>
    <n v="1.7316306438457982"/>
    <x v="0"/>
    <n v="2"/>
    <m/>
    <n v="8"/>
    <n v="3"/>
    <n v="3"/>
    <n v="3"/>
    <n v="3"/>
    <n v="3"/>
    <m/>
    <n v="0"/>
    <n v="0"/>
    <n v="2"/>
    <n v="1"/>
    <n v="2"/>
  </r>
  <r>
    <n v="74479"/>
    <x v="1"/>
    <n v="50"/>
    <n v="1"/>
    <x v="1"/>
    <m/>
    <n v="1"/>
    <n v="2"/>
    <n v="1"/>
    <n v="44"/>
    <n v="1.1399999999999999"/>
    <n v="170"/>
    <n v="4.4000000000000004"/>
    <n v="44"/>
    <n v="1.1399999999999999"/>
    <n v="43.805562368282182"/>
    <n v="1.1349622977236746"/>
    <x v="1"/>
    <n v="2"/>
    <m/>
    <n v="10"/>
    <n v="1"/>
    <n v="1"/>
    <n v="3"/>
    <n v="3"/>
    <n v="3"/>
    <n v="4"/>
    <n v="0"/>
    <n v="0"/>
    <n v="1"/>
    <n v="1"/>
    <n v="2"/>
  </r>
  <r>
    <n v="74481"/>
    <x v="1"/>
    <n v="35"/>
    <n v="4"/>
    <x v="1"/>
    <m/>
    <n v="1"/>
    <n v="3"/>
    <n v="5"/>
    <n v="42"/>
    <n v="1.0900000000000001"/>
    <n v="191"/>
    <n v="4.9400000000000004"/>
    <n v="39"/>
    <n v="1.0121428571428572"/>
    <n v="40.230304063910317"/>
    <n v="1.0440721768967203"/>
    <x v="1"/>
    <m/>
    <m/>
    <n v="77"/>
    <n v="4"/>
    <n v="0"/>
    <m/>
    <m/>
    <m/>
    <n v="2"/>
    <n v="0"/>
    <n v="0"/>
    <n v="1"/>
    <n v="1"/>
    <n v="2"/>
  </r>
  <r>
    <n v="74486"/>
    <x v="1"/>
    <n v="69"/>
    <n v="4"/>
    <x v="1"/>
    <m/>
    <n v="1"/>
    <n v="2"/>
    <n v="2"/>
    <n v="63"/>
    <n v="1.63"/>
    <n v="202"/>
    <n v="5.22"/>
    <n v="69"/>
    <n v="1.7852380952380953"/>
    <n v="54.175478170734969"/>
    <n v="1.4016830066396506"/>
    <x v="0"/>
    <n v="1"/>
    <n v="2"/>
    <n v="8"/>
    <n v="4"/>
    <n v="2"/>
    <m/>
    <m/>
    <m/>
    <n v="2"/>
    <n v="1"/>
    <n v="4"/>
    <n v="1"/>
    <n v="1"/>
    <n v="2"/>
  </r>
  <r>
    <n v="74489"/>
    <x v="1"/>
    <n v="36"/>
    <n v="3"/>
    <x v="1"/>
    <m/>
    <n v="1"/>
    <n v="4"/>
    <n v="1"/>
    <n v="58"/>
    <n v="1.5"/>
    <n v="163"/>
    <n v="4.22"/>
    <n v="66"/>
    <n v="1.7068965517241379"/>
    <n v="54.592224661930672"/>
    <n v="1.4118678791878621"/>
    <x v="1"/>
    <m/>
    <m/>
    <n v="15"/>
    <n v="3"/>
    <n v="2"/>
    <n v="4"/>
    <n v="4"/>
    <n v="4"/>
    <m/>
    <n v="0"/>
    <n v="30"/>
    <n v="2"/>
    <n v="1"/>
    <n v="2"/>
  </r>
  <r>
    <n v="74490"/>
    <x v="1"/>
    <n v="80"/>
    <n v="3"/>
    <x v="1"/>
    <m/>
    <n v="1"/>
    <n v="4"/>
    <n v="1"/>
    <n v="73"/>
    <n v="1.89"/>
    <n v="198"/>
    <n v="5.12"/>
    <n v="79"/>
    <n v="2.0453424657534245"/>
    <n v="80.614047409094383"/>
    <n v="2.0871308164820328"/>
    <x v="0"/>
    <n v="2"/>
    <m/>
    <n v="14"/>
    <n v="3"/>
    <n v="0"/>
    <n v="1"/>
    <n v="2"/>
    <n v="2"/>
    <m/>
    <n v="0"/>
    <n v="0"/>
    <n v="2"/>
    <n v="1"/>
    <n v="2"/>
  </r>
  <r>
    <n v="74503"/>
    <x v="1"/>
    <n v="47"/>
    <n v="1"/>
    <x v="1"/>
    <m/>
    <n v="1"/>
    <n v="2"/>
    <n v="4"/>
    <n v="68"/>
    <n v="1.76"/>
    <n v="166"/>
    <n v="4.29"/>
    <n v="73"/>
    <n v="1.8894117647058821"/>
    <n v="62.666533447558649"/>
    <n v="1.6219573362897532"/>
    <x v="1"/>
    <n v="2"/>
    <m/>
    <n v="6"/>
    <n v="3"/>
    <n v="0"/>
    <m/>
    <m/>
    <m/>
    <m/>
    <n v="0"/>
    <n v="0"/>
    <n v="1"/>
    <n v="1"/>
    <n v="2"/>
  </r>
  <r>
    <n v="74504"/>
    <x v="1"/>
    <n v="43"/>
    <n v="3"/>
    <x v="1"/>
    <m/>
    <n v="1"/>
    <n v="5"/>
    <n v="3"/>
    <n v="63"/>
    <n v="1.63"/>
    <n v="148"/>
    <n v="3.83"/>
    <n v="62"/>
    <n v="1.6041269841269838"/>
    <n v="65.814863345362568"/>
    <n v="1.7028290040149361"/>
    <x v="1"/>
    <n v="2"/>
    <m/>
    <n v="5"/>
    <n v="3"/>
    <n v="2"/>
    <m/>
    <m/>
    <m/>
    <n v="5"/>
    <n v="0"/>
    <n v="20"/>
    <n v="1"/>
    <n v="1"/>
    <n v="2"/>
  </r>
  <r>
    <n v="74505"/>
    <x v="1"/>
    <n v="21"/>
    <n v="3"/>
    <x v="1"/>
    <m/>
    <n v="1"/>
    <n v="4"/>
    <n v="6"/>
    <n v="61"/>
    <n v="1.58"/>
    <n v="171"/>
    <n v="4.42"/>
    <n v="69"/>
    <n v="1.7872131147540986"/>
    <n v="57.869912252558656"/>
    <n v="1.4989255960498802"/>
    <x v="0"/>
    <m/>
    <m/>
    <n v="15"/>
    <n v="3"/>
    <n v="3"/>
    <n v="1"/>
    <n v="2"/>
    <n v="3"/>
    <n v="0"/>
    <n v="15"/>
    <n v="2"/>
    <n v="1"/>
    <n v="1"/>
    <n v="2"/>
  </r>
  <r>
    <n v="74509"/>
    <x v="1"/>
    <n v="48"/>
    <n v="2"/>
    <x v="1"/>
    <m/>
    <n v="1"/>
    <n v="2"/>
    <n v="1"/>
    <n v="50"/>
    <n v="1.29"/>
    <n v="252"/>
    <n v="6.52"/>
    <n v="53"/>
    <n v="1.3674000000000002"/>
    <n v="44.653018097733884"/>
    <n v="1.1520478669215342"/>
    <x v="0"/>
    <n v="1"/>
    <n v="1"/>
    <n v="6"/>
    <n v="3"/>
    <n v="2"/>
    <n v="3"/>
    <n v="3"/>
    <n v="3"/>
    <n v="3"/>
    <n v="0"/>
    <n v="0"/>
    <n v="1"/>
    <n v="2"/>
    <m/>
  </r>
  <r>
    <n v="74519"/>
    <x v="1"/>
    <n v="60"/>
    <n v="3"/>
    <x v="1"/>
    <m/>
    <n v="1"/>
    <n v="4"/>
    <n v="2"/>
    <n v="25"/>
    <n v="0.65"/>
    <n v="122"/>
    <n v="3.15"/>
    <n v="21"/>
    <n v="0.54600000000000004"/>
    <n v="24.942073080500016"/>
    <n v="0.64849390009300034"/>
    <x v="1"/>
    <n v="2"/>
    <m/>
    <n v="2"/>
    <n v="5"/>
    <n v="3"/>
    <n v="3"/>
    <n v="3"/>
    <n v="3"/>
    <n v="1"/>
    <n v="0"/>
    <n v="0"/>
    <n v="1"/>
    <n v="1"/>
    <n v="2"/>
  </r>
  <r>
    <n v="74521"/>
    <x v="1"/>
    <n v="21"/>
    <n v="4"/>
    <x v="1"/>
    <m/>
    <n v="1"/>
    <n v="4"/>
    <n v="5"/>
    <n v="47"/>
    <n v="1.22"/>
    <n v="193"/>
    <n v="4.99"/>
    <n v="42"/>
    <n v="1.0902127659574468"/>
    <n v="53.306094195653706"/>
    <n v="1.3836901046531387"/>
    <x v="1"/>
    <m/>
    <m/>
    <n v="1"/>
    <n v="5"/>
    <n v="2"/>
    <n v="3"/>
    <n v="3"/>
    <n v="2"/>
    <n v="5"/>
    <n v="0"/>
    <n v="20"/>
    <n v="1"/>
    <n v="2"/>
    <m/>
  </r>
  <r>
    <n v="74523"/>
    <x v="1"/>
    <n v="61"/>
    <n v="1"/>
    <x v="1"/>
    <m/>
    <n v="1"/>
    <n v="4"/>
    <n v="1"/>
    <n v="55"/>
    <n v="1.42"/>
    <n v="209"/>
    <n v="5.4"/>
    <n v="64"/>
    <n v="1.6523636363636363"/>
    <n v="60.60320964039461"/>
    <n v="1.5646646852610973"/>
    <x v="0"/>
    <n v="2"/>
    <m/>
    <n v="15"/>
    <n v="3"/>
    <n v="2"/>
    <n v="3"/>
    <n v="3"/>
    <n v="3"/>
    <m/>
    <n v="0"/>
    <n v="0"/>
    <n v="1"/>
    <n v="1"/>
    <n v="2"/>
  </r>
  <r>
    <n v="74530"/>
    <x v="1"/>
    <n v="45"/>
    <n v="1"/>
    <x v="1"/>
    <m/>
    <n v="2"/>
    <n v="3"/>
    <n v="1"/>
    <n v="33"/>
    <n v="0.85"/>
    <n v="195"/>
    <n v="5.04"/>
    <n v="29"/>
    <n v="0.74696969696969695"/>
    <n v="34.305403527969027"/>
    <n v="0.88362403026586889"/>
    <x v="0"/>
    <n v="2"/>
    <m/>
    <n v="5"/>
    <n v="4"/>
    <n v="3"/>
    <n v="3"/>
    <n v="2"/>
    <n v="4"/>
    <n v="2"/>
    <n v="0"/>
    <n v="0"/>
    <n v="1"/>
    <n v="2"/>
    <m/>
  </r>
  <r>
    <n v="74537"/>
    <x v="1"/>
    <n v="23"/>
    <n v="4"/>
    <x v="1"/>
    <m/>
    <n v="1"/>
    <n v="3"/>
    <n v="5"/>
    <n v="36"/>
    <n v="0.93"/>
    <n v="133"/>
    <n v="3.44"/>
    <n v="46"/>
    <n v="1.1883333333333335"/>
    <n v="47.026471314603555"/>
    <n v="1.2148505089605919"/>
    <x v="1"/>
    <m/>
    <m/>
    <n v="3"/>
    <n v="4"/>
    <n v="3"/>
    <n v="3"/>
    <n v="3"/>
    <n v="3"/>
    <m/>
    <n v="0"/>
    <n v="4"/>
    <n v="1"/>
    <n v="2"/>
    <m/>
  </r>
  <r>
    <n v="74546"/>
    <x v="1"/>
    <n v="27"/>
    <n v="1"/>
    <x v="1"/>
    <m/>
    <n v="2"/>
    <n v="2"/>
    <n v="5"/>
    <n v="34"/>
    <n v="0.88"/>
    <n v="165"/>
    <n v="4.2699999999999996"/>
    <n v="34"/>
    <n v="0.88"/>
    <n v="34.514470250216021"/>
    <n v="0.89331570059382648"/>
    <x v="0"/>
    <m/>
    <m/>
    <n v="6"/>
    <n v="4"/>
    <n v="0"/>
    <m/>
    <m/>
    <m/>
    <m/>
    <n v="0"/>
    <n v="0"/>
    <n v="1"/>
    <n v="2"/>
    <m/>
  </r>
  <r>
    <n v="74548"/>
    <x v="1"/>
    <n v="63"/>
    <n v="2"/>
    <x v="1"/>
    <m/>
    <n v="2"/>
    <n v="4"/>
    <n v="3"/>
    <n v="49"/>
    <n v="1.27"/>
    <n v="187"/>
    <n v="4.84"/>
    <n v="56"/>
    <n v="1.4514285714285715"/>
    <n v="49.151921807352139"/>
    <n v="1.2739375652109637"/>
    <x v="0"/>
    <n v="2"/>
    <m/>
    <n v="4"/>
    <n v="3"/>
    <n v="3"/>
    <n v="3"/>
    <n v="3"/>
    <n v="3"/>
    <n v="3"/>
    <n v="0"/>
    <n v="0"/>
    <n v="1"/>
    <n v="2"/>
    <m/>
  </r>
  <r>
    <n v="74549"/>
    <x v="1"/>
    <n v="55"/>
    <n v="6"/>
    <x v="1"/>
    <m/>
    <n v="2"/>
    <n v="4"/>
    <n v="1"/>
    <n v="42"/>
    <n v="1.0900000000000001"/>
    <n v="252"/>
    <n v="6.52"/>
    <n v="51"/>
    <n v="1.3235714285714286"/>
    <n v="31.771120958228195"/>
    <n v="0.82453623439211277"/>
    <x v="0"/>
    <n v="2"/>
    <m/>
    <n v="10"/>
    <n v="3"/>
    <n v="0"/>
    <n v="3"/>
    <n v="3"/>
    <n v="3"/>
    <m/>
    <n v="0"/>
    <n v="0"/>
    <n v="1"/>
    <n v="1"/>
    <n v="2"/>
  </r>
  <r>
    <n v="74551"/>
    <x v="1"/>
    <n v="32"/>
    <n v="3"/>
    <x v="1"/>
    <m/>
    <n v="1"/>
    <n v="5"/>
    <n v="1"/>
    <n v="73"/>
    <n v="1.89"/>
    <n v="168"/>
    <n v="4.34"/>
    <n v="81"/>
    <n v="2.0971232876712329"/>
    <n v="72.348495971399501"/>
    <n v="1.8731322929581515"/>
    <x v="0"/>
    <m/>
    <m/>
    <n v="15"/>
    <n v="1"/>
    <n v="3"/>
    <n v="3"/>
    <n v="2"/>
    <n v="2"/>
    <n v="2"/>
    <n v="2"/>
    <n v="0"/>
    <n v="1"/>
    <n v="1"/>
    <n v="2"/>
  </r>
  <r>
    <n v="74552"/>
    <x v="1"/>
    <n v="44"/>
    <n v="4"/>
    <x v="1"/>
    <m/>
    <n v="2"/>
    <n v="5"/>
    <n v="5"/>
    <n v="43"/>
    <n v="1.1100000000000001"/>
    <n v="184"/>
    <n v="4.76"/>
    <n v="46"/>
    <n v="1.1874418604651162"/>
    <n v="53.083716586065982"/>
    <n v="1.3703005909426336"/>
    <x v="0"/>
    <n v="2"/>
    <m/>
    <n v="5"/>
    <n v="3"/>
    <n v="2"/>
    <m/>
    <m/>
    <m/>
    <m/>
    <n v="0"/>
    <n v="2"/>
    <n v="1"/>
    <n v="1"/>
    <n v="1"/>
  </r>
  <r>
    <n v="74554"/>
    <x v="1"/>
    <n v="35"/>
    <n v="4"/>
    <x v="1"/>
    <m/>
    <n v="1"/>
    <n v="4"/>
    <n v="6"/>
    <n v="46"/>
    <n v="1.19"/>
    <n v="155"/>
    <n v="4.01"/>
    <n v="45"/>
    <n v="1.1641304347826087"/>
    <n v="48.329028131463637"/>
    <n v="1.2502509451400374"/>
    <x v="1"/>
    <m/>
    <m/>
    <n v="6"/>
    <n v="2"/>
    <n v="2"/>
    <n v="3"/>
    <n v="3"/>
    <n v="3"/>
    <n v="2"/>
    <n v="60"/>
    <n v="0"/>
    <n v="1"/>
    <n v="1"/>
    <n v="1"/>
  </r>
  <r>
    <n v="74556"/>
    <x v="1"/>
    <n v="23"/>
    <n v="3"/>
    <x v="1"/>
    <m/>
    <n v="1"/>
    <n v="4"/>
    <n v="5"/>
    <n v="38"/>
    <n v="0.98"/>
    <n v="142"/>
    <n v="3.67"/>
    <n v="33"/>
    <n v="0.85105263157894728"/>
    <n v="46.364118366182581"/>
    <n v="1.1957062104962874"/>
    <x v="0"/>
    <m/>
    <m/>
    <n v="2"/>
    <n v="3"/>
    <n v="3"/>
    <n v="3"/>
    <n v="3"/>
    <n v="2"/>
    <n v="1"/>
    <n v="0"/>
    <n v="0"/>
    <n v="1"/>
    <n v="1"/>
    <n v="2"/>
  </r>
  <r>
    <n v="74557"/>
    <x v="1"/>
    <n v="28"/>
    <n v="3"/>
    <x v="1"/>
    <m/>
    <n v="1"/>
    <n v="5"/>
    <n v="6"/>
    <n v="54"/>
    <n v="1.4"/>
    <n v="153"/>
    <n v="3.96"/>
    <n v="49"/>
    <n v="1.2703703703703704"/>
    <n v="50.360098421058403"/>
    <n v="1.3056321812866993"/>
    <x v="1"/>
    <m/>
    <m/>
    <n v="6"/>
    <n v="3"/>
    <n v="3"/>
    <n v="3"/>
    <n v="3"/>
    <n v="3"/>
    <n v="2"/>
    <n v="0"/>
    <n v="0"/>
    <n v="1"/>
    <n v="1"/>
    <n v="2"/>
  </r>
  <r>
    <n v="74563"/>
    <x v="1"/>
    <n v="40"/>
    <n v="3"/>
    <x v="1"/>
    <m/>
    <n v="1"/>
    <n v="4"/>
    <n v="1"/>
    <n v="52"/>
    <n v="1.34"/>
    <n v="227"/>
    <n v="5.87"/>
    <n v="58"/>
    <n v="1.4946153846153847"/>
    <n v="46.288762539119737"/>
    <n v="1.1928258038927011"/>
    <x v="1"/>
    <n v="2"/>
    <m/>
    <n v="6"/>
    <n v="4"/>
    <n v="3"/>
    <n v="3"/>
    <n v="3"/>
    <n v="1"/>
    <n v="4"/>
    <n v="2"/>
    <n v="0"/>
    <n v="1"/>
    <n v="1"/>
    <n v="2"/>
  </r>
  <r>
    <n v="74566"/>
    <x v="1"/>
    <n v="55"/>
    <n v="3"/>
    <x v="1"/>
    <m/>
    <n v="1"/>
    <n v="4"/>
    <n v="4"/>
    <n v="45"/>
    <n v="1.1599999999999999"/>
    <n v="271"/>
    <n v="7.01"/>
    <n v="49"/>
    <n v="1.2631111111111111"/>
    <n v="42.449298464454287"/>
    <n v="1.0942485826392661"/>
    <x v="1"/>
    <n v="2"/>
    <m/>
    <n v="13"/>
    <n v="5"/>
    <n v="0"/>
    <n v="3"/>
    <n v="3"/>
    <n v="3"/>
    <m/>
    <n v="0"/>
    <n v="0"/>
    <n v="2"/>
    <n v="1"/>
    <n v="2"/>
  </r>
  <r>
    <n v="74567"/>
    <x v="1"/>
    <n v="53"/>
    <n v="3"/>
    <x v="1"/>
    <m/>
    <n v="1"/>
    <n v="3"/>
    <n v="1"/>
    <n v="51"/>
    <n v="1.32"/>
    <n v="218"/>
    <n v="5.64"/>
    <n v="51"/>
    <n v="1.32"/>
    <n v="50.307669815263573"/>
    <n v="1.3020808658068221"/>
    <x v="1"/>
    <n v="2"/>
    <m/>
    <n v="14"/>
    <n v="3"/>
    <n v="3"/>
    <n v="3"/>
    <n v="3"/>
    <n v="3"/>
    <n v="1"/>
    <n v="4"/>
    <n v="5"/>
    <n v="1"/>
    <n v="1"/>
    <n v="2"/>
  </r>
  <r>
    <n v="74570"/>
    <x v="1"/>
    <n v="63"/>
    <n v="1"/>
    <x v="1"/>
    <m/>
    <n v="1"/>
    <n v="4"/>
    <n v="1"/>
    <n v="67"/>
    <n v="1.73"/>
    <n v="170"/>
    <n v="4.4000000000000004"/>
    <n v="69"/>
    <n v="1.7816417910447762"/>
    <n v="64.804511577237221"/>
    <n v="1.6733105228152299"/>
    <x v="1"/>
    <n v="2"/>
    <m/>
    <n v="8"/>
    <n v="2"/>
    <n v="3"/>
    <n v="3"/>
    <n v="3"/>
    <n v="3"/>
    <n v="0"/>
    <n v="30"/>
    <n v="0"/>
    <n v="1"/>
    <n v="1"/>
    <n v="2"/>
  </r>
  <r>
    <n v="74574"/>
    <x v="1"/>
    <n v="80"/>
    <n v="3"/>
    <x v="1"/>
    <m/>
    <n v="1"/>
    <n v="3"/>
    <n v="1"/>
    <n v="65"/>
    <n v="1.68"/>
    <n v="213"/>
    <n v="5.51"/>
    <n v="61"/>
    <n v="1.5766153846153845"/>
    <n v="69.910950941842003"/>
    <n v="1.8069291935737624"/>
    <x v="1"/>
    <n v="2"/>
    <m/>
    <n v="5"/>
    <n v="1"/>
    <n v="0"/>
    <m/>
    <m/>
    <m/>
    <n v="1"/>
    <n v="0"/>
    <n v="0"/>
    <n v="1"/>
    <n v="1"/>
    <n v="2"/>
  </r>
  <r>
    <n v="74576"/>
    <x v="1"/>
    <n v="73"/>
    <n v="3"/>
    <x v="1"/>
    <m/>
    <n v="1"/>
    <n v="2"/>
    <n v="1"/>
    <n v="43"/>
    <n v="1.1100000000000001"/>
    <n v="241"/>
    <n v="6.23"/>
    <n v="49"/>
    <n v="1.2648837209302328"/>
    <n v="49.721083950396967"/>
    <n v="1.2834977484869916"/>
    <x v="0"/>
    <n v="1"/>
    <n v="2"/>
    <n v="6"/>
    <n v="3"/>
    <n v="2"/>
    <n v="3"/>
    <n v="3"/>
    <n v="2"/>
    <m/>
    <n v="0"/>
    <n v="0"/>
    <n v="1"/>
    <n v="1"/>
    <n v="2"/>
  </r>
  <r>
    <n v="74582"/>
    <x v="1"/>
    <n v="30"/>
    <n v="3"/>
    <x v="1"/>
    <m/>
    <n v="1"/>
    <n v="4"/>
    <n v="6"/>
    <n v="49"/>
    <n v="1.27"/>
    <n v="190"/>
    <n v="4.91"/>
    <n v="59"/>
    <n v="1.529183673469388"/>
    <n v="55.522806730941767"/>
    <n v="1.4390605009856337"/>
    <x v="1"/>
    <m/>
    <m/>
    <n v="6"/>
    <n v="5"/>
    <n v="1"/>
    <n v="3"/>
    <n v="2"/>
    <n v="1"/>
    <n v="3"/>
    <n v="1"/>
    <n v="0"/>
    <n v="1"/>
    <n v="1"/>
    <n v="1"/>
  </r>
  <r>
    <n v="74583"/>
    <x v="1"/>
    <n v="60"/>
    <n v="1"/>
    <x v="1"/>
    <m/>
    <n v="1"/>
    <n v="4"/>
    <n v="3"/>
    <n v="46"/>
    <n v="1.19"/>
    <n v="135"/>
    <n v="3.49"/>
    <n v="50"/>
    <n v="1.2934782608695652"/>
    <n v="49.669836246486973"/>
    <n v="1.2849370681156411"/>
    <x v="0"/>
    <n v="1"/>
    <n v="1"/>
    <n v="4"/>
    <n v="4"/>
    <n v="1"/>
    <n v="3"/>
    <n v="3"/>
    <n v="2"/>
    <n v="3"/>
    <n v="0"/>
    <n v="0"/>
    <n v="1"/>
    <n v="2"/>
    <m/>
  </r>
  <r>
    <n v="74588"/>
    <x v="1"/>
    <n v="74"/>
    <n v="3"/>
    <x v="1"/>
    <m/>
    <n v="1"/>
    <n v="3"/>
    <n v="2"/>
    <n v="52"/>
    <n v="1.34"/>
    <n v="150"/>
    <n v="3.88"/>
    <n v="62"/>
    <n v="1.5976923076923077"/>
    <n v="56.079348040479694"/>
    <n v="1.4451216610431306"/>
    <x v="1"/>
    <n v="2"/>
    <m/>
    <n v="7"/>
    <n v="3"/>
    <n v="3"/>
    <n v="3"/>
    <n v="3"/>
    <n v="3"/>
    <n v="1"/>
    <n v="0"/>
    <n v="0"/>
    <n v="1"/>
    <n v="1"/>
    <n v="2"/>
  </r>
  <r>
    <n v="74594"/>
    <x v="1"/>
    <n v="53"/>
    <n v="4"/>
    <x v="1"/>
    <m/>
    <n v="1"/>
    <n v="5"/>
    <n v="3"/>
    <n v="32"/>
    <n v="0.83"/>
    <n v="194"/>
    <n v="5.0199999999999996"/>
    <n v="32"/>
    <n v="0.83"/>
    <n v="25.743300401009975"/>
    <n v="0.66771685415119619"/>
    <x v="1"/>
    <n v="2"/>
    <m/>
    <n v="8"/>
    <n v="4"/>
    <n v="2"/>
    <n v="3"/>
    <n v="3"/>
    <n v="3"/>
    <m/>
    <n v="0"/>
    <n v="2"/>
    <n v="2"/>
    <n v="1"/>
    <n v="2"/>
  </r>
  <r>
    <n v="74596"/>
    <x v="1"/>
    <n v="45"/>
    <n v="4"/>
    <x v="1"/>
    <m/>
    <n v="1"/>
    <n v="3"/>
    <n v="5"/>
    <n v="59"/>
    <n v="1.53"/>
    <n v="171"/>
    <n v="4.42"/>
    <n v="67"/>
    <n v="1.7374576271186442"/>
    <n v="57.959545572964167"/>
    <n v="1.5030187241802573"/>
    <x v="1"/>
    <n v="2"/>
    <m/>
    <n v="5"/>
    <n v="4"/>
    <n v="2"/>
    <n v="3"/>
    <n v="3"/>
    <n v="3"/>
    <n v="5"/>
    <n v="15"/>
    <n v="0"/>
    <n v="1"/>
    <n v="1"/>
    <n v="2"/>
  </r>
  <r>
    <n v="74600"/>
    <x v="1"/>
    <n v="66"/>
    <n v="4"/>
    <x v="1"/>
    <m/>
    <n v="1"/>
    <n v="4"/>
    <n v="1"/>
    <n v="43"/>
    <n v="1.1100000000000001"/>
    <n v="200"/>
    <n v="5.17"/>
    <n v="47"/>
    <n v="1.2132558139534884"/>
    <n v="42.980892786273053"/>
    <n v="1.1095067672735603"/>
    <x v="1"/>
    <n v="1"/>
    <n v="2"/>
    <n v="15"/>
    <n v="5"/>
    <n v="0"/>
    <m/>
    <m/>
    <m/>
    <n v="7"/>
    <n v="0"/>
    <n v="0"/>
    <n v="1"/>
    <n v="1"/>
    <n v="2"/>
  </r>
  <r>
    <n v="74605"/>
    <x v="1"/>
    <n v="62"/>
    <n v="3"/>
    <x v="1"/>
    <m/>
    <n v="1"/>
    <n v="5"/>
    <n v="1"/>
    <n v="74"/>
    <n v="1.91"/>
    <n v="211"/>
    <n v="5.46"/>
    <n v="81"/>
    <n v="2.0906756756756755"/>
    <n v="77.62592252919012"/>
    <n v="2.0035880004155828"/>
    <x v="1"/>
    <n v="1"/>
    <n v="2"/>
    <n v="15"/>
    <n v="3"/>
    <n v="1"/>
    <m/>
    <m/>
    <m/>
    <n v="1"/>
    <n v="1"/>
    <n v="3"/>
    <n v="1"/>
    <n v="1"/>
    <n v="2"/>
  </r>
  <r>
    <n v="74609"/>
    <x v="1"/>
    <n v="46"/>
    <n v="2"/>
    <x v="1"/>
    <m/>
    <n v="2"/>
    <n v="4"/>
    <n v="1"/>
    <n v="49"/>
    <n v="1.27"/>
    <n v="177"/>
    <n v="4.58"/>
    <n v="59"/>
    <n v="1.529183673469388"/>
    <n v="46.373314882143553"/>
    <n v="1.2019206102106594"/>
    <x v="0"/>
    <n v="2"/>
    <m/>
    <n v="14"/>
    <n v="3"/>
    <n v="0"/>
    <m/>
    <m/>
    <m/>
    <m/>
    <n v="2"/>
    <n v="0"/>
    <n v="2"/>
    <n v="1"/>
    <n v="2"/>
  </r>
  <r>
    <n v="74612"/>
    <x v="1"/>
    <n v="47"/>
    <n v="1"/>
    <x v="1"/>
    <m/>
    <n v="1"/>
    <n v="4"/>
    <n v="1"/>
    <n v="54"/>
    <n v="1.4"/>
    <n v="261"/>
    <n v="6.75"/>
    <n v="53"/>
    <n v="1.3740740740740738"/>
    <n v="50.644985409763748"/>
    <n v="1.313018140253134"/>
    <x v="1"/>
    <n v="2"/>
    <m/>
    <n v="14"/>
    <n v="3"/>
    <n v="1"/>
    <m/>
    <m/>
    <m/>
    <n v="7"/>
    <n v="0"/>
    <n v="0"/>
    <n v="1"/>
    <n v="1"/>
    <n v="2"/>
  </r>
  <r>
    <n v="74613"/>
    <x v="1"/>
    <n v="35"/>
    <n v="3"/>
    <x v="1"/>
    <m/>
    <n v="1"/>
    <n v="3"/>
    <n v="6"/>
    <n v="38"/>
    <n v="0.98"/>
    <n v="154"/>
    <n v="3.98"/>
    <n v="37"/>
    <n v="0.9542105263157894"/>
    <n v="37.709715520782581"/>
    <n v="0.97251371606228765"/>
    <x v="1"/>
    <m/>
    <m/>
    <n v="4"/>
    <n v="2"/>
    <n v="3"/>
    <n v="1"/>
    <n v="0"/>
    <n v="3"/>
    <n v="1"/>
    <n v="0"/>
    <n v="0"/>
    <n v="1"/>
    <n v="1"/>
    <n v="1"/>
  </r>
  <r>
    <n v="74623"/>
    <x v="1"/>
    <n v="46"/>
    <n v="3"/>
    <x v="1"/>
    <m/>
    <n v="1"/>
    <n v="3"/>
    <n v="3"/>
    <n v="57"/>
    <n v="1.47"/>
    <n v="215"/>
    <n v="5.56"/>
    <n v="57"/>
    <n v="1.4699999999999998"/>
    <n v="50.319354365842173"/>
    <n v="1.2977096652243507"/>
    <x v="1"/>
    <n v="1"/>
    <n v="2"/>
    <n v="6"/>
    <n v="2"/>
    <n v="2"/>
    <m/>
    <m/>
    <m/>
    <n v="1"/>
    <n v="2"/>
    <n v="2"/>
    <n v="1"/>
    <n v="1"/>
    <n v="2"/>
  </r>
  <r>
    <n v="74624"/>
    <x v="1"/>
    <n v="37"/>
    <n v="4"/>
    <x v="1"/>
    <m/>
    <n v="1"/>
    <n v="3"/>
    <n v="5"/>
    <n v="44"/>
    <n v="1.1399999999999999"/>
    <n v="186"/>
    <n v="4.8099999999999996"/>
    <n v="52"/>
    <n v="1.3472727272727272"/>
    <n v="46.509394341706027"/>
    <n v="1.2050161261260197"/>
    <x v="1"/>
    <m/>
    <m/>
    <n v="3"/>
    <n v="3"/>
    <n v="0"/>
    <n v="2"/>
    <n v="2"/>
    <n v="2"/>
    <n v="1"/>
    <n v="2"/>
    <n v="6"/>
    <n v="1"/>
    <n v="1"/>
    <n v="2"/>
  </r>
  <r>
    <n v="74627"/>
    <x v="1"/>
    <n v="29"/>
    <n v="3"/>
    <x v="1"/>
    <m/>
    <n v="1"/>
    <n v="5"/>
    <n v="1"/>
    <n v="53"/>
    <n v="1.37"/>
    <n v="207"/>
    <n v="5.35"/>
    <n v="48"/>
    <n v="1.2407547169811322"/>
    <n v="59.360823643509633"/>
    <n v="1.5344212904077019"/>
    <x v="1"/>
    <m/>
    <m/>
    <n v="14"/>
    <n v="3"/>
    <n v="2"/>
    <n v="3"/>
    <n v="3"/>
    <n v="3"/>
    <n v="1"/>
    <n v="0"/>
    <n v="1"/>
    <n v="1"/>
    <n v="1"/>
    <n v="2"/>
  </r>
  <r>
    <n v="74628"/>
    <x v="1"/>
    <n v="63"/>
    <n v="3"/>
    <x v="1"/>
    <m/>
    <n v="1"/>
    <n v="5"/>
    <n v="3"/>
    <n v="74"/>
    <n v="1.91"/>
    <n v="243"/>
    <n v="6.28"/>
    <n v="84"/>
    <n v="2.1681081081081079"/>
    <n v="76.564201671924934"/>
    <n v="1.9761841242348193"/>
    <x v="0"/>
    <n v="2"/>
    <m/>
    <n v="4"/>
    <n v="1"/>
    <n v="1"/>
    <n v="3"/>
    <n v="3"/>
    <n v="2"/>
    <m/>
    <n v="0"/>
    <n v="15"/>
    <n v="2"/>
    <n v="1"/>
    <n v="2"/>
  </r>
  <r>
    <n v="74633"/>
    <x v="1"/>
    <n v="56"/>
    <n v="2"/>
    <x v="1"/>
    <m/>
    <n v="2"/>
    <n v="5"/>
    <n v="6"/>
    <n v="57"/>
    <n v="1.47"/>
    <n v="208"/>
    <n v="5.38"/>
    <n v="52"/>
    <n v="1.3410526315789473"/>
    <n v="55.489420698504169"/>
    <n v="1.4310429548561603"/>
    <x v="0"/>
    <n v="1"/>
    <n v="2"/>
    <n v="9"/>
    <n v="2"/>
    <n v="3"/>
    <n v="3"/>
    <n v="3"/>
    <n v="3"/>
    <n v="1"/>
    <n v="10"/>
    <n v="1"/>
    <n v="1"/>
    <n v="1"/>
    <n v="2"/>
  </r>
  <r>
    <n v="74636"/>
    <x v="1"/>
    <n v="60"/>
    <n v="6"/>
    <x v="1"/>
    <m/>
    <n v="2"/>
    <n v="5"/>
    <n v="3"/>
    <n v="60"/>
    <n v="1.55"/>
    <n v="215"/>
    <n v="5.56"/>
    <n v="59"/>
    <n v="1.5241666666666667"/>
    <n v="60.177718266246195"/>
    <n v="1.5545910552113602"/>
    <x v="0"/>
    <n v="2"/>
    <m/>
    <n v="15"/>
    <n v="3"/>
    <n v="2"/>
    <n v="1"/>
    <n v="1"/>
    <n v="2"/>
    <n v="0"/>
    <n v="4"/>
    <n v="4"/>
    <n v="1"/>
    <n v="1"/>
    <n v="2"/>
  </r>
  <r>
    <n v="74642"/>
    <x v="1"/>
    <n v="45"/>
    <n v="4"/>
    <x v="1"/>
    <m/>
    <n v="1"/>
    <n v="3"/>
    <n v="3"/>
    <n v="63"/>
    <n v="1.63"/>
    <n v="199"/>
    <n v="5.15"/>
    <n v="66"/>
    <n v="1.7076190476190476"/>
    <n v="47.378056675025732"/>
    <n v="1.2258132123855863"/>
    <x v="0"/>
    <n v="2"/>
    <m/>
    <n v="6"/>
    <n v="3"/>
    <n v="2"/>
    <n v="3"/>
    <n v="3"/>
    <n v="3"/>
    <n v="4"/>
    <n v="0"/>
    <n v="0"/>
    <n v="1"/>
    <n v="2"/>
    <m/>
  </r>
  <r>
    <n v="74645"/>
    <x v="1"/>
    <n v="68"/>
    <n v="3"/>
    <x v="1"/>
    <m/>
    <n v="1"/>
    <n v="5"/>
    <n v="1"/>
    <n v="65"/>
    <n v="1.68"/>
    <n v="174"/>
    <n v="4.5"/>
    <n v="71"/>
    <n v="1.8350769230769231"/>
    <n v="65.895918292721248"/>
    <n v="1.7031560420272567"/>
    <x v="0"/>
    <n v="1"/>
    <n v="2"/>
    <n v="9"/>
    <n v="2"/>
    <n v="2"/>
    <n v="3"/>
    <n v="3"/>
    <n v="3"/>
    <n v="3"/>
    <n v="0"/>
    <n v="0"/>
    <n v="1"/>
    <n v="1"/>
    <n v="2"/>
  </r>
  <r>
    <n v="74652"/>
    <x v="1"/>
    <n v="40"/>
    <n v="1"/>
    <x v="1"/>
    <m/>
    <n v="2"/>
    <n v="3"/>
    <n v="1"/>
    <n v="51"/>
    <n v="1.32"/>
    <n v="233"/>
    <n v="6.03"/>
    <n v="47"/>
    <n v="1.2164705882352942"/>
    <n v="45.516653011174384"/>
    <n v="1.1780780779362783"/>
    <x v="0"/>
    <n v="2"/>
    <m/>
    <n v="6"/>
    <n v="4"/>
    <n v="2"/>
    <m/>
    <m/>
    <m/>
    <n v="2"/>
    <n v="6"/>
    <n v="0"/>
    <n v="1"/>
    <n v="1"/>
    <n v="2"/>
  </r>
  <r>
    <n v="74653"/>
    <x v="1"/>
    <n v="29"/>
    <n v="2"/>
    <x v="1"/>
    <m/>
    <n v="1"/>
    <n v="2"/>
    <n v="5"/>
    <n v="61"/>
    <n v="1.58"/>
    <n v="150"/>
    <n v="3.88"/>
    <n v="64"/>
    <n v="1.657704918032787"/>
    <n v="67.708453225467238"/>
    <n v="1.7537599360039056"/>
    <x v="0"/>
    <m/>
    <m/>
    <n v="4"/>
    <n v="3"/>
    <n v="2"/>
    <n v="3"/>
    <n v="3"/>
    <n v="2"/>
    <n v="1"/>
    <n v="1"/>
    <n v="0"/>
    <n v="1"/>
    <n v="1"/>
    <n v="2"/>
  </r>
  <r>
    <n v="74654"/>
    <x v="1"/>
    <n v="62"/>
    <n v="4"/>
    <x v="1"/>
    <m/>
    <n v="1"/>
    <n v="4"/>
    <n v="5"/>
    <n v="65"/>
    <n v="1.68"/>
    <n v="196"/>
    <n v="5.07"/>
    <n v="59"/>
    <n v="1.5249230769230768"/>
    <n v="67.477311544278436"/>
    <n v="1.7440289752982734"/>
    <x v="0"/>
    <n v="2"/>
    <m/>
    <n v="4"/>
    <n v="3"/>
    <n v="1"/>
    <n v="3"/>
    <n v="2"/>
    <n v="1"/>
    <n v="0"/>
    <n v="0"/>
    <n v="0"/>
    <n v="2"/>
    <n v="1"/>
    <n v="2"/>
  </r>
  <r>
    <n v="74655"/>
    <x v="1"/>
    <n v="36"/>
    <n v="6"/>
    <x v="1"/>
    <m/>
    <n v="2"/>
    <n v="5"/>
    <n v="5"/>
    <n v="90"/>
    <n v="2.33"/>
    <n v="215"/>
    <n v="5.56"/>
    <n v="93"/>
    <n v="2.4076666666666666"/>
    <n v="95.265116219071516"/>
    <n v="2.466308008782629"/>
    <x v="0"/>
    <m/>
    <m/>
    <n v="15"/>
    <n v="4"/>
    <n v="1"/>
    <m/>
    <m/>
    <m/>
    <n v="0"/>
    <n v="0"/>
    <n v="10"/>
    <n v="1"/>
    <n v="1"/>
    <n v="2"/>
  </r>
  <r>
    <n v="74660"/>
    <x v="1"/>
    <n v="38"/>
    <n v="3"/>
    <x v="1"/>
    <m/>
    <n v="1"/>
    <n v="4"/>
    <n v="5"/>
    <n v="43"/>
    <n v="1.1100000000000001"/>
    <n v="169"/>
    <n v="4.37"/>
    <n v="50"/>
    <n v="1.2906976744186047"/>
    <n v="44.356398955327144"/>
    <n v="1.1450140195444916"/>
    <x v="1"/>
    <m/>
    <m/>
    <n v="4"/>
    <n v="4"/>
    <n v="0"/>
    <m/>
    <m/>
    <m/>
    <n v="2"/>
    <n v="0"/>
    <n v="0"/>
    <n v="1"/>
    <n v="1"/>
    <n v="2"/>
  </r>
  <r>
    <n v="74668"/>
    <x v="1"/>
    <n v="80"/>
    <n v="3"/>
    <x v="1"/>
    <m/>
    <n v="1"/>
    <n v="2"/>
    <n v="2"/>
    <n v="45"/>
    <n v="1.1599999999999999"/>
    <n v="164"/>
    <n v="4.24"/>
    <n v="40"/>
    <n v="1.0311111111111111"/>
    <n v="43.098246965798388"/>
    <n v="1.1109770328961361"/>
    <x v="1"/>
    <n v="2"/>
    <m/>
    <n v="5"/>
    <n v="3"/>
    <n v="0"/>
    <m/>
    <m/>
    <m/>
    <n v="0"/>
    <n v="0"/>
    <n v="3"/>
    <n v="1"/>
    <n v="1"/>
    <n v="2"/>
  </r>
  <r>
    <n v="74669"/>
    <x v="1"/>
    <n v="80"/>
    <n v="3"/>
    <x v="1"/>
    <m/>
    <n v="1"/>
    <n v="2"/>
    <n v="2"/>
    <n v="58"/>
    <n v="1.5"/>
    <n v="208"/>
    <n v="5.38"/>
    <n v="68"/>
    <n v="1.7586206896551724"/>
    <n v="56.322393202872469"/>
    <n v="1.4566136173156674"/>
    <x v="0"/>
    <n v="1"/>
    <n v="2"/>
    <n v="15"/>
    <n v="4"/>
    <n v="3"/>
    <m/>
    <m/>
    <m/>
    <n v="2"/>
    <n v="0"/>
    <n v="0"/>
    <n v="1"/>
    <n v="1"/>
    <n v="2"/>
  </r>
  <r>
    <n v="74670"/>
    <x v="1"/>
    <n v="80"/>
    <n v="3"/>
    <x v="1"/>
    <m/>
    <n v="1"/>
    <n v="5"/>
    <n v="2"/>
    <n v="60"/>
    <n v="1.55"/>
    <n v="220"/>
    <n v="5.69"/>
    <n v="56"/>
    <n v="1.4466666666666665"/>
    <n v="67.787522684047772"/>
    <n v="1.7511776693379006"/>
    <x v="1"/>
    <n v="2"/>
    <m/>
    <n v="4"/>
    <n v="3"/>
    <n v="1"/>
    <m/>
    <m/>
    <m/>
    <n v="1"/>
    <n v="0"/>
    <n v="0"/>
    <n v="1"/>
    <n v="1"/>
    <n v="2"/>
  </r>
  <r>
    <n v="74673"/>
    <x v="1"/>
    <n v="21"/>
    <n v="3"/>
    <x v="1"/>
    <m/>
    <n v="1"/>
    <n v="3"/>
    <n v="5"/>
    <n v="72"/>
    <n v="1.86"/>
    <n v="142"/>
    <n v="3.67"/>
    <n v="67"/>
    <n v="1.7308333333333334"/>
    <n v="71.552133556720349"/>
    <n v="1.8484301168819424"/>
    <x v="0"/>
    <m/>
    <m/>
    <n v="5"/>
    <n v="4"/>
    <n v="1"/>
    <n v="3"/>
    <n v="3"/>
    <n v="1"/>
    <n v="12"/>
    <n v="5"/>
    <n v="10"/>
    <n v="1"/>
    <n v="1"/>
    <n v="1"/>
  </r>
  <r>
    <n v="74678"/>
    <x v="1"/>
    <n v="28"/>
    <n v="6"/>
    <x v="1"/>
    <m/>
    <n v="2"/>
    <n v="3"/>
    <n v="1"/>
    <n v="29"/>
    <n v="0.75"/>
    <n v="162"/>
    <n v="4.1900000000000004"/>
    <n v="39"/>
    <n v="1.0086206896551724"/>
    <n v="34.831140085635653"/>
    <n v="0.90080534704230142"/>
    <x v="0"/>
    <m/>
    <m/>
    <n v="4"/>
    <n v="3"/>
    <n v="3"/>
    <n v="3"/>
    <n v="3"/>
    <n v="3"/>
    <m/>
    <n v="0"/>
    <n v="0"/>
    <n v="1"/>
    <n v="2"/>
    <m/>
  </r>
  <r>
    <n v="74683"/>
    <x v="1"/>
    <n v="56"/>
    <n v="2"/>
    <x v="1"/>
    <m/>
    <n v="2"/>
    <n v="5"/>
    <n v="5"/>
    <n v="49"/>
    <n v="1.27"/>
    <n v="251"/>
    <n v="6.49"/>
    <n v="57"/>
    <n v="1.4773469387755103"/>
    <n v="42.019659214825062"/>
    <n v="1.089080963323017"/>
    <x v="0"/>
    <n v="2"/>
    <m/>
    <n v="15"/>
    <n v="2"/>
    <n v="3"/>
    <m/>
    <m/>
    <m/>
    <m/>
    <n v="0"/>
    <n v="0"/>
    <n v="1"/>
    <n v="1"/>
    <n v="2"/>
  </r>
  <r>
    <n v="74686"/>
    <x v="1"/>
    <n v="32"/>
    <n v="1"/>
    <x v="1"/>
    <m/>
    <n v="1"/>
    <n v="2"/>
    <n v="1"/>
    <n v="45"/>
    <n v="1.1599999999999999"/>
    <n v="243"/>
    <n v="6.28"/>
    <n v="50"/>
    <n v="1.2888888888888888"/>
    <n v="42.657218811913928"/>
    <n v="1.099608307151559"/>
    <x v="1"/>
    <m/>
    <m/>
    <n v="10"/>
    <n v="4"/>
    <n v="0"/>
    <n v="3"/>
    <n v="3"/>
    <n v="1"/>
    <n v="1"/>
    <n v="0"/>
    <n v="8"/>
    <n v="1"/>
    <n v="1"/>
    <n v="2"/>
  </r>
  <r>
    <n v="74693"/>
    <x v="1"/>
    <n v="37"/>
    <n v="1"/>
    <x v="1"/>
    <m/>
    <n v="2"/>
    <n v="1"/>
    <n v="4"/>
    <n v="51"/>
    <n v="1.32"/>
    <n v="177"/>
    <n v="4.58"/>
    <n v="53"/>
    <n v="1.371764705882353"/>
    <n v="50.013302389567933"/>
    <n v="1.2944619442005818"/>
    <x v="0"/>
    <m/>
    <m/>
    <n v="8"/>
    <n v="4"/>
    <n v="3"/>
    <n v="3"/>
    <n v="3"/>
    <n v="3"/>
    <n v="1"/>
    <n v="0"/>
    <n v="0"/>
    <n v="1"/>
    <n v="2"/>
    <m/>
  </r>
  <r>
    <n v="74704"/>
    <x v="1"/>
    <n v="54"/>
    <n v="3"/>
    <x v="1"/>
    <m/>
    <n v="1"/>
    <n v="3"/>
    <n v="3"/>
    <n v="39"/>
    <n v="1.01"/>
    <n v="230"/>
    <n v="5.95"/>
    <n v="41"/>
    <n v="1.061794871794872"/>
    <n v="39.890100200280543"/>
    <n v="1.0330513128790604"/>
    <x v="1"/>
    <n v="1"/>
    <n v="1"/>
    <n v="4"/>
    <n v="5"/>
    <n v="3"/>
    <n v="3"/>
    <n v="3"/>
    <n v="3"/>
    <n v="0"/>
    <n v="5"/>
    <n v="0"/>
    <n v="1"/>
    <n v="1"/>
    <n v="2"/>
  </r>
  <r>
    <n v="74711"/>
    <x v="1"/>
    <n v="47"/>
    <n v="3"/>
    <x v="1"/>
    <m/>
    <n v="1"/>
    <n v="3"/>
    <n v="1"/>
    <n v="44"/>
    <n v="1.1399999999999999"/>
    <n v="211"/>
    <n v="5.46"/>
    <n v="46"/>
    <n v="1.1918181818181817"/>
    <n v="41.103654782552937"/>
    <n v="1.0649583284570534"/>
    <x v="1"/>
    <n v="1"/>
    <n v="2"/>
    <n v="4"/>
    <n v="3"/>
    <n v="3"/>
    <n v="3"/>
    <n v="3"/>
    <n v="3"/>
    <n v="1"/>
    <n v="4"/>
    <n v="0"/>
    <n v="1"/>
    <n v="1"/>
    <n v="1"/>
  </r>
  <r>
    <n v="74714"/>
    <x v="1"/>
    <n v="72"/>
    <n v="2"/>
    <x v="1"/>
    <m/>
    <n v="2"/>
    <n v="2"/>
    <n v="2"/>
    <n v="47"/>
    <n v="1.22"/>
    <n v="98"/>
    <n v="2.5299999999999998"/>
    <n v="51"/>
    <n v="1.3238297872340425"/>
    <n v="51.158061822335959"/>
    <n v="1.3279326685797843"/>
    <x v="0"/>
    <n v="2"/>
    <m/>
    <n v="3"/>
    <n v="4"/>
    <n v="3"/>
    <n v="3"/>
    <n v="3"/>
    <n v="3"/>
    <n v="1"/>
    <n v="0"/>
    <n v="0"/>
    <n v="1"/>
    <n v="1"/>
    <n v="2"/>
  </r>
  <r>
    <n v="74717"/>
    <x v="1"/>
    <n v="47"/>
    <n v="6"/>
    <x v="1"/>
    <m/>
    <n v="2"/>
    <n v="5"/>
    <n v="5"/>
    <n v="39"/>
    <n v="1.01"/>
    <n v="138"/>
    <n v="3.57"/>
    <n v="41"/>
    <n v="1.061794871794872"/>
    <n v="33.979924893882306"/>
    <n v="0.87999292673900331"/>
    <x v="1"/>
    <n v="2"/>
    <m/>
    <n v="13"/>
    <n v="2"/>
    <n v="2"/>
    <n v="3"/>
    <n v="3"/>
    <n v="2"/>
    <m/>
    <n v="0"/>
    <n v="1"/>
    <n v="2"/>
    <n v="1"/>
    <n v="2"/>
  </r>
  <r>
    <n v="74719"/>
    <x v="1"/>
    <n v="36"/>
    <n v="3"/>
    <x v="1"/>
    <m/>
    <n v="1"/>
    <n v="5"/>
    <n v="1"/>
    <n v="71"/>
    <n v="1.84"/>
    <n v="166"/>
    <n v="4.29"/>
    <n v="66"/>
    <n v="1.7104225352112679"/>
    <n v="74.046766179528888"/>
    <n v="1.9189584474694814"/>
    <x v="1"/>
    <m/>
    <m/>
    <n v="10"/>
    <n v="2"/>
    <n v="2"/>
    <n v="2"/>
    <n v="2"/>
    <n v="1"/>
    <n v="1"/>
    <n v="0"/>
    <n v="1"/>
    <n v="1"/>
    <n v="1"/>
    <n v="1"/>
  </r>
  <r>
    <n v="74721"/>
    <x v="1"/>
    <n v="53"/>
    <n v="1"/>
    <x v="1"/>
    <m/>
    <n v="2"/>
    <n v="2"/>
    <n v="4"/>
    <n v="58"/>
    <n v="1.5"/>
    <n v="234"/>
    <n v="6.05"/>
    <n v="57"/>
    <n v="1.4741379310344827"/>
    <n v="51.067410294602624"/>
    <n v="1.3207088869293784"/>
    <x v="0"/>
    <n v="2"/>
    <m/>
    <n v="10"/>
    <n v="3"/>
    <n v="2"/>
    <n v="3"/>
    <n v="3"/>
    <n v="3"/>
    <n v="0"/>
    <n v="0"/>
    <n v="0"/>
    <n v="2"/>
    <n v="1"/>
    <n v="2"/>
  </r>
  <r>
    <n v="74725"/>
    <x v="1"/>
    <n v="37"/>
    <n v="1"/>
    <x v="1"/>
    <m/>
    <n v="1"/>
    <n v="4"/>
    <n v="1"/>
    <n v="49"/>
    <n v="1.27"/>
    <n v="207"/>
    <n v="5.35"/>
    <n v="44"/>
    <n v="1.1404081632653063"/>
    <n v="62.605244930689828"/>
    <n v="1.6226257359586955"/>
    <x v="1"/>
    <m/>
    <m/>
    <n v="7"/>
    <n v="2"/>
    <n v="0"/>
    <n v="2"/>
    <n v="2"/>
    <n v="0"/>
    <n v="1"/>
    <n v="0"/>
    <n v="0"/>
    <n v="1"/>
    <n v="2"/>
    <m/>
  </r>
  <r>
    <n v="74731"/>
    <x v="1"/>
    <n v="27"/>
    <n v="1"/>
    <x v="1"/>
    <m/>
    <n v="2"/>
    <n v="4"/>
    <n v="6"/>
    <n v="41"/>
    <n v="1.06"/>
    <n v="164"/>
    <n v="4.24"/>
    <n v="51"/>
    <n v="1.3185365853658537"/>
    <n v="49.36829514586659"/>
    <n v="1.2763510452345996"/>
    <x v="1"/>
    <m/>
    <m/>
    <n v="2"/>
    <n v="3"/>
    <n v="1"/>
    <m/>
    <m/>
    <m/>
    <n v="2"/>
    <n v="0"/>
    <n v="0"/>
    <n v="1"/>
    <n v="2"/>
    <m/>
  </r>
  <r>
    <n v="74732"/>
    <x v="1"/>
    <n v="64"/>
    <n v="3"/>
    <x v="1"/>
    <m/>
    <n v="1"/>
    <n v="4"/>
    <n v="1"/>
    <n v="61"/>
    <n v="1.58"/>
    <n v="258"/>
    <n v="6.67"/>
    <n v="61"/>
    <n v="1.58"/>
    <n v="62.054984818109155"/>
    <n v="1.6073258362723357"/>
    <x v="1"/>
    <n v="2"/>
    <m/>
    <n v="10"/>
    <n v="4"/>
    <n v="3"/>
    <n v="3"/>
    <n v="3"/>
    <n v="0"/>
    <n v="0"/>
    <n v="0"/>
    <n v="0"/>
    <n v="1"/>
    <n v="1"/>
    <n v="2"/>
  </r>
  <r>
    <n v="74734"/>
    <x v="1"/>
    <n v="57"/>
    <n v="3"/>
    <x v="1"/>
    <m/>
    <n v="1"/>
    <n v="3"/>
    <n v="1"/>
    <n v="55"/>
    <n v="1.42"/>
    <n v="230"/>
    <n v="5.95"/>
    <n v="59"/>
    <n v="1.5232727272727273"/>
    <n v="65.788595454419706"/>
    <n v="1.6985419190050177"/>
    <x v="0"/>
    <n v="2"/>
    <m/>
    <n v="7"/>
    <n v="5"/>
    <n v="2"/>
    <n v="3"/>
    <n v="3"/>
    <n v="2"/>
    <n v="1"/>
    <m/>
    <n v="0"/>
    <n v="1"/>
    <n v="1"/>
    <n v="2"/>
  </r>
  <r>
    <n v="74737"/>
    <x v="1"/>
    <n v="63"/>
    <n v="3"/>
    <x v="1"/>
    <m/>
    <n v="1"/>
    <n v="3"/>
    <n v="1"/>
    <n v="65"/>
    <n v="1.68"/>
    <n v="206"/>
    <n v="5.33"/>
    <n v="67"/>
    <n v="1.7316923076923076"/>
    <n v="65.734094004875146"/>
    <n v="1.6989735065875422"/>
    <x v="1"/>
    <n v="2"/>
    <m/>
    <n v="8"/>
    <n v="4"/>
    <n v="3"/>
    <n v="3"/>
    <n v="3"/>
    <n v="3"/>
    <n v="10"/>
    <n v="0"/>
    <n v="2"/>
    <n v="1"/>
    <n v="1"/>
    <n v="2"/>
  </r>
  <r>
    <n v="74742"/>
    <x v="1"/>
    <n v="73"/>
    <n v="3"/>
    <x v="1"/>
    <m/>
    <n v="1"/>
    <n v="3"/>
    <n v="2"/>
    <n v="50"/>
    <n v="1.29"/>
    <n v="193"/>
    <n v="4.99"/>
    <n v="45"/>
    <n v="1.161"/>
    <n v="54.019953452191203"/>
    <n v="1.3937147990665333"/>
    <x v="1"/>
    <n v="2"/>
    <m/>
    <n v="7"/>
    <n v="3"/>
    <n v="3"/>
    <n v="3"/>
    <n v="3"/>
    <n v="3"/>
    <n v="1"/>
    <n v="0"/>
    <n v="0"/>
    <n v="1"/>
    <n v="1"/>
    <n v="2"/>
  </r>
  <r>
    <n v="74745"/>
    <x v="1"/>
    <n v="33"/>
    <n v="1"/>
    <x v="1"/>
    <m/>
    <n v="1"/>
    <n v="2"/>
    <n v="3"/>
    <n v="43"/>
    <n v="1.1100000000000001"/>
    <n v="218"/>
    <n v="5.64"/>
    <n v="38"/>
    <n v="0.98093023255813971"/>
    <n v="47.835896693190392"/>
    <n v="1.2348336123125894"/>
    <x v="1"/>
    <m/>
    <m/>
    <n v="7"/>
    <n v="3"/>
    <n v="2"/>
    <m/>
    <m/>
    <m/>
    <n v="0"/>
    <n v="10"/>
    <n v="1"/>
    <n v="1"/>
    <n v="1"/>
    <n v="2"/>
  </r>
  <r>
    <n v="74747"/>
    <x v="1"/>
    <n v="64"/>
    <n v="6"/>
    <x v="1"/>
    <m/>
    <n v="2"/>
    <n v="2"/>
    <n v="1"/>
    <n v="71"/>
    <n v="1.84"/>
    <n v="239"/>
    <n v="6.18"/>
    <n v="80"/>
    <n v="2.0732394366197187"/>
    <n v="67.762047568563545"/>
    <n v="1.7560868665655907"/>
    <x v="0"/>
    <n v="2"/>
    <m/>
    <n v="6"/>
    <n v="1"/>
    <n v="3"/>
    <n v="1"/>
    <n v="1"/>
    <n v="3"/>
    <n v="0"/>
    <n v="0"/>
    <n v="0"/>
    <n v="2"/>
    <n v="1"/>
    <n v="2"/>
  </r>
  <r>
    <n v="74751"/>
    <x v="1"/>
    <n v="53"/>
    <n v="4"/>
    <x v="1"/>
    <m/>
    <n v="1"/>
    <n v="4"/>
    <n v="1"/>
    <n v="84"/>
    <n v="2.17"/>
    <n v="195"/>
    <n v="5.04"/>
    <n v="88"/>
    <n v="2.273333333333333"/>
    <n v="83.857045603657511"/>
    <n v="2.1663070114278193"/>
    <x v="1"/>
    <n v="2"/>
    <m/>
    <n v="6"/>
    <n v="3"/>
    <n v="0"/>
    <m/>
    <m/>
    <m/>
    <n v="0"/>
    <n v="1"/>
    <n v="0"/>
    <n v="2"/>
    <n v="1"/>
    <n v="2"/>
  </r>
  <r>
    <n v="74756"/>
    <x v="1"/>
    <n v="50"/>
    <n v="6"/>
    <x v="1"/>
    <m/>
    <n v="2"/>
    <n v="1"/>
    <n v="4"/>
    <n v="40"/>
    <n v="1.03"/>
    <n v="181"/>
    <n v="4.68"/>
    <n v="45"/>
    <n v="1.1587499999999999"/>
    <n v="44.643151759427461"/>
    <n v="1.1495611578052571"/>
    <x v="0"/>
    <n v="1"/>
    <n v="2"/>
    <n v="5"/>
    <n v="3"/>
    <n v="2"/>
    <n v="4"/>
    <n v="4"/>
    <n v="1"/>
    <n v="0"/>
    <n v="0"/>
    <n v="0"/>
    <n v="1"/>
    <n v="2"/>
    <m/>
  </r>
  <r>
    <n v="74765"/>
    <x v="1"/>
    <n v="45"/>
    <n v="3"/>
    <x v="1"/>
    <m/>
    <n v="1"/>
    <n v="2"/>
    <n v="1"/>
    <n v="41"/>
    <n v="1.06"/>
    <n v="250"/>
    <n v="6.47"/>
    <n v="36"/>
    <n v="0.93073170731707322"/>
    <n v="40.435358277825465"/>
    <n v="1.0454019457193902"/>
    <x v="1"/>
    <n v="1"/>
    <n v="2"/>
    <n v="8"/>
    <n v="4"/>
    <n v="1"/>
    <m/>
    <m/>
    <m/>
    <n v="3"/>
    <n v="0"/>
    <n v="12"/>
    <n v="1"/>
    <n v="2"/>
    <m/>
  </r>
  <r>
    <n v="74766"/>
    <x v="1"/>
    <n v="21"/>
    <n v="3"/>
    <x v="1"/>
    <m/>
    <n v="1"/>
    <n v="5"/>
    <n v="5"/>
    <n v="55"/>
    <n v="1.42"/>
    <n v="198"/>
    <n v="5.12"/>
    <n v="58"/>
    <n v="1.4974545454545454"/>
    <n v="53.682951548447413"/>
    <n v="1.3859962036144604"/>
    <x v="1"/>
    <m/>
    <m/>
    <n v="3"/>
    <n v="3"/>
    <n v="2"/>
    <n v="2"/>
    <n v="3"/>
    <n v="2"/>
    <n v="2"/>
    <n v="0"/>
    <n v="12"/>
    <n v="1"/>
    <n v="1"/>
    <n v="2"/>
  </r>
  <r>
    <n v="74772"/>
    <x v="1"/>
    <n v="62"/>
    <n v="3"/>
    <x v="1"/>
    <m/>
    <n v="1"/>
    <n v="5"/>
    <n v="2"/>
    <n v="66"/>
    <n v="1.71"/>
    <n v="198"/>
    <n v="5.12"/>
    <n v="63"/>
    <n v="1.6322727272727273"/>
    <n v="68.074897963125295"/>
    <n v="1.7637587199537008"/>
    <x v="1"/>
    <n v="2"/>
    <m/>
    <n v="6"/>
    <n v="2"/>
    <n v="0"/>
    <m/>
    <m/>
    <m/>
    <n v="0"/>
    <n v="1"/>
    <n v="0"/>
    <n v="2"/>
    <n v="1"/>
    <n v="2"/>
  </r>
  <r>
    <n v="74779"/>
    <x v="1"/>
    <n v="78"/>
    <n v="6"/>
    <x v="1"/>
    <m/>
    <n v="2"/>
    <n v="5"/>
    <n v="5"/>
    <n v="39"/>
    <n v="1.01"/>
    <n v="211"/>
    <n v="5.46"/>
    <n v="37"/>
    <n v="0.95820512820512815"/>
    <n v="34.097808065567676"/>
    <n v="0.88304579862111154"/>
    <x v="0"/>
    <n v="2"/>
    <m/>
    <n v="99"/>
    <n v="1"/>
    <n v="1"/>
    <m/>
    <m/>
    <m/>
    <n v="2"/>
    <n v="0"/>
    <n v="0"/>
    <n v="1"/>
    <n v="1"/>
    <n v="2"/>
  </r>
  <r>
    <n v="74781"/>
    <x v="1"/>
    <n v="51"/>
    <n v="4"/>
    <x v="1"/>
    <m/>
    <n v="1"/>
    <n v="4"/>
    <n v="4"/>
    <n v="61"/>
    <n v="1.58"/>
    <n v="237"/>
    <n v="6.13"/>
    <n v="55"/>
    <n v="1.4245901639344263"/>
    <n v="59.345801084856781"/>
    <n v="1.5371535362962905"/>
    <x v="1"/>
    <n v="2"/>
    <m/>
    <n v="10"/>
    <n v="3"/>
    <n v="1"/>
    <m/>
    <m/>
    <m/>
    <n v="1"/>
    <n v="0"/>
    <n v="1"/>
    <n v="1"/>
    <n v="1"/>
    <n v="2"/>
  </r>
  <r>
    <n v="74782"/>
    <x v="1"/>
    <n v="59"/>
    <n v="3"/>
    <x v="1"/>
    <m/>
    <n v="1"/>
    <n v="3"/>
    <n v="1"/>
    <n v="72"/>
    <n v="1.86"/>
    <n v="215"/>
    <n v="5.56"/>
    <n v="76"/>
    <n v="1.9633333333333336"/>
    <n v="78.651417818854782"/>
    <n v="2.0318282936537484"/>
    <x v="1"/>
    <n v="2"/>
    <m/>
    <n v="14"/>
    <n v="2"/>
    <n v="1"/>
    <m/>
    <m/>
    <m/>
    <n v="0"/>
    <n v="2"/>
    <n v="0"/>
    <n v="1"/>
    <n v="1"/>
    <n v="2"/>
  </r>
  <r>
    <n v="74784"/>
    <x v="1"/>
    <n v="39"/>
    <n v="1"/>
    <x v="1"/>
    <m/>
    <n v="2"/>
    <n v="1"/>
    <n v="1"/>
    <n v="60"/>
    <n v="1.55"/>
    <n v="270"/>
    <n v="6.98"/>
    <n v="54"/>
    <n v="1.395"/>
    <n v="64.441886559261803"/>
    <n v="1.6647487361142632"/>
    <x v="0"/>
    <m/>
    <m/>
    <n v="10"/>
    <n v="4"/>
    <n v="1"/>
    <m/>
    <m/>
    <m/>
    <n v="1"/>
    <n v="3"/>
    <n v="0"/>
    <n v="1"/>
    <n v="1"/>
    <n v="2"/>
  </r>
  <r>
    <n v="74787"/>
    <x v="1"/>
    <n v="45"/>
    <n v="3"/>
    <x v="1"/>
    <m/>
    <n v="1"/>
    <n v="4"/>
    <n v="3"/>
    <n v="56"/>
    <n v="1.45"/>
    <n v="200"/>
    <n v="5.17"/>
    <n v="52"/>
    <n v="1.3464285714285713"/>
    <n v="54.513789562195889"/>
    <n v="1.4115177654497149"/>
    <x v="1"/>
    <n v="2"/>
    <m/>
    <n v="5"/>
    <n v="3"/>
    <n v="1"/>
    <m/>
    <m/>
    <m/>
    <m/>
    <n v="0"/>
    <n v="4"/>
    <n v="1"/>
    <n v="2"/>
    <m/>
  </r>
  <r>
    <n v="74790"/>
    <x v="1"/>
    <n v="80"/>
    <n v="3"/>
    <x v="1"/>
    <m/>
    <n v="1"/>
    <n v="5"/>
    <n v="2"/>
    <n v="51"/>
    <n v="1.32"/>
    <n v="253"/>
    <n v="6.54"/>
    <n v="55"/>
    <n v="1.4235294117647062"/>
    <n v="51.559008508606624"/>
    <n v="1.3344684555168773"/>
    <x v="1"/>
    <n v="2"/>
    <m/>
    <n v="15"/>
    <n v="2"/>
    <n v="1"/>
    <n v="3"/>
    <n v="3"/>
    <n v="2"/>
    <n v="0"/>
    <n v="1"/>
    <n v="3"/>
    <n v="2"/>
    <n v="1"/>
    <n v="2"/>
  </r>
  <r>
    <n v="74791"/>
    <x v="1"/>
    <n v="69"/>
    <n v="6"/>
    <x v="1"/>
    <m/>
    <n v="2"/>
    <n v="3"/>
    <n v="1"/>
    <n v="56"/>
    <n v="1.45"/>
    <n v="163"/>
    <n v="4.22"/>
    <n v="60"/>
    <n v="1.5535714285714286"/>
    <n v="54.82170945340858"/>
    <n v="1.4194906912043292"/>
    <x v="0"/>
    <n v="1"/>
    <n v="3"/>
    <n v="77"/>
    <n v="3"/>
    <n v="2"/>
    <m/>
    <m/>
    <m/>
    <n v="0"/>
    <n v="0"/>
    <n v="0"/>
    <n v="2"/>
    <n v="1"/>
    <n v="2"/>
  </r>
  <r>
    <n v="74797"/>
    <x v="1"/>
    <n v="59"/>
    <n v="7"/>
    <x v="1"/>
    <m/>
    <n v="1"/>
    <n v="4"/>
    <n v="3"/>
    <n v="60"/>
    <n v="1.55"/>
    <n v="190"/>
    <n v="4.91"/>
    <n v="60"/>
    <n v="1.55"/>
    <n v="66.048472583790399"/>
    <n v="1.7062522084145855"/>
    <x v="1"/>
    <n v="1"/>
    <n v="2"/>
    <n v="15"/>
    <n v="3"/>
    <n v="0"/>
    <m/>
    <m/>
    <m/>
    <n v="1"/>
    <n v="15"/>
    <n v="0"/>
    <n v="1"/>
    <n v="1"/>
    <n v="2"/>
  </r>
  <r>
    <n v="74803"/>
    <x v="1"/>
    <n v="24"/>
    <n v="2"/>
    <x v="1"/>
    <m/>
    <n v="2"/>
    <n v="4"/>
    <n v="4"/>
    <n v="43"/>
    <n v="1.1100000000000001"/>
    <n v="131"/>
    <n v="3.39"/>
    <n v="37"/>
    <n v="0.95511627906976748"/>
    <n v="38.82789137319817"/>
    <n v="1.0023013819593019"/>
    <x v="0"/>
    <m/>
    <m/>
    <n v="2"/>
    <n v="3"/>
    <n v="2"/>
    <m/>
    <m/>
    <m/>
    <n v="2"/>
    <n v="0"/>
    <n v="0"/>
    <n v="1"/>
    <n v="2"/>
    <m/>
  </r>
  <r>
    <n v="74804"/>
    <x v="1"/>
    <n v="51"/>
    <n v="3"/>
    <x v="1"/>
    <m/>
    <n v="1"/>
    <n v="4"/>
    <n v="1"/>
    <n v="54"/>
    <n v="1.4"/>
    <n v="257"/>
    <n v="6.65"/>
    <n v="61"/>
    <n v="1.5814814814814813"/>
    <n v="55.106766017316168"/>
    <n v="1.4286939337822711"/>
    <x v="1"/>
    <n v="2"/>
    <m/>
    <n v="77"/>
    <n v="3"/>
    <n v="2"/>
    <m/>
    <m/>
    <m/>
    <m/>
    <n v="2"/>
    <n v="1"/>
    <n v="1"/>
    <n v="1"/>
    <n v="2"/>
  </r>
  <r>
    <n v="74812"/>
    <x v="1"/>
    <n v="50"/>
    <n v="3"/>
    <x v="1"/>
    <m/>
    <n v="1"/>
    <n v="4"/>
    <n v="4"/>
    <n v="35"/>
    <n v="0.91"/>
    <n v="164"/>
    <n v="4.24"/>
    <n v="40"/>
    <n v="1.04"/>
    <n v="25.51051565339263"/>
    <n v="0.66327340698820847"/>
    <x v="1"/>
    <n v="1"/>
    <n v="3"/>
    <n v="2"/>
    <n v="4"/>
    <n v="0"/>
    <n v="3"/>
    <n v="2"/>
    <n v="2"/>
    <n v="0"/>
    <n v="0"/>
    <n v="0"/>
    <n v="1"/>
    <n v="1"/>
    <n v="2"/>
  </r>
  <r>
    <n v="74814"/>
    <x v="1"/>
    <n v="25"/>
    <n v="3"/>
    <x v="1"/>
    <m/>
    <n v="1"/>
    <n v="3"/>
    <n v="1"/>
    <n v="60"/>
    <n v="1.55"/>
    <n v="192"/>
    <n v="4.97"/>
    <n v="67"/>
    <n v="1.7308333333333334"/>
    <n v="57.279400314374371"/>
    <n v="1.4797178414546714"/>
    <x v="1"/>
    <m/>
    <m/>
    <n v="3"/>
    <n v="2"/>
    <n v="3"/>
    <n v="3"/>
    <n v="3"/>
    <n v="3"/>
    <m/>
    <n v="0"/>
    <n v="60"/>
    <n v="2"/>
    <n v="2"/>
    <m/>
  </r>
  <r>
    <n v="74815"/>
    <x v="1"/>
    <n v="62"/>
    <n v="4"/>
    <x v="1"/>
    <m/>
    <n v="1"/>
    <n v="3"/>
    <n v="5"/>
    <n v="68"/>
    <n v="1.76"/>
    <n v="204"/>
    <n v="5.28"/>
    <n v="71"/>
    <n v="1.8376470588235294"/>
    <n v="69.525986556300126"/>
    <n v="1.7994961226336503"/>
    <x v="1"/>
    <n v="2"/>
    <m/>
    <n v="5"/>
    <n v="3"/>
    <n v="1"/>
    <n v="3"/>
    <n v="2"/>
    <n v="2"/>
    <n v="0"/>
    <n v="6"/>
    <n v="1"/>
    <n v="1"/>
    <n v="1"/>
    <n v="2"/>
  </r>
  <r>
    <n v="74817"/>
    <x v="1"/>
    <n v="45"/>
    <n v="3"/>
    <x v="1"/>
    <m/>
    <n v="1"/>
    <n v="5"/>
    <n v="1"/>
    <n v="82"/>
    <n v="2.12"/>
    <n v="191"/>
    <n v="4.9400000000000004"/>
    <n v="86"/>
    <n v="2.2234146341463417"/>
    <n v="75.483857042453138"/>
    <n v="1.951533865000008"/>
    <x v="1"/>
    <n v="1"/>
    <n v="2"/>
    <n v="14"/>
    <n v="3"/>
    <n v="2"/>
    <n v="3"/>
    <n v="3"/>
    <n v="2"/>
    <n v="6"/>
    <n v="4"/>
    <n v="5"/>
    <n v="1"/>
    <n v="1"/>
    <n v="2"/>
  </r>
  <r>
    <n v="74822"/>
    <x v="1"/>
    <n v="45"/>
    <n v="3"/>
    <x v="1"/>
    <m/>
    <n v="1"/>
    <n v="2"/>
    <n v="6"/>
    <n v="95"/>
    <n v="2.46"/>
    <n v="196"/>
    <n v="5.07"/>
    <n v="96"/>
    <n v="2.4858947368421052"/>
    <n v="91.948804432120255"/>
    <n v="2.380990093715956"/>
    <x v="1"/>
    <n v="2"/>
    <m/>
    <n v="15"/>
    <n v="5"/>
    <n v="0"/>
    <m/>
    <m/>
    <m/>
    <n v="5"/>
    <n v="0"/>
    <n v="10"/>
    <n v="1"/>
    <n v="1"/>
    <n v="2"/>
  </r>
  <r>
    <n v="74824"/>
    <x v="1"/>
    <n v="28"/>
    <n v="3"/>
    <x v="1"/>
    <m/>
    <n v="1"/>
    <n v="5"/>
    <n v="5"/>
    <n v="80"/>
    <n v="2.0699999999999998"/>
    <n v="165"/>
    <n v="4.2699999999999996"/>
    <n v="80"/>
    <n v="2.0699999999999998"/>
    <n v="85.40401559933953"/>
    <n v="2.2098289036329102"/>
    <x v="1"/>
    <m/>
    <m/>
    <n v="15"/>
    <n v="3"/>
    <n v="3"/>
    <n v="3"/>
    <n v="3"/>
    <n v="3"/>
    <n v="2"/>
    <n v="0"/>
    <n v="0"/>
    <n v="1"/>
    <n v="1"/>
    <n v="2"/>
  </r>
  <r>
    <n v="74829"/>
    <x v="1"/>
    <n v="27"/>
    <n v="1"/>
    <x v="1"/>
    <m/>
    <n v="1"/>
    <n v="2"/>
    <n v="6"/>
    <n v="66"/>
    <n v="1.71"/>
    <n v="188"/>
    <n v="4.8600000000000003"/>
    <n v="67"/>
    <n v="1.7359090909090908"/>
    <n v="64.19965660983739"/>
    <n v="1.6633547394366959"/>
    <x v="1"/>
    <m/>
    <m/>
    <n v="2"/>
    <n v="3"/>
    <n v="3"/>
    <n v="3"/>
    <n v="3"/>
    <n v="3"/>
    <n v="3"/>
    <n v="0"/>
    <n v="0"/>
    <n v="1"/>
    <n v="1"/>
    <n v="2"/>
  </r>
  <r>
    <n v="74831"/>
    <x v="1"/>
    <n v="66"/>
    <n v="3"/>
    <x v="1"/>
    <m/>
    <n v="1"/>
    <n v="5"/>
    <n v="1"/>
    <n v="49"/>
    <n v="1.27"/>
    <n v="229"/>
    <n v="5.92"/>
    <n v="58"/>
    <n v="1.503265306122449"/>
    <n v="51.449212334804564"/>
    <n v="1.3334795850041181"/>
    <x v="1"/>
    <n v="1"/>
    <n v="2"/>
    <n v="15"/>
    <n v="3"/>
    <n v="3"/>
    <n v="3"/>
    <n v="3"/>
    <n v="3"/>
    <n v="1"/>
    <n v="4"/>
    <n v="6"/>
    <n v="1"/>
    <n v="1"/>
    <n v="2"/>
  </r>
  <r>
    <n v="74837"/>
    <x v="1"/>
    <n v="51"/>
    <n v="3"/>
    <x v="1"/>
    <m/>
    <n v="1"/>
    <n v="2"/>
    <n v="3"/>
    <n v="56"/>
    <n v="1.45"/>
    <n v="264"/>
    <n v="6.83"/>
    <n v="62"/>
    <n v="1.6053571428571427"/>
    <n v="56.98226034398396"/>
    <n v="1.4754335267638703"/>
    <x v="1"/>
    <n v="2"/>
    <m/>
    <n v="3"/>
    <n v="3"/>
    <n v="1"/>
    <n v="3"/>
    <n v="2"/>
    <n v="1"/>
    <n v="0"/>
    <n v="0"/>
    <n v="1"/>
    <n v="1"/>
    <n v="2"/>
    <m/>
  </r>
  <r>
    <n v="74841"/>
    <x v="1"/>
    <n v="80"/>
    <n v="3"/>
    <x v="1"/>
    <m/>
    <n v="2"/>
    <n v="5"/>
    <n v="2"/>
    <n v="100"/>
    <n v="2.59"/>
    <n v="251"/>
    <n v="6.49"/>
    <n v="96"/>
    <n v="2.4863999999999997"/>
    <n v="99.641918526181797"/>
    <n v="2.5807256898281081"/>
    <x v="0"/>
    <n v="2"/>
    <m/>
    <m/>
    <n v="3"/>
    <n v="2"/>
    <n v="3"/>
    <n v="3"/>
    <n v="3"/>
    <m/>
    <n v="4"/>
    <n v="4"/>
    <n v="1"/>
    <n v="1"/>
    <n v="2"/>
  </r>
  <r>
    <n v="74843"/>
    <x v="1"/>
    <n v="38"/>
    <n v="1"/>
    <x v="1"/>
    <m/>
    <n v="1"/>
    <n v="1"/>
    <n v="1"/>
    <n v="89"/>
    <n v="2.2999999999999998"/>
    <n v="207"/>
    <n v="5.35"/>
    <n v="91"/>
    <n v="2.351685393258427"/>
    <n v="94.209230978255746"/>
    <n v="2.4346205758425641"/>
    <x v="1"/>
    <m/>
    <m/>
    <n v="2"/>
    <n v="1"/>
    <n v="3"/>
    <n v="3"/>
    <n v="3"/>
    <n v="3"/>
    <m/>
    <n v="0"/>
    <n v="0"/>
    <n v="2"/>
    <n v="1"/>
    <m/>
  </r>
  <r>
    <n v="74845"/>
    <x v="1"/>
    <n v="31"/>
    <n v="3"/>
    <x v="1"/>
    <m/>
    <n v="1"/>
    <n v="5"/>
    <n v="1"/>
    <n v="63"/>
    <n v="1.63"/>
    <n v="172"/>
    <n v="4.45"/>
    <n v="59"/>
    <n v="1.5265079365079364"/>
    <n v="56.975049420260319"/>
    <n v="1.4741163580162591"/>
    <x v="1"/>
    <m/>
    <m/>
    <n v="10"/>
    <n v="3"/>
    <n v="2"/>
    <n v="3"/>
    <n v="3"/>
    <n v="2"/>
    <n v="1"/>
    <n v="0"/>
    <n v="4"/>
    <n v="1"/>
    <n v="1"/>
    <n v="2"/>
  </r>
  <r>
    <n v="74859"/>
    <x v="1"/>
    <n v="55"/>
    <n v="4"/>
    <x v="1"/>
    <m/>
    <n v="1"/>
    <n v="3"/>
    <n v="5"/>
    <n v="48"/>
    <n v="1.24"/>
    <n v="220"/>
    <n v="5.69"/>
    <n v="43"/>
    <n v="1.1108333333333333"/>
    <n v="60.007665140868831"/>
    <n v="1.5501980161391113"/>
    <x v="1"/>
    <n v="2"/>
    <m/>
    <n v="6"/>
    <n v="1"/>
    <n v="1"/>
    <m/>
    <m/>
    <m/>
    <n v="2"/>
    <n v="0"/>
    <n v="3"/>
    <n v="1"/>
    <n v="1"/>
    <n v="2"/>
  </r>
  <r>
    <n v="74862"/>
    <x v="1"/>
    <n v="48"/>
    <n v="3"/>
    <x v="1"/>
    <m/>
    <n v="1"/>
    <n v="4"/>
    <n v="2"/>
    <n v="48"/>
    <n v="1.24"/>
    <n v="261"/>
    <n v="6.75"/>
    <n v="42"/>
    <n v="1.085"/>
    <n v="40.445100901746819"/>
    <n v="1.0448317732951262"/>
    <x v="0"/>
    <n v="1"/>
    <n v="1"/>
    <n v="7"/>
    <n v="3"/>
    <n v="2"/>
    <n v="3"/>
    <n v="3"/>
    <n v="3"/>
    <n v="2"/>
    <n v="0"/>
    <n v="0"/>
    <n v="1"/>
    <n v="1"/>
    <n v="2"/>
  </r>
  <r>
    <n v="74867"/>
    <x v="1"/>
    <n v="53"/>
    <n v="1"/>
    <x v="1"/>
    <m/>
    <n v="1"/>
    <n v="3"/>
    <n v="1"/>
    <n v="54"/>
    <n v="1.4"/>
    <n v="153"/>
    <n v="3.96"/>
    <n v="54"/>
    <n v="1.4"/>
    <n v="60.875740717015539"/>
    <n v="1.5782599445152174"/>
    <x v="1"/>
    <n v="2"/>
    <m/>
    <n v="14"/>
    <n v="1"/>
    <n v="2"/>
    <n v="3"/>
    <n v="2"/>
    <n v="2"/>
    <n v="1"/>
    <n v="0"/>
    <n v="0"/>
    <n v="1"/>
    <n v="1"/>
    <n v="2"/>
  </r>
  <r>
    <n v="74869"/>
    <x v="1"/>
    <n v="66"/>
    <n v="4"/>
    <x v="1"/>
    <m/>
    <n v="1"/>
    <n v="5"/>
    <n v="3"/>
    <n v="50"/>
    <n v="1.29"/>
    <n v="152"/>
    <n v="3.93"/>
    <n v="57"/>
    <n v="1.4706000000000001"/>
    <n v="53.541712641449131"/>
    <n v="1.3813761861493876"/>
    <x v="1"/>
    <n v="2"/>
    <m/>
    <n v="6"/>
    <n v="3"/>
    <n v="3"/>
    <n v="1"/>
    <n v="2"/>
    <n v="2"/>
    <m/>
    <n v="0"/>
    <n v="0"/>
    <n v="2"/>
    <n v="1"/>
    <n v="2"/>
  </r>
  <r>
    <n v="74878"/>
    <x v="1"/>
    <n v="69"/>
    <n v="2"/>
    <x v="1"/>
    <m/>
    <n v="2"/>
    <n v="5"/>
    <n v="1"/>
    <n v="64"/>
    <n v="1.66"/>
    <n v="200"/>
    <n v="5.17"/>
    <n v="71"/>
    <n v="1.8415625"/>
    <n v="61.79517940393535"/>
    <n v="1.602812465789573"/>
    <x v="0"/>
    <n v="2"/>
    <m/>
    <n v="14"/>
    <n v="2"/>
    <n v="2"/>
    <m/>
    <m/>
    <m/>
    <m/>
    <n v="0"/>
    <n v="0"/>
    <n v="1"/>
    <n v="1"/>
    <n v="2"/>
  </r>
  <r>
    <n v="74879"/>
    <x v="1"/>
    <n v="43"/>
    <n v="6"/>
    <x v="1"/>
    <m/>
    <n v="2"/>
    <n v="5"/>
    <n v="1"/>
    <n v="44"/>
    <n v="1.1399999999999999"/>
    <n v="190"/>
    <n v="4.91"/>
    <n v="49"/>
    <n v="1.2695454545454543"/>
    <n v="52.416125109490025"/>
    <n v="1.3580541505640598"/>
    <x v="0"/>
    <n v="2"/>
    <m/>
    <n v="15"/>
    <n v="4"/>
    <n v="3"/>
    <n v="3"/>
    <n v="3"/>
    <n v="3"/>
    <n v="2"/>
    <n v="0"/>
    <n v="0"/>
    <n v="1"/>
    <n v="1"/>
    <n v="2"/>
  </r>
  <r>
    <n v="74883"/>
    <x v="1"/>
    <n v="24"/>
    <n v="1"/>
    <x v="1"/>
    <m/>
    <n v="1"/>
    <n v="4"/>
    <n v="5"/>
    <n v="42"/>
    <n v="1.0900000000000001"/>
    <n v="181"/>
    <n v="4.68"/>
    <n v="40"/>
    <n v="1.0380952380952382"/>
    <n v="31.76072873569807"/>
    <n v="0.82426653147406892"/>
    <x v="0"/>
    <m/>
    <m/>
    <n v="14"/>
    <n v="3"/>
    <n v="3"/>
    <n v="3"/>
    <n v="2"/>
    <n v="2"/>
    <n v="0"/>
    <n v="15"/>
    <n v="1"/>
    <n v="1"/>
    <n v="2"/>
    <m/>
  </r>
  <r>
    <n v="74885"/>
    <x v="1"/>
    <n v="57"/>
    <n v="1"/>
    <x v="1"/>
    <m/>
    <n v="1"/>
    <n v="4"/>
    <n v="1"/>
    <n v="63"/>
    <n v="1.63"/>
    <n v="232"/>
    <n v="6"/>
    <n v="57"/>
    <n v="1.4747619047619047"/>
    <n v="70.508522419583713"/>
    <n v="1.8242681197447848"/>
    <x v="0"/>
    <n v="2"/>
    <m/>
    <n v="3"/>
    <n v="4"/>
    <n v="2"/>
    <n v="3"/>
    <n v="3"/>
    <n v="3"/>
    <n v="1"/>
    <n v="0"/>
    <n v="4"/>
    <n v="1"/>
    <n v="1"/>
    <n v="2"/>
  </r>
  <r>
    <n v="74891"/>
    <x v="1"/>
    <n v="22"/>
    <n v="4"/>
    <x v="1"/>
    <m/>
    <n v="1"/>
    <n v="4"/>
    <n v="1"/>
    <n v="45"/>
    <n v="1.1599999999999999"/>
    <n v="160"/>
    <n v="4.1399999999999997"/>
    <n v="40"/>
    <n v="1.0311111111111111"/>
    <n v="50.584777464828406"/>
    <n v="1.3039631524266877"/>
    <x v="1"/>
    <m/>
    <m/>
    <n v="10"/>
    <n v="4"/>
    <n v="2"/>
    <n v="3"/>
    <n v="2"/>
    <n v="2"/>
    <n v="3"/>
    <n v="0"/>
    <n v="0"/>
    <n v="1"/>
    <n v="1"/>
    <n v="2"/>
  </r>
  <r>
    <n v="74893"/>
    <x v="1"/>
    <n v="70"/>
    <n v="3"/>
    <x v="1"/>
    <m/>
    <n v="1"/>
    <n v="5"/>
    <n v="1"/>
    <n v="68"/>
    <n v="1.76"/>
    <n v="278"/>
    <n v="7.19"/>
    <n v="65"/>
    <n v="1.6823529411764706"/>
    <n v="61.924429200993089"/>
    <n v="1.6027499322609975"/>
    <x v="1"/>
    <n v="2"/>
    <m/>
    <n v="15"/>
    <n v="2"/>
    <n v="0"/>
    <m/>
    <m/>
    <m/>
    <m/>
    <n v="0"/>
    <n v="0"/>
    <n v="1"/>
    <n v="1"/>
    <n v="2"/>
  </r>
  <r>
    <n v="74897"/>
    <x v="1"/>
    <n v="46"/>
    <n v="1"/>
    <x v="1"/>
    <m/>
    <n v="2"/>
    <n v="3"/>
    <n v="1"/>
    <n v="53"/>
    <n v="1.37"/>
    <n v="263"/>
    <n v="6.8"/>
    <n v="49"/>
    <n v="1.2666037735849058"/>
    <n v="58.08807079152195"/>
    <n v="1.501521829894058"/>
    <x v="0"/>
    <n v="2"/>
    <m/>
    <n v="5"/>
    <n v="4"/>
    <n v="3"/>
    <n v="3"/>
    <n v="3"/>
    <n v="3"/>
    <m/>
    <n v="4"/>
    <n v="0"/>
    <n v="1"/>
    <n v="2"/>
    <m/>
  </r>
  <r>
    <n v="74900"/>
    <x v="1"/>
    <n v="69"/>
    <n v="3"/>
    <x v="1"/>
    <m/>
    <n v="1"/>
    <n v="4"/>
    <n v="2"/>
    <n v="28"/>
    <n v="0.72"/>
    <n v="114"/>
    <n v="2.95"/>
    <n v="30"/>
    <n v="0.77142857142857135"/>
    <n v="24.204586762076776"/>
    <n v="0.62240365959625987"/>
    <x v="1"/>
    <n v="2"/>
    <m/>
    <n v="6"/>
    <n v="1"/>
    <n v="3"/>
    <n v="3"/>
    <n v="3"/>
    <n v="3"/>
    <m/>
    <n v="0"/>
    <n v="0"/>
    <n v="2"/>
    <n v="1"/>
    <n v="2"/>
  </r>
  <r>
    <n v="74902"/>
    <x v="1"/>
    <n v="22"/>
    <n v="3"/>
    <x v="1"/>
    <m/>
    <n v="1"/>
    <n v="4"/>
    <n v="5"/>
    <n v="53"/>
    <n v="1.37"/>
    <n v="135"/>
    <n v="3.49"/>
    <n v="48"/>
    <n v="1.2407547169811322"/>
    <n v="43.751817113581595"/>
    <n v="1.1309431970869206"/>
    <x v="1"/>
    <m/>
    <m/>
    <n v="8"/>
    <n v="3"/>
    <n v="0"/>
    <n v="3"/>
    <n v="1"/>
    <n v="0"/>
    <n v="3"/>
    <n v="1"/>
    <n v="0"/>
    <n v="1"/>
    <n v="1"/>
    <n v="2"/>
  </r>
  <r>
    <n v="74904"/>
    <x v="1"/>
    <n v="48"/>
    <n v="3"/>
    <x v="1"/>
    <m/>
    <n v="1"/>
    <n v="3"/>
    <n v="1"/>
    <n v="46"/>
    <n v="1.19"/>
    <n v="178"/>
    <n v="4.5999999999999996"/>
    <n v="47"/>
    <n v="1.2158695652173912"/>
    <n v="41.538877713414472"/>
    <n v="1.0745927060644178"/>
    <x v="0"/>
    <n v="2"/>
    <m/>
    <n v="4"/>
    <n v="3"/>
    <n v="2"/>
    <m/>
    <m/>
    <m/>
    <n v="1"/>
    <n v="3"/>
    <n v="4"/>
    <n v="1"/>
    <n v="2"/>
    <m/>
  </r>
  <r>
    <n v="74907"/>
    <x v="1"/>
    <n v="48"/>
    <n v="3"/>
    <x v="1"/>
    <m/>
    <n v="1"/>
    <n v="5"/>
    <n v="1"/>
    <n v="65"/>
    <n v="1.68"/>
    <n v="212"/>
    <n v="5.48"/>
    <n v="59"/>
    <n v="1.5249230769230768"/>
    <n v="71.20912408390376"/>
    <n v="1.8404819763224356"/>
    <x v="1"/>
    <n v="2"/>
    <m/>
    <n v="6"/>
    <n v="3"/>
    <n v="2"/>
    <n v="3"/>
    <n v="2"/>
    <n v="2"/>
    <n v="1"/>
    <n v="0"/>
    <n v="0"/>
    <n v="1"/>
    <n v="1"/>
    <n v="2"/>
  </r>
  <r>
    <n v="74916"/>
    <x v="1"/>
    <n v="50"/>
    <n v="3"/>
    <x v="1"/>
    <m/>
    <n v="1"/>
    <n v="4"/>
    <n v="5"/>
    <n v="55"/>
    <n v="1.42"/>
    <n v="200"/>
    <n v="5.17"/>
    <n v="63"/>
    <n v="1.6265454545454545"/>
    <n v="46.71343238663259"/>
    <n v="1.2060558907094232"/>
    <x v="1"/>
    <n v="2"/>
    <m/>
    <n v="3"/>
    <n v="3"/>
    <n v="2"/>
    <n v="3"/>
    <n v="3"/>
    <n v="3"/>
    <n v="0"/>
    <n v="2"/>
    <n v="0"/>
    <n v="2"/>
    <n v="2"/>
    <m/>
  </r>
  <r>
    <n v="74918"/>
    <x v="1"/>
    <n v="49"/>
    <n v="1"/>
    <x v="1"/>
    <m/>
    <n v="2"/>
    <n v="4"/>
    <n v="1"/>
    <n v="65"/>
    <n v="1.68"/>
    <n v="188"/>
    <n v="4.8600000000000003"/>
    <n v="59"/>
    <n v="1.5249230769230768"/>
    <n v="62.203311264493657"/>
    <n v="1.6077163526822975"/>
    <x v="0"/>
    <n v="1"/>
    <n v="2"/>
    <n v="7"/>
    <n v="3"/>
    <n v="0"/>
    <n v="9"/>
    <n v="9"/>
    <n v="0"/>
    <n v="0"/>
    <n v="0"/>
    <n v="0"/>
    <n v="1"/>
    <n v="2"/>
    <m/>
  </r>
  <r>
    <n v="74919"/>
    <x v="1"/>
    <n v="66"/>
    <n v="3"/>
    <x v="1"/>
    <m/>
    <n v="1"/>
    <n v="4"/>
    <n v="3"/>
    <n v="72"/>
    <n v="1.86"/>
    <n v="232"/>
    <n v="6"/>
    <n v="72"/>
    <n v="1.8600000000000003"/>
    <n v="77.035778211221597"/>
    <n v="1.9900909371232247"/>
    <x v="1"/>
    <n v="2"/>
    <m/>
    <n v="8"/>
    <n v="2"/>
    <n v="0"/>
    <n v="3"/>
    <n v="1"/>
    <n v="1"/>
    <n v="0"/>
    <n v="0"/>
    <n v="3"/>
    <n v="1"/>
    <n v="1"/>
    <n v="2"/>
  </r>
  <r>
    <n v="74929"/>
    <x v="1"/>
    <n v="66"/>
    <n v="6"/>
    <x v="1"/>
    <m/>
    <n v="1"/>
    <n v="4"/>
    <n v="1"/>
    <n v="65"/>
    <n v="1.68"/>
    <n v="180"/>
    <n v="4.6500000000000004"/>
    <n v="73"/>
    <n v="1.8867692307692308"/>
    <n v="66.258542610181451"/>
    <n v="1.7125284859246896"/>
    <x v="1"/>
    <n v="2"/>
    <m/>
    <n v="8"/>
    <n v="3"/>
    <n v="2"/>
    <n v="3"/>
    <n v="3"/>
    <n v="2"/>
    <n v="1"/>
    <n v="1"/>
    <n v="1"/>
    <n v="1"/>
    <n v="1"/>
    <n v="2"/>
  </r>
  <r>
    <n v="74933"/>
    <x v="1"/>
    <n v="57"/>
    <n v="4"/>
    <x v="0"/>
    <n v="2"/>
    <n v="1"/>
    <n v="3"/>
    <n v="1"/>
    <n v="33"/>
    <n v="0.85"/>
    <n v="125"/>
    <n v="3.23"/>
    <n v="34"/>
    <n v="0.87575757575757573"/>
    <n v="31.347718991407433"/>
    <n v="0.80744124674837325"/>
    <x v="1"/>
    <n v="2"/>
    <m/>
    <n v="10"/>
    <n v="3"/>
    <n v="2"/>
    <n v="3"/>
    <n v="2"/>
    <n v="2"/>
    <m/>
    <n v="1"/>
    <n v="2"/>
    <n v="1"/>
    <n v="1"/>
    <n v="2"/>
  </r>
  <r>
    <n v="74938"/>
    <x v="1"/>
    <n v="52"/>
    <n v="1"/>
    <x v="1"/>
    <m/>
    <n v="1"/>
    <n v="4"/>
    <n v="1"/>
    <n v="71"/>
    <n v="1.84"/>
    <n v="202"/>
    <n v="5.22"/>
    <n v="74"/>
    <n v="1.9177464788732395"/>
    <n v="67.733534505315433"/>
    <n v="1.7553479364757802"/>
    <x v="0"/>
    <n v="2"/>
    <m/>
    <n v="15"/>
    <n v="2"/>
    <n v="3"/>
    <n v="3"/>
    <n v="3"/>
    <n v="3"/>
    <n v="0"/>
    <n v="0"/>
    <n v="0"/>
    <n v="1"/>
    <n v="1"/>
    <n v="2"/>
  </r>
  <r>
    <n v="74941"/>
    <x v="1"/>
    <n v="59"/>
    <n v="4"/>
    <x v="1"/>
    <m/>
    <n v="1"/>
    <n v="3"/>
    <n v="5"/>
    <n v="77"/>
    <n v="1.99"/>
    <n v="219"/>
    <n v="5.66"/>
    <n v="75"/>
    <n v="1.9383116883116882"/>
    <n v="71.598804753140115"/>
    <n v="1.8504106682954393"/>
    <x v="0"/>
    <n v="2"/>
    <m/>
    <n v="6"/>
    <n v="3"/>
    <n v="1"/>
    <m/>
    <m/>
    <m/>
    <n v="2"/>
    <n v="0"/>
    <n v="0"/>
    <n v="1"/>
    <n v="1"/>
    <n v="2"/>
  </r>
  <r>
    <n v="74942"/>
    <x v="1"/>
    <n v="44"/>
    <n v="3"/>
    <x v="1"/>
    <m/>
    <n v="1"/>
    <n v="5"/>
    <n v="1"/>
    <n v="55"/>
    <n v="1.42"/>
    <n v="167"/>
    <n v="4.32"/>
    <n v="57"/>
    <n v="1.4716363636363636"/>
    <n v="50.183039877125744"/>
    <n v="1.295634847736701"/>
    <x v="1"/>
    <n v="2"/>
    <m/>
    <n v="14"/>
    <n v="2"/>
    <n v="0"/>
    <m/>
    <m/>
    <m/>
    <n v="0"/>
    <n v="0"/>
    <n v="8"/>
    <n v="1"/>
    <n v="1"/>
    <n v="2"/>
  </r>
  <r>
    <n v="74945"/>
    <x v="1"/>
    <n v="36"/>
    <n v="3"/>
    <x v="1"/>
    <m/>
    <n v="1"/>
    <n v="4"/>
    <n v="1"/>
    <n v="62"/>
    <n v="1.6"/>
    <n v="182"/>
    <n v="4.71"/>
    <n v="72"/>
    <n v="1.8580645161290323"/>
    <n v="69.625534386089129"/>
    <n v="1.796787984157139"/>
    <x v="1"/>
    <m/>
    <m/>
    <n v="14"/>
    <n v="3"/>
    <n v="2"/>
    <m/>
    <m/>
    <m/>
    <n v="2"/>
    <n v="0"/>
    <n v="2"/>
    <n v="1"/>
    <n v="1"/>
    <n v="2"/>
  </r>
  <r>
    <n v="74948"/>
    <x v="1"/>
    <n v="33"/>
    <n v="7"/>
    <x v="1"/>
    <m/>
    <n v="1"/>
    <n v="4"/>
    <n v="1"/>
    <n v="50"/>
    <n v="1.29"/>
    <n v="171"/>
    <n v="4.42"/>
    <n v="47"/>
    <n v="1.2126000000000001"/>
    <n v="59.140919350266174"/>
    <n v="1.5258357192368672"/>
    <x v="1"/>
    <m/>
    <m/>
    <n v="15"/>
    <n v="3"/>
    <n v="2"/>
    <m/>
    <m/>
    <m/>
    <n v="4"/>
    <n v="2"/>
    <n v="0"/>
    <n v="1"/>
    <n v="1"/>
    <n v="1"/>
  </r>
  <r>
    <n v="74954"/>
    <x v="1"/>
    <n v="48"/>
    <n v="2"/>
    <x v="1"/>
    <m/>
    <n v="2"/>
    <n v="3"/>
    <n v="1"/>
    <n v="77"/>
    <n v="1.99"/>
    <n v="210"/>
    <n v="5.43"/>
    <n v="81"/>
    <n v="2.0933766233766233"/>
    <n v="75.500285246867534"/>
    <n v="1.9512411381982651"/>
    <x v="0"/>
    <n v="2"/>
    <m/>
    <n v="10"/>
    <n v="2"/>
    <n v="1"/>
    <m/>
    <m/>
    <m/>
    <n v="0"/>
    <n v="5"/>
    <n v="0"/>
    <n v="1"/>
    <n v="1"/>
    <n v="2"/>
  </r>
  <r>
    <n v="74958"/>
    <x v="1"/>
    <n v="76"/>
    <n v="2"/>
    <x v="1"/>
    <m/>
    <n v="2"/>
    <n v="4"/>
    <n v="1"/>
    <n v="51"/>
    <n v="1.32"/>
    <n v="250"/>
    <n v="6.47"/>
    <n v="58"/>
    <n v="1.5011764705882353"/>
    <n v="48.658128490795228"/>
    <n v="1.2593868550558764"/>
    <x v="0"/>
    <n v="2"/>
    <m/>
    <n v="3"/>
    <n v="3"/>
    <n v="2"/>
    <n v="3"/>
    <n v="3"/>
    <n v="2"/>
    <m/>
    <n v="0"/>
    <n v="0"/>
    <n v="2"/>
    <n v="1"/>
    <n v="2"/>
  </r>
  <r>
    <n v="74960"/>
    <x v="1"/>
    <n v="63"/>
    <n v="4"/>
    <x v="1"/>
    <m/>
    <n v="1"/>
    <n v="4"/>
    <n v="6"/>
    <n v="106"/>
    <n v="2.74"/>
    <n v="207"/>
    <n v="5.35"/>
    <n v="100"/>
    <n v="2.5849056603773586"/>
    <n v="111.37592215775801"/>
    <n v="2.8789625161533676"/>
    <x v="0"/>
    <n v="2"/>
    <m/>
    <n v="14"/>
    <n v="1"/>
    <n v="0"/>
    <n v="3"/>
    <n v="2"/>
    <n v="1"/>
    <n v="0"/>
    <n v="0"/>
    <n v="0"/>
    <n v="1"/>
    <n v="1"/>
    <n v="2"/>
  </r>
  <r>
    <n v="74971"/>
    <x v="1"/>
    <n v="47"/>
    <n v="6"/>
    <x v="1"/>
    <m/>
    <n v="2"/>
    <n v="5"/>
    <n v="1"/>
    <n v="63"/>
    <n v="1.63"/>
    <n v="257"/>
    <n v="6.65"/>
    <n v="59"/>
    <n v="1.5265079365079364"/>
    <n v="55.583316181288126"/>
    <n v="1.4381080218333275"/>
    <x v="0"/>
    <n v="2"/>
    <m/>
    <n v="15"/>
    <n v="1"/>
    <n v="2"/>
    <n v="3"/>
    <n v="3"/>
    <n v="2"/>
    <m/>
    <n v="0"/>
    <n v="0"/>
    <n v="2"/>
    <n v="1"/>
    <n v="2"/>
  </r>
  <r>
    <n v="74978"/>
    <x v="1"/>
    <n v="80"/>
    <n v="3"/>
    <x v="1"/>
    <m/>
    <n v="1"/>
    <n v="4"/>
    <n v="2"/>
    <n v="65"/>
    <n v="1.68"/>
    <n v="135"/>
    <n v="3.49"/>
    <n v="64"/>
    <n v="1.6541538461538461"/>
    <n v="68.603008698048441"/>
    <n v="1.7731239171187902"/>
    <x v="0"/>
    <n v="1"/>
    <n v="3"/>
    <n v="7"/>
    <n v="3"/>
    <n v="0"/>
    <n v="2"/>
    <n v="1"/>
    <n v="2"/>
    <n v="1"/>
    <n v="2"/>
    <n v="1"/>
    <n v="1"/>
    <n v="1"/>
    <n v="2"/>
  </r>
  <r>
    <n v="74979"/>
    <x v="1"/>
    <n v="80"/>
    <n v="3"/>
    <x v="1"/>
    <m/>
    <n v="1"/>
    <n v="2"/>
    <n v="2"/>
    <n v="44"/>
    <n v="1.1399999999999999"/>
    <n v="131"/>
    <n v="3.39"/>
    <n v="40"/>
    <n v="1.0363636363636362"/>
    <n v="42.889061325170232"/>
    <n v="1.1112165888794105"/>
    <x v="0"/>
    <n v="1"/>
    <n v="3"/>
    <n v="5"/>
    <n v="1"/>
    <n v="2"/>
    <n v="3"/>
    <n v="3"/>
    <n v="3"/>
    <n v="1"/>
    <n v="2"/>
    <n v="0"/>
    <n v="1"/>
    <n v="1"/>
    <n v="2"/>
  </r>
  <r>
    <n v="74983"/>
    <x v="1"/>
    <n v="63"/>
    <n v="1"/>
    <x v="1"/>
    <m/>
    <n v="2"/>
    <n v="2"/>
    <n v="1"/>
    <n v="53"/>
    <n v="1.37"/>
    <n v="212"/>
    <n v="5.48"/>
    <n v="49"/>
    <n v="1.2666037735849058"/>
    <n v="53.253039527389497"/>
    <n v="1.3765408330664832"/>
    <x v="0"/>
    <n v="2"/>
    <m/>
    <n v="6"/>
    <n v="3"/>
    <n v="3"/>
    <m/>
    <m/>
    <m/>
    <n v="2"/>
    <n v="1"/>
    <n v="0"/>
    <n v="1"/>
    <n v="2"/>
    <m/>
  </r>
  <r>
    <n v="74985"/>
    <x v="1"/>
    <n v="66"/>
    <n v="1"/>
    <x v="1"/>
    <m/>
    <n v="2"/>
    <n v="1"/>
    <n v="2"/>
    <n v="60"/>
    <n v="1.55"/>
    <n v="179"/>
    <n v="4.63"/>
    <n v="56"/>
    <n v="1.4466666666666665"/>
    <n v="60.427878041713093"/>
    <n v="1.5610535160775882"/>
    <x v="0"/>
    <n v="1"/>
    <n v="1"/>
    <n v="3"/>
    <n v="3"/>
    <n v="3"/>
    <n v="1"/>
    <n v="2"/>
    <n v="3"/>
    <n v="0"/>
    <n v="0"/>
    <n v="2"/>
    <n v="1"/>
    <n v="1"/>
    <n v="2"/>
  </r>
  <r>
    <n v="74989"/>
    <x v="1"/>
    <n v="80"/>
    <n v="3"/>
    <x v="1"/>
    <m/>
    <n v="1"/>
    <n v="5"/>
    <n v="2"/>
    <n v="50"/>
    <n v="1.29"/>
    <n v="242"/>
    <n v="6.26"/>
    <n v="50"/>
    <n v="1.29"/>
    <n v="53.375213971391453"/>
    <n v="1.3770805204618994"/>
    <x v="1"/>
    <n v="2"/>
    <m/>
    <n v="12"/>
    <n v="5"/>
    <n v="2"/>
    <n v="3"/>
    <n v="3"/>
    <n v="3"/>
    <n v="0"/>
    <n v="0"/>
    <n v="0"/>
    <n v="1"/>
    <n v="1"/>
    <n v="2"/>
  </r>
  <r>
    <n v="74997"/>
    <x v="1"/>
    <n v="43"/>
    <n v="3"/>
    <x v="1"/>
    <m/>
    <n v="1"/>
    <n v="3"/>
    <n v="1"/>
    <n v="52"/>
    <n v="1.34"/>
    <n v="218"/>
    <n v="5.64"/>
    <n v="60"/>
    <n v="1.5461538461538462"/>
    <n v="47.467184398063786"/>
    <n v="1.2231928287193361"/>
    <x v="0"/>
    <n v="1"/>
    <n v="2"/>
    <n v="8"/>
    <n v="4"/>
    <n v="2"/>
    <n v="3"/>
    <n v="2"/>
    <n v="1"/>
    <n v="0"/>
    <n v="2"/>
    <n v="4"/>
    <n v="1"/>
    <n v="1"/>
    <n v="2"/>
  </r>
  <r>
    <n v="74998"/>
    <x v="1"/>
    <n v="38"/>
    <n v="6"/>
    <x v="1"/>
    <m/>
    <n v="2"/>
    <n v="4"/>
    <n v="1"/>
    <n v="41"/>
    <n v="1.06"/>
    <n v="183"/>
    <n v="4.7300000000000004"/>
    <n v="41"/>
    <n v="1.06"/>
    <n v="33.620959278746987"/>
    <n v="0.86922480086516607"/>
    <x v="0"/>
    <m/>
    <m/>
    <n v="6"/>
    <n v="4"/>
    <n v="3"/>
    <n v="3"/>
    <n v="3"/>
    <n v="3"/>
    <m/>
    <n v="0"/>
    <n v="0"/>
    <n v="1"/>
    <n v="1"/>
    <n v="2"/>
  </r>
  <r>
    <n v="75000"/>
    <x v="1"/>
    <n v="45"/>
    <n v="1"/>
    <x v="1"/>
    <m/>
    <n v="2"/>
    <n v="1"/>
    <n v="4"/>
    <n v="40"/>
    <n v="1.03"/>
    <n v="194"/>
    <n v="5.0199999999999996"/>
    <n v="48"/>
    <n v="1.236"/>
    <n v="19.728883437291358"/>
    <n v="0.50801874851025253"/>
    <x v="0"/>
    <n v="2"/>
    <m/>
    <n v="6"/>
    <n v="4"/>
    <n v="2"/>
    <m/>
    <m/>
    <m/>
    <n v="1"/>
    <n v="0"/>
    <n v="0"/>
    <n v="1"/>
    <n v="2"/>
    <m/>
  </r>
  <r>
    <n v="75003"/>
    <x v="1"/>
    <n v="51"/>
    <n v="4"/>
    <x v="1"/>
    <m/>
    <n v="1"/>
    <n v="4"/>
    <n v="4"/>
    <n v="55"/>
    <n v="1.42"/>
    <n v="227"/>
    <n v="5.87"/>
    <n v="57"/>
    <n v="1.4716363636363636"/>
    <n v="50.267939952102275"/>
    <n v="1.2978268133088224"/>
    <x v="0"/>
    <n v="2"/>
    <m/>
    <n v="7"/>
    <n v="4"/>
    <n v="0"/>
    <m/>
    <m/>
    <m/>
    <m/>
    <n v="0"/>
    <n v="0"/>
    <n v="2"/>
    <n v="1"/>
    <n v="1"/>
  </r>
  <r>
    <n v="75004"/>
    <x v="1"/>
    <n v="52"/>
    <n v="6"/>
    <x v="1"/>
    <m/>
    <n v="2"/>
    <n v="4"/>
    <n v="4"/>
    <n v="79"/>
    <n v="2.04"/>
    <n v="214"/>
    <n v="5.53"/>
    <n v="79"/>
    <n v="2.04"/>
    <n v="83.088187946984192"/>
    <n v="2.1455683976183262"/>
    <x v="0"/>
    <n v="2"/>
    <m/>
    <n v="8"/>
    <n v="4"/>
    <n v="0"/>
    <n v="3"/>
    <n v="2"/>
    <n v="1"/>
    <n v="2"/>
    <n v="0"/>
    <n v="1"/>
    <n v="1"/>
    <n v="1"/>
    <n v="2"/>
  </r>
  <r>
    <n v="75010"/>
    <x v="1"/>
    <n v="80"/>
    <n v="4"/>
    <x v="1"/>
    <m/>
    <n v="1"/>
    <n v="2"/>
    <n v="2"/>
    <n v="69"/>
    <n v="1.78"/>
    <n v="306"/>
    <n v="7.91"/>
    <n v="64"/>
    <n v="1.6510144927536232"/>
    <n v="66.015749771247499"/>
    <n v="1.7030149940988486"/>
    <x v="0"/>
    <n v="2"/>
    <m/>
    <n v="99"/>
    <n v="3"/>
    <n v="0"/>
    <m/>
    <m/>
    <m/>
    <n v="0"/>
    <n v="0"/>
    <n v="0"/>
    <n v="1"/>
    <n v="2"/>
    <n v="2"/>
  </r>
  <r>
    <n v="75011"/>
    <x v="1"/>
    <n v="69"/>
    <n v="3"/>
    <x v="1"/>
    <m/>
    <n v="2"/>
    <n v="4"/>
    <n v="1"/>
    <n v="59"/>
    <n v="1.53"/>
    <n v="163"/>
    <n v="4.22"/>
    <n v="62"/>
    <n v="1.6077966101694916"/>
    <n v="52.223642776974607"/>
    <n v="1.3542741262503586"/>
    <x v="0"/>
    <n v="2"/>
    <m/>
    <n v="9"/>
    <n v="3"/>
    <n v="0"/>
    <m/>
    <m/>
    <m/>
    <n v="1"/>
    <n v="0"/>
    <n v="5"/>
    <n v="1"/>
    <n v="1"/>
    <n v="2"/>
  </r>
  <r>
    <n v="75018"/>
    <x v="1"/>
    <n v="52"/>
    <n v="3"/>
    <x v="1"/>
    <m/>
    <n v="1"/>
    <n v="4"/>
    <n v="1"/>
    <n v="72"/>
    <n v="1.86"/>
    <n v="197"/>
    <n v="5.09"/>
    <n v="72"/>
    <n v="1.8600000000000003"/>
    <n v="59.427417846874953"/>
    <n v="1.5352082943776031"/>
    <x v="1"/>
    <n v="2"/>
    <m/>
    <n v="5"/>
    <n v="1"/>
    <n v="2"/>
    <n v="3"/>
    <n v="3"/>
    <n v="3"/>
    <n v="1"/>
    <n v="0"/>
    <n v="1"/>
    <n v="1"/>
    <n v="1"/>
    <n v="2"/>
  </r>
  <r>
    <n v="75020"/>
    <x v="1"/>
    <n v="54"/>
    <n v="3"/>
    <x v="1"/>
    <m/>
    <n v="1"/>
    <n v="4"/>
    <n v="1"/>
    <n v="43"/>
    <n v="1.1100000000000001"/>
    <n v="170"/>
    <n v="4.4000000000000004"/>
    <n v="39"/>
    <n v="1.0067441860465118"/>
    <n v="39.488363432317378"/>
    <n v="1.0193507769737744"/>
    <x v="1"/>
    <n v="1"/>
    <n v="3"/>
    <n v="4"/>
    <n v="5"/>
    <n v="0"/>
    <m/>
    <m/>
    <m/>
    <n v="2"/>
    <n v="0"/>
    <n v="2"/>
    <n v="1"/>
    <n v="1"/>
    <n v="2"/>
  </r>
  <r>
    <n v="75027"/>
    <x v="1"/>
    <n v="42"/>
    <n v="3"/>
    <x v="1"/>
    <m/>
    <n v="1"/>
    <n v="3"/>
    <n v="1"/>
    <n v="37"/>
    <n v="0.96"/>
    <n v="167"/>
    <n v="4.32"/>
    <n v="31"/>
    <n v="0.80432432432432432"/>
    <n v="37.998838674682986"/>
    <n v="0.98591581426204489"/>
    <x v="1"/>
    <n v="2"/>
    <m/>
    <n v="15"/>
    <n v="2"/>
    <n v="3"/>
    <n v="3"/>
    <n v="3"/>
    <n v="3"/>
    <n v="0"/>
    <n v="2"/>
    <n v="0"/>
    <n v="1"/>
    <n v="1"/>
    <n v="2"/>
  </r>
  <r>
    <n v="75030"/>
    <x v="1"/>
    <n v="56"/>
    <n v="4"/>
    <x v="1"/>
    <m/>
    <n v="1"/>
    <n v="2"/>
    <n v="3"/>
    <n v="78"/>
    <n v="2.02"/>
    <n v="184"/>
    <n v="4.76"/>
    <n v="84"/>
    <n v="2.1753846153846155"/>
    <n v="86.388391050292711"/>
    <n v="2.2372378195075808"/>
    <x v="0"/>
    <n v="1"/>
    <n v="2"/>
    <n v="2"/>
    <n v="1"/>
    <n v="2"/>
    <n v="3"/>
    <n v="3"/>
    <n v="2"/>
    <m/>
    <n v="0"/>
    <n v="0"/>
    <n v="2"/>
    <n v="1"/>
    <n v="2"/>
  </r>
  <r>
    <n v="75042"/>
    <x v="1"/>
    <n v="54"/>
    <n v="4"/>
    <x v="1"/>
    <m/>
    <n v="1"/>
    <n v="3"/>
    <n v="5"/>
    <n v="121"/>
    <n v="3.13"/>
    <n v="211"/>
    <n v="5.46"/>
    <n v="121"/>
    <n v="3.13"/>
    <n v="115.92283122314024"/>
    <n v="2.9986649729622226"/>
    <x v="1"/>
    <n v="1"/>
    <n v="2"/>
    <n v="1"/>
    <n v="4"/>
    <n v="1"/>
    <n v="3"/>
    <n v="2"/>
    <n v="3"/>
    <m/>
    <n v="0"/>
    <n v="0"/>
    <n v="1"/>
    <n v="1"/>
    <n v="2"/>
  </r>
  <r>
    <n v="75044"/>
    <x v="1"/>
    <n v="60"/>
    <n v="2"/>
    <x v="1"/>
    <m/>
    <n v="2"/>
    <n v="3"/>
    <n v="1"/>
    <n v="51"/>
    <n v="1.32"/>
    <n v="184"/>
    <n v="4.76"/>
    <n v="49"/>
    <n v="1.2682352941176471"/>
    <n v="52.210698909138493"/>
    <n v="1.3513357364718199"/>
    <x v="0"/>
    <n v="1"/>
    <n v="2"/>
    <n v="14"/>
    <n v="3"/>
    <n v="2"/>
    <n v="3"/>
    <n v="3"/>
    <n v="2"/>
    <n v="1"/>
    <n v="0"/>
    <n v="0"/>
    <n v="1"/>
    <n v="1"/>
    <n v="2"/>
  </r>
  <r>
    <n v="75047"/>
    <x v="1"/>
    <n v="38"/>
    <n v="3"/>
    <x v="1"/>
    <m/>
    <n v="1"/>
    <n v="4"/>
    <n v="5"/>
    <n v="48"/>
    <n v="1.24"/>
    <n v="245"/>
    <n v="6.34"/>
    <n v="47"/>
    <n v="1.2141666666666666"/>
    <n v="44.958234499884"/>
    <n v="1.1614210579136699"/>
    <x v="0"/>
    <m/>
    <m/>
    <n v="5"/>
    <n v="3"/>
    <n v="0"/>
    <m/>
    <m/>
    <m/>
    <m/>
    <n v="1"/>
    <n v="0"/>
    <n v="1"/>
    <n v="1"/>
    <n v="2"/>
  </r>
  <r>
    <n v="75056"/>
    <x v="1"/>
    <n v="53"/>
    <n v="3"/>
    <x v="1"/>
    <m/>
    <n v="1"/>
    <n v="2"/>
    <n v="4"/>
    <n v="53"/>
    <n v="1.37"/>
    <n v="191"/>
    <n v="4.9400000000000004"/>
    <n v="63"/>
    <n v="1.6284905660377358"/>
    <n v="57.381150711099991"/>
    <n v="1.4832486127208866"/>
    <x v="0"/>
    <n v="2"/>
    <m/>
    <n v="7"/>
    <n v="2"/>
    <n v="4"/>
    <m/>
    <m/>
    <m/>
    <m/>
    <n v="0"/>
    <n v="0"/>
    <n v="2"/>
    <n v="1"/>
    <n v="2"/>
  </r>
  <r>
    <n v="75057"/>
    <x v="1"/>
    <n v="55"/>
    <n v="2"/>
    <x v="1"/>
    <m/>
    <n v="2"/>
    <n v="4"/>
    <n v="1"/>
    <n v="56"/>
    <n v="1.45"/>
    <n v="289"/>
    <n v="7.47"/>
    <n v="51"/>
    <n v="1.3205357142857144"/>
    <n v="48.577758424433952"/>
    <n v="1.2578169592040935"/>
    <x v="0"/>
    <n v="2"/>
    <m/>
    <n v="7"/>
    <n v="2"/>
    <n v="0"/>
    <m/>
    <m/>
    <m/>
    <m/>
    <n v="0"/>
    <n v="1"/>
    <n v="1"/>
    <n v="1"/>
    <n v="2"/>
  </r>
  <r>
    <n v="75058"/>
    <x v="1"/>
    <n v="66"/>
    <n v="3"/>
    <x v="1"/>
    <m/>
    <n v="1"/>
    <n v="5"/>
    <n v="1"/>
    <n v="34"/>
    <n v="0.88"/>
    <n v="177"/>
    <n v="4.58"/>
    <n v="36"/>
    <n v="0.93176470588235294"/>
    <n v="32.109492866556174"/>
    <n v="0.83106922713439513"/>
    <x v="0"/>
    <n v="2"/>
    <m/>
    <n v="14"/>
    <n v="3"/>
    <n v="2"/>
    <n v="3"/>
    <n v="3"/>
    <n v="2"/>
    <n v="1"/>
    <n v="0"/>
    <n v="0"/>
    <n v="1"/>
    <n v="1"/>
    <n v="2"/>
  </r>
  <r>
    <n v="75061"/>
    <x v="1"/>
    <n v="60"/>
    <n v="3"/>
    <x v="1"/>
    <m/>
    <n v="1"/>
    <n v="4"/>
    <n v="1"/>
    <n v="71"/>
    <n v="1.84"/>
    <n v="160"/>
    <n v="4.1399999999999997"/>
    <n v="65"/>
    <n v="1.6845070422535213"/>
    <n v="86.176473256164385"/>
    <n v="2.2333057857935557"/>
    <x v="1"/>
    <n v="2"/>
    <m/>
    <n v="15"/>
    <n v="1"/>
    <n v="1"/>
    <n v="3"/>
    <n v="3"/>
    <n v="3"/>
    <n v="0"/>
    <n v="0"/>
    <n v="1"/>
    <n v="1"/>
    <n v="1"/>
    <n v="2"/>
  </r>
  <r>
    <n v="75064"/>
    <x v="1"/>
    <n v="39"/>
    <n v="1"/>
    <x v="1"/>
    <m/>
    <n v="2"/>
    <n v="4"/>
    <n v="5"/>
    <n v="33"/>
    <n v="0.85"/>
    <n v="192"/>
    <n v="4.97"/>
    <n v="31"/>
    <n v="0.79848484848484846"/>
    <n v="29.85748980719735"/>
    <n v="0.76905655563993169"/>
    <x v="0"/>
    <m/>
    <m/>
    <n v="77"/>
    <n v="3"/>
    <n v="0"/>
    <n v="3"/>
    <n v="3"/>
    <n v="2"/>
    <m/>
    <n v="0"/>
    <n v="0"/>
    <n v="2"/>
    <n v="1"/>
    <n v="2"/>
  </r>
  <r>
    <n v="75066"/>
    <x v="1"/>
    <n v="44"/>
    <n v="4"/>
    <x v="1"/>
    <m/>
    <n v="1"/>
    <n v="5"/>
    <n v="1"/>
    <n v="83"/>
    <n v="2.15"/>
    <n v="163"/>
    <n v="4.22"/>
    <n v="92"/>
    <n v="2.3831325301204815"/>
    <n v="84.069517289244644"/>
    <n v="2.177704363516578"/>
    <x v="1"/>
    <n v="1"/>
    <n v="2"/>
    <n v="15"/>
    <n v="2"/>
    <n v="0"/>
    <n v="3"/>
    <n v="3"/>
    <n v="3"/>
    <n v="2"/>
    <n v="0"/>
    <n v="0"/>
    <n v="1"/>
    <n v="1"/>
    <n v="2"/>
  </r>
  <r>
    <n v="75070"/>
    <x v="1"/>
    <n v="74"/>
    <n v="1"/>
    <x v="1"/>
    <m/>
    <n v="2"/>
    <n v="1"/>
    <n v="1"/>
    <n v="50"/>
    <n v="1.29"/>
    <n v="201"/>
    <n v="5.2"/>
    <n v="51"/>
    <n v="1.3158000000000001"/>
    <n v="58.310800037429907"/>
    <n v="1.5044186409656917"/>
    <x v="0"/>
    <n v="1"/>
    <n v="2"/>
    <n v="3"/>
    <n v="3"/>
    <n v="3"/>
    <n v="3"/>
    <n v="3"/>
    <n v="3"/>
    <m/>
    <n v="0"/>
    <n v="0"/>
    <n v="2"/>
    <n v="1"/>
    <n v="2"/>
  </r>
  <r>
    <n v="75075"/>
    <x v="1"/>
    <n v="38"/>
    <n v="6"/>
    <x v="1"/>
    <m/>
    <n v="2"/>
    <n v="5"/>
    <n v="1"/>
    <n v="92"/>
    <n v="2.38"/>
    <n v="189"/>
    <n v="4.8899999999999997"/>
    <n v="97"/>
    <n v="2.5093478260869562"/>
    <n v="95.697210302394936"/>
    <n v="2.4756452230402166"/>
    <x v="0"/>
    <m/>
    <m/>
    <n v="15"/>
    <n v="2"/>
    <n v="2"/>
    <n v="3"/>
    <n v="3"/>
    <n v="2"/>
    <n v="0"/>
    <n v="2"/>
    <n v="0"/>
    <n v="1"/>
    <n v="1"/>
    <n v="2"/>
  </r>
  <r>
    <n v="75078"/>
    <x v="1"/>
    <n v="50"/>
    <n v="4"/>
    <x v="1"/>
    <m/>
    <n v="1"/>
    <n v="3"/>
    <n v="5"/>
    <n v="37"/>
    <n v="0.96"/>
    <n v="159"/>
    <n v="4.1100000000000003"/>
    <n v="39"/>
    <n v="1.0118918918918918"/>
    <n v="33.79276140641506"/>
    <n v="0.87678516081509339"/>
    <x v="1"/>
    <n v="1"/>
    <n v="1"/>
    <n v="3"/>
    <n v="4"/>
    <n v="2"/>
    <n v="3"/>
    <n v="3"/>
    <n v="3"/>
    <n v="1"/>
    <n v="0"/>
    <n v="2"/>
    <n v="1"/>
    <n v="1"/>
    <n v="2"/>
  </r>
  <r>
    <n v="75081"/>
    <x v="1"/>
    <n v="66"/>
    <n v="1"/>
    <x v="1"/>
    <m/>
    <n v="2"/>
    <n v="1"/>
    <n v="1"/>
    <n v="29"/>
    <n v="0.75"/>
    <n v="189"/>
    <n v="4.8899999999999997"/>
    <n v="23"/>
    <n v="0.59482758620689657"/>
    <n v="35.520066199844756"/>
    <n v="0.91862240172012288"/>
    <x v="0"/>
    <n v="1"/>
    <n v="1"/>
    <n v="77"/>
    <n v="3"/>
    <n v="0"/>
    <n v="3"/>
    <n v="3"/>
    <n v="3"/>
    <m/>
    <n v="0"/>
    <n v="0"/>
    <n v="2"/>
    <n v="1"/>
    <n v="2"/>
  </r>
  <r>
    <n v="75088"/>
    <x v="1"/>
    <n v="39"/>
    <n v="3"/>
    <x v="1"/>
    <m/>
    <n v="1"/>
    <n v="4"/>
    <n v="1"/>
    <n v="32"/>
    <n v="0.83"/>
    <n v="158"/>
    <n v="4.09"/>
    <n v="39"/>
    <n v="1.0115624999999999"/>
    <n v="33.717064638935753"/>
    <n v="0.8745363640723961"/>
    <x v="1"/>
    <m/>
    <m/>
    <n v="9"/>
    <n v="3"/>
    <n v="3"/>
    <n v="3"/>
    <n v="3"/>
    <n v="3"/>
    <n v="4"/>
    <n v="0"/>
    <n v="0"/>
    <n v="1"/>
    <n v="1"/>
    <n v="2"/>
  </r>
  <r>
    <n v="75089"/>
    <x v="1"/>
    <n v="62"/>
    <n v="3"/>
    <x v="1"/>
    <m/>
    <n v="1"/>
    <n v="2"/>
    <n v="1"/>
    <n v="62"/>
    <n v="1.6"/>
    <n v="226"/>
    <n v="5.84"/>
    <n v="56"/>
    <n v="1.4451612903225808"/>
    <n v="56.119567805335684"/>
    <n v="1.448246911105437"/>
    <x v="0"/>
    <n v="2"/>
    <m/>
    <n v="14"/>
    <n v="5"/>
    <n v="3"/>
    <m/>
    <m/>
    <m/>
    <n v="3"/>
    <n v="0"/>
    <n v="4"/>
    <n v="1"/>
    <n v="2"/>
    <m/>
  </r>
  <r>
    <n v="75090"/>
    <x v="1"/>
    <n v="76"/>
    <n v="3"/>
    <x v="1"/>
    <m/>
    <n v="1"/>
    <n v="3"/>
    <n v="2"/>
    <n v="55"/>
    <n v="1.42"/>
    <n v="165"/>
    <n v="4.2699999999999996"/>
    <n v="61"/>
    <n v="1.5749090909090908"/>
    <n v="45.202747733253801"/>
    <n v="1.1670527596585525"/>
    <x v="1"/>
    <n v="1"/>
    <n v="2"/>
    <n v="5"/>
    <n v="2"/>
    <n v="4"/>
    <n v="4"/>
    <n v="4"/>
    <n v="4"/>
    <n v="0"/>
    <n v="0"/>
    <n v="1"/>
    <n v="2"/>
    <n v="1"/>
    <n v="2"/>
  </r>
  <r>
    <n v="75093"/>
    <x v="1"/>
    <n v="48"/>
    <n v="4"/>
    <x v="1"/>
    <m/>
    <n v="1"/>
    <n v="4"/>
    <n v="3"/>
    <n v="39"/>
    <n v="1.01"/>
    <n v="142"/>
    <n v="3.67"/>
    <n v="43"/>
    <n v="1.1135897435897435"/>
    <n v="26.532571767425168"/>
    <n v="0.6871255765410107"/>
    <x v="1"/>
    <n v="2"/>
    <m/>
    <n v="5"/>
    <n v="2"/>
    <n v="2"/>
    <n v="3"/>
    <n v="3"/>
    <n v="2"/>
    <n v="0"/>
    <n v="1"/>
    <n v="1"/>
    <n v="1"/>
    <n v="2"/>
    <m/>
  </r>
  <r>
    <n v="75097"/>
    <x v="1"/>
    <n v="44"/>
    <n v="4"/>
    <x v="1"/>
    <m/>
    <n v="1"/>
    <n v="5"/>
    <n v="3"/>
    <n v="73"/>
    <n v="1.89"/>
    <n v="171"/>
    <n v="4.42"/>
    <n v="70"/>
    <n v="1.8123287671232875"/>
    <n v="80.339927637208504"/>
    <n v="2.0800337429359463"/>
    <x v="1"/>
    <n v="2"/>
    <m/>
    <n v="14"/>
    <n v="2"/>
    <n v="0"/>
    <n v="3"/>
    <n v="2"/>
    <n v="1"/>
    <n v="5"/>
    <n v="0"/>
    <n v="1"/>
    <n v="1"/>
    <n v="1"/>
    <n v="2"/>
  </r>
  <r>
    <n v="75103"/>
    <x v="1"/>
    <n v="55"/>
    <n v="7"/>
    <x v="1"/>
    <m/>
    <n v="1"/>
    <n v="3"/>
    <n v="3"/>
    <n v="82"/>
    <n v="2.12"/>
    <n v="212"/>
    <n v="5.48"/>
    <n v="78"/>
    <n v="2.0165853658536586"/>
    <n v="82.136600045785769"/>
    <n v="2.1235316109398275"/>
    <x v="1"/>
    <n v="1"/>
    <n v="2"/>
    <n v="3"/>
    <n v="3"/>
    <n v="3"/>
    <n v="3"/>
    <n v="3"/>
    <n v="3"/>
    <n v="2"/>
    <n v="5"/>
    <n v="5"/>
    <n v="1"/>
    <n v="1"/>
    <n v="2"/>
  </r>
  <r>
    <n v="75104"/>
    <x v="1"/>
    <n v="26"/>
    <n v="3"/>
    <x v="1"/>
    <m/>
    <n v="1"/>
    <n v="5"/>
    <n v="5"/>
    <n v="75"/>
    <n v="1.94"/>
    <n v="239"/>
    <n v="6.18"/>
    <n v="81"/>
    <n v="2.0951999999999997"/>
    <n v="79.460705524846261"/>
    <n v="2.0553835829093567"/>
    <x v="1"/>
    <m/>
    <m/>
    <n v="15"/>
    <n v="2"/>
    <n v="2"/>
    <n v="3"/>
    <n v="3"/>
    <n v="2"/>
    <n v="1"/>
    <n v="0"/>
    <n v="0"/>
    <n v="1"/>
    <n v="1"/>
    <n v="2"/>
  </r>
  <r>
    <n v="75114"/>
    <x v="1"/>
    <n v="47"/>
    <n v="6"/>
    <x v="1"/>
    <m/>
    <n v="2"/>
    <n v="5"/>
    <n v="1"/>
    <n v="52"/>
    <n v="1.34"/>
    <n v="207"/>
    <n v="5.35"/>
    <n v="50"/>
    <n v="1.2884615384615385"/>
    <n v="56.17343433670073"/>
    <n v="1.4475461925226727"/>
    <x v="0"/>
    <n v="1"/>
    <n v="2"/>
    <n v="15"/>
    <n v="4"/>
    <n v="3"/>
    <n v="3"/>
    <n v="1"/>
    <n v="1"/>
    <m/>
    <n v="0"/>
    <n v="0"/>
    <n v="1"/>
    <n v="1"/>
    <n v="2"/>
  </r>
  <r>
    <n v="75118"/>
    <x v="1"/>
    <n v="64"/>
    <n v="4"/>
    <x v="1"/>
    <m/>
    <n v="1"/>
    <n v="4"/>
    <n v="3"/>
    <n v="75"/>
    <n v="1.94"/>
    <n v="259"/>
    <n v="6.7"/>
    <n v="75"/>
    <n v="1.94"/>
    <n v="78.121299042160302"/>
    <n v="2.0207376018905463"/>
    <x v="1"/>
    <n v="2"/>
    <m/>
    <n v="14"/>
    <n v="4"/>
    <n v="0"/>
    <n v="3"/>
    <n v="3"/>
    <n v="3"/>
    <n v="15"/>
    <n v="60"/>
    <n v="0"/>
    <n v="1"/>
    <n v="1"/>
    <n v="2"/>
  </r>
  <r>
    <n v="75125"/>
    <x v="1"/>
    <n v="32"/>
    <n v="3"/>
    <x v="1"/>
    <m/>
    <n v="1"/>
    <n v="4"/>
    <n v="4"/>
    <n v="27"/>
    <n v="0.7"/>
    <n v="209"/>
    <n v="5.4"/>
    <n v="28"/>
    <n v="0.72592592592592586"/>
    <n v="18.04488042046242"/>
    <n v="0.46783023312309974"/>
    <x v="1"/>
    <m/>
    <m/>
    <n v="3"/>
    <n v="4"/>
    <n v="3"/>
    <n v="3"/>
    <n v="3"/>
    <n v="3"/>
    <n v="2"/>
    <n v="0"/>
    <n v="1"/>
    <n v="1"/>
    <n v="1"/>
    <n v="2"/>
  </r>
  <r>
    <n v="75129"/>
    <x v="1"/>
    <n v="80"/>
    <n v="3"/>
    <x v="1"/>
    <m/>
    <n v="1"/>
    <n v="3"/>
    <n v="2"/>
    <n v="61"/>
    <n v="1.58"/>
    <n v="142"/>
    <n v="3.67"/>
    <n v="60"/>
    <n v="1.5540983606557379"/>
    <n v="58.353089706625731"/>
    <n v="1.5114406842044041"/>
    <x v="1"/>
    <n v="1"/>
    <n v="2"/>
    <n v="6"/>
    <n v="3"/>
    <n v="3"/>
    <m/>
    <m/>
    <m/>
    <m/>
    <n v="0"/>
    <n v="1"/>
    <n v="2"/>
    <n v="1"/>
    <n v="2"/>
  </r>
  <r>
    <n v="75131"/>
    <x v="1"/>
    <n v="34"/>
    <n v="6"/>
    <x v="1"/>
    <m/>
    <n v="1"/>
    <n v="4"/>
    <n v="1"/>
    <n v="51"/>
    <n v="1.32"/>
    <n v="231"/>
    <n v="5.97"/>
    <n v="45"/>
    <n v="1.1647058823529413"/>
    <n v="52.739236485869824"/>
    <n v="1.3650155325754543"/>
    <x v="1"/>
    <m/>
    <m/>
    <n v="15"/>
    <n v="2"/>
    <n v="1"/>
    <m/>
    <m/>
    <m/>
    <n v="0"/>
    <n v="0"/>
    <n v="0"/>
    <n v="1"/>
    <n v="1"/>
    <n v="2"/>
  </r>
  <r>
    <n v="75134"/>
    <x v="1"/>
    <n v="33"/>
    <n v="3"/>
    <x v="1"/>
    <m/>
    <n v="1"/>
    <n v="4"/>
    <n v="1"/>
    <n v="60"/>
    <n v="1.55"/>
    <n v="151"/>
    <n v="3.9"/>
    <n v="55"/>
    <n v="1.4208333333333334"/>
    <n v="60.231176000037621"/>
    <n v="1.5559720466676386"/>
    <x v="1"/>
    <m/>
    <m/>
    <n v="3"/>
    <n v="1"/>
    <n v="3"/>
    <n v="3"/>
    <n v="3"/>
    <n v="2"/>
    <n v="0"/>
    <n v="1"/>
    <n v="0"/>
    <n v="2"/>
    <n v="1"/>
    <n v="2"/>
  </r>
  <r>
    <n v="75137"/>
    <x v="1"/>
    <n v="30"/>
    <n v="1"/>
    <x v="1"/>
    <m/>
    <n v="1"/>
    <n v="2"/>
    <n v="1"/>
    <n v="62"/>
    <n v="1.6"/>
    <n v="220"/>
    <n v="5.69"/>
    <n v="57"/>
    <n v="1.4709677419354839"/>
    <n v="68.99811874215824"/>
    <n v="1.7805966127008579"/>
    <x v="1"/>
    <m/>
    <m/>
    <n v="4"/>
    <n v="3"/>
    <n v="2"/>
    <n v="3"/>
    <n v="3"/>
    <n v="2"/>
    <m/>
    <n v="0"/>
    <n v="1"/>
    <n v="1"/>
    <n v="1"/>
    <n v="2"/>
  </r>
  <r>
    <n v="75140"/>
    <x v="1"/>
    <n v="34"/>
    <n v="3"/>
    <x v="1"/>
    <m/>
    <n v="1"/>
    <n v="3"/>
    <n v="3"/>
    <n v="30"/>
    <n v="0.78"/>
    <n v="196"/>
    <n v="5.07"/>
    <n v="37"/>
    <n v="0.96199999999999997"/>
    <n v="29.876874989227961"/>
    <n v="0.77679874971992702"/>
    <x v="0"/>
    <m/>
    <m/>
    <n v="1"/>
    <n v="3"/>
    <n v="1"/>
    <m/>
    <m/>
    <m/>
    <n v="2"/>
    <n v="4"/>
    <n v="3"/>
    <n v="1"/>
    <n v="1"/>
    <n v="2"/>
  </r>
  <r>
    <n v="75149"/>
    <x v="1"/>
    <n v="39"/>
    <n v="4"/>
    <x v="1"/>
    <m/>
    <n v="1"/>
    <n v="2"/>
    <n v="1"/>
    <n v="54"/>
    <n v="1.4"/>
    <n v="156"/>
    <n v="4.03"/>
    <n v="59"/>
    <n v="1.5296296296296295"/>
    <n v="48.585288067062088"/>
    <n v="1.2596185795164245"/>
    <x v="1"/>
    <m/>
    <m/>
    <n v="6"/>
    <n v="3"/>
    <n v="0"/>
    <m/>
    <m/>
    <m/>
    <m/>
    <n v="0"/>
    <n v="0"/>
    <n v="2"/>
    <n v="2"/>
    <m/>
  </r>
  <r>
    <n v="75150"/>
    <x v="1"/>
    <n v="71"/>
    <n v="3"/>
    <x v="1"/>
    <m/>
    <n v="1"/>
    <n v="4"/>
    <n v="1"/>
    <n v="51"/>
    <n v="1.32"/>
    <n v="192"/>
    <n v="4.97"/>
    <n v="56"/>
    <n v="1.4494117647058824"/>
    <n v="45.008850363397436"/>
    <n v="1.1649349505820512"/>
    <x v="1"/>
    <n v="2"/>
    <m/>
    <n v="14"/>
    <n v="2"/>
    <n v="2"/>
    <n v="3"/>
    <n v="3"/>
    <n v="3"/>
    <n v="1"/>
    <n v="0"/>
    <n v="0"/>
    <n v="1"/>
    <n v="1"/>
    <n v="2"/>
  </r>
  <r>
    <n v="75155"/>
    <x v="1"/>
    <n v="34"/>
    <n v="3"/>
    <x v="1"/>
    <m/>
    <n v="2"/>
    <n v="4"/>
    <n v="6"/>
    <n v="38"/>
    <n v="0.98"/>
    <n v="203"/>
    <n v="5.25"/>
    <n v="33"/>
    <n v="0.85105263157894728"/>
    <n v="27.738036134522233"/>
    <n v="0.71534935294294177"/>
    <x v="1"/>
    <m/>
    <m/>
    <n v="14"/>
    <n v="2"/>
    <n v="2"/>
    <n v="3"/>
    <n v="3"/>
    <n v="2"/>
    <n v="1"/>
    <n v="0"/>
    <n v="5"/>
    <n v="1"/>
    <n v="2"/>
    <m/>
  </r>
  <r>
    <n v="75158"/>
    <x v="1"/>
    <n v="80"/>
    <n v="3"/>
    <x v="1"/>
    <m/>
    <n v="1"/>
    <n v="1"/>
    <n v="2"/>
    <n v="34"/>
    <n v="0.88"/>
    <n v="290"/>
    <n v="7.5"/>
    <n v="31"/>
    <n v="0.8023529411764706"/>
    <n v="28.756992472963532"/>
    <n v="0.74429862871199737"/>
    <x v="1"/>
    <n v="2"/>
    <m/>
    <n v="9"/>
    <n v="3"/>
    <n v="0"/>
    <m/>
    <m/>
    <m/>
    <m/>
    <n v="4"/>
    <n v="10"/>
    <n v="2"/>
    <n v="1"/>
    <n v="2"/>
  </r>
  <r>
    <n v="75161"/>
    <x v="1"/>
    <n v="47"/>
    <n v="3"/>
    <x v="1"/>
    <m/>
    <n v="1"/>
    <n v="3"/>
    <n v="1"/>
    <n v="97"/>
    <n v="2.5099999999999998"/>
    <n v="228"/>
    <n v="5.9"/>
    <n v="105"/>
    <n v="2.7170103092783502"/>
    <n v="110.71461373804645"/>
    <n v="2.8648833039432637"/>
    <x v="1"/>
    <n v="1"/>
    <n v="2"/>
    <n v="8"/>
    <n v="3"/>
    <n v="3"/>
    <n v="3"/>
    <n v="3"/>
    <n v="3"/>
    <n v="1"/>
    <n v="0"/>
    <n v="3"/>
    <n v="1"/>
    <n v="2"/>
    <m/>
  </r>
  <r>
    <n v="75164"/>
    <x v="1"/>
    <n v="42"/>
    <n v="3"/>
    <x v="1"/>
    <m/>
    <n v="1"/>
    <n v="4"/>
    <n v="6"/>
    <n v="46"/>
    <n v="1.19"/>
    <n v="174"/>
    <n v="4.5"/>
    <n v="44"/>
    <n v="1.1382608695652174"/>
    <n v="33.27203857556924"/>
    <n v="0.86073317184624776"/>
    <x v="1"/>
    <n v="2"/>
    <m/>
    <n v="10"/>
    <n v="3"/>
    <n v="2"/>
    <n v="3"/>
    <n v="0"/>
    <n v="2"/>
    <n v="1"/>
    <n v="1"/>
    <n v="1"/>
    <n v="1"/>
    <n v="2"/>
    <m/>
  </r>
  <r>
    <n v="75173"/>
    <x v="1"/>
    <n v="42"/>
    <n v="3"/>
    <x v="1"/>
    <m/>
    <n v="1"/>
    <n v="5"/>
    <n v="3"/>
    <n v="71"/>
    <n v="1.84"/>
    <n v="108"/>
    <n v="2.79"/>
    <n v="67"/>
    <n v="1.7363380281690142"/>
    <n v="65.309884085428081"/>
    <n v="1.6925378410871503"/>
    <x v="1"/>
    <n v="1"/>
    <n v="2"/>
    <n v="14"/>
    <n v="2"/>
    <n v="0"/>
    <n v="3"/>
    <n v="3"/>
    <n v="0"/>
    <n v="4"/>
    <n v="1"/>
    <n v="1"/>
    <n v="1"/>
    <n v="2"/>
    <m/>
  </r>
  <r>
    <n v="75179"/>
    <x v="1"/>
    <n v="64"/>
    <n v="4"/>
    <x v="1"/>
    <m/>
    <n v="1"/>
    <n v="3"/>
    <n v="4"/>
    <n v="108"/>
    <n v="2.79"/>
    <n v="312"/>
    <n v="8.07"/>
    <n v="104"/>
    <n v="2.686666666666667"/>
    <n v="110.75089083411795"/>
    <n v="2.8610646798813804"/>
    <x v="0"/>
    <n v="2"/>
    <m/>
    <n v="3"/>
    <n v="3"/>
    <n v="3"/>
    <n v="2"/>
    <n v="2"/>
    <n v="3"/>
    <n v="1"/>
    <n v="0"/>
    <n v="0"/>
    <n v="1"/>
    <n v="1"/>
    <n v="2"/>
  </r>
  <r>
    <n v="75181"/>
    <x v="1"/>
    <n v="59"/>
    <n v="3"/>
    <x v="1"/>
    <m/>
    <n v="1"/>
    <n v="5"/>
    <n v="5"/>
    <n v="67"/>
    <n v="1.73"/>
    <n v="200"/>
    <n v="5.17"/>
    <n v="69"/>
    <n v="1.7816417910447762"/>
    <n v="58.029820101750616"/>
    <n v="1.4983819220302772"/>
    <x v="1"/>
    <n v="2"/>
    <m/>
    <n v="9"/>
    <n v="2"/>
    <n v="2"/>
    <n v="3"/>
    <n v="3"/>
    <n v="2"/>
    <n v="0"/>
    <n v="0"/>
    <n v="0"/>
    <n v="1"/>
    <n v="1"/>
    <n v="2"/>
  </r>
  <r>
    <n v="75187"/>
    <x v="1"/>
    <n v="40"/>
    <n v="7"/>
    <x v="1"/>
    <m/>
    <n v="1"/>
    <n v="5"/>
    <n v="4"/>
    <n v="75"/>
    <n v="1.94"/>
    <n v="174"/>
    <n v="4.5"/>
    <n v="70"/>
    <n v="1.8106666666666664"/>
    <n v="79.392546852038762"/>
    <n v="2.0536205452394025"/>
    <x v="1"/>
    <n v="2"/>
    <m/>
    <n v="14"/>
    <n v="3"/>
    <n v="2"/>
    <n v="3"/>
    <n v="1"/>
    <n v="2"/>
    <n v="1"/>
    <n v="0"/>
    <n v="4"/>
    <n v="1"/>
    <n v="1"/>
    <n v="2"/>
  </r>
  <r>
    <n v="75188"/>
    <x v="1"/>
    <n v="35"/>
    <n v="4"/>
    <x v="1"/>
    <m/>
    <n v="1"/>
    <n v="5"/>
    <n v="1"/>
    <n v="48"/>
    <n v="1.24"/>
    <n v="163"/>
    <n v="4.22"/>
    <n v="43"/>
    <n v="1.1108333333333333"/>
    <n v="44.481804598097355"/>
    <n v="1.1491132854508483"/>
    <x v="1"/>
    <m/>
    <m/>
    <n v="7"/>
    <n v="3"/>
    <n v="1"/>
    <n v="3"/>
    <n v="3"/>
    <n v="2"/>
    <n v="2"/>
    <n v="0"/>
    <n v="0"/>
    <n v="1"/>
    <n v="1"/>
    <n v="2"/>
  </r>
  <r>
    <n v="75191"/>
    <x v="1"/>
    <n v="79"/>
    <n v="1"/>
    <x v="1"/>
    <m/>
    <n v="2"/>
    <n v="1"/>
    <n v="2"/>
    <n v="61"/>
    <n v="1.58"/>
    <n v="163"/>
    <n v="4.22"/>
    <n v="59"/>
    <n v="1.5281967213114753"/>
    <n v="55.788606361687485"/>
    <n v="1.4450163614994465"/>
    <x v="0"/>
    <n v="2"/>
    <m/>
    <n v="10"/>
    <n v="2"/>
    <n v="3"/>
    <n v="3"/>
    <n v="3"/>
    <n v="3"/>
    <n v="4"/>
    <n v="0"/>
    <n v="0"/>
    <n v="1"/>
    <n v="2"/>
    <n v="2"/>
  </r>
  <r>
    <n v="75193"/>
    <x v="1"/>
    <n v="57"/>
    <n v="4"/>
    <x v="1"/>
    <m/>
    <n v="2"/>
    <n v="1"/>
    <n v="3"/>
    <n v="34"/>
    <n v="0.88"/>
    <n v="252"/>
    <n v="6.52"/>
    <n v="35"/>
    <n v="0.90588235294117647"/>
    <n v="31.343783653049321"/>
    <n v="0.81125087102010007"/>
    <x v="0"/>
    <n v="2"/>
    <m/>
    <n v="13"/>
    <n v="3"/>
    <n v="3"/>
    <n v="3"/>
    <n v="3"/>
    <n v="3"/>
    <m/>
    <n v="0"/>
    <n v="0"/>
    <n v="2"/>
    <n v="1"/>
    <n v="2"/>
  </r>
  <r>
    <n v="75195"/>
    <x v="1"/>
    <n v="62"/>
    <n v="4"/>
    <x v="1"/>
    <m/>
    <n v="1"/>
    <n v="4"/>
    <n v="3"/>
    <n v="52"/>
    <n v="1.34"/>
    <n v="223"/>
    <n v="5.77"/>
    <n v="59"/>
    <n v="1.5203846153846154"/>
    <n v="37.869710239944204"/>
    <n v="0.97587330233702374"/>
    <x v="1"/>
    <n v="2"/>
    <m/>
    <n v="8"/>
    <n v="5"/>
    <n v="0"/>
    <m/>
    <m/>
    <m/>
    <m/>
    <n v="0"/>
    <n v="0"/>
    <n v="1"/>
    <n v="1"/>
    <n v="2"/>
  </r>
  <r>
    <n v="75196"/>
    <x v="1"/>
    <n v="64"/>
    <n v="3"/>
    <x v="1"/>
    <m/>
    <n v="1"/>
    <n v="4"/>
    <n v="2"/>
    <n v="42"/>
    <n v="1.0900000000000001"/>
    <n v="245"/>
    <n v="6.34"/>
    <n v="40"/>
    <n v="1.0380952380952382"/>
    <n v="41.127325616681112"/>
    <n v="1.0673520219567241"/>
    <x v="1"/>
    <n v="2"/>
    <m/>
    <n v="15"/>
    <n v="3"/>
    <n v="0"/>
    <m/>
    <m/>
    <m/>
    <m/>
    <n v="5"/>
    <n v="0"/>
    <n v="1"/>
    <n v="1"/>
    <n v="2"/>
  </r>
  <r>
    <n v="75205"/>
    <x v="1"/>
    <n v="32"/>
    <n v="6"/>
    <x v="1"/>
    <m/>
    <n v="2"/>
    <n v="5"/>
    <n v="1"/>
    <n v="33"/>
    <n v="0.85"/>
    <n v="228"/>
    <n v="5.9"/>
    <n v="36"/>
    <n v="0.92727272727272725"/>
    <n v="35.578728647485498"/>
    <n v="0.91642179849583849"/>
    <x v="1"/>
    <m/>
    <m/>
    <n v="15"/>
    <n v="3"/>
    <n v="3"/>
    <n v="1"/>
    <n v="1"/>
    <n v="3"/>
    <n v="2"/>
    <n v="0"/>
    <n v="0"/>
    <n v="1"/>
    <n v="1"/>
    <n v="2"/>
  </r>
  <r>
    <n v="75220"/>
    <x v="1"/>
    <n v="39"/>
    <n v="4"/>
    <x v="1"/>
    <m/>
    <n v="1"/>
    <n v="2"/>
    <n v="6"/>
    <n v="40"/>
    <n v="1.03"/>
    <n v="142"/>
    <n v="3.67"/>
    <n v="46"/>
    <n v="1.1845000000000001"/>
    <n v="40.757843803118874"/>
    <n v="1.0495144779303112"/>
    <x v="1"/>
    <m/>
    <m/>
    <n v="2"/>
    <n v="2"/>
    <n v="2"/>
    <n v="3"/>
    <n v="3"/>
    <n v="2"/>
    <n v="2"/>
    <n v="0"/>
    <n v="0"/>
    <n v="2"/>
    <n v="1"/>
    <n v="1"/>
  </r>
  <r>
    <n v="75222"/>
    <x v="1"/>
    <n v="65"/>
    <n v="6"/>
    <x v="1"/>
    <m/>
    <n v="2"/>
    <n v="5"/>
    <n v="1"/>
    <n v="59"/>
    <n v="1.53"/>
    <n v="176"/>
    <n v="4.55"/>
    <n v="56"/>
    <n v="1.4522033898305087"/>
    <n v="58.999143743306703"/>
    <n v="1.5299777953772755"/>
    <x v="0"/>
    <n v="2"/>
    <m/>
    <n v="15"/>
    <n v="3"/>
    <n v="1"/>
    <n v="4"/>
    <n v="4"/>
    <n v="4"/>
    <n v="0"/>
    <n v="60"/>
    <n v="0"/>
    <n v="2"/>
    <n v="2"/>
    <m/>
  </r>
  <r>
    <n v="75223"/>
    <x v="1"/>
    <n v="69"/>
    <n v="3"/>
    <x v="1"/>
    <m/>
    <n v="1"/>
    <n v="3"/>
    <n v="1"/>
    <n v="50"/>
    <n v="1.29"/>
    <n v="209"/>
    <n v="5.4"/>
    <n v="49"/>
    <n v="1.2642"/>
    <n v="47.93889546843625"/>
    <n v="1.2368235030856554"/>
    <x v="1"/>
    <n v="2"/>
    <m/>
    <n v="14"/>
    <n v="3"/>
    <n v="0"/>
    <n v="3"/>
    <n v="2"/>
    <n v="2"/>
    <m/>
    <n v="0"/>
    <n v="1"/>
    <n v="1"/>
    <n v="1"/>
    <n v="2"/>
  </r>
  <r>
    <n v="75224"/>
    <x v="1"/>
    <n v="27"/>
    <n v="4"/>
    <x v="1"/>
    <m/>
    <n v="1"/>
    <n v="2"/>
    <n v="5"/>
    <n v="62"/>
    <n v="1.6"/>
    <n v="193"/>
    <n v="4.99"/>
    <n v="63"/>
    <n v="1.6258064516129034"/>
    <n v="64.177323007885491"/>
    <n v="1.6561889808486581"/>
    <x v="1"/>
    <m/>
    <m/>
    <n v="8"/>
    <n v="3"/>
    <n v="3"/>
    <n v="3"/>
    <n v="3"/>
    <n v="3"/>
    <m/>
    <n v="0"/>
    <n v="0"/>
    <n v="1"/>
    <n v="2"/>
    <m/>
  </r>
  <r>
    <n v="75231"/>
    <x v="1"/>
    <n v="79"/>
    <n v="4"/>
    <x v="1"/>
    <m/>
    <n v="1"/>
    <n v="5"/>
    <n v="2"/>
    <n v="46"/>
    <n v="1.19"/>
    <n v="162"/>
    <n v="4.1900000000000004"/>
    <n v="45"/>
    <n v="1.1641304347826087"/>
    <n v="56.051428615243395"/>
    <n v="1.4500260880899922"/>
    <x v="0"/>
    <n v="2"/>
    <m/>
    <n v="6"/>
    <n v="3"/>
    <n v="2"/>
    <m/>
    <m/>
    <m/>
    <m/>
    <n v="90"/>
    <n v="90"/>
    <n v="1"/>
    <n v="1"/>
    <n v="2"/>
  </r>
  <r>
    <n v="75236"/>
    <x v="1"/>
    <n v="29"/>
    <n v="6"/>
    <x v="1"/>
    <m/>
    <n v="1"/>
    <n v="5"/>
    <n v="1"/>
    <n v="83"/>
    <n v="2.15"/>
    <n v="235"/>
    <n v="6.08"/>
    <n v="82"/>
    <n v="2.1240963855421686"/>
    <n v="79.050712296626187"/>
    <n v="2.0476991739487507"/>
    <x v="1"/>
    <m/>
    <m/>
    <n v="9"/>
    <n v="3"/>
    <n v="1"/>
    <m/>
    <m/>
    <m/>
    <n v="2"/>
    <n v="2"/>
    <n v="1"/>
    <n v="1"/>
    <n v="1"/>
    <n v="2"/>
  </r>
  <r>
    <n v="75244"/>
    <x v="1"/>
    <n v="63"/>
    <n v="4"/>
    <x v="1"/>
    <m/>
    <n v="1"/>
    <n v="1"/>
    <n v="4"/>
    <n v="55"/>
    <n v="1.42"/>
    <n v="159"/>
    <n v="4.1100000000000003"/>
    <n v="58"/>
    <n v="1.4974545454545454"/>
    <n v="57.090520747305291"/>
    <n v="1.4739734447486093"/>
    <x v="0"/>
    <n v="1"/>
    <n v="1"/>
    <n v="2"/>
    <n v="4"/>
    <n v="3"/>
    <n v="2"/>
    <n v="2"/>
    <n v="2"/>
    <n v="2"/>
    <n v="0"/>
    <n v="0"/>
    <n v="1"/>
    <n v="1"/>
    <n v="2"/>
  </r>
  <r>
    <n v="75249"/>
    <x v="1"/>
    <n v="23"/>
    <n v="3"/>
    <x v="1"/>
    <m/>
    <n v="1"/>
    <n v="4"/>
    <n v="1"/>
    <n v="67"/>
    <n v="1.73"/>
    <n v="143"/>
    <n v="3.7"/>
    <n v="67"/>
    <n v="1.73"/>
    <n v="64.347775593412692"/>
    <n v="1.6615171906955815"/>
    <x v="0"/>
    <m/>
    <m/>
    <n v="5"/>
    <n v="3"/>
    <n v="0"/>
    <n v="3"/>
    <n v="2"/>
    <n v="1"/>
    <n v="1"/>
    <n v="0"/>
    <n v="1"/>
    <n v="2"/>
    <n v="1"/>
    <n v="2"/>
  </r>
  <r>
    <n v="75259"/>
    <x v="1"/>
    <n v="80"/>
    <n v="3"/>
    <x v="1"/>
    <m/>
    <n v="1"/>
    <n v="4"/>
    <n v="1"/>
    <n v="54"/>
    <n v="1.4"/>
    <n v="201"/>
    <n v="5.2"/>
    <n v="51"/>
    <n v="1.322222222222222"/>
    <n v="54.396941832505483"/>
    <n v="1.4102910845464383"/>
    <x v="0"/>
    <n v="2"/>
    <m/>
    <n v="5"/>
    <n v="1"/>
    <n v="3"/>
    <n v="3"/>
    <n v="3"/>
    <n v="3"/>
    <m/>
    <n v="0"/>
    <n v="0"/>
    <n v="2"/>
    <n v="1"/>
    <n v="2"/>
  </r>
  <r>
    <n v="75263"/>
    <x v="1"/>
    <n v="61"/>
    <n v="6"/>
    <x v="1"/>
    <m/>
    <n v="2"/>
    <n v="2"/>
    <n v="1"/>
    <n v="61"/>
    <n v="1.58"/>
    <n v="249"/>
    <n v="6.44"/>
    <n v="70"/>
    <n v="1.8131147540983608"/>
    <n v="70.204600247029049"/>
    <n v="1.8184142359066542"/>
    <x v="0"/>
    <n v="2"/>
    <m/>
    <m/>
    <n v="3"/>
    <n v="2"/>
    <n v="0"/>
    <n v="0"/>
    <n v="0"/>
    <m/>
    <n v="3"/>
    <n v="0"/>
    <n v="1"/>
    <n v="1"/>
    <n v="2"/>
  </r>
  <r>
    <n v="75264"/>
    <x v="1"/>
    <n v="80"/>
    <n v="3"/>
    <x v="1"/>
    <m/>
    <n v="1"/>
    <n v="3"/>
    <n v="2"/>
    <n v="37"/>
    <n v="0.96"/>
    <n v="181"/>
    <n v="4.68"/>
    <n v="35"/>
    <n v="0.90810810810810816"/>
    <n v="23.613758247295106"/>
    <n v="0.61268129506495406"/>
    <x v="0"/>
    <n v="2"/>
    <m/>
    <n v="3"/>
    <n v="3"/>
    <n v="1"/>
    <n v="3"/>
    <n v="3"/>
    <n v="3"/>
    <n v="0"/>
    <n v="0"/>
    <n v="0"/>
    <n v="1"/>
    <n v="1"/>
    <n v="2"/>
  </r>
  <r>
    <n v="75274"/>
    <x v="1"/>
    <n v="25"/>
    <n v="6"/>
    <x v="1"/>
    <m/>
    <n v="2"/>
    <n v="5"/>
    <n v="5"/>
    <n v="67"/>
    <n v="1.73"/>
    <n v="136"/>
    <n v="3.52"/>
    <n v="72"/>
    <n v="1.8591044776119403"/>
    <n v="63.293415473251564"/>
    <n v="1.6342926681899284"/>
    <x v="0"/>
    <m/>
    <m/>
    <n v="14"/>
    <n v="3"/>
    <n v="2"/>
    <n v="2"/>
    <n v="2"/>
    <n v="1"/>
    <n v="3"/>
    <n v="3"/>
    <n v="2"/>
    <n v="1"/>
    <n v="1"/>
    <n v="2"/>
  </r>
  <r>
    <n v="75279"/>
    <x v="1"/>
    <n v="68"/>
    <n v="4"/>
    <x v="1"/>
    <m/>
    <n v="1"/>
    <n v="2"/>
    <n v="4"/>
    <n v="62"/>
    <n v="1.6"/>
    <n v="192"/>
    <n v="4.97"/>
    <n v="67"/>
    <n v="1.7290322580645161"/>
    <n v="77.09114267522213"/>
    <n v="1.9894488432315389"/>
    <x v="1"/>
    <n v="2"/>
    <m/>
    <n v="8"/>
    <n v="2"/>
    <n v="0"/>
    <m/>
    <m/>
    <m/>
    <m/>
    <n v="0"/>
    <n v="0"/>
    <n v="2"/>
    <n v="1"/>
    <n v="2"/>
  </r>
  <r>
    <n v="75282"/>
    <x v="1"/>
    <n v="80"/>
    <n v="3"/>
    <x v="1"/>
    <m/>
    <n v="1"/>
    <n v="5"/>
    <n v="2"/>
    <n v="44"/>
    <n v="1.1399999999999999"/>
    <n v="247"/>
    <n v="6.39"/>
    <n v="48"/>
    <n v="1.2436363636363637"/>
    <n v="43.656470975621801"/>
    <n v="1.1310994752774739"/>
    <x v="0"/>
    <n v="1"/>
    <n v="2"/>
    <n v="7"/>
    <n v="3"/>
    <n v="2"/>
    <n v="1"/>
    <n v="1"/>
    <n v="3"/>
    <n v="0"/>
    <n v="0"/>
    <n v="0"/>
    <n v="2"/>
    <n v="1"/>
    <n v="2"/>
  </r>
  <r>
    <n v="75283"/>
    <x v="1"/>
    <n v="29"/>
    <n v="6"/>
    <x v="1"/>
    <m/>
    <n v="2"/>
    <n v="5"/>
    <n v="1"/>
    <n v="57"/>
    <n v="1.47"/>
    <n v="168"/>
    <n v="4.34"/>
    <n v="63"/>
    <n v="1.6247368421052633"/>
    <n v="50.664778877837918"/>
    <n v="1.3066179815863463"/>
    <x v="1"/>
    <m/>
    <m/>
    <n v="14"/>
    <n v="4"/>
    <n v="1"/>
    <m/>
    <m/>
    <m/>
    <n v="2"/>
    <n v="3"/>
    <n v="0"/>
    <n v="1"/>
    <n v="1"/>
    <n v="2"/>
  </r>
  <r>
    <n v="75289"/>
    <x v="1"/>
    <n v="42"/>
    <n v="3"/>
    <x v="1"/>
    <m/>
    <n v="1"/>
    <n v="2"/>
    <n v="1"/>
    <n v="39"/>
    <n v="1.01"/>
    <n v="164"/>
    <n v="4.24"/>
    <n v="42"/>
    <n v="1.0876923076923077"/>
    <n v="38.856868522941646"/>
    <n v="1.0062932617479758"/>
    <x v="1"/>
    <n v="1"/>
    <n v="2"/>
    <n v="6"/>
    <n v="1"/>
    <n v="3"/>
    <n v="3"/>
    <n v="3"/>
    <n v="3"/>
    <n v="0"/>
    <n v="0"/>
    <n v="0"/>
    <n v="1"/>
    <n v="1"/>
    <n v="2"/>
  </r>
  <r>
    <n v="75291"/>
    <x v="1"/>
    <n v="24"/>
    <n v="4"/>
    <x v="1"/>
    <m/>
    <n v="1"/>
    <n v="2"/>
    <n v="5"/>
    <n v="40"/>
    <n v="1.03"/>
    <n v="204"/>
    <n v="5.28"/>
    <n v="47"/>
    <n v="1.21025"/>
    <n v="41.951054077845662"/>
    <n v="1.0802396425045258"/>
    <x v="1"/>
    <m/>
    <m/>
    <n v="4"/>
    <n v="3"/>
    <n v="3"/>
    <n v="3"/>
    <n v="3"/>
    <n v="3"/>
    <n v="7"/>
    <n v="0"/>
    <n v="2"/>
    <n v="1"/>
    <n v="1"/>
    <n v="2"/>
  </r>
  <r>
    <n v="75293"/>
    <x v="1"/>
    <n v="74"/>
    <n v="4"/>
    <x v="1"/>
    <m/>
    <n v="1"/>
    <n v="3"/>
    <n v="1"/>
    <n v="82"/>
    <n v="2.12"/>
    <n v="172"/>
    <n v="4.45"/>
    <n v="76"/>
    <n v="1.9648780487804878"/>
    <n v="83.281786396107449"/>
    <n v="2.1531388678018026"/>
    <x v="1"/>
    <n v="2"/>
    <m/>
    <n v="8"/>
    <n v="4"/>
    <n v="1"/>
    <n v="3"/>
    <n v="3"/>
    <n v="3"/>
    <n v="3"/>
    <n v="1"/>
    <n v="0"/>
    <n v="1"/>
    <n v="1"/>
    <n v="2"/>
  </r>
  <r>
    <n v="75295"/>
    <x v="1"/>
    <n v="72"/>
    <n v="1"/>
    <x v="1"/>
    <m/>
    <n v="2"/>
    <n v="2"/>
    <n v="2"/>
    <n v="42"/>
    <n v="1.0900000000000001"/>
    <n v="153"/>
    <n v="3.96"/>
    <n v="38"/>
    <n v="0.98619047619047628"/>
    <n v="53.487010249200736"/>
    <n v="1.388115265991162"/>
    <x v="0"/>
    <n v="2"/>
    <m/>
    <n v="13"/>
    <n v="3"/>
    <n v="3"/>
    <n v="3"/>
    <n v="3"/>
    <n v="2"/>
    <m/>
    <n v="0"/>
    <n v="0"/>
    <n v="2"/>
    <n v="1"/>
    <n v="2"/>
  </r>
  <r>
    <n v="75302"/>
    <x v="1"/>
    <n v="25"/>
    <n v="3"/>
    <x v="1"/>
    <m/>
    <n v="1"/>
    <n v="4"/>
    <n v="5"/>
    <n v="40"/>
    <n v="1.03"/>
    <n v="152"/>
    <n v="3.93"/>
    <n v="40"/>
    <n v="1.03"/>
    <n v="44.909400809268078"/>
    <n v="1.156417070838653"/>
    <x v="1"/>
    <m/>
    <m/>
    <n v="10"/>
    <n v="3"/>
    <n v="1"/>
    <n v="3"/>
    <n v="2"/>
    <n v="1"/>
    <n v="1"/>
    <n v="0"/>
    <n v="0"/>
    <n v="1"/>
    <n v="2"/>
    <m/>
  </r>
  <r>
    <n v="75305"/>
    <x v="1"/>
    <n v="46"/>
    <n v="4"/>
    <x v="1"/>
    <m/>
    <n v="1"/>
    <n v="5"/>
    <n v="1"/>
    <n v="80"/>
    <n v="2.0699999999999998"/>
    <n v="153"/>
    <n v="3.96"/>
    <n v="82"/>
    <n v="2.1217499999999996"/>
    <n v="78.568149597280495"/>
    <n v="2.0329508708296329"/>
    <x v="1"/>
    <n v="2"/>
    <m/>
    <n v="14"/>
    <n v="4"/>
    <n v="1"/>
    <n v="3"/>
    <n v="3"/>
    <n v="1"/>
    <n v="5"/>
    <n v="0"/>
    <n v="0"/>
    <n v="1"/>
    <n v="1"/>
    <n v="2"/>
  </r>
  <r>
    <n v="75309"/>
    <x v="1"/>
    <n v="39"/>
    <n v="1"/>
    <x v="1"/>
    <m/>
    <n v="2"/>
    <n v="1"/>
    <n v="4"/>
    <n v="65"/>
    <n v="1.68"/>
    <n v="161"/>
    <n v="4.16"/>
    <n v="74"/>
    <n v="1.9126153846153846"/>
    <n v="64.796532115921124"/>
    <n v="1.6747411377653458"/>
    <x v="0"/>
    <m/>
    <m/>
    <n v="2"/>
    <n v="1"/>
    <n v="2"/>
    <n v="3"/>
    <n v="3"/>
    <n v="2"/>
    <n v="1"/>
    <n v="4"/>
    <n v="0"/>
    <n v="1"/>
    <n v="1"/>
    <n v="2"/>
  </r>
  <r>
    <n v="75324"/>
    <x v="1"/>
    <n v="80"/>
    <n v="2"/>
    <x v="1"/>
    <m/>
    <n v="2"/>
    <n v="4"/>
    <n v="2"/>
    <n v="51"/>
    <n v="1.32"/>
    <n v="200"/>
    <n v="5.17"/>
    <n v="50"/>
    <n v="1.2941176470588236"/>
    <n v="50.329647716969582"/>
    <n v="1.3026497056156832"/>
    <x v="0"/>
    <n v="2"/>
    <m/>
    <n v="5"/>
    <n v="1"/>
    <n v="3"/>
    <n v="3"/>
    <n v="3"/>
    <n v="3"/>
    <m/>
    <n v="0"/>
    <n v="0"/>
    <n v="1"/>
    <n v="1"/>
    <n v="2"/>
  </r>
  <r>
    <n v="75326"/>
    <x v="1"/>
    <n v="53"/>
    <n v="1"/>
    <x v="1"/>
    <m/>
    <n v="2"/>
    <n v="1"/>
    <n v="1"/>
    <n v="50"/>
    <n v="1.29"/>
    <n v="223"/>
    <n v="5.77"/>
    <n v="57"/>
    <n v="1.4706000000000001"/>
    <n v="48.217898805367476"/>
    <n v="1.2440217891784808"/>
    <x v="0"/>
    <n v="2"/>
    <m/>
    <n v="77"/>
    <n v="3"/>
    <n v="0"/>
    <n v="3"/>
    <n v="2"/>
    <n v="2"/>
    <m/>
    <n v="0"/>
    <n v="0"/>
    <n v="1"/>
    <n v="2"/>
    <m/>
  </r>
  <r>
    <n v="75329"/>
    <x v="1"/>
    <n v="43"/>
    <n v="3"/>
    <x v="1"/>
    <m/>
    <n v="1"/>
    <n v="4"/>
    <n v="3"/>
    <n v="70"/>
    <n v="1.81"/>
    <n v="214"/>
    <n v="5.53"/>
    <n v="80"/>
    <n v="2.0685714285714289"/>
    <n v="73.462341847649739"/>
    <n v="1.8995262677749432"/>
    <x v="1"/>
    <n v="2"/>
    <m/>
    <n v="5"/>
    <n v="1"/>
    <n v="3"/>
    <n v="2"/>
    <n v="2"/>
    <n v="1"/>
    <n v="0"/>
    <n v="0"/>
    <n v="0"/>
    <n v="1"/>
    <n v="1"/>
    <n v="2"/>
  </r>
  <r>
    <n v="75332"/>
    <x v="1"/>
    <n v="28"/>
    <n v="3"/>
    <x v="1"/>
    <m/>
    <n v="1"/>
    <n v="4"/>
    <n v="6"/>
    <n v="35"/>
    <n v="0.91"/>
    <n v="175"/>
    <n v="4.53"/>
    <n v="42"/>
    <n v="1.0919999999999999"/>
    <n v="34.501690304352195"/>
    <n v="0.89704394791315711"/>
    <x v="0"/>
    <m/>
    <m/>
    <n v="7"/>
    <n v="5"/>
    <n v="1"/>
    <m/>
    <m/>
    <m/>
    <n v="3"/>
    <n v="3"/>
    <n v="4"/>
    <n v="1"/>
    <n v="9"/>
    <m/>
  </r>
  <r>
    <n v="75337"/>
    <x v="1"/>
    <n v="74"/>
    <n v="4"/>
    <x v="1"/>
    <m/>
    <n v="1"/>
    <n v="2"/>
    <n v="2"/>
    <n v="45"/>
    <n v="1.1599999999999999"/>
    <n v="257"/>
    <n v="6.65"/>
    <n v="51"/>
    <n v="1.3146666666666667"/>
    <n v="49.405466811734193"/>
    <n v="1.2735631444802591"/>
    <x v="0"/>
    <n v="2"/>
    <m/>
    <n v="3"/>
    <n v="3"/>
    <n v="2"/>
    <n v="3"/>
    <n v="3"/>
    <n v="2"/>
    <m/>
    <n v="0"/>
    <n v="0"/>
    <n v="1"/>
    <n v="1"/>
    <n v="2"/>
  </r>
  <r>
    <n v="75338"/>
    <x v="1"/>
    <n v="77"/>
    <n v="3"/>
    <x v="1"/>
    <m/>
    <n v="1"/>
    <n v="5"/>
    <n v="1"/>
    <n v="71"/>
    <n v="1.84"/>
    <n v="237"/>
    <n v="6.13"/>
    <n v="80"/>
    <n v="2.0732394366197187"/>
    <n v="61.01919901792327"/>
    <n v="1.5813426224363214"/>
    <x v="1"/>
    <n v="2"/>
    <m/>
    <n v="14"/>
    <n v="2"/>
    <n v="3"/>
    <n v="3"/>
    <n v="3"/>
    <n v="3"/>
    <n v="0"/>
    <n v="1"/>
    <n v="1"/>
    <n v="2"/>
    <n v="1"/>
    <n v="2"/>
  </r>
  <r>
    <n v="75340"/>
    <x v="1"/>
    <n v="22"/>
    <n v="7"/>
    <x v="1"/>
    <m/>
    <n v="1"/>
    <n v="4"/>
    <n v="5"/>
    <n v="38"/>
    <n v="0.98"/>
    <n v="160"/>
    <n v="4.1399999999999997"/>
    <n v="44"/>
    <n v="1.134736842105263"/>
    <n v="26.067912073615538"/>
    <n v="0.67227773242482181"/>
    <x v="1"/>
    <m/>
    <m/>
    <n v="9"/>
    <n v="3"/>
    <n v="2"/>
    <n v="3"/>
    <n v="3"/>
    <n v="3"/>
    <n v="0"/>
    <n v="0"/>
    <n v="0"/>
    <n v="1"/>
    <n v="2"/>
    <m/>
  </r>
  <r>
    <n v="75345"/>
    <x v="1"/>
    <n v="54"/>
    <n v="2"/>
    <x v="1"/>
    <m/>
    <n v="1"/>
    <n v="2"/>
    <n v="1"/>
    <n v="59"/>
    <n v="1.53"/>
    <n v="204"/>
    <n v="5.28"/>
    <n v="66"/>
    <n v="1.7115254237288136"/>
    <n v="61.029098618791565"/>
    <n v="1.5826189980805272"/>
    <x v="1"/>
    <n v="2"/>
    <m/>
    <n v="12"/>
    <n v="3"/>
    <n v="3"/>
    <n v="3"/>
    <n v="3"/>
    <n v="3"/>
    <n v="3"/>
    <n v="12"/>
    <n v="1"/>
    <n v="1"/>
    <n v="1"/>
    <n v="2"/>
  </r>
  <r>
    <n v="75347"/>
    <x v="1"/>
    <n v="62"/>
    <n v="1"/>
    <x v="1"/>
    <m/>
    <n v="1"/>
    <n v="5"/>
    <n v="1"/>
    <n v="65"/>
    <n v="1.68"/>
    <n v="207"/>
    <n v="5.35"/>
    <n v="69"/>
    <n v="1.7833846153846153"/>
    <n v="69.459587647337756"/>
    <n v="1.7952631884234989"/>
    <x v="1"/>
    <n v="2"/>
    <m/>
    <n v="15"/>
    <n v="2"/>
    <n v="1"/>
    <n v="3"/>
    <n v="3"/>
    <n v="2"/>
    <m/>
    <n v="1"/>
    <n v="1"/>
    <n v="1"/>
    <n v="1"/>
    <n v="2"/>
  </r>
  <r>
    <n v="75350"/>
    <x v="1"/>
    <n v="80"/>
    <n v="3"/>
    <x v="1"/>
    <m/>
    <n v="1"/>
    <n v="2"/>
    <n v="2"/>
    <n v="91"/>
    <n v="2.35"/>
    <n v="173"/>
    <n v="4.47"/>
    <n v="89"/>
    <n v="2.2983516483516486"/>
    <n v="95.061917888605336"/>
    <n v="2.4548956817387091"/>
    <x v="0"/>
    <n v="2"/>
    <m/>
    <n v="5"/>
    <n v="2"/>
    <n v="2"/>
    <n v="2"/>
    <n v="2"/>
    <n v="2"/>
    <m/>
    <n v="2"/>
    <n v="0"/>
    <n v="2"/>
    <n v="1"/>
    <n v="2"/>
  </r>
  <r>
    <n v="75351"/>
    <x v="1"/>
    <n v="29"/>
    <n v="1"/>
    <x v="1"/>
    <m/>
    <n v="1"/>
    <n v="4"/>
    <n v="1"/>
    <n v="73"/>
    <n v="1.89"/>
    <n v="157"/>
    <n v="4.0599999999999996"/>
    <n v="79"/>
    <n v="2.0453424657534245"/>
    <n v="65.795828249933564"/>
    <n v="1.7034810327722525"/>
    <x v="1"/>
    <m/>
    <m/>
    <n v="6"/>
    <n v="4"/>
    <n v="2"/>
    <m/>
    <m/>
    <m/>
    <n v="2"/>
    <n v="1"/>
    <n v="2"/>
    <n v="1"/>
    <n v="2"/>
    <m/>
  </r>
  <r>
    <n v="75356"/>
    <x v="1"/>
    <n v="80"/>
    <n v="3"/>
    <x v="1"/>
    <m/>
    <n v="1"/>
    <n v="2"/>
    <n v="2"/>
    <n v="52"/>
    <n v="1.34"/>
    <n v="192"/>
    <n v="4.97"/>
    <n v="53"/>
    <n v="1.3657692307692311"/>
    <n v="56.248697147136113"/>
    <n v="1.4494856572531229"/>
    <x v="0"/>
    <n v="2"/>
    <m/>
    <n v="13"/>
    <n v="4"/>
    <n v="1"/>
    <n v="3"/>
    <n v="3"/>
    <n v="2"/>
    <n v="2"/>
    <n v="2"/>
    <n v="2"/>
    <n v="1"/>
    <n v="1"/>
    <n v="2"/>
  </r>
  <r>
    <n v="75359"/>
    <x v="1"/>
    <n v="51"/>
    <n v="1"/>
    <x v="1"/>
    <m/>
    <n v="2"/>
    <n v="1"/>
    <n v="4"/>
    <n v="79"/>
    <n v="2.04"/>
    <n v="164"/>
    <n v="4.24"/>
    <n v="74"/>
    <n v="1.9108860759493671"/>
    <n v="75.160216775216114"/>
    <n v="1.9408461040688718"/>
    <x v="0"/>
    <n v="1"/>
    <n v="1"/>
    <n v="12"/>
    <n v="4"/>
    <n v="0"/>
    <n v="3"/>
    <n v="3"/>
    <n v="3"/>
    <m/>
    <n v="0"/>
    <n v="0"/>
    <n v="1"/>
    <n v="2"/>
    <m/>
  </r>
  <r>
    <n v="75366"/>
    <x v="1"/>
    <n v="46"/>
    <n v="3"/>
    <x v="1"/>
    <m/>
    <n v="1"/>
    <n v="5"/>
    <n v="3"/>
    <n v="64"/>
    <n v="1.66"/>
    <n v="234"/>
    <n v="6.05"/>
    <n v="73"/>
    <n v="1.8934374999999999"/>
    <n v="65.898434340802382"/>
    <n v="1.7092406407145617"/>
    <x v="1"/>
    <n v="1"/>
    <n v="1"/>
    <n v="7"/>
    <n v="4"/>
    <n v="1"/>
    <m/>
    <m/>
    <m/>
    <m/>
    <n v="10"/>
    <n v="0"/>
    <n v="1"/>
    <n v="1"/>
    <n v="2"/>
  </r>
  <r>
    <n v="75374"/>
    <x v="1"/>
    <n v="53"/>
    <n v="3"/>
    <x v="1"/>
    <m/>
    <n v="1"/>
    <n v="5"/>
    <n v="1"/>
    <n v="112"/>
    <n v="2.9"/>
    <n v="246"/>
    <n v="6.36"/>
    <n v="110"/>
    <n v="2.8482142857142856"/>
    <n v="118.24739036772746"/>
    <n v="3.0617627863072285"/>
    <x v="1"/>
    <n v="2"/>
    <m/>
    <n v="15"/>
    <n v="3"/>
    <n v="1"/>
    <n v="3"/>
    <n v="2"/>
    <n v="3"/>
    <n v="0"/>
    <n v="3"/>
    <n v="1"/>
    <n v="1"/>
    <n v="1"/>
    <n v="2"/>
  </r>
  <r>
    <n v="75376"/>
    <x v="1"/>
    <n v="41"/>
    <n v="6"/>
    <x v="1"/>
    <m/>
    <n v="2"/>
    <n v="5"/>
    <n v="1"/>
    <n v="40"/>
    <n v="1.03"/>
    <n v="198"/>
    <n v="5.12"/>
    <n v="48"/>
    <n v="1.236"/>
    <n v="35.357533485604229"/>
    <n v="0.91045648725430883"/>
    <x v="1"/>
    <n v="2"/>
    <m/>
    <n v="14"/>
    <n v="3"/>
    <n v="3"/>
    <n v="1"/>
    <n v="1"/>
    <n v="2"/>
    <n v="1"/>
    <n v="3"/>
    <n v="0"/>
    <n v="1"/>
    <n v="1"/>
    <n v="2"/>
  </r>
  <r>
    <n v="75379"/>
    <x v="1"/>
    <n v="53"/>
    <n v="6"/>
    <x v="1"/>
    <m/>
    <n v="2"/>
    <n v="5"/>
    <n v="1"/>
    <n v="44"/>
    <n v="1.1399999999999999"/>
    <n v="200"/>
    <n v="5.17"/>
    <n v="53"/>
    <n v="1.3731818181818181"/>
    <n v="58.128383297286717"/>
    <n v="1.506053567247883"/>
    <x v="0"/>
    <n v="2"/>
    <m/>
    <n v="15"/>
    <n v="3"/>
    <n v="1"/>
    <n v="3"/>
    <n v="3"/>
    <n v="1"/>
    <m/>
    <n v="0"/>
    <n v="0"/>
    <n v="2"/>
    <n v="1"/>
    <n v="2"/>
  </r>
  <r>
    <n v="75381"/>
    <x v="1"/>
    <n v="69"/>
    <n v="3"/>
    <x v="1"/>
    <m/>
    <n v="1"/>
    <n v="5"/>
    <n v="1"/>
    <n v="59"/>
    <n v="1.53"/>
    <n v="215"/>
    <n v="5.56"/>
    <n v="61"/>
    <n v="1.581864406779661"/>
    <n v="59.754799173377023"/>
    <n v="1.5495736056824889"/>
    <x v="1"/>
    <n v="1"/>
    <n v="1"/>
    <n v="4"/>
    <n v="3"/>
    <n v="0"/>
    <m/>
    <m/>
    <m/>
    <n v="1"/>
    <n v="2"/>
    <n v="0"/>
    <n v="1"/>
    <n v="1"/>
    <n v="2"/>
  </r>
  <r>
    <n v="75385"/>
    <x v="1"/>
    <n v="46"/>
    <n v="4"/>
    <x v="1"/>
    <m/>
    <n v="1"/>
    <n v="4"/>
    <n v="1"/>
    <n v="58"/>
    <n v="1.5"/>
    <n v="205"/>
    <n v="5.3"/>
    <n v="68"/>
    <n v="1.7586206896551724"/>
    <n v="59.182802602069955"/>
    <n v="1.5305897224673264"/>
    <x v="1"/>
    <n v="2"/>
    <m/>
    <n v="15"/>
    <n v="3"/>
    <n v="0"/>
    <m/>
    <m/>
    <m/>
    <n v="1"/>
    <n v="10"/>
    <n v="5"/>
    <n v="1"/>
    <n v="1"/>
    <n v="2"/>
  </r>
  <r>
    <n v="75389"/>
    <x v="1"/>
    <n v="43"/>
    <n v="4"/>
    <x v="1"/>
    <m/>
    <n v="1"/>
    <n v="3"/>
    <n v="3"/>
    <n v="46"/>
    <n v="1.19"/>
    <n v="204"/>
    <n v="5.28"/>
    <n v="45"/>
    <n v="1.1641304347826087"/>
    <n v="39.21871686796036"/>
    <n v="1.0145711537581048"/>
    <x v="1"/>
    <n v="2"/>
    <m/>
    <n v="8"/>
    <n v="3"/>
    <n v="1"/>
    <m/>
    <m/>
    <m/>
    <n v="2"/>
    <n v="0"/>
    <n v="0"/>
    <n v="1"/>
    <n v="1"/>
    <n v="2"/>
  </r>
  <r>
    <n v="75391"/>
    <x v="1"/>
    <n v="31"/>
    <n v="2"/>
    <x v="1"/>
    <m/>
    <n v="1"/>
    <n v="3"/>
    <n v="4"/>
    <n v="34"/>
    <n v="0.88"/>
    <n v="206"/>
    <n v="5.33"/>
    <n v="43"/>
    <n v="1.1129411764705883"/>
    <n v="29.505472411356592"/>
    <n v="0.76367105064687646"/>
    <x v="1"/>
    <m/>
    <m/>
    <n v="2"/>
    <n v="4"/>
    <n v="3"/>
    <n v="2"/>
    <n v="2"/>
    <n v="3"/>
    <m/>
    <n v="0"/>
    <n v="30"/>
    <n v="1"/>
    <n v="1"/>
    <n v="2"/>
  </r>
  <r>
    <n v="75393"/>
    <x v="1"/>
    <n v="30"/>
    <n v="4"/>
    <x v="1"/>
    <m/>
    <n v="1"/>
    <n v="4"/>
    <n v="5"/>
    <n v="58"/>
    <n v="1.5"/>
    <n v="166"/>
    <n v="4.29"/>
    <n v="56"/>
    <n v="1.4482758620689655"/>
    <n v="60.324631406547958"/>
    <n v="1.5601197777555507"/>
    <x v="1"/>
    <m/>
    <m/>
    <n v="2"/>
    <n v="3"/>
    <n v="1"/>
    <m/>
    <m/>
    <m/>
    <n v="4"/>
    <n v="3"/>
    <n v="1"/>
    <n v="1"/>
    <n v="1"/>
    <n v="1"/>
  </r>
  <r>
    <n v="75397"/>
    <x v="1"/>
    <n v="62"/>
    <n v="1"/>
    <x v="1"/>
    <m/>
    <n v="2"/>
    <n v="3"/>
    <n v="2"/>
    <n v="65"/>
    <n v="1.68"/>
    <n v="209"/>
    <n v="5.4"/>
    <n v="75"/>
    <n v="1.9384615384615385"/>
    <n v="67.360243874824462"/>
    <n v="1.7410032263031554"/>
    <x v="0"/>
    <n v="2"/>
    <m/>
    <n v="5"/>
    <n v="4"/>
    <n v="0"/>
    <n v="0"/>
    <n v="0"/>
    <n v="0"/>
    <n v="0"/>
    <n v="1"/>
    <n v="0"/>
    <n v="1"/>
    <n v="1"/>
    <n v="2"/>
  </r>
  <r>
    <n v="75399"/>
    <x v="1"/>
    <n v="27"/>
    <n v="6"/>
    <x v="1"/>
    <m/>
    <n v="2"/>
    <n v="5"/>
    <n v="1"/>
    <n v="48"/>
    <n v="1.24"/>
    <n v="218"/>
    <n v="5.64"/>
    <n v="52"/>
    <n v="1.3433333333333335"/>
    <n v="40.891750154850243"/>
    <n v="1.0563702123336312"/>
    <x v="0"/>
    <m/>
    <m/>
    <n v="14"/>
    <n v="3"/>
    <n v="3"/>
    <n v="3"/>
    <n v="3"/>
    <n v="3"/>
    <n v="1"/>
    <n v="0"/>
    <n v="0"/>
    <n v="1"/>
    <n v="1"/>
    <n v="2"/>
  </r>
  <r>
    <n v="75400"/>
    <x v="1"/>
    <n v="74"/>
    <n v="3"/>
    <x v="1"/>
    <m/>
    <n v="1"/>
    <n v="2"/>
    <n v="2"/>
    <n v="27"/>
    <n v="0.7"/>
    <n v="146"/>
    <n v="3.78"/>
    <n v="24"/>
    <n v="0.62222222222222212"/>
    <n v="20.854980122356153"/>
    <n v="0.54068466983886321"/>
    <x v="0"/>
    <n v="2"/>
    <m/>
    <n v="15"/>
    <n v="3"/>
    <n v="1"/>
    <n v="3"/>
    <n v="3"/>
    <n v="2"/>
    <n v="7"/>
    <n v="20"/>
    <n v="3"/>
    <n v="1"/>
    <n v="1"/>
    <n v="2"/>
  </r>
  <r>
    <n v="75403"/>
    <x v="1"/>
    <n v="27"/>
    <n v="4"/>
    <x v="1"/>
    <m/>
    <n v="1"/>
    <n v="5"/>
    <n v="5"/>
    <n v="41"/>
    <n v="1.06"/>
    <n v="134"/>
    <n v="3.47"/>
    <n v="41"/>
    <n v="1.06"/>
    <n v="45.537926824211169"/>
    <n v="1.1773220105771669"/>
    <x v="1"/>
    <m/>
    <m/>
    <n v="6"/>
    <n v="5"/>
    <n v="3"/>
    <n v="3"/>
    <n v="3"/>
    <n v="3"/>
    <n v="1"/>
    <n v="0"/>
    <n v="8"/>
    <n v="1"/>
    <n v="1"/>
    <n v="2"/>
  </r>
  <r>
    <n v="75406"/>
    <x v="1"/>
    <n v="76"/>
    <n v="4"/>
    <x v="1"/>
    <m/>
    <n v="1"/>
    <n v="5"/>
    <n v="3"/>
    <n v="72"/>
    <n v="1.86"/>
    <n v="154"/>
    <n v="3.98"/>
    <n v="81"/>
    <n v="2.0924999999999998"/>
    <n v="64.464619631545361"/>
    <n v="1.6653360071482552"/>
    <x v="0"/>
    <n v="1"/>
    <n v="2"/>
    <n v="15"/>
    <n v="1"/>
    <n v="3"/>
    <n v="3"/>
    <n v="2"/>
    <n v="2"/>
    <n v="3"/>
    <n v="0"/>
    <n v="0"/>
    <n v="1"/>
    <n v="1"/>
    <n v="2"/>
  </r>
  <r>
    <n v="75407"/>
    <x v="1"/>
    <n v="23"/>
    <n v="3"/>
    <x v="1"/>
    <m/>
    <n v="1"/>
    <n v="5"/>
    <n v="5"/>
    <n v="50"/>
    <n v="1.29"/>
    <n v="151"/>
    <n v="3.9"/>
    <n v="45"/>
    <n v="1.161"/>
    <n v="57.984058749643211"/>
    <n v="1.4959887157407947"/>
    <x v="0"/>
    <m/>
    <m/>
    <n v="14"/>
    <n v="4"/>
    <n v="3"/>
    <n v="3"/>
    <n v="3"/>
    <n v="3"/>
    <n v="2"/>
    <n v="3"/>
    <n v="5"/>
    <n v="1"/>
    <n v="1"/>
    <n v="2"/>
  </r>
  <r>
    <n v="75415"/>
    <x v="1"/>
    <n v="24"/>
    <n v="4"/>
    <x v="1"/>
    <m/>
    <n v="1"/>
    <n v="1"/>
    <n v="5"/>
    <n v="75"/>
    <n v="1.94"/>
    <n v="178"/>
    <n v="4.5999999999999996"/>
    <n v="72"/>
    <n v="1.8624000000000001"/>
    <n v="70.38022808927569"/>
    <n v="1.8205018999092644"/>
    <x v="1"/>
    <m/>
    <m/>
    <n v="6"/>
    <n v="4"/>
    <n v="0"/>
    <n v="3"/>
    <n v="2"/>
    <n v="0"/>
    <n v="1"/>
    <n v="0"/>
    <n v="0"/>
    <n v="1"/>
    <n v="1"/>
    <n v="2"/>
  </r>
  <r>
    <n v="75419"/>
    <x v="1"/>
    <n v="28"/>
    <n v="2"/>
    <x v="1"/>
    <m/>
    <n v="2"/>
    <n v="4"/>
    <n v="5"/>
    <n v="81"/>
    <n v="2.09"/>
    <n v="174"/>
    <n v="4.5"/>
    <n v="84"/>
    <n v="2.1674074074074072"/>
    <n v="81.81373824186106"/>
    <n v="2.1109964558702421"/>
    <x v="0"/>
    <m/>
    <m/>
    <n v="4"/>
    <n v="3"/>
    <n v="2"/>
    <n v="3"/>
    <n v="3"/>
    <n v="2"/>
    <n v="0"/>
    <n v="0"/>
    <n v="0"/>
    <n v="1"/>
    <n v="2"/>
    <m/>
  </r>
  <r>
    <n v="75422"/>
    <x v="1"/>
    <n v="41"/>
    <n v="3"/>
    <x v="1"/>
    <m/>
    <n v="2"/>
    <n v="2"/>
    <n v="3"/>
    <n v="37"/>
    <n v="0.96"/>
    <n v="146"/>
    <n v="3.78"/>
    <n v="38"/>
    <n v="0.98594594594594587"/>
    <n v="32.245698688439248"/>
    <n v="0.83664515515950477"/>
    <x v="1"/>
    <n v="2"/>
    <m/>
    <n v="5"/>
    <n v="2"/>
    <n v="2"/>
    <n v="4"/>
    <n v="4"/>
    <n v="4"/>
    <m/>
    <n v="0"/>
    <n v="4"/>
    <n v="1"/>
    <n v="1"/>
    <n v="2"/>
  </r>
  <r>
    <n v="75423"/>
    <x v="1"/>
    <n v="64"/>
    <n v="3"/>
    <x v="1"/>
    <m/>
    <n v="1"/>
    <n v="3"/>
    <n v="3"/>
    <n v="76"/>
    <n v="1.97"/>
    <n v="219"/>
    <n v="5.66"/>
    <n v="74"/>
    <n v="1.9181578947368421"/>
    <n v="80.092096431323483"/>
    <n v="2.0760714469698325"/>
    <x v="1"/>
    <n v="2"/>
    <m/>
    <n v="6"/>
    <n v="3"/>
    <n v="2"/>
    <n v="3"/>
    <n v="1"/>
    <n v="2"/>
    <m/>
    <n v="0"/>
    <n v="1"/>
    <n v="1"/>
    <n v="2"/>
    <m/>
  </r>
  <r>
    <n v="75425"/>
    <x v="1"/>
    <n v="34"/>
    <n v="1"/>
    <x v="1"/>
    <m/>
    <n v="2"/>
    <n v="5"/>
    <n v="6"/>
    <n v="50"/>
    <n v="1.29"/>
    <n v="183"/>
    <n v="4.7300000000000004"/>
    <n v="52"/>
    <n v="1.3415999999999999"/>
    <n v="59.354772741899311"/>
    <n v="1.5313531367410023"/>
    <x v="0"/>
    <m/>
    <m/>
    <n v="10"/>
    <n v="3"/>
    <n v="2"/>
    <m/>
    <m/>
    <m/>
    <n v="0"/>
    <n v="0"/>
    <n v="0"/>
    <n v="1"/>
    <n v="1"/>
    <n v="2"/>
  </r>
  <r>
    <n v="75428"/>
    <x v="1"/>
    <n v="44"/>
    <n v="6"/>
    <x v="1"/>
    <m/>
    <n v="2"/>
    <n v="5"/>
    <n v="1"/>
    <n v="65"/>
    <n v="1.68"/>
    <n v="170"/>
    <n v="4.4000000000000004"/>
    <n v="68"/>
    <n v="1.7575384615384615"/>
    <n v="63.101176920870806"/>
    <n v="1.6309227265701991"/>
    <x v="0"/>
    <n v="2"/>
    <m/>
    <n v="15"/>
    <n v="2"/>
    <n v="1"/>
    <n v="3"/>
    <n v="2"/>
    <n v="2"/>
    <m/>
    <n v="0"/>
    <n v="0"/>
    <n v="2"/>
    <n v="1"/>
    <n v="2"/>
  </r>
  <r>
    <n v="75434"/>
    <x v="1"/>
    <n v="31"/>
    <n v="6"/>
    <x v="1"/>
    <m/>
    <n v="2"/>
    <n v="4"/>
    <n v="3"/>
    <n v="62"/>
    <n v="1.6"/>
    <n v="215"/>
    <n v="5.56"/>
    <n v="57"/>
    <n v="1.4709677419354839"/>
    <n v="73.720347690803735"/>
    <n v="1.9024605855691288"/>
    <x v="1"/>
    <m/>
    <m/>
    <n v="8"/>
    <n v="3"/>
    <n v="3"/>
    <n v="2"/>
    <n v="2"/>
    <n v="2"/>
    <m/>
    <n v="0"/>
    <n v="0"/>
    <n v="1"/>
    <n v="1"/>
    <n v="2"/>
  </r>
  <r>
    <n v="75435"/>
    <x v="1"/>
    <n v="63"/>
    <n v="3"/>
    <x v="1"/>
    <m/>
    <n v="1"/>
    <n v="5"/>
    <n v="1"/>
    <n v="89"/>
    <n v="2.2999999999999998"/>
    <n v="195"/>
    <n v="5.04"/>
    <n v="90"/>
    <n v="2.3258426966292132"/>
    <n v="84.223763653046277"/>
    <n v="2.1765691730562522"/>
    <x v="1"/>
    <n v="2"/>
    <m/>
    <n v="15"/>
    <n v="2"/>
    <n v="0"/>
    <m/>
    <m/>
    <m/>
    <n v="1"/>
    <n v="2"/>
    <n v="0"/>
    <n v="1"/>
    <n v="1"/>
    <n v="2"/>
  </r>
  <r>
    <n v="75444"/>
    <x v="1"/>
    <n v="49"/>
    <n v="3"/>
    <x v="1"/>
    <m/>
    <n v="1"/>
    <n v="5"/>
    <n v="1"/>
    <n v="50"/>
    <n v="1.29"/>
    <n v="192"/>
    <n v="4.97"/>
    <n v="57"/>
    <n v="1.4706000000000001"/>
    <n v="60.261476153903331"/>
    <n v="1.554746084770706"/>
    <x v="1"/>
    <n v="2"/>
    <m/>
    <n v="15"/>
    <n v="3"/>
    <n v="1"/>
    <n v="3"/>
    <n v="3"/>
    <n v="1"/>
    <n v="0"/>
    <n v="5"/>
    <n v="1"/>
    <n v="1"/>
    <n v="1"/>
    <n v="2"/>
  </r>
  <r>
    <n v="75447"/>
    <x v="1"/>
    <n v="33"/>
    <n v="3"/>
    <x v="1"/>
    <m/>
    <n v="1"/>
    <n v="5"/>
    <n v="1"/>
    <n v="50"/>
    <n v="1.29"/>
    <n v="138"/>
    <n v="3.57"/>
    <n v="51"/>
    <n v="1.3158000000000001"/>
    <n v="53.489818166575887"/>
    <n v="1.3800373086976581"/>
    <x v="1"/>
    <m/>
    <m/>
    <n v="15"/>
    <n v="4"/>
    <n v="3"/>
    <n v="3"/>
    <n v="3"/>
    <n v="3"/>
    <n v="1"/>
    <n v="0"/>
    <n v="0"/>
    <n v="1"/>
    <n v="1"/>
    <n v="2"/>
  </r>
  <r>
    <n v="75449"/>
    <x v="1"/>
    <n v="71"/>
    <n v="2"/>
    <x v="1"/>
    <m/>
    <n v="1"/>
    <n v="5"/>
    <n v="2"/>
    <n v="54"/>
    <n v="1.4"/>
    <n v="193"/>
    <n v="4.99"/>
    <n v="57"/>
    <n v="1.4777777777777776"/>
    <n v="44.500111155813897"/>
    <n v="1.1537065855211008"/>
    <x v="0"/>
    <n v="1"/>
    <n v="2"/>
    <n v="8"/>
    <n v="3"/>
    <n v="3"/>
    <n v="3"/>
    <n v="3"/>
    <n v="3"/>
    <n v="0"/>
    <n v="0"/>
    <n v="0"/>
    <n v="1"/>
    <n v="1"/>
    <n v="2"/>
  </r>
  <r>
    <n v="75450"/>
    <x v="1"/>
    <n v="21"/>
    <n v="4"/>
    <x v="1"/>
    <m/>
    <n v="1"/>
    <n v="4"/>
    <n v="6"/>
    <n v="53"/>
    <n v="1.37"/>
    <n v="185"/>
    <n v="4.78"/>
    <n v="56"/>
    <n v="1.4475471698113207"/>
    <n v="49.364196188510171"/>
    <n v="1.2760179014765838"/>
    <x v="1"/>
    <m/>
    <m/>
    <n v="6"/>
    <n v="3"/>
    <n v="1"/>
    <m/>
    <m/>
    <m/>
    <n v="0"/>
    <n v="0"/>
    <n v="3"/>
    <n v="1"/>
    <n v="2"/>
    <m/>
  </r>
  <r>
    <n v="75462"/>
    <x v="1"/>
    <n v="51"/>
    <n v="1"/>
    <x v="1"/>
    <m/>
    <n v="2"/>
    <n v="2"/>
    <n v="3"/>
    <n v="45"/>
    <n v="1.1599999999999999"/>
    <n v="203"/>
    <n v="5.25"/>
    <n v="49"/>
    <n v="1.2631111111111111"/>
    <n v="44.226289377549122"/>
    <n v="1.1400554595101551"/>
    <x v="0"/>
    <n v="2"/>
    <m/>
    <n v="5"/>
    <n v="4"/>
    <n v="2"/>
    <m/>
    <m/>
    <m/>
    <n v="1"/>
    <n v="4"/>
    <n v="0"/>
    <n v="1"/>
    <n v="2"/>
    <m/>
  </r>
  <r>
    <n v="75465"/>
    <x v="1"/>
    <n v="55"/>
    <n v="1"/>
    <x v="1"/>
    <m/>
    <n v="2"/>
    <n v="1"/>
    <n v="1"/>
    <n v="38"/>
    <n v="0.98"/>
    <n v="176"/>
    <n v="4.55"/>
    <n v="48"/>
    <n v="1.2378947368421052"/>
    <n v="44.228725305833578"/>
    <n v="1.1406355473609713"/>
    <x v="0"/>
    <n v="2"/>
    <m/>
    <n v="8"/>
    <n v="4"/>
    <n v="3"/>
    <n v="3"/>
    <n v="3"/>
    <n v="3"/>
    <m/>
    <n v="0"/>
    <n v="0"/>
    <n v="1"/>
    <n v="2"/>
    <m/>
  </r>
  <r>
    <n v="75467"/>
    <x v="1"/>
    <n v="39"/>
    <n v="3"/>
    <x v="1"/>
    <m/>
    <n v="1"/>
    <n v="3"/>
    <n v="3"/>
    <n v="60"/>
    <n v="1.55"/>
    <n v="237"/>
    <n v="6.13"/>
    <n v="66"/>
    <n v="1.7049999999999998"/>
    <n v="66.217744328762862"/>
    <n v="1.7106250618263739"/>
    <x v="1"/>
    <m/>
    <m/>
    <n v="10"/>
    <n v="4"/>
    <n v="3"/>
    <n v="3"/>
    <n v="3"/>
    <n v="3"/>
    <n v="0"/>
    <n v="4"/>
    <n v="0"/>
    <n v="1"/>
    <n v="1"/>
    <n v="2"/>
  </r>
  <r>
    <n v="75472"/>
    <x v="1"/>
    <n v="61"/>
    <n v="3"/>
    <x v="1"/>
    <m/>
    <n v="1"/>
    <n v="5"/>
    <n v="1"/>
    <n v="39"/>
    <n v="1.01"/>
    <n v="211"/>
    <n v="5.46"/>
    <n v="39"/>
    <n v="1.01"/>
    <n v="31.860306239145498"/>
    <n v="0.8251002385009476"/>
    <x v="1"/>
    <n v="2"/>
    <m/>
    <n v="10"/>
    <n v="3"/>
    <n v="2"/>
    <n v="3"/>
    <n v="3"/>
    <n v="3"/>
    <n v="0"/>
    <n v="0"/>
    <n v="0"/>
    <n v="1"/>
    <n v="1"/>
    <n v="2"/>
  </r>
  <r>
    <n v="75473"/>
    <x v="1"/>
    <n v="69"/>
    <n v="4"/>
    <x v="1"/>
    <m/>
    <n v="2"/>
    <n v="5"/>
    <n v="1"/>
    <n v="55"/>
    <n v="1.42"/>
    <n v="196"/>
    <n v="5.07"/>
    <n v="61"/>
    <n v="1.5749090909090908"/>
    <n v="52.517803011371136"/>
    <n v="1.3559141868390365"/>
    <x v="0"/>
    <n v="2"/>
    <m/>
    <n v="6"/>
    <n v="2"/>
    <n v="3"/>
    <n v="3"/>
    <n v="3"/>
    <n v="2"/>
    <m/>
    <n v="1"/>
    <n v="0"/>
    <n v="1"/>
    <n v="1"/>
    <n v="1"/>
  </r>
  <r>
    <n v="75476"/>
    <x v="1"/>
    <n v="25"/>
    <n v="3"/>
    <x v="0"/>
    <n v="1"/>
    <n v="1"/>
    <n v="4"/>
    <n v="1"/>
    <n v="51"/>
    <n v="1.32"/>
    <n v="140"/>
    <n v="3.62"/>
    <n v="58"/>
    <n v="1.5011764705882353"/>
    <n v="46.439702175945804"/>
    <n v="1.2019687622009503"/>
    <x v="0"/>
    <m/>
    <m/>
    <n v="9"/>
    <n v="4"/>
    <n v="1"/>
    <n v="3"/>
    <n v="3"/>
    <n v="1"/>
    <n v="0"/>
    <n v="0"/>
    <n v="1"/>
    <n v="1"/>
    <n v="1"/>
    <n v="2"/>
  </r>
  <r>
    <n v="75482"/>
    <x v="1"/>
    <n v="52"/>
    <n v="1"/>
    <x v="1"/>
    <m/>
    <n v="2"/>
    <n v="4"/>
    <n v="1"/>
    <n v="46"/>
    <n v="1.19"/>
    <n v="236"/>
    <n v="6.1"/>
    <n v="54"/>
    <n v="1.3969565217391302"/>
    <n v="43.940116857298747"/>
    <n v="1.1367117186996849"/>
    <x v="0"/>
    <n v="2"/>
    <m/>
    <n v="4"/>
    <n v="3"/>
    <n v="1"/>
    <m/>
    <m/>
    <m/>
    <m/>
    <n v="2"/>
    <n v="0"/>
    <n v="1"/>
    <n v="1"/>
    <n v="2"/>
  </r>
  <r>
    <n v="75498"/>
    <x v="1"/>
    <n v="69"/>
    <n v="3"/>
    <x v="1"/>
    <m/>
    <n v="1"/>
    <n v="3"/>
    <n v="3"/>
    <n v="50"/>
    <n v="1.29"/>
    <n v="173"/>
    <n v="4.47"/>
    <n v="51"/>
    <n v="1.3158000000000001"/>
    <n v="53.995227286762166"/>
    <n v="1.3930768639984641"/>
    <x v="1"/>
    <n v="2"/>
    <m/>
    <n v="12"/>
    <n v="4"/>
    <n v="0"/>
    <n v="3"/>
    <n v="3"/>
    <n v="2"/>
    <m/>
    <n v="1"/>
    <n v="4"/>
    <n v="1"/>
    <n v="1"/>
    <n v="2"/>
  </r>
  <r>
    <n v="75500"/>
    <x v="1"/>
    <n v="75"/>
    <n v="3"/>
    <x v="1"/>
    <m/>
    <n v="1"/>
    <n v="5"/>
    <n v="2"/>
    <n v="78"/>
    <n v="2.02"/>
    <n v="240"/>
    <n v="6.21"/>
    <n v="82"/>
    <n v="2.123589743589744"/>
    <n v="77.275219968401643"/>
    <n v="2.00123005559194"/>
    <x v="1"/>
    <n v="2"/>
    <m/>
    <n v="7"/>
    <n v="1"/>
    <n v="3"/>
    <n v="3"/>
    <n v="3"/>
    <n v="3"/>
    <n v="0"/>
    <n v="0"/>
    <n v="1"/>
    <n v="2"/>
    <n v="1"/>
    <n v="2"/>
  </r>
  <r>
    <n v="75504"/>
    <x v="1"/>
    <n v="33"/>
    <n v="3"/>
    <x v="1"/>
    <m/>
    <n v="1"/>
    <n v="3"/>
    <n v="1"/>
    <n v="46"/>
    <n v="1.19"/>
    <n v="235"/>
    <n v="6.08"/>
    <n v="43"/>
    <n v="1.112391304347826"/>
    <n v="40.255421370889835"/>
    <n v="1.0413902485078022"/>
    <x v="1"/>
    <m/>
    <m/>
    <n v="6"/>
    <n v="4"/>
    <n v="3"/>
    <n v="3"/>
    <n v="2"/>
    <n v="2"/>
    <n v="3"/>
    <n v="5"/>
    <n v="10"/>
    <n v="1"/>
    <n v="1"/>
    <n v="2"/>
  </r>
  <r>
    <n v="75506"/>
    <x v="1"/>
    <n v="25"/>
    <n v="1"/>
    <x v="1"/>
    <m/>
    <n v="2"/>
    <n v="4"/>
    <n v="1"/>
    <n v="43"/>
    <n v="1.1100000000000001"/>
    <n v="115"/>
    <n v="2.97"/>
    <n v="41"/>
    <n v="1.0583720930232559"/>
    <n v="35.705968104769397"/>
    <n v="0.9217121999138147"/>
    <x v="0"/>
    <m/>
    <m/>
    <n v="3"/>
    <n v="3"/>
    <n v="3"/>
    <n v="3"/>
    <n v="2"/>
    <n v="2"/>
    <n v="3"/>
    <n v="6"/>
    <n v="2"/>
    <n v="1"/>
    <n v="2"/>
    <m/>
  </r>
  <r>
    <n v="75507"/>
    <x v="1"/>
    <n v="21"/>
    <n v="1"/>
    <x v="1"/>
    <m/>
    <n v="2"/>
    <n v="4"/>
    <n v="5"/>
    <n v="58"/>
    <n v="1.5"/>
    <n v="154"/>
    <n v="3.98"/>
    <n v="67"/>
    <n v="1.7327586206896552"/>
    <n v="50.848852142735446"/>
    <n v="1.3150565209328133"/>
    <x v="0"/>
    <m/>
    <m/>
    <n v="12"/>
    <n v="3"/>
    <n v="0"/>
    <m/>
    <m/>
    <m/>
    <n v="0"/>
    <n v="0"/>
    <n v="0"/>
    <n v="1"/>
    <n v="2"/>
    <m/>
  </r>
  <r>
    <n v="75511"/>
    <x v="1"/>
    <n v="49"/>
    <n v="3"/>
    <x v="1"/>
    <m/>
    <n v="1"/>
    <n v="5"/>
    <n v="5"/>
    <n v="74"/>
    <n v="1.91"/>
    <n v="209"/>
    <n v="5.4"/>
    <n v="75"/>
    <n v="1.9358108108108107"/>
    <n v="67.871646578091102"/>
    <n v="1.7518222292453245"/>
    <x v="1"/>
    <n v="2"/>
    <m/>
    <n v="14"/>
    <n v="2"/>
    <n v="3"/>
    <n v="3"/>
    <n v="3"/>
    <n v="2"/>
    <n v="1"/>
    <n v="3"/>
    <n v="0"/>
    <n v="1"/>
    <n v="1"/>
    <n v="2"/>
  </r>
  <r>
    <n v="75519"/>
    <x v="1"/>
    <n v="44"/>
    <n v="4"/>
    <x v="1"/>
    <m/>
    <n v="2"/>
    <n v="5"/>
    <n v="1"/>
    <n v="78"/>
    <n v="2.02"/>
    <n v="166"/>
    <n v="4.29"/>
    <n v="76"/>
    <n v="1.9682051282051283"/>
    <n v="71.91037090813046"/>
    <n v="1.862294220954148"/>
    <x v="0"/>
    <n v="2"/>
    <m/>
    <n v="15"/>
    <n v="3"/>
    <n v="3"/>
    <n v="3"/>
    <n v="2"/>
    <n v="2"/>
    <n v="2"/>
    <n v="0"/>
    <n v="0"/>
    <n v="1"/>
    <n v="1"/>
    <n v="2"/>
  </r>
  <r>
    <n v="75521"/>
    <x v="1"/>
    <n v="49"/>
    <n v="1"/>
    <x v="1"/>
    <m/>
    <n v="2"/>
    <n v="2"/>
    <n v="1"/>
    <n v="37"/>
    <n v="0.96"/>
    <n v="187"/>
    <n v="4.84"/>
    <n v="47"/>
    <n v="1.2194594594594594"/>
    <n v="34.738701659693547"/>
    <n v="0.90132847549475137"/>
    <x v="0"/>
    <n v="2"/>
    <m/>
    <n v="5"/>
    <n v="4"/>
    <n v="3"/>
    <n v="3"/>
    <n v="3"/>
    <n v="3"/>
    <n v="0"/>
    <n v="0"/>
    <n v="0"/>
    <n v="1"/>
    <n v="2"/>
    <m/>
  </r>
  <r>
    <n v="75527"/>
    <x v="1"/>
    <n v="58"/>
    <n v="3"/>
    <x v="1"/>
    <m/>
    <n v="1"/>
    <n v="5"/>
    <n v="5"/>
    <n v="55"/>
    <n v="1.42"/>
    <n v="139"/>
    <n v="3.59"/>
    <n v="52"/>
    <n v="1.3425454545454547"/>
    <n v="56.843860636856952"/>
    <n v="1.4676051291697612"/>
    <x v="1"/>
    <n v="2"/>
    <m/>
    <n v="2"/>
    <n v="5"/>
    <n v="2"/>
    <n v="3"/>
    <n v="3"/>
    <n v="3"/>
    <n v="1"/>
    <n v="0"/>
    <n v="0"/>
    <n v="1"/>
    <n v="1"/>
    <n v="1"/>
  </r>
  <r>
    <n v="75528"/>
    <x v="1"/>
    <n v="39"/>
    <n v="3"/>
    <x v="1"/>
    <m/>
    <n v="1"/>
    <n v="3"/>
    <n v="1"/>
    <n v="54"/>
    <n v="1.4"/>
    <n v="213"/>
    <n v="5.51"/>
    <n v="51"/>
    <n v="1.322222222222222"/>
    <n v="54.957778218812905"/>
    <n v="1.4248312871544087"/>
    <x v="1"/>
    <m/>
    <m/>
    <n v="9"/>
    <n v="2"/>
    <n v="3"/>
    <n v="3"/>
    <n v="3"/>
    <n v="3"/>
    <n v="3"/>
    <n v="0"/>
    <n v="0"/>
    <n v="1"/>
    <n v="1"/>
    <n v="2"/>
  </r>
  <r>
    <n v="75531"/>
    <x v="1"/>
    <n v="37"/>
    <n v="3"/>
    <x v="1"/>
    <m/>
    <n v="1"/>
    <n v="2"/>
    <n v="1"/>
    <n v="36"/>
    <n v="0.93"/>
    <n v="223"/>
    <n v="5.77"/>
    <n v="45"/>
    <n v="1.1625000000000001"/>
    <n v="36.655072637165929"/>
    <n v="0.94692270979345317"/>
    <x v="1"/>
    <m/>
    <m/>
    <n v="15"/>
    <n v="3"/>
    <n v="3"/>
    <n v="3"/>
    <n v="3"/>
    <n v="3"/>
    <n v="2"/>
    <n v="1"/>
    <n v="0"/>
    <n v="1"/>
    <n v="2"/>
    <m/>
  </r>
  <r>
    <n v="75537"/>
    <x v="1"/>
    <n v="42"/>
    <n v="2"/>
    <x v="1"/>
    <m/>
    <n v="2"/>
    <n v="4"/>
    <n v="1"/>
    <n v="47"/>
    <n v="1.22"/>
    <n v="211"/>
    <n v="5.46"/>
    <n v="49"/>
    <n v="1.2719148936170213"/>
    <n v="44.738809326059048"/>
    <n v="1.1613052633572774"/>
    <x v="0"/>
    <n v="2"/>
    <m/>
    <n v="14"/>
    <n v="3"/>
    <n v="3"/>
    <n v="2"/>
    <n v="2"/>
    <n v="2"/>
    <n v="1"/>
    <n v="2"/>
    <n v="4"/>
    <n v="1"/>
    <n v="1"/>
    <n v="2"/>
  </r>
  <r>
    <n v="75538"/>
    <x v="1"/>
    <n v="36"/>
    <n v="1"/>
    <x v="1"/>
    <m/>
    <n v="2"/>
    <n v="1"/>
    <n v="1"/>
    <n v="36"/>
    <n v="0.93"/>
    <n v="153"/>
    <n v="3.96"/>
    <n v="33"/>
    <n v="0.85250000000000004"/>
    <n v="40.50959609026404"/>
    <n v="1.0464978989984877"/>
    <x v="0"/>
    <m/>
    <m/>
    <n v="7"/>
    <n v="3"/>
    <n v="2"/>
    <n v="3"/>
    <n v="3"/>
    <n v="2"/>
    <n v="3"/>
    <n v="21"/>
    <n v="8"/>
    <n v="1"/>
    <n v="2"/>
    <m/>
  </r>
  <r>
    <n v="75542"/>
    <x v="1"/>
    <n v="74"/>
    <n v="3"/>
    <x v="1"/>
    <m/>
    <n v="1"/>
    <n v="3"/>
    <n v="2"/>
    <n v="58"/>
    <n v="1.5"/>
    <n v="187"/>
    <n v="4.84"/>
    <n v="64"/>
    <n v="1.6551724137931034"/>
    <n v="67.79140655363868"/>
    <n v="1.7532260315596209"/>
    <x v="1"/>
    <n v="2"/>
    <m/>
    <n v="13"/>
    <n v="2"/>
    <n v="3"/>
    <n v="3"/>
    <n v="3"/>
    <n v="3"/>
    <n v="0"/>
    <n v="3"/>
    <n v="0"/>
    <n v="1"/>
    <n v="1"/>
    <n v="2"/>
  </r>
  <r>
    <n v="75543"/>
    <x v="1"/>
    <n v="66"/>
    <n v="3"/>
    <x v="1"/>
    <m/>
    <n v="1"/>
    <n v="4"/>
    <n v="1"/>
    <n v="71"/>
    <n v="1.84"/>
    <n v="214"/>
    <n v="5.53"/>
    <n v="65"/>
    <n v="1.6845070422535213"/>
    <n v="74.796067893160014"/>
    <n v="1.938376970752316"/>
    <x v="1"/>
    <n v="1"/>
    <n v="2"/>
    <n v="7"/>
    <n v="3"/>
    <n v="0"/>
    <n v="2"/>
    <n v="2"/>
    <n v="1"/>
    <m/>
    <n v="0"/>
    <n v="3"/>
    <n v="1"/>
    <n v="1"/>
    <n v="2"/>
  </r>
  <r>
    <n v="75546"/>
    <x v="1"/>
    <n v="37"/>
    <n v="4"/>
    <x v="1"/>
    <m/>
    <n v="1"/>
    <n v="4"/>
    <n v="6"/>
    <n v="55"/>
    <n v="1.42"/>
    <n v="146"/>
    <n v="3.78"/>
    <n v="59"/>
    <n v="1.5232727272727273"/>
    <n v="57.845496513999912"/>
    <n v="1.4934655463614521"/>
    <x v="1"/>
    <m/>
    <m/>
    <n v="9"/>
    <n v="4"/>
    <n v="2"/>
    <n v="3"/>
    <n v="2"/>
    <n v="2"/>
    <n v="9"/>
    <n v="0"/>
    <n v="0"/>
    <n v="1"/>
    <n v="1"/>
    <n v="2"/>
  </r>
  <r>
    <n v="75547"/>
    <x v="1"/>
    <n v="62"/>
    <n v="2"/>
    <x v="1"/>
    <m/>
    <n v="2"/>
    <n v="1"/>
    <n v="1"/>
    <n v="49"/>
    <n v="1.27"/>
    <n v="203"/>
    <n v="5.25"/>
    <n v="46"/>
    <n v="1.1922448979591838"/>
    <n v="46.220379917860342"/>
    <n v="1.1979567856261764"/>
    <x v="0"/>
    <n v="1"/>
    <n v="1"/>
    <n v="13"/>
    <n v="4"/>
    <n v="1"/>
    <n v="3"/>
    <n v="3"/>
    <n v="3"/>
    <m/>
    <n v="0"/>
    <n v="0"/>
    <n v="2"/>
    <n v="2"/>
    <m/>
  </r>
  <r>
    <n v="75549"/>
    <x v="1"/>
    <n v="38"/>
    <n v="3"/>
    <x v="1"/>
    <m/>
    <n v="1"/>
    <n v="5"/>
    <n v="1"/>
    <n v="76"/>
    <n v="1.97"/>
    <n v="164"/>
    <n v="4.24"/>
    <n v="70"/>
    <n v="1.8144736842105265"/>
    <n v="80.035414810818708"/>
    <n v="2.0746021997014847"/>
    <x v="1"/>
    <m/>
    <m/>
    <m/>
    <n v="2"/>
    <n v="2"/>
    <n v="3"/>
    <n v="3"/>
    <n v="2"/>
    <n v="2"/>
    <n v="0"/>
    <n v="2"/>
    <n v="1"/>
    <n v="1"/>
    <n v="2"/>
  </r>
  <r>
    <n v="75550"/>
    <x v="1"/>
    <n v="21"/>
    <n v="6"/>
    <x v="1"/>
    <m/>
    <n v="2"/>
    <n v="3"/>
    <n v="1"/>
    <n v="61"/>
    <n v="1.58"/>
    <n v="160"/>
    <n v="4.1399999999999997"/>
    <n v="64"/>
    <n v="1.657704918032787"/>
    <n v="61.277484308690063"/>
    <n v="1.587187298487382"/>
    <x v="0"/>
    <m/>
    <m/>
    <n v="3"/>
    <n v="3"/>
    <n v="2"/>
    <n v="3"/>
    <n v="3"/>
    <n v="2"/>
    <m/>
    <n v="0"/>
    <n v="0"/>
    <n v="1"/>
    <n v="2"/>
    <m/>
  </r>
  <r>
    <n v="75552"/>
    <x v="1"/>
    <n v="80"/>
    <n v="1"/>
    <x v="1"/>
    <m/>
    <n v="1"/>
    <n v="4"/>
    <n v="2"/>
    <n v="62"/>
    <n v="1.6"/>
    <n v="167"/>
    <n v="4.32"/>
    <n v="67"/>
    <n v="1.7290322580645161"/>
    <n v="58.192013215427004"/>
    <n v="1.5017293733013422"/>
    <x v="0"/>
    <n v="2"/>
    <m/>
    <n v="4"/>
    <n v="4"/>
    <n v="3"/>
    <n v="3"/>
    <n v="3"/>
    <n v="3"/>
    <m/>
    <n v="0"/>
    <n v="0"/>
    <n v="2"/>
    <n v="1"/>
    <n v="2"/>
  </r>
  <r>
    <n v="75553"/>
    <x v="1"/>
    <n v="80"/>
    <n v="3"/>
    <x v="1"/>
    <m/>
    <n v="1"/>
    <n v="5"/>
    <n v="2"/>
    <n v="47"/>
    <n v="1.22"/>
    <n v="230"/>
    <n v="5.95"/>
    <n v="56"/>
    <n v="1.4536170212765955"/>
    <n v="50.553445523040686"/>
    <n v="1.3122383731512688"/>
    <x v="1"/>
    <n v="2"/>
    <m/>
    <n v="4"/>
    <n v="2"/>
    <n v="3"/>
    <n v="3"/>
    <n v="3"/>
    <n v="3"/>
    <m/>
    <n v="2"/>
    <n v="15"/>
    <n v="1"/>
    <n v="1"/>
    <n v="2"/>
  </r>
  <r>
    <n v="75555"/>
    <x v="1"/>
    <n v="58"/>
    <n v="4"/>
    <x v="1"/>
    <m/>
    <n v="1"/>
    <n v="2"/>
    <n v="2"/>
    <n v="77"/>
    <n v="1.99"/>
    <n v="246"/>
    <n v="6.36"/>
    <n v="72"/>
    <n v="1.8607792207792209"/>
    <n v="78.973519699101658"/>
    <n v="2.041003950665095"/>
    <x v="0"/>
    <n v="1"/>
    <n v="1"/>
    <n v="3"/>
    <n v="4"/>
    <n v="1"/>
    <m/>
    <m/>
    <m/>
    <n v="3"/>
    <n v="0"/>
    <n v="0"/>
    <n v="1"/>
    <n v="1"/>
    <n v="2"/>
  </r>
  <r>
    <n v="75557"/>
    <x v="1"/>
    <n v="50"/>
    <n v="3"/>
    <x v="1"/>
    <m/>
    <n v="1"/>
    <n v="3"/>
    <n v="1"/>
    <n v="49"/>
    <n v="1.27"/>
    <n v="255"/>
    <n v="6.59"/>
    <n v="43"/>
    <n v="1.1144897959183673"/>
    <n v="50.174796707492654"/>
    <n v="1.3004488126227687"/>
    <x v="1"/>
    <n v="2"/>
    <m/>
    <n v="6"/>
    <n v="2"/>
    <n v="3"/>
    <n v="3"/>
    <n v="3"/>
    <n v="3"/>
    <n v="3"/>
    <n v="1"/>
    <n v="3"/>
    <n v="1"/>
    <n v="2"/>
    <m/>
  </r>
  <r>
    <n v="75563"/>
    <x v="1"/>
    <n v="51"/>
    <n v="6"/>
    <x v="1"/>
    <m/>
    <n v="2"/>
    <n v="5"/>
    <n v="1"/>
    <n v="83"/>
    <n v="2.15"/>
    <n v="153"/>
    <n v="3.96"/>
    <n v="85"/>
    <n v="2.2018072289156625"/>
    <n v="84.300762461426075"/>
    <n v="2.1836944493020005"/>
    <x v="0"/>
    <n v="2"/>
    <m/>
    <m/>
    <n v="3"/>
    <n v="3"/>
    <n v="0"/>
    <n v="9"/>
    <n v="2"/>
    <m/>
    <n v="5"/>
    <n v="0"/>
    <n v="1"/>
    <n v="1"/>
    <n v="2"/>
  </r>
  <r>
    <n v="75567"/>
    <x v="1"/>
    <n v="29"/>
    <n v="4"/>
    <x v="0"/>
    <n v="1"/>
    <n v="1"/>
    <n v="4"/>
    <n v="5"/>
    <n v="39"/>
    <n v="1.01"/>
    <n v="198"/>
    <n v="5.12"/>
    <n v="42"/>
    <n v="1.0876923076923077"/>
    <n v="33.614126351176779"/>
    <n v="0.87051968242791156"/>
    <x v="1"/>
    <m/>
    <m/>
    <m/>
    <n v="3"/>
    <n v="3"/>
    <n v="3"/>
    <n v="3"/>
    <n v="3"/>
    <n v="4"/>
    <n v="2"/>
    <n v="0"/>
    <n v="1"/>
    <n v="1"/>
    <n v="2"/>
  </r>
  <r>
    <n v="75572"/>
    <x v="1"/>
    <n v="68"/>
    <n v="1"/>
    <x v="1"/>
    <m/>
    <n v="1"/>
    <n v="1"/>
    <n v="2"/>
    <n v="53"/>
    <n v="1.37"/>
    <n v="173"/>
    <n v="4.47"/>
    <n v="57"/>
    <n v="1.4733962264150944"/>
    <n v="56.261561431087884"/>
    <n v="1.4543082860488756"/>
    <x v="0"/>
    <n v="2"/>
    <m/>
    <n v="2"/>
    <n v="4"/>
    <n v="2"/>
    <n v="0"/>
    <n v="0"/>
    <n v="2"/>
    <n v="2"/>
    <n v="0"/>
    <n v="0"/>
    <n v="1"/>
    <n v="1"/>
    <n v="2"/>
  </r>
  <r>
    <n v="75573"/>
    <x v="1"/>
    <n v="67"/>
    <n v="1"/>
    <x v="1"/>
    <m/>
    <n v="2"/>
    <n v="1"/>
    <n v="4"/>
    <n v="53"/>
    <n v="1.37"/>
    <n v="230"/>
    <n v="5.95"/>
    <n v="60"/>
    <n v="1.5509433962264152"/>
    <n v="57.84164517820772"/>
    <n v="1.4951519602668788"/>
    <x v="0"/>
    <n v="1"/>
    <n v="1"/>
    <n v="3"/>
    <n v="5"/>
    <n v="3"/>
    <n v="2"/>
    <n v="2"/>
    <n v="2"/>
    <n v="1"/>
    <n v="2"/>
    <n v="2"/>
    <n v="1"/>
    <n v="1"/>
    <n v="2"/>
  </r>
  <r>
    <n v="75581"/>
    <x v="1"/>
    <n v="74"/>
    <n v="3"/>
    <x v="1"/>
    <m/>
    <n v="1"/>
    <n v="3"/>
    <n v="2"/>
    <n v="49"/>
    <n v="1.27"/>
    <n v="138"/>
    <n v="3.57"/>
    <n v="48"/>
    <n v="1.2440816326530613"/>
    <n v="51.605182250572042"/>
    <n v="1.3375220705760509"/>
    <x v="0"/>
    <n v="1"/>
    <n v="2"/>
    <n v="4"/>
    <n v="3"/>
    <n v="2"/>
    <n v="2"/>
    <n v="3"/>
    <n v="3"/>
    <n v="0"/>
    <n v="0"/>
    <n v="2"/>
    <n v="1"/>
    <n v="1"/>
    <n v="2"/>
  </r>
  <r>
    <n v="75584"/>
    <x v="1"/>
    <n v="52"/>
    <n v="4"/>
    <x v="1"/>
    <m/>
    <n v="2"/>
    <n v="5"/>
    <n v="3"/>
    <n v="40"/>
    <n v="1.03"/>
    <n v="166"/>
    <n v="4.29"/>
    <n v="40"/>
    <n v="1.03"/>
    <n v="36.388817330127246"/>
    <n v="0.9370120462507765"/>
    <x v="0"/>
    <n v="1"/>
    <n v="2"/>
    <n v="10"/>
    <n v="3"/>
    <n v="2"/>
    <m/>
    <m/>
    <m/>
    <n v="1"/>
    <n v="0"/>
    <n v="0"/>
    <n v="1"/>
    <n v="2"/>
    <m/>
  </r>
  <r>
    <n v="75592"/>
    <x v="1"/>
    <n v="69"/>
    <n v="6"/>
    <x v="1"/>
    <m/>
    <n v="2"/>
    <n v="1"/>
    <n v="3"/>
    <n v="66"/>
    <n v="1.71"/>
    <n v="224"/>
    <n v="5.79"/>
    <n v="71"/>
    <n v="1.8395454545454546"/>
    <n v="59.901872382825246"/>
    <n v="1.5520030571913814"/>
    <x v="0"/>
    <n v="2"/>
    <m/>
    <n v="6"/>
    <n v="1"/>
    <n v="3"/>
    <n v="0"/>
    <n v="0"/>
    <n v="0"/>
    <n v="0"/>
    <n v="0"/>
    <n v="0"/>
    <n v="2"/>
    <n v="1"/>
    <n v="2"/>
  </r>
  <r>
    <n v="75593"/>
    <x v="1"/>
    <n v="34"/>
    <n v="1"/>
    <x v="1"/>
    <m/>
    <n v="1"/>
    <n v="2"/>
    <n v="5"/>
    <n v="45"/>
    <n v="1.1599999999999999"/>
    <n v="182"/>
    <n v="4.71"/>
    <n v="40"/>
    <n v="1.0311111111111111"/>
    <n v="43.313828458637488"/>
    <n v="1.1165342447115441"/>
    <x v="1"/>
    <m/>
    <m/>
    <n v="13"/>
    <n v="2"/>
    <n v="3"/>
    <m/>
    <m/>
    <m/>
    <n v="2"/>
    <n v="0"/>
    <n v="0"/>
    <n v="2"/>
    <n v="1"/>
    <n v="2"/>
  </r>
  <r>
    <n v="75594"/>
    <x v="1"/>
    <n v="26"/>
    <n v="3"/>
    <x v="1"/>
    <m/>
    <n v="1"/>
    <n v="2"/>
    <n v="6"/>
    <n v="59"/>
    <n v="1.53"/>
    <n v="174"/>
    <n v="4.5"/>
    <n v="54"/>
    <n v="1.4003389830508475"/>
    <n v="61.215493698270443"/>
    <n v="1.5874526331924368"/>
    <x v="1"/>
    <m/>
    <m/>
    <n v="2"/>
    <n v="3"/>
    <n v="2"/>
    <n v="3"/>
    <n v="2"/>
    <n v="2"/>
    <n v="1"/>
    <n v="0"/>
    <n v="1"/>
    <n v="1"/>
    <n v="2"/>
    <m/>
  </r>
  <r>
    <n v="75598"/>
    <x v="1"/>
    <n v="62"/>
    <n v="1"/>
    <x v="1"/>
    <m/>
    <n v="1"/>
    <n v="4"/>
    <n v="1"/>
    <n v="66"/>
    <n v="1.71"/>
    <n v="200"/>
    <n v="5.17"/>
    <n v="65"/>
    <n v="1.6840909090909089"/>
    <n v="63.871435076865936"/>
    <n v="1.6548508179006174"/>
    <x v="0"/>
    <n v="1"/>
    <n v="2"/>
    <n v="15"/>
    <n v="3"/>
    <n v="3"/>
    <n v="3"/>
    <n v="3"/>
    <n v="0"/>
    <n v="0"/>
    <n v="0"/>
    <n v="4"/>
    <n v="2"/>
    <n v="1"/>
    <n v="2"/>
  </r>
  <r>
    <n v="75609"/>
    <x v="1"/>
    <n v="80"/>
    <n v="3"/>
    <x v="1"/>
    <m/>
    <n v="1"/>
    <n v="4"/>
    <n v="1"/>
    <n v="126"/>
    <n v="3.26"/>
    <n v="210"/>
    <n v="5.43"/>
    <n v="136"/>
    <n v="3.5187301587301585"/>
    <n v="126.88192525267721"/>
    <n v="3.2828180660613309"/>
    <x v="1"/>
    <n v="1"/>
    <n v="3"/>
    <n v="15"/>
    <n v="1"/>
    <n v="0"/>
    <m/>
    <m/>
    <m/>
    <m/>
    <n v="0"/>
    <n v="0"/>
    <n v="2"/>
    <n v="1"/>
    <n v="2"/>
  </r>
  <r>
    <n v="75612"/>
    <x v="1"/>
    <n v="61"/>
    <n v="3"/>
    <x v="1"/>
    <m/>
    <n v="1"/>
    <n v="5"/>
    <n v="1"/>
    <n v="70"/>
    <n v="1.81"/>
    <n v="234"/>
    <n v="6.05"/>
    <n v="76"/>
    <n v="1.9651428571428571"/>
    <n v="75.365733564929371"/>
    <n v="1.9487425393217455"/>
    <x v="1"/>
    <n v="2"/>
    <m/>
    <n v="14"/>
    <n v="3"/>
    <n v="1"/>
    <n v="3"/>
    <n v="3"/>
    <n v="2"/>
    <n v="1"/>
    <n v="0"/>
    <n v="3"/>
    <n v="1"/>
    <n v="1"/>
    <n v="2"/>
  </r>
  <r>
    <n v="75613"/>
    <x v="1"/>
    <n v="55"/>
    <n v="4"/>
    <x v="0"/>
    <n v="2"/>
    <n v="1"/>
    <n v="3"/>
    <n v="3"/>
    <n v="63"/>
    <n v="1.63"/>
    <n v="183"/>
    <n v="4.7300000000000004"/>
    <n v="60"/>
    <n v="1.5523809523809524"/>
    <n v="59.362017583631882"/>
    <n v="1.5358744231955548"/>
    <x v="1"/>
    <n v="2"/>
    <m/>
    <n v="12"/>
    <n v="3"/>
    <n v="2"/>
    <m/>
    <m/>
    <m/>
    <n v="1"/>
    <n v="1"/>
    <n v="0"/>
    <n v="1"/>
    <n v="2"/>
    <m/>
  </r>
  <r>
    <n v="75620"/>
    <x v="1"/>
    <n v="52"/>
    <n v="4"/>
    <x v="1"/>
    <m/>
    <n v="1"/>
    <n v="2"/>
    <n v="5"/>
    <n v="31"/>
    <n v="0.8"/>
    <n v="177"/>
    <n v="4.58"/>
    <n v="31"/>
    <n v="0.8"/>
    <n v="39.872333210562999"/>
    <n v="1.0289634376919483"/>
    <x v="1"/>
    <n v="2"/>
    <m/>
    <n v="6"/>
    <n v="2"/>
    <n v="2"/>
    <n v="3"/>
    <n v="2"/>
    <n v="2"/>
    <m/>
    <n v="3"/>
    <n v="4"/>
    <n v="1"/>
    <n v="1"/>
    <n v="2"/>
  </r>
  <r>
    <n v="75621"/>
    <x v="1"/>
    <n v="59"/>
    <n v="4"/>
    <x v="1"/>
    <m/>
    <n v="1"/>
    <n v="3"/>
    <n v="1"/>
    <n v="34"/>
    <n v="0.88"/>
    <n v="204"/>
    <n v="5.28"/>
    <n v="39"/>
    <n v="1.0094117647058825"/>
    <n v="38.292792985865226"/>
    <n v="0.99110758316357062"/>
    <x v="0"/>
    <n v="2"/>
    <m/>
    <n v="15"/>
    <n v="3"/>
    <n v="1"/>
    <n v="3"/>
    <n v="3"/>
    <n v="3"/>
    <m/>
    <n v="2"/>
    <n v="0"/>
    <n v="1"/>
    <n v="1"/>
    <n v="2"/>
  </r>
  <r>
    <n v="75624"/>
    <x v="1"/>
    <n v="21"/>
    <n v="2"/>
    <x v="1"/>
    <m/>
    <n v="2"/>
    <n v="2"/>
    <n v="5"/>
    <n v="35"/>
    <n v="0.91"/>
    <n v="147"/>
    <n v="3.8"/>
    <n v="45"/>
    <n v="1.1700000000000002"/>
    <n v="31.387693704688516"/>
    <n v="0.8160800363219014"/>
    <x v="1"/>
    <m/>
    <m/>
    <n v="8"/>
    <n v="5"/>
    <n v="0"/>
    <m/>
    <m/>
    <m/>
    <m/>
    <n v="0"/>
    <n v="0"/>
    <n v="1"/>
    <n v="2"/>
    <m/>
  </r>
  <r>
    <n v="75625"/>
    <x v="1"/>
    <n v="60"/>
    <n v="4"/>
    <x v="1"/>
    <m/>
    <n v="1"/>
    <n v="2"/>
    <n v="5"/>
    <n v="44"/>
    <n v="1.1399999999999999"/>
    <n v="156"/>
    <n v="4.03"/>
    <n v="45"/>
    <n v="1.1659090909090908"/>
    <n v="28.41012194068918"/>
    <n v="0.73608043209967411"/>
    <x v="1"/>
    <n v="2"/>
    <m/>
    <n v="3"/>
    <n v="4"/>
    <n v="1"/>
    <n v="3"/>
    <n v="1"/>
    <n v="1"/>
    <m/>
    <n v="0"/>
    <n v="0"/>
    <n v="1"/>
    <n v="1"/>
    <n v="2"/>
  </r>
  <r>
    <n v="75628"/>
    <x v="1"/>
    <n v="70"/>
    <n v="3"/>
    <x v="1"/>
    <m/>
    <n v="1"/>
    <n v="4"/>
    <n v="1"/>
    <n v="52"/>
    <n v="1.34"/>
    <n v="241"/>
    <n v="6.23"/>
    <n v="60"/>
    <n v="1.5461538461538462"/>
    <n v="53.526956170528557"/>
    <n v="1.3793484859328513"/>
    <x v="1"/>
    <n v="2"/>
    <m/>
    <n v="10"/>
    <n v="2"/>
    <n v="3"/>
    <n v="3"/>
    <n v="3"/>
    <n v="3"/>
    <n v="4"/>
    <n v="0"/>
    <n v="0"/>
    <n v="1"/>
    <n v="1"/>
    <n v="2"/>
  </r>
  <r>
    <n v="75630"/>
    <x v="1"/>
    <n v="59"/>
    <n v="1"/>
    <x v="1"/>
    <m/>
    <n v="1"/>
    <n v="3"/>
    <n v="1"/>
    <n v="47"/>
    <n v="1.22"/>
    <n v="176"/>
    <n v="4.55"/>
    <n v="53"/>
    <n v="1.3757446808510638"/>
    <n v="47.593308674618072"/>
    <n v="1.2354007783624266"/>
    <x v="0"/>
    <n v="2"/>
    <m/>
    <n v="6"/>
    <n v="3"/>
    <n v="0"/>
    <n v="3"/>
    <n v="2"/>
    <n v="1"/>
    <n v="0"/>
    <n v="0"/>
    <n v="0"/>
    <n v="2"/>
    <n v="1"/>
    <n v="2"/>
  </r>
  <r>
    <n v="75631"/>
    <x v="1"/>
    <n v="72"/>
    <n v="4"/>
    <x v="1"/>
    <m/>
    <n v="1"/>
    <n v="3"/>
    <n v="1"/>
    <n v="60"/>
    <n v="1.55"/>
    <n v="280"/>
    <n v="7.24"/>
    <n v="62"/>
    <n v="1.6016666666666668"/>
    <n v="52.083588446563141"/>
    <n v="1.3454927015362146"/>
    <x v="0"/>
    <n v="1"/>
    <n v="2"/>
    <n v="8"/>
    <n v="3"/>
    <n v="1"/>
    <n v="3"/>
    <n v="2"/>
    <n v="2"/>
    <n v="2"/>
    <n v="4"/>
    <n v="0"/>
    <n v="1"/>
    <n v="1"/>
    <n v="2"/>
  </r>
  <r>
    <n v="75635"/>
    <x v="1"/>
    <n v="60"/>
    <n v="4"/>
    <x v="1"/>
    <m/>
    <n v="1"/>
    <n v="4"/>
    <n v="1"/>
    <n v="68"/>
    <n v="1.76"/>
    <n v="181"/>
    <n v="4.68"/>
    <n v="74"/>
    <n v="1.915294117647059"/>
    <n v="56.672386284664093"/>
    <n v="1.4668147038383648"/>
    <x v="0"/>
    <n v="2"/>
    <m/>
    <n v="5"/>
    <n v="4"/>
    <n v="1"/>
    <n v="3"/>
    <n v="3"/>
    <n v="2"/>
    <m/>
    <n v="2"/>
    <n v="8"/>
    <n v="1"/>
    <n v="1"/>
    <n v="2"/>
  </r>
  <r>
    <n v="75636"/>
    <x v="1"/>
    <n v="35"/>
    <n v="3"/>
    <x v="1"/>
    <m/>
    <n v="1"/>
    <n v="4"/>
    <n v="1"/>
    <n v="52"/>
    <n v="1.34"/>
    <n v="180"/>
    <n v="4.6500000000000004"/>
    <n v="47"/>
    <n v="1.2111538461538462"/>
    <n v="51.329763778303608"/>
    <n v="1.3227285281332084"/>
    <x v="1"/>
    <m/>
    <m/>
    <n v="6"/>
    <n v="5"/>
    <n v="2"/>
    <n v="2"/>
    <n v="2"/>
    <n v="2"/>
    <n v="10"/>
    <n v="10"/>
    <n v="10"/>
    <n v="1"/>
    <n v="1"/>
    <n v="2"/>
  </r>
  <r>
    <n v="75637"/>
    <x v="1"/>
    <n v="70"/>
    <n v="3"/>
    <x v="1"/>
    <m/>
    <n v="1"/>
    <n v="5"/>
    <n v="2"/>
    <n v="70"/>
    <n v="1.81"/>
    <n v="140"/>
    <n v="3.62"/>
    <n v="67"/>
    <n v="1.7324285714285717"/>
    <n v="76.432694940157731"/>
    <n v="1.9763311120240785"/>
    <x v="1"/>
    <n v="2"/>
    <m/>
    <n v="15"/>
    <n v="2"/>
    <n v="2"/>
    <n v="3"/>
    <n v="3"/>
    <n v="3"/>
    <n v="0"/>
    <n v="0"/>
    <n v="0"/>
    <n v="2"/>
    <n v="1"/>
    <n v="2"/>
  </r>
  <r>
    <n v="75640"/>
    <x v="1"/>
    <n v="22"/>
    <n v="3"/>
    <x v="1"/>
    <m/>
    <n v="1"/>
    <n v="3"/>
    <n v="1"/>
    <n v="55"/>
    <n v="1.42"/>
    <n v="193"/>
    <n v="4.99"/>
    <n v="61"/>
    <n v="1.5749090909090908"/>
    <n v="49.488559330024941"/>
    <n v="1.277704622702462"/>
    <x v="1"/>
    <m/>
    <m/>
    <n v="5"/>
    <n v="3"/>
    <n v="0"/>
    <n v="3"/>
    <n v="2"/>
    <n v="2"/>
    <m/>
    <n v="0"/>
    <n v="0"/>
    <n v="2"/>
    <n v="1"/>
    <n v="2"/>
  </r>
  <r>
    <n v="75641"/>
    <x v="1"/>
    <n v="49"/>
    <n v="3"/>
    <x v="1"/>
    <m/>
    <n v="1"/>
    <n v="5"/>
    <n v="1"/>
    <n v="83"/>
    <n v="2.15"/>
    <n v="201"/>
    <n v="5.2"/>
    <n v="89"/>
    <n v="2.3054216867469877"/>
    <n v="87.137653377822801"/>
    <n v="2.2571801778592655"/>
    <x v="1"/>
    <n v="2"/>
    <m/>
    <n v="15"/>
    <n v="3"/>
    <n v="3"/>
    <n v="3"/>
    <n v="3"/>
    <n v="2"/>
    <n v="1"/>
    <n v="0"/>
    <n v="0"/>
    <n v="1"/>
    <n v="1"/>
    <n v="2"/>
  </r>
  <r>
    <n v="75643"/>
    <x v="1"/>
    <n v="43"/>
    <n v="2"/>
    <x v="1"/>
    <m/>
    <n v="2"/>
    <n v="4"/>
    <n v="1"/>
    <n v="31"/>
    <n v="0.8"/>
    <n v="187"/>
    <n v="4.84"/>
    <n v="31"/>
    <n v="0.8"/>
    <n v="23.773994727495868"/>
    <n v="0.61352244458053862"/>
    <x v="0"/>
    <n v="1"/>
    <n v="2"/>
    <n v="2"/>
    <n v="1"/>
    <n v="3"/>
    <n v="3"/>
    <n v="3"/>
    <n v="3"/>
    <n v="0"/>
    <n v="0"/>
    <n v="0"/>
    <n v="2"/>
    <n v="2"/>
    <m/>
  </r>
  <r>
    <n v="75654"/>
    <x v="1"/>
    <n v="49"/>
    <n v="4"/>
    <x v="1"/>
    <m/>
    <n v="1"/>
    <n v="2"/>
    <n v="2"/>
    <n v="49"/>
    <n v="1.27"/>
    <n v="247"/>
    <n v="6.39"/>
    <n v="58"/>
    <n v="1.503265306122449"/>
    <n v="49.053296426031267"/>
    <n v="1.2713813563481573"/>
    <x v="1"/>
    <n v="1"/>
    <n v="1"/>
    <n v="4"/>
    <n v="4"/>
    <n v="2"/>
    <n v="3"/>
    <n v="3"/>
    <n v="2"/>
    <n v="2"/>
    <n v="8"/>
    <n v="4"/>
    <n v="1"/>
    <n v="2"/>
    <m/>
  </r>
  <r>
    <n v="75660"/>
    <x v="1"/>
    <n v="59"/>
    <n v="4"/>
    <x v="1"/>
    <m/>
    <n v="1"/>
    <n v="3"/>
    <n v="1"/>
    <n v="64"/>
    <n v="1.66"/>
    <n v="204"/>
    <n v="5.28"/>
    <n v="68"/>
    <n v="1.7637499999999999"/>
    <n v="73.879829596622656"/>
    <n v="1.9162580801624001"/>
    <x v="1"/>
    <n v="1"/>
    <n v="2"/>
    <n v="9"/>
    <n v="3"/>
    <n v="1"/>
    <n v="2"/>
    <n v="2"/>
    <n v="2"/>
    <n v="2"/>
    <n v="0"/>
    <n v="0"/>
    <n v="1"/>
    <n v="1"/>
    <n v="2"/>
  </r>
  <r>
    <n v="75662"/>
    <x v="1"/>
    <n v="44"/>
    <n v="2"/>
    <x v="1"/>
    <m/>
    <n v="1"/>
    <n v="5"/>
    <n v="1"/>
    <n v="79"/>
    <n v="2.04"/>
    <n v="182"/>
    <n v="4.71"/>
    <n v="76"/>
    <n v="1.9625316455696202"/>
    <n v="81.123795344930642"/>
    <n v="2.0948423101728926"/>
    <x v="1"/>
    <n v="1"/>
    <n v="2"/>
    <n v="15"/>
    <n v="2"/>
    <n v="3"/>
    <n v="3"/>
    <n v="1"/>
    <n v="2"/>
    <m/>
    <n v="2"/>
    <n v="4"/>
    <n v="1"/>
    <n v="1"/>
    <n v="2"/>
  </r>
  <r>
    <n v="75663"/>
    <x v="1"/>
    <n v="54"/>
    <n v="3"/>
    <x v="0"/>
    <n v="1"/>
    <n v="1"/>
    <n v="4"/>
    <n v="1"/>
    <n v="56"/>
    <n v="1.45"/>
    <n v="257"/>
    <n v="6.65"/>
    <n v="54"/>
    <n v="1.3982142857142856"/>
    <n v="70.054245901322616"/>
    <n v="1.8139045813735319"/>
    <x v="0"/>
    <n v="2"/>
    <m/>
    <n v="9"/>
    <n v="3"/>
    <n v="1"/>
    <n v="3"/>
    <n v="3"/>
    <n v="1"/>
    <n v="2"/>
    <n v="0"/>
    <n v="3"/>
    <n v="1"/>
    <n v="1"/>
    <n v="2"/>
  </r>
  <r>
    <n v="75664"/>
    <x v="1"/>
    <n v="31"/>
    <n v="4"/>
    <x v="1"/>
    <m/>
    <n v="1"/>
    <n v="3"/>
    <n v="5"/>
    <n v="38"/>
    <n v="0.98"/>
    <n v="230"/>
    <n v="5.95"/>
    <n v="41"/>
    <n v="1.0573684210526315"/>
    <n v="31.239733330896225"/>
    <n v="0.8056562806389026"/>
    <x v="0"/>
    <m/>
    <m/>
    <n v="2"/>
    <n v="4"/>
    <n v="3"/>
    <n v="3"/>
    <n v="3"/>
    <n v="2"/>
    <n v="3"/>
    <n v="5"/>
    <n v="4"/>
    <n v="1"/>
    <n v="1"/>
    <n v="1"/>
  </r>
  <r>
    <n v="75667"/>
    <x v="1"/>
    <n v="46"/>
    <n v="3"/>
    <x v="1"/>
    <m/>
    <n v="1"/>
    <n v="3"/>
    <n v="3"/>
    <n v="39"/>
    <n v="1.01"/>
    <n v="248"/>
    <n v="6.41"/>
    <n v="48"/>
    <n v="1.2430769230769232"/>
    <n v="37.322964368812151"/>
    <n v="0.96656907724359675"/>
    <x v="1"/>
    <n v="1"/>
    <n v="1"/>
    <n v="12"/>
    <n v="4"/>
    <n v="2"/>
    <m/>
    <m/>
    <m/>
    <n v="0"/>
    <n v="0"/>
    <n v="4"/>
    <n v="2"/>
    <n v="1"/>
    <n v="2"/>
  </r>
  <r>
    <n v="75670"/>
    <x v="1"/>
    <n v="27"/>
    <n v="1"/>
    <x v="1"/>
    <m/>
    <n v="2"/>
    <n v="5"/>
    <n v="1"/>
    <n v="34"/>
    <n v="0.88"/>
    <n v="165"/>
    <n v="4.2699999999999996"/>
    <n v="37"/>
    <n v="0.95764705882352952"/>
    <n v="28.150627520482914"/>
    <n v="0.72860447700073416"/>
    <x v="0"/>
    <m/>
    <m/>
    <n v="8"/>
    <n v="5"/>
    <n v="1"/>
    <n v="3"/>
    <n v="2"/>
    <n v="1"/>
    <n v="2"/>
    <n v="0"/>
    <n v="8"/>
    <n v="1"/>
    <n v="1"/>
    <n v="2"/>
  </r>
  <r>
    <n v="75679"/>
    <x v="1"/>
    <n v="41"/>
    <n v="3"/>
    <x v="1"/>
    <m/>
    <n v="1"/>
    <n v="3"/>
    <n v="1"/>
    <n v="49"/>
    <n v="1.27"/>
    <n v="260"/>
    <n v="6.72"/>
    <n v="43"/>
    <n v="1.1144897959183673"/>
    <n v="55.180301193242563"/>
    <n v="1.430183316641185"/>
    <x v="1"/>
    <n v="2"/>
    <m/>
    <n v="5"/>
    <n v="5"/>
    <n v="3"/>
    <n v="3"/>
    <n v="3"/>
    <n v="3"/>
    <n v="1"/>
    <n v="0"/>
    <n v="0"/>
    <n v="1"/>
    <n v="2"/>
    <m/>
  </r>
  <r>
    <n v="75684"/>
    <x v="1"/>
    <n v="33"/>
    <n v="3"/>
    <x v="1"/>
    <m/>
    <n v="1"/>
    <n v="4"/>
    <n v="1"/>
    <n v="56"/>
    <n v="1.45"/>
    <n v="116"/>
    <n v="3"/>
    <n v="55"/>
    <n v="1.4241071428571428"/>
    <n v="63.67918649934397"/>
    <n v="1.6488360790008707"/>
    <x v="1"/>
    <m/>
    <m/>
    <n v="9"/>
    <n v="3"/>
    <n v="2"/>
    <n v="3"/>
    <n v="3"/>
    <n v="1"/>
    <n v="0"/>
    <n v="1"/>
    <n v="6"/>
    <n v="1"/>
    <n v="1"/>
    <n v="2"/>
  </r>
  <r>
    <n v="75685"/>
    <x v="1"/>
    <n v="62"/>
    <n v="4"/>
    <x v="1"/>
    <m/>
    <n v="1"/>
    <n v="4"/>
    <n v="1"/>
    <n v="40"/>
    <n v="1.03"/>
    <n v="168"/>
    <n v="4.34"/>
    <n v="40"/>
    <n v="1.03"/>
    <n v="37.313336399899534"/>
    <n v="0.96081841229741305"/>
    <x v="1"/>
    <n v="2"/>
    <m/>
    <n v="1"/>
    <n v="3"/>
    <n v="1"/>
    <m/>
    <m/>
    <m/>
    <n v="0"/>
    <n v="0"/>
    <n v="0"/>
    <n v="1"/>
    <n v="2"/>
    <m/>
  </r>
  <r>
    <n v="75688"/>
    <x v="1"/>
    <n v="57"/>
    <n v="2"/>
    <x v="1"/>
    <m/>
    <n v="2"/>
    <n v="2"/>
    <n v="3"/>
    <n v="49"/>
    <n v="1.27"/>
    <n v="191"/>
    <n v="4.9400000000000004"/>
    <n v="53"/>
    <n v="1.3736734693877553"/>
    <n v="42.139645272638241"/>
    <n v="1.09219080604593"/>
    <x v="0"/>
    <n v="2"/>
    <m/>
    <n v="2"/>
    <n v="5"/>
    <n v="2"/>
    <m/>
    <m/>
    <m/>
    <n v="2"/>
    <n v="0"/>
    <n v="0"/>
    <n v="1"/>
    <n v="2"/>
    <m/>
  </r>
  <r>
    <n v="75691"/>
    <x v="1"/>
    <n v="70"/>
    <n v="4"/>
    <x v="1"/>
    <m/>
    <n v="1"/>
    <n v="4"/>
    <n v="3"/>
    <n v="38"/>
    <n v="0.98"/>
    <n v="271"/>
    <n v="7.01"/>
    <n v="41"/>
    <n v="1.0573684210526315"/>
    <n v="31.378609193242649"/>
    <n v="0.80923781603625777"/>
    <x v="0"/>
    <n v="2"/>
    <m/>
    <n v="4"/>
    <n v="3"/>
    <n v="0"/>
    <m/>
    <m/>
    <m/>
    <m/>
    <n v="3"/>
    <n v="1"/>
    <n v="2"/>
    <n v="1"/>
    <n v="2"/>
  </r>
  <r>
    <n v="75695"/>
    <x v="1"/>
    <n v="74"/>
    <n v="1"/>
    <x v="1"/>
    <m/>
    <n v="2"/>
    <n v="1"/>
    <n v="2"/>
    <n v="66"/>
    <n v="1.71"/>
    <n v="206"/>
    <n v="5.33"/>
    <n v="63"/>
    <n v="1.6322727272727273"/>
    <n v="67.509029718066571"/>
    <n v="1.7490975881499065"/>
    <x v="0"/>
    <n v="2"/>
    <m/>
    <n v="6"/>
    <n v="3"/>
    <n v="3"/>
    <m/>
    <m/>
    <m/>
    <n v="1"/>
    <n v="0"/>
    <n v="0"/>
    <n v="2"/>
    <n v="2"/>
    <m/>
  </r>
  <r>
    <n v="75696"/>
    <x v="1"/>
    <n v="80"/>
    <n v="3"/>
    <x v="1"/>
    <m/>
    <n v="2"/>
    <n v="4"/>
    <n v="2"/>
    <n v="50"/>
    <n v="1.29"/>
    <n v="231"/>
    <n v="5.97"/>
    <n v="51"/>
    <n v="1.3158000000000001"/>
    <n v="48.373823244426518"/>
    <n v="1.2480446397062042"/>
    <x v="1"/>
    <n v="2"/>
    <m/>
    <n v="3"/>
    <n v="2"/>
    <n v="3"/>
    <n v="3"/>
    <n v="2"/>
    <n v="2"/>
    <n v="4"/>
    <n v="0"/>
    <n v="0"/>
    <n v="1"/>
    <n v="1"/>
    <n v="2"/>
  </r>
  <r>
    <n v="75699"/>
    <x v="1"/>
    <n v="62"/>
    <n v="1"/>
    <x v="1"/>
    <m/>
    <n v="2"/>
    <n v="1"/>
    <n v="5"/>
    <n v="72"/>
    <n v="1.86"/>
    <n v="211"/>
    <n v="5.46"/>
    <n v="66"/>
    <n v="1.7050000000000001"/>
    <n v="68.693162997289107"/>
    <n v="1.7745733774299688"/>
    <x v="0"/>
    <n v="1"/>
    <n v="2"/>
    <n v="4"/>
    <n v="4"/>
    <n v="3"/>
    <n v="3"/>
    <n v="3"/>
    <n v="3"/>
    <n v="2"/>
    <n v="3"/>
    <n v="0"/>
    <n v="1"/>
    <n v="2"/>
    <m/>
  </r>
  <r>
    <n v="75702"/>
    <x v="1"/>
    <n v="59"/>
    <n v="3"/>
    <x v="1"/>
    <m/>
    <n v="2"/>
    <n v="4"/>
    <n v="3"/>
    <n v="62"/>
    <n v="1.6"/>
    <n v="200"/>
    <n v="5.17"/>
    <n v="63"/>
    <n v="1.6258064516129034"/>
    <n v="58.261019597480264"/>
    <n v="1.5035101831607809"/>
    <x v="1"/>
    <n v="1"/>
    <n v="2"/>
    <n v="8"/>
    <n v="3"/>
    <n v="0"/>
    <n v="3"/>
    <n v="2"/>
    <n v="2"/>
    <n v="2"/>
    <n v="1"/>
    <n v="1"/>
    <n v="1"/>
    <n v="1"/>
    <n v="1"/>
  </r>
  <r>
    <n v="75705"/>
    <x v="1"/>
    <n v="50"/>
    <n v="3"/>
    <x v="1"/>
    <m/>
    <n v="1"/>
    <n v="5"/>
    <n v="5"/>
    <n v="77"/>
    <n v="1.99"/>
    <n v="154"/>
    <n v="3.98"/>
    <n v="80"/>
    <n v="2.0675324675324673"/>
    <n v="76.268629345897935"/>
    <n v="1.971098342835544"/>
    <x v="1"/>
    <n v="2"/>
    <m/>
    <n v="15"/>
    <n v="3"/>
    <n v="2"/>
    <n v="3"/>
    <n v="3"/>
    <n v="3"/>
    <n v="0"/>
    <n v="0"/>
    <n v="0"/>
    <n v="2"/>
    <n v="1"/>
    <n v="2"/>
  </r>
  <r>
    <n v="75706"/>
    <x v="1"/>
    <n v="44"/>
    <n v="4"/>
    <x v="1"/>
    <m/>
    <n v="1"/>
    <n v="4"/>
    <n v="3"/>
    <n v="50"/>
    <n v="1.29"/>
    <n v="175"/>
    <n v="4.53"/>
    <n v="47"/>
    <n v="1.2126000000000001"/>
    <n v="39.000698235541137"/>
    <n v="1.0062180144769612"/>
    <x v="1"/>
    <n v="2"/>
    <m/>
    <n v="6"/>
    <n v="2"/>
    <n v="2"/>
    <n v="3"/>
    <n v="3"/>
    <n v="2"/>
    <n v="0"/>
    <n v="21"/>
    <n v="0"/>
    <n v="1"/>
    <n v="2"/>
    <m/>
  </r>
  <r>
    <n v="75709"/>
    <x v="1"/>
    <n v="30"/>
    <n v="2"/>
    <x v="1"/>
    <m/>
    <n v="2"/>
    <n v="4"/>
    <n v="1"/>
    <n v="84"/>
    <n v="2.17"/>
    <n v="159"/>
    <n v="4.1100000000000003"/>
    <n v="85"/>
    <n v="2.1958333333333333"/>
    <n v="81.925918404539217"/>
    <n v="2.1164195587839294"/>
    <x v="0"/>
    <m/>
    <m/>
    <n v="9"/>
    <n v="2"/>
    <n v="2"/>
    <m/>
    <m/>
    <m/>
    <n v="0"/>
    <n v="0"/>
    <n v="0"/>
    <n v="1"/>
    <n v="2"/>
    <m/>
  </r>
  <r>
    <n v="75717"/>
    <x v="1"/>
    <n v="80"/>
    <n v="3"/>
    <x v="1"/>
    <m/>
    <n v="1"/>
    <n v="3"/>
    <n v="2"/>
    <n v="59"/>
    <n v="1.53"/>
    <n v="146"/>
    <n v="3.78"/>
    <n v="63"/>
    <n v="1.633728813559322"/>
    <n v="44.996774889053981"/>
    <n v="1.1668655183093659"/>
    <x v="0"/>
    <n v="1"/>
    <n v="1"/>
    <n v="4"/>
    <n v="2"/>
    <n v="3"/>
    <n v="3"/>
    <n v="3"/>
    <n v="3"/>
    <m/>
    <n v="0"/>
    <n v="2"/>
    <n v="1"/>
    <n v="1"/>
    <n v="2"/>
  </r>
  <r>
    <n v="75723"/>
    <x v="1"/>
    <n v="55"/>
    <n v="6"/>
    <x v="1"/>
    <m/>
    <n v="2"/>
    <n v="5"/>
    <n v="5"/>
    <n v="53"/>
    <n v="1.37"/>
    <n v="254"/>
    <n v="6.57"/>
    <n v="54"/>
    <n v="1.3958490566037736"/>
    <n v="58.318940721349151"/>
    <n v="1.5074895997782705"/>
    <x v="0"/>
    <n v="2"/>
    <m/>
    <n v="4"/>
    <n v="5"/>
    <n v="3"/>
    <n v="2"/>
    <n v="2"/>
    <n v="2"/>
    <n v="0"/>
    <n v="0"/>
    <n v="0"/>
    <n v="1"/>
    <n v="2"/>
    <m/>
  </r>
  <r>
    <n v="75743"/>
    <x v="1"/>
    <n v="36"/>
    <n v="6"/>
    <x v="1"/>
    <m/>
    <n v="2"/>
    <n v="1"/>
    <n v="1"/>
    <n v="41"/>
    <n v="1.06"/>
    <n v="144"/>
    <n v="3.72"/>
    <n v="42"/>
    <n v="1.0858536585365854"/>
    <n v="35.197749581372172"/>
    <n v="0.90999059893303658"/>
    <x v="0"/>
    <m/>
    <m/>
    <n v="2"/>
    <n v="3"/>
    <n v="0"/>
    <m/>
    <m/>
    <m/>
    <m/>
    <n v="60"/>
    <n v="0"/>
    <n v="1"/>
    <n v="2"/>
    <m/>
  </r>
  <r>
    <n v="75744"/>
    <x v="1"/>
    <n v="72"/>
    <n v="3"/>
    <x v="1"/>
    <m/>
    <n v="1"/>
    <n v="3"/>
    <n v="3"/>
    <n v="54"/>
    <n v="1.4"/>
    <n v="155"/>
    <n v="4.01"/>
    <n v="50"/>
    <n v="1.2962962962962963"/>
    <n v="49.460944914355672"/>
    <n v="1.2823207940758876"/>
    <x v="0"/>
    <n v="2"/>
    <m/>
    <n v="4"/>
    <n v="3"/>
    <n v="3"/>
    <n v="3"/>
    <n v="3"/>
    <n v="3"/>
    <m/>
    <n v="0"/>
    <n v="0"/>
    <n v="2"/>
    <n v="1"/>
    <n v="2"/>
  </r>
  <r>
    <n v="75745"/>
    <x v="1"/>
    <n v="44"/>
    <n v="6"/>
    <x v="1"/>
    <m/>
    <n v="2"/>
    <n v="5"/>
    <n v="1"/>
    <n v="57"/>
    <n v="1.47"/>
    <n v="178"/>
    <n v="4.5999999999999996"/>
    <n v="59"/>
    <n v="1.5215789473684211"/>
    <n v="63.561352018533711"/>
    <n v="1.6392138152148168"/>
    <x v="0"/>
    <n v="2"/>
    <m/>
    <n v="7"/>
    <n v="3"/>
    <n v="0"/>
    <m/>
    <m/>
    <m/>
    <n v="0"/>
    <n v="0"/>
    <n v="0"/>
    <n v="1"/>
    <n v="1"/>
    <n v="2"/>
  </r>
  <r>
    <n v="75748"/>
    <x v="1"/>
    <n v="80"/>
    <n v="6"/>
    <x v="1"/>
    <m/>
    <n v="1"/>
    <n v="5"/>
    <n v="2"/>
    <n v="78"/>
    <n v="2.02"/>
    <n v="152"/>
    <n v="3.93"/>
    <n v="74"/>
    <n v="1.9164102564102563"/>
    <n v="91.573045729806665"/>
    <n v="2.3715070817206341"/>
    <x v="0"/>
    <n v="2"/>
    <m/>
    <n v="9"/>
    <n v="4"/>
    <n v="3"/>
    <n v="3"/>
    <n v="3"/>
    <n v="3"/>
    <n v="1"/>
    <n v="0"/>
    <n v="0"/>
    <n v="1"/>
    <n v="1"/>
    <n v="2"/>
  </r>
  <r>
    <n v="75755"/>
    <x v="1"/>
    <n v="41"/>
    <n v="3"/>
    <x v="1"/>
    <m/>
    <n v="1"/>
    <n v="5"/>
    <n v="1"/>
    <n v="42"/>
    <n v="1.0900000000000001"/>
    <n v="139"/>
    <n v="3.59"/>
    <n v="47"/>
    <n v="1.2197619047619048"/>
    <n v="45.121009946873379"/>
    <n v="1.1709976390974282"/>
    <x v="1"/>
    <n v="2"/>
    <m/>
    <n v="15"/>
    <n v="3"/>
    <n v="3"/>
    <n v="3"/>
    <n v="2"/>
    <n v="2"/>
    <n v="0"/>
    <n v="0"/>
    <n v="8"/>
    <n v="1"/>
    <n v="1"/>
    <n v="2"/>
  </r>
  <r>
    <n v="75762"/>
    <x v="1"/>
    <n v="61"/>
    <n v="3"/>
    <x v="1"/>
    <m/>
    <n v="1"/>
    <n v="2"/>
    <n v="3"/>
    <n v="48"/>
    <n v="1.24"/>
    <n v="139"/>
    <n v="3.59"/>
    <n v="55"/>
    <n v="1.4208333333333334"/>
    <n v="42.222930448235822"/>
    <n v="1.0907590365794253"/>
    <x v="1"/>
    <n v="2"/>
    <m/>
    <n v="10"/>
    <n v="3"/>
    <n v="3"/>
    <n v="2"/>
    <n v="2"/>
    <n v="3"/>
    <n v="2"/>
    <n v="5"/>
    <n v="0"/>
    <n v="1"/>
    <n v="1"/>
    <n v="2"/>
  </r>
  <r>
    <n v="75776"/>
    <x v="1"/>
    <n v="21"/>
    <n v="3"/>
    <x v="1"/>
    <m/>
    <n v="1"/>
    <n v="4"/>
    <n v="1"/>
    <n v="77"/>
    <n v="1.99"/>
    <n v="301"/>
    <n v="7.78"/>
    <n v="85"/>
    <n v="2.1967532467532469"/>
    <n v="80.403191090465214"/>
    <n v="2.0779526009094256"/>
    <x v="0"/>
    <m/>
    <m/>
    <n v="5"/>
    <n v="3"/>
    <n v="3"/>
    <n v="3"/>
    <n v="3"/>
    <n v="3"/>
    <n v="1"/>
    <n v="0"/>
    <n v="0"/>
    <n v="1"/>
    <n v="1"/>
    <n v="2"/>
  </r>
  <r>
    <n v="75785"/>
    <x v="1"/>
    <n v="22"/>
    <n v="4"/>
    <x v="1"/>
    <m/>
    <n v="1"/>
    <n v="4"/>
    <n v="1"/>
    <n v="58"/>
    <n v="1.5"/>
    <n v="211"/>
    <n v="5.46"/>
    <n v="61"/>
    <n v="1.5775862068965518"/>
    <n v="54.919961768581437"/>
    <n v="1.4203438388426235"/>
    <x v="1"/>
    <m/>
    <m/>
    <n v="10"/>
    <n v="4"/>
    <n v="2"/>
    <n v="3"/>
    <n v="3"/>
    <n v="2"/>
    <n v="0"/>
    <n v="1"/>
    <n v="5"/>
    <n v="1"/>
    <n v="1"/>
    <n v="2"/>
  </r>
  <r>
    <n v="75786"/>
    <x v="1"/>
    <n v="54"/>
    <n v="7"/>
    <x v="1"/>
    <m/>
    <n v="1"/>
    <n v="4"/>
    <n v="3"/>
    <n v="67"/>
    <n v="1.73"/>
    <n v="198"/>
    <n v="5.12"/>
    <n v="68"/>
    <n v="1.755820895522388"/>
    <n v="71.626241898646185"/>
    <n v="1.8494537087262373"/>
    <x v="1"/>
    <n v="1"/>
    <n v="1"/>
    <n v="6"/>
    <n v="4"/>
    <n v="1"/>
    <m/>
    <m/>
    <m/>
    <n v="1"/>
    <n v="0"/>
    <n v="0"/>
    <n v="1"/>
    <n v="1"/>
    <n v="2"/>
  </r>
  <r>
    <n v="75790"/>
    <x v="1"/>
    <n v="28"/>
    <n v="1"/>
    <x v="1"/>
    <m/>
    <n v="1"/>
    <n v="4"/>
    <n v="1"/>
    <n v="57"/>
    <n v="1.47"/>
    <n v="213"/>
    <n v="5.51"/>
    <n v="61"/>
    <n v="1.5731578947368421"/>
    <n v="61.283110079108319"/>
    <n v="1.5804591546717408"/>
    <x v="1"/>
    <m/>
    <m/>
    <n v="14"/>
    <n v="5"/>
    <n v="1"/>
    <m/>
    <m/>
    <m/>
    <n v="2"/>
    <n v="0"/>
    <n v="10"/>
    <n v="1"/>
    <n v="1"/>
    <n v="2"/>
  </r>
  <r>
    <n v="75799"/>
    <x v="1"/>
    <n v="22"/>
    <n v="3"/>
    <x v="1"/>
    <m/>
    <n v="1"/>
    <n v="4"/>
    <n v="1"/>
    <n v="30"/>
    <n v="0.78"/>
    <n v="196"/>
    <n v="5.07"/>
    <n v="39"/>
    <n v="1.014"/>
    <n v="37.907656470832059"/>
    <n v="0.98559906824163357"/>
    <x v="0"/>
    <m/>
    <m/>
    <n v="6"/>
    <n v="4"/>
    <n v="0"/>
    <m/>
    <m/>
    <m/>
    <n v="1"/>
    <n v="0"/>
    <n v="1"/>
    <n v="1"/>
    <n v="1"/>
    <n v="2"/>
  </r>
  <r>
    <n v="75805"/>
    <x v="1"/>
    <n v="53"/>
    <n v="3"/>
    <x v="1"/>
    <m/>
    <n v="1"/>
    <n v="2"/>
    <n v="4"/>
    <n v="47"/>
    <n v="1.22"/>
    <n v="297"/>
    <n v="7.68"/>
    <n v="48"/>
    <n v="1.2459574468085106"/>
    <n v="44.32314460120709"/>
    <n v="1.1505156683717586"/>
    <x v="0"/>
    <n v="2"/>
    <m/>
    <n v="5"/>
    <n v="5"/>
    <n v="3"/>
    <n v="3"/>
    <n v="3"/>
    <n v="2"/>
    <m/>
    <n v="10"/>
    <n v="10"/>
    <n v="1"/>
    <n v="1"/>
    <n v="1"/>
  </r>
  <r>
    <n v="75807"/>
    <x v="1"/>
    <n v="32"/>
    <n v="3"/>
    <x v="1"/>
    <m/>
    <n v="1"/>
    <n v="3"/>
    <n v="1"/>
    <n v="63"/>
    <n v="1.63"/>
    <n v="198"/>
    <n v="5.12"/>
    <n v="63"/>
    <n v="1.63"/>
    <n v="69.732633043049063"/>
    <n v="1.8041935215899993"/>
    <x v="1"/>
    <m/>
    <m/>
    <n v="14"/>
    <n v="3"/>
    <n v="3"/>
    <n v="3"/>
    <n v="3"/>
    <n v="2"/>
    <n v="2"/>
    <n v="0"/>
    <n v="4"/>
    <n v="1"/>
    <n v="1"/>
    <n v="2"/>
  </r>
  <r>
    <n v="75817"/>
    <x v="1"/>
    <n v="53"/>
    <n v="6"/>
    <x v="1"/>
    <m/>
    <n v="2"/>
    <n v="1"/>
    <n v="1"/>
    <n v="70"/>
    <n v="1.81"/>
    <n v="194"/>
    <n v="5.0199999999999996"/>
    <n v="72"/>
    <n v="1.8617142857142857"/>
    <n v="67.149253123220632"/>
    <n v="1.7362878307575622"/>
    <x v="1"/>
    <n v="2"/>
    <m/>
    <n v="8"/>
    <n v="3"/>
    <n v="1"/>
    <m/>
    <m/>
    <m/>
    <n v="1"/>
    <n v="0"/>
    <n v="0"/>
    <n v="1"/>
    <n v="2"/>
    <m/>
  </r>
  <r>
    <n v="75820"/>
    <x v="1"/>
    <n v="43"/>
    <n v="6"/>
    <x v="1"/>
    <m/>
    <n v="2"/>
    <n v="4"/>
    <n v="1"/>
    <n v="53"/>
    <n v="1.37"/>
    <n v="200"/>
    <n v="5.17"/>
    <n v="54"/>
    <n v="1.3958490566037736"/>
    <n v="59.538861285059625"/>
    <n v="1.5390233954817301"/>
    <x v="0"/>
    <n v="2"/>
    <m/>
    <n v="15"/>
    <n v="2"/>
    <n v="3"/>
    <n v="3"/>
    <n v="3"/>
    <n v="3"/>
    <n v="1"/>
    <n v="0"/>
    <n v="0"/>
    <n v="1"/>
    <n v="1"/>
    <n v="2"/>
  </r>
  <r>
    <n v="75822"/>
    <x v="1"/>
    <n v="34"/>
    <n v="3"/>
    <x v="1"/>
    <m/>
    <n v="2"/>
    <n v="5"/>
    <n v="1"/>
    <n v="65"/>
    <n v="1.68"/>
    <n v="196"/>
    <n v="5.07"/>
    <n v="61"/>
    <n v="1.5766153846153845"/>
    <n v="57.175505630830543"/>
    <n v="1.4777669147660817"/>
    <x v="0"/>
    <m/>
    <m/>
    <n v="15"/>
    <n v="2"/>
    <n v="3"/>
    <n v="3"/>
    <n v="3"/>
    <n v="3"/>
    <n v="1"/>
    <n v="0"/>
    <n v="0"/>
    <n v="1"/>
    <n v="1"/>
    <n v="2"/>
  </r>
  <r>
    <n v="75823"/>
    <x v="1"/>
    <n v="43"/>
    <n v="7"/>
    <x v="1"/>
    <m/>
    <n v="2"/>
    <n v="5"/>
    <n v="1"/>
    <n v="64"/>
    <n v="1.66"/>
    <n v="156"/>
    <n v="4.03"/>
    <n v="66"/>
    <n v="1.7118749999999998"/>
    <n v="76.204977687689649"/>
    <n v="1.9765666087744502"/>
    <x v="0"/>
    <n v="2"/>
    <m/>
    <n v="15"/>
    <n v="5"/>
    <n v="1"/>
    <n v="2"/>
    <n v="2"/>
    <n v="2"/>
    <n v="0"/>
    <n v="0"/>
    <n v="0"/>
    <n v="1"/>
    <n v="1"/>
    <n v="2"/>
  </r>
  <r>
    <n v="75824"/>
    <x v="1"/>
    <n v="50"/>
    <n v="3"/>
    <x v="1"/>
    <m/>
    <n v="1"/>
    <n v="3"/>
    <n v="3"/>
    <n v="36"/>
    <n v="0.93"/>
    <n v="217"/>
    <n v="5.61"/>
    <n v="30"/>
    <n v="0.77500000000000002"/>
    <n v="34.840396997241292"/>
    <n v="0.90004358909540016"/>
    <x v="1"/>
    <n v="2"/>
    <m/>
    <n v="4"/>
    <n v="3"/>
    <n v="3"/>
    <n v="3"/>
    <n v="3"/>
    <n v="3"/>
    <n v="2"/>
    <n v="10"/>
    <n v="5"/>
    <n v="1"/>
    <n v="1"/>
    <n v="1"/>
  </r>
  <r>
    <n v="75825"/>
    <x v="1"/>
    <n v="40"/>
    <n v="6"/>
    <x v="1"/>
    <m/>
    <n v="2"/>
    <n v="5"/>
    <n v="1"/>
    <n v="42"/>
    <n v="1.0900000000000001"/>
    <n v="167"/>
    <n v="4.32"/>
    <n v="47"/>
    <n v="1.2197619047619048"/>
    <n v="31.724658217095268"/>
    <n v="0.82333041563413922"/>
    <x v="0"/>
    <n v="2"/>
    <m/>
    <n v="7"/>
    <n v="2"/>
    <n v="3"/>
    <m/>
    <m/>
    <m/>
    <n v="0"/>
    <n v="0"/>
    <n v="0"/>
    <n v="2"/>
    <n v="2"/>
    <m/>
  </r>
  <r>
    <n v="75828"/>
    <x v="1"/>
    <n v="43"/>
    <n v="3"/>
    <x v="1"/>
    <m/>
    <n v="1"/>
    <n v="3"/>
    <n v="1"/>
    <n v="39"/>
    <n v="1.01"/>
    <n v="182"/>
    <n v="4.71"/>
    <n v="46"/>
    <n v="1.1912820512820512"/>
    <n v="45.351787969386152"/>
    <n v="1.1744950217712824"/>
    <x v="1"/>
    <n v="1"/>
    <n v="1"/>
    <n v="14"/>
    <n v="4"/>
    <n v="0"/>
    <m/>
    <m/>
    <m/>
    <n v="0"/>
    <n v="0"/>
    <n v="5"/>
    <n v="1"/>
    <n v="1"/>
    <n v="2"/>
  </r>
  <r>
    <n v="75831"/>
    <x v="1"/>
    <n v="34"/>
    <n v="3"/>
    <x v="1"/>
    <m/>
    <n v="1"/>
    <n v="5"/>
    <n v="1"/>
    <n v="60"/>
    <n v="1.55"/>
    <n v="218"/>
    <n v="5.64"/>
    <n v="64"/>
    <n v="1.6533333333333333"/>
    <n v="48.305809093569934"/>
    <n v="1.2479000682505565"/>
    <x v="1"/>
    <m/>
    <m/>
    <n v="15"/>
    <n v="4"/>
    <n v="3"/>
    <n v="4"/>
    <n v="4"/>
    <n v="4"/>
    <n v="0"/>
    <n v="0"/>
    <n v="0"/>
    <n v="2"/>
    <n v="1"/>
    <n v="2"/>
  </r>
  <r>
    <n v="75839"/>
    <x v="1"/>
    <n v="40"/>
    <n v="4"/>
    <x v="1"/>
    <m/>
    <n v="2"/>
    <n v="2"/>
    <n v="1"/>
    <n v="50"/>
    <n v="1.29"/>
    <n v="168"/>
    <n v="4.34"/>
    <n v="50"/>
    <n v="1.29"/>
    <n v="49.227682900263318"/>
    <n v="1.2700742188267937"/>
    <x v="0"/>
    <n v="2"/>
    <m/>
    <n v="6"/>
    <n v="2"/>
    <n v="2"/>
    <n v="2"/>
    <n v="2"/>
    <n v="3"/>
    <m/>
    <n v="0"/>
    <n v="1"/>
    <n v="2"/>
    <n v="2"/>
    <m/>
  </r>
  <r>
    <n v="75841"/>
    <x v="1"/>
    <n v="41"/>
    <n v="3"/>
    <x v="1"/>
    <m/>
    <n v="1"/>
    <n v="4"/>
    <n v="1"/>
    <n v="53"/>
    <n v="1.37"/>
    <n v="94"/>
    <n v="2.4300000000000002"/>
    <n v="52"/>
    <n v="1.3441509433962266"/>
    <n v="42.332597334610917"/>
    <n v="1.0942577046871125"/>
    <x v="1"/>
    <n v="2"/>
    <m/>
    <n v="7"/>
    <n v="5"/>
    <n v="2"/>
    <n v="3"/>
    <n v="3"/>
    <n v="3"/>
    <n v="1"/>
    <n v="0"/>
    <n v="0"/>
    <n v="1"/>
    <n v="2"/>
    <m/>
  </r>
  <r>
    <n v="75850"/>
    <x v="1"/>
    <n v="37"/>
    <n v="6"/>
    <x v="1"/>
    <m/>
    <n v="2"/>
    <n v="5"/>
    <n v="1"/>
    <n v="44"/>
    <n v="1.1399999999999999"/>
    <n v="182"/>
    <n v="4.71"/>
    <n v="52"/>
    <n v="1.3472727272727272"/>
    <n v="47.62891377709559"/>
    <n v="1.234021856952022"/>
    <x v="0"/>
    <m/>
    <m/>
    <n v="15"/>
    <n v="1"/>
    <n v="3"/>
    <n v="3"/>
    <n v="3"/>
    <n v="3"/>
    <n v="0"/>
    <n v="0"/>
    <n v="0"/>
    <n v="1"/>
    <n v="1"/>
    <n v="2"/>
  </r>
  <r>
    <n v="75855"/>
    <x v="1"/>
    <n v="34"/>
    <n v="3"/>
    <x v="1"/>
    <m/>
    <n v="1"/>
    <n v="4"/>
    <n v="1"/>
    <n v="52"/>
    <n v="1.34"/>
    <n v="198"/>
    <n v="5.12"/>
    <n v="48"/>
    <n v="1.236923076923077"/>
    <n v="58.158777861507751"/>
    <n v="1.4987069679696228"/>
    <x v="1"/>
    <m/>
    <m/>
    <n v="8"/>
    <n v="3"/>
    <n v="3"/>
    <n v="3"/>
    <n v="3"/>
    <n v="3"/>
    <n v="1"/>
    <n v="1"/>
    <n v="0"/>
    <n v="1"/>
    <n v="1"/>
    <n v="2"/>
  </r>
  <r>
    <n v="75856"/>
    <x v="1"/>
    <n v="28"/>
    <n v="2"/>
    <x v="1"/>
    <m/>
    <n v="1"/>
    <n v="4"/>
    <n v="1"/>
    <n v="51"/>
    <n v="1.32"/>
    <n v="200"/>
    <n v="5.17"/>
    <n v="54"/>
    <n v="1.3976470588235295"/>
    <n v="51.66458547262598"/>
    <n v="1.3372010357620843"/>
    <x v="0"/>
    <m/>
    <m/>
    <n v="8"/>
    <n v="3"/>
    <n v="1"/>
    <n v="3"/>
    <n v="2"/>
    <n v="1"/>
    <n v="1"/>
    <n v="0"/>
    <n v="0"/>
    <n v="1"/>
    <n v="1"/>
    <n v="2"/>
  </r>
  <r>
    <n v="75861"/>
    <x v="1"/>
    <n v="52"/>
    <n v="4"/>
    <x v="1"/>
    <m/>
    <n v="1"/>
    <n v="5"/>
    <n v="3"/>
    <n v="48"/>
    <n v="1.24"/>
    <n v="169"/>
    <n v="4.37"/>
    <n v="43"/>
    <n v="1.1108333333333333"/>
    <n v="45.40156835370361"/>
    <n v="1.1728738491373434"/>
    <x v="1"/>
    <n v="2"/>
    <m/>
    <n v="9"/>
    <n v="1"/>
    <n v="2"/>
    <n v="3"/>
    <n v="3"/>
    <n v="3"/>
    <n v="0"/>
    <n v="2"/>
    <n v="0"/>
    <n v="1"/>
    <n v="1"/>
    <n v="2"/>
  </r>
  <r>
    <n v="75863"/>
    <x v="1"/>
    <n v="62"/>
    <n v="7"/>
    <x v="1"/>
    <m/>
    <n v="1"/>
    <n v="3"/>
    <n v="2"/>
    <n v="76"/>
    <n v="1.97"/>
    <n v="193"/>
    <n v="4.99"/>
    <n v="76"/>
    <n v="1.97"/>
    <n v="79.067575837866585"/>
    <n v="2.0495147947446997"/>
    <x v="1"/>
    <n v="2"/>
    <m/>
    <n v="13"/>
    <n v="5"/>
    <n v="1"/>
    <n v="3"/>
    <n v="3"/>
    <n v="3"/>
    <m/>
    <n v="0"/>
    <n v="0"/>
    <n v="1"/>
    <n v="1"/>
    <n v="2"/>
  </r>
  <r>
    <n v="75870"/>
    <x v="1"/>
    <n v="40"/>
    <n v="2"/>
    <x v="1"/>
    <m/>
    <n v="1"/>
    <n v="5"/>
    <n v="1"/>
    <n v="63"/>
    <n v="1.63"/>
    <n v="173"/>
    <n v="4.47"/>
    <n v="60"/>
    <n v="1.5523809523809524"/>
    <n v="55.752113048590978"/>
    <n v="1.4424753058603696"/>
    <x v="0"/>
    <n v="2"/>
    <m/>
    <n v="9"/>
    <n v="3"/>
    <n v="2"/>
    <n v="3"/>
    <n v="3"/>
    <n v="3"/>
    <n v="1"/>
    <n v="0"/>
    <n v="4"/>
    <n v="1"/>
    <n v="1"/>
    <n v="2"/>
  </r>
  <r>
    <n v="75871"/>
    <x v="1"/>
    <n v="57"/>
    <n v="3"/>
    <x v="1"/>
    <m/>
    <n v="1"/>
    <n v="5"/>
    <n v="1"/>
    <n v="63"/>
    <n v="1.63"/>
    <n v="178"/>
    <n v="4.5999999999999996"/>
    <n v="57"/>
    <n v="1.4747619047619047"/>
    <n v="62.517767478751708"/>
    <n v="1.6175231903232583"/>
    <x v="0"/>
    <n v="2"/>
    <m/>
    <n v="8"/>
    <n v="2"/>
    <n v="3"/>
    <n v="3"/>
    <n v="3"/>
    <n v="3"/>
    <n v="0"/>
    <n v="0"/>
    <n v="0"/>
    <n v="1"/>
    <n v="2"/>
    <m/>
  </r>
  <r>
    <n v="75872"/>
    <x v="1"/>
    <n v="21"/>
    <n v="4"/>
    <x v="1"/>
    <m/>
    <n v="1"/>
    <n v="3"/>
    <n v="6"/>
    <n v="64"/>
    <n v="1.66"/>
    <n v="133"/>
    <n v="3.44"/>
    <n v="71"/>
    <n v="1.8415625"/>
    <n v="62.147236421087825"/>
    <n v="1.6119439446719654"/>
    <x v="0"/>
    <m/>
    <m/>
    <n v="3"/>
    <n v="3"/>
    <n v="2"/>
    <n v="3"/>
    <n v="2"/>
    <n v="2"/>
    <n v="3"/>
    <n v="0"/>
    <n v="0"/>
    <n v="1"/>
    <n v="2"/>
    <m/>
  </r>
  <r>
    <n v="75881"/>
    <x v="1"/>
    <n v="25"/>
    <n v="1"/>
    <x v="1"/>
    <m/>
    <n v="2"/>
    <n v="4"/>
    <n v="5"/>
    <n v="63"/>
    <n v="1.63"/>
    <n v="172"/>
    <n v="4.45"/>
    <n v="67"/>
    <n v="1.7334920634920634"/>
    <n v="73.881159966295996"/>
    <n v="1.911528424524801"/>
    <x v="0"/>
    <m/>
    <m/>
    <n v="7"/>
    <n v="4"/>
    <n v="3"/>
    <n v="3"/>
    <n v="3"/>
    <n v="2"/>
    <n v="1"/>
    <n v="0"/>
    <n v="0"/>
    <n v="1"/>
    <n v="2"/>
    <m/>
  </r>
  <r>
    <n v="75883"/>
    <x v="1"/>
    <n v="48"/>
    <n v="3"/>
    <x v="1"/>
    <m/>
    <n v="1"/>
    <n v="4"/>
    <n v="3"/>
    <n v="47"/>
    <n v="1.22"/>
    <n v="242"/>
    <n v="6.26"/>
    <n v="56"/>
    <n v="1.4536170212765955"/>
    <n v="50.219442319493581"/>
    <n v="1.3035685027613226"/>
    <x v="1"/>
    <n v="2"/>
    <m/>
    <n v="3"/>
    <n v="4"/>
    <n v="0"/>
    <m/>
    <m/>
    <m/>
    <n v="0"/>
    <n v="0"/>
    <n v="2"/>
    <n v="1"/>
    <n v="1"/>
    <n v="1"/>
  </r>
  <r>
    <n v="75887"/>
    <x v="1"/>
    <n v="56"/>
    <n v="4"/>
    <x v="1"/>
    <m/>
    <n v="1"/>
    <n v="5"/>
    <n v="5"/>
    <n v="88"/>
    <n v="2.2799999999999998"/>
    <n v="208"/>
    <n v="5.38"/>
    <n v="95"/>
    <n v="2.4613636363636364"/>
    <n v="89.865153293196386"/>
    <n v="2.3283244262328151"/>
    <x v="1"/>
    <n v="2"/>
    <m/>
    <n v="9"/>
    <n v="3"/>
    <n v="2"/>
    <n v="3"/>
    <n v="1"/>
    <n v="1"/>
    <m/>
    <n v="4"/>
    <n v="0"/>
    <n v="1"/>
    <n v="2"/>
    <m/>
  </r>
  <r>
    <n v="75888"/>
    <x v="1"/>
    <n v="44"/>
    <n v="3"/>
    <x v="1"/>
    <m/>
    <n v="1"/>
    <n v="4"/>
    <n v="3"/>
    <n v="46"/>
    <n v="1.19"/>
    <n v="217"/>
    <n v="5.61"/>
    <n v="47"/>
    <n v="1.2158695652173912"/>
    <n v="47.299341995501479"/>
    <n v="1.2236134124923208"/>
    <x v="1"/>
    <n v="1"/>
    <n v="1"/>
    <n v="7"/>
    <n v="5"/>
    <n v="1"/>
    <n v="3"/>
    <n v="3"/>
    <n v="2"/>
    <n v="2"/>
    <n v="0"/>
    <n v="15"/>
    <n v="1"/>
    <n v="1"/>
    <n v="2"/>
  </r>
  <r>
    <n v="75890"/>
    <x v="1"/>
    <n v="43"/>
    <n v="3"/>
    <x v="1"/>
    <m/>
    <n v="1"/>
    <n v="2"/>
    <n v="1"/>
    <n v="59"/>
    <n v="1.53"/>
    <n v="217"/>
    <n v="5.61"/>
    <n v="56"/>
    <n v="1.4522033898305087"/>
    <n v="68.364569995977433"/>
    <n v="1.772843933793991"/>
    <x v="1"/>
    <n v="1"/>
    <n v="1"/>
    <n v="8"/>
    <n v="5"/>
    <n v="0"/>
    <m/>
    <m/>
    <m/>
    <n v="4"/>
    <n v="0"/>
    <n v="1"/>
    <n v="1"/>
    <n v="2"/>
    <m/>
  </r>
  <r>
    <n v="75892"/>
    <x v="1"/>
    <n v="80"/>
    <n v="3"/>
    <x v="1"/>
    <m/>
    <n v="1"/>
    <n v="4"/>
    <n v="2"/>
    <n v="71"/>
    <n v="1.84"/>
    <n v="239"/>
    <n v="6.18"/>
    <n v="75"/>
    <n v="1.943661971830986"/>
    <n v="77.8435864201968"/>
    <n v="2.0173549156783399"/>
    <x v="1"/>
    <n v="2"/>
    <m/>
    <n v="6"/>
    <n v="3"/>
    <n v="2"/>
    <n v="3"/>
    <n v="3"/>
    <n v="2"/>
    <n v="0"/>
    <n v="1"/>
    <n v="0"/>
    <n v="1"/>
    <n v="1"/>
    <n v="2"/>
  </r>
  <r>
    <n v="75893"/>
    <x v="1"/>
    <n v="49"/>
    <n v="6"/>
    <x v="1"/>
    <m/>
    <n v="2"/>
    <n v="4"/>
    <n v="1"/>
    <n v="79"/>
    <n v="2.04"/>
    <n v="271"/>
    <n v="7.01"/>
    <n v="87"/>
    <n v="2.2465822784810126"/>
    <n v="88.541774823673023"/>
    <n v="2.2863951979783921"/>
    <x v="0"/>
    <n v="2"/>
    <m/>
    <n v="14"/>
    <n v="3"/>
    <n v="1"/>
    <m/>
    <m/>
    <m/>
    <n v="0"/>
    <n v="150"/>
    <n v="30"/>
    <n v="1"/>
    <n v="1"/>
    <n v="2"/>
  </r>
  <r>
    <n v="75894"/>
    <x v="1"/>
    <n v="46"/>
    <n v="3"/>
    <x v="1"/>
    <m/>
    <n v="1"/>
    <n v="3"/>
    <n v="1"/>
    <n v="45"/>
    <n v="1.1599999999999999"/>
    <n v="166"/>
    <n v="4.29"/>
    <n v="54"/>
    <n v="1.3919999999999999"/>
    <n v="41.354212751496178"/>
    <n v="1.0660197064830126"/>
    <x v="1"/>
    <n v="2"/>
    <m/>
    <n v="14"/>
    <n v="3"/>
    <n v="0"/>
    <m/>
    <m/>
    <m/>
    <n v="1"/>
    <n v="1"/>
    <n v="0"/>
    <n v="1"/>
    <n v="1"/>
    <n v="2"/>
  </r>
  <r>
    <n v="75895"/>
    <x v="1"/>
    <n v="55"/>
    <n v="3"/>
    <x v="1"/>
    <m/>
    <n v="1"/>
    <n v="5"/>
    <n v="3"/>
    <n v="65"/>
    <n v="1.68"/>
    <n v="205"/>
    <n v="5.3"/>
    <n v="64"/>
    <n v="1.6541538461538461"/>
    <n v="60.02996964890049"/>
    <n v="1.5515438309254281"/>
    <x v="1"/>
    <n v="2"/>
    <m/>
    <n v="3"/>
    <n v="5"/>
    <n v="0"/>
    <n v="1"/>
    <n v="1"/>
    <n v="0"/>
    <m/>
    <n v="0"/>
    <n v="8"/>
    <n v="1"/>
    <n v="1"/>
    <n v="2"/>
  </r>
  <r>
    <n v="75899"/>
    <x v="1"/>
    <n v="31"/>
    <n v="3"/>
    <x v="1"/>
    <m/>
    <n v="1"/>
    <n v="4"/>
    <n v="5"/>
    <n v="36"/>
    <n v="0.93"/>
    <n v="166"/>
    <n v="4.29"/>
    <n v="38"/>
    <n v="0.9816666666666668"/>
    <n v="45.835834297805071"/>
    <n v="1.184092386026631"/>
    <x v="1"/>
    <m/>
    <m/>
    <m/>
    <n v="4"/>
    <n v="1"/>
    <n v="3"/>
    <n v="1"/>
    <n v="2"/>
    <n v="1"/>
    <n v="3"/>
    <n v="2"/>
    <n v="1"/>
    <n v="1"/>
    <n v="2"/>
  </r>
  <r>
    <n v="75904"/>
    <x v="1"/>
    <n v="70"/>
    <n v="1"/>
    <x v="1"/>
    <m/>
    <n v="2"/>
    <n v="1"/>
    <n v="2"/>
    <n v="61"/>
    <n v="1.58"/>
    <n v="175"/>
    <n v="4.53"/>
    <n v="59"/>
    <n v="1.5281967213114753"/>
    <n v="73.25412195978646"/>
    <n v="1.8974018474829935"/>
    <x v="0"/>
    <n v="2"/>
    <m/>
    <n v="6"/>
    <n v="4"/>
    <n v="3"/>
    <n v="3"/>
    <n v="3"/>
    <n v="3"/>
    <n v="0"/>
    <n v="0"/>
    <n v="0"/>
    <n v="1"/>
    <n v="1"/>
    <n v="2"/>
  </r>
  <r>
    <n v="75905"/>
    <x v="1"/>
    <n v="39"/>
    <n v="6"/>
    <x v="1"/>
    <m/>
    <n v="2"/>
    <n v="5"/>
    <n v="5"/>
    <n v="55"/>
    <n v="1.42"/>
    <n v="199"/>
    <n v="5.15"/>
    <n v="57"/>
    <n v="1.4716363636363636"/>
    <n v="48.787555374612417"/>
    <n v="1.2596059751263571"/>
    <x v="1"/>
    <m/>
    <m/>
    <n v="14"/>
    <n v="2"/>
    <n v="0"/>
    <n v="3"/>
    <n v="2"/>
    <n v="1"/>
    <n v="1"/>
    <n v="0"/>
    <n v="14"/>
    <n v="1"/>
    <n v="1"/>
    <n v="2"/>
  </r>
  <r>
    <n v="75908"/>
    <x v="1"/>
    <n v="24"/>
    <n v="4"/>
    <x v="1"/>
    <m/>
    <n v="1"/>
    <n v="4"/>
    <n v="5"/>
    <n v="42"/>
    <n v="1.0900000000000001"/>
    <n v="149"/>
    <n v="3.85"/>
    <n v="47"/>
    <n v="1.2197619047619048"/>
    <n v="33.348655147595807"/>
    <n v="0.8654770026399865"/>
    <x v="1"/>
    <m/>
    <m/>
    <n v="5"/>
    <n v="3"/>
    <n v="3"/>
    <n v="3"/>
    <n v="1"/>
    <n v="3"/>
    <n v="2"/>
    <n v="0"/>
    <n v="0"/>
    <n v="1"/>
    <n v="2"/>
    <m/>
  </r>
  <r>
    <n v="75909"/>
    <x v="1"/>
    <n v="77"/>
    <n v="1"/>
    <x v="1"/>
    <m/>
    <n v="1"/>
    <n v="1"/>
    <n v="2"/>
    <n v="43"/>
    <n v="1.1100000000000001"/>
    <n v="193"/>
    <n v="4.99"/>
    <n v="44"/>
    <n v="1.1358139534883722"/>
    <n v="53.571919781262707"/>
    <n v="1.3829030455163165"/>
    <x v="0"/>
    <n v="2"/>
    <m/>
    <n v="2"/>
    <n v="4"/>
    <n v="0"/>
    <n v="3"/>
    <n v="3"/>
    <n v="2"/>
    <n v="0"/>
    <n v="0"/>
    <n v="4"/>
    <n v="2"/>
    <n v="1"/>
    <n v="2"/>
  </r>
  <r>
    <n v="75913"/>
    <x v="1"/>
    <n v="32"/>
    <n v="3"/>
    <x v="1"/>
    <m/>
    <n v="2"/>
    <n v="5"/>
    <n v="5"/>
    <n v="32"/>
    <n v="0.83"/>
    <n v="211"/>
    <n v="5.46"/>
    <n v="38"/>
    <n v="0.98562499999999997"/>
    <n v="20.765585336391084"/>
    <n v="0.53860736966264366"/>
    <x v="1"/>
    <m/>
    <m/>
    <m/>
    <n v="3"/>
    <n v="3"/>
    <n v="3"/>
    <n v="3"/>
    <n v="3"/>
    <m/>
    <n v="0"/>
    <n v="0"/>
    <n v="1"/>
    <n v="1"/>
    <n v="2"/>
  </r>
  <r>
    <n v="75915"/>
    <x v="1"/>
    <n v="63"/>
    <n v="1"/>
    <x v="1"/>
    <m/>
    <n v="1"/>
    <n v="3"/>
    <n v="3"/>
    <n v="72"/>
    <n v="1.86"/>
    <n v="223"/>
    <n v="5.77"/>
    <n v="78"/>
    <n v="2.0150000000000001"/>
    <n v="70.313779579307777"/>
    <n v="1.8164393057987844"/>
    <x v="0"/>
    <n v="2"/>
    <m/>
    <n v="5"/>
    <n v="3"/>
    <n v="2"/>
    <m/>
    <m/>
    <m/>
    <n v="3"/>
    <n v="0"/>
    <n v="0"/>
    <n v="1"/>
    <n v="1"/>
    <n v="2"/>
  </r>
  <r>
    <n v="75919"/>
    <x v="1"/>
    <n v="23"/>
    <n v="3"/>
    <x v="1"/>
    <m/>
    <n v="1"/>
    <n v="4"/>
    <n v="1"/>
    <n v="77"/>
    <n v="1.99"/>
    <n v="282"/>
    <n v="7.29"/>
    <n v="84"/>
    <n v="2.1709090909090909"/>
    <n v="80.999534931020207"/>
    <n v="2.0933646040614313"/>
    <x v="1"/>
    <m/>
    <m/>
    <n v="12"/>
    <n v="3"/>
    <n v="3"/>
    <n v="3"/>
    <n v="1"/>
    <n v="1"/>
    <n v="2"/>
    <n v="0"/>
    <n v="0"/>
    <n v="1"/>
    <n v="1"/>
    <n v="1"/>
  </r>
  <r>
    <n v="75922"/>
    <x v="1"/>
    <n v="65"/>
    <n v="3"/>
    <x v="1"/>
    <m/>
    <n v="1"/>
    <n v="4"/>
    <n v="1"/>
    <n v="42"/>
    <n v="1.0900000000000001"/>
    <n v="207"/>
    <n v="5.35"/>
    <n v="37"/>
    <n v="0.96023809523809533"/>
    <n v="42.194562897565945"/>
    <n v="1.0950493704368305"/>
    <x v="1"/>
    <n v="2"/>
    <m/>
    <n v="14"/>
    <n v="3"/>
    <n v="0"/>
    <n v="2"/>
    <n v="2"/>
    <n v="2"/>
    <n v="2"/>
    <n v="7"/>
    <n v="0"/>
    <n v="1"/>
    <n v="1"/>
    <n v="2"/>
  </r>
  <r>
    <n v="75928"/>
    <x v="1"/>
    <n v="31"/>
    <n v="3"/>
    <x v="1"/>
    <m/>
    <n v="1"/>
    <n v="5"/>
    <n v="1"/>
    <n v="40"/>
    <n v="1.03"/>
    <n v="187"/>
    <n v="4.84"/>
    <n v="49"/>
    <n v="1.2617499999999999"/>
    <n v="28.311772725118828"/>
    <n v="0.72902814767180979"/>
    <x v="1"/>
    <m/>
    <m/>
    <n v="15"/>
    <n v="3"/>
    <n v="3"/>
    <n v="3"/>
    <n v="3"/>
    <n v="3"/>
    <m/>
    <n v="0"/>
    <n v="4"/>
    <n v="1"/>
    <n v="1"/>
    <n v="2"/>
  </r>
  <r>
    <n v="75929"/>
    <x v="1"/>
    <n v="23"/>
    <n v="4"/>
    <x v="0"/>
    <n v="2"/>
    <n v="1"/>
    <n v="4"/>
    <n v="5"/>
    <n v="74"/>
    <n v="1.91"/>
    <n v="181"/>
    <n v="4.68"/>
    <n v="70"/>
    <n v="1.8067567567567566"/>
    <n v="67.577201588242062"/>
    <n v="1.7442223653181395"/>
    <x v="1"/>
    <m/>
    <m/>
    <n v="9"/>
    <n v="3"/>
    <n v="3"/>
    <m/>
    <m/>
    <m/>
    <n v="6"/>
    <n v="0"/>
    <n v="0"/>
    <n v="1"/>
    <n v="2"/>
    <m/>
  </r>
  <r>
    <n v="75933"/>
    <x v="1"/>
    <n v="53"/>
    <n v="4"/>
    <x v="0"/>
    <n v="1"/>
    <n v="1"/>
    <n v="5"/>
    <n v="5"/>
    <n v="65"/>
    <n v="1.68"/>
    <n v="236"/>
    <n v="6.1"/>
    <n v="66"/>
    <n v="1.7058461538461538"/>
    <n v="62.710961896215082"/>
    <n v="1.6208371690098669"/>
    <x v="0"/>
    <n v="2"/>
    <m/>
    <n v="7"/>
    <n v="3"/>
    <n v="1"/>
    <n v="3"/>
    <n v="2"/>
    <n v="2"/>
    <n v="2"/>
    <n v="1"/>
    <n v="1"/>
    <n v="1"/>
    <n v="1"/>
    <n v="2"/>
  </r>
  <r>
    <n v="75936"/>
    <x v="1"/>
    <n v="35"/>
    <n v="1"/>
    <x v="1"/>
    <m/>
    <n v="2"/>
    <n v="2"/>
    <n v="5"/>
    <n v="65"/>
    <n v="1.68"/>
    <n v="138"/>
    <n v="3.57"/>
    <n v="69"/>
    <n v="1.7833846153846153"/>
    <n v="67.428154875607873"/>
    <n v="1.7427584644772496"/>
    <x v="0"/>
    <m/>
    <m/>
    <n v="3"/>
    <n v="3"/>
    <n v="2"/>
    <n v="3"/>
    <n v="3"/>
    <n v="2"/>
    <m/>
    <n v="0"/>
    <n v="0"/>
    <n v="2"/>
    <n v="2"/>
    <m/>
  </r>
  <r>
    <n v="75938"/>
    <x v="1"/>
    <n v="33"/>
    <n v="1"/>
    <x v="1"/>
    <m/>
    <n v="1"/>
    <n v="4"/>
    <n v="5"/>
    <n v="40"/>
    <n v="1.03"/>
    <n v="220"/>
    <n v="5.69"/>
    <n v="48"/>
    <n v="1.236"/>
    <n v="40.164840546688502"/>
    <n v="1.034244644077229"/>
    <x v="0"/>
    <m/>
    <m/>
    <n v="15"/>
    <n v="3"/>
    <n v="1"/>
    <n v="2"/>
    <n v="2"/>
    <n v="2"/>
    <n v="3"/>
    <n v="180"/>
    <n v="30"/>
    <n v="1"/>
    <n v="1"/>
    <n v="2"/>
  </r>
  <r>
    <n v="75946"/>
    <x v="1"/>
    <n v="71"/>
    <n v="3"/>
    <x v="1"/>
    <m/>
    <n v="1"/>
    <n v="4"/>
    <n v="5"/>
    <n v="46"/>
    <n v="1.19"/>
    <n v="148"/>
    <n v="3.83"/>
    <n v="40"/>
    <n v="1.034782608695652"/>
    <n v="41.200421633498166"/>
    <n v="1.0658369944318005"/>
    <x v="1"/>
    <n v="2"/>
    <m/>
    <n v="6"/>
    <n v="4"/>
    <n v="2"/>
    <n v="3"/>
    <n v="3"/>
    <n v="2"/>
    <n v="14"/>
    <n v="15"/>
    <n v="1"/>
    <n v="1"/>
    <n v="1"/>
    <n v="2"/>
  </r>
  <r>
    <n v="75949"/>
    <x v="1"/>
    <n v="40"/>
    <n v="1"/>
    <x v="1"/>
    <m/>
    <n v="2"/>
    <n v="4"/>
    <n v="6"/>
    <n v="48"/>
    <n v="1.24"/>
    <n v="233"/>
    <n v="6.03"/>
    <n v="51"/>
    <n v="1.3175000000000001"/>
    <n v="52.639578621401782"/>
    <n v="1.3598557810528795"/>
    <x v="0"/>
    <n v="2"/>
    <m/>
    <n v="6"/>
    <n v="3"/>
    <n v="3"/>
    <n v="3"/>
    <n v="3"/>
    <n v="3"/>
    <n v="1"/>
    <n v="0"/>
    <n v="0"/>
    <n v="1"/>
    <n v="2"/>
    <m/>
  </r>
  <r>
    <n v="75951"/>
    <x v="1"/>
    <n v="32"/>
    <n v="4"/>
    <x v="1"/>
    <m/>
    <n v="1"/>
    <n v="5"/>
    <n v="5"/>
    <n v="78"/>
    <n v="2.02"/>
    <n v="170"/>
    <n v="4.4000000000000004"/>
    <n v="83"/>
    <n v="2.1494871794871795"/>
    <n v="67.185601596277507"/>
    <n v="1.7399348105702637"/>
    <x v="1"/>
    <m/>
    <m/>
    <n v="12"/>
    <n v="3"/>
    <n v="0"/>
    <m/>
    <m/>
    <m/>
    <n v="3"/>
    <n v="1"/>
    <n v="0"/>
    <n v="1"/>
    <n v="1"/>
    <n v="2"/>
  </r>
  <r>
    <n v="75952"/>
    <x v="1"/>
    <n v="36"/>
    <n v="2"/>
    <x v="1"/>
    <m/>
    <n v="2"/>
    <n v="3"/>
    <n v="4"/>
    <n v="63"/>
    <n v="1.63"/>
    <n v="160"/>
    <n v="4.1399999999999997"/>
    <n v="59"/>
    <n v="1.5265079365079364"/>
    <n v="55.377004916733547"/>
    <n v="1.4327701272107252"/>
    <x v="0"/>
    <m/>
    <m/>
    <n v="4"/>
    <n v="4"/>
    <n v="1"/>
    <n v="2"/>
    <n v="0"/>
    <n v="1"/>
    <n v="7"/>
    <n v="0"/>
    <n v="2"/>
    <n v="1"/>
    <n v="1"/>
    <n v="2"/>
  </r>
  <r>
    <n v="75954"/>
    <x v="1"/>
    <n v="54"/>
    <n v="3"/>
    <x v="1"/>
    <m/>
    <n v="1"/>
    <n v="4"/>
    <n v="3"/>
    <n v="58"/>
    <n v="1.5"/>
    <n v="247"/>
    <n v="6.39"/>
    <n v="53"/>
    <n v="1.3706896551724137"/>
    <n v="65.10782023034767"/>
    <n v="1.6838229369917501"/>
    <x v="1"/>
    <n v="2"/>
    <m/>
    <n v="10"/>
    <n v="4"/>
    <n v="2"/>
    <m/>
    <m/>
    <m/>
    <m/>
    <n v="0"/>
    <n v="0"/>
    <n v="2"/>
    <n v="2"/>
    <m/>
  </r>
  <r>
    <n v="75955"/>
    <x v="1"/>
    <n v="72"/>
    <n v="6"/>
    <x v="1"/>
    <m/>
    <n v="2"/>
    <n v="5"/>
    <n v="1"/>
    <n v="76"/>
    <n v="1.97"/>
    <n v="124"/>
    <n v="3.21"/>
    <n v="78"/>
    <n v="2.0218421052631577"/>
    <n v="72.672986563447012"/>
    <n v="1.8837603096051396"/>
    <x v="0"/>
    <n v="2"/>
    <m/>
    <n v="15"/>
    <n v="3"/>
    <n v="3"/>
    <n v="1"/>
    <n v="4"/>
    <n v="3"/>
    <n v="1"/>
    <n v="8"/>
    <n v="0"/>
    <n v="1"/>
    <n v="1"/>
    <n v="2"/>
  </r>
  <r>
    <n v="75958"/>
    <x v="1"/>
    <n v="29"/>
    <n v="6"/>
    <x v="1"/>
    <m/>
    <n v="2"/>
    <n v="4"/>
    <n v="1"/>
    <n v="48"/>
    <n v="1.24"/>
    <n v="178"/>
    <n v="4.5999999999999996"/>
    <n v="48"/>
    <n v="1.24"/>
    <n v="30.888059221087644"/>
    <n v="0.79794152987809752"/>
    <x v="1"/>
    <m/>
    <m/>
    <n v="15"/>
    <n v="3"/>
    <n v="3"/>
    <n v="3"/>
    <n v="3"/>
    <n v="3"/>
    <n v="0"/>
    <n v="0"/>
    <n v="0"/>
    <n v="2"/>
    <n v="1"/>
    <n v="2"/>
  </r>
  <r>
    <n v="75965"/>
    <x v="1"/>
    <n v="64"/>
    <n v="3"/>
    <x v="1"/>
    <m/>
    <n v="1"/>
    <n v="5"/>
    <n v="2"/>
    <n v="63"/>
    <n v="1.63"/>
    <n v="159"/>
    <n v="4.1100000000000003"/>
    <n v="70"/>
    <n v="1.8111111111111111"/>
    <n v="61.422441159156627"/>
    <n v="1.5891837950702428"/>
    <x v="1"/>
    <n v="2"/>
    <m/>
    <n v="3"/>
    <n v="3"/>
    <n v="2"/>
    <n v="3"/>
    <n v="2"/>
    <n v="1"/>
    <n v="2"/>
    <n v="2"/>
    <n v="0"/>
    <n v="1"/>
    <n v="1"/>
    <n v="1"/>
  </r>
  <r>
    <n v="75966"/>
    <x v="1"/>
    <n v="37"/>
    <n v="3"/>
    <x v="1"/>
    <m/>
    <n v="2"/>
    <n v="4"/>
    <n v="5"/>
    <n v="84"/>
    <n v="2.17"/>
    <n v="159"/>
    <n v="4.1100000000000003"/>
    <n v="90"/>
    <n v="2.3249999999999997"/>
    <n v="90.618236734929042"/>
    <n v="2.3409711156523336"/>
    <x v="1"/>
    <m/>
    <m/>
    <n v="10"/>
    <n v="2"/>
    <n v="1"/>
    <m/>
    <m/>
    <m/>
    <m/>
    <n v="0"/>
    <n v="0"/>
    <n v="2"/>
    <n v="2"/>
    <m/>
  </r>
  <r>
    <n v="75974"/>
    <x v="1"/>
    <n v="71"/>
    <n v="3"/>
    <x v="1"/>
    <m/>
    <n v="1"/>
    <n v="4"/>
    <n v="1"/>
    <n v="55"/>
    <n v="1.42"/>
    <n v="218"/>
    <n v="5.64"/>
    <n v="55"/>
    <n v="1.42"/>
    <n v="58.952172056395185"/>
    <n v="1.5220378967287485"/>
    <x v="1"/>
    <n v="2"/>
    <m/>
    <n v="10"/>
    <n v="3"/>
    <n v="3"/>
    <m/>
    <m/>
    <m/>
    <n v="0"/>
    <n v="2"/>
    <n v="2"/>
    <n v="1"/>
    <n v="1"/>
    <n v="2"/>
  </r>
  <r>
    <n v="75982"/>
    <x v="1"/>
    <n v="75"/>
    <n v="3"/>
    <x v="1"/>
    <m/>
    <n v="2"/>
    <n v="2"/>
    <n v="2"/>
    <n v="63"/>
    <n v="1.63"/>
    <n v="202"/>
    <n v="5.22"/>
    <n v="69"/>
    <n v="1.7852380952380953"/>
    <n v="71.9506919392405"/>
    <n v="1.8615813946184445"/>
    <x v="1"/>
    <n v="2"/>
    <m/>
    <n v="3"/>
    <n v="3"/>
    <n v="3"/>
    <n v="3"/>
    <n v="3"/>
    <n v="3"/>
    <m/>
    <n v="0"/>
    <n v="0"/>
    <n v="2"/>
    <n v="1"/>
    <n v="2"/>
  </r>
  <r>
    <n v="75985"/>
    <x v="1"/>
    <n v="40"/>
    <n v="3"/>
    <x v="1"/>
    <m/>
    <n v="1"/>
    <n v="2"/>
    <n v="1"/>
    <n v="71"/>
    <n v="1.84"/>
    <n v="214"/>
    <n v="5.53"/>
    <n v="77"/>
    <n v="1.9954929577464791"/>
    <n v="71.712407337659442"/>
    <n v="1.8584623873421604"/>
    <x v="1"/>
    <n v="1"/>
    <n v="1"/>
    <n v="4"/>
    <n v="4"/>
    <n v="1"/>
    <n v="3"/>
    <n v="1"/>
    <n v="1"/>
    <n v="2"/>
    <n v="0"/>
    <n v="0"/>
    <n v="1"/>
    <n v="1"/>
    <n v="1"/>
  </r>
  <r>
    <n v="75987"/>
    <x v="1"/>
    <n v="80"/>
    <n v="3"/>
    <x v="1"/>
    <m/>
    <n v="1"/>
    <n v="5"/>
    <n v="3"/>
    <n v="44"/>
    <n v="1.1399999999999999"/>
    <n v="181"/>
    <n v="4.68"/>
    <n v="52"/>
    <n v="1.3472727272727272"/>
    <n v="32.274915181663474"/>
    <n v="0.83621371152491719"/>
    <x v="1"/>
    <n v="2"/>
    <m/>
    <n v="12"/>
    <n v="2"/>
    <n v="0"/>
    <n v="3"/>
    <n v="3"/>
    <n v="3"/>
    <n v="0"/>
    <n v="30"/>
    <n v="0"/>
    <n v="1"/>
    <n v="1"/>
    <n v="2"/>
  </r>
  <r>
    <n v="75992"/>
    <x v="1"/>
    <n v="34"/>
    <n v="3"/>
    <x v="1"/>
    <m/>
    <n v="1"/>
    <n v="4"/>
    <n v="5"/>
    <n v="58"/>
    <n v="1.5"/>
    <n v="192"/>
    <n v="4.97"/>
    <n v="57"/>
    <n v="1.4741379310344827"/>
    <n v="58.393592481853894"/>
    <n v="1.5101791159100146"/>
    <x v="1"/>
    <m/>
    <m/>
    <n v="4"/>
    <n v="4"/>
    <n v="0"/>
    <m/>
    <m/>
    <m/>
    <n v="3"/>
    <n v="2"/>
    <n v="20"/>
    <n v="1"/>
    <n v="2"/>
    <m/>
  </r>
  <r>
    <n v="75998"/>
    <x v="1"/>
    <n v="76"/>
    <n v="3"/>
    <x v="1"/>
    <m/>
    <n v="1"/>
    <n v="4"/>
    <n v="1"/>
    <n v="69"/>
    <n v="1.78"/>
    <n v="197"/>
    <n v="5.09"/>
    <n v="74"/>
    <n v="1.9089855072463768"/>
    <n v="76.267351281982542"/>
    <n v="1.9674765982888249"/>
    <x v="1"/>
    <n v="2"/>
    <m/>
    <n v="14"/>
    <n v="2"/>
    <n v="1"/>
    <n v="3"/>
    <n v="3"/>
    <n v="1"/>
    <n v="1"/>
    <n v="8"/>
    <n v="2"/>
    <n v="1"/>
    <n v="1"/>
    <n v="2"/>
  </r>
  <r>
    <n v="76004"/>
    <x v="1"/>
    <n v="58"/>
    <n v="7"/>
    <x v="1"/>
    <m/>
    <n v="1"/>
    <n v="3"/>
    <n v="4"/>
    <n v="59"/>
    <n v="1.53"/>
    <n v="183"/>
    <n v="4.7300000000000004"/>
    <n v="57"/>
    <n v="1.4781355932203391"/>
    <n v="47.296728908253002"/>
    <n v="1.2265083937224932"/>
    <x v="1"/>
    <n v="1"/>
    <n v="1"/>
    <n v="1"/>
    <n v="4"/>
    <n v="2"/>
    <n v="2"/>
    <n v="1"/>
    <n v="2"/>
    <m/>
    <n v="0"/>
    <n v="0"/>
    <n v="2"/>
    <n v="1"/>
    <n v="1"/>
  </r>
  <r>
    <n v="76006"/>
    <x v="1"/>
    <n v="32"/>
    <n v="3"/>
    <x v="1"/>
    <m/>
    <n v="1"/>
    <n v="4"/>
    <n v="4"/>
    <n v="57"/>
    <n v="1.47"/>
    <n v="145"/>
    <n v="3.75"/>
    <n v="57"/>
    <n v="1.4699999999999998"/>
    <n v="55.328932108222695"/>
    <n v="1.4269040385804801"/>
    <x v="1"/>
    <m/>
    <m/>
    <n v="2"/>
    <n v="2"/>
    <n v="3"/>
    <n v="3"/>
    <n v="3"/>
    <n v="3"/>
    <n v="1"/>
    <n v="0"/>
    <n v="2"/>
    <n v="1"/>
    <n v="1"/>
    <n v="2"/>
  </r>
  <r>
    <n v="76007"/>
    <x v="1"/>
    <n v="36"/>
    <n v="3"/>
    <x v="1"/>
    <m/>
    <n v="1"/>
    <n v="5"/>
    <n v="1"/>
    <n v="64"/>
    <n v="1.66"/>
    <n v="184"/>
    <n v="4.76"/>
    <n v="65"/>
    <n v="1.6859374999999999"/>
    <n v="62.635884418075904"/>
    <n v="1.6246182520938437"/>
    <x v="1"/>
    <m/>
    <m/>
    <n v="15"/>
    <n v="3"/>
    <n v="2"/>
    <m/>
    <m/>
    <m/>
    <n v="2"/>
    <n v="1"/>
    <n v="2"/>
    <n v="1"/>
    <n v="1"/>
    <n v="2"/>
  </r>
  <r>
    <n v="76008"/>
    <x v="1"/>
    <n v="31"/>
    <n v="7"/>
    <x v="1"/>
    <m/>
    <n v="1"/>
    <n v="4"/>
    <n v="6"/>
    <n v="73"/>
    <n v="1.89"/>
    <n v="182"/>
    <n v="4.71"/>
    <n v="78"/>
    <n v="2.0194520547945203"/>
    <n v="74.311477576916175"/>
    <n v="1.9239546934297473"/>
    <x v="1"/>
    <m/>
    <m/>
    <n v="7"/>
    <n v="4"/>
    <n v="2"/>
    <m/>
    <m/>
    <m/>
    <n v="1"/>
    <n v="8"/>
    <n v="0"/>
    <n v="1"/>
    <n v="1"/>
    <n v="1"/>
  </r>
  <r>
    <n v="76011"/>
    <x v="1"/>
    <n v="32"/>
    <n v="2"/>
    <x v="1"/>
    <m/>
    <n v="1"/>
    <n v="4"/>
    <n v="1"/>
    <n v="41"/>
    <n v="1.06"/>
    <n v="192"/>
    <n v="4.97"/>
    <n v="37"/>
    <n v="0.9565853658536585"/>
    <n v="41.238931284900062"/>
    <n v="1.0661772478535139"/>
    <x v="1"/>
    <m/>
    <m/>
    <n v="4"/>
    <n v="3"/>
    <n v="1"/>
    <m/>
    <m/>
    <m/>
    <n v="0"/>
    <n v="0"/>
    <n v="10"/>
    <n v="1"/>
    <n v="1"/>
    <n v="1"/>
  </r>
  <r>
    <n v="76015"/>
    <x v="1"/>
    <n v="30"/>
    <n v="4"/>
    <x v="1"/>
    <m/>
    <n v="1"/>
    <n v="3"/>
    <n v="5"/>
    <n v="62"/>
    <n v="1.6"/>
    <n v="166"/>
    <n v="4.29"/>
    <n v="72"/>
    <n v="1.8580645161290323"/>
    <n v="56.922719732182422"/>
    <n v="1.4689734124434175"/>
    <x v="1"/>
    <m/>
    <m/>
    <n v="15"/>
    <n v="4"/>
    <n v="3"/>
    <n v="2"/>
    <n v="2"/>
    <n v="3"/>
    <n v="0"/>
    <n v="3"/>
    <n v="2"/>
    <n v="1"/>
    <n v="1"/>
    <n v="2"/>
  </r>
  <r>
    <n v="76024"/>
    <x v="1"/>
    <n v="40"/>
    <n v="4"/>
    <x v="1"/>
    <m/>
    <n v="1"/>
    <n v="5"/>
    <n v="6"/>
    <n v="55"/>
    <n v="1.42"/>
    <n v="170"/>
    <n v="4.4000000000000004"/>
    <n v="51"/>
    <n v="1.3167272727272727"/>
    <n v="46.937060216386733"/>
    <n v="1.211829554677621"/>
    <x v="1"/>
    <n v="2"/>
    <m/>
    <n v="15"/>
    <n v="2"/>
    <n v="2"/>
    <n v="2"/>
    <n v="2"/>
    <n v="2"/>
    <n v="0"/>
    <n v="0"/>
    <n v="0"/>
    <n v="1"/>
    <n v="1"/>
    <n v="2"/>
  </r>
  <r>
    <n v="76028"/>
    <x v="1"/>
    <n v="57"/>
    <n v="4"/>
    <x v="1"/>
    <m/>
    <n v="2"/>
    <n v="1"/>
    <n v="5"/>
    <n v="47"/>
    <n v="1.22"/>
    <n v="222"/>
    <n v="5.74"/>
    <n v="54"/>
    <n v="1.4017021276595745"/>
    <n v="45.496610150817709"/>
    <n v="1.1809758379573958"/>
    <x v="0"/>
    <n v="2"/>
    <m/>
    <n v="5"/>
    <n v="3"/>
    <n v="3"/>
    <n v="3"/>
    <n v="3"/>
    <n v="3"/>
    <n v="3"/>
    <n v="5"/>
    <n v="0"/>
    <n v="1"/>
    <n v="2"/>
    <m/>
  </r>
  <r>
    <n v="76033"/>
    <x v="1"/>
    <n v="69"/>
    <n v="2"/>
    <x v="1"/>
    <m/>
    <n v="2"/>
    <n v="3"/>
    <n v="3"/>
    <n v="31"/>
    <n v="0.8"/>
    <n v="161"/>
    <n v="4.16"/>
    <n v="38"/>
    <n v="0.98064516129032264"/>
    <n v="27.540358063142733"/>
    <n v="0.71071891775852225"/>
    <x v="0"/>
    <n v="2"/>
    <m/>
    <n v="6"/>
    <n v="3"/>
    <n v="1"/>
    <n v="1"/>
    <n v="1"/>
    <n v="1"/>
    <m/>
    <n v="0"/>
    <n v="0"/>
    <n v="2"/>
    <n v="1"/>
    <n v="2"/>
  </r>
  <r>
    <n v="76039"/>
    <x v="1"/>
    <n v="26"/>
    <n v="1"/>
    <x v="1"/>
    <m/>
    <n v="1"/>
    <n v="4"/>
    <n v="5"/>
    <n v="35"/>
    <n v="0.91"/>
    <n v="148"/>
    <n v="3.83"/>
    <n v="35"/>
    <n v="0.91"/>
    <n v="30.492270074984653"/>
    <n v="0.79279902194960106"/>
    <x v="1"/>
    <m/>
    <m/>
    <n v="7"/>
    <n v="4"/>
    <n v="3"/>
    <n v="3"/>
    <n v="3"/>
    <n v="3"/>
    <n v="0"/>
    <n v="0"/>
    <n v="2"/>
    <n v="1"/>
    <n v="1"/>
    <n v="2"/>
  </r>
  <r>
    <n v="76040"/>
    <x v="1"/>
    <n v="60"/>
    <n v="4"/>
    <x v="1"/>
    <m/>
    <n v="1"/>
    <n v="5"/>
    <n v="5"/>
    <n v="64"/>
    <n v="1.66"/>
    <n v="152"/>
    <n v="3.93"/>
    <n v="73"/>
    <n v="1.8934374999999999"/>
    <n v="59.844610230675734"/>
    <n v="1.5522195778581518"/>
    <x v="0"/>
    <n v="2"/>
    <m/>
    <n v="7"/>
    <n v="2"/>
    <n v="2"/>
    <n v="3"/>
    <n v="2"/>
    <n v="1"/>
    <n v="1"/>
    <n v="3"/>
    <n v="0"/>
    <n v="1"/>
    <n v="1"/>
    <n v="2"/>
  </r>
  <r>
    <n v="76042"/>
    <x v="1"/>
    <n v="27"/>
    <n v="3"/>
    <x v="1"/>
    <m/>
    <n v="1"/>
    <n v="5"/>
    <n v="1"/>
    <n v="47"/>
    <n v="1.22"/>
    <n v="130"/>
    <n v="3.36"/>
    <n v="46"/>
    <n v="1.1940425531914893"/>
    <n v="45.563570021907239"/>
    <n v="1.182713945249507"/>
    <x v="0"/>
    <m/>
    <m/>
    <n v="7"/>
    <n v="2"/>
    <n v="3"/>
    <n v="3"/>
    <n v="2"/>
    <n v="2"/>
    <m/>
    <n v="0"/>
    <n v="0"/>
    <n v="1"/>
    <n v="1"/>
    <n v="2"/>
  </r>
  <r>
    <n v="76043"/>
    <x v="1"/>
    <n v="64"/>
    <n v="1"/>
    <x v="1"/>
    <m/>
    <n v="1"/>
    <n v="3"/>
    <n v="1"/>
    <n v="50"/>
    <n v="1.29"/>
    <n v="171"/>
    <n v="4.42"/>
    <n v="44"/>
    <n v="1.1352000000000002"/>
    <n v="48.999531925028073"/>
    <n v="1.2641879236657243"/>
    <x v="1"/>
    <n v="1"/>
    <n v="2"/>
    <n v="12"/>
    <n v="2"/>
    <n v="2"/>
    <n v="3"/>
    <n v="3"/>
    <n v="3"/>
    <n v="0"/>
    <n v="0"/>
    <n v="0"/>
    <n v="1"/>
    <n v="2"/>
    <m/>
  </r>
  <r>
    <n v="76054"/>
    <x v="1"/>
    <n v="22"/>
    <n v="6"/>
    <x v="1"/>
    <m/>
    <n v="2"/>
    <n v="4"/>
    <n v="1"/>
    <n v="78"/>
    <n v="2.02"/>
    <n v="169"/>
    <n v="4.37"/>
    <n v="88"/>
    <n v="2.278974358974359"/>
    <n v="88.660777048814225"/>
    <n v="2.296086790238522"/>
    <x v="0"/>
    <m/>
    <m/>
    <n v="4"/>
    <n v="2"/>
    <n v="1"/>
    <m/>
    <m/>
    <m/>
    <n v="2"/>
    <n v="0"/>
    <n v="0"/>
    <n v="1"/>
    <n v="1"/>
    <n v="2"/>
  </r>
  <r>
    <n v="76060"/>
    <x v="1"/>
    <n v="32"/>
    <n v="3"/>
    <x v="1"/>
    <m/>
    <n v="1"/>
    <n v="5"/>
    <n v="1"/>
    <n v="66"/>
    <n v="1.71"/>
    <n v="184"/>
    <n v="4.76"/>
    <n v="64"/>
    <n v="1.6581818181818182"/>
    <n v="67.546773822155501"/>
    <n v="1.7500755035740287"/>
    <x v="0"/>
    <m/>
    <m/>
    <n v="15"/>
    <n v="2"/>
    <n v="3"/>
    <n v="3"/>
    <n v="3"/>
    <n v="3"/>
    <n v="1"/>
    <n v="0"/>
    <n v="0"/>
    <n v="1"/>
    <n v="1"/>
    <n v="2"/>
  </r>
  <r>
    <n v="76076"/>
    <x v="1"/>
    <n v="51"/>
    <n v="3"/>
    <x v="1"/>
    <m/>
    <n v="1"/>
    <n v="5"/>
    <n v="3"/>
    <n v="53"/>
    <n v="1.37"/>
    <n v="132"/>
    <n v="3.41"/>
    <n v="50"/>
    <n v="1.2924528301886793"/>
    <n v="60.201833681181192"/>
    <n v="1.556160606475816"/>
    <x v="1"/>
    <n v="2"/>
    <m/>
    <n v="5"/>
    <n v="2"/>
    <n v="0"/>
    <m/>
    <m/>
    <m/>
    <m/>
    <n v="0"/>
    <n v="0"/>
    <n v="1"/>
    <n v="1"/>
    <n v="2"/>
  </r>
  <r>
    <n v="76077"/>
    <x v="1"/>
    <n v="45"/>
    <n v="4"/>
    <x v="1"/>
    <m/>
    <n v="1"/>
    <n v="3"/>
    <n v="1"/>
    <n v="48"/>
    <n v="1.24"/>
    <n v="169"/>
    <n v="4.37"/>
    <n v="48"/>
    <n v="1.24"/>
    <n v="55.553103491198684"/>
    <n v="1.4351218401892993"/>
    <x v="1"/>
    <n v="2"/>
    <m/>
    <n v="4"/>
    <n v="4"/>
    <n v="2"/>
    <n v="3"/>
    <n v="3"/>
    <n v="2"/>
    <n v="2"/>
    <n v="0"/>
    <n v="0"/>
    <n v="1"/>
    <n v="2"/>
    <m/>
  </r>
  <r>
    <n v="76091"/>
    <x v="1"/>
    <n v="66"/>
    <n v="6"/>
    <x v="1"/>
    <m/>
    <n v="2"/>
    <n v="4"/>
    <n v="1"/>
    <n v="69"/>
    <n v="1.78"/>
    <n v="218"/>
    <n v="5.64"/>
    <n v="79"/>
    <n v="2.0379710144927539"/>
    <n v="66.349175092712642"/>
    <n v="1.7116164009424422"/>
    <x v="1"/>
    <n v="2"/>
    <m/>
    <n v="15"/>
    <n v="2"/>
    <n v="2"/>
    <n v="3"/>
    <n v="3"/>
    <n v="3"/>
    <n v="0"/>
    <n v="2"/>
    <n v="0"/>
    <n v="2"/>
    <n v="1"/>
    <n v="2"/>
  </r>
  <r>
    <n v="76095"/>
    <x v="1"/>
    <n v="41"/>
    <n v="7"/>
    <x v="1"/>
    <m/>
    <n v="2"/>
    <n v="3"/>
    <n v="1"/>
    <n v="48"/>
    <n v="1.24"/>
    <n v="204"/>
    <n v="5.28"/>
    <n v="45"/>
    <n v="1.1624999999999999"/>
    <n v="55.81050156883547"/>
    <n v="1.4417712905282496"/>
    <x v="0"/>
    <n v="2"/>
    <m/>
    <n v="77"/>
    <n v="3"/>
    <n v="3"/>
    <n v="3"/>
    <n v="3"/>
    <n v="3"/>
    <m/>
    <n v="0"/>
    <n v="0"/>
    <n v="1"/>
    <n v="2"/>
    <m/>
  </r>
  <r>
    <n v="76097"/>
    <x v="1"/>
    <n v="66"/>
    <n v="3"/>
    <x v="1"/>
    <m/>
    <n v="1"/>
    <n v="4"/>
    <n v="1"/>
    <n v="63"/>
    <n v="1.63"/>
    <n v="158"/>
    <n v="4.09"/>
    <n v="64"/>
    <n v="1.6558730158730157"/>
    <n v="58.29555555641705"/>
    <n v="1.5082818342374569"/>
    <x v="0"/>
    <n v="1"/>
    <n v="1"/>
    <n v="15"/>
    <n v="2"/>
    <n v="3"/>
    <n v="3"/>
    <n v="3"/>
    <n v="3"/>
    <n v="0"/>
    <n v="0"/>
    <n v="15"/>
    <n v="1"/>
    <n v="1"/>
    <n v="2"/>
  </r>
  <r>
    <n v="76103"/>
    <x v="1"/>
    <n v="45"/>
    <n v="3"/>
    <x v="1"/>
    <m/>
    <n v="1"/>
    <n v="4"/>
    <n v="1"/>
    <n v="101"/>
    <n v="2.61"/>
    <n v="231"/>
    <n v="5.97"/>
    <n v="98"/>
    <n v="2.5324752475247525"/>
    <n v="104.03703145869065"/>
    <n v="2.6884817040315108"/>
    <x v="1"/>
    <n v="2"/>
    <m/>
    <n v="15"/>
    <n v="2"/>
    <n v="0"/>
    <n v="3"/>
    <n v="3"/>
    <n v="1"/>
    <n v="0"/>
    <n v="2"/>
    <n v="0"/>
    <n v="1"/>
    <n v="1"/>
    <n v="2"/>
  </r>
  <r>
    <n v="76104"/>
    <x v="1"/>
    <n v="45"/>
    <n v="2"/>
    <x v="1"/>
    <m/>
    <n v="1"/>
    <n v="4"/>
    <n v="1"/>
    <n v="58"/>
    <n v="1.5"/>
    <n v="182"/>
    <n v="4.71"/>
    <n v="54"/>
    <n v="1.396551724137931"/>
    <n v="48.576280414003008"/>
    <n v="1.2562831141552502"/>
    <x v="1"/>
    <n v="2"/>
    <m/>
    <n v="14"/>
    <n v="2"/>
    <n v="3"/>
    <m/>
    <m/>
    <m/>
    <n v="0"/>
    <n v="5"/>
    <n v="0"/>
    <n v="1"/>
    <n v="1"/>
    <n v="2"/>
  </r>
  <r>
    <n v="76107"/>
    <x v="1"/>
    <n v="59"/>
    <n v="7"/>
    <x v="1"/>
    <m/>
    <n v="2"/>
    <n v="4"/>
    <n v="1"/>
    <n v="59"/>
    <n v="1.53"/>
    <n v="191"/>
    <n v="4.9400000000000004"/>
    <n v="58"/>
    <n v="1.5040677966101694"/>
    <n v="55.923069779364518"/>
    <n v="1.4502084197021645"/>
    <x v="0"/>
    <n v="2"/>
    <m/>
    <n v="5"/>
    <n v="5"/>
    <n v="3"/>
    <n v="9"/>
    <n v="9"/>
    <n v="9"/>
    <n v="2"/>
    <n v="0"/>
    <n v="0"/>
    <n v="1"/>
    <n v="1"/>
    <n v="2"/>
  </r>
  <r>
    <n v="76117"/>
    <x v="1"/>
    <n v="72"/>
    <n v="3"/>
    <x v="1"/>
    <m/>
    <n v="1"/>
    <n v="4"/>
    <n v="2"/>
    <n v="48"/>
    <n v="1.24"/>
    <n v="186"/>
    <n v="4.8099999999999996"/>
    <n v="53"/>
    <n v="1.3691666666666666"/>
    <n v="37.866652092287353"/>
    <n v="0.97822184571742321"/>
    <x v="1"/>
    <n v="2"/>
    <m/>
    <n v="6"/>
    <n v="4"/>
    <n v="3"/>
    <n v="9"/>
    <n v="9"/>
    <n v="9"/>
    <m/>
    <n v="0"/>
    <n v="3"/>
    <n v="1"/>
    <n v="1"/>
    <n v="2"/>
  </r>
  <r>
    <n v="76118"/>
    <x v="1"/>
    <n v="60"/>
    <n v="6"/>
    <x v="1"/>
    <m/>
    <n v="2"/>
    <n v="1"/>
    <n v="5"/>
    <n v="74"/>
    <n v="1.91"/>
    <n v="206"/>
    <n v="5.33"/>
    <n v="83"/>
    <n v="2.1422972972972971"/>
    <n v="68.682392534779737"/>
    <n v="1.7727482397490444"/>
    <x v="0"/>
    <n v="2"/>
    <m/>
    <n v="7"/>
    <n v="2"/>
    <n v="0"/>
    <m/>
    <m/>
    <m/>
    <n v="0"/>
    <n v="0"/>
    <n v="0"/>
    <n v="2"/>
    <n v="1"/>
    <n v="2"/>
  </r>
  <r>
    <n v="76126"/>
    <x v="1"/>
    <n v="27"/>
    <n v="4"/>
    <x v="1"/>
    <m/>
    <n v="1"/>
    <n v="3"/>
    <n v="5"/>
    <n v="31"/>
    <n v="0.8"/>
    <n v="200"/>
    <n v="5.17"/>
    <n v="34"/>
    <n v="0.87741935483870981"/>
    <n v="36.985852111882387"/>
    <n v="0.95447360288728744"/>
    <x v="1"/>
    <m/>
    <m/>
    <n v="3"/>
    <n v="4"/>
    <n v="3"/>
    <n v="3"/>
    <n v="3"/>
    <n v="3"/>
    <n v="1"/>
    <n v="0"/>
    <n v="6"/>
    <n v="1"/>
    <n v="2"/>
    <m/>
  </r>
  <r>
    <n v="76128"/>
    <x v="1"/>
    <n v="74"/>
    <n v="3"/>
    <x v="1"/>
    <m/>
    <n v="1"/>
    <n v="4"/>
    <n v="2"/>
    <n v="53"/>
    <n v="1.37"/>
    <n v="263"/>
    <n v="6.8"/>
    <n v="61"/>
    <n v="1.5767924528301889"/>
    <n v="55.305664976326497"/>
    <n v="1.4295992644824018"/>
    <x v="1"/>
    <n v="2"/>
    <m/>
    <n v="1"/>
    <n v="1"/>
    <n v="3"/>
    <n v="3"/>
    <n v="3"/>
    <n v="3"/>
    <m/>
    <n v="0"/>
    <n v="0"/>
    <n v="2"/>
    <n v="1"/>
    <n v="2"/>
  </r>
  <r>
    <n v="76129"/>
    <x v="1"/>
    <n v="41"/>
    <n v="6"/>
    <x v="1"/>
    <m/>
    <n v="2"/>
    <n v="5"/>
    <n v="5"/>
    <n v="37"/>
    <n v="0.96"/>
    <n v="209"/>
    <n v="5.4"/>
    <n v="42"/>
    <n v="1.0897297297297297"/>
    <n v="35.437672781415159"/>
    <n v="0.91946394243671759"/>
    <x v="1"/>
    <n v="2"/>
    <m/>
    <n v="14"/>
    <n v="2"/>
    <n v="0"/>
    <m/>
    <m/>
    <m/>
    <n v="0"/>
    <n v="0"/>
    <n v="3"/>
    <n v="1"/>
    <n v="1"/>
    <n v="2"/>
  </r>
  <r>
    <n v="76133"/>
    <x v="1"/>
    <n v="47"/>
    <n v="1"/>
    <x v="1"/>
    <m/>
    <n v="2"/>
    <n v="4"/>
    <n v="5"/>
    <n v="65"/>
    <n v="1.68"/>
    <n v="181"/>
    <n v="4.68"/>
    <n v="73"/>
    <n v="1.8867692307692308"/>
    <n v="63.75838239112705"/>
    <n v="1.647908960262976"/>
    <x v="0"/>
    <n v="1"/>
    <n v="1"/>
    <n v="14"/>
    <n v="4"/>
    <n v="2"/>
    <n v="4"/>
    <n v="4"/>
    <n v="4"/>
    <n v="7"/>
    <n v="0"/>
    <n v="0"/>
    <n v="1"/>
    <n v="1"/>
    <n v="2"/>
  </r>
  <r>
    <n v="76138"/>
    <x v="1"/>
    <n v="39"/>
    <n v="4"/>
    <x v="1"/>
    <m/>
    <n v="1"/>
    <n v="4"/>
    <n v="1"/>
    <n v="47"/>
    <n v="1.22"/>
    <n v="244"/>
    <n v="6.31"/>
    <n v="44"/>
    <n v="1.142127659574468"/>
    <n v="43.974972958794844"/>
    <n v="1.1414780214836107"/>
    <x v="1"/>
    <m/>
    <m/>
    <n v="6"/>
    <n v="3"/>
    <n v="3"/>
    <n v="3"/>
    <n v="3"/>
    <n v="3"/>
    <n v="3"/>
    <n v="3"/>
    <n v="3"/>
    <n v="1"/>
    <n v="1"/>
    <n v="2"/>
  </r>
  <r>
    <n v="76139"/>
    <x v="1"/>
    <n v="76"/>
    <n v="3"/>
    <x v="1"/>
    <m/>
    <n v="1"/>
    <n v="3"/>
    <n v="1"/>
    <n v="45"/>
    <n v="1.1599999999999999"/>
    <n v="266"/>
    <n v="6.88"/>
    <n v="50"/>
    <n v="1.2888888888888888"/>
    <n v="45.831464498443303"/>
    <n v="1.1814333070709828"/>
    <x v="1"/>
    <n v="1"/>
    <n v="1"/>
    <n v="13"/>
    <n v="3"/>
    <n v="3"/>
    <n v="3"/>
    <n v="3"/>
    <n v="3"/>
    <n v="0"/>
    <n v="0"/>
    <n v="0"/>
    <n v="1"/>
    <n v="1"/>
    <n v="2"/>
  </r>
  <r>
    <n v="76140"/>
    <x v="1"/>
    <n v="27"/>
    <n v="3"/>
    <x v="1"/>
    <m/>
    <n v="1"/>
    <n v="2"/>
    <n v="6"/>
    <n v="37"/>
    <n v="0.96"/>
    <n v="183"/>
    <n v="4.7300000000000004"/>
    <n v="46"/>
    <n v="1.1935135135135133"/>
    <n v="38.431805419020392"/>
    <n v="0.99714954600701555"/>
    <x v="1"/>
    <m/>
    <m/>
    <n v="6"/>
    <n v="3"/>
    <n v="3"/>
    <n v="3"/>
    <n v="3"/>
    <n v="3"/>
    <n v="2"/>
    <n v="0"/>
    <n v="0"/>
    <n v="1"/>
    <n v="1"/>
    <n v="2"/>
  </r>
  <r>
    <n v="76145"/>
    <x v="1"/>
    <n v="60"/>
    <n v="3"/>
    <x v="1"/>
    <m/>
    <n v="1"/>
    <n v="3"/>
    <n v="1"/>
    <n v="41"/>
    <n v="1.06"/>
    <n v="158"/>
    <n v="4.09"/>
    <n v="41"/>
    <n v="1.06"/>
    <n v="33.420106457705018"/>
    <n v="0.8640320206138371"/>
    <x v="1"/>
    <n v="1"/>
    <n v="2"/>
    <n v="15"/>
    <n v="3"/>
    <n v="1"/>
    <n v="3"/>
    <n v="3"/>
    <n v="2"/>
    <n v="0"/>
    <n v="0"/>
    <n v="0"/>
    <n v="1"/>
    <n v="1"/>
    <n v="2"/>
  </r>
  <r>
    <n v="76146"/>
    <x v="1"/>
    <n v="23"/>
    <n v="4"/>
    <x v="1"/>
    <m/>
    <n v="1"/>
    <n v="3"/>
    <n v="5"/>
    <n v="49"/>
    <n v="1.27"/>
    <n v="160"/>
    <n v="4.1399999999999997"/>
    <n v="55"/>
    <n v="1.4255102040816325"/>
    <n v="45.811061741936712"/>
    <n v="1.1873479267808087"/>
    <x v="1"/>
    <m/>
    <m/>
    <n v="6"/>
    <n v="3"/>
    <n v="1"/>
    <m/>
    <m/>
    <m/>
    <n v="8"/>
    <n v="0"/>
    <n v="10"/>
    <n v="1"/>
    <n v="1"/>
    <n v="2"/>
  </r>
  <r>
    <n v="76148"/>
    <x v="1"/>
    <n v="32"/>
    <n v="4"/>
    <x v="1"/>
    <m/>
    <n v="1"/>
    <n v="5"/>
    <n v="5"/>
    <n v="52"/>
    <n v="1.34"/>
    <n v="147"/>
    <n v="3.8"/>
    <n v="53"/>
    <n v="1.3657692307692311"/>
    <n v="48.83679345065606"/>
    <n v="1.2584866004592139"/>
    <x v="1"/>
    <m/>
    <m/>
    <n v="6"/>
    <n v="3"/>
    <n v="0"/>
    <m/>
    <m/>
    <m/>
    <n v="0"/>
    <n v="1"/>
    <n v="0"/>
    <n v="1"/>
    <n v="2"/>
    <m/>
  </r>
  <r>
    <n v="76149"/>
    <x v="1"/>
    <n v="68"/>
    <n v="1"/>
    <x v="1"/>
    <m/>
    <n v="2"/>
    <n v="1"/>
    <n v="1"/>
    <n v="70"/>
    <n v="1.81"/>
    <n v="173"/>
    <n v="4.47"/>
    <n v="77"/>
    <n v="1.9910000000000001"/>
    <n v="73.777624078993952"/>
    <n v="1.9076785654711292"/>
    <x v="0"/>
    <n v="1"/>
    <n v="1"/>
    <n v="10"/>
    <n v="3"/>
    <n v="0"/>
    <n v="3"/>
    <n v="3"/>
    <n v="3"/>
    <n v="1"/>
    <n v="0"/>
    <n v="0"/>
    <n v="1"/>
    <n v="1"/>
    <n v="2"/>
  </r>
  <r>
    <n v="76150"/>
    <x v="1"/>
    <n v="58"/>
    <n v="3"/>
    <x v="1"/>
    <m/>
    <n v="1"/>
    <n v="4"/>
    <n v="5"/>
    <n v="50"/>
    <n v="1.29"/>
    <n v="207"/>
    <n v="5.35"/>
    <n v="51"/>
    <n v="1.3158000000000001"/>
    <n v="49.597178743047472"/>
    <n v="1.2796072115706247"/>
    <x v="1"/>
    <n v="2"/>
    <m/>
    <n v="2"/>
    <n v="3"/>
    <n v="3"/>
    <n v="3"/>
    <n v="3"/>
    <n v="3"/>
    <m/>
    <n v="0"/>
    <n v="0"/>
    <n v="2"/>
    <n v="1"/>
    <n v="2"/>
  </r>
  <r>
    <n v="76154"/>
    <x v="1"/>
    <n v="29"/>
    <n v="3"/>
    <x v="1"/>
    <m/>
    <n v="1"/>
    <n v="5"/>
    <n v="3"/>
    <n v="71"/>
    <n v="1.84"/>
    <n v="234"/>
    <n v="6.05"/>
    <n v="69"/>
    <n v="1.7881690140845072"/>
    <n v="66.105435492832811"/>
    <n v="1.7131549479832731"/>
    <x v="1"/>
    <m/>
    <m/>
    <n v="8"/>
    <n v="2"/>
    <n v="3"/>
    <n v="2"/>
    <n v="3"/>
    <n v="3"/>
    <n v="1"/>
    <n v="1"/>
    <n v="0"/>
    <n v="1"/>
    <n v="1"/>
    <n v="2"/>
  </r>
  <r>
    <n v="76158"/>
    <x v="1"/>
    <n v="72"/>
    <n v="3"/>
    <x v="1"/>
    <m/>
    <n v="1"/>
    <n v="2"/>
    <n v="1"/>
    <n v="74"/>
    <n v="1.91"/>
    <n v="155"/>
    <n v="4.01"/>
    <n v="78"/>
    <n v="2.013243243243243"/>
    <n v="86.179525922304407"/>
    <n v="2.2243634393459653"/>
    <x v="1"/>
    <n v="2"/>
    <m/>
    <n v="3"/>
    <n v="3"/>
    <n v="2"/>
    <n v="2"/>
    <n v="1"/>
    <n v="1"/>
    <n v="1"/>
    <n v="1"/>
    <n v="1"/>
    <n v="1"/>
    <n v="1"/>
    <n v="2"/>
  </r>
  <r>
    <n v="76160"/>
    <x v="1"/>
    <n v="25"/>
    <n v="3"/>
    <x v="1"/>
    <m/>
    <n v="1"/>
    <n v="3"/>
    <n v="1"/>
    <n v="57"/>
    <n v="1.47"/>
    <n v="234"/>
    <n v="6.05"/>
    <n v="62"/>
    <n v="1.5989473684210527"/>
    <n v="50.626763447821666"/>
    <n v="1.3056375836543481"/>
    <x v="1"/>
    <m/>
    <m/>
    <n v="6"/>
    <n v="2"/>
    <n v="3"/>
    <n v="3"/>
    <n v="3"/>
    <n v="3"/>
    <n v="1"/>
    <n v="0"/>
    <n v="0"/>
    <n v="1"/>
    <n v="1"/>
    <n v="2"/>
  </r>
  <r>
    <n v="76164"/>
    <x v="1"/>
    <n v="62"/>
    <n v="3"/>
    <x v="1"/>
    <m/>
    <n v="1"/>
    <n v="3"/>
    <n v="3"/>
    <n v="34"/>
    <n v="0.88"/>
    <n v="161"/>
    <n v="4.16"/>
    <n v="33"/>
    <n v="0.85411764705882354"/>
    <n v="29.970322817141618"/>
    <n v="0.77570247291425365"/>
    <x v="1"/>
    <n v="1"/>
    <n v="1"/>
    <n v="3"/>
    <n v="4"/>
    <n v="1"/>
    <m/>
    <m/>
    <m/>
    <n v="2"/>
    <n v="0"/>
    <n v="3"/>
    <n v="1"/>
    <n v="1"/>
    <n v="2"/>
  </r>
  <r>
    <n v="76167"/>
    <x v="1"/>
    <n v="42"/>
    <n v="6"/>
    <x v="1"/>
    <m/>
    <n v="2"/>
    <n v="5"/>
    <n v="1"/>
    <n v="65"/>
    <n v="1.68"/>
    <n v="147"/>
    <n v="3.8"/>
    <n v="63"/>
    <n v="1.6283076923076922"/>
    <n v="60.382155080963656"/>
    <n v="1.5606464697849067"/>
    <x v="0"/>
    <n v="2"/>
    <m/>
    <n v="77"/>
    <n v="1"/>
    <n v="3"/>
    <n v="9"/>
    <n v="9"/>
    <n v="3"/>
    <m/>
    <n v="0"/>
    <n v="1"/>
    <n v="2"/>
    <n v="1"/>
    <n v="2"/>
  </r>
  <r>
    <n v="76169"/>
    <x v="1"/>
    <n v="43"/>
    <n v="3"/>
    <x v="1"/>
    <m/>
    <n v="1"/>
    <n v="5"/>
    <n v="1"/>
    <n v="46"/>
    <n v="1.19"/>
    <n v="231"/>
    <n v="5.97"/>
    <n v="42"/>
    <n v="1.0865217391304347"/>
    <n v="40.319562191039566"/>
    <n v="1.0430495436377627"/>
    <x v="1"/>
    <n v="2"/>
    <m/>
    <n v="8"/>
    <n v="3"/>
    <n v="2"/>
    <n v="3"/>
    <n v="3"/>
    <n v="3"/>
    <n v="3"/>
    <n v="8"/>
    <n v="8"/>
    <n v="1"/>
    <n v="1"/>
    <n v="2"/>
  </r>
  <r>
    <n v="76170"/>
    <x v="1"/>
    <n v="55"/>
    <n v="6"/>
    <x v="1"/>
    <m/>
    <n v="2"/>
    <n v="5"/>
    <n v="3"/>
    <n v="60"/>
    <n v="1.55"/>
    <n v="210"/>
    <n v="5.43"/>
    <n v="65"/>
    <n v="1.6791666666666667"/>
    <n v="67.467365069907302"/>
    <n v="1.7429069309726053"/>
    <x v="0"/>
    <n v="2"/>
    <m/>
    <n v="15"/>
    <n v="3"/>
    <n v="2"/>
    <n v="1"/>
    <n v="2"/>
    <n v="2"/>
    <m/>
    <n v="0"/>
    <n v="0"/>
    <n v="1"/>
    <n v="1"/>
    <n v="2"/>
  </r>
  <r>
    <n v="76179"/>
    <x v="1"/>
    <n v="54"/>
    <n v="3"/>
    <x v="1"/>
    <m/>
    <n v="1"/>
    <n v="5"/>
    <n v="2"/>
    <n v="68"/>
    <n v="1.76"/>
    <n v="166"/>
    <n v="4.29"/>
    <n v="66"/>
    <n v="1.7082352941176471"/>
    <n v="69.385783085842974"/>
    <n v="1.7958673269277003"/>
    <x v="1"/>
    <n v="2"/>
    <m/>
    <n v="14"/>
    <n v="3"/>
    <n v="2"/>
    <m/>
    <m/>
    <m/>
    <n v="3"/>
    <n v="2"/>
    <n v="4"/>
    <n v="1"/>
    <n v="1"/>
    <n v="2"/>
  </r>
  <r>
    <n v="76181"/>
    <x v="1"/>
    <n v="45"/>
    <n v="4"/>
    <x v="1"/>
    <m/>
    <n v="1"/>
    <n v="3"/>
    <n v="5"/>
    <n v="26"/>
    <n v="0.67"/>
    <n v="168"/>
    <n v="4.34"/>
    <n v="21"/>
    <n v="0.54115384615384621"/>
    <n v="18.254825171833225"/>
    <n v="0.47041280250493317"/>
    <x v="1"/>
    <n v="2"/>
    <m/>
    <n v="5"/>
    <n v="4"/>
    <n v="2"/>
    <n v="3"/>
    <n v="3"/>
    <n v="3"/>
    <n v="3"/>
    <n v="0"/>
    <n v="3"/>
    <n v="1"/>
    <n v="1"/>
    <n v="2"/>
  </r>
  <r>
    <n v="76186"/>
    <x v="1"/>
    <n v="53"/>
    <n v="2"/>
    <x v="1"/>
    <m/>
    <n v="2"/>
    <n v="4"/>
    <n v="1"/>
    <n v="46"/>
    <n v="1.19"/>
    <n v="160"/>
    <n v="4.1399999999999997"/>
    <n v="54"/>
    <n v="1.3969565217391302"/>
    <n v="55.021528492946416"/>
    <n v="1.4233830197088311"/>
    <x v="0"/>
    <n v="2"/>
    <m/>
    <n v="12"/>
    <n v="3"/>
    <n v="2"/>
    <n v="3"/>
    <n v="3"/>
    <n v="3"/>
    <n v="1"/>
    <n v="0"/>
    <n v="0"/>
    <n v="1"/>
    <n v="1"/>
    <n v="2"/>
  </r>
  <r>
    <n v="76187"/>
    <x v="1"/>
    <n v="56"/>
    <n v="3"/>
    <x v="1"/>
    <m/>
    <n v="1"/>
    <n v="4"/>
    <n v="1"/>
    <n v="56"/>
    <n v="1.45"/>
    <n v="165"/>
    <n v="4.2699999999999996"/>
    <n v="59"/>
    <n v="1.5276785714285714"/>
    <n v="57.472571727083405"/>
    <n v="1.488129089361981"/>
    <x v="0"/>
    <n v="1"/>
    <n v="2"/>
    <n v="15"/>
    <n v="4"/>
    <n v="0"/>
    <m/>
    <m/>
    <m/>
    <n v="1"/>
    <n v="60"/>
    <n v="0"/>
    <n v="1"/>
    <n v="1"/>
    <n v="2"/>
  </r>
  <r>
    <n v="76188"/>
    <x v="1"/>
    <n v="74"/>
    <n v="6"/>
    <x v="1"/>
    <m/>
    <n v="2"/>
    <n v="5"/>
    <n v="3"/>
    <n v="55"/>
    <n v="1.42"/>
    <n v="175"/>
    <n v="4.53"/>
    <n v="53"/>
    <n v="1.3683636363636362"/>
    <n v="50.069695125572771"/>
    <n v="1.2927084923329697"/>
    <x v="1"/>
    <n v="2"/>
    <m/>
    <n v="3"/>
    <n v="2"/>
    <n v="3"/>
    <n v="3"/>
    <n v="3"/>
    <n v="3"/>
    <n v="0"/>
    <n v="0"/>
    <n v="0"/>
    <n v="2"/>
    <n v="1"/>
    <n v="2"/>
  </r>
  <r>
    <n v="76192"/>
    <x v="1"/>
    <n v="66"/>
    <n v="3"/>
    <x v="1"/>
    <m/>
    <n v="1"/>
    <n v="4"/>
    <n v="1"/>
    <n v="53"/>
    <n v="1.37"/>
    <n v="191"/>
    <n v="4.9400000000000004"/>
    <n v="63"/>
    <n v="1.6284905660377358"/>
    <n v="45.046603565419105"/>
    <n v="1.1644122053702675"/>
    <x v="1"/>
    <n v="2"/>
    <m/>
    <n v="7"/>
    <n v="2"/>
    <n v="1"/>
    <m/>
    <m/>
    <m/>
    <m/>
    <n v="0"/>
    <n v="0"/>
    <n v="2"/>
    <n v="1"/>
    <n v="2"/>
  </r>
  <r>
    <n v="76193"/>
    <x v="1"/>
    <n v="39"/>
    <n v="2"/>
    <x v="1"/>
    <m/>
    <n v="2"/>
    <n v="4"/>
    <n v="1"/>
    <n v="56"/>
    <n v="1.45"/>
    <n v="186"/>
    <n v="4.8099999999999996"/>
    <n v="62"/>
    <n v="1.6053571428571427"/>
    <n v="45.687103666081576"/>
    <n v="1.1829696484967551"/>
    <x v="1"/>
    <m/>
    <m/>
    <n v="3"/>
    <n v="4"/>
    <n v="2"/>
    <m/>
    <m/>
    <m/>
    <n v="1"/>
    <n v="0"/>
    <n v="0"/>
    <n v="1"/>
    <n v="2"/>
    <m/>
  </r>
  <r>
    <n v="76197"/>
    <x v="1"/>
    <n v="45"/>
    <n v="4"/>
    <x v="1"/>
    <m/>
    <n v="1"/>
    <n v="4"/>
    <n v="5"/>
    <n v="66"/>
    <n v="1.71"/>
    <n v="150"/>
    <n v="3.88"/>
    <n v="60"/>
    <n v="1.5545454545454545"/>
    <n v="69.22252145160202"/>
    <n v="1.7934926012460524"/>
    <x v="1"/>
    <n v="2"/>
    <m/>
    <n v="1"/>
    <n v="5"/>
    <n v="0"/>
    <m/>
    <m/>
    <m/>
    <m/>
    <n v="0"/>
    <n v="0"/>
    <n v="1"/>
    <n v="1"/>
    <n v="2"/>
  </r>
  <r>
    <n v="76199"/>
    <x v="1"/>
    <n v="56"/>
    <n v="3"/>
    <x v="1"/>
    <m/>
    <n v="1"/>
    <n v="4"/>
    <n v="1"/>
    <n v="45"/>
    <n v="1.1599999999999999"/>
    <n v="221"/>
    <n v="5.72"/>
    <n v="41"/>
    <n v="1.0568888888888888"/>
    <n v="37.557746183197082"/>
    <n v="0.96815523494463585"/>
    <x v="1"/>
    <n v="2"/>
    <m/>
    <n v="6"/>
    <n v="1"/>
    <n v="3"/>
    <n v="3"/>
    <n v="3"/>
    <n v="3"/>
    <n v="2"/>
    <n v="0"/>
    <n v="12"/>
    <n v="1"/>
    <n v="1"/>
    <n v="2"/>
  </r>
  <r>
    <n v="76204"/>
    <x v="1"/>
    <n v="45"/>
    <n v="3"/>
    <x v="1"/>
    <m/>
    <n v="1"/>
    <n v="5"/>
    <n v="1"/>
    <n v="42"/>
    <n v="1.0900000000000001"/>
    <n v="200"/>
    <n v="5.17"/>
    <n v="50"/>
    <n v="1.2976190476190479"/>
    <n v="42.465616561981136"/>
    <n v="1.1020838583942723"/>
    <x v="1"/>
    <n v="2"/>
    <m/>
    <n v="15"/>
    <n v="2"/>
    <n v="0"/>
    <m/>
    <m/>
    <m/>
    <n v="0"/>
    <n v="2"/>
    <n v="0"/>
    <n v="2"/>
    <n v="1"/>
    <n v="1"/>
  </r>
  <r>
    <n v="76206"/>
    <x v="1"/>
    <n v="38"/>
    <n v="1"/>
    <x v="1"/>
    <m/>
    <n v="1"/>
    <n v="4"/>
    <n v="1"/>
    <n v="44"/>
    <n v="1.1399999999999999"/>
    <n v="156"/>
    <n v="4.03"/>
    <n v="50"/>
    <n v="1.2954545454545452"/>
    <n v="37.19711494887342"/>
    <n v="0.96374343276626573"/>
    <x v="0"/>
    <m/>
    <m/>
    <n v="9"/>
    <n v="3"/>
    <n v="0"/>
    <n v="3"/>
    <n v="2"/>
    <n v="0"/>
    <n v="0"/>
    <n v="0"/>
    <n v="21"/>
    <n v="1"/>
    <n v="1"/>
    <n v="2"/>
  </r>
  <r>
    <n v="76212"/>
    <x v="1"/>
    <n v="34"/>
    <n v="1"/>
    <x v="1"/>
    <m/>
    <n v="2"/>
    <n v="4"/>
    <n v="1"/>
    <n v="93"/>
    <n v="2.4"/>
    <n v="246"/>
    <n v="6.36"/>
    <n v="88"/>
    <n v="2.2709677419354839"/>
    <n v="92.613994611422029"/>
    <n v="2.3900385706173428"/>
    <x v="0"/>
    <m/>
    <m/>
    <n v="9"/>
    <n v="4"/>
    <n v="1"/>
    <m/>
    <m/>
    <m/>
    <n v="1"/>
    <n v="0"/>
    <n v="0"/>
    <n v="1"/>
    <n v="2"/>
    <m/>
  </r>
  <r>
    <n v="76215"/>
    <x v="1"/>
    <n v="43"/>
    <n v="1"/>
    <x v="1"/>
    <m/>
    <n v="1"/>
    <n v="3"/>
    <n v="1"/>
    <n v="44"/>
    <n v="1.1399999999999999"/>
    <n v="171"/>
    <n v="4.42"/>
    <n v="51"/>
    <n v="1.3213636363636363"/>
    <n v="45.823311982821323"/>
    <n v="1.1872403559185523"/>
    <x v="1"/>
    <n v="2"/>
    <m/>
    <n v="14"/>
    <n v="5"/>
    <n v="1"/>
    <n v="3"/>
    <n v="3"/>
    <n v="2"/>
    <n v="21"/>
    <n v="2"/>
    <n v="1"/>
    <n v="1"/>
    <n v="1"/>
    <n v="1"/>
  </r>
  <r>
    <n v="76217"/>
    <x v="1"/>
    <n v="53"/>
    <n v="1"/>
    <x v="1"/>
    <m/>
    <n v="2"/>
    <n v="1"/>
    <n v="5"/>
    <n v="54"/>
    <n v="1.4"/>
    <n v="163"/>
    <n v="4.22"/>
    <n v="64"/>
    <n v="1.6592592592592592"/>
    <n v="63.999540781296297"/>
    <n v="1.659247353589163"/>
    <x v="0"/>
    <n v="1"/>
    <n v="1"/>
    <n v="4"/>
    <n v="4"/>
    <n v="2"/>
    <n v="0"/>
    <n v="0"/>
    <n v="2"/>
    <m/>
    <n v="0"/>
    <n v="2"/>
    <n v="1"/>
    <n v="2"/>
    <m/>
  </r>
  <r>
    <n v="76218"/>
    <x v="1"/>
    <n v="36"/>
    <n v="3"/>
    <x v="1"/>
    <m/>
    <n v="1"/>
    <n v="5"/>
    <n v="1"/>
    <n v="55"/>
    <n v="1.42"/>
    <n v="183"/>
    <n v="4.7300000000000004"/>
    <n v="54"/>
    <n v="1.394181818181818"/>
    <n v="57.481008446893263"/>
    <n v="1.4840551271743352"/>
    <x v="1"/>
    <m/>
    <m/>
    <n v="15"/>
    <n v="2"/>
    <n v="2"/>
    <n v="3"/>
    <n v="3"/>
    <n v="3"/>
    <n v="0"/>
    <n v="0"/>
    <n v="0"/>
    <n v="1"/>
    <n v="1"/>
    <n v="2"/>
  </r>
  <r>
    <n v="76224"/>
    <x v="1"/>
    <n v="74"/>
    <n v="3"/>
    <x v="1"/>
    <m/>
    <n v="1"/>
    <n v="1"/>
    <n v="2"/>
    <n v="54"/>
    <n v="1.4"/>
    <n v="174"/>
    <n v="4.5"/>
    <n v="53"/>
    <n v="1.3740740740740738"/>
    <n v="55.953999221673186"/>
    <n v="1.4506592390804158"/>
    <x v="0"/>
    <n v="2"/>
    <m/>
    <n v="2"/>
    <n v="1"/>
    <n v="3"/>
    <n v="3"/>
    <n v="3"/>
    <n v="3"/>
    <m/>
    <n v="0"/>
    <n v="0"/>
    <n v="2"/>
    <n v="1"/>
    <n v="2"/>
  </r>
  <r>
    <n v="76227"/>
    <x v="1"/>
    <n v="26"/>
    <n v="3"/>
    <x v="1"/>
    <m/>
    <n v="1"/>
    <n v="4"/>
    <n v="1"/>
    <n v="37"/>
    <n v="0.96"/>
    <n v="187"/>
    <n v="4.84"/>
    <n v="41"/>
    <n v="1.0637837837837838"/>
    <n v="34.800548993477364"/>
    <n v="0.90293316307400717"/>
    <x v="1"/>
    <m/>
    <m/>
    <n v="4"/>
    <n v="4"/>
    <n v="2"/>
    <n v="3"/>
    <n v="2"/>
    <n v="2"/>
    <n v="12"/>
    <n v="0"/>
    <n v="2"/>
    <n v="1"/>
    <n v="2"/>
    <m/>
  </r>
  <r>
    <n v="76233"/>
    <x v="1"/>
    <n v="54"/>
    <n v="1"/>
    <x v="1"/>
    <m/>
    <n v="2"/>
    <n v="1"/>
    <n v="1"/>
    <n v="41"/>
    <n v="1.06"/>
    <n v="205"/>
    <n v="5.3"/>
    <n v="37"/>
    <n v="0.9565853658536585"/>
    <n v="49.656127784303038"/>
    <n v="1.2837925719844201"/>
    <x v="0"/>
    <n v="2"/>
    <m/>
    <n v="12"/>
    <n v="4"/>
    <n v="3"/>
    <n v="9"/>
    <n v="0"/>
    <n v="1"/>
    <m/>
    <n v="0"/>
    <n v="0"/>
    <n v="2"/>
    <n v="2"/>
    <m/>
  </r>
  <r>
    <n v="76235"/>
    <x v="1"/>
    <n v="76"/>
    <n v="3"/>
    <x v="1"/>
    <m/>
    <n v="1"/>
    <n v="4"/>
    <n v="3"/>
    <n v="53"/>
    <n v="1.37"/>
    <n v="209"/>
    <n v="5.4"/>
    <n v="56"/>
    <n v="1.4475471698113207"/>
    <n v="68.512479492516007"/>
    <n v="1.7709829604669234"/>
    <x v="1"/>
    <n v="2"/>
    <m/>
    <n v="7"/>
    <n v="3"/>
    <n v="2"/>
    <m/>
    <m/>
    <m/>
    <n v="1"/>
    <n v="0"/>
    <n v="60"/>
    <n v="1"/>
    <n v="1"/>
    <n v="2"/>
  </r>
  <r>
    <n v="76236"/>
    <x v="1"/>
    <n v="40"/>
    <n v="1"/>
    <x v="1"/>
    <m/>
    <n v="1"/>
    <n v="4"/>
    <n v="1"/>
    <n v="63"/>
    <n v="1.63"/>
    <n v="180"/>
    <n v="4.6500000000000004"/>
    <n v="69"/>
    <n v="1.7852380952380953"/>
    <n v="65.492297953877312"/>
    <n v="1.6944832645209527"/>
    <x v="1"/>
    <n v="2"/>
    <m/>
    <n v="15"/>
    <n v="2"/>
    <n v="1"/>
    <m/>
    <m/>
    <m/>
    <n v="0"/>
    <n v="0"/>
    <n v="1"/>
    <n v="1"/>
    <n v="1"/>
    <n v="2"/>
  </r>
  <r>
    <n v="76238"/>
    <x v="1"/>
    <n v="61"/>
    <n v="6"/>
    <x v="1"/>
    <m/>
    <n v="1"/>
    <n v="5"/>
    <n v="3"/>
    <n v="39"/>
    <n v="1.01"/>
    <n v="193"/>
    <n v="4.99"/>
    <n v="48"/>
    <n v="1.2430769230769232"/>
    <n v="34.7512876746137"/>
    <n v="0.89996924490666252"/>
    <x v="1"/>
    <n v="2"/>
    <m/>
    <n v="7"/>
    <n v="2"/>
    <n v="0"/>
    <m/>
    <m/>
    <m/>
    <n v="2"/>
    <n v="1"/>
    <n v="2"/>
    <n v="1"/>
    <n v="1"/>
    <n v="2"/>
  </r>
  <r>
    <n v="76243"/>
    <x v="1"/>
    <n v="59"/>
    <n v="1"/>
    <x v="1"/>
    <m/>
    <n v="1"/>
    <n v="4"/>
    <n v="3"/>
    <n v="45"/>
    <n v="1.1599999999999999"/>
    <n v="138"/>
    <n v="3.57"/>
    <n v="51"/>
    <n v="1.3146666666666667"/>
    <n v="45.030668980961508"/>
    <n v="1.1607905781758965"/>
    <x v="1"/>
    <n v="2"/>
    <m/>
    <n v="12"/>
    <n v="3"/>
    <n v="3"/>
    <n v="3"/>
    <n v="3"/>
    <n v="2"/>
    <n v="1"/>
    <n v="0"/>
    <n v="1"/>
    <n v="1"/>
    <n v="2"/>
    <m/>
  </r>
  <r>
    <n v="76252"/>
    <x v="1"/>
    <n v="70"/>
    <n v="3"/>
    <x v="1"/>
    <m/>
    <n v="1"/>
    <n v="4"/>
    <n v="1"/>
    <n v="74"/>
    <n v="1.91"/>
    <n v="204"/>
    <n v="5.28"/>
    <n v="70"/>
    <n v="1.8067567567567566"/>
    <n v="82.09097249468752"/>
    <n v="2.1188345603358534"/>
    <x v="0"/>
    <n v="2"/>
    <m/>
    <n v="6"/>
    <n v="2"/>
    <n v="2"/>
    <n v="2"/>
    <n v="1"/>
    <n v="1"/>
    <n v="1"/>
    <n v="2"/>
    <n v="12"/>
    <n v="1"/>
    <n v="1"/>
    <n v="2"/>
  </r>
  <r>
    <n v="76253"/>
    <x v="1"/>
    <n v="27"/>
    <n v="6"/>
    <x v="1"/>
    <m/>
    <n v="2"/>
    <n v="3"/>
    <n v="1"/>
    <n v="73"/>
    <n v="1.89"/>
    <n v="167"/>
    <n v="4.32"/>
    <n v="68"/>
    <n v="1.7605479452054793"/>
    <n v="64.290490584585882"/>
    <n v="1.6645072219844836"/>
    <x v="1"/>
    <m/>
    <m/>
    <n v="4"/>
    <n v="2"/>
    <n v="2"/>
    <m/>
    <m/>
    <m/>
    <m/>
    <n v="0"/>
    <n v="0"/>
    <n v="2"/>
    <n v="1"/>
    <n v="2"/>
  </r>
  <r>
    <n v="76256"/>
    <x v="1"/>
    <n v="50"/>
    <n v="3"/>
    <x v="1"/>
    <m/>
    <n v="1"/>
    <n v="3"/>
    <n v="1"/>
    <n v="78"/>
    <n v="2.02"/>
    <n v="256"/>
    <n v="6.62"/>
    <n v="85"/>
    <n v="2.201282051282051"/>
    <n v="72.072570344390755"/>
    <n v="1.8664947704572989"/>
    <x v="1"/>
    <n v="2"/>
    <m/>
    <n v="15"/>
    <n v="3"/>
    <n v="1"/>
    <n v="4"/>
    <n v="4"/>
    <n v="4"/>
    <m/>
    <n v="2"/>
    <n v="0"/>
    <n v="1"/>
    <n v="1"/>
    <n v="2"/>
  </r>
  <r>
    <n v="76269"/>
    <x v="1"/>
    <n v="28"/>
    <n v="3"/>
    <x v="1"/>
    <m/>
    <n v="1"/>
    <n v="5"/>
    <n v="1"/>
    <n v="91"/>
    <n v="2.35"/>
    <n v="169"/>
    <n v="4.37"/>
    <n v="98"/>
    <n v="2.5307692307692311"/>
    <n v="86.850247504640905"/>
    <n v="2.2428360619330343"/>
    <x v="0"/>
    <m/>
    <m/>
    <n v="15"/>
    <n v="2"/>
    <n v="3"/>
    <n v="3"/>
    <n v="3"/>
    <n v="3"/>
    <n v="1"/>
    <n v="0"/>
    <n v="3"/>
    <n v="1"/>
    <n v="1"/>
    <n v="2"/>
  </r>
  <r>
    <n v="76270"/>
    <x v="1"/>
    <n v="24"/>
    <n v="3"/>
    <x v="1"/>
    <m/>
    <n v="1"/>
    <n v="4"/>
    <n v="5"/>
    <n v="57"/>
    <n v="1.47"/>
    <n v="147"/>
    <n v="3.8"/>
    <n v="56"/>
    <n v="1.4442105263157894"/>
    <n v="54.473094135396373"/>
    <n v="1.4048324277023274"/>
    <x v="1"/>
    <m/>
    <m/>
    <n v="9"/>
    <n v="3"/>
    <n v="2"/>
    <n v="3"/>
    <n v="3"/>
    <n v="2"/>
    <m/>
    <n v="0"/>
    <n v="20"/>
    <n v="1"/>
    <n v="1"/>
    <n v="2"/>
  </r>
  <r>
    <n v="76272"/>
    <x v="1"/>
    <n v="42"/>
    <n v="3"/>
    <x v="1"/>
    <m/>
    <n v="1"/>
    <n v="4"/>
    <n v="1"/>
    <n v="38"/>
    <n v="0.98"/>
    <n v="137"/>
    <n v="3.54"/>
    <n v="40"/>
    <n v="1.0315789473684212"/>
    <n v="43.055703947001419"/>
    <n v="1.1103839438963525"/>
    <x v="1"/>
    <n v="2"/>
    <m/>
    <n v="14"/>
    <n v="5"/>
    <n v="2"/>
    <m/>
    <m/>
    <m/>
    <n v="7"/>
    <n v="0"/>
    <n v="0"/>
    <n v="1"/>
    <n v="1"/>
    <n v="2"/>
  </r>
  <r>
    <n v="76281"/>
    <x v="1"/>
    <n v="49"/>
    <n v="3"/>
    <x v="1"/>
    <m/>
    <n v="1"/>
    <n v="4"/>
    <n v="3"/>
    <n v="60"/>
    <n v="1.55"/>
    <n v="207"/>
    <n v="5.35"/>
    <n v="65"/>
    <n v="1.6791666666666667"/>
    <n v="61.068325237685812"/>
    <n v="1.5775984019735501"/>
    <x v="1"/>
    <n v="1"/>
    <n v="1"/>
    <n v="2"/>
    <n v="5"/>
    <n v="3"/>
    <n v="3"/>
    <n v="2"/>
    <n v="3"/>
    <m/>
    <n v="0"/>
    <n v="3"/>
    <n v="1"/>
    <n v="1"/>
    <n v="2"/>
  </r>
  <r>
    <n v="76282"/>
    <x v="1"/>
    <n v="62"/>
    <n v="2"/>
    <x v="1"/>
    <m/>
    <n v="1"/>
    <n v="2"/>
    <n v="6"/>
    <n v="46"/>
    <n v="1.19"/>
    <n v="153"/>
    <n v="3.96"/>
    <n v="48"/>
    <n v="1.2417391304347825"/>
    <n v="38.025016853934432"/>
    <n v="0.98369065339526029"/>
    <x v="1"/>
    <n v="2"/>
    <m/>
    <n v="14"/>
    <n v="4"/>
    <n v="0"/>
    <m/>
    <m/>
    <m/>
    <n v="0"/>
    <n v="0"/>
    <n v="0"/>
    <n v="1"/>
    <n v="1"/>
    <n v="2"/>
  </r>
  <r>
    <n v="76288"/>
    <x v="1"/>
    <n v="30"/>
    <n v="3"/>
    <x v="1"/>
    <m/>
    <n v="1"/>
    <n v="3"/>
    <n v="5"/>
    <n v="47"/>
    <n v="1.22"/>
    <n v="156"/>
    <n v="4.03"/>
    <n v="56"/>
    <n v="1.4536170212765955"/>
    <n v="45.216102327782991"/>
    <n v="1.1736945710616011"/>
    <x v="1"/>
    <m/>
    <m/>
    <n v="2"/>
    <n v="3"/>
    <n v="3"/>
    <n v="3"/>
    <n v="3"/>
    <n v="3"/>
    <n v="0"/>
    <n v="0"/>
    <n v="2"/>
    <n v="1"/>
    <n v="1"/>
    <n v="2"/>
  </r>
  <r>
    <n v="76289"/>
    <x v="1"/>
    <n v="24"/>
    <n v="6"/>
    <x v="1"/>
    <m/>
    <n v="1"/>
    <n v="5"/>
    <n v="3"/>
    <n v="55"/>
    <n v="1.42"/>
    <n v="127"/>
    <n v="3.28"/>
    <n v="65"/>
    <n v="1.6781818181818182"/>
    <n v="50.727690733277925"/>
    <n v="1.3096967425682664"/>
    <x v="0"/>
    <m/>
    <m/>
    <n v="15"/>
    <n v="3"/>
    <n v="0"/>
    <m/>
    <m/>
    <m/>
    <n v="5"/>
    <n v="5"/>
    <n v="5"/>
    <n v="1"/>
    <n v="1"/>
    <n v="2"/>
  </r>
  <r>
    <n v="76290"/>
    <x v="1"/>
    <n v="42"/>
    <n v="7"/>
    <x v="1"/>
    <m/>
    <n v="2"/>
    <n v="3"/>
    <n v="1"/>
    <n v="32"/>
    <n v="0.83"/>
    <n v="245"/>
    <n v="6.34"/>
    <n v="30"/>
    <n v="0.77812499999999996"/>
    <n v="21.035078629950615"/>
    <n v="0.545597351964344"/>
    <x v="0"/>
    <n v="2"/>
    <m/>
    <n v="8"/>
    <n v="1"/>
    <n v="3"/>
    <n v="3"/>
    <n v="3"/>
    <n v="3"/>
    <m/>
    <n v="0"/>
    <n v="0"/>
    <n v="2"/>
    <n v="2"/>
    <m/>
  </r>
  <r>
    <n v="76296"/>
    <x v="1"/>
    <n v="33"/>
    <n v="6"/>
    <x v="1"/>
    <m/>
    <n v="2"/>
    <n v="5"/>
    <n v="1"/>
    <n v="42"/>
    <n v="1.0900000000000001"/>
    <n v="186"/>
    <n v="4.8099999999999996"/>
    <n v="42"/>
    <n v="1.0900000000000001"/>
    <n v="43.062317995715432"/>
    <n v="1.1175696813173768"/>
    <x v="0"/>
    <m/>
    <m/>
    <n v="15"/>
    <n v="3"/>
    <n v="4"/>
    <n v="4"/>
    <n v="4"/>
    <n v="4"/>
    <n v="0"/>
    <n v="0"/>
    <n v="1"/>
    <n v="2"/>
    <n v="1"/>
    <n v="2"/>
  </r>
  <r>
    <n v="76298"/>
    <x v="1"/>
    <n v="57"/>
    <n v="3"/>
    <x v="1"/>
    <m/>
    <n v="1"/>
    <n v="5"/>
    <n v="1"/>
    <n v="55"/>
    <n v="1.42"/>
    <n v="196"/>
    <n v="5.07"/>
    <n v="60"/>
    <n v="1.5490909090909089"/>
    <n v="52.599769731889552"/>
    <n v="1.358030418532421"/>
    <x v="1"/>
    <n v="2"/>
    <m/>
    <n v="14"/>
    <n v="2"/>
    <n v="0"/>
    <n v="3"/>
    <n v="3"/>
    <n v="3"/>
    <n v="0"/>
    <n v="5"/>
    <n v="0"/>
    <n v="1"/>
    <n v="1"/>
    <n v="2"/>
  </r>
  <r>
    <n v="76301"/>
    <x v="1"/>
    <n v="28"/>
    <n v="2"/>
    <x v="1"/>
    <m/>
    <n v="1"/>
    <n v="5"/>
    <n v="1"/>
    <n v="69"/>
    <n v="1.78"/>
    <n v="171"/>
    <n v="4.42"/>
    <n v="73"/>
    <n v="1.8831884057971013"/>
    <n v="61.95542699376125"/>
    <n v="1.5982704354912323"/>
    <x v="1"/>
    <m/>
    <m/>
    <n v="15"/>
    <n v="3"/>
    <n v="1"/>
    <n v="3"/>
    <n v="3"/>
    <n v="1"/>
    <n v="1"/>
    <n v="0"/>
    <n v="0"/>
    <n v="1"/>
    <n v="1"/>
    <n v="2"/>
  </r>
  <r>
    <n v="76303"/>
    <x v="1"/>
    <n v="43"/>
    <n v="4"/>
    <x v="1"/>
    <m/>
    <n v="2"/>
    <n v="1"/>
    <n v="1"/>
    <n v="44"/>
    <n v="1.1399999999999999"/>
    <n v="191"/>
    <n v="4.9400000000000004"/>
    <n v="46"/>
    <n v="1.1918181818181817"/>
    <n v="36.193928591170071"/>
    <n v="0.93775178622576982"/>
    <x v="0"/>
    <n v="2"/>
    <m/>
    <n v="12"/>
    <n v="3"/>
    <n v="1"/>
    <n v="3"/>
    <n v="3"/>
    <n v="3"/>
    <m/>
    <n v="4"/>
    <n v="0"/>
    <n v="2"/>
    <n v="1"/>
    <n v="2"/>
  </r>
  <r>
    <n v="76307"/>
    <x v="1"/>
    <n v="41"/>
    <n v="1"/>
    <x v="1"/>
    <m/>
    <n v="2"/>
    <n v="3"/>
    <n v="6"/>
    <n v="45"/>
    <n v="1.1599999999999999"/>
    <n v="194"/>
    <n v="5.0199999999999996"/>
    <n v="52"/>
    <n v="1.3404444444444443"/>
    <n v="48.854418402019874"/>
    <n v="1.2593583410298455"/>
    <x v="0"/>
    <n v="2"/>
    <m/>
    <n v="6"/>
    <n v="3"/>
    <n v="1"/>
    <m/>
    <m/>
    <m/>
    <n v="0"/>
    <n v="3"/>
    <n v="0"/>
    <n v="1"/>
    <n v="2"/>
    <m/>
  </r>
  <r>
    <n v="76310"/>
    <x v="1"/>
    <n v="50"/>
    <n v="3"/>
    <x v="1"/>
    <m/>
    <n v="1"/>
    <n v="4"/>
    <n v="1"/>
    <n v="66"/>
    <n v="1.71"/>
    <n v="176"/>
    <n v="4.55"/>
    <n v="75"/>
    <n v="1.9431818181818181"/>
    <n v="65.297350219888884"/>
    <n v="1.6917949829698484"/>
    <x v="1"/>
    <n v="1"/>
    <n v="2"/>
    <n v="15"/>
    <n v="2"/>
    <n v="1"/>
    <n v="3"/>
    <n v="2"/>
    <n v="2"/>
    <n v="0"/>
    <n v="0"/>
    <n v="4"/>
    <n v="1"/>
    <n v="1"/>
    <n v="2"/>
  </r>
  <r>
    <n v="76312"/>
    <x v="1"/>
    <n v="65"/>
    <n v="4"/>
    <x v="1"/>
    <m/>
    <n v="1"/>
    <n v="3"/>
    <n v="1"/>
    <n v="52"/>
    <n v="1.34"/>
    <n v="156"/>
    <n v="4.03"/>
    <n v="60"/>
    <n v="1.5461538461538462"/>
    <n v="52.483839068506732"/>
    <n v="1.3524681606115199"/>
    <x v="1"/>
    <n v="1"/>
    <n v="2"/>
    <n v="8"/>
    <n v="3"/>
    <n v="3"/>
    <n v="3"/>
    <n v="3"/>
    <n v="3"/>
    <m/>
    <n v="1"/>
    <n v="0"/>
    <n v="1"/>
    <n v="1"/>
    <n v="2"/>
  </r>
  <r>
    <n v="76314"/>
    <x v="1"/>
    <n v="38"/>
    <n v="3"/>
    <x v="1"/>
    <m/>
    <n v="1"/>
    <n v="5"/>
    <n v="1"/>
    <n v="60"/>
    <n v="1.55"/>
    <n v="172"/>
    <n v="4.45"/>
    <n v="54"/>
    <n v="1.395"/>
    <n v="66.472623475066939"/>
    <n v="1.7172094397725628"/>
    <x v="1"/>
    <m/>
    <m/>
    <n v="15"/>
    <n v="4"/>
    <n v="2"/>
    <n v="3"/>
    <n v="2"/>
    <n v="2"/>
    <n v="4"/>
    <n v="2"/>
    <n v="3"/>
    <n v="1"/>
    <n v="1"/>
    <n v="2"/>
  </r>
  <r>
    <n v="76316"/>
    <x v="1"/>
    <n v="45"/>
    <n v="3"/>
    <x v="1"/>
    <m/>
    <n v="1"/>
    <n v="4"/>
    <n v="1"/>
    <n v="39"/>
    <n v="1.01"/>
    <n v="194"/>
    <n v="5.0199999999999996"/>
    <n v="49"/>
    <n v="1.268974358974359"/>
    <n v="31.778672821456265"/>
    <n v="0.82298614229925193"/>
    <x v="1"/>
    <n v="1"/>
    <n v="2"/>
    <n v="6"/>
    <n v="4"/>
    <n v="2"/>
    <n v="2"/>
    <n v="2"/>
    <n v="2"/>
    <n v="2"/>
    <n v="0"/>
    <n v="8"/>
    <n v="1"/>
    <n v="2"/>
    <m/>
  </r>
  <r>
    <n v="76317"/>
    <x v="1"/>
    <n v="40"/>
    <n v="1"/>
    <x v="1"/>
    <m/>
    <n v="2"/>
    <n v="4"/>
    <n v="1"/>
    <n v="60"/>
    <n v="1.55"/>
    <n v="146"/>
    <n v="3.78"/>
    <n v="60"/>
    <n v="1.55"/>
    <n v="72.1882441768783"/>
    <n v="1.8648629745693561"/>
    <x v="0"/>
    <n v="1"/>
    <n v="1"/>
    <n v="77"/>
    <n v="3"/>
    <n v="3"/>
    <n v="3"/>
    <n v="3"/>
    <n v="3"/>
    <n v="1"/>
    <n v="0"/>
    <n v="0"/>
    <n v="1"/>
    <n v="1"/>
    <n v="2"/>
  </r>
  <r>
    <n v="76320"/>
    <x v="1"/>
    <n v="63"/>
    <n v="3"/>
    <x v="1"/>
    <m/>
    <n v="1"/>
    <n v="3"/>
    <n v="3"/>
    <n v="64"/>
    <n v="1.66"/>
    <n v="240"/>
    <n v="6.21"/>
    <n v="65"/>
    <n v="1.6859374999999999"/>
    <n v="63.199875454976514"/>
    <n v="1.6392467696134532"/>
    <x v="1"/>
    <n v="2"/>
    <m/>
    <n v="9"/>
    <n v="3"/>
    <n v="3"/>
    <n v="3"/>
    <n v="3"/>
    <n v="3"/>
    <n v="2"/>
    <n v="0"/>
    <n v="0"/>
    <n v="1"/>
    <n v="1"/>
    <n v="2"/>
  </r>
  <r>
    <n v="76322"/>
    <x v="1"/>
    <n v="43"/>
    <n v="1"/>
    <x v="1"/>
    <m/>
    <n v="1"/>
    <n v="3"/>
    <n v="3"/>
    <n v="45"/>
    <n v="1.1599999999999999"/>
    <n v="145"/>
    <n v="3.75"/>
    <n v="55"/>
    <n v="1.4177777777777778"/>
    <n v="55.215225200875153"/>
    <n v="1.423325805178115"/>
    <x v="0"/>
    <n v="1"/>
    <n v="2"/>
    <n v="5"/>
    <n v="4"/>
    <n v="2"/>
    <n v="3"/>
    <n v="3"/>
    <n v="3"/>
    <n v="0"/>
    <n v="1"/>
    <n v="1"/>
    <n v="1"/>
    <n v="2"/>
    <m/>
  </r>
  <r>
    <n v="76333"/>
    <x v="1"/>
    <n v="80"/>
    <n v="1"/>
    <x v="1"/>
    <m/>
    <n v="2"/>
    <n v="1"/>
    <n v="2"/>
    <n v="66"/>
    <n v="1.71"/>
    <n v="208"/>
    <n v="5.38"/>
    <n v="76"/>
    <n v="1.9690909090909092"/>
    <n v="72.2089768710876"/>
    <n v="1.8708689462054515"/>
    <x v="0"/>
    <n v="2"/>
    <m/>
    <n v="3"/>
    <n v="2"/>
    <n v="2"/>
    <n v="3"/>
    <n v="3"/>
    <n v="2"/>
    <n v="1"/>
    <n v="0"/>
    <n v="0"/>
    <n v="1"/>
    <n v="1"/>
    <n v="2"/>
  </r>
  <r>
    <n v="76342"/>
    <x v="1"/>
    <n v="43"/>
    <n v="1"/>
    <x v="1"/>
    <m/>
    <n v="1"/>
    <n v="4"/>
    <n v="6"/>
    <n v="57"/>
    <n v="1.47"/>
    <n v="152"/>
    <n v="3.93"/>
    <n v="51"/>
    <n v="1.3152631578947369"/>
    <n v="53.764901023206576"/>
    <n v="1.3865685000721697"/>
    <x v="1"/>
    <n v="2"/>
    <m/>
    <n v="14"/>
    <n v="4"/>
    <n v="3"/>
    <n v="3"/>
    <n v="3"/>
    <n v="3"/>
    <m/>
    <n v="0"/>
    <n v="0"/>
    <n v="1"/>
    <n v="1"/>
    <n v="2"/>
  </r>
  <r>
    <n v="76347"/>
    <x v="1"/>
    <n v="32"/>
    <n v="3"/>
    <x v="1"/>
    <m/>
    <n v="1"/>
    <n v="3"/>
    <n v="3"/>
    <n v="37"/>
    <n v="0.96"/>
    <n v="168"/>
    <n v="4.34"/>
    <n v="34"/>
    <n v="0.88216216216216214"/>
    <n v="32.760079950510871"/>
    <n v="0.84999126358082255"/>
    <x v="0"/>
    <m/>
    <m/>
    <n v="5"/>
    <n v="3"/>
    <n v="0"/>
    <n v="3"/>
    <n v="2"/>
    <n v="1"/>
    <n v="7"/>
    <n v="0"/>
    <n v="15"/>
    <n v="1"/>
    <n v="2"/>
    <m/>
  </r>
  <r>
    <n v="76348"/>
    <x v="1"/>
    <n v="41"/>
    <n v="6"/>
    <x v="1"/>
    <m/>
    <n v="2"/>
    <n v="5"/>
    <n v="1"/>
    <n v="52"/>
    <n v="1.34"/>
    <n v="195"/>
    <n v="5.04"/>
    <n v="55"/>
    <n v="1.4173076923076924"/>
    <n v="53.891957232005836"/>
    <n v="1.3887542825170736"/>
    <x v="0"/>
    <n v="2"/>
    <m/>
    <n v="77"/>
    <n v="3"/>
    <n v="2"/>
    <m/>
    <m/>
    <m/>
    <n v="0"/>
    <n v="0"/>
    <n v="0"/>
    <n v="1"/>
    <n v="1"/>
    <n v="2"/>
  </r>
  <r>
    <n v="76351"/>
    <x v="1"/>
    <n v="43"/>
    <n v="2"/>
    <x v="1"/>
    <m/>
    <n v="1"/>
    <n v="1"/>
    <n v="1"/>
    <n v="32"/>
    <n v="0.83"/>
    <n v="194"/>
    <n v="5.0199999999999996"/>
    <n v="29"/>
    <n v="0.75218750000000001"/>
    <n v="29.768917999513093"/>
    <n v="0.77213131061237084"/>
    <x v="0"/>
    <n v="1"/>
    <n v="2"/>
    <n v="2"/>
    <n v="4"/>
    <n v="3"/>
    <n v="3"/>
    <n v="3"/>
    <n v="3"/>
    <n v="3"/>
    <n v="0"/>
    <n v="0"/>
    <n v="1"/>
    <n v="1"/>
    <n v="2"/>
  </r>
  <r>
    <n v="76356"/>
    <x v="1"/>
    <n v="23"/>
    <n v="3"/>
    <x v="1"/>
    <m/>
    <n v="1"/>
    <n v="4"/>
    <n v="5"/>
    <n v="57"/>
    <n v="1.47"/>
    <n v="222"/>
    <n v="5.74"/>
    <n v="60"/>
    <n v="1.5473684210526317"/>
    <n v="47.419709232695169"/>
    <n v="1.222929343369507"/>
    <x v="1"/>
    <m/>
    <m/>
    <n v="3"/>
    <n v="3"/>
    <n v="1"/>
    <n v="3"/>
    <n v="3"/>
    <n v="1"/>
    <n v="1"/>
    <n v="1"/>
    <n v="4"/>
    <n v="1"/>
    <n v="1"/>
    <n v="2"/>
  </r>
  <r>
    <n v="76363"/>
    <x v="1"/>
    <n v="73"/>
    <n v="1"/>
    <x v="1"/>
    <m/>
    <n v="1"/>
    <n v="2"/>
    <n v="2"/>
    <n v="63"/>
    <n v="1.63"/>
    <n v="201"/>
    <n v="5.2"/>
    <n v="64"/>
    <n v="1.6558730158730157"/>
    <n v="63.0813858714573"/>
    <n v="1.6321056979440538"/>
    <x v="0"/>
    <n v="2"/>
    <m/>
    <m/>
    <n v="2"/>
    <n v="0"/>
    <n v="2"/>
    <n v="2"/>
    <n v="1"/>
    <n v="0"/>
    <n v="0"/>
    <n v="1"/>
    <n v="1"/>
    <n v="1"/>
    <n v="2"/>
  </r>
  <r>
    <n v="76366"/>
    <x v="1"/>
    <n v="37"/>
    <n v="7"/>
    <x v="1"/>
    <m/>
    <n v="1"/>
    <n v="4"/>
    <n v="5"/>
    <n v="49"/>
    <n v="1.27"/>
    <n v="136"/>
    <n v="3.52"/>
    <n v="52"/>
    <n v="1.3477551020408165"/>
    <n v="48.123405449932605"/>
    <n v="1.2472801004370289"/>
    <x v="0"/>
    <m/>
    <m/>
    <n v="6"/>
    <n v="5"/>
    <n v="1"/>
    <n v="3"/>
    <n v="3"/>
    <n v="3"/>
    <n v="0"/>
    <n v="0"/>
    <n v="0"/>
    <n v="1"/>
    <n v="2"/>
    <m/>
  </r>
  <r>
    <n v="76372"/>
    <x v="1"/>
    <n v="42"/>
    <n v="3"/>
    <x v="1"/>
    <m/>
    <n v="1"/>
    <n v="3"/>
    <n v="5"/>
    <n v="32"/>
    <n v="0.83"/>
    <n v="173"/>
    <n v="4.47"/>
    <n v="33"/>
    <n v="0.85593749999999991"/>
    <n v="30.214945282995519"/>
    <n v="0.78370014327769622"/>
    <x v="1"/>
    <n v="2"/>
    <m/>
    <n v="9"/>
    <n v="4"/>
    <n v="1"/>
    <m/>
    <m/>
    <m/>
    <n v="1"/>
    <n v="2"/>
    <n v="0"/>
    <n v="1"/>
    <n v="1"/>
    <n v="2"/>
  </r>
  <r>
    <n v="76375"/>
    <x v="1"/>
    <n v="30"/>
    <n v="3"/>
    <x v="1"/>
    <m/>
    <n v="1"/>
    <n v="4"/>
    <n v="5"/>
    <n v="48"/>
    <n v="1.24"/>
    <n v="200"/>
    <n v="5.17"/>
    <n v="49"/>
    <n v="1.2658333333333334"/>
    <n v="52.698785527105215"/>
    <n v="1.3613852927835515"/>
    <x v="1"/>
    <m/>
    <m/>
    <n v="5"/>
    <n v="4"/>
    <n v="2"/>
    <n v="2"/>
    <n v="2"/>
    <n v="2"/>
    <n v="3"/>
    <n v="1"/>
    <n v="5"/>
    <n v="1"/>
    <n v="2"/>
    <m/>
  </r>
  <r>
    <n v="76376"/>
    <x v="1"/>
    <n v="56"/>
    <n v="7"/>
    <x v="1"/>
    <m/>
    <n v="1"/>
    <n v="4"/>
    <n v="3"/>
    <n v="65"/>
    <n v="1.68"/>
    <n v="172"/>
    <n v="4.45"/>
    <n v="62"/>
    <n v="1.6024615384615384"/>
    <n v="73.989722320513067"/>
    <n v="1.9123497461301837"/>
    <x v="1"/>
    <n v="2"/>
    <m/>
    <n v="6"/>
    <n v="3"/>
    <n v="1"/>
    <n v="3"/>
    <n v="3"/>
    <n v="3"/>
    <n v="1"/>
    <n v="1"/>
    <n v="0"/>
    <n v="1"/>
    <n v="1"/>
    <n v="2"/>
  </r>
  <r>
    <n v="76381"/>
    <x v="1"/>
    <n v="21"/>
    <n v="2"/>
    <x v="1"/>
    <m/>
    <n v="1"/>
    <n v="3"/>
    <n v="5"/>
    <n v="37"/>
    <n v="0.96"/>
    <n v="213"/>
    <n v="5.51"/>
    <n v="41"/>
    <n v="1.0637837837837838"/>
    <n v="37.018191131784349"/>
    <n v="0.96047198612197238"/>
    <x v="1"/>
    <m/>
    <m/>
    <n v="3"/>
    <n v="1"/>
    <n v="3"/>
    <n v="3"/>
    <n v="3"/>
    <n v="3"/>
    <n v="3"/>
    <n v="0"/>
    <n v="0"/>
    <n v="1"/>
    <n v="1"/>
    <n v="2"/>
  </r>
  <r>
    <n v="76384"/>
    <x v="1"/>
    <n v="50"/>
    <n v="1"/>
    <x v="1"/>
    <m/>
    <n v="2"/>
    <n v="2"/>
    <n v="4"/>
    <n v="57"/>
    <n v="1.47"/>
    <n v="232"/>
    <n v="6"/>
    <n v="62"/>
    <n v="1.5989473684210527"/>
    <n v="46.554787268647267"/>
    <n v="1.2006234611387978"/>
    <x v="0"/>
    <n v="2"/>
    <m/>
    <n v="5"/>
    <n v="3"/>
    <n v="3"/>
    <n v="3"/>
    <n v="3"/>
    <n v="3"/>
    <n v="1"/>
    <n v="2"/>
    <n v="0"/>
    <n v="1"/>
    <n v="2"/>
    <m/>
  </r>
  <r>
    <n v="76387"/>
    <x v="1"/>
    <n v="25"/>
    <n v="2"/>
    <x v="1"/>
    <m/>
    <n v="2"/>
    <n v="5"/>
    <n v="5"/>
    <n v="69"/>
    <n v="1.78"/>
    <n v="195"/>
    <n v="5.04"/>
    <n v="65"/>
    <n v="1.6768115942028985"/>
    <n v="71.373246686243348"/>
    <n v="1.8412228855291761"/>
    <x v="1"/>
    <m/>
    <m/>
    <n v="14"/>
    <n v="3"/>
    <n v="2"/>
    <n v="3"/>
    <n v="2"/>
    <n v="2"/>
    <n v="0"/>
    <n v="0"/>
    <n v="1"/>
    <n v="1"/>
    <n v="1"/>
    <n v="2"/>
  </r>
  <r>
    <n v="76388"/>
    <x v="1"/>
    <n v="43"/>
    <n v="3"/>
    <x v="1"/>
    <m/>
    <n v="1"/>
    <n v="4"/>
    <n v="4"/>
    <n v="68"/>
    <n v="1.76"/>
    <n v="175"/>
    <n v="4.53"/>
    <n v="72"/>
    <n v="1.8635294117647059"/>
    <n v="73.983548237902241"/>
    <n v="1.9148683073339403"/>
    <x v="0"/>
    <n v="1"/>
    <n v="2"/>
    <n v="6"/>
    <n v="3"/>
    <n v="2"/>
    <m/>
    <m/>
    <m/>
    <n v="4"/>
    <n v="1"/>
    <n v="15"/>
    <n v="1"/>
    <n v="1"/>
    <n v="2"/>
  </r>
  <r>
    <n v="76391"/>
    <x v="1"/>
    <n v="80"/>
    <n v="3"/>
    <x v="1"/>
    <m/>
    <n v="1"/>
    <n v="2"/>
    <n v="2"/>
    <n v="91"/>
    <n v="2.35"/>
    <n v="174"/>
    <n v="4.5"/>
    <n v="93"/>
    <n v="2.4016483516483516"/>
    <n v="91.354132238204585"/>
    <n v="2.3591451731844044"/>
    <x v="0"/>
    <n v="2"/>
    <m/>
    <n v="3"/>
    <n v="3"/>
    <n v="4"/>
    <n v="3"/>
    <n v="3"/>
    <n v="3"/>
    <n v="0"/>
    <n v="0"/>
    <n v="2"/>
    <n v="2"/>
    <n v="1"/>
    <n v="2"/>
  </r>
  <r>
    <n v="76402"/>
    <x v="1"/>
    <n v="80"/>
    <n v="4"/>
    <x v="1"/>
    <m/>
    <n v="2"/>
    <n v="4"/>
    <n v="1"/>
    <n v="49"/>
    <n v="1.27"/>
    <n v="201"/>
    <n v="5.2"/>
    <n v="55"/>
    <n v="1.4255102040816325"/>
    <n v="50.714094549020928"/>
    <n v="1.3144265321889097"/>
    <x v="0"/>
    <n v="2"/>
    <m/>
    <n v="2"/>
    <n v="3"/>
    <n v="2"/>
    <n v="2"/>
    <n v="2"/>
    <n v="2"/>
    <n v="0"/>
    <n v="0"/>
    <n v="0"/>
    <n v="2"/>
    <n v="1"/>
    <n v="2"/>
  </r>
  <r>
    <n v="76403"/>
    <x v="1"/>
    <n v="59"/>
    <n v="3"/>
    <x v="1"/>
    <m/>
    <n v="1"/>
    <n v="5"/>
    <n v="3"/>
    <n v="74"/>
    <n v="1.91"/>
    <n v="309"/>
    <n v="7.99"/>
    <n v="76"/>
    <n v="1.9616216216216216"/>
    <n v="74.621351855942109"/>
    <n v="1.9260375952006679"/>
    <x v="0"/>
    <n v="2"/>
    <m/>
    <n v="1"/>
    <n v="1"/>
    <n v="1"/>
    <n v="3"/>
    <n v="3"/>
    <n v="1"/>
    <n v="1"/>
    <n v="1"/>
    <n v="2"/>
    <n v="1"/>
    <n v="1"/>
    <n v="2"/>
  </r>
  <r>
    <n v="76404"/>
    <x v="1"/>
    <n v="68"/>
    <n v="1"/>
    <x v="1"/>
    <m/>
    <n v="1"/>
    <n v="4"/>
    <n v="3"/>
    <n v="79"/>
    <n v="2.04"/>
    <n v="194"/>
    <n v="5.0199999999999996"/>
    <n v="77"/>
    <n v="1.9883544303797469"/>
    <n v="90.844925903998131"/>
    <n v="2.3458689727108379"/>
    <x v="0"/>
    <n v="2"/>
    <m/>
    <m/>
    <n v="2"/>
    <n v="2"/>
    <n v="3"/>
    <n v="3"/>
    <n v="2"/>
    <n v="2"/>
    <n v="0"/>
    <n v="1"/>
    <n v="1"/>
    <n v="1"/>
    <n v="2"/>
  </r>
  <r>
    <n v="76405"/>
    <x v="1"/>
    <n v="50"/>
    <n v="3"/>
    <x v="1"/>
    <m/>
    <n v="1"/>
    <n v="5"/>
    <n v="5"/>
    <n v="48"/>
    <n v="1.24"/>
    <n v="223"/>
    <n v="5.77"/>
    <n v="50"/>
    <n v="1.2916666666666667"/>
    <n v="47.092198632111213"/>
    <n v="1.216548464662873"/>
    <x v="1"/>
    <n v="2"/>
    <m/>
    <n v="14"/>
    <n v="3"/>
    <n v="2"/>
    <n v="3"/>
    <n v="3"/>
    <n v="3"/>
    <n v="1"/>
    <n v="17"/>
    <n v="1"/>
    <n v="1"/>
    <n v="1"/>
    <n v="2"/>
  </r>
  <r>
    <n v="76411"/>
    <x v="1"/>
    <n v="63"/>
    <n v="2"/>
    <x v="1"/>
    <m/>
    <n v="2"/>
    <n v="2"/>
    <n v="1"/>
    <n v="45"/>
    <n v="1.1599999999999999"/>
    <n v="258"/>
    <n v="6.67"/>
    <n v="45"/>
    <n v="1.1599999999999999"/>
    <n v="48.35349074425708"/>
    <n v="1.2464455391852935"/>
    <x v="0"/>
    <n v="2"/>
    <m/>
    <n v="4"/>
    <n v="4"/>
    <n v="3"/>
    <n v="3"/>
    <n v="3"/>
    <n v="3"/>
    <n v="1"/>
    <n v="2"/>
    <n v="0"/>
    <n v="1"/>
    <n v="2"/>
    <m/>
  </r>
  <r>
    <n v="76412"/>
    <x v="1"/>
    <n v="31"/>
    <n v="4"/>
    <x v="1"/>
    <m/>
    <n v="1"/>
    <n v="9"/>
    <n v="5"/>
    <n v="78"/>
    <n v="2.02"/>
    <n v="144"/>
    <n v="3.72"/>
    <n v="77"/>
    <n v="1.994102564102564"/>
    <n v="87.256062763098328"/>
    <n v="2.2597082920699827"/>
    <x v="0"/>
    <m/>
    <m/>
    <n v="14"/>
    <n v="3"/>
    <n v="2"/>
    <m/>
    <m/>
    <m/>
    <n v="1"/>
    <n v="0"/>
    <n v="4"/>
    <n v="1"/>
    <n v="1"/>
    <n v="2"/>
  </r>
  <r>
    <n v="76423"/>
    <x v="1"/>
    <n v="74"/>
    <n v="3"/>
    <x v="1"/>
    <m/>
    <n v="1"/>
    <n v="4"/>
    <n v="3"/>
    <n v="35"/>
    <n v="0.91"/>
    <n v="213"/>
    <n v="5.51"/>
    <n v="32"/>
    <n v="0.83200000000000007"/>
    <n v="32.313916059481414"/>
    <n v="0.84016181754651675"/>
    <x v="1"/>
    <n v="2"/>
    <m/>
    <n v="9"/>
    <n v="3"/>
    <n v="2"/>
    <n v="3"/>
    <n v="0"/>
    <n v="3"/>
    <n v="0"/>
    <m/>
    <n v="0"/>
    <n v="1"/>
    <n v="1"/>
    <n v="2"/>
  </r>
  <r>
    <n v="76435"/>
    <x v="1"/>
    <n v="69"/>
    <n v="4"/>
    <x v="1"/>
    <m/>
    <n v="1"/>
    <n v="5"/>
    <n v="1"/>
    <n v="54"/>
    <n v="1.4"/>
    <n v="199"/>
    <n v="5.15"/>
    <n v="63"/>
    <n v="1.6333333333333331"/>
    <n v="58.033954542504055"/>
    <n v="1.5045840066575125"/>
    <x v="1"/>
    <n v="2"/>
    <m/>
    <n v="14"/>
    <n v="2"/>
    <n v="0"/>
    <m/>
    <m/>
    <m/>
    <n v="0"/>
    <n v="0"/>
    <n v="0"/>
    <n v="1"/>
    <n v="1"/>
    <n v="2"/>
  </r>
  <r>
    <n v="76440"/>
    <x v="1"/>
    <n v="49"/>
    <n v="3"/>
    <x v="1"/>
    <m/>
    <n v="1"/>
    <n v="2"/>
    <n v="1"/>
    <n v="52"/>
    <n v="1.34"/>
    <n v="207"/>
    <n v="5.35"/>
    <n v="48"/>
    <n v="1.236923076923077"/>
    <n v="40.758312387520292"/>
    <n v="1.0503103576784076"/>
    <x v="1"/>
    <n v="1"/>
    <n v="2"/>
    <n v="14"/>
    <n v="4"/>
    <n v="1"/>
    <m/>
    <m/>
    <m/>
    <n v="0"/>
    <n v="2"/>
    <n v="1"/>
    <n v="1"/>
    <n v="1"/>
    <n v="2"/>
  </r>
  <r>
    <n v="76442"/>
    <x v="1"/>
    <n v="78"/>
    <n v="3"/>
    <x v="1"/>
    <m/>
    <n v="1"/>
    <n v="4"/>
    <n v="1"/>
    <n v="60"/>
    <n v="1.55"/>
    <n v="203"/>
    <n v="5.25"/>
    <n v="70"/>
    <n v="1.8083333333333333"/>
    <n v="55.986533692941627"/>
    <n v="1.4463187870676586"/>
    <x v="1"/>
    <n v="2"/>
    <m/>
    <n v="10"/>
    <n v="3"/>
    <n v="3"/>
    <n v="3"/>
    <n v="2"/>
    <n v="3"/>
    <n v="0"/>
    <n v="3"/>
    <n v="3"/>
    <n v="2"/>
    <n v="1"/>
    <n v="2"/>
  </r>
  <r>
    <n v="76444"/>
    <x v="1"/>
    <n v="51"/>
    <n v="3"/>
    <x v="1"/>
    <m/>
    <n v="1"/>
    <n v="5"/>
    <n v="1"/>
    <n v="89"/>
    <n v="2.2999999999999998"/>
    <n v="240"/>
    <n v="6.21"/>
    <n v="87"/>
    <n v="2.2483146067415731"/>
    <n v="80.199141932201456"/>
    <n v="2.072562094877116"/>
    <x v="1"/>
    <n v="2"/>
    <m/>
    <n v="15"/>
    <n v="3"/>
    <n v="3"/>
    <n v="3"/>
    <n v="3"/>
    <n v="3"/>
    <n v="1"/>
    <n v="0"/>
    <n v="0"/>
    <n v="1"/>
    <n v="1"/>
    <n v="2"/>
  </r>
  <r>
    <n v="76446"/>
    <x v="1"/>
    <n v="46"/>
    <n v="3"/>
    <x v="1"/>
    <m/>
    <n v="1"/>
    <n v="3"/>
    <n v="4"/>
    <n v="47"/>
    <n v="1.22"/>
    <n v="167"/>
    <n v="4.32"/>
    <n v="52"/>
    <n v="1.3497872340425532"/>
    <n v="54.974571759091475"/>
    <n v="1.4269995222572682"/>
    <x v="1"/>
    <n v="1"/>
    <n v="2"/>
    <n v="6"/>
    <n v="3"/>
    <n v="3"/>
    <m/>
    <m/>
    <m/>
    <n v="0"/>
    <n v="0"/>
    <n v="4"/>
    <n v="1"/>
    <n v="1"/>
    <n v="2"/>
  </r>
  <r>
    <n v="76447"/>
    <x v="1"/>
    <n v="80"/>
    <n v="3"/>
    <x v="1"/>
    <m/>
    <n v="1"/>
    <n v="5"/>
    <n v="2"/>
    <n v="74"/>
    <n v="1.91"/>
    <n v="220"/>
    <n v="5.69"/>
    <n v="82"/>
    <n v="2.1164864864864867"/>
    <n v="84.109911987049102"/>
    <n v="2.1709450256116729"/>
    <x v="1"/>
    <n v="1"/>
    <n v="2"/>
    <n v="7"/>
    <n v="3"/>
    <n v="3"/>
    <n v="3"/>
    <n v="2"/>
    <n v="2"/>
    <n v="1"/>
    <n v="0"/>
    <n v="4"/>
    <n v="1"/>
    <n v="1"/>
    <n v="2"/>
  </r>
  <r>
    <n v="76451"/>
    <x v="1"/>
    <n v="34"/>
    <n v="3"/>
    <x v="1"/>
    <m/>
    <n v="1"/>
    <n v="4"/>
    <n v="1"/>
    <n v="74"/>
    <n v="1.91"/>
    <n v="194"/>
    <n v="5.0199999999999996"/>
    <n v="83"/>
    <n v="2.1422972972972971"/>
    <n v="80.020906317271738"/>
    <n v="2.0654044738647164"/>
    <x v="1"/>
    <m/>
    <m/>
    <n v="5"/>
    <n v="5"/>
    <n v="3"/>
    <n v="3"/>
    <n v="3"/>
    <n v="3"/>
    <n v="4"/>
    <n v="0"/>
    <n v="1"/>
    <n v="1"/>
    <n v="2"/>
    <m/>
  </r>
  <r>
    <n v="76453"/>
    <x v="1"/>
    <n v="42"/>
    <n v="3"/>
    <x v="1"/>
    <m/>
    <n v="1"/>
    <n v="5"/>
    <n v="1"/>
    <n v="95"/>
    <n v="2.46"/>
    <n v="231"/>
    <n v="5.97"/>
    <n v="97"/>
    <n v="2.5117894736842108"/>
    <n v="95.775122430014051"/>
    <n v="2.4800715913456268"/>
    <x v="1"/>
    <n v="2"/>
    <m/>
    <n v="15"/>
    <n v="2"/>
    <n v="0"/>
    <m/>
    <m/>
    <m/>
    <n v="1"/>
    <n v="0"/>
    <n v="0"/>
    <n v="1"/>
    <n v="1"/>
    <n v="2"/>
  </r>
  <r>
    <n v="76455"/>
    <x v="1"/>
    <n v="69"/>
    <n v="4"/>
    <x v="1"/>
    <m/>
    <n v="1"/>
    <n v="4"/>
    <n v="3"/>
    <n v="62"/>
    <n v="1.6"/>
    <n v="217"/>
    <n v="5.61"/>
    <n v="66"/>
    <n v="1.703225806451613"/>
    <n v="49.710003473840331"/>
    <n v="1.282838799324912"/>
    <x v="0"/>
    <n v="2"/>
    <m/>
    <n v="2"/>
    <n v="3"/>
    <n v="2"/>
    <n v="3"/>
    <n v="3"/>
    <n v="3"/>
    <m/>
    <n v="0"/>
    <n v="0"/>
    <n v="1"/>
    <n v="2"/>
    <n v="2"/>
  </r>
  <r>
    <n v="76461"/>
    <x v="1"/>
    <n v="52"/>
    <n v="3"/>
    <x v="1"/>
    <m/>
    <n v="1"/>
    <n v="4"/>
    <n v="3"/>
    <n v="55"/>
    <n v="1.42"/>
    <n v="272"/>
    <n v="7.03"/>
    <n v="61"/>
    <n v="1.5749090909090908"/>
    <n v="62.763273630292289"/>
    <n v="1.6204336100911827"/>
    <x v="0"/>
    <n v="2"/>
    <m/>
    <n v="4"/>
    <n v="4"/>
    <n v="0"/>
    <m/>
    <m/>
    <m/>
    <m/>
    <n v="0"/>
    <n v="1"/>
    <n v="1"/>
    <n v="1"/>
    <n v="2"/>
  </r>
  <r>
    <n v="76465"/>
    <x v="1"/>
    <n v="71"/>
    <n v="3"/>
    <x v="1"/>
    <m/>
    <n v="1"/>
    <n v="4"/>
    <n v="3"/>
    <n v="52"/>
    <n v="1.34"/>
    <n v="156"/>
    <n v="4.03"/>
    <n v="53"/>
    <n v="1.3657692307692311"/>
    <n v="48.453006904170699"/>
    <n v="1.2485967163767064"/>
    <x v="0"/>
    <n v="2"/>
    <m/>
    <n v="7"/>
    <n v="5"/>
    <n v="3"/>
    <n v="3"/>
    <n v="3"/>
    <n v="3"/>
    <m/>
    <n v="0"/>
    <n v="15"/>
    <n v="2"/>
    <n v="1"/>
    <n v="2"/>
  </r>
  <r>
    <n v="76466"/>
    <x v="1"/>
    <n v="39"/>
    <n v="2"/>
    <x v="1"/>
    <m/>
    <n v="2"/>
    <n v="2"/>
    <n v="1"/>
    <n v="45"/>
    <n v="1.1599999999999999"/>
    <n v="193"/>
    <n v="4.99"/>
    <n v="49"/>
    <n v="1.2631111111111111"/>
    <n v="43.781058154416527"/>
    <n v="1.1285783879805149"/>
    <x v="0"/>
    <m/>
    <m/>
    <n v="6"/>
    <n v="3"/>
    <n v="2"/>
    <n v="3"/>
    <n v="3"/>
    <n v="3"/>
    <n v="1"/>
    <n v="1"/>
    <n v="0"/>
    <n v="1"/>
    <n v="2"/>
    <m/>
  </r>
  <r>
    <n v="76470"/>
    <x v="1"/>
    <n v="49"/>
    <n v="3"/>
    <x v="1"/>
    <m/>
    <n v="1"/>
    <n v="4"/>
    <n v="3"/>
    <n v="59"/>
    <n v="1.53"/>
    <n v="158"/>
    <n v="4.09"/>
    <n v="56"/>
    <n v="1.4522033898305087"/>
    <n v="55.245491055965601"/>
    <n v="1.4326373104343622"/>
    <x v="1"/>
    <n v="2"/>
    <m/>
    <n v="77"/>
    <n v="3"/>
    <n v="0"/>
    <n v="3"/>
    <n v="3"/>
    <n v="1"/>
    <n v="0"/>
    <n v="0"/>
    <n v="0"/>
    <n v="1"/>
    <n v="1"/>
    <n v="2"/>
  </r>
  <r>
    <n v="76472"/>
    <x v="1"/>
    <n v="52"/>
    <n v="6"/>
    <x v="1"/>
    <m/>
    <n v="1"/>
    <n v="4"/>
    <n v="1"/>
    <n v="58"/>
    <n v="1.5"/>
    <n v="184"/>
    <n v="4.76"/>
    <n v="57"/>
    <n v="1.4741379310344827"/>
    <n v="55.910975881103042"/>
    <n v="1.445973514166458"/>
    <x v="1"/>
    <n v="2"/>
    <m/>
    <n v="9"/>
    <n v="2"/>
    <n v="2"/>
    <m/>
    <m/>
    <m/>
    <n v="0"/>
    <n v="0"/>
    <n v="1"/>
    <n v="1"/>
    <n v="1"/>
    <n v="2"/>
  </r>
  <r>
    <n v="76476"/>
    <x v="1"/>
    <n v="39"/>
    <n v="3"/>
    <x v="1"/>
    <m/>
    <n v="1"/>
    <n v="4"/>
    <n v="3"/>
    <n v="48"/>
    <n v="1.24"/>
    <n v="190"/>
    <n v="4.91"/>
    <n v="44"/>
    <n v="1.1366666666666667"/>
    <n v="42.58100382026722"/>
    <n v="1.1000092653569031"/>
    <x v="1"/>
    <m/>
    <m/>
    <n v="8"/>
    <n v="4"/>
    <n v="1"/>
    <n v="3"/>
    <n v="3"/>
    <n v="3"/>
    <n v="2"/>
    <n v="2"/>
    <n v="1"/>
    <n v="2"/>
    <n v="2"/>
    <m/>
  </r>
  <r>
    <n v="76477"/>
    <x v="1"/>
    <n v="73"/>
    <n v="1"/>
    <x v="1"/>
    <m/>
    <n v="2"/>
    <n v="4"/>
    <n v="4"/>
    <n v="62"/>
    <n v="1.6"/>
    <n v="221"/>
    <n v="5.72"/>
    <n v="70"/>
    <n v="1.8064516129032258"/>
    <n v="64.391464382558553"/>
    <n v="1.6617152098724788"/>
    <x v="0"/>
    <n v="2"/>
    <m/>
    <n v="8"/>
    <n v="3"/>
    <n v="3"/>
    <n v="3"/>
    <n v="3"/>
    <n v="3"/>
    <m/>
    <n v="3"/>
    <n v="0"/>
    <n v="2"/>
    <n v="1"/>
    <n v="2"/>
  </r>
  <r>
    <n v="76480"/>
    <x v="1"/>
    <n v="24"/>
    <n v="7"/>
    <x v="1"/>
    <m/>
    <n v="1"/>
    <n v="4"/>
    <n v="5"/>
    <n v="38"/>
    <n v="0.98"/>
    <n v="199"/>
    <n v="5.15"/>
    <n v="39"/>
    <n v="1.0057894736842106"/>
    <n v="35.082401800443662"/>
    <n v="0.90475667801144177"/>
    <x v="0"/>
    <m/>
    <m/>
    <n v="15"/>
    <n v="4"/>
    <n v="2"/>
    <n v="3"/>
    <n v="1"/>
    <n v="1"/>
    <n v="1"/>
    <n v="0"/>
    <n v="14"/>
    <n v="1"/>
    <n v="1"/>
    <n v="2"/>
  </r>
  <r>
    <n v="76481"/>
    <x v="1"/>
    <n v="67"/>
    <n v="6"/>
    <x v="1"/>
    <m/>
    <n v="2"/>
    <n v="3"/>
    <n v="1"/>
    <n v="86"/>
    <n v="2.2200000000000002"/>
    <n v="180"/>
    <n v="4.6500000000000004"/>
    <n v="89"/>
    <n v="2.2974418604651166"/>
    <n v="82.315390834447896"/>
    <n v="2.1248856703776089"/>
    <x v="0"/>
    <n v="2"/>
    <m/>
    <n v="15"/>
    <n v="3"/>
    <n v="1"/>
    <m/>
    <m/>
    <m/>
    <m/>
    <n v="0"/>
    <n v="0"/>
    <n v="2"/>
    <n v="1"/>
    <n v="2"/>
  </r>
  <r>
    <n v="76482"/>
    <x v="1"/>
    <n v="42"/>
    <n v="4"/>
    <x v="0"/>
    <n v="1"/>
    <n v="1"/>
    <n v="4"/>
    <n v="3"/>
    <n v="60"/>
    <n v="1.55"/>
    <n v="234"/>
    <n v="6.05"/>
    <n v="54"/>
    <n v="1.395"/>
    <n v="54.993920648741522"/>
    <n v="1.4206762834258226"/>
    <x v="1"/>
    <n v="1"/>
    <n v="2"/>
    <n v="6"/>
    <n v="3"/>
    <n v="3"/>
    <n v="3"/>
    <n v="3"/>
    <n v="1"/>
    <n v="14"/>
    <n v="8"/>
    <n v="1"/>
    <n v="1"/>
    <n v="1"/>
    <n v="2"/>
  </r>
  <r>
    <n v="76486"/>
    <x v="1"/>
    <n v="24"/>
    <n v="4"/>
    <x v="1"/>
    <m/>
    <n v="2"/>
    <n v="5"/>
    <n v="5"/>
    <n v="48"/>
    <n v="1.24"/>
    <n v="174"/>
    <n v="4.5"/>
    <n v="49"/>
    <n v="1.2658333333333334"/>
    <n v="44.786614970194059"/>
    <n v="1.1569875533966798"/>
    <x v="1"/>
    <m/>
    <m/>
    <n v="6"/>
    <n v="3"/>
    <n v="2"/>
    <n v="3"/>
    <n v="2"/>
    <n v="2"/>
    <n v="4"/>
    <n v="0"/>
    <n v="0"/>
    <n v="1"/>
    <n v="1"/>
    <n v="2"/>
  </r>
  <r>
    <n v="76487"/>
    <x v="1"/>
    <n v="23"/>
    <n v="1"/>
    <x v="1"/>
    <m/>
    <n v="2"/>
    <n v="4"/>
    <n v="5"/>
    <n v="57"/>
    <n v="1.47"/>
    <n v="171"/>
    <n v="4.42"/>
    <n v="56"/>
    <n v="1.4442105263157894"/>
    <n v="54.114266738775171"/>
    <n v="1.3955784579999913"/>
    <x v="0"/>
    <m/>
    <m/>
    <n v="6"/>
    <n v="2"/>
    <n v="2"/>
    <m/>
    <m/>
    <m/>
    <n v="0"/>
    <n v="0"/>
    <n v="0"/>
    <n v="1"/>
    <n v="1"/>
    <n v="2"/>
  </r>
  <r>
    <n v="76490"/>
    <x v="1"/>
    <n v="68"/>
    <n v="3"/>
    <x v="1"/>
    <m/>
    <n v="1"/>
    <n v="5"/>
    <n v="1"/>
    <n v="86"/>
    <n v="2.2200000000000002"/>
    <n v="188"/>
    <n v="4.8600000000000003"/>
    <n v="89"/>
    <n v="2.2974418604651166"/>
    <n v="96.875034048216037"/>
    <n v="2.5007276231051119"/>
    <x v="1"/>
    <n v="2"/>
    <m/>
    <n v="10"/>
    <n v="2"/>
    <n v="0"/>
    <n v="3"/>
    <n v="2"/>
    <n v="1"/>
    <n v="0"/>
    <n v="0"/>
    <n v="0"/>
    <n v="2"/>
    <n v="1"/>
    <n v="2"/>
  </r>
  <r>
    <n v="76491"/>
    <x v="1"/>
    <n v="23"/>
    <n v="3"/>
    <x v="1"/>
    <m/>
    <n v="1"/>
    <n v="4"/>
    <n v="5"/>
    <n v="55"/>
    <n v="1.42"/>
    <n v="278"/>
    <n v="7.19"/>
    <n v="57"/>
    <n v="1.4716363636363636"/>
    <n v="56.032426737225208"/>
    <n v="1.4466553812156326"/>
    <x v="1"/>
    <m/>
    <m/>
    <n v="7"/>
    <n v="3"/>
    <n v="2"/>
    <n v="3"/>
    <n v="3"/>
    <n v="2"/>
    <n v="5"/>
    <n v="0"/>
    <n v="0"/>
    <n v="1"/>
    <n v="1"/>
    <n v="2"/>
  </r>
  <r>
    <n v="76496"/>
    <x v="1"/>
    <n v="23"/>
    <n v="1"/>
    <x v="1"/>
    <m/>
    <n v="2"/>
    <n v="2"/>
    <n v="4"/>
    <n v="43"/>
    <n v="1.1100000000000001"/>
    <n v="121"/>
    <n v="3.13"/>
    <n v="38"/>
    <n v="0.98093023255813971"/>
    <n v="35.419940671288458"/>
    <n v="0.91432870104953934"/>
    <x v="0"/>
    <m/>
    <m/>
    <n v="2"/>
    <n v="4"/>
    <n v="2"/>
    <n v="3"/>
    <n v="2"/>
    <n v="2"/>
    <m/>
    <n v="0"/>
    <n v="0"/>
    <n v="1"/>
    <n v="2"/>
    <m/>
  </r>
  <r>
    <n v="76508"/>
    <x v="1"/>
    <n v="55"/>
    <n v="3"/>
    <x v="1"/>
    <m/>
    <n v="1"/>
    <n v="4"/>
    <n v="3"/>
    <n v="46"/>
    <n v="1.19"/>
    <n v="233"/>
    <n v="6.03"/>
    <n v="40"/>
    <n v="1.034782608695652"/>
    <n v="53.868920414534784"/>
    <n v="1.3935655498542692"/>
    <x v="1"/>
    <n v="2"/>
    <m/>
    <n v="5"/>
    <n v="3"/>
    <n v="0"/>
    <m/>
    <m/>
    <m/>
    <n v="4"/>
    <n v="0"/>
    <n v="0"/>
    <n v="1"/>
    <n v="1"/>
    <n v="2"/>
  </r>
  <r>
    <n v="76510"/>
    <x v="1"/>
    <n v="52"/>
    <n v="3"/>
    <x v="1"/>
    <m/>
    <n v="1"/>
    <n v="2"/>
    <n v="6"/>
    <n v="40"/>
    <n v="1.03"/>
    <n v="228"/>
    <n v="5.9"/>
    <n v="50"/>
    <n v="1.2875000000000001"/>
    <n v="41.521718399433823"/>
    <n v="1.0691842487854211"/>
    <x v="1"/>
    <n v="1"/>
    <n v="3"/>
    <n v="3"/>
    <n v="3"/>
    <n v="3"/>
    <n v="3"/>
    <n v="3"/>
    <n v="3"/>
    <n v="0"/>
    <n v="0"/>
    <n v="0"/>
    <n v="1"/>
    <n v="1"/>
    <n v="2"/>
  </r>
  <r>
    <n v="76511"/>
    <x v="1"/>
    <n v="52"/>
    <n v="3"/>
    <x v="1"/>
    <m/>
    <n v="1"/>
    <n v="3"/>
    <n v="5"/>
    <n v="48"/>
    <n v="1.24"/>
    <n v="155"/>
    <n v="4.01"/>
    <n v="52"/>
    <n v="1.3433333333333335"/>
    <n v="46.123831909864371"/>
    <n v="1.1915323243381628"/>
    <x v="1"/>
    <n v="2"/>
    <m/>
    <n v="4"/>
    <n v="3"/>
    <n v="1"/>
    <n v="3"/>
    <n v="2"/>
    <n v="2"/>
    <n v="2"/>
    <n v="0"/>
    <n v="0"/>
    <n v="1"/>
    <n v="1"/>
    <n v="2"/>
  </r>
  <r>
    <n v="76514"/>
    <x v="1"/>
    <n v="26"/>
    <n v="6"/>
    <x v="1"/>
    <m/>
    <n v="2"/>
    <n v="5"/>
    <n v="1"/>
    <n v="87"/>
    <n v="2.25"/>
    <n v="181"/>
    <n v="4.68"/>
    <n v="90"/>
    <n v="2.3275862068965516"/>
    <n v="92.799673479779955"/>
    <n v="2.3999915555115505"/>
    <x v="1"/>
    <m/>
    <m/>
    <n v="9"/>
    <n v="2"/>
    <n v="2"/>
    <n v="3"/>
    <n v="3"/>
    <n v="2"/>
    <n v="0"/>
    <n v="90"/>
    <n v="0"/>
    <n v="1"/>
    <n v="1"/>
    <n v="2"/>
  </r>
  <r>
    <n v="76515"/>
    <x v="1"/>
    <n v="72"/>
    <n v="2"/>
    <x v="1"/>
    <m/>
    <n v="2"/>
    <n v="1"/>
    <n v="5"/>
    <n v="72"/>
    <n v="1.86"/>
    <n v="200"/>
    <n v="5.17"/>
    <n v="74"/>
    <n v="1.9116666666666668"/>
    <n v="67.205610046562029"/>
    <n v="1.7361449262028525"/>
    <x v="0"/>
    <n v="2"/>
    <m/>
    <n v="3"/>
    <n v="2"/>
    <n v="3"/>
    <n v="3"/>
    <n v="3"/>
    <n v="3"/>
    <m/>
    <n v="0"/>
    <n v="0"/>
    <n v="2"/>
    <n v="1"/>
    <n v="2"/>
  </r>
  <r>
    <n v="76523"/>
    <x v="1"/>
    <n v="30"/>
    <n v="3"/>
    <x v="1"/>
    <m/>
    <n v="1"/>
    <n v="2"/>
    <n v="1"/>
    <n v="60"/>
    <n v="1.55"/>
    <n v="160"/>
    <n v="4.1399999999999997"/>
    <n v="65"/>
    <n v="1.6791666666666667"/>
    <n v="57.810198741517333"/>
    <n v="1.4934301341558645"/>
    <x v="1"/>
    <m/>
    <m/>
    <m/>
    <n v="3"/>
    <n v="3"/>
    <n v="3"/>
    <n v="3"/>
    <n v="3"/>
    <m/>
    <n v="0"/>
    <n v="0"/>
    <n v="1"/>
    <n v="1"/>
    <n v="2"/>
  </r>
  <r>
    <n v="76528"/>
    <x v="1"/>
    <n v="43"/>
    <n v="6"/>
    <x v="1"/>
    <m/>
    <n v="2"/>
    <n v="5"/>
    <n v="1"/>
    <n v="46"/>
    <n v="1.19"/>
    <n v="166"/>
    <n v="4.29"/>
    <n v="51"/>
    <n v="1.3193478260869564"/>
    <n v="56.399092787322587"/>
    <n v="1.4590200090633452"/>
    <x v="0"/>
    <n v="2"/>
    <m/>
    <n v="15"/>
    <n v="3"/>
    <n v="3"/>
    <n v="3"/>
    <n v="3"/>
    <n v="3"/>
    <n v="0"/>
    <n v="0"/>
    <n v="1"/>
    <n v="1"/>
    <n v="1"/>
    <n v="2"/>
  </r>
  <r>
    <n v="76530"/>
    <x v="1"/>
    <n v="80"/>
    <n v="4"/>
    <x v="1"/>
    <m/>
    <n v="1"/>
    <n v="1"/>
    <n v="2"/>
    <n v="62"/>
    <n v="1.6"/>
    <n v="133"/>
    <n v="3.44"/>
    <n v="70"/>
    <n v="1.8064516129032258"/>
    <n v="54.389168872716986"/>
    <n v="1.4035914547797932"/>
    <x v="1"/>
    <n v="2"/>
    <m/>
    <n v="4"/>
    <n v="3"/>
    <n v="2"/>
    <n v="3"/>
    <n v="3"/>
    <n v="3"/>
    <n v="4"/>
    <n v="1"/>
    <n v="0"/>
    <n v="1"/>
    <n v="1"/>
    <n v="2"/>
  </r>
  <r>
    <n v="76536"/>
    <x v="1"/>
    <n v="37"/>
    <n v="6"/>
    <x v="1"/>
    <m/>
    <n v="2"/>
    <n v="4"/>
    <n v="6"/>
    <n v="50"/>
    <n v="1.29"/>
    <n v="169"/>
    <n v="4.37"/>
    <n v="51"/>
    <n v="1.3158000000000001"/>
    <n v="61.615576747229952"/>
    <n v="1.5896818800785328"/>
    <x v="1"/>
    <m/>
    <m/>
    <n v="15"/>
    <n v="3"/>
    <n v="2"/>
    <m/>
    <m/>
    <m/>
    <n v="1"/>
    <n v="0"/>
    <n v="0"/>
    <n v="1"/>
    <n v="1"/>
    <n v="2"/>
  </r>
  <r>
    <n v="76539"/>
    <x v="1"/>
    <n v="36"/>
    <n v="3"/>
    <x v="1"/>
    <m/>
    <n v="1"/>
    <n v="5"/>
    <n v="1"/>
    <n v="51"/>
    <n v="1.32"/>
    <n v="176"/>
    <n v="4.55"/>
    <n v="45"/>
    <n v="1.1647058823529413"/>
    <n v="50.990228581054119"/>
    <n v="1.3197470926861066"/>
    <x v="1"/>
    <m/>
    <m/>
    <n v="15"/>
    <n v="3"/>
    <n v="0"/>
    <n v="3"/>
    <n v="3"/>
    <n v="0"/>
    <n v="0"/>
    <n v="5"/>
    <n v="5"/>
    <n v="2"/>
    <n v="1"/>
    <n v="2"/>
  </r>
  <r>
    <n v="76551"/>
    <x v="1"/>
    <n v="56"/>
    <n v="6"/>
    <x v="1"/>
    <m/>
    <n v="2"/>
    <n v="5"/>
    <n v="1"/>
    <n v="53"/>
    <n v="1.37"/>
    <n v="195"/>
    <n v="5.04"/>
    <n v="61"/>
    <n v="1.5767924528301889"/>
    <n v="54.796685371730206"/>
    <n v="1.4164426218730262"/>
    <x v="0"/>
    <n v="2"/>
    <m/>
    <n v="15"/>
    <n v="3"/>
    <n v="2"/>
    <n v="1"/>
    <n v="1"/>
    <n v="2"/>
    <n v="0"/>
    <n v="1"/>
    <n v="0"/>
    <n v="1"/>
    <n v="1"/>
    <n v="2"/>
  </r>
  <r>
    <n v="76558"/>
    <x v="1"/>
    <n v="64"/>
    <n v="6"/>
    <x v="1"/>
    <m/>
    <n v="2"/>
    <n v="3"/>
    <n v="1"/>
    <n v="69"/>
    <n v="1.78"/>
    <n v="206"/>
    <n v="5.33"/>
    <n v="78"/>
    <n v="2.0121739130434784"/>
    <n v="65.430318835125718"/>
    <n v="1.6879125728481708"/>
    <x v="0"/>
    <n v="2"/>
    <m/>
    <n v="14"/>
    <n v="3"/>
    <n v="0"/>
    <m/>
    <m/>
    <m/>
    <m/>
    <n v="0"/>
    <n v="0"/>
    <n v="1"/>
    <n v="1"/>
    <n v="2"/>
  </r>
  <r>
    <n v="76565"/>
    <x v="1"/>
    <n v="80"/>
    <n v="3"/>
    <x v="1"/>
    <m/>
    <n v="1"/>
    <n v="4"/>
    <n v="2"/>
    <n v="54"/>
    <n v="1.4"/>
    <n v="204"/>
    <n v="5.28"/>
    <n v="50"/>
    <n v="1.2962962962962963"/>
    <n v="58.871233095301804"/>
    <n v="1.5262912283967134"/>
    <x v="0"/>
    <n v="2"/>
    <m/>
    <n v="14"/>
    <n v="3"/>
    <n v="3"/>
    <n v="3"/>
    <n v="3"/>
    <n v="3"/>
    <n v="1"/>
    <n v="2"/>
    <n v="2"/>
    <n v="1"/>
    <n v="1"/>
    <n v="2"/>
  </r>
  <r>
    <n v="76568"/>
    <x v="1"/>
    <n v="64"/>
    <n v="4"/>
    <x v="1"/>
    <m/>
    <n v="1"/>
    <n v="5"/>
    <n v="5"/>
    <n v="65"/>
    <n v="1.68"/>
    <n v="213"/>
    <n v="5.51"/>
    <n v="66"/>
    <n v="1.7058461538461538"/>
    <n v="62.657012856344402"/>
    <n v="1.6194427938255169"/>
    <x v="0"/>
    <n v="2"/>
    <m/>
    <n v="10"/>
    <n v="4"/>
    <n v="1"/>
    <n v="3"/>
    <n v="3"/>
    <n v="2"/>
    <n v="5"/>
    <n v="3"/>
    <n v="0"/>
    <n v="1"/>
    <n v="1"/>
    <n v="2"/>
  </r>
  <r>
    <n v="76573"/>
    <x v="1"/>
    <n v="41"/>
    <n v="3"/>
    <x v="1"/>
    <m/>
    <n v="1"/>
    <n v="3"/>
    <n v="6"/>
    <n v="52"/>
    <n v="1.34"/>
    <n v="164"/>
    <n v="4.24"/>
    <n v="61"/>
    <n v="1.5719230769230772"/>
    <n v="61.688816096711982"/>
    <n v="1.5896733378768089"/>
    <x v="1"/>
    <n v="2"/>
    <m/>
    <n v="14"/>
    <n v="1"/>
    <n v="3"/>
    <n v="3"/>
    <n v="3"/>
    <n v="3"/>
    <m/>
    <n v="0"/>
    <n v="0"/>
    <n v="2"/>
    <n v="1"/>
    <n v="2"/>
  </r>
  <r>
    <n v="76574"/>
    <x v="1"/>
    <n v="38"/>
    <n v="1"/>
    <x v="1"/>
    <m/>
    <n v="1"/>
    <n v="4"/>
    <n v="1"/>
    <n v="42"/>
    <n v="1.0900000000000001"/>
    <n v="173"/>
    <n v="4.47"/>
    <n v="41"/>
    <n v="1.0640476190476191"/>
    <n v="42.891991107850245"/>
    <n v="1.1131492930370659"/>
    <x v="1"/>
    <m/>
    <m/>
    <n v="5"/>
    <n v="4"/>
    <n v="3"/>
    <n v="3"/>
    <n v="3"/>
    <n v="2"/>
    <m/>
    <n v="0"/>
    <n v="0"/>
    <n v="1"/>
    <n v="1"/>
    <n v="2"/>
  </r>
  <r>
    <n v="76575"/>
    <x v="1"/>
    <n v="69"/>
    <n v="3"/>
    <x v="1"/>
    <m/>
    <n v="1"/>
    <n v="5"/>
    <n v="1"/>
    <n v="59"/>
    <n v="1.53"/>
    <n v="168"/>
    <n v="4.34"/>
    <n v="54"/>
    <n v="1.4003389830508475"/>
    <n v="58.163033636806787"/>
    <n v="1.5082956180392268"/>
    <x v="1"/>
    <n v="1"/>
    <n v="2"/>
    <n v="15"/>
    <n v="2"/>
    <n v="2"/>
    <n v="1"/>
    <n v="1"/>
    <n v="2"/>
    <n v="0"/>
    <n v="0"/>
    <n v="0"/>
    <n v="1"/>
    <n v="1"/>
    <n v="2"/>
  </r>
  <r>
    <n v="76576"/>
    <x v="1"/>
    <n v="80"/>
    <n v="3"/>
    <x v="0"/>
    <n v="2"/>
    <n v="1"/>
    <n v="5"/>
    <n v="2"/>
    <n v="51"/>
    <n v="1.32"/>
    <n v="190"/>
    <n v="4.91"/>
    <n v="60"/>
    <n v="1.5529411764705883"/>
    <n v="47.276209425179474"/>
    <n v="1.2236195380634687"/>
    <x v="0"/>
    <n v="2"/>
    <m/>
    <n v="14"/>
    <n v="2"/>
    <n v="2"/>
    <n v="3"/>
    <n v="3"/>
    <n v="3"/>
    <m/>
    <n v="0"/>
    <n v="0"/>
    <n v="2"/>
    <n v="1"/>
    <n v="2"/>
  </r>
  <r>
    <n v="76577"/>
    <x v="1"/>
    <n v="23"/>
    <n v="7"/>
    <x v="1"/>
    <m/>
    <n v="1"/>
    <n v="3"/>
    <n v="6"/>
    <n v="46"/>
    <n v="1.19"/>
    <n v="187"/>
    <n v="4.84"/>
    <n v="42"/>
    <n v="1.0865217391304347"/>
    <n v="48.447734803968295"/>
    <n v="1.2533218351461364"/>
    <x v="0"/>
    <m/>
    <m/>
    <n v="6"/>
    <n v="1"/>
    <n v="3"/>
    <n v="3"/>
    <n v="3"/>
    <n v="3"/>
    <m/>
    <n v="0"/>
    <n v="0"/>
    <n v="1"/>
    <n v="1"/>
    <n v="2"/>
  </r>
  <r>
    <n v="76580"/>
    <x v="1"/>
    <n v="71"/>
    <n v="4"/>
    <x v="1"/>
    <m/>
    <n v="1"/>
    <n v="5"/>
    <n v="3"/>
    <n v="71"/>
    <n v="1.84"/>
    <n v="243"/>
    <n v="6.28"/>
    <n v="75"/>
    <n v="1.943661971830986"/>
    <n v="80.103486950464216"/>
    <n v="2.0759213519556923"/>
    <x v="1"/>
    <n v="1"/>
    <n v="2"/>
    <n v="7"/>
    <n v="2"/>
    <n v="1"/>
    <n v="3"/>
    <n v="3"/>
    <n v="2"/>
    <m/>
    <n v="0"/>
    <n v="0"/>
    <n v="2"/>
    <n v="1"/>
    <n v="2"/>
  </r>
  <r>
    <n v="76584"/>
    <x v="1"/>
    <n v="49"/>
    <n v="7"/>
    <x v="1"/>
    <m/>
    <n v="1"/>
    <n v="5"/>
    <n v="1"/>
    <n v="122"/>
    <n v="3.15"/>
    <n v="257"/>
    <n v="6.65"/>
    <n v="126"/>
    <n v="3.2532786885245901"/>
    <n v="137.12576274769236"/>
    <n v="3.5405422348789424"/>
    <x v="1"/>
    <n v="2"/>
    <m/>
    <n v="15"/>
    <n v="2"/>
    <n v="0"/>
    <n v="3"/>
    <n v="3"/>
    <n v="2"/>
    <n v="1"/>
    <n v="1"/>
    <n v="0"/>
    <n v="1"/>
    <n v="1"/>
    <n v="2"/>
  </r>
  <r>
    <n v="76586"/>
    <x v="1"/>
    <n v="45"/>
    <n v="3"/>
    <x v="0"/>
    <n v="1"/>
    <n v="1"/>
    <n v="3"/>
    <n v="3"/>
    <n v="33"/>
    <n v="0.85"/>
    <n v="300"/>
    <n v="7.76"/>
    <n v="38"/>
    <n v="0.97878787878787865"/>
    <n v="34.913537784671959"/>
    <n v="0.89928809445367175"/>
    <x v="1"/>
    <n v="1"/>
    <n v="1"/>
    <n v="2"/>
    <n v="3"/>
    <n v="2"/>
    <n v="4"/>
    <n v="4"/>
    <n v="4"/>
    <n v="0"/>
    <n v="0"/>
    <n v="4"/>
    <n v="1"/>
    <n v="1"/>
    <n v="2"/>
  </r>
  <r>
    <n v="76590"/>
    <x v="1"/>
    <n v="67"/>
    <n v="4"/>
    <x v="1"/>
    <m/>
    <n v="1"/>
    <n v="3"/>
    <n v="2"/>
    <n v="38"/>
    <n v="0.98"/>
    <n v="145"/>
    <n v="3.75"/>
    <n v="45"/>
    <n v="1.1605263157894736"/>
    <n v="37.685788064946848"/>
    <n v="0.97189663956968197"/>
    <x v="1"/>
    <n v="2"/>
    <m/>
    <n v="8"/>
    <n v="2"/>
    <n v="2"/>
    <n v="3"/>
    <n v="3"/>
    <n v="2"/>
    <n v="2"/>
    <n v="0"/>
    <n v="0"/>
    <n v="1"/>
    <n v="1"/>
    <n v="2"/>
  </r>
  <r>
    <n v="76591"/>
    <x v="1"/>
    <n v="28"/>
    <n v="3"/>
    <x v="1"/>
    <m/>
    <n v="1"/>
    <n v="5"/>
    <n v="6"/>
    <n v="37"/>
    <n v="0.96"/>
    <n v="120"/>
    <n v="3.1"/>
    <n v="35"/>
    <n v="0.90810810810810816"/>
    <n v="35.881251085833505"/>
    <n v="0.93097300114595039"/>
    <x v="1"/>
    <m/>
    <m/>
    <n v="15"/>
    <n v="1"/>
    <n v="0"/>
    <m/>
    <m/>
    <m/>
    <n v="0"/>
    <n v="1"/>
    <n v="0"/>
    <n v="1"/>
    <n v="1"/>
    <n v="2"/>
  </r>
  <r>
    <n v="76596"/>
    <x v="1"/>
    <n v="46"/>
    <n v="3"/>
    <x v="1"/>
    <m/>
    <n v="1"/>
    <n v="3"/>
    <n v="1"/>
    <n v="44"/>
    <n v="1.1399999999999999"/>
    <n v="173"/>
    <n v="4.47"/>
    <n v="52"/>
    <n v="1.3472727272727272"/>
    <n v="45.491421136254523"/>
    <n v="1.178641365802958"/>
    <x v="1"/>
    <n v="1"/>
    <n v="2"/>
    <n v="8"/>
    <n v="3"/>
    <n v="2"/>
    <m/>
    <m/>
    <m/>
    <n v="6"/>
    <n v="0"/>
    <n v="0"/>
    <n v="1"/>
    <n v="1"/>
    <n v="2"/>
  </r>
  <r>
    <n v="76597"/>
    <x v="1"/>
    <n v="41"/>
    <n v="3"/>
    <x v="1"/>
    <m/>
    <n v="1"/>
    <n v="4"/>
    <n v="1"/>
    <n v="51"/>
    <n v="1.32"/>
    <n v="150"/>
    <n v="3.88"/>
    <n v="54"/>
    <n v="1.3976470588235295"/>
    <n v="58.05726565469952"/>
    <n v="1.5026586404745761"/>
    <x v="1"/>
    <n v="2"/>
    <m/>
    <n v="5"/>
    <n v="4"/>
    <n v="2"/>
    <n v="3"/>
    <n v="2"/>
    <n v="2"/>
    <n v="5"/>
    <n v="0"/>
    <n v="0"/>
    <n v="1"/>
    <n v="1"/>
    <n v="2"/>
  </r>
  <r>
    <n v="76600"/>
    <x v="1"/>
    <n v="40"/>
    <n v="3"/>
    <x v="1"/>
    <m/>
    <n v="1"/>
    <n v="1"/>
    <n v="1"/>
    <n v="74"/>
    <n v="1.91"/>
    <n v="238"/>
    <n v="6.15"/>
    <n v="74"/>
    <n v="1.9100000000000001"/>
    <n v="58.392404719664157"/>
    <n v="1.5071553110075477"/>
    <x v="1"/>
    <n v="2"/>
    <m/>
    <n v="1"/>
    <n v="3"/>
    <n v="3"/>
    <n v="3"/>
    <n v="3"/>
    <n v="3"/>
    <m/>
    <n v="0"/>
    <n v="0"/>
    <n v="2"/>
    <n v="2"/>
    <m/>
  </r>
  <r>
    <n v="76602"/>
    <x v="1"/>
    <n v="40"/>
    <n v="4"/>
    <x v="1"/>
    <m/>
    <n v="1"/>
    <n v="4"/>
    <n v="5"/>
    <n v="47"/>
    <n v="1.22"/>
    <n v="184"/>
    <n v="4.76"/>
    <n v="49"/>
    <n v="1.2719148936170213"/>
    <n v="44.605877007135767"/>
    <n v="1.1578546797596945"/>
    <x v="1"/>
    <n v="2"/>
    <m/>
    <n v="3"/>
    <n v="4"/>
    <n v="2"/>
    <n v="3"/>
    <n v="3"/>
    <n v="2"/>
    <n v="2"/>
    <n v="0"/>
    <n v="0"/>
    <n v="1"/>
    <n v="2"/>
    <m/>
  </r>
  <r>
    <n v="76606"/>
    <x v="1"/>
    <n v="57"/>
    <n v="6"/>
    <x v="1"/>
    <m/>
    <n v="2"/>
    <n v="4"/>
    <n v="3"/>
    <n v="45"/>
    <n v="1.1599999999999999"/>
    <n v="137"/>
    <n v="3.54"/>
    <n v="44"/>
    <n v="1.1342222222222222"/>
    <n v="47.233941253545325"/>
    <n v="1.2175860412025017"/>
    <x v="0"/>
    <n v="2"/>
    <m/>
    <n v="15"/>
    <n v="3"/>
    <n v="0"/>
    <m/>
    <m/>
    <m/>
    <n v="0"/>
    <n v="0"/>
    <n v="0"/>
    <n v="1"/>
    <n v="1"/>
    <n v="2"/>
  </r>
  <r>
    <n v="76608"/>
    <x v="1"/>
    <n v="38"/>
    <n v="1"/>
    <x v="1"/>
    <m/>
    <n v="1"/>
    <n v="4"/>
    <n v="6"/>
    <n v="47"/>
    <n v="1.22"/>
    <n v="223"/>
    <n v="5.77"/>
    <n v="52"/>
    <n v="1.3497872340425532"/>
    <n v="40.633637017272648"/>
    <n v="1.0547454715121836"/>
    <x v="0"/>
    <m/>
    <m/>
    <n v="13"/>
    <n v="4"/>
    <n v="1"/>
    <m/>
    <m/>
    <m/>
    <n v="3"/>
    <n v="2"/>
    <n v="5"/>
    <n v="1"/>
    <n v="1"/>
    <n v="2"/>
  </r>
  <r>
    <n v="76609"/>
    <x v="1"/>
    <n v="21"/>
    <n v="6"/>
    <x v="1"/>
    <m/>
    <n v="2"/>
    <n v="4"/>
    <n v="5"/>
    <n v="64"/>
    <n v="1.66"/>
    <n v="144"/>
    <n v="3.72"/>
    <n v="67"/>
    <n v="1.7378125"/>
    <n v="65.253594167394382"/>
    <n v="1.6925150987167916"/>
    <x v="1"/>
    <m/>
    <m/>
    <n v="4"/>
    <n v="3"/>
    <n v="1"/>
    <m/>
    <m/>
    <m/>
    <n v="1"/>
    <n v="0"/>
    <n v="2"/>
    <n v="1"/>
    <n v="1"/>
    <n v="2"/>
  </r>
  <r>
    <n v="76614"/>
    <x v="1"/>
    <n v="41"/>
    <n v="3"/>
    <x v="1"/>
    <m/>
    <n v="1"/>
    <n v="4"/>
    <n v="5"/>
    <n v="38"/>
    <n v="0.98"/>
    <n v="210"/>
    <n v="5.43"/>
    <n v="47"/>
    <n v="1.2121052631578948"/>
    <n v="42.936947659499751"/>
    <n v="1.1073212817449936"/>
    <x v="1"/>
    <n v="1"/>
    <n v="2"/>
    <n v="15"/>
    <n v="3"/>
    <n v="3"/>
    <n v="3"/>
    <n v="3"/>
    <n v="3"/>
    <n v="0"/>
    <n v="2"/>
    <n v="3"/>
    <n v="1"/>
    <n v="1"/>
    <n v="2"/>
  </r>
  <r>
    <n v="76616"/>
    <x v="1"/>
    <n v="69"/>
    <n v="3"/>
    <x v="1"/>
    <m/>
    <n v="1"/>
    <n v="3"/>
    <n v="1"/>
    <n v="79"/>
    <n v="2.04"/>
    <n v="211"/>
    <n v="5.46"/>
    <n v="84"/>
    <n v="2.1691139240506332"/>
    <n v="89.077231154463831"/>
    <n v="2.3002221715836231"/>
    <x v="1"/>
    <n v="2"/>
    <m/>
    <n v="14"/>
    <n v="3"/>
    <n v="1"/>
    <m/>
    <m/>
    <m/>
    <n v="0"/>
    <n v="0"/>
    <n v="0"/>
    <n v="1"/>
    <n v="1"/>
    <n v="2"/>
  </r>
  <r>
    <n v="76619"/>
    <x v="1"/>
    <n v="31"/>
    <n v="3"/>
    <x v="1"/>
    <m/>
    <n v="1"/>
    <n v="5"/>
    <n v="5"/>
    <n v="40"/>
    <n v="1.03"/>
    <n v="174"/>
    <n v="4.5"/>
    <n v="46"/>
    <n v="1.1845000000000001"/>
    <n v="31.317710325841894"/>
    <n v="0.80643104089042872"/>
    <x v="1"/>
    <m/>
    <m/>
    <n v="3"/>
    <n v="3"/>
    <n v="3"/>
    <n v="3"/>
    <n v="3"/>
    <n v="3"/>
    <m/>
    <n v="0"/>
    <n v="8"/>
    <n v="2"/>
    <n v="1"/>
    <n v="2"/>
  </r>
  <r>
    <n v="76626"/>
    <x v="1"/>
    <n v="51"/>
    <n v="3"/>
    <x v="1"/>
    <m/>
    <n v="1"/>
    <n v="5"/>
    <n v="1"/>
    <n v="52"/>
    <n v="1.34"/>
    <n v="289"/>
    <n v="7.47"/>
    <n v="59"/>
    <n v="1.5203846153846154"/>
    <n v="53.150855376355622"/>
    <n v="1.3696566577753182"/>
    <x v="1"/>
    <n v="2"/>
    <m/>
    <n v="14"/>
    <n v="1"/>
    <n v="0"/>
    <n v="3"/>
    <n v="3"/>
    <n v="2"/>
    <n v="1"/>
    <n v="1"/>
    <n v="3"/>
    <n v="1"/>
    <n v="1"/>
    <n v="2"/>
  </r>
  <r>
    <n v="76627"/>
    <x v="1"/>
    <n v="76"/>
    <n v="3"/>
    <x v="1"/>
    <m/>
    <n v="1"/>
    <n v="4"/>
    <n v="3"/>
    <n v="67"/>
    <n v="1.73"/>
    <n v="140"/>
    <n v="3.62"/>
    <n v="76"/>
    <n v="1.9623880597014924"/>
    <n v="71.923986391361026"/>
    <n v="1.8571417381649937"/>
    <x v="1"/>
    <n v="2"/>
    <m/>
    <n v="5"/>
    <n v="2"/>
    <n v="2"/>
    <m/>
    <m/>
    <m/>
    <n v="1"/>
    <n v="4"/>
    <n v="2"/>
    <n v="1"/>
    <n v="1"/>
    <n v="2"/>
  </r>
  <r>
    <n v="76630"/>
    <x v="1"/>
    <n v="39"/>
    <n v="6"/>
    <x v="1"/>
    <m/>
    <n v="2"/>
    <n v="4"/>
    <n v="3"/>
    <n v="73"/>
    <n v="1.89"/>
    <n v="167"/>
    <n v="4.32"/>
    <n v="74"/>
    <n v="1.9158904109589039"/>
    <n v="77.086239122324855"/>
    <n v="1.9957944101533422"/>
    <x v="1"/>
    <m/>
    <m/>
    <n v="2"/>
    <n v="2"/>
    <n v="1"/>
    <n v="3"/>
    <n v="3"/>
    <n v="1"/>
    <n v="0"/>
    <n v="0"/>
    <n v="0"/>
    <n v="2"/>
    <n v="2"/>
    <m/>
  </r>
  <r>
    <n v="76631"/>
    <x v="1"/>
    <n v="80"/>
    <n v="3"/>
    <x v="1"/>
    <m/>
    <n v="1"/>
    <n v="1"/>
    <n v="2"/>
    <n v="79"/>
    <n v="2.04"/>
    <n v="172"/>
    <n v="4.45"/>
    <n v="75"/>
    <n v="1.9367088607594938"/>
    <n v="85.154041122598841"/>
    <n v="2.1989144796215396"/>
    <x v="0"/>
    <n v="2"/>
    <m/>
    <n v="4"/>
    <n v="3"/>
    <n v="3"/>
    <n v="3"/>
    <n v="3"/>
    <n v="3"/>
    <m/>
    <n v="0"/>
    <n v="0"/>
    <n v="1"/>
    <n v="1"/>
    <n v="2"/>
  </r>
  <r>
    <n v="76634"/>
    <x v="1"/>
    <n v="43"/>
    <n v="6"/>
    <x v="1"/>
    <m/>
    <n v="2"/>
    <n v="3"/>
    <n v="1"/>
    <n v="58"/>
    <n v="1.5"/>
    <n v="193"/>
    <n v="4.99"/>
    <n v="59"/>
    <n v="1.5258620689655173"/>
    <n v="53.544309413741871"/>
    <n v="1.3847666227691864"/>
    <x v="0"/>
    <n v="2"/>
    <m/>
    <n v="7"/>
    <n v="3"/>
    <n v="1"/>
    <m/>
    <m/>
    <m/>
    <n v="2"/>
    <n v="90"/>
    <n v="0"/>
    <n v="1"/>
    <n v="1"/>
    <n v="2"/>
  </r>
  <r>
    <n v="76636"/>
    <x v="1"/>
    <n v="29"/>
    <n v="4"/>
    <x v="1"/>
    <m/>
    <n v="1"/>
    <n v="2"/>
    <n v="5"/>
    <n v="57"/>
    <n v="1.47"/>
    <n v="195"/>
    <n v="5.04"/>
    <n v="65"/>
    <n v="1.6763157894736842"/>
    <n v="52.39891356360755"/>
    <n v="1.351340402429879"/>
    <x v="1"/>
    <m/>
    <m/>
    <n v="6"/>
    <n v="1"/>
    <n v="0"/>
    <m/>
    <m/>
    <m/>
    <n v="7"/>
    <n v="0"/>
    <n v="0"/>
    <n v="1"/>
    <n v="1"/>
    <n v="2"/>
  </r>
  <r>
    <n v="76637"/>
    <x v="1"/>
    <n v="42"/>
    <n v="3"/>
    <x v="1"/>
    <m/>
    <n v="1"/>
    <n v="4"/>
    <n v="1"/>
    <n v="45"/>
    <n v="1.1599999999999999"/>
    <n v="150"/>
    <n v="3.88"/>
    <n v="49"/>
    <n v="1.2631111111111111"/>
    <n v="40.210422158816357"/>
    <n v="1.0365353267605995"/>
    <x v="1"/>
    <n v="2"/>
    <m/>
    <n v="7"/>
    <n v="2"/>
    <n v="1"/>
    <n v="3"/>
    <n v="1"/>
    <n v="3"/>
    <n v="1"/>
    <n v="0"/>
    <n v="0"/>
    <n v="1"/>
    <n v="2"/>
    <m/>
  </r>
  <r>
    <n v="76638"/>
    <x v="1"/>
    <n v="63"/>
    <n v="2"/>
    <x v="1"/>
    <m/>
    <n v="1"/>
    <n v="4"/>
    <n v="3"/>
    <n v="55"/>
    <n v="1.42"/>
    <n v="205"/>
    <n v="5.3"/>
    <n v="51"/>
    <n v="1.3167272727272727"/>
    <n v="50.060102671130139"/>
    <n v="1.292460832600087"/>
    <x v="0"/>
    <n v="2"/>
    <m/>
    <n v="7"/>
    <n v="3"/>
    <n v="2"/>
    <n v="3"/>
    <n v="3"/>
    <n v="2"/>
    <n v="1"/>
    <n v="0"/>
    <n v="0"/>
    <n v="1"/>
    <n v="1"/>
    <n v="2"/>
  </r>
  <r>
    <n v="76641"/>
    <x v="1"/>
    <n v="42"/>
    <n v="3"/>
    <x v="1"/>
    <m/>
    <n v="1"/>
    <n v="5"/>
    <n v="1"/>
    <n v="31"/>
    <n v="0.8"/>
    <n v="173"/>
    <n v="4.47"/>
    <n v="25"/>
    <n v="0.64516129032258063"/>
    <n v="38.778712437291787"/>
    <n v="1.000740966123659"/>
    <x v="1"/>
    <n v="1"/>
    <n v="2"/>
    <n v="5"/>
    <n v="5"/>
    <n v="3"/>
    <n v="3"/>
    <n v="3"/>
    <n v="3"/>
    <n v="4"/>
    <n v="0"/>
    <n v="30"/>
    <n v="1"/>
    <n v="1"/>
    <n v="2"/>
  </r>
  <r>
    <n v="76642"/>
    <x v="1"/>
    <n v="40"/>
    <n v="6"/>
    <x v="1"/>
    <m/>
    <n v="2"/>
    <n v="3"/>
    <n v="1"/>
    <n v="62"/>
    <n v="1.6"/>
    <n v="126"/>
    <n v="3.26"/>
    <n v="59"/>
    <n v="1.5225806451612904"/>
    <n v="55.636178341417988"/>
    <n v="1.4357723442946577"/>
    <x v="0"/>
    <n v="2"/>
    <m/>
    <n v="9"/>
    <n v="1"/>
    <n v="3"/>
    <n v="3"/>
    <n v="3"/>
    <n v="3"/>
    <m/>
    <n v="0"/>
    <n v="0"/>
    <n v="1"/>
    <n v="1"/>
    <n v="2"/>
  </r>
  <r>
    <n v="76643"/>
    <x v="1"/>
    <n v="41"/>
    <n v="4"/>
    <x v="1"/>
    <m/>
    <n v="1"/>
    <n v="4"/>
    <n v="6"/>
    <n v="54"/>
    <n v="1.4"/>
    <n v="182"/>
    <n v="4.71"/>
    <n v="54"/>
    <n v="1.4"/>
    <n v="60.219779616293579"/>
    <n v="1.5612535456076113"/>
    <x v="1"/>
    <n v="1"/>
    <n v="2"/>
    <n v="14"/>
    <n v="3"/>
    <n v="3"/>
    <n v="3"/>
    <n v="3"/>
    <n v="3"/>
    <n v="2"/>
    <n v="5"/>
    <n v="0"/>
    <n v="1"/>
    <n v="1"/>
    <n v="2"/>
  </r>
  <r>
    <n v="76653"/>
    <x v="1"/>
    <n v="66"/>
    <n v="3"/>
    <x v="1"/>
    <m/>
    <n v="1"/>
    <n v="4"/>
    <n v="1"/>
    <n v="54"/>
    <n v="1.4"/>
    <n v="268"/>
    <n v="6.93"/>
    <n v="60"/>
    <n v="1.5555555555555556"/>
    <n v="46.838599710815764"/>
    <n v="1.2143340665767051"/>
    <x v="1"/>
    <n v="2"/>
    <m/>
    <n v="12"/>
    <n v="2"/>
    <n v="1"/>
    <n v="3"/>
    <n v="3"/>
    <n v="2"/>
    <n v="0"/>
    <n v="0"/>
    <n v="1"/>
    <n v="1"/>
    <n v="1"/>
    <n v="2"/>
  </r>
  <r>
    <n v="76654"/>
    <x v="1"/>
    <n v="45"/>
    <n v="3"/>
    <x v="1"/>
    <m/>
    <n v="1"/>
    <n v="3"/>
    <n v="1"/>
    <n v="36"/>
    <n v="0.93"/>
    <n v="216"/>
    <n v="5.59"/>
    <n v="37"/>
    <n v="0.95583333333333342"/>
    <n v="28.745130175690591"/>
    <n v="0.74258252953867365"/>
    <x v="1"/>
    <n v="2"/>
    <m/>
    <n v="15"/>
    <n v="2"/>
    <n v="0"/>
    <n v="3"/>
    <n v="2"/>
    <n v="2"/>
    <n v="6"/>
    <n v="0"/>
    <n v="0"/>
    <n v="1"/>
    <n v="1"/>
    <n v="2"/>
  </r>
  <r>
    <n v="76655"/>
    <x v="1"/>
    <n v="64"/>
    <n v="2"/>
    <x v="1"/>
    <m/>
    <n v="2"/>
    <n v="3"/>
    <n v="3"/>
    <n v="49"/>
    <n v="1.27"/>
    <n v="161"/>
    <n v="4.16"/>
    <n v="57"/>
    <n v="1.4773469387755103"/>
    <n v="58.98168671737632"/>
    <n v="1.5287090230830189"/>
    <x v="0"/>
    <n v="1"/>
    <n v="1"/>
    <n v="2"/>
    <n v="5"/>
    <n v="0"/>
    <m/>
    <m/>
    <m/>
    <n v="0"/>
    <n v="0"/>
    <n v="0"/>
    <n v="1"/>
    <n v="1"/>
    <n v="2"/>
  </r>
  <r>
    <n v="76656"/>
    <x v="1"/>
    <n v="23"/>
    <n v="3"/>
    <x v="1"/>
    <m/>
    <n v="1"/>
    <n v="3"/>
    <n v="5"/>
    <n v="34"/>
    <n v="0.88"/>
    <n v="238"/>
    <n v="6.15"/>
    <n v="29"/>
    <n v="0.75058823529411767"/>
    <n v="40.495278956051429"/>
    <n v="1.0481131023919192"/>
    <x v="1"/>
    <m/>
    <m/>
    <n v="7"/>
    <n v="4"/>
    <n v="3"/>
    <n v="3"/>
    <n v="3"/>
    <n v="3"/>
    <n v="1"/>
    <n v="3"/>
    <n v="21"/>
    <n v="1"/>
    <n v="1"/>
    <n v="2"/>
  </r>
  <r>
    <n v="76657"/>
    <x v="1"/>
    <n v="49"/>
    <n v="4"/>
    <x v="1"/>
    <m/>
    <n v="2"/>
    <n v="4"/>
    <n v="5"/>
    <n v="59"/>
    <n v="1.53"/>
    <n v="158"/>
    <n v="4.09"/>
    <n v="61"/>
    <n v="1.581864406779661"/>
    <n v="58.964667154332453"/>
    <n v="1.5290837414598077"/>
    <x v="0"/>
    <n v="2"/>
    <m/>
    <n v="77"/>
    <n v="1"/>
    <n v="2"/>
    <m/>
    <m/>
    <m/>
    <m/>
    <n v="0"/>
    <n v="0"/>
    <n v="1"/>
    <n v="1"/>
    <n v="2"/>
  </r>
  <r>
    <n v="76659"/>
    <x v="1"/>
    <n v="36"/>
    <n v="3"/>
    <x v="1"/>
    <m/>
    <n v="1"/>
    <n v="4"/>
    <n v="1"/>
    <n v="66"/>
    <n v="1.71"/>
    <n v="246"/>
    <n v="6.36"/>
    <n v="61"/>
    <n v="1.5804545454545456"/>
    <n v="60.252828817243682"/>
    <n v="1.561096019355859"/>
    <x v="1"/>
    <m/>
    <m/>
    <n v="12"/>
    <n v="1"/>
    <n v="3"/>
    <n v="3"/>
    <n v="3"/>
    <n v="3"/>
    <m/>
    <n v="0"/>
    <n v="0"/>
    <n v="1"/>
    <n v="1"/>
    <n v="2"/>
  </r>
  <r>
    <n v="76660"/>
    <x v="1"/>
    <n v="74"/>
    <n v="3"/>
    <x v="1"/>
    <m/>
    <n v="2"/>
    <n v="3"/>
    <n v="2"/>
    <n v="42"/>
    <n v="1.0900000000000001"/>
    <n v="157"/>
    <n v="4.0599999999999996"/>
    <n v="42"/>
    <n v="1.0900000000000001"/>
    <n v="42.415263611544454"/>
    <n v="1.1007770794424634"/>
    <x v="1"/>
    <n v="2"/>
    <m/>
    <n v="3"/>
    <n v="3"/>
    <n v="0"/>
    <n v="3"/>
    <n v="3"/>
    <n v="3"/>
    <m/>
    <n v="0"/>
    <n v="0"/>
    <n v="2"/>
    <n v="1"/>
    <n v="2"/>
  </r>
  <r>
    <n v="76665"/>
    <x v="1"/>
    <n v="44"/>
    <n v="3"/>
    <x v="1"/>
    <m/>
    <n v="1"/>
    <n v="5"/>
    <n v="1"/>
    <n v="99"/>
    <n v="2.56"/>
    <n v="181"/>
    <n v="4.68"/>
    <n v="94"/>
    <n v="2.4307070707070708"/>
    <n v="99.936549021151563"/>
    <n v="2.5842178332742223"/>
    <x v="1"/>
    <n v="2"/>
    <m/>
    <n v="15"/>
    <n v="3"/>
    <n v="0"/>
    <n v="3"/>
    <n v="3"/>
    <n v="3"/>
    <n v="1"/>
    <n v="0"/>
    <n v="0"/>
    <n v="1"/>
    <n v="1"/>
    <n v="2"/>
  </r>
  <r>
    <n v="76666"/>
    <x v="1"/>
    <n v="65"/>
    <n v="6"/>
    <x v="1"/>
    <m/>
    <n v="2"/>
    <n v="4"/>
    <n v="2"/>
    <n v="53"/>
    <n v="1.37"/>
    <n v="211"/>
    <n v="5.46"/>
    <n v="55"/>
    <n v="1.4216981132075472"/>
    <n v="50.360889688365233"/>
    <n v="1.3017814881709504"/>
    <x v="0"/>
    <n v="2"/>
    <m/>
    <n v="3"/>
    <n v="3"/>
    <n v="3"/>
    <m/>
    <m/>
    <m/>
    <n v="0"/>
    <n v="0"/>
    <n v="0"/>
    <n v="2"/>
    <n v="1"/>
    <n v="2"/>
  </r>
  <r>
    <n v="76667"/>
    <x v="1"/>
    <n v="52"/>
    <n v="3"/>
    <x v="1"/>
    <m/>
    <n v="1"/>
    <n v="5"/>
    <n v="1"/>
    <n v="79"/>
    <n v="2.04"/>
    <n v="197"/>
    <n v="5.09"/>
    <n v="79"/>
    <n v="2.04"/>
    <n v="68.505381079217244"/>
    <n v="1.7689997139443443"/>
    <x v="1"/>
    <n v="1"/>
    <n v="2"/>
    <n v="15"/>
    <n v="2"/>
    <n v="3"/>
    <n v="3"/>
    <n v="2"/>
    <n v="2"/>
    <n v="1"/>
    <n v="0"/>
    <n v="0"/>
    <n v="1"/>
    <n v="1"/>
    <n v="2"/>
  </r>
  <r>
    <n v="76668"/>
    <x v="1"/>
    <n v="45"/>
    <n v="3"/>
    <x v="1"/>
    <m/>
    <n v="1"/>
    <n v="4"/>
    <n v="1"/>
    <n v="95"/>
    <n v="2.46"/>
    <n v="241"/>
    <n v="6.23"/>
    <n v="90"/>
    <n v="2.3305263157894736"/>
    <n v="98.409698331045462"/>
    <n v="2.5482932409933876"/>
    <x v="1"/>
    <n v="2"/>
    <m/>
    <n v="15"/>
    <n v="2"/>
    <n v="2"/>
    <n v="3"/>
    <n v="3"/>
    <n v="2"/>
    <n v="0"/>
    <n v="0"/>
    <n v="0"/>
    <n v="1"/>
    <n v="1"/>
    <n v="2"/>
  </r>
  <r>
    <n v="76671"/>
    <x v="1"/>
    <n v="40"/>
    <n v="4"/>
    <x v="1"/>
    <m/>
    <n v="1"/>
    <n v="5"/>
    <n v="1"/>
    <n v="60"/>
    <n v="1.55"/>
    <n v="212"/>
    <n v="5.48"/>
    <n v="64"/>
    <n v="1.6533333333333333"/>
    <n v="54.927239094909098"/>
    <n v="1.4189536766184851"/>
    <x v="1"/>
    <n v="2"/>
    <m/>
    <n v="15"/>
    <n v="3"/>
    <n v="2"/>
    <n v="3"/>
    <n v="3"/>
    <n v="3"/>
    <n v="5"/>
    <n v="20"/>
    <n v="30"/>
    <n v="1"/>
    <n v="1"/>
    <n v="2"/>
  </r>
  <r>
    <n v="76672"/>
    <x v="1"/>
    <n v="45"/>
    <n v="4"/>
    <x v="1"/>
    <m/>
    <n v="1"/>
    <n v="4"/>
    <n v="3"/>
    <n v="56"/>
    <n v="1.45"/>
    <n v="196"/>
    <n v="5.07"/>
    <n v="59"/>
    <n v="1.5276785714285714"/>
    <n v="48.66357974717544"/>
    <n v="1.2600391184536497"/>
    <x v="1"/>
    <n v="1"/>
    <n v="2"/>
    <n v="3"/>
    <n v="4"/>
    <n v="0"/>
    <m/>
    <m/>
    <m/>
    <n v="0"/>
    <n v="0"/>
    <n v="1"/>
    <n v="1"/>
    <n v="2"/>
    <m/>
  </r>
  <r>
    <n v="76674"/>
    <x v="1"/>
    <n v="42"/>
    <n v="3"/>
    <x v="1"/>
    <m/>
    <n v="1"/>
    <n v="1"/>
    <n v="6"/>
    <n v="45"/>
    <n v="1.1599999999999999"/>
    <n v="232"/>
    <n v="6"/>
    <n v="45"/>
    <n v="1.1599999999999999"/>
    <n v="43.208003808847899"/>
    <n v="1.1138063204058568"/>
    <x v="0"/>
    <n v="2"/>
    <m/>
    <n v="5"/>
    <n v="4"/>
    <n v="3"/>
    <n v="3"/>
    <n v="3"/>
    <n v="3"/>
    <n v="2"/>
    <n v="3"/>
    <n v="1"/>
    <n v="1"/>
    <n v="1"/>
    <n v="2"/>
  </r>
  <r>
    <n v="76680"/>
    <x v="1"/>
    <n v="61"/>
    <n v="3"/>
    <x v="1"/>
    <m/>
    <n v="1"/>
    <n v="4"/>
    <n v="1"/>
    <n v="48"/>
    <n v="1.24"/>
    <n v="166"/>
    <n v="4.29"/>
    <n v="45"/>
    <n v="1.1624999999999999"/>
    <n v="33.533060394929933"/>
    <n v="0.86627072686902329"/>
    <x v="1"/>
    <n v="2"/>
    <m/>
    <n v="15"/>
    <n v="3"/>
    <n v="0"/>
    <n v="3"/>
    <n v="3"/>
    <n v="2"/>
    <n v="0"/>
    <n v="0"/>
    <n v="0"/>
    <n v="1"/>
    <n v="1"/>
    <n v="2"/>
  </r>
  <r>
    <n v="76684"/>
    <x v="1"/>
    <n v="47"/>
    <n v="3"/>
    <x v="1"/>
    <m/>
    <n v="1"/>
    <n v="5"/>
    <n v="5"/>
    <n v="109"/>
    <n v="2.82"/>
    <n v="203"/>
    <n v="5.25"/>
    <n v="108"/>
    <n v="2.7941284403669724"/>
    <n v="100.09407406467921"/>
    <n v="2.5895898060770213"/>
    <x v="1"/>
    <n v="2"/>
    <m/>
    <n v="7"/>
    <n v="2"/>
    <n v="3"/>
    <n v="3"/>
    <n v="3"/>
    <n v="2"/>
    <n v="0"/>
    <n v="0"/>
    <n v="6"/>
    <n v="1"/>
    <n v="1"/>
    <n v="2"/>
  </r>
  <r>
    <n v="76692"/>
    <x v="1"/>
    <n v="58"/>
    <n v="3"/>
    <x v="1"/>
    <m/>
    <n v="1"/>
    <n v="5"/>
    <n v="1"/>
    <n v="49"/>
    <n v="1.27"/>
    <n v="200"/>
    <n v="5.17"/>
    <n v="55"/>
    <n v="1.4255102040816325"/>
    <n v="55.820809870406002"/>
    <n v="1.4467842558248085"/>
    <x v="1"/>
    <n v="2"/>
    <m/>
    <n v="9"/>
    <n v="3"/>
    <n v="3"/>
    <n v="3"/>
    <n v="3"/>
    <n v="3"/>
    <n v="5"/>
    <n v="0"/>
    <n v="0"/>
    <n v="1"/>
    <n v="2"/>
    <m/>
  </r>
  <r>
    <n v="76698"/>
    <x v="1"/>
    <n v="66"/>
    <n v="6"/>
    <x v="1"/>
    <m/>
    <n v="2"/>
    <n v="3"/>
    <n v="1"/>
    <n v="17"/>
    <n v="0.44"/>
    <n v="188"/>
    <n v="4.8600000000000003"/>
    <n v="14"/>
    <n v="0.3623529411764706"/>
    <n v="6.7490807788992839"/>
    <n v="0.17468209074798147"/>
    <x v="0"/>
    <n v="2"/>
    <m/>
    <n v="8"/>
    <n v="1"/>
    <n v="0"/>
    <m/>
    <m/>
    <m/>
    <m/>
    <n v="0"/>
    <n v="0"/>
    <n v="2"/>
    <n v="1"/>
    <n v="2"/>
  </r>
  <r>
    <n v="76704"/>
    <x v="1"/>
    <n v="50"/>
    <n v="3"/>
    <x v="1"/>
    <m/>
    <n v="1"/>
    <n v="4"/>
    <n v="1"/>
    <n v="43"/>
    <n v="1.1100000000000001"/>
    <n v="231"/>
    <n v="5.97"/>
    <n v="37"/>
    <n v="0.95511627906976748"/>
    <n v="31.435334244963805"/>
    <n v="0.81147025609092627"/>
    <x v="1"/>
    <n v="2"/>
    <m/>
    <n v="4"/>
    <n v="3"/>
    <n v="1"/>
    <n v="3"/>
    <n v="3"/>
    <n v="1"/>
    <n v="1"/>
    <n v="0"/>
    <n v="0"/>
    <n v="1"/>
    <n v="1"/>
    <n v="2"/>
  </r>
  <r>
    <n v="76705"/>
    <x v="1"/>
    <n v="50"/>
    <n v="1"/>
    <x v="1"/>
    <m/>
    <n v="1"/>
    <n v="2"/>
    <n v="5"/>
    <n v="56"/>
    <n v="1.45"/>
    <n v="175"/>
    <n v="4.53"/>
    <n v="64"/>
    <n v="1.657142857142857"/>
    <n v="60.325394024474605"/>
    <n v="1.5619968095622887"/>
    <x v="0"/>
    <n v="2"/>
    <m/>
    <n v="6"/>
    <n v="4"/>
    <n v="1"/>
    <n v="2"/>
    <n v="2"/>
    <n v="2"/>
    <n v="2"/>
    <n v="0"/>
    <n v="0"/>
    <n v="2"/>
    <n v="2"/>
    <m/>
  </r>
  <r>
    <n v="76707"/>
    <x v="1"/>
    <n v="46"/>
    <n v="4"/>
    <x v="1"/>
    <m/>
    <n v="2"/>
    <n v="4"/>
    <n v="5"/>
    <n v="49"/>
    <n v="1.27"/>
    <n v="190"/>
    <n v="4.91"/>
    <n v="54"/>
    <n v="1.3995918367346938"/>
    <n v="48.802773673366268"/>
    <n v="1.2648882156158197"/>
    <x v="0"/>
    <n v="2"/>
    <m/>
    <n v="5"/>
    <n v="2"/>
    <n v="2"/>
    <n v="3"/>
    <n v="3"/>
    <n v="3"/>
    <m/>
    <n v="1"/>
    <n v="0"/>
    <n v="2"/>
    <n v="1"/>
    <n v="1"/>
  </r>
  <r>
    <n v="76714"/>
    <x v="1"/>
    <n v="72"/>
    <n v="3"/>
    <x v="1"/>
    <m/>
    <n v="1"/>
    <n v="4"/>
    <n v="1"/>
    <n v="48"/>
    <n v="1.24"/>
    <n v="151"/>
    <n v="3.9"/>
    <n v="49"/>
    <n v="1.2658333333333334"/>
    <n v="56.06068536522784"/>
    <n v="1.4482343719350526"/>
    <x v="0"/>
    <n v="1"/>
    <n v="2"/>
    <n v="5"/>
    <n v="4"/>
    <n v="3"/>
    <n v="3"/>
    <n v="3"/>
    <n v="3"/>
    <m/>
    <n v="0"/>
    <n v="7"/>
    <n v="2"/>
    <n v="1"/>
    <n v="2"/>
  </r>
  <r>
    <n v="76718"/>
    <x v="1"/>
    <n v="40"/>
    <n v="3"/>
    <x v="1"/>
    <m/>
    <n v="1"/>
    <n v="3"/>
    <n v="1"/>
    <n v="53"/>
    <n v="1.37"/>
    <n v="207"/>
    <n v="5.35"/>
    <n v="58"/>
    <n v="1.4992452830188681"/>
    <n v="52.844952451796999"/>
    <n v="1.3659921671502244"/>
    <x v="0"/>
    <n v="2"/>
    <m/>
    <n v="5"/>
    <n v="3"/>
    <n v="1"/>
    <m/>
    <m/>
    <m/>
    <m/>
    <n v="0"/>
    <n v="4"/>
    <n v="1"/>
    <n v="1"/>
    <n v="2"/>
  </r>
  <r>
    <n v="76719"/>
    <x v="1"/>
    <n v="39"/>
    <n v="4"/>
    <x v="1"/>
    <m/>
    <n v="1"/>
    <n v="3"/>
    <n v="1"/>
    <n v="49"/>
    <n v="1.27"/>
    <n v="168"/>
    <n v="4.34"/>
    <n v="44"/>
    <n v="1.1404081632653063"/>
    <n v="58.985251434813449"/>
    <n v="1.5288014147390425"/>
    <x v="1"/>
    <m/>
    <m/>
    <n v="8"/>
    <n v="3"/>
    <n v="3"/>
    <n v="3"/>
    <n v="3"/>
    <n v="2"/>
    <n v="2"/>
    <n v="2"/>
    <n v="0"/>
    <n v="1"/>
    <n v="1"/>
    <n v="2"/>
  </r>
  <r>
    <n v="76723"/>
    <x v="1"/>
    <n v="48"/>
    <n v="3"/>
    <x v="1"/>
    <m/>
    <n v="1"/>
    <n v="3"/>
    <n v="1"/>
    <n v="63"/>
    <n v="1.63"/>
    <n v="161"/>
    <n v="4.16"/>
    <n v="70"/>
    <n v="1.8111111111111111"/>
    <n v="55.765749606898652"/>
    <n v="1.4428281247499175"/>
    <x v="1"/>
    <n v="2"/>
    <m/>
    <n v="15"/>
    <n v="2"/>
    <n v="1"/>
    <m/>
    <m/>
    <m/>
    <n v="0"/>
    <n v="0"/>
    <n v="30"/>
    <n v="1"/>
    <n v="1"/>
    <n v="2"/>
  </r>
  <r>
    <n v="76734"/>
    <x v="1"/>
    <n v="80"/>
    <n v="3"/>
    <x v="1"/>
    <m/>
    <n v="1"/>
    <n v="4"/>
    <n v="1"/>
    <n v="51"/>
    <n v="1.32"/>
    <n v="188"/>
    <n v="4.8600000000000003"/>
    <n v="48"/>
    <n v="1.2423529411764707"/>
    <n v="52.700379551648567"/>
    <n v="1.3640098236897276"/>
    <x v="0"/>
    <n v="2"/>
    <m/>
    <n v="8"/>
    <n v="2"/>
    <n v="3"/>
    <n v="3"/>
    <n v="3"/>
    <n v="3"/>
    <n v="7"/>
    <n v="0"/>
    <n v="0"/>
    <n v="1"/>
    <n v="1"/>
    <n v="2"/>
  </r>
  <r>
    <n v="76735"/>
    <x v="1"/>
    <n v="58"/>
    <n v="3"/>
    <x v="1"/>
    <m/>
    <n v="1"/>
    <n v="4"/>
    <n v="2"/>
    <n v="75"/>
    <n v="1.94"/>
    <n v="165"/>
    <n v="4.2699999999999996"/>
    <n v="82"/>
    <n v="2.1210666666666667"/>
    <n v="86.038875251024763"/>
    <n v="2.2255389064931741"/>
    <x v="1"/>
    <n v="1"/>
    <n v="1"/>
    <n v="3"/>
    <n v="1"/>
    <n v="1"/>
    <n v="3"/>
    <n v="3"/>
    <n v="3"/>
    <m/>
    <n v="0"/>
    <n v="1"/>
    <n v="1"/>
    <n v="1"/>
    <n v="2"/>
  </r>
  <r>
    <n v="76736"/>
    <x v="1"/>
    <n v="30"/>
    <n v="6"/>
    <x v="1"/>
    <m/>
    <n v="2"/>
    <n v="5"/>
    <n v="1"/>
    <n v="40"/>
    <n v="1.03"/>
    <n v="187"/>
    <n v="4.84"/>
    <n v="48"/>
    <n v="1.236"/>
    <n v="33.86922650628189"/>
    <n v="0.87213258253675874"/>
    <x v="0"/>
    <m/>
    <m/>
    <n v="15"/>
    <n v="2"/>
    <n v="3"/>
    <n v="3"/>
    <n v="3"/>
    <n v="3"/>
    <n v="1"/>
    <n v="0"/>
    <n v="0"/>
    <n v="2"/>
    <n v="1"/>
    <n v="2"/>
  </r>
  <r>
    <n v="76737"/>
    <x v="1"/>
    <n v="28"/>
    <n v="3"/>
    <x v="1"/>
    <m/>
    <n v="1"/>
    <n v="4"/>
    <n v="5"/>
    <n v="43"/>
    <n v="1.1100000000000001"/>
    <n v="129"/>
    <n v="3.34"/>
    <n v="43"/>
    <n v="1.1100000000000001"/>
    <n v="36.110457880481498"/>
    <n v="0.93215368017056888"/>
    <x v="1"/>
    <m/>
    <m/>
    <n v="15"/>
    <n v="3"/>
    <n v="0"/>
    <m/>
    <m/>
    <m/>
    <n v="7"/>
    <n v="0"/>
    <n v="2"/>
    <n v="1"/>
    <n v="1"/>
    <n v="2"/>
  </r>
  <r>
    <n v="76738"/>
    <x v="1"/>
    <n v="63"/>
    <n v="6"/>
    <x v="1"/>
    <m/>
    <n v="2"/>
    <n v="5"/>
    <n v="3"/>
    <n v="64"/>
    <n v="1.66"/>
    <n v="325"/>
    <n v="8.4"/>
    <n v="66"/>
    <n v="1.7118749999999998"/>
    <n v="70.230016338299421"/>
    <n v="1.8215910487746412"/>
    <x v="0"/>
    <n v="2"/>
    <m/>
    <n v="15"/>
    <n v="2"/>
    <n v="1"/>
    <n v="1"/>
    <n v="1"/>
    <n v="2"/>
    <n v="1"/>
    <n v="2"/>
    <n v="1"/>
    <n v="1"/>
    <n v="1"/>
    <n v="2"/>
  </r>
  <r>
    <n v="76739"/>
    <x v="1"/>
    <n v="80"/>
    <n v="3"/>
    <x v="1"/>
    <m/>
    <n v="1"/>
    <n v="2"/>
    <n v="3"/>
    <n v="41"/>
    <n v="1.06"/>
    <n v="189"/>
    <n v="4.8899999999999997"/>
    <n v="35"/>
    <n v="0.90487804878048783"/>
    <n v="38.02449572401521"/>
    <n v="0.98307232847453963"/>
    <x v="1"/>
    <n v="2"/>
    <m/>
    <n v="4"/>
    <n v="2"/>
    <n v="3"/>
    <m/>
    <m/>
    <m/>
    <n v="1"/>
    <n v="0"/>
    <n v="0"/>
    <n v="2"/>
    <n v="1"/>
    <n v="2"/>
  </r>
  <r>
    <n v="76740"/>
    <x v="1"/>
    <n v="40"/>
    <n v="3"/>
    <x v="1"/>
    <m/>
    <n v="1"/>
    <n v="5"/>
    <n v="1"/>
    <n v="41"/>
    <n v="1.06"/>
    <n v="173"/>
    <n v="4.47"/>
    <n v="37"/>
    <n v="0.9565853658536585"/>
    <n v="33.004369447909326"/>
    <n v="0.85328369792155823"/>
    <x v="1"/>
    <n v="1"/>
    <n v="2"/>
    <n v="15"/>
    <n v="3"/>
    <n v="2"/>
    <n v="3"/>
    <n v="2"/>
    <n v="3"/>
    <n v="3"/>
    <n v="0"/>
    <n v="0"/>
    <n v="1"/>
    <n v="1"/>
    <n v="2"/>
  </r>
  <r>
    <n v="76741"/>
    <x v="1"/>
    <n v="68"/>
    <n v="3"/>
    <x v="1"/>
    <m/>
    <n v="1"/>
    <n v="3"/>
    <n v="3"/>
    <n v="57"/>
    <n v="1.47"/>
    <n v="179"/>
    <n v="4.63"/>
    <n v="52"/>
    <n v="1.3410526315789473"/>
    <n v="60.835752992146404"/>
    <n v="1.5689220508500914"/>
    <x v="1"/>
    <n v="2"/>
    <m/>
    <n v="3"/>
    <n v="4"/>
    <n v="2"/>
    <n v="3"/>
    <n v="2"/>
    <n v="2"/>
    <n v="3"/>
    <n v="6"/>
    <n v="10"/>
    <n v="1"/>
    <n v="1"/>
    <n v="2"/>
  </r>
  <r>
    <n v="76747"/>
    <x v="1"/>
    <n v="80"/>
    <n v="3"/>
    <x v="1"/>
    <m/>
    <n v="1"/>
    <n v="2"/>
    <n v="2"/>
    <n v="42"/>
    <n v="1.0900000000000001"/>
    <n v="143"/>
    <n v="3.7"/>
    <n v="43"/>
    <n v="1.115952380952381"/>
    <n v="42.97384504042666"/>
    <n v="1.1152735974777397"/>
    <x v="0"/>
    <n v="2"/>
    <m/>
    <n v="3"/>
    <n v="3"/>
    <n v="3"/>
    <n v="3"/>
    <n v="3"/>
    <n v="3"/>
    <n v="0"/>
    <n v="1"/>
    <n v="0"/>
    <n v="1"/>
    <n v="1"/>
    <n v="2"/>
  </r>
  <r>
    <n v="76751"/>
    <x v="1"/>
    <n v="36"/>
    <n v="1"/>
    <x v="1"/>
    <m/>
    <n v="2"/>
    <n v="2"/>
    <n v="1"/>
    <n v="46"/>
    <n v="1.19"/>
    <n v="179"/>
    <n v="4.63"/>
    <n v="53"/>
    <n v="1.3710869565217392"/>
    <n v="53.163495728664365"/>
    <n v="1.3753165199371866"/>
    <x v="0"/>
    <m/>
    <m/>
    <n v="10"/>
    <n v="3"/>
    <n v="0"/>
    <n v="3"/>
    <n v="3"/>
    <n v="1"/>
    <m/>
    <n v="0"/>
    <n v="0"/>
    <n v="2"/>
    <n v="2"/>
    <m/>
  </r>
  <r>
    <n v="76755"/>
    <x v="1"/>
    <n v="42"/>
    <n v="3"/>
    <x v="1"/>
    <m/>
    <n v="1"/>
    <n v="3"/>
    <n v="1"/>
    <n v="48"/>
    <n v="1.24"/>
    <n v="123"/>
    <n v="3.18"/>
    <n v="58"/>
    <n v="1.4983333333333333"/>
    <n v="53.430419660221851"/>
    <n v="1.3802858412223979"/>
    <x v="1"/>
    <n v="2"/>
    <m/>
    <n v="14"/>
    <n v="3"/>
    <n v="1"/>
    <m/>
    <m/>
    <m/>
    <n v="5"/>
    <n v="15"/>
    <n v="15"/>
    <n v="1"/>
    <n v="1"/>
    <n v="2"/>
  </r>
  <r>
    <n v="76764"/>
    <x v="1"/>
    <n v="61"/>
    <n v="6"/>
    <x v="1"/>
    <m/>
    <n v="2"/>
    <n v="5"/>
    <n v="1"/>
    <n v="47"/>
    <n v="1.22"/>
    <n v="213"/>
    <n v="5.51"/>
    <n v="50"/>
    <n v="1.2978723404255319"/>
    <n v="46.264988214001093"/>
    <n v="1.2009209706613049"/>
    <x v="0"/>
    <n v="2"/>
    <m/>
    <n v="15"/>
    <n v="2"/>
    <n v="3"/>
    <n v="9"/>
    <n v="2"/>
    <n v="2"/>
    <m/>
    <n v="4"/>
    <n v="0"/>
    <n v="1"/>
    <n v="1"/>
    <n v="2"/>
  </r>
  <r>
    <n v="76767"/>
    <x v="1"/>
    <n v="25"/>
    <n v="3"/>
    <x v="1"/>
    <m/>
    <n v="1"/>
    <n v="3"/>
    <n v="5"/>
    <n v="58"/>
    <n v="1.5"/>
    <n v="206"/>
    <n v="5.33"/>
    <n v="67"/>
    <n v="1.7327586206896552"/>
    <n v="53.413391931060787"/>
    <n v="1.381380825803296"/>
    <x v="1"/>
    <m/>
    <m/>
    <n v="8"/>
    <n v="3"/>
    <n v="1"/>
    <n v="3"/>
    <n v="1"/>
    <n v="1"/>
    <n v="4"/>
    <n v="0"/>
    <n v="1"/>
    <n v="1"/>
    <n v="2"/>
    <m/>
  </r>
  <r>
    <n v="76779"/>
    <x v="1"/>
    <n v="71"/>
    <n v="1"/>
    <x v="1"/>
    <m/>
    <n v="2"/>
    <n v="1"/>
    <n v="2"/>
    <n v="48"/>
    <n v="1.24"/>
    <n v="155"/>
    <n v="4.01"/>
    <n v="56"/>
    <n v="1.4466666666666665"/>
    <n v="35.506939821032347"/>
    <n v="0.91726261204333559"/>
    <x v="0"/>
    <n v="2"/>
    <m/>
    <n v="5"/>
    <n v="3"/>
    <n v="2"/>
    <n v="2"/>
    <n v="2"/>
    <n v="2"/>
    <m/>
    <n v="0"/>
    <n v="1"/>
    <n v="1"/>
    <n v="1"/>
    <n v="2"/>
  </r>
  <r>
    <n v="76789"/>
    <x v="1"/>
    <n v="71"/>
    <n v="3"/>
    <x v="1"/>
    <m/>
    <n v="1"/>
    <n v="5"/>
    <n v="1"/>
    <n v="63"/>
    <n v="1.63"/>
    <n v="208"/>
    <n v="5.38"/>
    <n v="69"/>
    <n v="1.7852380952380953"/>
    <n v="64.768889760238281"/>
    <n v="1.6757665128442603"/>
    <x v="1"/>
    <n v="1"/>
    <n v="2"/>
    <n v="14"/>
    <n v="4"/>
    <n v="3"/>
    <n v="4"/>
    <n v="3"/>
    <n v="3"/>
    <n v="1"/>
    <n v="0"/>
    <n v="0"/>
    <n v="1"/>
    <n v="1"/>
    <n v="2"/>
  </r>
  <r>
    <n v="76792"/>
    <x v="1"/>
    <n v="38"/>
    <n v="6"/>
    <x v="1"/>
    <m/>
    <n v="1"/>
    <n v="3"/>
    <n v="6"/>
    <n v="27"/>
    <n v="0.7"/>
    <n v="177"/>
    <n v="4.58"/>
    <n v="25"/>
    <n v="0.64814814814814814"/>
    <n v="29.009610918825373"/>
    <n v="0.75210102382139843"/>
    <x v="1"/>
    <m/>
    <m/>
    <n v="7"/>
    <n v="4"/>
    <n v="2"/>
    <m/>
    <m/>
    <m/>
    <n v="7"/>
    <n v="4"/>
    <n v="0"/>
    <n v="1"/>
    <n v="1"/>
    <n v="2"/>
  </r>
  <r>
    <n v="76793"/>
    <x v="1"/>
    <n v="45"/>
    <n v="1"/>
    <x v="1"/>
    <m/>
    <n v="1"/>
    <n v="4"/>
    <n v="1"/>
    <n v="32"/>
    <n v="0.83"/>
    <n v="212"/>
    <n v="5.48"/>
    <n v="33"/>
    <n v="0.85593749999999991"/>
    <n v="32.868720887512296"/>
    <n v="0.85253244801985018"/>
    <x v="1"/>
    <n v="2"/>
    <m/>
    <n v="8"/>
    <n v="5"/>
    <n v="3"/>
    <m/>
    <m/>
    <m/>
    <n v="2"/>
    <n v="1"/>
    <n v="0"/>
    <n v="1"/>
    <n v="1"/>
    <n v="2"/>
  </r>
  <r>
    <n v="76796"/>
    <x v="1"/>
    <n v="42"/>
    <n v="3"/>
    <x v="1"/>
    <m/>
    <n v="1"/>
    <n v="4"/>
    <n v="1"/>
    <n v="66"/>
    <n v="1.71"/>
    <n v="166"/>
    <n v="4.29"/>
    <n v="76"/>
    <n v="1.9690909090909092"/>
    <n v="65.546260234805601"/>
    <n v="1.6982440151745086"/>
    <x v="1"/>
    <n v="1"/>
    <n v="2"/>
    <n v="8"/>
    <n v="3"/>
    <n v="2"/>
    <n v="3"/>
    <n v="3"/>
    <n v="2"/>
    <n v="0"/>
    <n v="0"/>
    <n v="0"/>
    <n v="1"/>
    <n v="1"/>
    <n v="2"/>
  </r>
  <r>
    <n v="76797"/>
    <x v="1"/>
    <n v="60"/>
    <n v="6"/>
    <x v="1"/>
    <m/>
    <n v="2"/>
    <n v="4"/>
    <n v="1"/>
    <n v="95"/>
    <n v="2.46"/>
    <n v="262"/>
    <n v="6.78"/>
    <n v="99"/>
    <n v="2.5635789473684212"/>
    <n v="91.626642156160884"/>
    <n v="2.3726477863595345"/>
    <x v="0"/>
    <n v="2"/>
    <m/>
    <n v="3"/>
    <n v="3"/>
    <n v="0"/>
    <m/>
    <m/>
    <m/>
    <n v="0"/>
    <n v="0"/>
    <n v="0"/>
    <n v="1"/>
    <n v="1"/>
    <n v="2"/>
  </r>
  <r>
    <n v="76805"/>
    <x v="1"/>
    <n v="56"/>
    <n v="3"/>
    <x v="1"/>
    <m/>
    <n v="1"/>
    <n v="4"/>
    <n v="3"/>
    <n v="73"/>
    <n v="1.89"/>
    <n v="195"/>
    <n v="5.04"/>
    <n v="72"/>
    <n v="1.8641095890410957"/>
    <n v="72.477428469767332"/>
    <n v="1.8764704083268529"/>
    <x v="1"/>
    <n v="1"/>
    <n v="2"/>
    <n v="8"/>
    <n v="3"/>
    <n v="1"/>
    <n v="3"/>
    <n v="3"/>
    <n v="3"/>
    <n v="0"/>
    <n v="25"/>
    <n v="0"/>
    <n v="1"/>
    <n v="1"/>
    <n v="2"/>
  </r>
  <r>
    <n v="76807"/>
    <x v="1"/>
    <n v="72"/>
    <n v="1"/>
    <x v="1"/>
    <m/>
    <n v="1"/>
    <n v="4"/>
    <n v="1"/>
    <n v="69"/>
    <n v="1.78"/>
    <n v="149"/>
    <n v="3.85"/>
    <n v="68"/>
    <n v="1.7542028985507248"/>
    <n v="58.539110861928769"/>
    <n v="1.5101393816555537"/>
    <x v="0"/>
    <n v="2"/>
    <m/>
    <n v="8"/>
    <n v="3"/>
    <n v="2"/>
    <n v="1"/>
    <n v="1"/>
    <n v="1"/>
    <n v="0"/>
    <n v="0"/>
    <n v="0"/>
    <n v="2"/>
    <n v="1"/>
    <n v="2"/>
  </r>
  <r>
    <n v="76810"/>
    <x v="1"/>
    <n v="54"/>
    <n v="1"/>
    <x v="1"/>
    <m/>
    <n v="2"/>
    <n v="2"/>
    <n v="1"/>
    <n v="54"/>
    <n v="1.4"/>
    <n v="222"/>
    <n v="5.74"/>
    <n v="64"/>
    <n v="1.6592592592592592"/>
    <n v="48.937869936917018"/>
    <n v="1.2687595909571077"/>
    <x v="0"/>
    <n v="2"/>
    <m/>
    <n v="12"/>
    <n v="4"/>
    <n v="2"/>
    <n v="3"/>
    <n v="3"/>
    <n v="3"/>
    <n v="0"/>
    <n v="0"/>
    <n v="0"/>
    <n v="2"/>
    <n v="2"/>
    <m/>
  </r>
  <r>
    <n v="76811"/>
    <x v="1"/>
    <n v="27"/>
    <n v="6"/>
    <x v="1"/>
    <m/>
    <n v="2"/>
    <n v="5"/>
    <n v="5"/>
    <n v="66"/>
    <n v="1.71"/>
    <n v="185"/>
    <n v="4.78"/>
    <n v="61"/>
    <n v="1.5804545454545456"/>
    <n v="71.635739564837181"/>
    <n v="1.8560168887253268"/>
    <x v="0"/>
    <m/>
    <m/>
    <n v="8"/>
    <n v="4"/>
    <n v="1"/>
    <m/>
    <m/>
    <m/>
    <n v="2"/>
    <n v="0"/>
    <n v="30"/>
    <n v="1"/>
    <n v="2"/>
    <m/>
  </r>
  <r>
    <n v="76819"/>
    <x v="1"/>
    <n v="54"/>
    <n v="6"/>
    <x v="1"/>
    <m/>
    <n v="2"/>
    <n v="5"/>
    <n v="1"/>
    <n v="81"/>
    <n v="2.09"/>
    <n v="231"/>
    <n v="5.97"/>
    <n v="80"/>
    <n v="2.0641975308641975"/>
    <n v="74.389385550480327"/>
    <n v="1.9194298246975787"/>
    <x v="0"/>
    <n v="2"/>
    <m/>
    <n v="15"/>
    <n v="1"/>
    <n v="3"/>
    <m/>
    <m/>
    <m/>
    <m/>
    <n v="0"/>
    <n v="0"/>
    <n v="1"/>
    <n v="1"/>
    <n v="2"/>
  </r>
  <r>
    <n v="76824"/>
    <x v="1"/>
    <n v="57"/>
    <n v="3"/>
    <x v="1"/>
    <m/>
    <n v="1"/>
    <n v="3"/>
    <n v="3"/>
    <n v="55"/>
    <n v="1.42"/>
    <n v="161"/>
    <n v="4.16"/>
    <n v="59"/>
    <n v="1.5232727272727273"/>
    <n v="47.0133849564901"/>
    <n v="1.2138001206948352"/>
    <x v="1"/>
    <n v="2"/>
    <m/>
    <n v="3"/>
    <n v="4"/>
    <n v="2"/>
    <n v="3"/>
    <n v="3"/>
    <n v="3"/>
    <n v="4"/>
    <n v="0"/>
    <n v="4"/>
    <n v="1"/>
    <n v="2"/>
    <m/>
  </r>
  <r>
    <n v="76827"/>
    <x v="1"/>
    <n v="72"/>
    <n v="1"/>
    <x v="1"/>
    <m/>
    <n v="2"/>
    <n v="1"/>
    <n v="2"/>
    <n v="41"/>
    <n v="1.06"/>
    <n v="175"/>
    <n v="4.53"/>
    <n v="48"/>
    <n v="1.2409756097560976"/>
    <n v="36.057251771417185"/>
    <n v="0.93221187506590786"/>
    <x v="0"/>
    <n v="2"/>
    <m/>
    <n v="3"/>
    <n v="3"/>
    <n v="1"/>
    <m/>
    <m/>
    <m/>
    <m/>
    <n v="0"/>
    <n v="0"/>
    <n v="2"/>
    <n v="2"/>
    <m/>
  </r>
  <r>
    <n v="76828"/>
    <x v="1"/>
    <n v="40"/>
    <n v="6"/>
    <x v="1"/>
    <m/>
    <n v="2"/>
    <n v="4"/>
    <n v="1"/>
    <n v="39"/>
    <n v="1.01"/>
    <n v="209"/>
    <n v="5.4"/>
    <n v="35"/>
    <n v="0.90641025641025641"/>
    <n v="29.98957904292401"/>
    <n v="0.7766532008552115"/>
    <x v="0"/>
    <n v="2"/>
    <m/>
    <n v="5"/>
    <n v="4"/>
    <n v="0"/>
    <m/>
    <m/>
    <m/>
    <n v="1"/>
    <n v="0"/>
    <n v="120"/>
    <n v="1"/>
    <n v="1"/>
    <n v="2"/>
  </r>
  <r>
    <n v="76831"/>
    <x v="1"/>
    <n v="80"/>
    <n v="3"/>
    <x v="1"/>
    <m/>
    <n v="1"/>
    <n v="1"/>
    <n v="2"/>
    <n v="71"/>
    <n v="1.84"/>
    <n v="211"/>
    <n v="5.46"/>
    <n v="71"/>
    <n v="1.8400000000000003"/>
    <n v="60.139334981823595"/>
    <n v="1.558540512205006"/>
    <x v="0"/>
    <n v="1"/>
    <n v="1"/>
    <n v="7"/>
    <n v="4"/>
    <n v="3"/>
    <n v="9"/>
    <n v="1"/>
    <n v="2"/>
    <m/>
    <n v="0"/>
    <n v="0"/>
    <n v="1"/>
    <n v="1"/>
    <n v="2"/>
  </r>
  <r>
    <n v="76835"/>
    <x v="1"/>
    <n v="40"/>
    <n v="4"/>
    <x v="1"/>
    <m/>
    <n v="1"/>
    <n v="3"/>
    <n v="6"/>
    <n v="42"/>
    <n v="1.0900000000000001"/>
    <n v="106"/>
    <n v="2.74"/>
    <n v="47"/>
    <n v="1.2197619047619048"/>
    <n v="37.829825829985751"/>
    <n v="0.98177405130201123"/>
    <x v="1"/>
    <n v="2"/>
    <m/>
    <n v="3"/>
    <n v="1"/>
    <n v="0"/>
    <n v="3"/>
    <n v="2"/>
    <n v="1"/>
    <n v="4"/>
    <n v="0"/>
    <n v="4"/>
    <n v="1"/>
    <n v="1"/>
    <n v="2"/>
  </r>
  <r>
    <n v="76840"/>
    <x v="1"/>
    <n v="61"/>
    <n v="4"/>
    <x v="1"/>
    <m/>
    <n v="1"/>
    <n v="3"/>
    <n v="5"/>
    <n v="58"/>
    <n v="1.5"/>
    <n v="181"/>
    <n v="4.68"/>
    <n v="65"/>
    <n v="1.6810344827586208"/>
    <n v="58.050886831991178"/>
    <n v="1.5013160387583924"/>
    <x v="1"/>
    <n v="2"/>
    <m/>
    <n v="3"/>
    <n v="4"/>
    <n v="2"/>
    <n v="3"/>
    <n v="3"/>
    <n v="3"/>
    <m/>
    <n v="0"/>
    <n v="0"/>
    <n v="1"/>
    <n v="1"/>
    <n v="1"/>
  </r>
  <r>
    <n v="76846"/>
    <x v="1"/>
    <n v="26"/>
    <n v="2"/>
    <x v="1"/>
    <m/>
    <n v="1"/>
    <n v="2"/>
    <n v="5"/>
    <n v="69"/>
    <n v="1.78"/>
    <n v="145"/>
    <n v="3.75"/>
    <n v="71"/>
    <n v="1.8315942028985506"/>
    <n v="69.683390726832258"/>
    <n v="1.7976294999095856"/>
    <x v="1"/>
    <m/>
    <m/>
    <n v="8"/>
    <n v="4"/>
    <n v="0"/>
    <m/>
    <m/>
    <m/>
    <m/>
    <n v="4"/>
    <n v="4"/>
    <n v="1"/>
    <n v="1"/>
    <n v="2"/>
  </r>
  <r>
    <n v="76847"/>
    <x v="1"/>
    <n v="35"/>
    <n v="6"/>
    <x v="1"/>
    <m/>
    <n v="1"/>
    <n v="5"/>
    <n v="5"/>
    <n v="82"/>
    <n v="2.12"/>
    <n v="219"/>
    <n v="5.66"/>
    <n v="85"/>
    <n v="2.1975609756097563"/>
    <n v="78.505364106433859"/>
    <n v="2.0296508768980464"/>
    <x v="0"/>
    <m/>
    <m/>
    <n v="15"/>
    <n v="1"/>
    <n v="3"/>
    <n v="3"/>
    <n v="3"/>
    <n v="3"/>
    <n v="1"/>
    <n v="0"/>
    <n v="0"/>
    <n v="1"/>
    <n v="1"/>
    <n v="2"/>
  </r>
  <r>
    <n v="76851"/>
    <x v="1"/>
    <n v="73"/>
    <n v="2"/>
    <x v="1"/>
    <m/>
    <n v="2"/>
    <n v="1"/>
    <n v="6"/>
    <n v="45"/>
    <n v="1.1599999999999999"/>
    <n v="162"/>
    <n v="4.1900000000000004"/>
    <n v="51"/>
    <n v="1.3146666666666667"/>
    <n v="38.339697876241971"/>
    <n v="0.98831221192090402"/>
    <x v="0"/>
    <n v="2"/>
    <m/>
    <m/>
    <n v="4"/>
    <n v="3"/>
    <n v="3"/>
    <n v="2"/>
    <n v="2"/>
    <n v="0"/>
    <n v="0"/>
    <n v="0"/>
    <n v="2"/>
    <n v="1"/>
    <n v="2"/>
  </r>
  <r>
    <n v="76860"/>
    <x v="1"/>
    <n v="60"/>
    <n v="4"/>
    <x v="1"/>
    <m/>
    <n v="2"/>
    <n v="4"/>
    <n v="1"/>
    <n v="48"/>
    <n v="1.24"/>
    <n v="217"/>
    <n v="5.61"/>
    <n v="54"/>
    <n v="1.3949999999999998"/>
    <n v="50.091706096892111"/>
    <n v="1.2940357408363796"/>
    <x v="0"/>
    <n v="2"/>
    <m/>
    <n v="7"/>
    <n v="3"/>
    <n v="3"/>
    <n v="3"/>
    <n v="3"/>
    <n v="3"/>
    <m/>
    <n v="0"/>
    <n v="0"/>
    <n v="1"/>
    <n v="1"/>
    <n v="2"/>
  </r>
  <r>
    <n v="76863"/>
    <x v="1"/>
    <n v="39"/>
    <n v="3"/>
    <x v="1"/>
    <m/>
    <n v="1"/>
    <n v="5"/>
    <n v="6"/>
    <n v="81"/>
    <n v="2.09"/>
    <n v="152"/>
    <n v="3.93"/>
    <n v="83"/>
    <n v="2.1416049382716049"/>
    <n v="74.692297070172401"/>
    <n v="1.9272456898353125"/>
    <x v="0"/>
    <m/>
    <m/>
    <n v="15"/>
    <n v="2"/>
    <n v="0"/>
    <m/>
    <m/>
    <m/>
    <n v="0"/>
    <n v="0"/>
    <n v="0"/>
    <n v="1"/>
    <n v="1"/>
    <n v="1"/>
  </r>
  <r>
    <n v="76864"/>
    <x v="1"/>
    <n v="80"/>
    <n v="3"/>
    <x v="1"/>
    <m/>
    <n v="1"/>
    <n v="3"/>
    <n v="2"/>
    <n v="61"/>
    <n v="1.58"/>
    <n v="166"/>
    <n v="4.29"/>
    <n v="58"/>
    <n v="1.5022950819672132"/>
    <n v="55.158287216866597"/>
    <n v="1.4286900623385119"/>
    <x v="1"/>
    <n v="2"/>
    <m/>
    <n v="5"/>
    <n v="1"/>
    <n v="0"/>
    <n v="3"/>
    <n v="3"/>
    <n v="3"/>
    <m/>
    <n v="0"/>
    <n v="3"/>
    <n v="1"/>
    <n v="1"/>
    <n v="2"/>
  </r>
  <r>
    <n v="76870"/>
    <x v="1"/>
    <n v="80"/>
    <n v="3"/>
    <x v="1"/>
    <m/>
    <n v="1"/>
    <n v="4"/>
    <n v="2"/>
    <n v="51"/>
    <n v="1.32"/>
    <n v="242"/>
    <n v="6.26"/>
    <n v="53"/>
    <n v="1.371764705882353"/>
    <n v="49.994858412310435"/>
    <n v="1.2939845706715642"/>
    <x v="0"/>
    <n v="2"/>
    <m/>
    <n v="4"/>
    <n v="4"/>
    <n v="2"/>
    <m/>
    <m/>
    <m/>
    <n v="0"/>
    <n v="3"/>
    <n v="0"/>
    <n v="1"/>
    <n v="1"/>
    <n v="2"/>
  </r>
  <r>
    <n v="76871"/>
    <x v="1"/>
    <n v="70"/>
    <n v="6"/>
    <x v="1"/>
    <m/>
    <n v="1"/>
    <n v="4"/>
    <n v="1"/>
    <n v="70"/>
    <n v="1.81"/>
    <n v="176"/>
    <n v="4.55"/>
    <n v="77"/>
    <n v="1.9910000000000001"/>
    <n v="64.5780074662283"/>
    <n v="1.6698027644839033"/>
    <x v="1"/>
    <n v="2"/>
    <m/>
    <n v="9"/>
    <n v="3"/>
    <n v="0"/>
    <n v="2"/>
    <n v="2"/>
    <n v="1"/>
    <n v="0"/>
    <n v="3"/>
    <n v="0"/>
    <n v="1"/>
    <n v="1"/>
    <n v="2"/>
  </r>
  <r>
    <n v="76877"/>
    <x v="1"/>
    <n v="52"/>
    <n v="4"/>
    <x v="1"/>
    <m/>
    <n v="1"/>
    <n v="3"/>
    <n v="3"/>
    <n v="46"/>
    <n v="1.19"/>
    <n v="193"/>
    <n v="4.99"/>
    <n v="50"/>
    <n v="1.2934782608695652"/>
    <n v="47.275312898014434"/>
    <n v="1.2229917901877647"/>
    <x v="1"/>
    <n v="2"/>
    <m/>
    <n v="12"/>
    <n v="3"/>
    <n v="1"/>
    <n v="3"/>
    <n v="3"/>
    <n v="2"/>
    <n v="3"/>
    <n v="1"/>
    <n v="8"/>
    <n v="1"/>
    <n v="2"/>
    <m/>
  </r>
  <r>
    <n v="76880"/>
    <x v="1"/>
    <n v="62"/>
    <n v="4"/>
    <x v="1"/>
    <m/>
    <n v="1"/>
    <n v="4"/>
    <n v="1"/>
    <n v="52"/>
    <n v="1.34"/>
    <n v="212"/>
    <n v="5.48"/>
    <n v="58"/>
    <n v="1.4946153846153847"/>
    <n v="39.808371797891979"/>
    <n v="1.0258311194072165"/>
    <x v="0"/>
    <n v="2"/>
    <m/>
    <n v="14"/>
    <n v="3"/>
    <n v="2"/>
    <n v="2"/>
    <n v="2"/>
    <n v="2"/>
    <n v="2"/>
    <n v="2"/>
    <n v="0"/>
    <n v="1"/>
    <n v="1"/>
    <n v="2"/>
  </r>
  <r>
    <n v="76882"/>
    <x v="1"/>
    <n v="33"/>
    <n v="3"/>
    <x v="1"/>
    <m/>
    <n v="1"/>
    <n v="4"/>
    <n v="3"/>
    <n v="48"/>
    <n v="1.24"/>
    <n v="178"/>
    <n v="4.5999999999999996"/>
    <n v="45"/>
    <n v="1.1624999999999999"/>
    <n v="53.600379964800617"/>
    <n v="1.3846764824240159"/>
    <x v="1"/>
    <m/>
    <m/>
    <n v="6"/>
    <n v="4"/>
    <n v="2"/>
    <n v="3"/>
    <n v="2"/>
    <n v="2"/>
    <n v="0"/>
    <n v="0"/>
    <n v="1"/>
    <n v="1"/>
    <n v="2"/>
    <m/>
  </r>
  <r>
    <n v="76884"/>
    <x v="1"/>
    <n v="55"/>
    <n v="4"/>
    <x v="1"/>
    <m/>
    <n v="2"/>
    <n v="5"/>
    <n v="1"/>
    <n v="72"/>
    <n v="1.86"/>
    <n v="217"/>
    <n v="5.61"/>
    <n v="78"/>
    <n v="2.0150000000000001"/>
    <n v="76.30673747245919"/>
    <n v="1.971257384705196"/>
    <x v="0"/>
    <n v="1"/>
    <n v="2"/>
    <n v="15"/>
    <n v="2"/>
    <n v="3"/>
    <n v="3"/>
    <n v="3"/>
    <n v="3"/>
    <n v="0"/>
    <n v="1"/>
    <n v="0"/>
    <n v="1"/>
    <n v="1"/>
    <n v="2"/>
  </r>
  <r>
    <n v="76889"/>
    <x v="1"/>
    <n v="65"/>
    <n v="4"/>
    <x v="1"/>
    <m/>
    <n v="1"/>
    <n v="3"/>
    <n v="5"/>
    <n v="34"/>
    <n v="0.88"/>
    <n v="171"/>
    <n v="4.42"/>
    <n v="44"/>
    <n v="1.1388235294117646"/>
    <n v="19.532897542325578"/>
    <n v="0.50555734815430908"/>
    <x v="0"/>
    <n v="2"/>
    <m/>
    <n v="14"/>
    <n v="4"/>
    <n v="0"/>
    <n v="2"/>
    <n v="2"/>
    <n v="2"/>
    <m/>
    <n v="3"/>
    <n v="0"/>
    <n v="1"/>
    <n v="1"/>
    <n v="2"/>
  </r>
  <r>
    <n v="76893"/>
    <x v="1"/>
    <n v="60"/>
    <n v="3"/>
    <x v="1"/>
    <m/>
    <n v="1"/>
    <n v="3"/>
    <n v="3"/>
    <n v="41"/>
    <n v="1.06"/>
    <n v="168"/>
    <n v="4.34"/>
    <n v="40"/>
    <n v="1.0341463414634147"/>
    <n v="35.382036632804336"/>
    <n v="0.91475509343347805"/>
    <x v="1"/>
    <n v="2"/>
    <m/>
    <n v="6"/>
    <n v="3"/>
    <n v="1"/>
    <n v="3"/>
    <n v="3"/>
    <n v="3"/>
    <m/>
    <n v="10"/>
    <n v="20"/>
    <n v="1"/>
    <n v="1"/>
    <n v="2"/>
  </r>
  <r>
    <n v="76901"/>
    <x v="1"/>
    <n v="52"/>
    <n v="4"/>
    <x v="1"/>
    <m/>
    <n v="1"/>
    <n v="4"/>
    <n v="1"/>
    <n v="53"/>
    <n v="1.37"/>
    <n v="178"/>
    <n v="4.5999999999999996"/>
    <n v="59"/>
    <n v="1.5250943396226417"/>
    <n v="46.923226973529822"/>
    <n v="1.212921150070488"/>
    <x v="1"/>
    <n v="2"/>
    <m/>
    <n v="9"/>
    <n v="3"/>
    <n v="0"/>
    <n v="3"/>
    <n v="3"/>
    <n v="2"/>
    <n v="2"/>
    <n v="1"/>
    <n v="1"/>
    <n v="1"/>
    <n v="1"/>
    <n v="2"/>
  </r>
  <r>
    <n v="76905"/>
    <x v="1"/>
    <n v="33"/>
    <n v="4"/>
    <x v="1"/>
    <m/>
    <n v="1"/>
    <n v="3"/>
    <n v="3"/>
    <n v="60"/>
    <n v="1.55"/>
    <n v="180"/>
    <n v="4.6500000000000004"/>
    <n v="59"/>
    <n v="1.5241666666666667"/>
    <n v="61.236509452627935"/>
    <n v="1.5819431608595551"/>
    <x v="0"/>
    <m/>
    <m/>
    <n v="2"/>
    <n v="3"/>
    <n v="0"/>
    <n v="3"/>
    <n v="3"/>
    <n v="0"/>
    <m/>
    <n v="0"/>
    <n v="0"/>
    <n v="1"/>
    <n v="1"/>
    <n v="2"/>
  </r>
  <r>
    <n v="76908"/>
    <x v="1"/>
    <n v="22"/>
    <n v="7"/>
    <x v="1"/>
    <m/>
    <n v="1"/>
    <n v="4"/>
    <n v="6"/>
    <n v="65"/>
    <n v="1.68"/>
    <n v="196"/>
    <n v="5.07"/>
    <n v="71"/>
    <n v="1.8350769230769231"/>
    <n v="76.520791894306257"/>
    <n v="1.9777681597297618"/>
    <x v="1"/>
    <m/>
    <m/>
    <n v="12"/>
    <n v="4"/>
    <n v="1"/>
    <m/>
    <m/>
    <m/>
    <n v="2"/>
    <n v="1"/>
    <n v="3"/>
    <n v="1"/>
    <n v="1"/>
    <n v="2"/>
  </r>
  <r>
    <n v="76911"/>
    <x v="1"/>
    <n v="56"/>
    <n v="3"/>
    <x v="1"/>
    <m/>
    <n v="1"/>
    <n v="3"/>
    <n v="1"/>
    <n v="38"/>
    <n v="0.98"/>
    <n v="177"/>
    <n v="4.58"/>
    <n v="43"/>
    <n v="1.1089473684210527"/>
    <n v="42.132118966282022"/>
    <n v="1.0865651733409574"/>
    <x v="1"/>
    <n v="1"/>
    <n v="2"/>
    <n v="4"/>
    <n v="3"/>
    <n v="0"/>
    <m/>
    <m/>
    <m/>
    <n v="1"/>
    <n v="0"/>
    <n v="0"/>
    <n v="1"/>
    <n v="1"/>
    <n v="2"/>
  </r>
  <r>
    <n v="76920"/>
    <x v="1"/>
    <n v="23"/>
    <n v="7"/>
    <x v="1"/>
    <m/>
    <n v="1"/>
    <n v="4"/>
    <n v="6"/>
    <n v="57"/>
    <n v="1.47"/>
    <n v="178"/>
    <n v="4.5999999999999996"/>
    <n v="60"/>
    <n v="1.5473684210526317"/>
    <n v="61.403846386603405"/>
    <n v="1.583572880496614"/>
    <x v="1"/>
    <m/>
    <m/>
    <n v="4"/>
    <n v="1"/>
    <n v="0"/>
    <m/>
    <m/>
    <m/>
    <m/>
    <n v="0"/>
    <n v="0"/>
    <n v="2"/>
    <n v="2"/>
    <m/>
  </r>
  <r>
    <n v="76925"/>
    <x v="1"/>
    <n v="58"/>
    <n v="3"/>
    <x v="1"/>
    <m/>
    <n v="1"/>
    <n v="3"/>
    <n v="1"/>
    <n v="45"/>
    <n v="1.1599999999999999"/>
    <n v="177"/>
    <n v="4.58"/>
    <n v="40"/>
    <n v="1.0311111111111111"/>
    <n v="51.115988738869454"/>
    <n v="1.3176565986019679"/>
    <x v="1"/>
    <n v="2"/>
    <m/>
    <n v="2"/>
    <n v="3"/>
    <n v="2"/>
    <n v="4"/>
    <n v="4"/>
    <n v="4"/>
    <m/>
    <n v="0"/>
    <n v="4"/>
    <n v="2"/>
    <n v="1"/>
    <n v="2"/>
  </r>
  <r>
    <n v="76941"/>
    <x v="1"/>
    <n v="78"/>
    <n v="3"/>
    <x v="1"/>
    <m/>
    <n v="1"/>
    <n v="3"/>
    <n v="1"/>
    <n v="71"/>
    <n v="1.84"/>
    <n v="256"/>
    <n v="6.62"/>
    <n v="71"/>
    <n v="1.8400000000000003"/>
    <n v="79.041234437703835"/>
    <n v="2.0483925544419019"/>
    <x v="0"/>
    <n v="2"/>
    <m/>
    <n v="6"/>
    <n v="2"/>
    <n v="1"/>
    <m/>
    <m/>
    <m/>
    <n v="1"/>
    <n v="0"/>
    <n v="2"/>
    <n v="1"/>
    <n v="1"/>
    <n v="2"/>
  </r>
  <r>
    <n v="76945"/>
    <x v="1"/>
    <n v="53"/>
    <n v="3"/>
    <x v="1"/>
    <m/>
    <n v="1"/>
    <n v="2"/>
    <n v="1"/>
    <n v="23"/>
    <n v="0.59"/>
    <n v="195"/>
    <n v="5.04"/>
    <n v="23"/>
    <n v="0.59"/>
    <n v="26.095274257890953"/>
    <n v="0.66940051357198527"/>
    <x v="1"/>
    <n v="2"/>
    <m/>
    <n v="4"/>
    <n v="3"/>
    <n v="2"/>
    <n v="3"/>
    <n v="3"/>
    <n v="3"/>
    <n v="1"/>
    <n v="0"/>
    <n v="0"/>
    <n v="1"/>
    <n v="1"/>
    <n v="2"/>
  </r>
  <r>
    <n v="76950"/>
    <x v="1"/>
    <n v="36"/>
    <n v="3"/>
    <x v="1"/>
    <m/>
    <n v="1"/>
    <n v="5"/>
    <n v="1"/>
    <n v="55"/>
    <n v="1.42"/>
    <n v="182"/>
    <n v="4.71"/>
    <n v="61"/>
    <n v="1.5749090909090908"/>
    <n v="54.271990692491073"/>
    <n v="1.4012041233334056"/>
    <x v="1"/>
    <m/>
    <m/>
    <n v="15"/>
    <n v="3"/>
    <n v="2"/>
    <n v="3"/>
    <n v="3"/>
    <n v="2"/>
    <n v="1"/>
    <n v="30"/>
    <n v="30"/>
    <n v="1"/>
    <n v="1"/>
    <n v="2"/>
  </r>
  <r>
    <n v="76951"/>
    <x v="1"/>
    <n v="80"/>
    <n v="4"/>
    <x v="1"/>
    <m/>
    <n v="2"/>
    <n v="1"/>
    <n v="2"/>
    <n v="70"/>
    <n v="1.81"/>
    <n v="200"/>
    <n v="5.17"/>
    <n v="77"/>
    <n v="1.9910000000000001"/>
    <n v="70.196400866550519"/>
    <n v="1.8150783652636635"/>
    <x v="1"/>
    <n v="2"/>
    <m/>
    <n v="5"/>
    <n v="2"/>
    <n v="3"/>
    <n v="3"/>
    <n v="3"/>
    <n v="3"/>
    <m/>
    <n v="0"/>
    <n v="0"/>
    <n v="2"/>
    <n v="1"/>
    <n v="2"/>
  </r>
  <r>
    <n v="76958"/>
    <x v="1"/>
    <n v="57"/>
    <n v="2"/>
    <x v="1"/>
    <m/>
    <n v="1"/>
    <n v="3"/>
    <n v="1"/>
    <n v="55"/>
    <n v="1.42"/>
    <n v="224"/>
    <n v="5.79"/>
    <n v="53"/>
    <n v="1.3683636363636362"/>
    <n v="56.770949524436169"/>
    <n v="1.4657226968127157"/>
    <x v="1"/>
    <n v="1"/>
    <n v="2"/>
    <n v="14"/>
    <n v="3"/>
    <n v="0"/>
    <n v="2"/>
    <n v="2"/>
    <n v="1"/>
    <n v="0"/>
    <n v="3"/>
    <n v="0"/>
    <n v="1"/>
    <n v="1"/>
    <n v="2"/>
  </r>
  <r>
    <n v="76966"/>
    <x v="1"/>
    <n v="48"/>
    <n v="6"/>
    <x v="1"/>
    <m/>
    <n v="1"/>
    <n v="4"/>
    <n v="1"/>
    <n v="58"/>
    <n v="1.5"/>
    <n v="216"/>
    <n v="5.59"/>
    <n v="65"/>
    <n v="1.6810344827586208"/>
    <n v="57.580279462610399"/>
    <n v="1.4891451585157862"/>
    <x v="1"/>
    <n v="1"/>
    <n v="2"/>
    <n v="15"/>
    <n v="3"/>
    <n v="2"/>
    <n v="2"/>
    <n v="1"/>
    <n v="1"/>
    <n v="0"/>
    <n v="5"/>
    <n v="2"/>
    <n v="1"/>
    <n v="1"/>
    <n v="2"/>
  </r>
  <r>
    <n v="76973"/>
    <x v="1"/>
    <n v="65"/>
    <n v="3"/>
    <x v="1"/>
    <m/>
    <n v="1"/>
    <n v="5"/>
    <n v="3"/>
    <n v="41"/>
    <n v="1.06"/>
    <n v="259"/>
    <n v="6.7"/>
    <n v="35"/>
    <n v="0.90487804878048783"/>
    <n v="36.299730783800072"/>
    <n v="0.93848084465434345"/>
    <x v="1"/>
    <n v="2"/>
    <m/>
    <n v="15"/>
    <n v="2"/>
    <n v="1"/>
    <n v="3"/>
    <n v="3"/>
    <n v="2"/>
    <n v="3"/>
    <n v="2"/>
    <n v="0"/>
    <n v="1"/>
    <n v="1"/>
    <n v="2"/>
  </r>
  <r>
    <n v="76974"/>
    <x v="1"/>
    <n v="38"/>
    <n v="3"/>
    <x v="1"/>
    <m/>
    <n v="1"/>
    <n v="5"/>
    <n v="3"/>
    <n v="86"/>
    <n v="2.2200000000000002"/>
    <n v="164"/>
    <n v="4.24"/>
    <n v="85"/>
    <n v="2.1941860465116281"/>
    <n v="86.339973789289402"/>
    <n v="2.2287760675839823"/>
    <x v="1"/>
    <m/>
    <m/>
    <n v="9"/>
    <n v="3"/>
    <n v="1"/>
    <n v="3"/>
    <n v="3"/>
    <n v="2"/>
    <n v="1"/>
    <n v="15"/>
    <n v="2"/>
    <n v="1"/>
    <n v="1"/>
    <n v="2"/>
  </r>
  <r>
    <n v="76985"/>
    <x v="1"/>
    <n v="80"/>
    <n v="3"/>
    <x v="1"/>
    <m/>
    <n v="1"/>
    <n v="5"/>
    <n v="1"/>
    <n v="42"/>
    <n v="1.0900000000000001"/>
    <n v="201"/>
    <n v="5.2"/>
    <n v="52"/>
    <n v="1.3495238095238098"/>
    <n v="43.734364678943997"/>
    <n v="1.1350108928583087"/>
    <x v="0"/>
    <n v="2"/>
    <m/>
    <n v="15"/>
    <n v="1"/>
    <n v="3"/>
    <n v="3"/>
    <n v="3"/>
    <n v="3"/>
    <n v="0"/>
    <n v="10"/>
    <n v="0"/>
    <n v="2"/>
    <n v="1"/>
    <n v="2"/>
  </r>
  <r>
    <n v="76987"/>
    <x v="1"/>
    <n v="33"/>
    <n v="1"/>
    <x v="1"/>
    <m/>
    <n v="2"/>
    <n v="3"/>
    <n v="6"/>
    <n v="42"/>
    <n v="1.0900000000000001"/>
    <n v="242"/>
    <n v="6.26"/>
    <n v="38"/>
    <n v="0.98619047619047628"/>
    <n v="42.186665039930027"/>
    <n v="1.0948444022267556"/>
    <x v="0"/>
    <m/>
    <m/>
    <n v="4"/>
    <n v="3"/>
    <n v="3"/>
    <n v="3"/>
    <n v="3"/>
    <n v="2"/>
    <n v="2"/>
    <n v="0"/>
    <n v="0"/>
    <n v="1"/>
    <n v="2"/>
    <m/>
  </r>
  <r>
    <n v="76991"/>
    <x v="1"/>
    <n v="80"/>
    <n v="3"/>
    <x v="1"/>
    <m/>
    <n v="2"/>
    <n v="4"/>
    <n v="1"/>
    <n v="56"/>
    <n v="1.45"/>
    <n v="179"/>
    <n v="4.63"/>
    <n v="55"/>
    <n v="1.4241071428571428"/>
    <n v="62.865888032291522"/>
    <n v="1.627777457978977"/>
    <x v="0"/>
    <n v="2"/>
    <m/>
    <n v="6"/>
    <n v="1"/>
    <n v="3"/>
    <n v="1"/>
    <n v="1"/>
    <n v="3"/>
    <m/>
    <n v="1"/>
    <n v="0"/>
    <n v="2"/>
    <n v="1"/>
    <n v="2"/>
  </r>
  <r>
    <n v="76994"/>
    <x v="1"/>
    <n v="31"/>
    <n v="3"/>
    <x v="1"/>
    <m/>
    <n v="1"/>
    <n v="5"/>
    <n v="6"/>
    <n v="68"/>
    <n v="1.76"/>
    <n v="207"/>
    <n v="5.35"/>
    <n v="62"/>
    <n v="1.6047058823529412"/>
    <n v="71.00468575975286"/>
    <n v="1.8377683373112506"/>
    <x v="1"/>
    <m/>
    <m/>
    <n v="12"/>
    <n v="3"/>
    <n v="3"/>
    <n v="3"/>
    <n v="3"/>
    <n v="3"/>
    <n v="2"/>
    <n v="0"/>
    <n v="0"/>
    <n v="1"/>
    <n v="1"/>
    <n v="2"/>
  </r>
  <r>
    <n v="77000"/>
    <x v="1"/>
    <n v="55"/>
    <n v="3"/>
    <x v="1"/>
    <m/>
    <n v="1"/>
    <n v="4"/>
    <n v="1"/>
    <n v="45"/>
    <n v="1.1599999999999999"/>
    <n v="152"/>
    <n v="3.93"/>
    <n v="54"/>
    <n v="1.3919999999999999"/>
    <n v="47.593530860634061"/>
    <n v="1.2268554621852334"/>
    <x v="1"/>
    <n v="2"/>
    <m/>
    <n v="14"/>
    <n v="4"/>
    <n v="1"/>
    <m/>
    <m/>
    <m/>
    <n v="1"/>
    <n v="0"/>
    <n v="1"/>
    <n v="1"/>
    <n v="1"/>
    <n v="2"/>
  </r>
  <r>
    <n v="77001"/>
    <x v="1"/>
    <n v="40"/>
    <n v="3"/>
    <x v="1"/>
    <m/>
    <n v="1"/>
    <n v="4"/>
    <n v="1"/>
    <n v="33"/>
    <n v="0.85"/>
    <n v="212"/>
    <n v="5.48"/>
    <n v="37"/>
    <n v="0.95303030303030301"/>
    <n v="27.585051589754912"/>
    <n v="0.71052405609974778"/>
    <x v="1"/>
    <n v="1"/>
    <n v="2"/>
    <n v="5"/>
    <n v="3"/>
    <n v="2"/>
    <n v="2"/>
    <n v="2"/>
    <n v="1"/>
    <n v="1"/>
    <n v="0"/>
    <n v="20"/>
    <n v="1"/>
    <n v="1"/>
    <n v="1"/>
  </r>
  <r>
    <n v="77004"/>
    <x v="1"/>
    <n v="80"/>
    <n v="3"/>
    <x v="1"/>
    <m/>
    <n v="1"/>
    <n v="5"/>
    <n v="2"/>
    <n v="89"/>
    <n v="2.2999999999999998"/>
    <n v="270"/>
    <n v="6.98"/>
    <n v="99"/>
    <n v="2.5584269662921346"/>
    <n v="94.208573039164321"/>
    <n v="2.434603572922224"/>
    <x v="0"/>
    <n v="2"/>
    <m/>
    <n v="15"/>
    <n v="1"/>
    <n v="0"/>
    <n v="3"/>
    <n v="2"/>
    <n v="0"/>
    <n v="0"/>
    <n v="0"/>
    <n v="0"/>
    <n v="1"/>
    <n v="1"/>
    <n v="2"/>
  </r>
  <r>
    <n v="77006"/>
    <x v="1"/>
    <n v="34"/>
    <n v="2"/>
    <x v="1"/>
    <m/>
    <n v="1"/>
    <n v="3"/>
    <n v="1"/>
    <n v="54"/>
    <n v="1.4"/>
    <n v="199"/>
    <n v="5.15"/>
    <n v="56"/>
    <n v="1.4518518518518517"/>
    <n v="49.036071073727058"/>
    <n v="1.2713055463558864"/>
    <x v="0"/>
    <m/>
    <m/>
    <n v="6"/>
    <n v="3"/>
    <n v="1"/>
    <n v="3"/>
    <n v="3"/>
    <n v="1"/>
    <n v="3"/>
    <n v="0"/>
    <n v="0"/>
    <n v="1"/>
    <n v="2"/>
    <m/>
  </r>
  <r>
    <n v="77007"/>
    <x v="1"/>
    <n v="45"/>
    <n v="3"/>
    <x v="1"/>
    <m/>
    <n v="2"/>
    <n v="4"/>
    <n v="1"/>
    <n v="50"/>
    <n v="1.29"/>
    <n v="225"/>
    <n v="5.82"/>
    <n v="53"/>
    <n v="1.3674000000000002"/>
    <n v="49.442777653245642"/>
    <n v="1.2756236634537377"/>
    <x v="0"/>
    <n v="2"/>
    <m/>
    <n v="7"/>
    <n v="4"/>
    <n v="1"/>
    <m/>
    <m/>
    <m/>
    <n v="0"/>
    <n v="0"/>
    <n v="1"/>
    <n v="1"/>
    <n v="2"/>
    <m/>
  </r>
  <r>
    <n v="77008"/>
    <x v="1"/>
    <n v="55"/>
    <n v="3"/>
    <x v="1"/>
    <m/>
    <n v="1"/>
    <n v="5"/>
    <n v="1"/>
    <n v="86"/>
    <n v="2.2200000000000002"/>
    <n v="189"/>
    <n v="4.8899999999999997"/>
    <n v="81"/>
    <n v="2.0909302325581396"/>
    <n v="96.882936078401826"/>
    <n v="2.5009316057447917"/>
    <x v="0"/>
    <n v="1"/>
    <n v="2"/>
    <n v="77"/>
    <n v="2"/>
    <n v="3"/>
    <n v="3"/>
    <n v="3"/>
    <n v="3"/>
    <n v="2"/>
    <n v="0"/>
    <n v="0"/>
    <n v="1"/>
    <n v="1"/>
    <n v="2"/>
  </r>
  <r>
    <n v="77011"/>
    <x v="1"/>
    <n v="63"/>
    <n v="1"/>
    <x v="1"/>
    <m/>
    <n v="1"/>
    <n v="5"/>
    <n v="3"/>
    <n v="60"/>
    <n v="1.55"/>
    <n v="218"/>
    <n v="5.64"/>
    <n v="61"/>
    <n v="1.5758333333333332"/>
    <n v="54.440172216050563"/>
    <n v="1.4063711155813061"/>
    <x v="0"/>
    <n v="2"/>
    <m/>
    <n v="9"/>
    <n v="3"/>
    <n v="2"/>
    <m/>
    <m/>
    <m/>
    <n v="2"/>
    <n v="0"/>
    <n v="0"/>
    <n v="1"/>
    <n v="1"/>
    <n v="2"/>
  </r>
  <r>
    <n v="77014"/>
    <x v="1"/>
    <n v="52"/>
    <n v="4"/>
    <x v="1"/>
    <m/>
    <n v="1"/>
    <n v="5"/>
    <n v="5"/>
    <n v="80"/>
    <n v="2.0699999999999998"/>
    <n v="244"/>
    <n v="6.31"/>
    <n v="81"/>
    <n v="2.0958749999999999"/>
    <n v="83.505981096161349"/>
    <n v="2.1607172608631746"/>
    <x v="1"/>
    <n v="2"/>
    <m/>
    <n v="8"/>
    <n v="3"/>
    <n v="0"/>
    <m/>
    <m/>
    <m/>
    <n v="5"/>
    <n v="0"/>
    <n v="1"/>
    <n v="1"/>
    <n v="1"/>
    <n v="2"/>
  </r>
  <r>
    <n v="77019"/>
    <x v="1"/>
    <n v="28"/>
    <n v="4"/>
    <x v="1"/>
    <m/>
    <n v="1"/>
    <n v="4"/>
    <n v="5"/>
    <n v="35"/>
    <n v="0.91"/>
    <n v="124"/>
    <n v="3.21"/>
    <n v="45"/>
    <n v="1.1700000000000002"/>
    <n v="28.639904505381473"/>
    <n v="0.74463751713991833"/>
    <x v="0"/>
    <m/>
    <m/>
    <n v="6"/>
    <n v="5"/>
    <n v="1"/>
    <m/>
    <m/>
    <m/>
    <n v="14"/>
    <n v="20"/>
    <n v="1"/>
    <n v="1"/>
    <n v="1"/>
    <n v="2"/>
  </r>
  <r>
    <n v="77023"/>
    <x v="1"/>
    <n v="65"/>
    <n v="3"/>
    <x v="1"/>
    <m/>
    <n v="1"/>
    <n v="5"/>
    <n v="2"/>
    <n v="60"/>
    <n v="1.55"/>
    <n v="192"/>
    <n v="4.97"/>
    <n v="61"/>
    <n v="1.5758333333333332"/>
    <n v="61.204315769445202"/>
    <n v="1.5811114907106678"/>
    <x v="0"/>
    <n v="2"/>
    <m/>
    <n v="9"/>
    <n v="3"/>
    <n v="0"/>
    <m/>
    <m/>
    <m/>
    <n v="0"/>
    <n v="8"/>
    <n v="0"/>
    <n v="2"/>
    <n v="1"/>
    <n v="2"/>
  </r>
  <r>
    <n v="77032"/>
    <x v="1"/>
    <n v="57"/>
    <n v="4"/>
    <x v="1"/>
    <m/>
    <n v="1"/>
    <n v="5"/>
    <n v="1"/>
    <n v="81"/>
    <n v="2.09"/>
    <n v="228"/>
    <n v="5.9"/>
    <n v="82"/>
    <n v="2.1158024691358026"/>
    <n v="80.614323712328044"/>
    <n v="2.0800485994909335"/>
    <x v="0"/>
    <n v="2"/>
    <m/>
    <n v="15"/>
    <n v="3"/>
    <n v="0"/>
    <n v="2"/>
    <n v="2"/>
    <n v="2"/>
    <n v="0"/>
    <n v="4"/>
    <n v="0"/>
    <n v="1"/>
    <n v="1"/>
    <n v="2"/>
  </r>
  <r>
    <n v="77040"/>
    <x v="1"/>
    <n v="80"/>
    <n v="3"/>
    <x v="1"/>
    <m/>
    <n v="1"/>
    <n v="5"/>
    <n v="1"/>
    <n v="25"/>
    <n v="0.65"/>
    <n v="152"/>
    <n v="3.93"/>
    <n v="33"/>
    <n v="0.85799999999999998"/>
    <n v="25.916966240400146"/>
    <n v="0.67384112225040382"/>
    <x v="0"/>
    <n v="2"/>
    <m/>
    <n v="8"/>
    <n v="3"/>
    <n v="3"/>
    <n v="3"/>
    <n v="3"/>
    <n v="3"/>
    <n v="0"/>
    <n v="6"/>
    <n v="4"/>
    <n v="1"/>
    <n v="1"/>
    <n v="2"/>
  </r>
  <r>
    <n v="77049"/>
    <x v="1"/>
    <n v="66"/>
    <n v="6"/>
    <x v="1"/>
    <m/>
    <n v="2"/>
    <n v="2"/>
    <n v="2"/>
    <n v="48"/>
    <n v="1.24"/>
    <n v="140"/>
    <n v="3.62"/>
    <n v="57"/>
    <n v="1.4724999999999999"/>
    <n v="56.075024559064126"/>
    <n v="1.4486048011091566"/>
    <x v="0"/>
    <n v="2"/>
    <m/>
    <n v="8"/>
    <n v="3"/>
    <n v="3"/>
    <n v="2"/>
    <n v="2"/>
    <n v="2"/>
    <n v="1"/>
    <n v="3"/>
    <n v="0"/>
    <n v="1"/>
    <n v="1"/>
    <n v="2"/>
  </r>
  <r>
    <n v="77051"/>
    <x v="1"/>
    <n v="21"/>
    <n v="1"/>
    <x v="1"/>
    <m/>
    <n v="2"/>
    <n v="3"/>
    <n v="6"/>
    <n v="86"/>
    <n v="2.2200000000000002"/>
    <n v="179"/>
    <n v="4.63"/>
    <n v="88"/>
    <n v="2.2716279069767444"/>
    <n v="91.517442454747552"/>
    <n v="2.3624270029016228"/>
    <x v="0"/>
    <m/>
    <m/>
    <n v="3"/>
    <n v="3"/>
    <n v="3"/>
    <n v="3"/>
    <n v="3"/>
    <n v="3"/>
    <m/>
    <n v="0"/>
    <n v="0"/>
    <n v="1"/>
    <n v="1"/>
    <n v="2"/>
  </r>
  <r>
    <n v="77057"/>
    <x v="1"/>
    <n v="80"/>
    <n v="3"/>
    <x v="1"/>
    <m/>
    <n v="1"/>
    <n v="3"/>
    <n v="1"/>
    <n v="74"/>
    <n v="1.91"/>
    <n v="197"/>
    <n v="5.09"/>
    <n v="75"/>
    <n v="1.9358108108108107"/>
    <n v="67.473889563422887"/>
    <n v="1.7415557981910501"/>
    <x v="0"/>
    <n v="2"/>
    <m/>
    <n v="7"/>
    <n v="2"/>
    <n v="3"/>
    <n v="3"/>
    <n v="3"/>
    <n v="3"/>
    <n v="0"/>
    <n v="0"/>
    <n v="0"/>
    <n v="1"/>
    <n v="1"/>
    <n v="2"/>
  </r>
  <r>
    <n v="77060"/>
    <x v="1"/>
    <n v="72"/>
    <n v="4"/>
    <x v="1"/>
    <m/>
    <n v="1"/>
    <n v="2"/>
    <n v="1"/>
    <n v="74"/>
    <n v="1.91"/>
    <n v="146"/>
    <n v="3.78"/>
    <n v="80"/>
    <n v="2.0648648648648646"/>
    <n v="70.048364857598301"/>
    <n v="1.8080050929461184"/>
    <x v="1"/>
    <n v="2"/>
    <m/>
    <n v="12"/>
    <n v="4"/>
    <n v="2"/>
    <m/>
    <m/>
    <m/>
    <n v="0"/>
    <n v="0"/>
    <n v="4"/>
    <n v="1"/>
    <n v="1"/>
    <n v="2"/>
  </r>
  <r>
    <n v="77063"/>
    <x v="1"/>
    <n v="69"/>
    <n v="3"/>
    <x v="1"/>
    <m/>
    <n v="1"/>
    <n v="3"/>
    <n v="1"/>
    <n v="84"/>
    <n v="2.17"/>
    <n v="200"/>
    <n v="5.17"/>
    <n v="88"/>
    <n v="2.273333333333333"/>
    <n v="92.661281442514806"/>
    <n v="2.3937497705982991"/>
    <x v="1"/>
    <n v="2"/>
    <m/>
    <n v="7"/>
    <n v="3"/>
    <n v="3"/>
    <n v="3"/>
    <n v="3"/>
    <n v="3"/>
    <n v="2"/>
    <n v="0"/>
    <n v="0"/>
    <n v="1"/>
    <n v="1"/>
    <n v="2"/>
  </r>
  <r>
    <n v="77066"/>
    <x v="1"/>
    <n v="62"/>
    <n v="2"/>
    <x v="1"/>
    <m/>
    <n v="2"/>
    <n v="1"/>
    <n v="4"/>
    <n v="30"/>
    <n v="0.78"/>
    <n v="220"/>
    <n v="5.69"/>
    <n v="24"/>
    <n v="0.624"/>
    <n v="25.243089804575462"/>
    <n v="0.65632033491896202"/>
    <x v="0"/>
    <n v="2"/>
    <m/>
    <m/>
    <n v="4"/>
    <n v="0"/>
    <n v="3"/>
    <n v="3"/>
    <n v="2"/>
    <m/>
    <n v="0"/>
    <n v="0"/>
    <n v="2"/>
    <n v="1"/>
    <n v="2"/>
  </r>
  <r>
    <n v="77067"/>
    <x v="1"/>
    <n v="67"/>
    <n v="3"/>
    <x v="1"/>
    <m/>
    <n v="1"/>
    <n v="5"/>
    <n v="1"/>
    <n v="66"/>
    <n v="1.71"/>
    <n v="143"/>
    <n v="3.7"/>
    <n v="72"/>
    <n v="1.8654545454545455"/>
    <n v="63.99627848832143"/>
    <n v="1.6580853971974188"/>
    <x v="0"/>
    <n v="1"/>
    <n v="1"/>
    <n v="8"/>
    <n v="2"/>
    <n v="1"/>
    <m/>
    <m/>
    <m/>
    <n v="1"/>
    <n v="0"/>
    <n v="0"/>
    <n v="1"/>
    <n v="1"/>
    <n v="2"/>
  </r>
  <r>
    <n v="77073"/>
    <x v="1"/>
    <n v="67"/>
    <n v="3"/>
    <x v="1"/>
    <m/>
    <n v="1"/>
    <n v="4"/>
    <n v="3"/>
    <n v="52"/>
    <n v="1.34"/>
    <n v="157"/>
    <n v="4.0599999999999996"/>
    <n v="55"/>
    <n v="1.4173076923076924"/>
    <n v="42.366645734823109"/>
    <n v="1.0917558708589032"/>
    <x v="1"/>
    <n v="2"/>
    <m/>
    <n v="3"/>
    <n v="3"/>
    <n v="3"/>
    <n v="3"/>
    <n v="3"/>
    <n v="3"/>
    <n v="0"/>
    <n v="0"/>
    <n v="0"/>
    <n v="1"/>
    <n v="1"/>
    <n v="2"/>
  </r>
  <r>
    <n v="77075"/>
    <x v="1"/>
    <n v="42"/>
    <n v="4"/>
    <x v="1"/>
    <m/>
    <n v="1"/>
    <n v="5"/>
    <n v="1"/>
    <n v="78"/>
    <n v="2.02"/>
    <n v="213"/>
    <n v="5.51"/>
    <n v="75"/>
    <n v="1.9423076923076923"/>
    <n v="79.884332989603053"/>
    <n v="2.0687993928076689"/>
    <x v="1"/>
    <n v="2"/>
    <m/>
    <n v="15"/>
    <n v="3"/>
    <n v="2"/>
    <n v="3"/>
    <n v="3"/>
    <n v="3"/>
    <n v="3"/>
    <n v="5"/>
    <n v="10"/>
    <n v="1"/>
    <n v="1"/>
    <n v="2"/>
  </r>
  <r>
    <n v="77080"/>
    <x v="1"/>
    <n v="26"/>
    <n v="3"/>
    <x v="1"/>
    <m/>
    <n v="1"/>
    <n v="3"/>
    <n v="1"/>
    <n v="70"/>
    <n v="1.81"/>
    <n v="147"/>
    <n v="3.8"/>
    <n v="75"/>
    <n v="1.9392857142857143"/>
    <n v="67.444739351141848"/>
    <n v="1.7439282603652393"/>
    <x v="1"/>
    <m/>
    <m/>
    <n v="3"/>
    <n v="3"/>
    <n v="2"/>
    <m/>
    <m/>
    <m/>
    <n v="1"/>
    <n v="0"/>
    <n v="1"/>
    <n v="1"/>
    <n v="1"/>
    <n v="2"/>
  </r>
  <r>
    <n v="77082"/>
    <x v="1"/>
    <n v="25"/>
    <n v="3"/>
    <x v="1"/>
    <m/>
    <n v="1"/>
    <n v="5"/>
    <n v="1"/>
    <n v="73"/>
    <n v="1.89"/>
    <n v="121"/>
    <n v="3.13"/>
    <n v="78"/>
    <n v="2.0194520547945203"/>
    <n v="75.387588052233639"/>
    <n v="1.9518156358728984"/>
    <x v="0"/>
    <m/>
    <m/>
    <n v="14"/>
    <n v="2"/>
    <n v="0"/>
    <n v="4"/>
    <n v="4"/>
    <n v="4"/>
    <n v="0"/>
    <n v="30"/>
    <n v="0"/>
    <n v="1"/>
    <n v="1"/>
    <n v="2"/>
  </r>
  <r>
    <n v="77083"/>
    <x v="1"/>
    <n v="77"/>
    <n v="3"/>
    <x v="1"/>
    <m/>
    <n v="1"/>
    <n v="5"/>
    <n v="5"/>
    <n v="65"/>
    <n v="1.68"/>
    <n v="166"/>
    <n v="4.29"/>
    <n v="63"/>
    <n v="1.6283076923076922"/>
    <n v="56.357093231594106"/>
    <n v="1.4566141019858168"/>
    <x v="0"/>
    <n v="2"/>
    <m/>
    <n v="8"/>
    <n v="3"/>
    <n v="3"/>
    <n v="3"/>
    <n v="3"/>
    <n v="3"/>
    <n v="1"/>
    <n v="0"/>
    <n v="0"/>
    <n v="1"/>
    <n v="1"/>
    <n v="2"/>
  </r>
  <r>
    <n v="77091"/>
    <x v="1"/>
    <n v="31"/>
    <n v="1"/>
    <x v="1"/>
    <m/>
    <n v="1"/>
    <n v="3"/>
    <n v="1"/>
    <n v="68"/>
    <n v="1.76"/>
    <n v="172"/>
    <n v="4.45"/>
    <n v="74"/>
    <n v="1.915294117647059"/>
    <n v="69.049767318197738"/>
    <n v="1.7871704482357063"/>
    <x v="1"/>
    <m/>
    <m/>
    <n v="77"/>
    <n v="2"/>
    <n v="0"/>
    <m/>
    <m/>
    <m/>
    <n v="1"/>
    <n v="0"/>
    <n v="0"/>
    <n v="1"/>
    <n v="2"/>
    <m/>
  </r>
  <r>
    <n v="77094"/>
    <x v="1"/>
    <n v="57"/>
    <n v="6"/>
    <x v="1"/>
    <m/>
    <n v="2"/>
    <n v="5"/>
    <n v="1"/>
    <n v="52"/>
    <n v="1.34"/>
    <n v="217"/>
    <n v="5.61"/>
    <n v="50"/>
    <n v="1.2884615384615385"/>
    <n v="49.71623451404561"/>
    <n v="1.281149120169637"/>
    <x v="0"/>
    <n v="2"/>
    <m/>
    <n v="9"/>
    <n v="2"/>
    <n v="3"/>
    <n v="3"/>
    <n v="3"/>
    <n v="3"/>
    <m/>
    <n v="0"/>
    <n v="0"/>
    <n v="1"/>
    <n v="1"/>
    <n v="2"/>
  </r>
  <r>
    <n v="77096"/>
    <x v="1"/>
    <n v="75"/>
    <n v="3"/>
    <x v="1"/>
    <m/>
    <n v="2"/>
    <n v="1"/>
    <n v="2"/>
    <n v="58"/>
    <n v="1.5"/>
    <n v="138"/>
    <n v="3.57"/>
    <n v="64"/>
    <n v="1.6551724137931034"/>
    <n v="63.572429044874426"/>
    <n v="1.6441145442639939"/>
    <x v="0"/>
    <n v="2"/>
    <m/>
    <n v="3"/>
    <n v="3"/>
    <n v="2"/>
    <n v="3"/>
    <n v="3"/>
    <n v="2"/>
    <m/>
    <n v="0"/>
    <n v="3"/>
    <n v="1"/>
    <n v="1"/>
    <n v="2"/>
  </r>
  <r>
    <n v="77101"/>
    <x v="1"/>
    <n v="62"/>
    <n v="4"/>
    <x v="1"/>
    <m/>
    <n v="1"/>
    <n v="5"/>
    <n v="1"/>
    <n v="60"/>
    <n v="1.55"/>
    <n v="182"/>
    <n v="4.71"/>
    <n v="55"/>
    <n v="1.4208333333333334"/>
    <n v="62.528531485567107"/>
    <n v="1.6153203967104837"/>
    <x v="1"/>
    <n v="2"/>
    <m/>
    <n v="14"/>
    <n v="4"/>
    <n v="0"/>
    <m/>
    <m/>
    <m/>
    <n v="1"/>
    <n v="0"/>
    <n v="0"/>
    <n v="2"/>
    <n v="1"/>
    <n v="2"/>
  </r>
  <r>
    <n v="77103"/>
    <x v="1"/>
    <n v="53"/>
    <n v="2"/>
    <x v="1"/>
    <m/>
    <n v="2"/>
    <n v="5"/>
    <n v="1"/>
    <n v="45"/>
    <n v="1.1599999999999999"/>
    <n v="194"/>
    <n v="5.0199999999999996"/>
    <n v="51"/>
    <n v="1.3146666666666667"/>
    <n v="45.622532730180154"/>
    <n v="1.1760475103779771"/>
    <x v="0"/>
    <n v="1"/>
    <n v="2"/>
    <n v="8"/>
    <n v="2"/>
    <n v="3"/>
    <n v="3"/>
    <n v="3"/>
    <n v="2"/>
    <m/>
    <n v="0"/>
    <n v="0"/>
    <n v="1"/>
    <n v="1"/>
    <n v="2"/>
  </r>
  <r>
    <n v="77112"/>
    <x v="1"/>
    <n v="27"/>
    <n v="1"/>
    <x v="1"/>
    <m/>
    <n v="2"/>
    <n v="2"/>
    <n v="1"/>
    <n v="62"/>
    <n v="1.6"/>
    <n v="147"/>
    <n v="3.8"/>
    <n v="59"/>
    <n v="1.5225806451612904"/>
    <n v="60.180963322530303"/>
    <n v="1.5530571180007819"/>
    <x v="0"/>
    <m/>
    <m/>
    <n v="6"/>
    <n v="3"/>
    <n v="1"/>
    <m/>
    <m/>
    <m/>
    <n v="5"/>
    <n v="0"/>
    <n v="0"/>
    <n v="1"/>
    <n v="1"/>
    <n v="2"/>
  </r>
  <r>
    <n v="77113"/>
    <x v="1"/>
    <n v="58"/>
    <n v="6"/>
    <x v="1"/>
    <m/>
    <n v="2"/>
    <n v="4"/>
    <n v="1"/>
    <n v="70"/>
    <n v="1.81"/>
    <n v="237"/>
    <n v="6.13"/>
    <n v="67"/>
    <n v="1.7324285714285717"/>
    <n v="63.171566872543124"/>
    <n v="1.6334362291329008"/>
    <x v="0"/>
    <n v="2"/>
    <m/>
    <n v="15"/>
    <n v="3"/>
    <n v="0"/>
    <n v="1"/>
    <n v="1"/>
    <n v="1"/>
    <m/>
    <n v="0"/>
    <n v="0"/>
    <n v="2"/>
    <n v="1"/>
    <n v="2"/>
  </r>
  <r>
    <n v="77114"/>
    <x v="1"/>
    <n v="73"/>
    <n v="1"/>
    <x v="1"/>
    <m/>
    <n v="1"/>
    <n v="4"/>
    <n v="1"/>
    <n v="84"/>
    <n v="2.17"/>
    <n v="225"/>
    <n v="5.82"/>
    <n v="90"/>
    <n v="2.3249999999999997"/>
    <n v="89.072537882397882"/>
    <n v="2.3010405619619454"/>
    <x v="0"/>
    <n v="2"/>
    <m/>
    <n v="9"/>
    <n v="2"/>
    <n v="2"/>
    <n v="3"/>
    <n v="3"/>
    <n v="2"/>
    <n v="2"/>
    <n v="0"/>
    <n v="60"/>
    <n v="1"/>
    <n v="1"/>
    <n v="2"/>
  </r>
  <r>
    <n v="77120"/>
    <x v="1"/>
    <n v="56"/>
    <n v="3"/>
    <x v="1"/>
    <m/>
    <n v="1"/>
    <n v="3"/>
    <n v="5"/>
    <n v="53"/>
    <n v="1.37"/>
    <n v="232"/>
    <n v="6"/>
    <n v="62"/>
    <n v="1.6026415094339626"/>
    <n v="45.87995701319651"/>
    <n v="1.1859536058128155"/>
    <x v="0"/>
    <n v="2"/>
    <m/>
    <n v="7"/>
    <n v="4"/>
    <n v="3"/>
    <n v="3"/>
    <n v="3"/>
    <n v="3"/>
    <n v="2"/>
    <n v="0"/>
    <n v="4"/>
    <n v="1"/>
    <n v="2"/>
    <m/>
  </r>
  <r>
    <n v="77121"/>
    <x v="1"/>
    <n v="42"/>
    <n v="3"/>
    <x v="0"/>
    <n v="2"/>
    <n v="1"/>
    <n v="5"/>
    <n v="3"/>
    <n v="71"/>
    <n v="1.84"/>
    <n v="230"/>
    <n v="5.95"/>
    <n v="80"/>
    <n v="2.0732394366197187"/>
    <n v="71.627288555913637"/>
    <n v="1.8562564921532549"/>
    <x v="1"/>
    <n v="1"/>
    <n v="2"/>
    <n v="14"/>
    <n v="2"/>
    <n v="3"/>
    <n v="3"/>
    <n v="3"/>
    <n v="3"/>
    <m/>
    <n v="0"/>
    <n v="0"/>
    <n v="1"/>
    <n v="2"/>
    <m/>
  </r>
  <r>
    <n v="77123"/>
    <x v="1"/>
    <n v="50"/>
    <n v="7"/>
    <x v="1"/>
    <m/>
    <n v="2"/>
    <n v="4"/>
    <n v="3"/>
    <n v="68"/>
    <n v="1.76"/>
    <n v="263"/>
    <n v="6.8"/>
    <n v="78"/>
    <n v="2.0188235294117649"/>
    <n v="68.074497512343029"/>
    <n v="1.7619281709077019"/>
    <x v="1"/>
    <n v="1"/>
    <n v="2"/>
    <n v="8"/>
    <n v="4"/>
    <n v="2"/>
    <n v="3"/>
    <n v="3"/>
    <n v="3"/>
    <n v="0"/>
    <n v="0"/>
    <n v="2"/>
    <n v="1"/>
    <n v="1"/>
    <n v="2"/>
  </r>
  <r>
    <n v="77126"/>
    <x v="1"/>
    <n v="70"/>
    <n v="3"/>
    <x v="1"/>
    <m/>
    <n v="1"/>
    <n v="4"/>
    <n v="1"/>
    <n v="54"/>
    <n v="1.4"/>
    <n v="202"/>
    <n v="5.22"/>
    <n v="57"/>
    <n v="1.4777777777777776"/>
    <n v="50.568180605077217"/>
    <n v="1.3110269045760758"/>
    <x v="0"/>
    <n v="2"/>
    <m/>
    <n v="6"/>
    <n v="3"/>
    <n v="3"/>
    <n v="3"/>
    <n v="3"/>
    <n v="3"/>
    <n v="1"/>
    <n v="0"/>
    <n v="4"/>
    <n v="1"/>
    <n v="1"/>
    <n v="2"/>
  </r>
  <r>
    <n v="77127"/>
    <x v="1"/>
    <n v="41"/>
    <n v="4"/>
    <x v="1"/>
    <m/>
    <n v="1"/>
    <n v="2"/>
    <n v="1"/>
    <n v="98"/>
    <n v="2.5299999999999998"/>
    <n v="212"/>
    <n v="5.48"/>
    <n v="98"/>
    <n v="2.5299999999999998"/>
    <n v="106.28042541516876"/>
    <n v="2.7437701663303771"/>
    <x v="1"/>
    <n v="2"/>
    <m/>
    <n v="1"/>
    <n v="3"/>
    <n v="0"/>
    <n v="2"/>
    <n v="2"/>
    <n v="1"/>
    <n v="2"/>
    <n v="4"/>
    <n v="3"/>
    <n v="1"/>
    <n v="2"/>
    <m/>
  </r>
  <r>
    <n v="77136"/>
    <x v="1"/>
    <n v="22"/>
    <n v="3"/>
    <x v="1"/>
    <m/>
    <n v="1"/>
    <n v="4"/>
    <n v="6"/>
    <n v="59"/>
    <n v="1.53"/>
    <n v="129"/>
    <n v="3.34"/>
    <n v="56"/>
    <n v="1.4522033898305087"/>
    <n v="64.276205588536499"/>
    <n v="1.666823636448489"/>
    <x v="0"/>
    <m/>
    <m/>
    <n v="6"/>
    <n v="3"/>
    <n v="3"/>
    <n v="3"/>
    <n v="3"/>
    <n v="3"/>
    <n v="2"/>
    <n v="5"/>
    <n v="3"/>
    <n v="1"/>
    <n v="1"/>
    <n v="2"/>
  </r>
  <r>
    <n v="77139"/>
    <x v="1"/>
    <n v="71"/>
    <n v="2"/>
    <x v="1"/>
    <m/>
    <n v="2"/>
    <n v="2"/>
    <n v="2"/>
    <n v="38"/>
    <n v="0.98"/>
    <n v="196"/>
    <n v="5.07"/>
    <n v="32"/>
    <n v="0.82526315789473681"/>
    <n v="42.982261990070008"/>
    <n v="1.1084899144807527"/>
    <x v="0"/>
    <n v="1"/>
    <n v="1"/>
    <n v="3"/>
    <n v="3"/>
    <n v="1"/>
    <m/>
    <m/>
    <m/>
    <m/>
    <n v="0"/>
    <n v="0"/>
    <n v="1"/>
    <n v="1"/>
    <n v="2"/>
  </r>
  <r>
    <n v="77141"/>
    <x v="1"/>
    <n v="42"/>
    <n v="1"/>
    <x v="1"/>
    <m/>
    <n v="2"/>
    <n v="1"/>
    <n v="4"/>
    <n v="53"/>
    <n v="1.37"/>
    <n v="219"/>
    <n v="5.66"/>
    <n v="56"/>
    <n v="1.4475471698113207"/>
    <n v="56.707009407583428"/>
    <n v="1.4658226960073453"/>
    <x v="0"/>
    <n v="2"/>
    <m/>
    <n v="6"/>
    <n v="4"/>
    <n v="3"/>
    <n v="0"/>
    <n v="0"/>
    <n v="2"/>
    <n v="1"/>
    <n v="0"/>
    <n v="0"/>
    <n v="1"/>
    <n v="1"/>
    <n v="1"/>
  </r>
  <r>
    <n v="77144"/>
    <x v="1"/>
    <n v="27"/>
    <n v="3"/>
    <x v="1"/>
    <m/>
    <n v="1"/>
    <n v="4"/>
    <n v="5"/>
    <n v="59"/>
    <n v="1.53"/>
    <n v="184"/>
    <n v="4.76"/>
    <n v="53"/>
    <n v="1.3744067796610171"/>
    <n v="69.176544020661055"/>
    <n v="1.7939002093493459"/>
    <x v="1"/>
    <m/>
    <m/>
    <n v="3"/>
    <n v="3"/>
    <n v="3"/>
    <n v="3"/>
    <n v="3"/>
    <n v="2"/>
    <n v="2"/>
    <n v="0"/>
    <n v="0"/>
    <n v="1"/>
    <n v="2"/>
    <m/>
  </r>
  <r>
    <n v="77153"/>
    <x v="1"/>
    <n v="29"/>
    <n v="3"/>
    <x v="1"/>
    <m/>
    <n v="1"/>
    <n v="4"/>
    <n v="1"/>
    <n v="37"/>
    <n v="0.96"/>
    <n v="162"/>
    <n v="4.1900000000000004"/>
    <n v="43"/>
    <n v="1.1156756756756756"/>
    <n v="30.546019520581211"/>
    <n v="0.79254537134480973"/>
    <x v="1"/>
    <m/>
    <m/>
    <n v="7"/>
    <n v="2"/>
    <n v="0"/>
    <m/>
    <m/>
    <m/>
    <n v="3"/>
    <n v="10"/>
    <n v="0"/>
    <n v="1"/>
    <n v="1"/>
    <n v="2"/>
  </r>
  <r>
    <n v="77154"/>
    <x v="1"/>
    <n v="58"/>
    <n v="4"/>
    <x v="1"/>
    <m/>
    <n v="1"/>
    <n v="3"/>
    <n v="2"/>
    <n v="51"/>
    <n v="1.32"/>
    <n v="247"/>
    <n v="6.39"/>
    <n v="61"/>
    <n v="1.578823529411765"/>
    <n v="53.498382642926778"/>
    <n v="1.3846640213463401"/>
    <x v="0"/>
    <n v="2"/>
    <m/>
    <n v="7"/>
    <n v="3"/>
    <n v="1"/>
    <n v="3"/>
    <n v="2"/>
    <n v="2"/>
    <n v="7"/>
    <n v="4"/>
    <n v="0"/>
    <n v="1"/>
    <n v="1"/>
    <n v="2"/>
  </r>
  <r>
    <n v="77157"/>
    <x v="1"/>
    <n v="47"/>
    <n v="3"/>
    <x v="1"/>
    <m/>
    <n v="1"/>
    <n v="5"/>
    <n v="1"/>
    <n v="78"/>
    <n v="2.02"/>
    <n v="208"/>
    <n v="5.38"/>
    <n v="85"/>
    <n v="2.201282051282051"/>
    <n v="77.683192363858538"/>
    <n v="2.0117954945512082"/>
    <x v="0"/>
    <n v="2"/>
    <m/>
    <n v="15"/>
    <n v="3"/>
    <n v="2"/>
    <n v="3"/>
    <n v="2"/>
    <n v="1"/>
    <n v="1"/>
    <n v="0"/>
    <n v="0"/>
    <n v="1"/>
    <n v="1"/>
    <n v="2"/>
  </r>
  <r>
    <n v="77159"/>
    <x v="1"/>
    <n v="38"/>
    <n v="7"/>
    <x v="1"/>
    <m/>
    <n v="2"/>
    <n v="4"/>
    <n v="1"/>
    <n v="39"/>
    <n v="1.01"/>
    <n v="166"/>
    <n v="4.29"/>
    <n v="48"/>
    <n v="1.2430769230769232"/>
    <n v="51.596697354610633"/>
    <n v="1.3362221622604291"/>
    <x v="1"/>
    <m/>
    <m/>
    <n v="8"/>
    <n v="3"/>
    <n v="3"/>
    <n v="3"/>
    <n v="3"/>
    <n v="3"/>
    <m/>
    <n v="30"/>
    <n v="0"/>
    <n v="1"/>
    <n v="1"/>
    <n v="2"/>
  </r>
  <r>
    <n v="77162"/>
    <x v="1"/>
    <n v="72"/>
    <n v="3"/>
    <x v="1"/>
    <m/>
    <n v="1"/>
    <n v="2"/>
    <n v="4"/>
    <n v="38"/>
    <n v="0.98"/>
    <n v="145"/>
    <n v="3.75"/>
    <n v="48"/>
    <n v="1.2378947368421052"/>
    <n v="34.416435708191997"/>
    <n v="0.8875817630007411"/>
    <x v="0"/>
    <n v="2"/>
    <m/>
    <n v="3"/>
    <n v="3"/>
    <n v="4"/>
    <n v="1"/>
    <n v="1"/>
    <n v="1"/>
    <m/>
    <n v="3"/>
    <n v="3"/>
    <n v="2"/>
    <n v="1"/>
    <n v="2"/>
  </r>
  <r>
    <n v="77163"/>
    <x v="1"/>
    <n v="66"/>
    <n v="1"/>
    <x v="1"/>
    <m/>
    <n v="2"/>
    <n v="1"/>
    <n v="2"/>
    <n v="44"/>
    <n v="1.1399999999999999"/>
    <n v="187"/>
    <n v="4.84"/>
    <n v="49"/>
    <n v="1.2695454545454543"/>
    <n v="40.114656887049662"/>
    <n v="1.0393342920735593"/>
    <x v="0"/>
    <n v="2"/>
    <m/>
    <n v="7"/>
    <n v="4"/>
    <n v="1"/>
    <m/>
    <m/>
    <m/>
    <n v="0"/>
    <n v="0"/>
    <n v="0"/>
    <n v="2"/>
    <n v="1"/>
    <n v="2"/>
  </r>
  <r>
    <n v="77164"/>
    <x v="1"/>
    <n v="56"/>
    <n v="6"/>
    <x v="1"/>
    <m/>
    <n v="2"/>
    <n v="1"/>
    <n v="1"/>
    <n v="67"/>
    <n v="1.73"/>
    <n v="170"/>
    <n v="4.4000000000000004"/>
    <n v="73"/>
    <n v="1.8849253731343283"/>
    <n v="52.383102672190304"/>
    <n v="1.3525786212371527"/>
    <x v="0"/>
    <n v="2"/>
    <m/>
    <n v="5"/>
    <n v="3"/>
    <n v="1"/>
    <m/>
    <m/>
    <m/>
    <m/>
    <n v="0"/>
    <n v="0"/>
    <n v="1"/>
    <n v="1"/>
    <n v="2"/>
  </r>
  <r>
    <n v="77167"/>
    <x v="1"/>
    <n v="40"/>
    <n v="4"/>
    <x v="1"/>
    <m/>
    <n v="2"/>
    <n v="3"/>
    <n v="1"/>
    <n v="26"/>
    <n v="0.67"/>
    <n v="146"/>
    <n v="3.78"/>
    <n v="31"/>
    <n v="0.79884615384615387"/>
    <n v="22.721598656277589"/>
    <n v="0.58551811921946095"/>
    <x v="0"/>
    <n v="2"/>
    <m/>
    <n v="2"/>
    <n v="2"/>
    <n v="2"/>
    <n v="3"/>
    <n v="3"/>
    <n v="2"/>
    <m/>
    <n v="0"/>
    <n v="0"/>
    <n v="1"/>
    <n v="2"/>
    <m/>
  </r>
  <r>
    <n v="77168"/>
    <x v="1"/>
    <n v="80"/>
    <n v="3"/>
    <x v="1"/>
    <m/>
    <n v="1"/>
    <n v="4"/>
    <n v="2"/>
    <n v="87"/>
    <n v="2.25"/>
    <n v="211"/>
    <n v="5.46"/>
    <n v="93"/>
    <n v="2.4051724137931036"/>
    <n v="86.476421772289868"/>
    <n v="2.2364591837661174"/>
    <x v="0"/>
    <n v="2"/>
    <m/>
    <n v="8"/>
    <n v="1"/>
    <n v="0"/>
    <n v="3"/>
    <n v="3"/>
    <n v="2"/>
    <n v="0"/>
    <n v="0"/>
    <n v="0"/>
    <n v="1"/>
    <n v="1"/>
    <n v="2"/>
  </r>
  <r>
    <n v="77170"/>
    <x v="1"/>
    <n v="58"/>
    <n v="2"/>
    <x v="1"/>
    <m/>
    <n v="2"/>
    <n v="4"/>
    <n v="1"/>
    <n v="87"/>
    <n v="2.25"/>
    <n v="180"/>
    <n v="4.6500000000000004"/>
    <n v="97"/>
    <n v="2.5086206896551726"/>
    <n v="68.014321629636811"/>
    <n v="1.7589910766285382"/>
    <x v="0"/>
    <n v="2"/>
    <m/>
    <n v="14"/>
    <n v="2"/>
    <n v="3"/>
    <m/>
    <m/>
    <m/>
    <m/>
    <n v="0"/>
    <n v="0"/>
    <n v="1"/>
    <n v="1"/>
    <n v="2"/>
  </r>
  <r>
    <n v="77171"/>
    <x v="1"/>
    <n v="69"/>
    <n v="2"/>
    <x v="1"/>
    <m/>
    <n v="2"/>
    <n v="2"/>
    <n v="2"/>
    <n v="36"/>
    <n v="0.93"/>
    <n v="222"/>
    <n v="5.74"/>
    <n v="35"/>
    <n v="0.90416666666666679"/>
    <n v="33.275718525317927"/>
    <n v="0.8596227285707132"/>
    <x v="0"/>
    <n v="2"/>
    <m/>
    <n v="6"/>
    <n v="3"/>
    <n v="2"/>
    <n v="3"/>
    <n v="3"/>
    <n v="2"/>
    <m/>
    <n v="0"/>
    <n v="0"/>
    <n v="2"/>
    <n v="1"/>
    <n v="2"/>
  </r>
  <r>
    <n v="77176"/>
    <x v="1"/>
    <n v="41"/>
    <n v="1"/>
    <x v="1"/>
    <m/>
    <n v="2"/>
    <n v="2"/>
    <n v="1"/>
    <n v="40"/>
    <n v="1.03"/>
    <n v="203"/>
    <n v="5.25"/>
    <n v="41"/>
    <n v="1.0557500000000002"/>
    <n v="35.378207929035185"/>
    <n v="0.91098885417265607"/>
    <x v="0"/>
    <n v="2"/>
    <m/>
    <n v="14"/>
    <n v="3"/>
    <n v="1"/>
    <n v="3"/>
    <n v="3"/>
    <n v="1"/>
    <n v="0"/>
    <n v="0"/>
    <n v="0"/>
    <n v="2"/>
    <n v="1"/>
    <n v="2"/>
  </r>
  <r>
    <n v="77178"/>
    <x v="1"/>
    <n v="80"/>
    <n v="3"/>
    <x v="1"/>
    <m/>
    <n v="1"/>
    <n v="2"/>
    <n v="1"/>
    <n v="58"/>
    <n v="1.5"/>
    <n v="151"/>
    <n v="3.9"/>
    <n v="57"/>
    <n v="1.4741379310344827"/>
    <n v="60.327791387147094"/>
    <n v="1.5602015013917352"/>
    <x v="0"/>
    <n v="2"/>
    <m/>
    <n v="5"/>
    <n v="2"/>
    <n v="2"/>
    <n v="3"/>
    <n v="3"/>
    <n v="3"/>
    <m/>
    <n v="8"/>
    <n v="1"/>
    <n v="1"/>
    <n v="1"/>
    <n v="2"/>
  </r>
  <r>
    <n v="77185"/>
    <x v="1"/>
    <n v="51"/>
    <n v="3"/>
    <x v="1"/>
    <m/>
    <n v="1"/>
    <n v="5"/>
    <n v="5"/>
    <n v="111"/>
    <n v="2.87"/>
    <n v="267"/>
    <n v="6.9"/>
    <n v="114"/>
    <n v="2.9475675675675674"/>
    <n v="99.919135113540136"/>
    <n v="2.5834947547374796"/>
    <x v="1"/>
    <n v="1"/>
    <n v="2"/>
    <n v="15"/>
    <n v="3"/>
    <n v="1"/>
    <n v="3"/>
    <n v="2"/>
    <n v="1"/>
    <n v="4"/>
    <n v="5"/>
    <n v="2"/>
    <n v="1"/>
    <n v="1"/>
    <n v="2"/>
  </r>
  <r>
    <n v="77187"/>
    <x v="1"/>
    <n v="80"/>
    <n v="3"/>
    <x v="1"/>
    <m/>
    <n v="1"/>
    <n v="2"/>
    <n v="5"/>
    <n v="42"/>
    <n v="1.0900000000000001"/>
    <n v="256"/>
    <n v="6.62"/>
    <n v="49"/>
    <n v="1.2716666666666667"/>
    <n v="39.472618085432025"/>
    <n v="1.0244084217409739"/>
    <x v="0"/>
    <n v="2"/>
    <m/>
    <n v="7"/>
    <n v="4"/>
    <n v="3"/>
    <n v="3"/>
    <n v="3"/>
    <n v="3"/>
    <m/>
    <n v="0"/>
    <n v="1"/>
    <n v="2"/>
    <n v="1"/>
    <n v="2"/>
  </r>
  <r>
    <n v="77189"/>
    <x v="1"/>
    <n v="56"/>
    <n v="3"/>
    <x v="1"/>
    <m/>
    <n v="1"/>
    <n v="3"/>
    <n v="3"/>
    <n v="47"/>
    <n v="1.22"/>
    <n v="224"/>
    <n v="5.79"/>
    <n v="43"/>
    <n v="1.1161702127659574"/>
    <n v="44.956672255860134"/>
    <n v="1.1669604287691355"/>
    <x v="1"/>
    <n v="1"/>
    <n v="1"/>
    <n v="2"/>
    <n v="5"/>
    <n v="2"/>
    <m/>
    <m/>
    <m/>
    <n v="0"/>
    <n v="0"/>
    <n v="0"/>
    <n v="1"/>
    <n v="1"/>
    <n v="2"/>
  </r>
  <r>
    <n v="77191"/>
    <x v="1"/>
    <n v="80"/>
    <n v="3"/>
    <x v="1"/>
    <m/>
    <n v="2"/>
    <n v="9"/>
    <n v="2"/>
    <n v="66"/>
    <n v="1.71"/>
    <n v="147"/>
    <n v="3.8"/>
    <n v="71"/>
    <n v="1.8395454545454546"/>
    <n v="63.749520559815636"/>
    <n v="1.6516921235952231"/>
    <x v="0"/>
    <n v="2"/>
    <m/>
    <n v="2"/>
    <n v="3"/>
    <n v="2"/>
    <n v="2"/>
    <n v="2"/>
    <n v="2"/>
    <m/>
    <n v="0"/>
    <n v="0"/>
    <n v="2"/>
    <n v="1"/>
    <n v="2"/>
  </r>
  <r>
    <n v="77197"/>
    <x v="1"/>
    <n v="47"/>
    <n v="4"/>
    <x v="1"/>
    <m/>
    <n v="1"/>
    <n v="4"/>
    <n v="5"/>
    <n v="66"/>
    <n v="1.71"/>
    <n v="187"/>
    <n v="4.84"/>
    <n v="61"/>
    <n v="1.5804545454545456"/>
    <n v="61.543322655263516"/>
    <n v="1.5945315415227366"/>
    <x v="1"/>
    <n v="1"/>
    <n v="1"/>
    <n v="12"/>
    <n v="4"/>
    <n v="0"/>
    <m/>
    <m/>
    <m/>
    <n v="5"/>
    <n v="0"/>
    <n v="0"/>
    <n v="1"/>
    <n v="1"/>
    <n v="2"/>
  </r>
  <r>
    <n v="77198"/>
    <x v="1"/>
    <n v="70"/>
    <n v="6"/>
    <x v="1"/>
    <m/>
    <n v="2"/>
    <n v="3"/>
    <n v="1"/>
    <n v="51"/>
    <n v="1.32"/>
    <n v="187"/>
    <n v="4.84"/>
    <n v="59"/>
    <n v="1.527058823529412"/>
    <n v="42.793022088795567"/>
    <n v="1.1075841011217678"/>
    <x v="0"/>
    <n v="2"/>
    <m/>
    <n v="3"/>
    <n v="3"/>
    <n v="3"/>
    <n v="3"/>
    <n v="3"/>
    <n v="3"/>
    <m/>
    <n v="0"/>
    <n v="0"/>
    <n v="2"/>
    <n v="1"/>
    <n v="2"/>
  </r>
  <r>
    <n v="77199"/>
    <x v="1"/>
    <n v="54"/>
    <n v="3"/>
    <x v="1"/>
    <m/>
    <n v="1"/>
    <n v="1"/>
    <n v="3"/>
    <n v="41"/>
    <n v="1.06"/>
    <n v="160"/>
    <n v="4.1399999999999997"/>
    <n v="50"/>
    <n v="1.2926829268292683"/>
    <n v="42.978728451499926"/>
    <n v="1.1111573697217054"/>
    <x v="0"/>
    <n v="1"/>
    <n v="1"/>
    <n v="2"/>
    <n v="5"/>
    <n v="0"/>
    <m/>
    <m/>
    <m/>
    <m/>
    <n v="0"/>
    <n v="0"/>
    <n v="1"/>
    <n v="1"/>
    <n v="2"/>
  </r>
  <r>
    <n v="77200"/>
    <x v="1"/>
    <n v="68"/>
    <n v="4"/>
    <x v="1"/>
    <m/>
    <n v="1"/>
    <n v="3"/>
    <n v="5"/>
    <n v="50"/>
    <n v="1.29"/>
    <n v="233"/>
    <n v="6.03"/>
    <n v="60"/>
    <n v="1.548"/>
    <n v="47.85537576191259"/>
    <n v="1.2346686946573449"/>
    <x v="1"/>
    <n v="2"/>
    <m/>
    <n v="5"/>
    <n v="4"/>
    <n v="2"/>
    <n v="3"/>
    <n v="2"/>
    <n v="2"/>
    <m/>
    <n v="0"/>
    <n v="0"/>
    <n v="1"/>
    <n v="1"/>
    <n v="2"/>
  </r>
  <r>
    <n v="77205"/>
    <x v="1"/>
    <n v="57"/>
    <n v="6"/>
    <x v="1"/>
    <m/>
    <n v="2"/>
    <n v="4"/>
    <n v="1"/>
    <n v="54"/>
    <n v="1.4"/>
    <n v="209"/>
    <n v="5.4"/>
    <n v="52"/>
    <n v="1.3481481481481481"/>
    <n v="57.475927132336274"/>
    <n v="1.4901166293568664"/>
    <x v="1"/>
    <n v="2"/>
    <m/>
    <n v="14"/>
    <n v="3"/>
    <n v="1"/>
    <n v="3"/>
    <n v="3"/>
    <n v="3"/>
    <n v="1"/>
    <n v="0"/>
    <n v="0"/>
    <n v="1"/>
    <n v="1"/>
    <n v="2"/>
  </r>
  <r>
    <n v="77220"/>
    <x v="1"/>
    <n v="25"/>
    <n v="4"/>
    <x v="1"/>
    <m/>
    <n v="1"/>
    <n v="4"/>
    <n v="5"/>
    <n v="82"/>
    <n v="2.12"/>
    <n v="141"/>
    <n v="3.65"/>
    <n v="82"/>
    <n v="2.12"/>
    <n v="84.692195712636149"/>
    <n v="2.189603108668154"/>
    <x v="0"/>
    <m/>
    <m/>
    <n v="2"/>
    <n v="4"/>
    <n v="1"/>
    <m/>
    <m/>
    <m/>
    <n v="5"/>
    <n v="2"/>
    <n v="21"/>
    <n v="1"/>
    <n v="1"/>
    <n v="2"/>
  </r>
  <r>
    <n v="77221"/>
    <x v="1"/>
    <n v="39"/>
    <n v="3"/>
    <x v="1"/>
    <m/>
    <n v="1"/>
    <n v="4"/>
    <n v="1"/>
    <n v="28"/>
    <n v="0.72"/>
    <n v="145"/>
    <n v="3.75"/>
    <n v="28"/>
    <n v="0.72"/>
    <n v="23.996046186691427"/>
    <n v="0.61704118765777949"/>
    <x v="1"/>
    <m/>
    <m/>
    <n v="4"/>
    <n v="4"/>
    <n v="3"/>
    <n v="3"/>
    <n v="3"/>
    <n v="3"/>
    <m/>
    <n v="0"/>
    <n v="0"/>
    <n v="2"/>
    <n v="1"/>
    <n v="2"/>
  </r>
  <r>
    <n v="77223"/>
    <x v="1"/>
    <n v="65"/>
    <n v="2"/>
    <x v="1"/>
    <m/>
    <n v="2"/>
    <n v="4"/>
    <n v="1"/>
    <n v="78"/>
    <n v="2.02"/>
    <n v="223"/>
    <n v="5.77"/>
    <n v="83"/>
    <n v="2.1494871794871795"/>
    <n v="79.694515347023071"/>
    <n v="2.0638836025767513"/>
    <x v="1"/>
    <n v="2"/>
    <m/>
    <n v="6"/>
    <n v="3"/>
    <n v="3"/>
    <n v="3"/>
    <n v="3"/>
    <n v="3"/>
    <n v="0"/>
    <n v="0"/>
    <n v="0"/>
    <n v="1"/>
    <n v="1"/>
    <n v="2"/>
  </r>
  <r>
    <n v="77224"/>
    <x v="1"/>
    <n v="22"/>
    <n v="3"/>
    <x v="1"/>
    <m/>
    <n v="1"/>
    <n v="4"/>
    <n v="5"/>
    <n v="51"/>
    <n v="1.32"/>
    <n v="160"/>
    <n v="4.1399999999999997"/>
    <n v="61"/>
    <n v="1.578823529411765"/>
    <n v="50.243029899289041"/>
    <n v="1.3004078326874811"/>
    <x v="0"/>
    <m/>
    <m/>
    <n v="15"/>
    <n v="1"/>
    <n v="0"/>
    <m/>
    <m/>
    <m/>
    <n v="0"/>
    <n v="2"/>
    <n v="0"/>
    <n v="2"/>
    <n v="1"/>
    <n v="2"/>
  </r>
  <r>
    <n v="77234"/>
    <x v="1"/>
    <n v="24"/>
    <n v="4"/>
    <x v="1"/>
    <m/>
    <n v="1"/>
    <n v="5"/>
    <n v="5"/>
    <n v="55"/>
    <n v="1.42"/>
    <n v="198"/>
    <n v="5.12"/>
    <n v="51"/>
    <n v="1.3167272727272727"/>
    <n v="63.045002426099124"/>
    <n v="1.6277073353647409"/>
    <x v="1"/>
    <m/>
    <m/>
    <n v="6"/>
    <n v="3"/>
    <n v="0"/>
    <m/>
    <m/>
    <m/>
    <n v="1"/>
    <n v="1"/>
    <n v="1"/>
    <n v="1"/>
    <n v="1"/>
    <n v="2"/>
  </r>
  <r>
    <n v="77235"/>
    <x v="1"/>
    <n v="32"/>
    <n v="6"/>
    <x v="1"/>
    <m/>
    <n v="2"/>
    <n v="5"/>
    <n v="1"/>
    <n v="41"/>
    <n v="1.06"/>
    <n v="203"/>
    <n v="5.25"/>
    <n v="36"/>
    <n v="0.93073170731707322"/>
    <n v="35.215084748207467"/>
    <n v="0.91043877641707105"/>
    <x v="0"/>
    <m/>
    <m/>
    <n v="7"/>
    <n v="2"/>
    <n v="3"/>
    <m/>
    <m/>
    <m/>
    <n v="0"/>
    <n v="2"/>
    <n v="0"/>
    <n v="1"/>
    <n v="1"/>
    <n v="2"/>
  </r>
  <r>
    <n v="77236"/>
    <x v="1"/>
    <n v="44"/>
    <n v="3"/>
    <x v="1"/>
    <m/>
    <n v="1"/>
    <n v="4"/>
    <n v="1"/>
    <n v="53"/>
    <n v="1.37"/>
    <n v="165"/>
    <n v="4.2699999999999996"/>
    <n v="47"/>
    <n v="1.2149056603773585"/>
    <n v="56.227552924560243"/>
    <n v="1.4534291982386327"/>
    <x v="1"/>
    <n v="2"/>
    <m/>
    <n v="9"/>
    <n v="3"/>
    <n v="2"/>
    <n v="3"/>
    <n v="2"/>
    <n v="2"/>
    <n v="1"/>
    <n v="1"/>
    <n v="2"/>
    <n v="1"/>
    <n v="1"/>
    <n v="2"/>
  </r>
  <r>
    <n v="77237"/>
    <x v="1"/>
    <n v="21"/>
    <n v="4"/>
    <x v="1"/>
    <m/>
    <n v="1"/>
    <n v="4"/>
    <n v="5"/>
    <n v="27"/>
    <n v="0.7"/>
    <n v="267"/>
    <n v="6.9"/>
    <n v="34"/>
    <n v="0.88148148148148142"/>
    <n v="29.302677449304515"/>
    <n v="0.75969904498196883"/>
    <x v="1"/>
    <m/>
    <m/>
    <n v="1"/>
    <n v="4"/>
    <n v="2"/>
    <m/>
    <m/>
    <m/>
    <n v="0"/>
    <n v="3"/>
    <n v="0"/>
    <n v="1"/>
    <n v="2"/>
    <m/>
  </r>
  <r>
    <n v="77239"/>
    <x v="1"/>
    <n v="36"/>
    <n v="3"/>
    <x v="1"/>
    <m/>
    <n v="1"/>
    <n v="1"/>
    <n v="3"/>
    <n v="45"/>
    <n v="1.1599999999999999"/>
    <n v="182"/>
    <n v="4.71"/>
    <n v="43"/>
    <n v="1.1084444444444443"/>
    <n v="39.308456406802904"/>
    <n v="1.0132846540420304"/>
    <x v="1"/>
    <m/>
    <m/>
    <n v="2"/>
    <n v="4"/>
    <n v="3"/>
    <n v="2"/>
    <n v="3"/>
    <n v="3"/>
    <n v="1"/>
    <n v="0"/>
    <n v="0"/>
    <n v="1"/>
    <n v="2"/>
    <m/>
  </r>
  <r>
    <n v="77245"/>
    <x v="1"/>
    <n v="73"/>
    <n v="6"/>
    <x v="1"/>
    <m/>
    <n v="2"/>
    <n v="5"/>
    <n v="1"/>
    <n v="87"/>
    <n v="2.25"/>
    <n v="250"/>
    <n v="6.47"/>
    <n v="94"/>
    <n v="2.4310344827586206"/>
    <n v="82.550523894688325"/>
    <n v="2.1349273421040085"/>
    <x v="0"/>
    <n v="2"/>
    <m/>
    <n v="7"/>
    <n v="2"/>
    <n v="3"/>
    <n v="2"/>
    <n v="2"/>
    <n v="2"/>
    <m/>
    <n v="0"/>
    <n v="0"/>
    <n v="2"/>
    <n v="1"/>
    <n v="2"/>
  </r>
  <r>
    <n v="77247"/>
    <x v="1"/>
    <n v="67"/>
    <n v="1"/>
    <x v="1"/>
    <m/>
    <n v="2"/>
    <n v="1"/>
    <n v="1"/>
    <n v="57"/>
    <n v="1.47"/>
    <n v="182"/>
    <n v="4.71"/>
    <n v="58"/>
    <n v="1.4957894736842106"/>
    <n v="58.447180398028408"/>
    <n v="1.5073220207912588"/>
    <x v="0"/>
    <n v="2"/>
    <m/>
    <n v="3"/>
    <n v="2"/>
    <n v="2"/>
    <n v="0"/>
    <n v="1"/>
    <n v="2"/>
    <n v="0"/>
    <n v="0"/>
    <n v="0"/>
    <n v="2"/>
    <n v="1"/>
    <n v="2"/>
  </r>
  <r>
    <n v="77248"/>
    <x v="1"/>
    <n v="22"/>
    <n v="6"/>
    <x v="1"/>
    <m/>
    <n v="2"/>
    <n v="4"/>
    <n v="6"/>
    <n v="50"/>
    <n v="1.29"/>
    <n v="305"/>
    <n v="7.89"/>
    <n v="51"/>
    <n v="1.3158000000000001"/>
    <n v="59.116133740294764"/>
    <n v="1.5251962504996051"/>
    <x v="1"/>
    <m/>
    <m/>
    <n v="9"/>
    <n v="3"/>
    <n v="2"/>
    <n v="3"/>
    <n v="2"/>
    <n v="2"/>
    <n v="2"/>
    <n v="0"/>
    <n v="0"/>
    <n v="1"/>
    <n v="1"/>
    <n v="2"/>
  </r>
  <r>
    <n v="77251"/>
    <x v="1"/>
    <n v="26"/>
    <n v="4"/>
    <x v="1"/>
    <m/>
    <n v="1"/>
    <n v="4"/>
    <n v="1"/>
    <n v="28"/>
    <n v="0.72"/>
    <n v="203"/>
    <n v="5.25"/>
    <n v="38"/>
    <n v="0.97714285714285709"/>
    <n v="38.559563764210708"/>
    <n v="0.99153163965113245"/>
    <x v="1"/>
    <m/>
    <m/>
    <n v="6"/>
    <n v="5"/>
    <n v="0"/>
    <m/>
    <m/>
    <m/>
    <n v="16"/>
    <n v="0"/>
    <n v="0"/>
    <n v="1"/>
    <n v="1"/>
    <n v="2"/>
  </r>
  <r>
    <n v="77255"/>
    <x v="1"/>
    <n v="60"/>
    <n v="3"/>
    <x v="1"/>
    <m/>
    <n v="1"/>
    <n v="4"/>
    <n v="6"/>
    <n v="43"/>
    <n v="1.1100000000000001"/>
    <n v="169"/>
    <n v="4.37"/>
    <n v="53"/>
    <n v="1.3681395348837211"/>
    <n v="40.339071741984483"/>
    <n v="1.0413109217116927"/>
    <x v="1"/>
    <n v="1"/>
    <n v="2"/>
    <n v="6"/>
    <n v="3"/>
    <n v="2"/>
    <m/>
    <m/>
    <m/>
    <n v="0"/>
    <n v="1"/>
    <n v="0"/>
    <n v="1"/>
    <n v="1"/>
    <n v="2"/>
  </r>
  <r>
    <n v="77263"/>
    <x v="1"/>
    <n v="44"/>
    <n v="1"/>
    <x v="1"/>
    <m/>
    <n v="2"/>
    <n v="1"/>
    <n v="1"/>
    <n v="43"/>
    <n v="1.1100000000000001"/>
    <n v="228"/>
    <n v="5.9"/>
    <n v="50"/>
    <n v="1.2906976744186047"/>
    <n v="34.341559264184724"/>
    <n v="0.88649141356383832"/>
    <x v="0"/>
    <n v="2"/>
    <m/>
    <m/>
    <n v="3"/>
    <n v="0"/>
    <n v="3"/>
    <n v="3"/>
    <n v="1"/>
    <m/>
    <n v="0"/>
    <n v="0"/>
    <n v="1"/>
    <n v="2"/>
    <m/>
  </r>
  <r>
    <n v="77265"/>
    <x v="1"/>
    <n v="41"/>
    <n v="4"/>
    <x v="1"/>
    <m/>
    <n v="1"/>
    <n v="5"/>
    <n v="1"/>
    <n v="39"/>
    <n v="1.01"/>
    <n v="184"/>
    <n v="4.76"/>
    <n v="40"/>
    <n v="1.0358974358974358"/>
    <n v="39.775539256985248"/>
    <n v="1.0300844781937206"/>
    <x v="1"/>
    <n v="2"/>
    <m/>
    <n v="15"/>
    <n v="4"/>
    <n v="2"/>
    <n v="3"/>
    <n v="3"/>
    <n v="3"/>
    <n v="2"/>
    <n v="0"/>
    <n v="2"/>
    <n v="1"/>
    <n v="1"/>
    <n v="2"/>
  </r>
  <r>
    <n v="77279"/>
    <x v="1"/>
    <n v="38"/>
    <n v="3"/>
    <x v="1"/>
    <m/>
    <n v="1"/>
    <n v="5"/>
    <n v="1"/>
    <n v="60"/>
    <n v="1.55"/>
    <n v="171"/>
    <n v="4.42"/>
    <n v="68"/>
    <n v="1.7566666666666668"/>
    <n v="66.083777276398251"/>
    <n v="1.707164246306955"/>
    <x v="1"/>
    <m/>
    <m/>
    <n v="15"/>
    <n v="3"/>
    <n v="2"/>
    <n v="3"/>
    <n v="3"/>
    <n v="2"/>
    <n v="2"/>
    <n v="0"/>
    <n v="0"/>
    <n v="1"/>
    <n v="1"/>
    <n v="2"/>
  </r>
  <r>
    <n v="77285"/>
    <x v="1"/>
    <n v="29"/>
    <n v="4"/>
    <x v="1"/>
    <m/>
    <n v="1"/>
    <n v="2"/>
    <n v="1"/>
    <n v="46"/>
    <n v="1.19"/>
    <n v="131"/>
    <n v="3.39"/>
    <n v="55"/>
    <n v="1.4228260869565219"/>
    <n v="47.403554887172604"/>
    <n v="1.2263093546899"/>
    <x v="1"/>
    <m/>
    <m/>
    <n v="3"/>
    <n v="3"/>
    <n v="0"/>
    <m/>
    <m/>
    <m/>
    <n v="0"/>
    <n v="4"/>
    <n v="0"/>
    <n v="1"/>
    <n v="1"/>
    <n v="2"/>
  </r>
  <r>
    <n v="77287"/>
    <x v="1"/>
    <n v="53"/>
    <n v="6"/>
    <x v="1"/>
    <m/>
    <n v="1"/>
    <n v="5"/>
    <n v="1"/>
    <n v="106"/>
    <n v="2.74"/>
    <n v="268"/>
    <n v="6.93"/>
    <n v="116"/>
    <n v="2.9984905660377361"/>
    <n v="112.03283670735165"/>
    <n v="2.895943137529656"/>
    <x v="1"/>
    <n v="2"/>
    <m/>
    <n v="15"/>
    <n v="3"/>
    <n v="3"/>
    <n v="3"/>
    <n v="2"/>
    <n v="1"/>
    <n v="1"/>
    <n v="1"/>
    <n v="1"/>
    <n v="1"/>
    <n v="1"/>
    <n v="2"/>
  </r>
  <r>
    <n v="77290"/>
    <x v="1"/>
    <n v="44"/>
    <n v="4"/>
    <x v="1"/>
    <m/>
    <n v="1"/>
    <n v="3"/>
    <n v="2"/>
    <n v="44"/>
    <n v="1.1399999999999999"/>
    <n v="277"/>
    <n v="7.16"/>
    <n v="45"/>
    <n v="1.1659090909090908"/>
    <n v="46.379597250160558"/>
    <n v="1.2016532014814325"/>
    <x v="1"/>
    <n v="2"/>
    <m/>
    <n v="4"/>
    <n v="5"/>
    <n v="3"/>
    <n v="3"/>
    <n v="3"/>
    <n v="3"/>
    <n v="0"/>
    <n v="0"/>
    <n v="1"/>
    <n v="1"/>
    <n v="2"/>
    <m/>
  </r>
  <r>
    <n v="77291"/>
    <x v="1"/>
    <n v="42"/>
    <n v="3"/>
    <x v="1"/>
    <m/>
    <n v="1"/>
    <n v="3"/>
    <n v="3"/>
    <n v="68"/>
    <n v="1.76"/>
    <n v="189"/>
    <n v="4.8899999999999997"/>
    <n v="66"/>
    <n v="1.7082352941176471"/>
    <n v="77.725974868403213"/>
    <n v="2.0117311142410244"/>
    <x v="1"/>
    <n v="2"/>
    <m/>
    <n v="2"/>
    <n v="3"/>
    <n v="3"/>
    <n v="3"/>
    <n v="3"/>
    <n v="3"/>
    <n v="1"/>
    <n v="0"/>
    <n v="0"/>
    <n v="1"/>
    <n v="1"/>
    <n v="2"/>
  </r>
  <r>
    <n v="77299"/>
    <x v="1"/>
    <n v="67"/>
    <n v="4"/>
    <x v="1"/>
    <m/>
    <n v="1"/>
    <n v="2"/>
    <n v="1"/>
    <n v="101"/>
    <n v="2.61"/>
    <n v="250"/>
    <n v="6.47"/>
    <n v="110"/>
    <n v="2.8425742574257424"/>
    <n v="92.694251028018101"/>
    <n v="2.3953662889418537"/>
    <x v="0"/>
    <n v="2"/>
    <m/>
    <n v="9"/>
    <n v="4"/>
    <n v="2"/>
    <n v="2"/>
    <n v="2"/>
    <n v="2"/>
    <n v="2"/>
    <n v="0"/>
    <n v="0"/>
    <n v="1"/>
    <n v="1"/>
    <n v="2"/>
  </r>
  <r>
    <n v="77303"/>
    <x v="1"/>
    <n v="60"/>
    <n v="4"/>
    <x v="1"/>
    <m/>
    <n v="1"/>
    <n v="5"/>
    <n v="1"/>
    <n v="47"/>
    <n v="1.22"/>
    <n v="100"/>
    <n v="2.59"/>
    <n v="45"/>
    <n v="1.1680851063829787"/>
    <n v="46.529623836336192"/>
    <n v="1.2077902357517054"/>
    <x v="0"/>
    <n v="2"/>
    <m/>
    <n v="7"/>
    <n v="3"/>
    <n v="3"/>
    <n v="3"/>
    <n v="3"/>
    <n v="3"/>
    <n v="0"/>
    <n v="0"/>
    <n v="0"/>
    <n v="1"/>
    <n v="1"/>
    <n v="2"/>
  </r>
  <r>
    <n v="77304"/>
    <x v="1"/>
    <n v="21"/>
    <n v="3"/>
    <x v="1"/>
    <m/>
    <n v="1"/>
    <n v="4"/>
    <n v="6"/>
    <n v="46"/>
    <n v="1.19"/>
    <n v="224"/>
    <n v="5.79"/>
    <n v="53"/>
    <n v="1.3710869565217392"/>
    <n v="48.571519355942947"/>
    <n v="1.2565240876863499"/>
    <x v="1"/>
    <m/>
    <m/>
    <n v="2"/>
    <n v="4"/>
    <n v="2"/>
    <m/>
    <m/>
    <m/>
    <n v="3"/>
    <n v="0"/>
    <n v="8"/>
    <n v="1"/>
    <n v="1"/>
    <n v="2"/>
  </r>
  <r>
    <n v="77305"/>
    <x v="1"/>
    <n v="58"/>
    <n v="3"/>
    <x v="1"/>
    <m/>
    <n v="1"/>
    <n v="2"/>
    <n v="3"/>
    <n v="51"/>
    <n v="1.32"/>
    <n v="151"/>
    <n v="3.9"/>
    <n v="54"/>
    <n v="1.3976470588235295"/>
    <n v="49.434856436932897"/>
    <n v="1.279490401897087"/>
    <x v="0"/>
    <n v="2"/>
    <m/>
    <n v="2"/>
    <n v="5"/>
    <n v="4"/>
    <n v="2"/>
    <n v="4"/>
    <n v="4"/>
    <m/>
    <n v="0"/>
    <n v="15"/>
    <n v="2"/>
    <n v="1"/>
    <n v="2"/>
  </r>
  <r>
    <n v="77308"/>
    <x v="1"/>
    <n v="51"/>
    <n v="3"/>
    <x v="1"/>
    <m/>
    <n v="1"/>
    <n v="5"/>
    <n v="1"/>
    <n v="78"/>
    <n v="2.02"/>
    <n v="214"/>
    <n v="5.53"/>
    <n v="80"/>
    <n v="2.0717948717948715"/>
    <n v="83.016501080528272"/>
    <n v="2.1499145151623988"/>
    <x v="1"/>
    <n v="1"/>
    <n v="2"/>
    <n v="15"/>
    <n v="3"/>
    <n v="1"/>
    <n v="3"/>
    <n v="3"/>
    <n v="2"/>
    <n v="0"/>
    <n v="1"/>
    <n v="0"/>
    <n v="1"/>
    <n v="1"/>
    <n v="2"/>
  </r>
  <r>
    <n v="77399"/>
    <x v="1"/>
    <n v="80"/>
    <n v="3"/>
    <x v="1"/>
    <m/>
    <n v="1"/>
    <n v="3"/>
    <n v="1"/>
    <n v="65"/>
    <n v="1.68"/>
    <n v="169"/>
    <n v="4.37"/>
    <n v="63"/>
    <n v="1.6283076923076922"/>
    <n v="66.15947888260871"/>
    <n v="1.7099680695812713"/>
    <x v="0"/>
    <n v="2"/>
    <m/>
    <n v="6"/>
    <n v="1"/>
    <n v="3"/>
    <m/>
    <m/>
    <m/>
    <n v="0"/>
    <n v="0"/>
    <n v="0"/>
    <n v="1"/>
    <n v="1"/>
    <n v="2"/>
  </r>
  <r>
    <n v="77405"/>
    <x v="1"/>
    <n v="53"/>
    <n v="3"/>
    <x v="1"/>
    <m/>
    <n v="1"/>
    <n v="4"/>
    <n v="4"/>
    <n v="36"/>
    <n v="0.93"/>
    <n v="333"/>
    <n v="8.61"/>
    <n v="36"/>
    <n v="0.93000000000000016"/>
    <n v="44.196157734434188"/>
    <n v="1.1417340748062166"/>
    <x v="0"/>
    <n v="2"/>
    <m/>
    <n v="10"/>
    <n v="2"/>
    <n v="2"/>
    <n v="3"/>
    <n v="2"/>
    <n v="2"/>
    <n v="7"/>
    <n v="0"/>
    <n v="2"/>
    <n v="1"/>
    <n v="1"/>
    <n v="2"/>
  </r>
  <r>
    <n v="77407"/>
    <x v="1"/>
    <n v="44"/>
    <n v="3"/>
    <x v="0"/>
    <n v="1"/>
    <n v="1"/>
    <n v="4"/>
    <n v="4"/>
    <n v="100"/>
    <n v="2.59"/>
    <n v="190"/>
    <n v="4.91"/>
    <n v="99"/>
    <n v="2.5640999999999998"/>
    <n v="94.19210790009771"/>
    <n v="2.4395755946125304"/>
    <x v="1"/>
    <n v="2"/>
    <m/>
    <n v="4"/>
    <n v="3"/>
    <n v="0"/>
    <n v="2"/>
    <n v="2"/>
    <n v="2"/>
    <m/>
    <n v="4"/>
    <n v="10"/>
    <n v="1"/>
    <n v="1"/>
    <n v="2"/>
  </r>
  <r>
    <n v="77408"/>
    <x v="1"/>
    <n v="79"/>
    <n v="2"/>
    <x v="1"/>
    <m/>
    <n v="2"/>
    <n v="4"/>
    <n v="2"/>
    <n v="71"/>
    <n v="1.84"/>
    <n v="223"/>
    <n v="5.77"/>
    <n v="69"/>
    <n v="1.7881690140845072"/>
    <n v="81.341852690889766"/>
    <n v="2.1080142105808051"/>
    <x v="0"/>
    <n v="2"/>
    <m/>
    <n v="3"/>
    <n v="3"/>
    <n v="3"/>
    <n v="3"/>
    <n v="3"/>
    <n v="3"/>
    <m/>
    <n v="0"/>
    <n v="0"/>
    <n v="2"/>
    <n v="1"/>
    <n v="2"/>
  </r>
  <r>
    <n v="77409"/>
    <x v="1"/>
    <n v="38"/>
    <n v="3"/>
    <x v="1"/>
    <m/>
    <n v="2"/>
    <n v="2"/>
    <n v="1"/>
    <n v="53"/>
    <n v="1.37"/>
    <n v="417"/>
    <n v="10.78"/>
    <n v="49"/>
    <n v="1.2666037735849058"/>
    <n v="54.284251906151276"/>
    <n v="1.4031967002156085"/>
    <x v="0"/>
    <m/>
    <m/>
    <n v="12"/>
    <n v="2"/>
    <n v="0"/>
    <n v="1"/>
    <n v="0"/>
    <n v="0"/>
    <m/>
    <n v="0"/>
    <n v="0"/>
    <n v="2"/>
    <n v="1"/>
    <n v="2"/>
  </r>
  <r>
    <n v="77411"/>
    <x v="1"/>
    <n v="44"/>
    <n v="3"/>
    <x v="1"/>
    <m/>
    <n v="1"/>
    <n v="2"/>
    <n v="1"/>
    <n v="52"/>
    <n v="1.34"/>
    <n v="126"/>
    <n v="3.26"/>
    <n v="61"/>
    <n v="1.5719230769230772"/>
    <n v="57.93618726778945"/>
    <n v="1.4929709795930359"/>
    <x v="1"/>
    <n v="1"/>
    <n v="1"/>
    <n v="5"/>
    <n v="3"/>
    <n v="2"/>
    <m/>
    <m/>
    <m/>
    <m/>
    <n v="0"/>
    <n v="0"/>
    <n v="1"/>
    <n v="1"/>
    <n v="2"/>
  </r>
  <r>
    <n v="77415"/>
    <x v="1"/>
    <n v="72"/>
    <n v="3"/>
    <x v="1"/>
    <m/>
    <n v="1"/>
    <n v="4"/>
    <n v="1"/>
    <n v="60"/>
    <n v="1.55"/>
    <n v="138"/>
    <n v="3.57"/>
    <n v="66"/>
    <n v="1.7049999999999998"/>
    <n v="55.937160437007094"/>
    <n v="1.4450433112893499"/>
    <x v="0"/>
    <n v="2"/>
    <m/>
    <n v="4"/>
    <n v="5"/>
    <n v="3"/>
    <n v="3"/>
    <n v="3"/>
    <n v="3"/>
    <n v="1"/>
    <n v="0"/>
    <n v="5"/>
    <n v="1"/>
    <n v="1"/>
    <n v="2"/>
  </r>
  <r>
    <n v="77424"/>
    <x v="1"/>
    <n v="40"/>
    <n v="6"/>
    <x v="1"/>
    <m/>
    <n v="2"/>
    <n v="5"/>
    <n v="1"/>
    <n v="52"/>
    <n v="1.34"/>
    <n v="180"/>
    <n v="4.6500000000000004"/>
    <n v="56"/>
    <n v="1.4430769230769231"/>
    <n v="58.910796710431882"/>
    <n v="1.5180859152303603"/>
    <x v="0"/>
    <n v="2"/>
    <m/>
    <n v="6"/>
    <n v="2"/>
    <n v="1"/>
    <n v="3"/>
    <n v="3"/>
    <n v="2"/>
    <n v="1"/>
    <n v="0"/>
    <n v="0"/>
    <n v="1"/>
    <n v="1"/>
    <n v="1"/>
  </r>
  <r>
    <n v="77428"/>
    <x v="1"/>
    <n v="33"/>
    <n v="4"/>
    <x v="1"/>
    <m/>
    <n v="1"/>
    <n v="2"/>
    <n v="5"/>
    <n v="62"/>
    <n v="1.6"/>
    <n v="190"/>
    <n v="4.91"/>
    <n v="67"/>
    <n v="1.7290322580645161"/>
    <n v="64.418625699659927"/>
    <n v="1.6624161470879981"/>
    <x v="1"/>
    <m/>
    <m/>
    <n v="6"/>
    <n v="4"/>
    <n v="2"/>
    <n v="3"/>
    <n v="2"/>
    <n v="2"/>
    <m/>
    <n v="0"/>
    <n v="4"/>
    <n v="1"/>
    <n v="1"/>
    <n v="2"/>
  </r>
  <r>
    <n v="77429"/>
    <x v="1"/>
    <n v="76"/>
    <n v="4"/>
    <x v="1"/>
    <m/>
    <n v="1"/>
    <n v="3"/>
    <n v="1"/>
    <n v="78"/>
    <n v="2.02"/>
    <n v="154"/>
    <n v="3.98"/>
    <n v="88"/>
    <n v="2.278974358974359"/>
    <n v="80.653089637832295"/>
    <n v="2.0887082188259134"/>
    <x v="0"/>
    <n v="2"/>
    <m/>
    <n v="9"/>
    <n v="2"/>
    <n v="2"/>
    <m/>
    <m/>
    <m/>
    <m/>
    <n v="0"/>
    <n v="4"/>
    <n v="1"/>
    <n v="1"/>
    <n v="2"/>
  </r>
  <r>
    <n v="77431"/>
    <x v="1"/>
    <n v="22"/>
    <n v="4"/>
    <x v="1"/>
    <m/>
    <n v="1"/>
    <n v="4"/>
    <n v="6"/>
    <n v="54"/>
    <n v="1.4"/>
    <n v="176"/>
    <n v="4.55"/>
    <n v="49"/>
    <n v="1.2703703703703704"/>
    <n v="48.595876280279938"/>
    <n v="1.2598930887479982"/>
    <x v="1"/>
    <m/>
    <m/>
    <n v="3"/>
    <n v="3"/>
    <n v="2"/>
    <n v="3"/>
    <n v="3"/>
    <n v="2"/>
    <n v="3"/>
    <n v="0"/>
    <n v="1"/>
    <n v="1"/>
    <n v="2"/>
    <m/>
  </r>
  <r>
    <n v="77433"/>
    <x v="1"/>
    <n v="58"/>
    <n v="6"/>
    <x v="1"/>
    <m/>
    <n v="2"/>
    <n v="4"/>
    <n v="2"/>
    <n v="65"/>
    <n v="1.68"/>
    <n v="273"/>
    <n v="7.06"/>
    <n v="66"/>
    <n v="1.7058461538461538"/>
    <n v="57.649360912477675"/>
    <n v="1.4900142512763459"/>
    <x v="0"/>
    <n v="2"/>
    <m/>
    <n v="10"/>
    <n v="3"/>
    <n v="0"/>
    <m/>
    <m/>
    <m/>
    <m/>
    <n v="1"/>
    <n v="1"/>
    <n v="2"/>
    <n v="2"/>
    <m/>
  </r>
  <r>
    <n v="77436"/>
    <x v="1"/>
    <n v="58"/>
    <n v="3"/>
    <x v="1"/>
    <m/>
    <n v="1"/>
    <n v="5"/>
    <n v="1"/>
    <n v="59"/>
    <n v="1.53"/>
    <n v="290"/>
    <n v="7.5"/>
    <n v="56"/>
    <n v="1.4522033898305087"/>
    <n v="57.373603198312765"/>
    <n v="1.4878239473460768"/>
    <x v="1"/>
    <n v="2"/>
    <m/>
    <n v="15"/>
    <n v="2"/>
    <n v="2"/>
    <n v="3"/>
    <n v="3"/>
    <n v="2"/>
    <n v="0"/>
    <n v="0"/>
    <n v="1"/>
    <n v="1"/>
    <n v="1"/>
    <n v="2"/>
  </r>
  <r>
    <n v="77438"/>
    <x v="1"/>
    <n v="41"/>
    <n v="1"/>
    <x v="1"/>
    <m/>
    <n v="1"/>
    <n v="4"/>
    <n v="3"/>
    <n v="54"/>
    <n v="1.4"/>
    <n v="165"/>
    <n v="4.2699999999999996"/>
    <n v="56"/>
    <n v="1.4518518518518517"/>
    <n v="44.577384534318497"/>
    <n v="1.1557099694082573"/>
    <x v="1"/>
    <n v="2"/>
    <m/>
    <n v="15"/>
    <n v="2"/>
    <n v="0"/>
    <m/>
    <m/>
    <m/>
    <n v="2"/>
    <n v="0"/>
    <n v="0"/>
    <n v="1"/>
    <n v="1"/>
    <n v="2"/>
  </r>
  <r>
    <n v="77446"/>
    <x v="1"/>
    <n v="26"/>
    <n v="3"/>
    <x v="1"/>
    <m/>
    <n v="1"/>
    <n v="3"/>
    <n v="1"/>
    <n v="63"/>
    <n v="1.63"/>
    <n v="197"/>
    <n v="5.09"/>
    <n v="61"/>
    <n v="1.5782539682539682"/>
    <n v="68.486120239760368"/>
    <n v="1.7719424760445937"/>
    <x v="1"/>
    <m/>
    <m/>
    <n v="8"/>
    <n v="4"/>
    <n v="2"/>
    <n v="3"/>
    <n v="2"/>
    <n v="2"/>
    <n v="1"/>
    <n v="2"/>
    <n v="3"/>
    <n v="1"/>
    <n v="1"/>
    <n v="2"/>
  </r>
  <r>
    <n v="77450"/>
    <x v="1"/>
    <n v="58"/>
    <n v="6"/>
    <x v="1"/>
    <m/>
    <n v="2"/>
    <n v="5"/>
    <n v="3"/>
    <n v="38"/>
    <n v="0.98"/>
    <n v="214"/>
    <n v="5.53"/>
    <n v="35"/>
    <n v="0.90263157894736834"/>
    <n v="38.818044353246293"/>
    <n v="1.0010969333205624"/>
    <x v="0"/>
    <n v="1"/>
    <n v="1"/>
    <n v="13"/>
    <n v="4"/>
    <n v="2"/>
    <m/>
    <m/>
    <m/>
    <n v="1"/>
    <n v="60"/>
    <n v="30"/>
    <n v="1"/>
    <n v="1"/>
    <n v="2"/>
  </r>
  <r>
    <n v="77453"/>
    <x v="1"/>
    <n v="57"/>
    <n v="7"/>
    <x v="1"/>
    <m/>
    <n v="1"/>
    <n v="4"/>
    <n v="1"/>
    <n v="63"/>
    <n v="1.63"/>
    <n v="176"/>
    <n v="4.55"/>
    <n v="61"/>
    <n v="1.5782539682539682"/>
    <n v="59.908022812900597"/>
    <n v="1.5500012251591742"/>
    <x v="1"/>
    <n v="2"/>
    <m/>
    <n v="8"/>
    <n v="2"/>
    <n v="1"/>
    <m/>
    <m/>
    <m/>
    <n v="1"/>
    <n v="0"/>
    <n v="0"/>
    <n v="1"/>
    <n v="1"/>
    <n v="2"/>
  </r>
  <r>
    <n v="77456"/>
    <x v="1"/>
    <n v="62"/>
    <n v="1"/>
    <x v="1"/>
    <m/>
    <n v="1"/>
    <n v="4"/>
    <n v="1"/>
    <n v="78"/>
    <n v="2.02"/>
    <n v="207"/>
    <n v="5.35"/>
    <n v="72"/>
    <n v="1.8646153846153846"/>
    <n v="69.626563594312728"/>
    <n v="1.803149467442458"/>
    <x v="0"/>
    <n v="2"/>
    <m/>
    <n v="8"/>
    <n v="3"/>
    <n v="0"/>
    <m/>
    <m/>
    <m/>
    <n v="5"/>
    <n v="0"/>
    <n v="6"/>
    <n v="1"/>
    <n v="1"/>
    <n v="2"/>
  </r>
  <r>
    <n v="77463"/>
    <x v="1"/>
    <n v="50"/>
    <n v="1"/>
    <x v="1"/>
    <m/>
    <n v="1"/>
    <n v="5"/>
    <n v="2"/>
    <n v="51"/>
    <n v="1.32"/>
    <n v="170"/>
    <n v="4.4000000000000004"/>
    <n v="49"/>
    <n v="1.2682352941176471"/>
    <n v="50.562817542366837"/>
    <n v="1.3086846893318476"/>
    <x v="0"/>
    <n v="1"/>
    <n v="2"/>
    <n v="9"/>
    <n v="3"/>
    <n v="2"/>
    <n v="2"/>
    <n v="2"/>
    <n v="3"/>
    <n v="0"/>
    <n v="1"/>
    <n v="1"/>
    <n v="1"/>
    <n v="1"/>
    <n v="2"/>
  </r>
  <r>
    <n v="77464"/>
    <x v="1"/>
    <n v="36"/>
    <n v="7"/>
    <x v="1"/>
    <m/>
    <n v="1"/>
    <n v="4"/>
    <n v="3"/>
    <n v="27"/>
    <n v="0.7"/>
    <n v="194"/>
    <n v="5.0199999999999996"/>
    <n v="28"/>
    <n v="0.72592592592592586"/>
    <n v="21.055352040837882"/>
    <n v="0.54587949735505614"/>
    <x v="1"/>
    <m/>
    <m/>
    <n v="5"/>
    <n v="4"/>
    <n v="2"/>
    <n v="3"/>
    <n v="3"/>
    <n v="3"/>
    <n v="2"/>
    <n v="0"/>
    <n v="0"/>
    <n v="1"/>
    <n v="2"/>
    <m/>
  </r>
  <r>
    <n v="77465"/>
    <x v="1"/>
    <n v="21"/>
    <n v="2"/>
    <x v="1"/>
    <m/>
    <n v="1"/>
    <n v="3"/>
    <n v="5"/>
    <n v="86"/>
    <n v="2.2200000000000002"/>
    <n v="170"/>
    <n v="4.4000000000000004"/>
    <n v="93"/>
    <n v="2.4006976744186046"/>
    <n v="84.245786371587911"/>
    <n v="2.1747168109875021"/>
    <x v="0"/>
    <m/>
    <m/>
    <n v="15"/>
    <n v="4"/>
    <n v="0"/>
    <n v="2"/>
    <n v="3"/>
    <n v="1"/>
    <n v="0"/>
    <n v="0"/>
    <n v="0"/>
    <n v="2"/>
    <n v="1"/>
    <n v="2"/>
  </r>
  <r>
    <n v="77466"/>
    <x v="1"/>
    <n v="22"/>
    <n v="3"/>
    <x v="1"/>
    <m/>
    <n v="1"/>
    <n v="4"/>
    <n v="5"/>
    <n v="57"/>
    <n v="1.47"/>
    <n v="218"/>
    <n v="5.64"/>
    <n v="67"/>
    <n v="1.7278947368421052"/>
    <n v="60.595228181277015"/>
    <n v="1.5627190425697757"/>
    <x v="1"/>
    <m/>
    <m/>
    <n v="9"/>
    <n v="2"/>
    <n v="3"/>
    <n v="2"/>
    <n v="2"/>
    <n v="1"/>
    <n v="1"/>
    <n v="0"/>
    <n v="0"/>
    <n v="1"/>
    <n v="1"/>
    <n v="2"/>
  </r>
  <r>
    <n v="77469"/>
    <x v="1"/>
    <n v="67"/>
    <n v="3"/>
    <x v="1"/>
    <m/>
    <n v="1"/>
    <n v="4"/>
    <n v="1"/>
    <n v="64"/>
    <n v="1.66"/>
    <n v="124"/>
    <n v="3.21"/>
    <n v="74"/>
    <n v="1.9193749999999998"/>
    <n v="58.473901258509002"/>
    <n v="1.5166668138925772"/>
    <x v="0"/>
    <n v="1"/>
    <n v="2"/>
    <n v="9"/>
    <n v="3"/>
    <n v="2"/>
    <n v="3"/>
    <n v="3"/>
    <n v="3"/>
    <n v="4"/>
    <n v="0"/>
    <n v="4"/>
    <n v="1"/>
    <n v="1"/>
    <n v="2"/>
  </r>
  <r>
    <n v="77470"/>
    <x v="1"/>
    <n v="25"/>
    <n v="3"/>
    <x v="1"/>
    <m/>
    <n v="1"/>
    <n v="5"/>
    <n v="5"/>
    <n v="51"/>
    <n v="1.32"/>
    <n v="145"/>
    <n v="3.75"/>
    <n v="57"/>
    <n v="1.4752941176470591"/>
    <n v="61.503732190214762"/>
    <n v="1.5918613037467351"/>
    <x v="1"/>
    <m/>
    <m/>
    <n v="14"/>
    <n v="3"/>
    <n v="0"/>
    <m/>
    <m/>
    <m/>
    <n v="1"/>
    <n v="1"/>
    <n v="12"/>
    <n v="1"/>
    <n v="1"/>
    <n v="1"/>
  </r>
  <r>
    <n v="77481"/>
    <x v="1"/>
    <n v="54"/>
    <n v="1"/>
    <x v="1"/>
    <m/>
    <n v="2"/>
    <n v="1"/>
    <n v="1"/>
    <n v="45"/>
    <n v="1.1599999999999999"/>
    <n v="216"/>
    <n v="5.59"/>
    <n v="43"/>
    <n v="1.1084444444444443"/>
    <n v="38.614483492137921"/>
    <n v="0.99539557446399962"/>
    <x v="0"/>
    <n v="1"/>
    <n v="1"/>
    <n v="5"/>
    <n v="4"/>
    <n v="3"/>
    <n v="3"/>
    <n v="3"/>
    <n v="3"/>
    <n v="0"/>
    <n v="0"/>
    <n v="0"/>
    <n v="2"/>
    <n v="1"/>
    <n v="1"/>
  </r>
  <r>
    <n v="77485"/>
    <x v="1"/>
    <n v="49"/>
    <n v="4"/>
    <x v="1"/>
    <m/>
    <n v="1"/>
    <n v="4"/>
    <n v="3"/>
    <n v="51"/>
    <n v="1.32"/>
    <n v="283"/>
    <n v="7.32"/>
    <n v="54"/>
    <n v="1.3976470588235295"/>
    <n v="51.586822350559046"/>
    <n v="1.3351883431909402"/>
    <x v="1"/>
    <n v="2"/>
    <m/>
    <n v="8"/>
    <n v="3"/>
    <n v="0"/>
    <n v="3"/>
    <n v="2"/>
    <n v="1"/>
    <n v="2"/>
    <n v="2"/>
    <n v="0"/>
    <n v="1"/>
    <n v="1"/>
    <n v="2"/>
  </r>
  <r>
    <n v="77488"/>
    <x v="1"/>
    <n v="80"/>
    <n v="3"/>
    <x v="1"/>
    <m/>
    <n v="1"/>
    <n v="3"/>
    <n v="2"/>
    <n v="62"/>
    <n v="1.6"/>
    <n v="185"/>
    <n v="4.78"/>
    <n v="60"/>
    <n v="1.5483870967741935"/>
    <n v="53.368396971350322"/>
    <n v="1.3772489540993633"/>
    <x v="1"/>
    <n v="1"/>
    <n v="2"/>
    <n v="12"/>
    <n v="2"/>
    <n v="3"/>
    <n v="3"/>
    <n v="3"/>
    <n v="3"/>
    <n v="0"/>
    <n v="0"/>
    <n v="0"/>
    <n v="1"/>
    <n v="1"/>
    <n v="2"/>
  </r>
  <r>
    <n v="77498"/>
    <x v="1"/>
    <n v="59"/>
    <n v="3"/>
    <x v="1"/>
    <m/>
    <n v="1"/>
    <n v="4"/>
    <n v="1"/>
    <n v="62"/>
    <n v="1.6"/>
    <n v="196"/>
    <n v="5.07"/>
    <n v="56"/>
    <n v="1.4451612903225808"/>
    <n v="66.2450453813113"/>
    <n v="1.7095495582273885"/>
    <x v="0"/>
    <n v="2"/>
    <m/>
    <n v="15"/>
    <n v="1"/>
    <n v="3"/>
    <n v="3"/>
    <n v="3"/>
    <n v="3"/>
    <n v="1"/>
    <n v="0"/>
    <n v="0"/>
    <n v="1"/>
    <n v="1"/>
    <n v="2"/>
  </r>
  <r>
    <n v="77502"/>
    <x v="1"/>
    <n v="55"/>
    <n v="3"/>
    <x v="1"/>
    <m/>
    <n v="1"/>
    <n v="5"/>
    <n v="1"/>
    <n v="69"/>
    <n v="1.78"/>
    <n v="222"/>
    <n v="5.74"/>
    <n v="65"/>
    <n v="1.6768115942028985"/>
    <n v="65.023318383946631"/>
    <n v="1.677413140919203"/>
    <x v="1"/>
    <n v="1"/>
    <n v="2"/>
    <n v="15"/>
    <n v="4"/>
    <n v="3"/>
    <n v="1"/>
    <n v="1"/>
    <n v="1"/>
    <n v="1"/>
    <n v="0"/>
    <n v="0"/>
    <n v="1"/>
    <n v="1"/>
    <n v="2"/>
  </r>
  <r>
    <n v="77505"/>
    <x v="1"/>
    <n v="30"/>
    <n v="3"/>
    <x v="1"/>
    <m/>
    <n v="1"/>
    <n v="5"/>
    <n v="1"/>
    <n v="55"/>
    <n v="1.42"/>
    <n v="116"/>
    <n v="3"/>
    <n v="58"/>
    <n v="1.4974545454545454"/>
    <n v="59.816199873350229"/>
    <n v="1.5443455240028605"/>
    <x v="0"/>
    <m/>
    <m/>
    <n v="10"/>
    <n v="3"/>
    <n v="3"/>
    <n v="3"/>
    <n v="3"/>
    <n v="3"/>
    <n v="1"/>
    <n v="0"/>
    <n v="0"/>
    <n v="1"/>
    <n v="1"/>
    <n v="2"/>
  </r>
  <r>
    <n v="77524"/>
    <x v="1"/>
    <n v="65"/>
    <n v="3"/>
    <x v="1"/>
    <m/>
    <n v="1"/>
    <n v="2"/>
    <n v="1"/>
    <n v="85"/>
    <n v="2.2000000000000002"/>
    <n v="178"/>
    <n v="4.5999999999999996"/>
    <n v="81"/>
    <n v="2.0964705882352943"/>
    <n v="85.850154076042443"/>
    <n v="2.2220039878505102"/>
    <x v="1"/>
    <n v="2"/>
    <m/>
    <n v="15"/>
    <n v="2"/>
    <n v="3"/>
    <n v="3"/>
    <n v="3"/>
    <n v="3"/>
    <m/>
    <n v="0"/>
    <n v="0"/>
    <n v="1"/>
    <n v="1"/>
    <n v="2"/>
  </r>
  <r>
    <n v="77533"/>
    <x v="1"/>
    <n v="68"/>
    <n v="3"/>
    <x v="1"/>
    <m/>
    <n v="1"/>
    <n v="2"/>
    <n v="2"/>
    <n v="24"/>
    <n v="0.62"/>
    <n v="163"/>
    <n v="4.22"/>
    <n v="28"/>
    <n v="0.72333333333333327"/>
    <n v="25.382989446956987"/>
    <n v="0.65572722737972222"/>
    <x v="1"/>
    <n v="2"/>
    <m/>
    <n v="3"/>
    <n v="3"/>
    <n v="0"/>
    <m/>
    <m/>
    <m/>
    <n v="1"/>
    <n v="1"/>
    <n v="1"/>
    <n v="1"/>
    <n v="1"/>
    <n v="2"/>
  </r>
  <r>
    <n v="77536"/>
    <x v="1"/>
    <n v="80"/>
    <n v="3"/>
    <x v="1"/>
    <m/>
    <n v="2"/>
    <n v="5"/>
    <n v="3"/>
    <n v="57"/>
    <n v="1.47"/>
    <n v="263"/>
    <n v="6.8"/>
    <n v="57"/>
    <n v="1.4699999999999998"/>
    <n v="67.595322891994115"/>
    <n v="1.7432478008987957"/>
    <x v="0"/>
    <n v="1"/>
    <n v="2"/>
    <n v="7"/>
    <n v="4"/>
    <n v="0"/>
    <m/>
    <m/>
    <m/>
    <n v="3"/>
    <n v="0"/>
    <n v="4"/>
    <n v="1"/>
    <n v="1"/>
    <n v="2"/>
  </r>
  <r>
    <n v="77539"/>
    <x v="1"/>
    <n v="38"/>
    <n v="4"/>
    <x v="1"/>
    <m/>
    <n v="2"/>
    <n v="4"/>
    <n v="1"/>
    <n v="56"/>
    <n v="1.45"/>
    <n v="147"/>
    <n v="3.8"/>
    <n v="64"/>
    <n v="1.657142857142857"/>
    <n v="49.557155528172984"/>
    <n v="1.2831763484973362"/>
    <x v="1"/>
    <m/>
    <m/>
    <n v="15"/>
    <n v="2"/>
    <n v="0"/>
    <n v="2"/>
    <n v="1"/>
    <n v="2"/>
    <n v="0"/>
    <n v="0"/>
    <n v="4"/>
    <n v="1"/>
    <n v="1"/>
    <n v="2"/>
  </r>
  <r>
    <n v="77549"/>
    <x v="1"/>
    <n v="22"/>
    <n v="3"/>
    <x v="1"/>
    <m/>
    <n v="1"/>
    <n v="4"/>
    <n v="5"/>
    <n v="48"/>
    <n v="1.24"/>
    <n v="153"/>
    <n v="3.96"/>
    <n v="50"/>
    <n v="1.2916666666666667"/>
    <n v="50.581993537724856"/>
    <n v="1.3067014997245587"/>
    <x v="0"/>
    <m/>
    <m/>
    <n v="4"/>
    <n v="3"/>
    <n v="3"/>
    <n v="3"/>
    <n v="3"/>
    <n v="3"/>
    <n v="0"/>
    <n v="60"/>
    <n v="10"/>
    <n v="2"/>
    <n v="2"/>
    <m/>
  </r>
  <r>
    <n v="77551"/>
    <x v="1"/>
    <n v="56"/>
    <n v="3"/>
    <x v="1"/>
    <m/>
    <n v="1"/>
    <n v="3"/>
    <n v="6"/>
    <n v="55"/>
    <n v="1.42"/>
    <n v="182"/>
    <n v="4.71"/>
    <n v="55"/>
    <n v="1.42"/>
    <n v="60.281907901349861"/>
    <n v="1.5563692585439417"/>
    <x v="1"/>
    <n v="2"/>
    <m/>
    <n v="12"/>
    <n v="3"/>
    <n v="3"/>
    <n v="3"/>
    <n v="3"/>
    <n v="3"/>
    <n v="0"/>
    <n v="1"/>
    <n v="0"/>
    <n v="1"/>
    <n v="1"/>
    <n v="2"/>
  </r>
  <r>
    <n v="77552"/>
    <x v="1"/>
    <n v="59"/>
    <n v="3"/>
    <x v="1"/>
    <m/>
    <n v="1"/>
    <n v="3"/>
    <n v="2"/>
    <n v="45"/>
    <n v="1.1599999999999999"/>
    <n v="175"/>
    <n v="4.53"/>
    <n v="39"/>
    <n v="1.0053333333333332"/>
    <n v="40.357618632078434"/>
    <n v="1.0403297247380219"/>
    <x v="0"/>
    <n v="2"/>
    <m/>
    <n v="3"/>
    <n v="4"/>
    <n v="0"/>
    <m/>
    <m/>
    <m/>
    <n v="1"/>
    <n v="0"/>
    <n v="0"/>
    <n v="1"/>
    <n v="1"/>
    <n v="2"/>
  </r>
  <r>
    <n v="77560"/>
    <x v="1"/>
    <n v="60"/>
    <n v="4"/>
    <x v="1"/>
    <m/>
    <n v="1"/>
    <n v="5"/>
    <n v="5"/>
    <n v="59"/>
    <n v="1.53"/>
    <n v="203"/>
    <n v="5.25"/>
    <n v="55"/>
    <n v="1.4262711864406781"/>
    <n v="58.813802863167126"/>
    <n v="1.5251714979770459"/>
    <x v="1"/>
    <n v="2"/>
    <m/>
    <n v="14"/>
    <n v="3"/>
    <n v="1"/>
    <n v="2"/>
    <n v="2"/>
    <n v="2"/>
    <n v="0"/>
    <n v="0"/>
    <n v="10"/>
    <n v="1"/>
    <n v="1"/>
    <n v="1"/>
  </r>
  <r>
    <n v="77562"/>
    <x v="1"/>
    <n v="65"/>
    <n v="3"/>
    <x v="1"/>
    <m/>
    <n v="1"/>
    <n v="5"/>
    <n v="3"/>
    <n v="77"/>
    <n v="1.99"/>
    <n v="234"/>
    <n v="6.05"/>
    <n v="82"/>
    <n v="2.1192207792207793"/>
    <n v="87.963930480883803"/>
    <n v="2.2733535280124513"/>
    <x v="1"/>
    <n v="2"/>
    <m/>
    <n v="7"/>
    <n v="2"/>
    <n v="2"/>
    <m/>
    <m/>
    <m/>
    <n v="0"/>
    <n v="0"/>
    <n v="8"/>
    <n v="2"/>
    <n v="1"/>
    <n v="1"/>
  </r>
  <r>
    <n v="77569"/>
    <x v="1"/>
    <n v="48"/>
    <n v="2"/>
    <x v="1"/>
    <m/>
    <n v="2"/>
    <n v="2"/>
    <n v="1"/>
    <n v="61"/>
    <n v="1.58"/>
    <n v="176"/>
    <n v="4.55"/>
    <n v="58"/>
    <n v="1.5022950819672132"/>
    <n v="66.095673572311497"/>
    <n v="1.7119862990861012"/>
    <x v="0"/>
    <n v="2"/>
    <m/>
    <n v="2"/>
    <n v="3"/>
    <n v="3"/>
    <n v="3"/>
    <n v="3"/>
    <n v="3"/>
    <n v="1"/>
    <n v="0"/>
    <n v="0"/>
    <n v="1"/>
    <n v="2"/>
    <m/>
  </r>
  <r>
    <n v="77577"/>
    <x v="1"/>
    <n v="33"/>
    <n v="4"/>
    <x v="1"/>
    <m/>
    <n v="1"/>
    <n v="4"/>
    <n v="5"/>
    <n v="90"/>
    <n v="2.33"/>
    <n v="202"/>
    <n v="5.22"/>
    <n v="92"/>
    <n v="2.3817777777777778"/>
    <n v="75.130128232238192"/>
    <n v="1.9450355420123888"/>
    <x v="1"/>
    <m/>
    <m/>
    <n v="8"/>
    <n v="3"/>
    <n v="0"/>
    <n v="3"/>
    <n v="1"/>
    <n v="1"/>
    <m/>
    <n v="2"/>
    <n v="0"/>
    <n v="1"/>
    <n v="1"/>
    <n v="2"/>
  </r>
  <r>
    <n v="77580"/>
    <x v="1"/>
    <n v="80"/>
    <n v="3"/>
    <x v="1"/>
    <m/>
    <n v="1"/>
    <n v="3"/>
    <n v="1"/>
    <n v="51"/>
    <n v="1.32"/>
    <n v="165"/>
    <n v="4.2699999999999996"/>
    <n v="49"/>
    <n v="1.2682352941176471"/>
    <n v="45.736699870103735"/>
    <n v="1.183773408402685"/>
    <x v="0"/>
    <n v="1"/>
    <n v="2"/>
    <n v="3"/>
    <n v="3"/>
    <n v="3"/>
    <n v="2"/>
    <n v="2"/>
    <n v="3"/>
    <n v="1"/>
    <n v="2"/>
    <n v="30"/>
    <n v="1"/>
    <n v="1"/>
    <n v="2"/>
  </r>
  <r>
    <n v="77581"/>
    <x v="1"/>
    <n v="31"/>
    <n v="3"/>
    <x v="1"/>
    <m/>
    <n v="1"/>
    <n v="4"/>
    <n v="1"/>
    <n v="41"/>
    <n v="1.06"/>
    <n v="182"/>
    <n v="4.71"/>
    <n v="35"/>
    <n v="0.90487804878048783"/>
    <n v="45.89068620378837"/>
    <n v="1.1864421311223334"/>
    <x v="1"/>
    <m/>
    <m/>
    <n v="6"/>
    <n v="3"/>
    <n v="3"/>
    <n v="3"/>
    <n v="3"/>
    <n v="3"/>
    <n v="0"/>
    <n v="0"/>
    <n v="3"/>
    <n v="1"/>
    <n v="1"/>
    <n v="2"/>
  </r>
  <r>
    <n v="77584"/>
    <x v="1"/>
    <n v="35"/>
    <n v="4"/>
    <x v="1"/>
    <m/>
    <n v="1"/>
    <n v="3"/>
    <n v="5"/>
    <n v="40"/>
    <n v="1.03"/>
    <n v="175"/>
    <n v="4.53"/>
    <n v="50"/>
    <n v="1.2875000000000001"/>
    <n v="35.64742708284475"/>
    <n v="0.91792124738325231"/>
    <x v="1"/>
    <m/>
    <m/>
    <n v="8"/>
    <n v="4"/>
    <n v="2"/>
    <m/>
    <m/>
    <m/>
    <n v="1"/>
    <n v="0"/>
    <n v="1"/>
    <n v="1"/>
    <n v="1"/>
    <n v="2"/>
  </r>
  <r>
    <n v="77589"/>
    <x v="1"/>
    <n v="50"/>
    <n v="3"/>
    <x v="1"/>
    <m/>
    <n v="1"/>
    <n v="4"/>
    <n v="1"/>
    <n v="48"/>
    <n v="1.24"/>
    <n v="188"/>
    <n v="4.8600000000000003"/>
    <n v="43"/>
    <n v="1.1108333333333333"/>
    <n v="41.795755441407493"/>
    <n v="1.0797236822363603"/>
    <x v="1"/>
    <n v="1"/>
    <n v="2"/>
    <n v="3"/>
    <n v="3"/>
    <n v="3"/>
    <n v="3"/>
    <n v="3"/>
    <n v="3"/>
    <n v="4"/>
    <m/>
    <n v="0"/>
    <n v="1"/>
    <n v="1"/>
    <n v="2"/>
  </r>
  <r>
    <n v="77592"/>
    <x v="1"/>
    <n v="52"/>
    <n v="4"/>
    <x v="1"/>
    <m/>
    <n v="2"/>
    <n v="4"/>
    <n v="3"/>
    <n v="44"/>
    <n v="1.1399999999999999"/>
    <n v="189"/>
    <n v="4.8899999999999997"/>
    <n v="52"/>
    <n v="1.3472727272727272"/>
    <n v="48.29673360653652"/>
    <n v="1.2513244616239005"/>
    <x v="0"/>
    <n v="1"/>
    <n v="1"/>
    <n v="7"/>
    <n v="3"/>
    <n v="3"/>
    <n v="3"/>
    <n v="3"/>
    <n v="3"/>
    <n v="1"/>
    <n v="4"/>
    <n v="30"/>
    <n v="2"/>
    <n v="1"/>
    <n v="2"/>
  </r>
  <r>
    <n v="77600"/>
    <x v="1"/>
    <n v="58"/>
    <n v="2"/>
    <x v="1"/>
    <m/>
    <n v="2"/>
    <n v="4"/>
    <n v="3"/>
    <n v="44"/>
    <n v="1.1399999999999999"/>
    <n v="187"/>
    <n v="4.84"/>
    <n v="47"/>
    <n v="1.2177272727272728"/>
    <n v="38.672739367176867"/>
    <n v="1.0019755199677642"/>
    <x v="1"/>
    <n v="1"/>
    <n v="2"/>
    <n v="7"/>
    <n v="4"/>
    <n v="1"/>
    <n v="3"/>
    <n v="3"/>
    <n v="3"/>
    <n v="1"/>
    <n v="0"/>
    <n v="0"/>
    <n v="1"/>
    <n v="1"/>
    <n v="2"/>
  </r>
  <r>
    <n v="77603"/>
    <x v="1"/>
    <n v="56"/>
    <n v="6"/>
    <x v="1"/>
    <m/>
    <n v="2"/>
    <n v="5"/>
    <n v="1"/>
    <n v="69"/>
    <n v="1.78"/>
    <n v="134"/>
    <n v="3.47"/>
    <n v="75"/>
    <n v="1.9347826086956521"/>
    <n v="61.558165324186582"/>
    <n v="1.5880222358993061"/>
    <x v="0"/>
    <n v="2"/>
    <m/>
    <n v="10"/>
    <n v="2"/>
    <n v="0"/>
    <m/>
    <m/>
    <m/>
    <n v="2"/>
    <n v="5"/>
    <n v="0"/>
    <n v="1"/>
    <n v="1"/>
    <n v="2"/>
  </r>
  <r>
    <n v="77607"/>
    <x v="1"/>
    <n v="42"/>
    <n v="3"/>
    <x v="1"/>
    <m/>
    <n v="1"/>
    <n v="1"/>
    <n v="1"/>
    <n v="45"/>
    <n v="1.1599999999999999"/>
    <n v="206"/>
    <n v="5.33"/>
    <n v="55"/>
    <n v="1.4177777777777778"/>
    <n v="47.723559148413159"/>
    <n v="1.230207302492428"/>
    <x v="1"/>
    <n v="2"/>
    <m/>
    <n v="7"/>
    <n v="3"/>
    <n v="1"/>
    <n v="3"/>
    <n v="3"/>
    <n v="3"/>
    <m/>
    <n v="0"/>
    <n v="3"/>
    <n v="1"/>
    <n v="1"/>
    <n v="2"/>
  </r>
  <r>
    <n v="77609"/>
    <x v="1"/>
    <n v="61"/>
    <n v="6"/>
    <x v="1"/>
    <m/>
    <n v="2"/>
    <n v="3"/>
    <n v="1"/>
    <n v="93"/>
    <n v="2.4"/>
    <n v="213"/>
    <n v="5.51"/>
    <n v="101"/>
    <n v="2.6064516129032254"/>
    <n v="100.06323925093025"/>
    <n v="2.5822771419594903"/>
    <x v="0"/>
    <n v="2"/>
    <m/>
    <n v="9"/>
    <n v="3"/>
    <n v="3"/>
    <n v="3"/>
    <n v="3"/>
    <n v="3"/>
    <m/>
    <n v="0"/>
    <n v="0"/>
    <n v="2"/>
    <n v="1"/>
    <n v="2"/>
  </r>
  <r>
    <n v="77610"/>
    <x v="1"/>
    <n v="61"/>
    <n v="3"/>
    <x v="1"/>
    <m/>
    <n v="1"/>
    <n v="3"/>
    <n v="1"/>
    <n v="70"/>
    <n v="1.81"/>
    <n v="209"/>
    <n v="5.4"/>
    <n v="67"/>
    <n v="1.7324285714285717"/>
    <n v="72.182685993223316"/>
    <n v="1.8664380235390601"/>
    <x v="1"/>
    <n v="2"/>
    <m/>
    <n v="77"/>
    <n v="3"/>
    <n v="3"/>
    <n v="3"/>
    <n v="3"/>
    <n v="2"/>
    <n v="3"/>
    <n v="2"/>
    <n v="15"/>
    <n v="1"/>
    <n v="1"/>
    <n v="2"/>
  </r>
  <r>
    <n v="77611"/>
    <x v="1"/>
    <n v="35"/>
    <n v="2"/>
    <x v="1"/>
    <m/>
    <n v="2"/>
    <n v="3"/>
    <n v="5"/>
    <n v="65"/>
    <n v="1.68"/>
    <n v="168"/>
    <n v="4.34"/>
    <n v="68"/>
    <n v="1.7575384615384615"/>
    <n v="64.314965943639663"/>
    <n v="1.6622945043894559"/>
    <x v="1"/>
    <m/>
    <m/>
    <n v="15"/>
    <n v="3"/>
    <n v="0"/>
    <m/>
    <m/>
    <m/>
    <n v="2"/>
    <n v="0"/>
    <n v="30"/>
    <n v="1"/>
    <n v="1"/>
    <n v="2"/>
  </r>
  <r>
    <n v="77616"/>
    <x v="1"/>
    <n v="35"/>
    <n v="4"/>
    <x v="1"/>
    <m/>
    <n v="1"/>
    <n v="4"/>
    <n v="1"/>
    <n v="59"/>
    <n v="1.53"/>
    <n v="159"/>
    <n v="4.1100000000000003"/>
    <n v="59"/>
    <n v="1.53"/>
    <n v="63.200624805317247"/>
    <n v="1.6389314568158539"/>
    <x v="1"/>
    <m/>
    <m/>
    <n v="5"/>
    <n v="4"/>
    <n v="1"/>
    <n v="3"/>
    <n v="3"/>
    <n v="1"/>
    <n v="6"/>
    <n v="0"/>
    <n v="12"/>
    <n v="1"/>
    <n v="1"/>
    <n v="2"/>
  </r>
  <r>
    <n v="77618"/>
    <x v="1"/>
    <n v="25"/>
    <n v="7"/>
    <x v="1"/>
    <m/>
    <n v="2"/>
    <n v="4"/>
    <n v="5"/>
    <n v="60"/>
    <n v="1.55"/>
    <n v="167"/>
    <n v="4.32"/>
    <n v="67"/>
    <n v="1.7308333333333334"/>
    <n v="61.024891547438287"/>
    <n v="1.5764763649754889"/>
    <x v="1"/>
    <m/>
    <m/>
    <n v="3"/>
    <n v="3"/>
    <n v="1"/>
    <n v="3"/>
    <n v="2"/>
    <n v="1"/>
    <m/>
    <n v="0"/>
    <n v="0"/>
    <n v="1"/>
    <n v="1"/>
    <n v="2"/>
  </r>
  <r>
    <n v="77620"/>
    <x v="1"/>
    <n v="28"/>
    <n v="3"/>
    <x v="1"/>
    <m/>
    <n v="1"/>
    <n v="4"/>
    <n v="1"/>
    <n v="57"/>
    <n v="1.47"/>
    <n v="153"/>
    <n v="3.96"/>
    <n v="64"/>
    <n v="1.6505263157894736"/>
    <n v="59.013183632536247"/>
    <n v="1.5219189463127769"/>
    <x v="1"/>
    <m/>
    <m/>
    <n v="6"/>
    <n v="1"/>
    <n v="0"/>
    <n v="1"/>
    <n v="1"/>
    <n v="0"/>
    <n v="0"/>
    <n v="0"/>
    <n v="1"/>
    <n v="1"/>
    <n v="1"/>
    <n v="2"/>
  </r>
  <r>
    <n v="77621"/>
    <x v="1"/>
    <n v="68"/>
    <n v="1"/>
    <x v="1"/>
    <m/>
    <n v="1"/>
    <n v="4"/>
    <n v="2"/>
    <n v="60"/>
    <n v="1.55"/>
    <n v="173"/>
    <n v="4.47"/>
    <n v="63"/>
    <n v="1.6275000000000002"/>
    <n v="53.254916261401263"/>
    <n v="1.3757520034195325"/>
    <x v="1"/>
    <n v="2"/>
    <m/>
    <n v="3"/>
    <n v="4"/>
    <n v="3"/>
    <n v="3"/>
    <n v="2"/>
    <n v="3"/>
    <n v="1"/>
    <n v="1"/>
    <n v="0"/>
    <n v="2"/>
    <n v="1"/>
    <n v="2"/>
  </r>
  <r>
    <n v="77622"/>
    <x v="1"/>
    <n v="75"/>
    <n v="3"/>
    <x v="1"/>
    <m/>
    <n v="1"/>
    <n v="5"/>
    <n v="2"/>
    <n v="82"/>
    <n v="2.12"/>
    <n v="198"/>
    <n v="5.12"/>
    <n v="87"/>
    <n v="2.2492682926829266"/>
    <n v="80.155356488177745"/>
    <n v="2.0723092165236201"/>
    <x v="0"/>
    <n v="2"/>
    <m/>
    <n v="7"/>
    <n v="4"/>
    <n v="2"/>
    <m/>
    <m/>
    <m/>
    <n v="0"/>
    <n v="0"/>
    <n v="5"/>
    <n v="2"/>
    <n v="1"/>
    <n v="2"/>
  </r>
  <r>
    <n v="77623"/>
    <x v="1"/>
    <n v="79"/>
    <n v="3"/>
    <x v="1"/>
    <m/>
    <n v="1"/>
    <n v="5"/>
    <n v="6"/>
    <n v="47"/>
    <n v="1.22"/>
    <n v="178"/>
    <n v="4.5999999999999996"/>
    <n v="46"/>
    <n v="1.1940425531914893"/>
    <n v="44.72597366630005"/>
    <n v="1.160972082401831"/>
    <x v="1"/>
    <n v="1"/>
    <n v="3"/>
    <n v="9"/>
    <n v="2"/>
    <n v="2"/>
    <n v="3"/>
    <n v="3"/>
    <n v="3"/>
    <n v="0"/>
    <n v="3"/>
    <n v="2"/>
    <n v="1"/>
    <n v="1"/>
    <n v="2"/>
  </r>
  <r>
    <n v="77625"/>
    <x v="1"/>
    <n v="80"/>
    <n v="3"/>
    <x v="1"/>
    <m/>
    <n v="1"/>
    <n v="3"/>
    <n v="4"/>
    <n v="63"/>
    <n v="1.63"/>
    <n v="150"/>
    <n v="3.88"/>
    <n v="71"/>
    <n v="1.8369841269841267"/>
    <n v="66.134422231638212"/>
    <n v="1.7110969561519092"/>
    <x v="1"/>
    <n v="2"/>
    <m/>
    <n v="6"/>
    <n v="2"/>
    <n v="3"/>
    <m/>
    <m/>
    <m/>
    <m/>
    <n v="2"/>
    <n v="1"/>
    <n v="2"/>
    <n v="1"/>
    <n v="2"/>
  </r>
  <r>
    <n v="77631"/>
    <x v="1"/>
    <n v="59"/>
    <n v="6"/>
    <x v="1"/>
    <m/>
    <n v="2"/>
    <n v="4"/>
    <n v="3"/>
    <n v="87"/>
    <n v="2.25"/>
    <n v="265"/>
    <n v="6.85"/>
    <n v="96"/>
    <n v="2.4827586206896552"/>
    <n v="84.161855170359033"/>
    <n v="2.176599702681699"/>
    <x v="0"/>
    <n v="2"/>
    <m/>
    <n v="6"/>
    <n v="3"/>
    <n v="0"/>
    <m/>
    <m/>
    <m/>
    <n v="0"/>
    <n v="0"/>
    <n v="3"/>
    <n v="2"/>
    <n v="1"/>
    <n v="2"/>
  </r>
  <r>
    <n v="77634"/>
    <x v="1"/>
    <n v="67"/>
    <n v="1"/>
    <x v="1"/>
    <m/>
    <n v="2"/>
    <n v="5"/>
    <n v="3"/>
    <n v="71"/>
    <n v="1.84"/>
    <n v="205"/>
    <n v="5.3"/>
    <n v="76"/>
    <n v="1.9695774647887325"/>
    <n v="74.98328055696804"/>
    <n v="1.9432286792228339"/>
    <x v="0"/>
    <n v="1"/>
    <n v="1"/>
    <n v="2"/>
    <n v="4"/>
    <n v="0"/>
    <n v="3"/>
    <n v="3"/>
    <n v="3"/>
    <n v="0"/>
    <n v="2"/>
    <n v="0"/>
    <n v="2"/>
    <n v="2"/>
    <m/>
  </r>
  <r>
    <n v="77638"/>
    <x v="1"/>
    <n v="23"/>
    <n v="3"/>
    <x v="1"/>
    <m/>
    <n v="1"/>
    <n v="3"/>
    <n v="1"/>
    <n v="45"/>
    <n v="1.1599999999999999"/>
    <n v="156"/>
    <n v="4.03"/>
    <n v="47"/>
    <n v="1.2115555555555555"/>
    <n v="40.609491858526127"/>
    <n v="1.0468224567975624"/>
    <x v="1"/>
    <m/>
    <m/>
    <n v="5"/>
    <n v="4"/>
    <n v="1"/>
    <m/>
    <m/>
    <m/>
    <n v="1"/>
    <n v="0"/>
    <n v="0"/>
    <n v="1"/>
    <n v="1"/>
    <n v="1"/>
  </r>
  <r>
    <n v="77639"/>
    <x v="1"/>
    <n v="28"/>
    <n v="1"/>
    <x v="1"/>
    <m/>
    <n v="2"/>
    <n v="3"/>
    <n v="5"/>
    <n v="35"/>
    <n v="0.91"/>
    <n v="147"/>
    <n v="3.8"/>
    <n v="34"/>
    <n v="0.88400000000000001"/>
    <n v="24.522749028896769"/>
    <n v="0.63759147475131606"/>
    <x v="0"/>
    <m/>
    <m/>
    <n v="7"/>
    <n v="5"/>
    <n v="3"/>
    <n v="3"/>
    <n v="3"/>
    <n v="3"/>
    <n v="1"/>
    <n v="4"/>
    <n v="0"/>
    <n v="1"/>
    <n v="2"/>
    <m/>
  </r>
  <r>
    <n v="77642"/>
    <x v="1"/>
    <n v="63"/>
    <n v="3"/>
    <x v="1"/>
    <m/>
    <n v="1"/>
    <n v="2"/>
    <n v="5"/>
    <n v="51"/>
    <n v="1.32"/>
    <n v="203"/>
    <n v="5.25"/>
    <n v="53"/>
    <n v="1.371764705882353"/>
    <n v="48.077058429875578"/>
    <n v="1.2443473946556034"/>
    <x v="1"/>
    <n v="2"/>
    <m/>
    <n v="4"/>
    <n v="2"/>
    <n v="2"/>
    <n v="3"/>
    <n v="3"/>
    <n v="2"/>
    <n v="0"/>
    <n v="5"/>
    <n v="0"/>
    <n v="1"/>
    <n v="1"/>
    <n v="2"/>
  </r>
  <r>
    <n v="77643"/>
    <x v="1"/>
    <n v="24"/>
    <n v="1"/>
    <x v="1"/>
    <m/>
    <n v="2"/>
    <n v="2"/>
    <n v="1"/>
    <n v="39"/>
    <n v="1.01"/>
    <n v="163"/>
    <n v="4.22"/>
    <n v="46"/>
    <n v="1.1912820512820512"/>
    <n v="39.727882617497571"/>
    <n v="1.0288502934275012"/>
    <x v="0"/>
    <m/>
    <m/>
    <n v="6"/>
    <n v="4"/>
    <n v="0"/>
    <m/>
    <m/>
    <m/>
    <m/>
    <n v="0"/>
    <n v="0"/>
    <n v="1"/>
    <n v="2"/>
    <m/>
  </r>
  <r>
    <n v="77645"/>
    <x v="1"/>
    <n v="52"/>
    <n v="1"/>
    <x v="1"/>
    <m/>
    <n v="2"/>
    <n v="1"/>
    <n v="1"/>
    <n v="49"/>
    <n v="1.27"/>
    <n v="230"/>
    <n v="5.95"/>
    <n v="59"/>
    <n v="1.529183673469388"/>
    <n v="50.354815261842106"/>
    <n v="1.3051145996436628"/>
    <x v="0"/>
    <n v="2"/>
    <m/>
    <n v="14"/>
    <n v="2"/>
    <n v="3"/>
    <n v="2"/>
    <n v="2"/>
    <n v="1"/>
    <m/>
    <n v="0"/>
    <n v="0"/>
    <n v="1"/>
    <n v="1"/>
    <n v="1"/>
  </r>
  <r>
    <n v="77651"/>
    <x v="1"/>
    <n v="23"/>
    <n v="3"/>
    <x v="1"/>
    <m/>
    <n v="1"/>
    <n v="2"/>
    <n v="5"/>
    <n v="52"/>
    <n v="1.34"/>
    <n v="203"/>
    <n v="5.25"/>
    <n v="60"/>
    <n v="1.5461538461538462"/>
    <n v="58.138333853957768"/>
    <n v="1.4981801416212195"/>
    <x v="1"/>
    <m/>
    <m/>
    <n v="4"/>
    <n v="4"/>
    <n v="3"/>
    <n v="3"/>
    <n v="3"/>
    <n v="3"/>
    <n v="1"/>
    <n v="0"/>
    <n v="0"/>
    <n v="1"/>
    <n v="1"/>
    <n v="1"/>
  </r>
  <r>
    <n v="77653"/>
    <x v="1"/>
    <n v="29"/>
    <n v="4"/>
    <x v="1"/>
    <m/>
    <n v="1"/>
    <n v="4"/>
    <n v="3"/>
    <n v="60"/>
    <n v="1.55"/>
    <n v="180"/>
    <n v="4.6500000000000004"/>
    <n v="70"/>
    <n v="1.8083333333333333"/>
    <n v="56.855463535386562"/>
    <n v="1.4687661413308197"/>
    <x v="0"/>
    <m/>
    <m/>
    <n v="7"/>
    <n v="3"/>
    <n v="2"/>
    <n v="3"/>
    <n v="3"/>
    <n v="2"/>
    <n v="10"/>
    <n v="5"/>
    <n v="10"/>
    <n v="1"/>
    <n v="2"/>
    <m/>
  </r>
  <r>
    <n v="77654"/>
    <x v="1"/>
    <n v="70"/>
    <n v="1"/>
    <x v="1"/>
    <m/>
    <n v="2"/>
    <n v="1"/>
    <n v="2"/>
    <n v="65"/>
    <n v="1.68"/>
    <n v="286"/>
    <n v="7.4"/>
    <n v="63"/>
    <n v="1.6283076923076922"/>
    <n v="69.40741483999598"/>
    <n v="1.7939147220183576"/>
    <x v="0"/>
    <n v="2"/>
    <m/>
    <n v="12"/>
    <n v="4"/>
    <n v="3"/>
    <n v="2"/>
    <n v="3"/>
    <n v="2"/>
    <n v="1"/>
    <n v="0"/>
    <n v="0"/>
    <n v="2"/>
    <n v="2"/>
    <m/>
  </r>
  <r>
    <n v="77655"/>
    <x v="1"/>
    <n v="55"/>
    <n v="2"/>
    <x v="1"/>
    <m/>
    <n v="2"/>
    <n v="4"/>
    <n v="3"/>
    <n v="68"/>
    <n v="1.76"/>
    <n v="248"/>
    <n v="6.41"/>
    <n v="71"/>
    <n v="1.8376470588235294"/>
    <n v="71.440537396633843"/>
    <n v="1.8490492032069934"/>
    <x v="0"/>
    <n v="2"/>
    <m/>
    <n v="6"/>
    <n v="1"/>
    <n v="3"/>
    <n v="3"/>
    <n v="3"/>
    <n v="3"/>
    <n v="0"/>
    <n v="2"/>
    <n v="0"/>
    <n v="2"/>
    <n v="2"/>
    <m/>
  </r>
  <r>
    <n v="77659"/>
    <x v="1"/>
    <n v="76"/>
    <n v="3"/>
    <x v="1"/>
    <m/>
    <n v="1"/>
    <n v="3"/>
    <n v="1"/>
    <n v="55"/>
    <n v="1.42"/>
    <n v="268"/>
    <n v="6.93"/>
    <n v="64"/>
    <n v="1.6523636363636363"/>
    <n v="43.598136459100282"/>
    <n v="1.1256246140349526"/>
    <x v="0"/>
    <n v="2"/>
    <m/>
    <n v="7"/>
    <n v="2"/>
    <n v="3"/>
    <n v="3"/>
    <n v="1"/>
    <n v="1"/>
    <n v="0"/>
    <n v="2"/>
    <n v="0"/>
    <n v="1"/>
    <n v="1"/>
    <n v="2"/>
  </r>
  <r>
    <n v="77661"/>
    <x v="1"/>
    <n v="80"/>
    <n v="4"/>
    <x v="1"/>
    <m/>
    <n v="1"/>
    <n v="4"/>
    <n v="2"/>
    <n v="54"/>
    <n v="1.4"/>
    <n v="161"/>
    <n v="4.16"/>
    <n v="54"/>
    <n v="1.4"/>
    <n v="56.342464805550506"/>
    <n v="1.4607305690327907"/>
    <x v="1"/>
    <n v="2"/>
    <m/>
    <n v="15"/>
    <n v="1"/>
    <n v="3"/>
    <n v="3"/>
    <n v="3"/>
    <n v="3"/>
    <n v="1"/>
    <n v="0"/>
    <n v="0"/>
    <n v="1"/>
    <n v="1"/>
    <n v="2"/>
  </r>
  <r>
    <n v="77664"/>
    <x v="1"/>
    <n v="30"/>
    <n v="7"/>
    <x v="1"/>
    <m/>
    <n v="1"/>
    <n v="4"/>
    <n v="5"/>
    <n v="55"/>
    <n v="1.42"/>
    <n v="274"/>
    <n v="7.09"/>
    <n v="54"/>
    <n v="1.394181818181818"/>
    <n v="63.359372930690029"/>
    <n v="1.6358238102105425"/>
    <x v="1"/>
    <m/>
    <m/>
    <n v="8"/>
    <n v="4"/>
    <n v="2"/>
    <n v="3"/>
    <n v="3"/>
    <n v="2"/>
    <n v="3"/>
    <n v="0"/>
    <n v="0"/>
    <n v="1"/>
    <n v="1"/>
    <n v="2"/>
  </r>
  <r>
    <n v="77674"/>
    <x v="1"/>
    <n v="55"/>
    <n v="4"/>
    <x v="1"/>
    <m/>
    <n v="1"/>
    <n v="4"/>
    <n v="1"/>
    <n v="46"/>
    <n v="1.19"/>
    <n v="226"/>
    <n v="5.84"/>
    <n v="41"/>
    <n v="1.0606521739130435"/>
    <n v="59.43866697128199"/>
    <n v="1.5376524716483817"/>
    <x v="1"/>
    <n v="1"/>
    <n v="2"/>
    <n v="14"/>
    <n v="3"/>
    <n v="0"/>
    <n v="3"/>
    <n v="3"/>
    <n v="1"/>
    <n v="3"/>
    <n v="0"/>
    <n v="0"/>
    <n v="1"/>
    <n v="1"/>
    <n v="2"/>
  </r>
  <r>
    <n v="77677"/>
    <x v="1"/>
    <n v="80"/>
    <n v="3"/>
    <x v="1"/>
    <m/>
    <n v="1"/>
    <n v="4"/>
    <n v="1"/>
    <n v="66"/>
    <n v="1.71"/>
    <n v="117"/>
    <n v="3.03"/>
    <n v="62"/>
    <n v="1.6063636363636362"/>
    <n v="63.082423759967497"/>
    <n v="1.6344082519627943"/>
    <x v="0"/>
    <n v="2"/>
    <m/>
    <n v="8"/>
    <n v="3"/>
    <n v="3"/>
    <n v="2"/>
    <n v="2"/>
    <n v="2"/>
    <n v="1"/>
    <n v="0"/>
    <n v="4"/>
    <n v="1"/>
    <n v="1"/>
    <n v="2"/>
  </r>
  <r>
    <n v="77686"/>
    <x v="1"/>
    <n v="39"/>
    <n v="3"/>
    <x v="1"/>
    <m/>
    <n v="1"/>
    <n v="2"/>
    <n v="3"/>
    <n v="75"/>
    <n v="1.94"/>
    <n v="188"/>
    <n v="4.8600000000000003"/>
    <n v="85"/>
    <n v="2.1986666666666665"/>
    <n v="70.633726220559197"/>
    <n v="1.8270590515717977"/>
    <x v="1"/>
    <m/>
    <m/>
    <n v="12"/>
    <n v="2"/>
    <n v="1"/>
    <m/>
    <m/>
    <m/>
    <m/>
    <n v="1"/>
    <n v="1"/>
    <n v="1"/>
    <n v="1"/>
    <n v="2"/>
  </r>
  <r>
    <n v="77689"/>
    <x v="1"/>
    <n v="49"/>
    <n v="2"/>
    <x v="1"/>
    <m/>
    <n v="2"/>
    <n v="3"/>
    <n v="1"/>
    <n v="51"/>
    <n v="1.32"/>
    <n v="213"/>
    <n v="5.51"/>
    <n v="51"/>
    <n v="1.32"/>
    <n v="59.596810444566216"/>
    <n v="1.5425056820946552"/>
    <x v="0"/>
    <n v="2"/>
    <m/>
    <n v="10"/>
    <n v="3"/>
    <n v="2"/>
    <n v="2"/>
    <n v="2"/>
    <n v="2"/>
    <n v="7"/>
    <n v="0"/>
    <n v="0"/>
    <n v="1"/>
    <n v="1"/>
    <n v="2"/>
  </r>
  <r>
    <n v="77690"/>
    <x v="1"/>
    <n v="62"/>
    <n v="1"/>
    <x v="1"/>
    <m/>
    <n v="2"/>
    <n v="1"/>
    <n v="4"/>
    <n v="62"/>
    <n v="1.6"/>
    <n v="181"/>
    <n v="4.68"/>
    <n v="56"/>
    <n v="1.4451612903225808"/>
    <n v="71.299340736012965"/>
    <n v="1.8399829867358186"/>
    <x v="0"/>
    <n v="2"/>
    <m/>
    <n v="99"/>
    <n v="4"/>
    <n v="3"/>
    <n v="3"/>
    <n v="3"/>
    <n v="3"/>
    <n v="0"/>
    <n v="0"/>
    <n v="0"/>
    <n v="2"/>
    <n v="1"/>
    <n v="2"/>
  </r>
  <r>
    <n v="77691"/>
    <x v="1"/>
    <n v="28"/>
    <n v="3"/>
    <x v="1"/>
    <m/>
    <n v="1"/>
    <n v="4"/>
    <n v="5"/>
    <n v="80"/>
    <n v="2.0699999999999998"/>
    <n v="159"/>
    <n v="4.1100000000000003"/>
    <n v="87"/>
    <n v="2.2511249999999996"/>
    <n v="78.953784820094896"/>
    <n v="2.0429291822199551"/>
    <x v="1"/>
    <m/>
    <m/>
    <n v="7"/>
    <n v="1"/>
    <n v="1"/>
    <n v="3"/>
    <n v="3"/>
    <n v="4"/>
    <n v="3"/>
    <n v="0"/>
    <n v="0"/>
    <n v="1"/>
    <n v="1"/>
    <n v="2"/>
  </r>
  <r>
    <n v="77693"/>
    <x v="1"/>
    <n v="51"/>
    <n v="4"/>
    <x v="1"/>
    <m/>
    <n v="1"/>
    <n v="4"/>
    <n v="5"/>
    <n v="63"/>
    <n v="1.63"/>
    <n v="173"/>
    <n v="4.47"/>
    <n v="69"/>
    <n v="1.7852380952380953"/>
    <n v="63.738423635390021"/>
    <n v="1.649105246439456"/>
    <x v="1"/>
    <n v="2"/>
    <m/>
    <n v="1"/>
    <n v="4"/>
    <n v="2"/>
    <n v="3"/>
    <n v="3"/>
    <n v="2"/>
    <n v="1"/>
    <n v="1"/>
    <n v="4"/>
    <n v="1"/>
    <n v="2"/>
    <m/>
  </r>
  <r>
    <n v="77698"/>
    <x v="1"/>
    <n v="30"/>
    <n v="3"/>
    <x v="1"/>
    <m/>
    <n v="1"/>
    <n v="4"/>
    <n v="1"/>
    <n v="64"/>
    <n v="1.66"/>
    <n v="185"/>
    <n v="4.78"/>
    <n v="61"/>
    <n v="1.5821874999999999"/>
    <n v="52.375155099516341"/>
    <n v="1.358480585393705"/>
    <x v="0"/>
    <m/>
    <m/>
    <n v="8"/>
    <n v="3"/>
    <n v="3"/>
    <n v="3"/>
    <n v="3"/>
    <n v="2"/>
    <n v="0"/>
    <n v="0"/>
    <n v="4"/>
    <n v="1"/>
    <n v="1"/>
    <n v="2"/>
  </r>
  <r>
    <n v="77700"/>
    <x v="1"/>
    <n v="48"/>
    <n v="3"/>
    <x v="1"/>
    <m/>
    <n v="1"/>
    <n v="3"/>
    <n v="3"/>
    <n v="47"/>
    <n v="1.22"/>
    <n v="186"/>
    <n v="4.8099999999999996"/>
    <n v="46"/>
    <n v="1.1940425531914893"/>
    <n v="49.627139328849537"/>
    <n v="1.2881938293871582"/>
    <x v="1"/>
    <n v="1"/>
    <n v="2"/>
    <n v="2"/>
    <n v="3"/>
    <n v="3"/>
    <m/>
    <m/>
    <m/>
    <n v="1"/>
    <n v="0"/>
    <n v="4"/>
    <n v="1"/>
    <n v="1"/>
    <n v="1"/>
  </r>
  <r>
    <n v="77704"/>
    <x v="1"/>
    <n v="41"/>
    <n v="6"/>
    <x v="1"/>
    <m/>
    <n v="2"/>
    <n v="2"/>
    <n v="1"/>
    <n v="45"/>
    <n v="1.1599999999999999"/>
    <n v="150"/>
    <n v="3.88"/>
    <n v="51"/>
    <n v="1.3146666666666667"/>
    <n v="38.284804613850781"/>
    <n v="0.98689718560148676"/>
    <x v="0"/>
    <n v="1"/>
    <n v="2"/>
    <n v="77"/>
    <n v="3"/>
    <n v="1"/>
    <m/>
    <m/>
    <m/>
    <m/>
    <n v="0"/>
    <n v="2"/>
    <n v="1"/>
    <n v="1"/>
    <n v="2"/>
  </r>
  <r>
    <n v="77708"/>
    <x v="1"/>
    <n v="44"/>
    <n v="3"/>
    <x v="1"/>
    <m/>
    <n v="1"/>
    <n v="5"/>
    <n v="1"/>
    <n v="69"/>
    <n v="1.78"/>
    <n v="241"/>
    <n v="6.23"/>
    <n v="63"/>
    <n v="1.6252173913043477"/>
    <n v="64.070760591276809"/>
    <n v="1.6528399109054017"/>
    <x v="1"/>
    <n v="2"/>
    <m/>
    <n v="15"/>
    <n v="3"/>
    <n v="2"/>
    <m/>
    <m/>
    <m/>
    <n v="2"/>
    <n v="5"/>
    <n v="7"/>
    <n v="1"/>
    <n v="1"/>
    <n v="2"/>
  </r>
  <r>
    <n v="77727"/>
    <x v="1"/>
    <n v="45"/>
    <n v="6"/>
    <x v="1"/>
    <m/>
    <n v="2"/>
    <n v="5"/>
    <n v="1"/>
    <n v="43"/>
    <n v="1.1100000000000001"/>
    <n v="201"/>
    <n v="5.2"/>
    <n v="48"/>
    <n v="1.2390697674418605"/>
    <n v="44.192395362278141"/>
    <n v="1.1407804384215985"/>
    <x v="1"/>
    <n v="2"/>
    <m/>
    <n v="14"/>
    <n v="3"/>
    <n v="0"/>
    <m/>
    <m/>
    <m/>
    <n v="0"/>
    <n v="0"/>
    <n v="0"/>
    <n v="2"/>
    <n v="1"/>
    <n v="2"/>
  </r>
  <r>
    <n v="77734"/>
    <x v="1"/>
    <n v="64"/>
    <n v="4"/>
    <x v="1"/>
    <m/>
    <n v="1"/>
    <n v="3"/>
    <n v="3"/>
    <n v="60"/>
    <n v="1.55"/>
    <n v="209"/>
    <n v="5.4"/>
    <n v="54"/>
    <n v="1.395"/>
    <n v="63.448734501399883"/>
    <n v="1.6390923079528303"/>
    <x v="0"/>
    <n v="2"/>
    <m/>
    <n v="8"/>
    <n v="4"/>
    <n v="0"/>
    <m/>
    <m/>
    <m/>
    <n v="2"/>
    <n v="0"/>
    <n v="0"/>
    <n v="1"/>
    <n v="1"/>
    <n v="2"/>
  </r>
  <r>
    <n v="77740"/>
    <x v="1"/>
    <n v="43"/>
    <n v="3"/>
    <x v="1"/>
    <m/>
    <n v="1"/>
    <n v="4"/>
    <n v="6"/>
    <n v="80"/>
    <n v="2.0699999999999998"/>
    <n v="281"/>
    <n v="7.27"/>
    <n v="76"/>
    <n v="1.9664999999999999"/>
    <n v="77.206704655281669"/>
    <n v="1.9977234829554131"/>
    <x v="1"/>
    <n v="2"/>
    <m/>
    <n v="2"/>
    <n v="3"/>
    <n v="2"/>
    <n v="3"/>
    <n v="3"/>
    <n v="3"/>
    <m/>
    <n v="0"/>
    <n v="1"/>
    <n v="1"/>
    <n v="2"/>
    <m/>
  </r>
  <r>
    <n v="77741"/>
    <x v="1"/>
    <n v="73"/>
    <n v="3"/>
    <x v="1"/>
    <m/>
    <n v="1"/>
    <n v="5"/>
    <n v="5"/>
    <n v="95"/>
    <n v="2.46"/>
    <n v="224"/>
    <n v="5.79"/>
    <n v="92"/>
    <n v="2.3823157894736839"/>
    <n v="96.30549153148101"/>
    <n v="2.4938053596572978"/>
    <x v="0"/>
    <n v="2"/>
    <m/>
    <n v="5"/>
    <n v="2"/>
    <n v="0"/>
    <n v="3"/>
    <n v="3"/>
    <n v="2"/>
    <n v="0"/>
    <n v="2"/>
    <n v="1"/>
    <n v="2"/>
    <n v="1"/>
    <n v="2"/>
  </r>
  <r>
    <n v="77758"/>
    <x v="1"/>
    <n v="67"/>
    <n v="3"/>
    <x v="1"/>
    <m/>
    <n v="1"/>
    <n v="3"/>
    <n v="2"/>
    <n v="46"/>
    <n v="1.19"/>
    <n v="196"/>
    <n v="5.07"/>
    <n v="51"/>
    <n v="1.3193478260869564"/>
    <n v="47.308188833364369"/>
    <n v="1.2238422763413825"/>
    <x v="1"/>
    <n v="2"/>
    <m/>
    <n v="5"/>
    <n v="2"/>
    <n v="3"/>
    <n v="3"/>
    <n v="3"/>
    <n v="3"/>
    <n v="1"/>
    <n v="0"/>
    <n v="0"/>
    <n v="1"/>
    <n v="1"/>
    <n v="2"/>
  </r>
  <r>
    <n v="77763"/>
    <x v="1"/>
    <n v="59"/>
    <n v="3"/>
    <x v="1"/>
    <m/>
    <n v="1"/>
    <n v="4"/>
    <n v="1"/>
    <n v="47"/>
    <n v="1.22"/>
    <n v="146"/>
    <n v="3.78"/>
    <n v="43"/>
    <n v="1.1161702127659574"/>
    <n v="46.90044435377127"/>
    <n v="1.2174157896085307"/>
    <x v="1"/>
    <n v="2"/>
    <m/>
    <n v="7"/>
    <n v="2"/>
    <n v="2"/>
    <n v="3"/>
    <n v="3"/>
    <n v="2"/>
    <n v="1"/>
    <n v="0"/>
    <n v="1"/>
    <n v="1"/>
    <n v="1"/>
    <n v="2"/>
  </r>
  <r>
    <n v="77769"/>
    <x v="1"/>
    <n v="64"/>
    <n v="3"/>
    <x v="1"/>
    <m/>
    <n v="1"/>
    <n v="3"/>
    <n v="1"/>
    <n v="71"/>
    <n v="1.84"/>
    <n v="211"/>
    <n v="5.46"/>
    <n v="66"/>
    <n v="1.7104225352112679"/>
    <n v="68.771852339277558"/>
    <n v="1.7822564549897282"/>
    <x v="1"/>
    <n v="1"/>
    <n v="2"/>
    <n v="9"/>
    <n v="3"/>
    <n v="1"/>
    <n v="3"/>
    <n v="2"/>
    <n v="2"/>
    <n v="1"/>
    <n v="0"/>
    <n v="0"/>
    <n v="1"/>
    <n v="1"/>
    <n v="2"/>
  </r>
  <r>
    <n v="77773"/>
    <x v="1"/>
    <n v="80"/>
    <n v="3"/>
    <x v="1"/>
    <m/>
    <n v="1"/>
    <n v="5"/>
    <n v="1"/>
    <n v="54"/>
    <n v="1.4"/>
    <n v="198"/>
    <n v="5.12"/>
    <n v="57"/>
    <n v="1.4777777777777776"/>
    <n v="64.395653009681894"/>
    <n v="1.6695169298806416"/>
    <x v="0"/>
    <n v="2"/>
    <m/>
    <n v="7"/>
    <n v="3"/>
    <n v="3"/>
    <n v="3"/>
    <n v="1"/>
    <n v="1"/>
    <n v="0"/>
    <n v="0"/>
    <n v="0"/>
    <n v="1"/>
    <n v="1"/>
    <n v="2"/>
  </r>
  <r>
    <n v="77777"/>
    <x v="1"/>
    <n v="69"/>
    <n v="1"/>
    <x v="1"/>
    <m/>
    <n v="1"/>
    <n v="2"/>
    <n v="2"/>
    <n v="44"/>
    <n v="1.1399999999999999"/>
    <n v="134"/>
    <n v="3.47"/>
    <n v="52"/>
    <n v="1.3472727272727272"/>
    <n v="39.457794908173689"/>
    <n v="1.0223155953481364"/>
    <x v="0"/>
    <n v="2"/>
    <m/>
    <n v="5"/>
    <n v="3"/>
    <n v="3"/>
    <n v="3"/>
    <n v="3"/>
    <n v="3"/>
    <n v="7"/>
    <n v="64"/>
    <n v="0"/>
    <n v="1"/>
    <n v="1"/>
    <n v="2"/>
  </r>
  <r>
    <n v="77778"/>
    <x v="1"/>
    <n v="59"/>
    <n v="6"/>
    <x v="1"/>
    <m/>
    <n v="1"/>
    <n v="5"/>
    <n v="3"/>
    <n v="103"/>
    <n v="2.66"/>
    <n v="233"/>
    <n v="6.03"/>
    <n v="104"/>
    <n v="2.6858252427184466"/>
    <n v="103.77542664129693"/>
    <n v="2.6800255812218432"/>
    <x v="1"/>
    <n v="2"/>
    <m/>
    <n v="7"/>
    <n v="4"/>
    <n v="3"/>
    <n v="3"/>
    <n v="3"/>
    <n v="1"/>
    <n v="1"/>
    <n v="0"/>
    <n v="2"/>
    <n v="1"/>
    <n v="1"/>
    <n v="1"/>
  </r>
  <r>
    <n v="77779"/>
    <x v="1"/>
    <n v="36"/>
    <n v="4"/>
    <x v="1"/>
    <m/>
    <n v="1"/>
    <n v="5"/>
    <n v="1"/>
    <n v="41"/>
    <n v="1.06"/>
    <n v="160"/>
    <n v="4.1399999999999997"/>
    <n v="42"/>
    <n v="1.0858536585365854"/>
    <n v="42.074645193820196"/>
    <n v="1.0877835098890101"/>
    <x v="1"/>
    <m/>
    <m/>
    <n v="14"/>
    <n v="4"/>
    <n v="3"/>
    <n v="3"/>
    <n v="3"/>
    <n v="3"/>
    <n v="5"/>
    <m/>
    <n v="0"/>
    <n v="1"/>
    <n v="1"/>
    <n v="2"/>
  </r>
  <r>
    <n v="77782"/>
    <x v="1"/>
    <n v="51"/>
    <n v="4"/>
    <x v="1"/>
    <m/>
    <n v="1"/>
    <n v="3"/>
    <n v="3"/>
    <n v="76"/>
    <n v="1.97"/>
    <n v="176"/>
    <n v="4.55"/>
    <n v="73"/>
    <n v="1.8922368421052631"/>
    <n v="78.293897299403113"/>
    <n v="2.029460232629265"/>
    <x v="1"/>
    <n v="1"/>
    <n v="2"/>
    <n v="2"/>
    <n v="2"/>
    <n v="3"/>
    <n v="3"/>
    <n v="3"/>
    <n v="3"/>
    <n v="1"/>
    <n v="2"/>
    <n v="2"/>
    <n v="1"/>
    <n v="1"/>
    <n v="2"/>
  </r>
  <r>
    <n v="77787"/>
    <x v="1"/>
    <n v="44"/>
    <n v="1"/>
    <x v="1"/>
    <m/>
    <n v="1"/>
    <n v="4"/>
    <n v="1"/>
    <n v="42"/>
    <n v="1.0900000000000001"/>
    <n v="185"/>
    <n v="4.78"/>
    <n v="51"/>
    <n v="1.3235714285714286"/>
    <n v="35.87629031493978"/>
    <n v="0.93107515341153246"/>
    <x v="0"/>
    <n v="1"/>
    <n v="1"/>
    <n v="7"/>
    <n v="4"/>
    <n v="1"/>
    <m/>
    <m/>
    <m/>
    <n v="2"/>
    <n v="2"/>
    <n v="1"/>
    <n v="2"/>
    <n v="1"/>
    <n v="2"/>
  </r>
  <r>
    <n v="77788"/>
    <x v="1"/>
    <n v="21"/>
    <n v="4"/>
    <x v="1"/>
    <m/>
    <n v="1"/>
    <n v="4"/>
    <n v="5"/>
    <n v="42"/>
    <n v="1.0900000000000001"/>
    <n v="214"/>
    <n v="5.53"/>
    <n v="45"/>
    <n v="1.1678571428571429"/>
    <n v="45.992335145608294"/>
    <n v="1.1936106025884059"/>
    <x v="1"/>
    <m/>
    <m/>
    <n v="6"/>
    <n v="4"/>
    <n v="0"/>
    <m/>
    <m/>
    <m/>
    <n v="5"/>
    <n v="2"/>
    <n v="0"/>
    <n v="1"/>
    <n v="2"/>
    <m/>
  </r>
  <r>
    <n v="77795"/>
    <x v="1"/>
    <n v="34"/>
    <n v="4"/>
    <x v="1"/>
    <m/>
    <n v="1"/>
    <n v="4"/>
    <n v="5"/>
    <n v="52"/>
    <n v="1.34"/>
    <n v="136"/>
    <n v="3.52"/>
    <n v="59"/>
    <n v="1.5203846153846154"/>
    <n v="60.092358585891141"/>
    <n v="1.5485338558671948"/>
    <x v="1"/>
    <m/>
    <m/>
    <n v="8"/>
    <n v="3"/>
    <n v="3"/>
    <n v="3"/>
    <n v="3"/>
    <n v="3"/>
    <n v="9"/>
    <n v="0"/>
    <n v="5"/>
    <n v="1"/>
    <n v="1"/>
    <n v="2"/>
  </r>
  <r>
    <n v="77800"/>
    <x v="1"/>
    <n v="24"/>
    <n v="4"/>
    <x v="1"/>
    <m/>
    <n v="1"/>
    <n v="2"/>
    <n v="5"/>
    <n v="39"/>
    <n v="1.01"/>
    <n v="143"/>
    <n v="3.7"/>
    <n v="36"/>
    <n v="0.93230769230769228"/>
    <n v="43.232727713411464"/>
    <n v="1.1196167946293738"/>
    <x v="1"/>
    <m/>
    <m/>
    <n v="6"/>
    <n v="5"/>
    <n v="0"/>
    <m/>
    <m/>
    <m/>
    <n v="10"/>
    <n v="0"/>
    <n v="1"/>
    <n v="1"/>
    <n v="2"/>
    <m/>
  </r>
  <r>
    <n v="77802"/>
    <x v="1"/>
    <n v="65"/>
    <n v="4"/>
    <x v="1"/>
    <m/>
    <n v="1"/>
    <n v="2"/>
    <n v="1"/>
    <n v="67"/>
    <n v="1.73"/>
    <n v="218"/>
    <n v="5.64"/>
    <n v="70"/>
    <n v="1.8074626865671641"/>
    <n v="61.95757788307796"/>
    <n v="1.599800145339177"/>
    <x v="0"/>
    <n v="2"/>
    <m/>
    <n v="7"/>
    <n v="3"/>
    <n v="2"/>
    <n v="3"/>
    <n v="3"/>
    <n v="1"/>
    <n v="1"/>
    <n v="0"/>
    <n v="0"/>
    <n v="2"/>
    <n v="1"/>
    <n v="2"/>
  </r>
  <r>
    <n v="77805"/>
    <x v="1"/>
    <n v="25"/>
    <n v="3"/>
    <x v="1"/>
    <m/>
    <n v="1"/>
    <n v="5"/>
    <n v="5"/>
    <n v="66"/>
    <n v="1.71"/>
    <n v="232"/>
    <n v="6"/>
    <n v="62"/>
    <n v="1.6063636363636362"/>
    <n v="59.27350518858016"/>
    <n v="1.535722634431395"/>
    <x v="1"/>
    <m/>
    <m/>
    <n v="15"/>
    <n v="2"/>
    <n v="3"/>
    <n v="3"/>
    <n v="3"/>
    <n v="3"/>
    <n v="0"/>
    <n v="0"/>
    <n v="1"/>
    <n v="1"/>
    <n v="1"/>
    <n v="2"/>
  </r>
  <r>
    <n v="77823"/>
    <x v="1"/>
    <n v="61"/>
    <n v="1"/>
    <x v="1"/>
    <m/>
    <n v="2"/>
    <n v="1"/>
    <n v="1"/>
    <n v="35"/>
    <n v="0.91"/>
    <n v="308"/>
    <n v="7.96"/>
    <n v="30"/>
    <n v="0.78"/>
    <n v="36.056402315004007"/>
    <n v="0.93746646019010416"/>
    <x v="0"/>
    <n v="2"/>
    <m/>
    <n v="2"/>
    <n v="4"/>
    <n v="0"/>
    <m/>
    <m/>
    <m/>
    <m/>
    <n v="0"/>
    <n v="0"/>
    <n v="2"/>
    <n v="2"/>
    <m/>
  </r>
  <r>
    <n v="77827"/>
    <x v="1"/>
    <n v="52"/>
    <n v="2"/>
    <x v="1"/>
    <m/>
    <n v="1"/>
    <n v="2"/>
    <n v="4"/>
    <n v="39"/>
    <n v="1.01"/>
    <n v="203"/>
    <n v="5.25"/>
    <n v="36"/>
    <n v="0.93230769230769228"/>
    <n v="31.990479801945671"/>
    <n v="0.8284713999991058"/>
    <x v="0"/>
    <n v="2"/>
    <m/>
    <n v="4"/>
    <n v="5"/>
    <n v="1"/>
    <n v="2"/>
    <n v="2"/>
    <n v="2"/>
    <n v="2"/>
    <n v="4"/>
    <n v="20"/>
    <n v="1"/>
    <n v="1"/>
    <n v="2"/>
  </r>
  <r>
    <n v="77830"/>
    <x v="1"/>
    <n v="43"/>
    <n v="2"/>
    <x v="1"/>
    <m/>
    <n v="2"/>
    <n v="2"/>
    <n v="1"/>
    <n v="41"/>
    <n v="1.06"/>
    <n v="138"/>
    <n v="3.57"/>
    <n v="36"/>
    <n v="0.93073170731707322"/>
    <n v="39.141520994381551"/>
    <n v="1.0119515183913279"/>
    <x v="0"/>
    <n v="2"/>
    <m/>
    <n v="3"/>
    <n v="3"/>
    <n v="3"/>
    <n v="3"/>
    <n v="3"/>
    <n v="3"/>
    <m/>
    <n v="0"/>
    <n v="0"/>
    <n v="1"/>
    <n v="1"/>
    <n v="2"/>
  </r>
  <r>
    <n v="77832"/>
    <x v="1"/>
    <n v="67"/>
    <n v="2"/>
    <x v="1"/>
    <m/>
    <n v="2"/>
    <n v="2"/>
    <n v="1"/>
    <n v="62"/>
    <n v="1.6"/>
    <n v="217"/>
    <n v="5.61"/>
    <n v="62"/>
    <n v="1.6"/>
    <n v="67.132236663560931"/>
    <n v="1.7324448171241531"/>
    <x v="0"/>
    <n v="1"/>
    <n v="1"/>
    <n v="6"/>
    <n v="3"/>
    <n v="0"/>
    <m/>
    <m/>
    <m/>
    <n v="2"/>
    <n v="0"/>
    <n v="0"/>
    <n v="1"/>
    <n v="1"/>
    <n v="2"/>
  </r>
  <r>
    <n v="77835"/>
    <x v="1"/>
    <n v="64"/>
    <n v="3"/>
    <x v="1"/>
    <m/>
    <n v="1"/>
    <n v="4"/>
    <n v="1"/>
    <n v="54"/>
    <n v="1.4"/>
    <n v="227"/>
    <n v="5.87"/>
    <n v="54"/>
    <n v="1.4"/>
    <n v="42.631574665984644"/>
    <n v="1.1052630468958979"/>
    <x v="1"/>
    <n v="1"/>
    <n v="2"/>
    <n v="6"/>
    <n v="3"/>
    <n v="2"/>
    <n v="3"/>
    <n v="3"/>
    <n v="2"/>
    <n v="2"/>
    <n v="0"/>
    <n v="5"/>
    <n v="1"/>
    <n v="1"/>
    <n v="2"/>
  </r>
  <r>
    <n v="77837"/>
    <x v="1"/>
    <n v="27"/>
    <n v="7"/>
    <x v="1"/>
    <m/>
    <n v="1"/>
    <n v="5"/>
    <n v="6"/>
    <n v="73"/>
    <n v="1.89"/>
    <n v="153"/>
    <n v="3.96"/>
    <n v="81"/>
    <n v="2.0971232876712329"/>
    <n v="78.649144361690432"/>
    <n v="2.036258669090341"/>
    <x v="0"/>
    <m/>
    <m/>
    <n v="15"/>
    <n v="3"/>
    <n v="2"/>
    <n v="3"/>
    <n v="3"/>
    <n v="2"/>
    <n v="2"/>
    <n v="5"/>
    <n v="4"/>
    <n v="1"/>
    <n v="1"/>
    <n v="2"/>
  </r>
  <r>
    <n v="77846"/>
    <x v="1"/>
    <n v="34"/>
    <n v="3"/>
    <x v="1"/>
    <m/>
    <n v="1"/>
    <n v="2"/>
    <n v="6"/>
    <n v="45"/>
    <n v="1.1599999999999999"/>
    <n v="171"/>
    <n v="4.42"/>
    <n v="51"/>
    <n v="1.3146666666666667"/>
    <n v="40.062878777379687"/>
    <n v="1.0327319862613429"/>
    <x v="1"/>
    <m/>
    <m/>
    <n v="1"/>
    <n v="2"/>
    <n v="2"/>
    <m/>
    <m/>
    <m/>
    <m/>
    <n v="0"/>
    <n v="0"/>
    <n v="1"/>
    <n v="1"/>
    <n v="2"/>
  </r>
  <r>
    <n v="77858"/>
    <x v="1"/>
    <n v="37"/>
    <n v="3"/>
    <x v="1"/>
    <m/>
    <n v="1"/>
    <n v="2"/>
    <n v="5"/>
    <n v="68"/>
    <n v="1.76"/>
    <n v="247"/>
    <n v="6.39"/>
    <n v="72"/>
    <n v="1.8635294117647059"/>
    <n v="72.28456942938908"/>
    <n v="1.8708947381724232"/>
    <x v="1"/>
    <m/>
    <m/>
    <n v="3"/>
    <n v="3"/>
    <n v="0"/>
    <m/>
    <m/>
    <m/>
    <n v="3"/>
    <n v="0"/>
    <n v="0"/>
    <n v="1"/>
    <n v="1"/>
    <n v="2"/>
  </r>
  <r>
    <n v="77861"/>
    <x v="1"/>
    <n v="68"/>
    <n v="6"/>
    <x v="1"/>
    <m/>
    <n v="2"/>
    <n v="1"/>
    <n v="1"/>
    <n v="49"/>
    <n v="1.27"/>
    <n v="191"/>
    <n v="4.9400000000000004"/>
    <n v="54"/>
    <n v="1.3995918367346938"/>
    <n v="56.862508601856334"/>
    <n v="1.4737833862113785"/>
    <x v="0"/>
    <n v="2"/>
    <m/>
    <n v="5"/>
    <n v="3"/>
    <n v="0"/>
    <n v="9"/>
    <n v="9"/>
    <n v="9"/>
    <m/>
    <n v="0"/>
    <n v="0"/>
    <n v="2"/>
    <n v="1"/>
    <n v="2"/>
  </r>
  <r>
    <n v="77869"/>
    <x v="1"/>
    <n v="57"/>
    <n v="2"/>
    <x v="1"/>
    <m/>
    <n v="2"/>
    <n v="1"/>
    <n v="1"/>
    <n v="53"/>
    <n v="1.37"/>
    <n v="216"/>
    <n v="5.59"/>
    <n v="59"/>
    <n v="1.5250943396226417"/>
    <n v="57.355512806749594"/>
    <n v="1.4825858970801313"/>
    <x v="0"/>
    <n v="2"/>
    <m/>
    <n v="77"/>
    <n v="1"/>
    <n v="2"/>
    <n v="2"/>
    <n v="2"/>
    <n v="2"/>
    <n v="1"/>
    <n v="0"/>
    <n v="0"/>
    <n v="1"/>
    <n v="2"/>
    <m/>
  </r>
  <r>
    <n v="77872"/>
    <x v="1"/>
    <n v="42"/>
    <n v="1"/>
    <x v="1"/>
    <m/>
    <n v="2"/>
    <n v="1"/>
    <n v="1"/>
    <n v="67"/>
    <n v="1.73"/>
    <n v="179"/>
    <n v="4.63"/>
    <n v="66"/>
    <n v="1.7041791044776118"/>
    <n v="66.876824306282643"/>
    <n v="1.7268194932816265"/>
    <x v="0"/>
    <n v="2"/>
    <m/>
    <n v="7"/>
    <n v="4"/>
    <n v="1"/>
    <m/>
    <m/>
    <m/>
    <m/>
    <n v="0"/>
    <n v="0"/>
    <n v="2"/>
    <n v="1"/>
    <n v="2"/>
  </r>
  <r>
    <n v="77875"/>
    <x v="1"/>
    <n v="57"/>
    <n v="3"/>
    <x v="1"/>
    <m/>
    <n v="1"/>
    <n v="4"/>
    <n v="3"/>
    <n v="63"/>
    <n v="1.63"/>
    <n v="275"/>
    <n v="7.11"/>
    <n v="71"/>
    <n v="1.8369841269841267"/>
    <n v="61.273520230318233"/>
    <n v="1.5853307615145829"/>
    <x v="1"/>
    <n v="1"/>
    <n v="1"/>
    <n v="2"/>
    <n v="3"/>
    <n v="1"/>
    <m/>
    <m/>
    <m/>
    <m/>
    <n v="1"/>
    <n v="0"/>
    <n v="1"/>
    <n v="1"/>
    <n v="2"/>
  </r>
  <r>
    <n v="77876"/>
    <x v="1"/>
    <n v="80"/>
    <n v="3"/>
    <x v="1"/>
    <m/>
    <n v="1"/>
    <n v="4"/>
    <n v="2"/>
    <n v="50"/>
    <n v="1.29"/>
    <n v="120"/>
    <n v="3.1"/>
    <n v="53"/>
    <n v="1.3674000000000002"/>
    <n v="43.939737451221383"/>
    <n v="1.1336452262415118"/>
    <x v="0"/>
    <n v="2"/>
    <m/>
    <n v="6"/>
    <n v="3"/>
    <n v="3"/>
    <n v="3"/>
    <n v="3"/>
    <n v="3"/>
    <m/>
    <n v="0"/>
    <n v="17"/>
    <n v="1"/>
    <n v="1"/>
    <n v="2"/>
  </r>
  <r>
    <n v="77878"/>
    <x v="1"/>
    <n v="47"/>
    <n v="1"/>
    <x v="1"/>
    <m/>
    <n v="1"/>
    <n v="4"/>
    <n v="5"/>
    <n v="49"/>
    <n v="1.27"/>
    <n v="225"/>
    <n v="5.82"/>
    <n v="44"/>
    <n v="1.1404081632653063"/>
    <n v="57.972776441568385"/>
    <n v="1.5025597159345276"/>
    <x v="0"/>
    <n v="1"/>
    <n v="2"/>
    <n v="1"/>
    <n v="4"/>
    <n v="1"/>
    <n v="3"/>
    <n v="3"/>
    <n v="2"/>
    <n v="1"/>
    <n v="0"/>
    <n v="3"/>
    <n v="1"/>
    <n v="1"/>
    <n v="2"/>
  </r>
  <r>
    <n v="77884"/>
    <x v="1"/>
    <n v="40"/>
    <n v="4"/>
    <x v="1"/>
    <m/>
    <n v="2"/>
    <n v="4"/>
    <n v="1"/>
    <n v="50"/>
    <n v="1.29"/>
    <n v="211"/>
    <n v="5.46"/>
    <n v="54"/>
    <n v="1.3932"/>
    <n v="50.770165219477676"/>
    <n v="1.309870262662524"/>
    <x v="0"/>
    <n v="2"/>
    <m/>
    <n v="12"/>
    <n v="3"/>
    <n v="2"/>
    <n v="3"/>
    <n v="2"/>
    <n v="2"/>
    <n v="1"/>
    <n v="4"/>
    <n v="1"/>
    <n v="1"/>
    <n v="2"/>
    <m/>
  </r>
  <r>
    <n v="77887"/>
    <x v="1"/>
    <n v="27"/>
    <n v="2"/>
    <x v="1"/>
    <m/>
    <n v="2"/>
    <n v="2"/>
    <n v="1"/>
    <n v="46"/>
    <n v="1.19"/>
    <n v="161"/>
    <n v="4.16"/>
    <n v="54"/>
    <n v="1.3969565217391302"/>
    <n v="51.362098386451919"/>
    <n v="1.3287151539103865"/>
    <x v="1"/>
    <m/>
    <m/>
    <n v="5"/>
    <n v="4"/>
    <n v="2"/>
    <n v="3"/>
    <n v="3"/>
    <n v="3"/>
    <n v="2"/>
    <n v="9"/>
    <n v="0"/>
    <n v="1"/>
    <n v="1"/>
    <n v="2"/>
  </r>
  <r>
    <n v="77891"/>
    <x v="1"/>
    <n v="55"/>
    <n v="2"/>
    <x v="1"/>
    <m/>
    <n v="2"/>
    <n v="4"/>
    <n v="3"/>
    <n v="45"/>
    <n v="1.1599999999999999"/>
    <n v="202"/>
    <n v="5.22"/>
    <n v="39"/>
    <n v="1.0053333333333332"/>
    <n v="55.014899522071801"/>
    <n v="1.4181618543467398"/>
    <x v="0"/>
    <n v="2"/>
    <m/>
    <n v="9"/>
    <n v="4"/>
    <n v="0"/>
    <m/>
    <m/>
    <m/>
    <n v="0"/>
    <n v="0"/>
    <n v="0"/>
    <n v="2"/>
    <n v="1"/>
    <n v="2"/>
  </r>
  <r>
    <n v="77894"/>
    <x v="1"/>
    <n v="74"/>
    <n v="2"/>
    <x v="1"/>
    <m/>
    <n v="2"/>
    <n v="2"/>
    <n v="6"/>
    <n v="52"/>
    <n v="1.34"/>
    <n v="174"/>
    <n v="4.5"/>
    <n v="62"/>
    <n v="1.5976923076923077"/>
    <n v="54.024909998231323"/>
    <n v="1.3921803730313456"/>
    <x v="0"/>
    <n v="2"/>
    <m/>
    <n v="13"/>
    <n v="3"/>
    <n v="3"/>
    <n v="2"/>
    <n v="2"/>
    <n v="2"/>
    <m/>
    <n v="0"/>
    <n v="0"/>
    <n v="2"/>
    <n v="1"/>
    <n v="2"/>
  </r>
  <r>
    <n v="77896"/>
    <x v="1"/>
    <n v="41"/>
    <n v="3"/>
    <x v="1"/>
    <m/>
    <n v="1"/>
    <n v="2"/>
    <n v="3"/>
    <n v="66"/>
    <n v="1.71"/>
    <n v="146"/>
    <n v="3.78"/>
    <n v="62"/>
    <n v="1.6063636363636362"/>
    <n v="57.982324511441327"/>
    <n v="1.5022693168873436"/>
    <x v="1"/>
    <n v="2"/>
    <m/>
    <n v="2"/>
    <n v="3"/>
    <n v="3"/>
    <n v="3"/>
    <n v="3"/>
    <n v="3"/>
    <m/>
    <n v="0"/>
    <n v="1"/>
    <n v="2"/>
    <n v="1"/>
    <n v="2"/>
  </r>
  <r>
    <n v="77897"/>
    <x v="1"/>
    <n v="63"/>
    <n v="1"/>
    <x v="1"/>
    <m/>
    <n v="2"/>
    <n v="1"/>
    <n v="1"/>
    <n v="46"/>
    <n v="1.19"/>
    <n v="219"/>
    <n v="5.66"/>
    <n v="45"/>
    <n v="1.1641304347826087"/>
    <n v="42.765607329511916"/>
    <n v="1.1063276678721561"/>
    <x v="0"/>
    <n v="2"/>
    <m/>
    <n v="7"/>
    <n v="3"/>
    <n v="3"/>
    <n v="3"/>
    <n v="3"/>
    <n v="3"/>
    <n v="1"/>
    <n v="0"/>
    <n v="0"/>
    <n v="1"/>
    <n v="2"/>
    <m/>
  </r>
  <r>
    <n v="77902"/>
    <x v="1"/>
    <n v="80"/>
    <n v="3"/>
    <x v="1"/>
    <m/>
    <n v="1"/>
    <n v="5"/>
    <n v="2"/>
    <n v="42"/>
    <n v="1.0900000000000001"/>
    <n v="210"/>
    <n v="5.43"/>
    <n v="36"/>
    <n v="0.93428571428571439"/>
    <n v="45.723488923724581"/>
    <n v="1.1866334030204715"/>
    <x v="1"/>
    <n v="2"/>
    <m/>
    <n v="77"/>
    <n v="3"/>
    <n v="3"/>
    <n v="3"/>
    <n v="3"/>
    <n v="3"/>
    <n v="0"/>
    <n v="4"/>
    <n v="12"/>
    <n v="1"/>
    <n v="1"/>
    <n v="2"/>
  </r>
  <r>
    <n v="77903"/>
    <x v="1"/>
    <n v="31"/>
    <n v="3"/>
    <x v="1"/>
    <m/>
    <n v="1"/>
    <n v="5"/>
    <n v="6"/>
    <n v="75"/>
    <n v="1.94"/>
    <n v="224"/>
    <n v="5.79"/>
    <n v="79"/>
    <n v="2.0434666666666668"/>
    <n v="68.135758627207892"/>
    <n v="1.7624449564904441"/>
    <x v="1"/>
    <m/>
    <m/>
    <n v="15"/>
    <n v="3"/>
    <n v="0"/>
    <n v="3"/>
    <n v="3"/>
    <n v="2"/>
    <n v="0"/>
    <n v="1"/>
    <n v="0"/>
    <n v="1"/>
    <n v="1"/>
    <n v="2"/>
  </r>
  <r>
    <n v="77905"/>
    <x v="1"/>
    <n v="63"/>
    <n v="4"/>
    <x v="1"/>
    <m/>
    <n v="1"/>
    <n v="3"/>
    <n v="2"/>
    <n v="69"/>
    <n v="1.78"/>
    <n v="182"/>
    <n v="4.71"/>
    <n v="69"/>
    <n v="1.78"/>
    <n v="59.537946406682991"/>
    <n v="1.5359064435347207"/>
    <x v="0"/>
    <n v="2"/>
    <m/>
    <n v="2"/>
    <n v="3"/>
    <n v="1"/>
    <m/>
    <m/>
    <m/>
    <n v="0"/>
    <n v="0"/>
    <n v="0"/>
    <n v="1"/>
    <n v="1"/>
    <n v="2"/>
  </r>
  <r>
    <n v="77935"/>
    <x v="1"/>
    <n v="48"/>
    <n v="6"/>
    <x v="1"/>
    <m/>
    <n v="2"/>
    <n v="5"/>
    <n v="1"/>
    <n v="79"/>
    <n v="2.04"/>
    <n v="243"/>
    <n v="6.28"/>
    <n v="86"/>
    <n v="2.2207594936708861"/>
    <n v="83.058246583848018"/>
    <n v="2.1447952282411387"/>
    <x v="0"/>
    <n v="2"/>
    <m/>
    <n v="15"/>
    <n v="3"/>
    <n v="2"/>
    <n v="3"/>
    <n v="3"/>
    <n v="3"/>
    <n v="4"/>
    <n v="8"/>
    <n v="0"/>
    <n v="1"/>
    <n v="1"/>
    <n v="2"/>
  </r>
  <r>
    <n v="77936"/>
    <x v="1"/>
    <n v="43"/>
    <n v="1"/>
    <x v="1"/>
    <m/>
    <n v="2"/>
    <n v="2"/>
    <n v="1"/>
    <n v="49"/>
    <n v="1.27"/>
    <n v="193"/>
    <n v="4.99"/>
    <n v="49"/>
    <n v="1.27"/>
    <n v="43.244213253037692"/>
    <n v="1.1208194047215891"/>
    <x v="0"/>
    <n v="2"/>
    <m/>
    <m/>
    <n v="4"/>
    <n v="2"/>
    <n v="3"/>
    <n v="3"/>
    <n v="1"/>
    <m/>
    <n v="0"/>
    <n v="0"/>
    <n v="1"/>
    <n v="1"/>
    <n v="2"/>
  </r>
  <r>
    <n v="77937"/>
    <x v="1"/>
    <n v="73"/>
    <n v="3"/>
    <x v="1"/>
    <m/>
    <n v="1"/>
    <n v="5"/>
    <n v="1"/>
    <n v="30"/>
    <n v="0.78"/>
    <n v="226"/>
    <n v="5.84"/>
    <n v="27"/>
    <n v="0.70200000000000007"/>
    <n v="29.61963821743246"/>
    <n v="0.77011059365324397"/>
    <x v="1"/>
    <n v="1"/>
    <n v="2"/>
    <n v="13"/>
    <n v="2"/>
    <n v="1"/>
    <n v="3"/>
    <n v="3"/>
    <n v="2"/>
    <n v="1"/>
    <n v="2"/>
    <n v="1"/>
    <n v="1"/>
    <n v="1"/>
    <n v="2"/>
  </r>
  <r>
    <n v="77939"/>
    <x v="1"/>
    <n v="55"/>
    <n v="4"/>
    <x v="1"/>
    <m/>
    <n v="1"/>
    <n v="3"/>
    <n v="5"/>
    <n v="58"/>
    <n v="1.5"/>
    <n v="167"/>
    <n v="4.32"/>
    <n v="63"/>
    <n v="1.6293103448275863"/>
    <n v="57.910943653317204"/>
    <n v="1.4976968186202726"/>
    <x v="1"/>
    <n v="2"/>
    <m/>
    <n v="7"/>
    <n v="3"/>
    <n v="2"/>
    <n v="3"/>
    <n v="3"/>
    <n v="2"/>
    <n v="4"/>
    <n v="0"/>
    <n v="2"/>
    <n v="1"/>
    <n v="1"/>
    <n v="2"/>
  </r>
  <r>
    <n v="77942"/>
    <x v="1"/>
    <n v="21"/>
    <n v="3"/>
    <x v="1"/>
    <m/>
    <n v="1"/>
    <n v="3"/>
    <n v="5"/>
    <n v="53"/>
    <n v="1.37"/>
    <n v="155"/>
    <n v="4.01"/>
    <n v="62"/>
    <n v="1.6026415094339626"/>
    <n v="55.598355892627481"/>
    <n v="1.4371650485452765"/>
    <x v="1"/>
    <m/>
    <m/>
    <n v="14"/>
    <n v="2"/>
    <n v="3"/>
    <n v="3"/>
    <n v="3"/>
    <n v="3"/>
    <n v="1"/>
    <n v="4"/>
    <n v="8"/>
    <n v="1"/>
    <n v="1"/>
    <n v="2"/>
  </r>
  <r>
    <n v="77948"/>
    <x v="1"/>
    <n v="33"/>
    <n v="3"/>
    <x v="1"/>
    <m/>
    <n v="1"/>
    <n v="5"/>
    <n v="5"/>
    <n v="65"/>
    <n v="1.68"/>
    <n v="158"/>
    <n v="4.09"/>
    <n v="61"/>
    <n v="1.5766153846153845"/>
    <n v="58.978526168706587"/>
    <n v="1.524368060975801"/>
    <x v="1"/>
    <m/>
    <m/>
    <n v="15"/>
    <n v="3"/>
    <n v="3"/>
    <n v="3"/>
    <n v="3"/>
    <n v="3"/>
    <n v="0"/>
    <n v="2"/>
    <n v="0"/>
    <n v="1"/>
    <n v="1"/>
    <n v="2"/>
  </r>
  <r>
    <n v="77949"/>
    <x v="1"/>
    <n v="41"/>
    <n v="3"/>
    <x v="1"/>
    <m/>
    <n v="1"/>
    <n v="5"/>
    <n v="1"/>
    <n v="94"/>
    <n v="2.4300000000000002"/>
    <n v="193"/>
    <n v="4.99"/>
    <n v="88"/>
    <n v="2.2748936170212768"/>
    <n v="93.619435169152823"/>
    <n v="2.4201619942663974"/>
    <x v="1"/>
    <n v="1"/>
    <n v="2"/>
    <n v="15"/>
    <n v="2"/>
    <n v="3"/>
    <m/>
    <m/>
    <m/>
    <n v="1"/>
    <n v="10"/>
    <n v="6"/>
    <n v="1"/>
    <n v="1"/>
    <n v="2"/>
  </r>
  <r>
    <n v="77953"/>
    <x v="1"/>
    <n v="33"/>
    <n v="6"/>
    <x v="1"/>
    <m/>
    <n v="2"/>
    <n v="4"/>
    <n v="1"/>
    <n v="46"/>
    <n v="1.19"/>
    <n v="164"/>
    <n v="4.24"/>
    <n v="50"/>
    <n v="1.2934782608695652"/>
    <n v="45.648738846234778"/>
    <n v="1.1809130266743344"/>
    <x v="1"/>
    <m/>
    <m/>
    <m/>
    <n v="3"/>
    <n v="3"/>
    <n v="4"/>
    <n v="4"/>
    <n v="3"/>
    <n v="2"/>
    <n v="4"/>
    <n v="2"/>
    <n v="1"/>
    <n v="1"/>
    <n v="2"/>
  </r>
  <r>
    <n v="77954"/>
    <x v="1"/>
    <n v="44"/>
    <n v="6"/>
    <x v="1"/>
    <m/>
    <n v="2"/>
    <n v="5"/>
    <n v="1"/>
    <n v="126"/>
    <n v="3.26"/>
    <n v="233"/>
    <n v="6.03"/>
    <n v="132"/>
    <n v="3.4152380952380952"/>
    <n v="121.57975867994483"/>
    <n v="3.1456350261636521"/>
    <x v="0"/>
    <n v="2"/>
    <m/>
    <n v="14"/>
    <n v="3"/>
    <n v="2"/>
    <n v="2"/>
    <n v="2"/>
    <n v="2"/>
    <m/>
    <n v="0"/>
    <n v="0"/>
    <n v="2"/>
    <n v="1"/>
    <n v="2"/>
  </r>
  <r>
    <n v="77957"/>
    <x v="1"/>
    <n v="36"/>
    <n v="4"/>
    <x v="1"/>
    <m/>
    <n v="1"/>
    <n v="4"/>
    <n v="6"/>
    <n v="60"/>
    <n v="1.55"/>
    <n v="212"/>
    <n v="5.48"/>
    <n v="55"/>
    <n v="1.4208333333333334"/>
    <n v="66.348427197854193"/>
    <n v="1.7140010359445668"/>
    <x v="1"/>
    <m/>
    <m/>
    <n v="10"/>
    <n v="4"/>
    <n v="0"/>
    <m/>
    <m/>
    <m/>
    <n v="2"/>
    <n v="0"/>
    <n v="0"/>
    <n v="1"/>
    <n v="1"/>
    <n v="2"/>
  </r>
  <r>
    <n v="77960"/>
    <x v="1"/>
    <n v="37"/>
    <n v="3"/>
    <x v="1"/>
    <m/>
    <n v="1"/>
    <n v="4"/>
    <n v="3"/>
    <n v="32"/>
    <n v="0.83"/>
    <n v="201"/>
    <n v="5.2"/>
    <n v="27"/>
    <n v="0.7003125"/>
    <n v="27.554788951058079"/>
    <n v="0.71470233841806885"/>
    <x v="1"/>
    <m/>
    <m/>
    <n v="9"/>
    <n v="2"/>
    <n v="3"/>
    <n v="3"/>
    <n v="3"/>
    <n v="3"/>
    <n v="1"/>
    <n v="3"/>
    <n v="8"/>
    <n v="1"/>
    <n v="1"/>
    <n v="2"/>
  </r>
  <r>
    <n v="77968"/>
    <x v="1"/>
    <n v="52"/>
    <n v="2"/>
    <x v="1"/>
    <m/>
    <n v="1"/>
    <n v="3"/>
    <n v="1"/>
    <n v="70"/>
    <n v="1.81"/>
    <n v="210"/>
    <n v="5.43"/>
    <n v="64"/>
    <n v="1.6548571428571428"/>
    <n v="60.542120731883863"/>
    <n v="1.5654462646387113"/>
    <x v="0"/>
    <n v="2"/>
    <m/>
    <n v="8"/>
    <n v="3"/>
    <n v="2"/>
    <n v="3"/>
    <n v="3"/>
    <n v="3"/>
    <n v="0"/>
    <n v="1"/>
    <n v="1"/>
    <n v="1"/>
    <n v="1"/>
    <n v="2"/>
  </r>
  <r>
    <n v="77977"/>
    <x v="1"/>
    <n v="25"/>
    <n v="3"/>
    <x v="1"/>
    <m/>
    <n v="1"/>
    <n v="5"/>
    <n v="5"/>
    <n v="42"/>
    <n v="1.0900000000000001"/>
    <n v="113"/>
    <n v="2.92"/>
    <n v="43"/>
    <n v="1.115952380952381"/>
    <n v="40.552627614059226"/>
    <n v="1.0524372404601086"/>
    <x v="0"/>
    <m/>
    <m/>
    <n v="15"/>
    <n v="3"/>
    <n v="2"/>
    <n v="3"/>
    <n v="3"/>
    <n v="2"/>
    <n v="0"/>
    <n v="0"/>
    <n v="20"/>
    <n v="1"/>
    <n v="1"/>
    <n v="2"/>
  </r>
  <r>
    <n v="77979"/>
    <x v="1"/>
    <n v="69"/>
    <n v="6"/>
    <x v="1"/>
    <m/>
    <n v="2"/>
    <n v="4"/>
    <n v="1"/>
    <n v="48"/>
    <n v="1.24"/>
    <n v="174"/>
    <n v="4.5"/>
    <n v="56"/>
    <n v="1.4466666666666665"/>
    <n v="33.592018250952464"/>
    <n v="0.867793804816272"/>
    <x v="0"/>
    <n v="1"/>
    <n v="2"/>
    <n v="1"/>
    <n v="1"/>
    <n v="3"/>
    <n v="0"/>
    <n v="0"/>
    <n v="2"/>
    <n v="1"/>
    <n v="0"/>
    <n v="0"/>
    <n v="1"/>
    <n v="1"/>
    <n v="2"/>
  </r>
  <r>
    <n v="77985"/>
    <x v="1"/>
    <n v="24"/>
    <n v="4"/>
    <x v="1"/>
    <m/>
    <n v="2"/>
    <n v="3"/>
    <n v="5"/>
    <n v="55"/>
    <n v="1.42"/>
    <n v="146"/>
    <n v="3.78"/>
    <n v="50"/>
    <n v="1.290909090909091"/>
    <n v="51.198676814411229"/>
    <n v="1.3218567468447988"/>
    <x v="0"/>
    <m/>
    <m/>
    <n v="6"/>
    <n v="4"/>
    <n v="3"/>
    <n v="2"/>
    <n v="2"/>
    <n v="2"/>
    <n v="5"/>
    <n v="2"/>
    <n v="0"/>
    <n v="1"/>
    <n v="2"/>
    <m/>
  </r>
  <r>
    <n v="77991"/>
    <x v="1"/>
    <n v="30"/>
    <n v="6"/>
    <x v="1"/>
    <m/>
    <n v="2"/>
    <n v="3"/>
    <n v="1"/>
    <n v="52"/>
    <n v="1.34"/>
    <n v="179"/>
    <n v="4.63"/>
    <n v="51"/>
    <n v="1.3142307692307693"/>
    <n v="55.446194689204113"/>
    <n v="1.4288057862217984"/>
    <x v="0"/>
    <m/>
    <m/>
    <n v="7"/>
    <n v="2"/>
    <n v="1"/>
    <n v="3"/>
    <n v="3"/>
    <n v="1"/>
    <n v="2"/>
    <n v="4"/>
    <n v="0"/>
    <n v="1"/>
    <n v="2"/>
    <m/>
  </r>
  <r>
    <n v="78000"/>
    <x v="1"/>
    <n v="33"/>
    <n v="3"/>
    <x v="1"/>
    <m/>
    <n v="1"/>
    <n v="5"/>
    <n v="1"/>
    <n v="65"/>
    <n v="1.68"/>
    <n v="223"/>
    <n v="5.77"/>
    <n v="62"/>
    <n v="1.6024615384615384"/>
    <n v="78.297420276486875"/>
    <n v="2.0236871702230452"/>
    <x v="1"/>
    <m/>
    <m/>
    <n v="15"/>
    <n v="3"/>
    <n v="3"/>
    <n v="3"/>
    <n v="3"/>
    <n v="3"/>
    <n v="0"/>
    <n v="0"/>
    <n v="0"/>
    <n v="1"/>
    <n v="1"/>
    <n v="2"/>
  </r>
  <r>
    <n v="78001"/>
    <x v="1"/>
    <n v="31"/>
    <n v="3"/>
    <x v="1"/>
    <m/>
    <n v="1"/>
    <n v="5"/>
    <n v="1"/>
    <n v="50"/>
    <n v="1.29"/>
    <n v="159"/>
    <n v="4.1100000000000003"/>
    <n v="45"/>
    <n v="1.161"/>
    <n v="58.96413605183362"/>
    <n v="1.5212747101373074"/>
    <x v="1"/>
    <m/>
    <m/>
    <n v="9"/>
    <n v="3"/>
    <n v="3"/>
    <n v="3"/>
    <n v="3"/>
    <n v="3"/>
    <m/>
    <n v="4"/>
    <n v="4"/>
    <n v="1"/>
    <n v="1"/>
    <n v="2"/>
  </r>
  <r>
    <n v="78002"/>
    <x v="1"/>
    <n v="31"/>
    <n v="3"/>
    <x v="1"/>
    <m/>
    <n v="1"/>
    <n v="5"/>
    <n v="1"/>
    <n v="69"/>
    <n v="1.78"/>
    <n v="185"/>
    <n v="4.78"/>
    <n v="70"/>
    <n v="1.8057971014492755"/>
    <n v="67.243782538761991"/>
    <n v="1.7346946799854541"/>
    <x v="0"/>
    <m/>
    <m/>
    <n v="15"/>
    <n v="2"/>
    <n v="1"/>
    <m/>
    <m/>
    <m/>
    <n v="0"/>
    <n v="5"/>
    <n v="0"/>
    <n v="1"/>
    <n v="1"/>
    <n v="2"/>
  </r>
  <r>
    <n v="78008"/>
    <x v="1"/>
    <n v="33"/>
    <n v="4"/>
    <x v="1"/>
    <m/>
    <n v="1"/>
    <n v="5"/>
    <n v="3"/>
    <n v="65"/>
    <n v="1.68"/>
    <n v="151"/>
    <n v="3.9"/>
    <n v="67"/>
    <n v="1.7316923076923076"/>
    <n v="51.23280158324043"/>
    <n v="1.3241708716899065"/>
    <x v="1"/>
    <m/>
    <m/>
    <n v="12"/>
    <n v="3"/>
    <n v="3"/>
    <n v="3"/>
    <n v="3"/>
    <n v="3"/>
    <n v="0"/>
    <n v="0"/>
    <n v="0"/>
    <n v="1"/>
    <n v="1"/>
    <n v="2"/>
  </r>
  <r>
    <n v="78013"/>
    <x v="1"/>
    <n v="45"/>
    <n v="4"/>
    <x v="1"/>
    <m/>
    <n v="2"/>
    <n v="4"/>
    <n v="1"/>
    <n v="41"/>
    <n v="1.06"/>
    <n v="182"/>
    <n v="4.71"/>
    <n v="50"/>
    <n v="1.2926829268292683"/>
    <n v="34.918772561794597"/>
    <n v="0.9027780223293238"/>
    <x v="1"/>
    <n v="2"/>
    <m/>
    <n v="9"/>
    <n v="1"/>
    <n v="1"/>
    <n v="3"/>
    <n v="3"/>
    <n v="2"/>
    <n v="1"/>
    <n v="0"/>
    <n v="1"/>
    <n v="1"/>
    <n v="2"/>
    <m/>
  </r>
  <r>
    <n v="78018"/>
    <x v="1"/>
    <n v="47"/>
    <n v="1"/>
    <x v="1"/>
    <m/>
    <n v="2"/>
    <n v="2"/>
    <n v="4"/>
    <n v="58"/>
    <n v="1.5"/>
    <n v="181"/>
    <n v="4.68"/>
    <n v="61"/>
    <n v="1.5775862068965518"/>
    <n v="52.288704400210818"/>
    <n v="1.3522940793157971"/>
    <x v="0"/>
    <n v="1"/>
    <n v="2"/>
    <n v="5"/>
    <n v="4"/>
    <n v="2"/>
    <n v="2"/>
    <n v="2"/>
    <n v="2"/>
    <m/>
    <n v="0"/>
    <n v="0"/>
    <n v="1"/>
    <n v="2"/>
    <m/>
  </r>
  <r>
    <n v="78020"/>
    <x v="1"/>
    <n v="42"/>
    <n v="6"/>
    <x v="1"/>
    <m/>
    <n v="2"/>
    <n v="4"/>
    <n v="1"/>
    <n v="46"/>
    <n v="1.19"/>
    <n v="197"/>
    <n v="5.09"/>
    <n v="51"/>
    <n v="1.3193478260869564"/>
    <n v="43.729799397543282"/>
    <n v="1.1312708974581849"/>
    <x v="0"/>
    <n v="1"/>
    <n v="2"/>
    <n v="7"/>
    <n v="1"/>
    <n v="3"/>
    <n v="3"/>
    <n v="2"/>
    <n v="2"/>
    <n v="2"/>
    <n v="0"/>
    <n v="0"/>
    <n v="1"/>
    <n v="2"/>
    <m/>
  </r>
  <r>
    <n v="78021"/>
    <x v="1"/>
    <n v="62"/>
    <n v="3"/>
    <x v="1"/>
    <m/>
    <n v="1"/>
    <n v="4"/>
    <n v="2"/>
    <n v="48"/>
    <n v="1.24"/>
    <n v="148"/>
    <n v="3.83"/>
    <n v="48"/>
    <n v="1.24"/>
    <n v="52.423354675592911"/>
    <n v="1.3542699957861501"/>
    <x v="1"/>
    <n v="1"/>
    <n v="2"/>
    <n v="4"/>
    <n v="4"/>
    <n v="1"/>
    <m/>
    <m/>
    <m/>
    <n v="1"/>
    <n v="2"/>
    <n v="10"/>
    <n v="1"/>
    <n v="1"/>
    <n v="2"/>
  </r>
  <r>
    <n v="78027"/>
    <x v="1"/>
    <n v="44"/>
    <n v="3"/>
    <x v="1"/>
    <m/>
    <n v="1"/>
    <n v="4"/>
    <n v="3"/>
    <n v="98"/>
    <n v="2.5299999999999998"/>
    <n v="189"/>
    <n v="4.8899999999999997"/>
    <n v="101"/>
    <n v="2.6074489795918363"/>
    <n v="94.38662912921572"/>
    <n v="2.4367160377236301"/>
    <x v="1"/>
    <n v="2"/>
    <m/>
    <n v="6"/>
    <n v="1"/>
    <n v="0"/>
    <m/>
    <m/>
    <m/>
    <n v="0"/>
    <n v="30"/>
    <n v="0"/>
    <n v="2"/>
    <n v="1"/>
    <n v="2"/>
  </r>
  <r>
    <n v="78031"/>
    <x v="1"/>
    <n v="64"/>
    <n v="4"/>
    <x v="1"/>
    <m/>
    <n v="1"/>
    <n v="3"/>
    <n v="1"/>
    <n v="55"/>
    <n v="1.42"/>
    <n v="147"/>
    <n v="3.8"/>
    <n v="61"/>
    <n v="1.5749090909090908"/>
    <n v="47.175661463921614"/>
    <n v="1.2179898050685216"/>
    <x v="0"/>
    <n v="2"/>
    <m/>
    <n v="14"/>
    <n v="4"/>
    <n v="2"/>
    <m/>
    <m/>
    <m/>
    <n v="1"/>
    <n v="0"/>
    <n v="0"/>
    <n v="1"/>
    <n v="1"/>
    <n v="2"/>
  </r>
  <r>
    <n v="78033"/>
    <x v="1"/>
    <n v="61"/>
    <n v="3"/>
    <x v="1"/>
    <m/>
    <n v="1"/>
    <n v="4"/>
    <n v="2"/>
    <n v="60"/>
    <n v="1.55"/>
    <n v="187"/>
    <n v="4.84"/>
    <n v="62"/>
    <n v="1.6016666666666668"/>
    <n v="72.067817313261457"/>
    <n v="1.8617519472592543"/>
    <x v="1"/>
    <n v="2"/>
    <m/>
    <n v="6"/>
    <n v="4"/>
    <n v="0"/>
    <m/>
    <m/>
    <m/>
    <m/>
    <n v="0"/>
    <n v="0"/>
    <n v="2"/>
    <n v="2"/>
    <m/>
  </r>
  <r>
    <n v="78036"/>
    <x v="1"/>
    <n v="48"/>
    <n v="2"/>
    <x v="1"/>
    <m/>
    <n v="2"/>
    <n v="2"/>
    <n v="1"/>
    <n v="53"/>
    <n v="1.37"/>
    <n v="230"/>
    <n v="5.95"/>
    <n v="60"/>
    <n v="1.5509433962264152"/>
    <n v="51.848377034776014"/>
    <n v="1.3402316327857196"/>
    <x v="0"/>
    <n v="2"/>
    <m/>
    <n v="15"/>
    <n v="4"/>
    <n v="0"/>
    <n v="3"/>
    <n v="3"/>
    <n v="3"/>
    <m/>
    <n v="0"/>
    <n v="0"/>
    <n v="2"/>
    <n v="2"/>
    <m/>
  </r>
  <r>
    <n v="78037"/>
    <x v="1"/>
    <n v="67"/>
    <n v="3"/>
    <x v="1"/>
    <m/>
    <n v="1"/>
    <n v="5"/>
    <n v="1"/>
    <n v="28"/>
    <n v="0.72"/>
    <n v="146"/>
    <n v="3.78"/>
    <n v="25"/>
    <n v="0.6428571428571429"/>
    <n v="19.00176790793136"/>
    <n v="0.48861688906109213"/>
    <x v="1"/>
    <n v="2"/>
    <m/>
    <n v="15"/>
    <n v="2"/>
    <n v="3"/>
    <n v="0"/>
    <n v="0"/>
    <n v="1"/>
    <n v="1"/>
    <n v="0"/>
    <n v="0"/>
    <n v="1"/>
    <n v="1"/>
    <n v="2"/>
  </r>
  <r>
    <n v="78040"/>
    <x v="1"/>
    <n v="59"/>
    <n v="3"/>
    <x v="1"/>
    <m/>
    <n v="1"/>
    <n v="5"/>
    <n v="1"/>
    <n v="48"/>
    <n v="1.24"/>
    <n v="237"/>
    <n v="6.13"/>
    <n v="52"/>
    <n v="1.3433333333333335"/>
    <n v="52.139983965683669"/>
    <n v="1.3469495857801614"/>
    <x v="0"/>
    <n v="2"/>
    <m/>
    <n v="1"/>
    <n v="2"/>
    <n v="3"/>
    <n v="3"/>
    <n v="3"/>
    <n v="3"/>
    <n v="1"/>
    <n v="0"/>
    <n v="1"/>
    <n v="1"/>
    <n v="1"/>
    <n v="2"/>
  </r>
  <r>
    <n v="78042"/>
    <x v="1"/>
    <n v="63"/>
    <n v="3"/>
    <x v="1"/>
    <m/>
    <n v="1"/>
    <n v="5"/>
    <n v="5"/>
    <n v="54"/>
    <n v="1.4"/>
    <n v="275"/>
    <n v="7.11"/>
    <n v="56"/>
    <n v="1.4518518518518517"/>
    <n v="51.88298209435964"/>
    <n v="1.3451143505945089"/>
    <x v="1"/>
    <n v="2"/>
    <m/>
    <n v="8"/>
    <n v="1"/>
    <n v="3"/>
    <n v="3"/>
    <n v="3"/>
    <n v="3"/>
    <n v="0"/>
    <n v="0"/>
    <n v="0"/>
    <n v="1"/>
    <n v="1"/>
    <n v="2"/>
  </r>
  <r>
    <n v="78044"/>
    <x v="1"/>
    <n v="26"/>
    <n v="4"/>
    <x v="1"/>
    <m/>
    <n v="2"/>
    <n v="2"/>
    <n v="5"/>
    <n v="71"/>
    <n v="1.84"/>
    <n v="120"/>
    <n v="3.1"/>
    <n v="76"/>
    <n v="1.9695774647887325"/>
    <n v="76.283972327694812"/>
    <n v="1.9769367476473023"/>
    <x v="1"/>
    <m/>
    <m/>
    <n v="5"/>
    <n v="2"/>
    <n v="3"/>
    <n v="3"/>
    <n v="3"/>
    <n v="3"/>
    <n v="4"/>
    <n v="0"/>
    <n v="2"/>
    <n v="1"/>
    <n v="1"/>
    <n v="2"/>
  </r>
  <r>
    <n v="78047"/>
    <x v="1"/>
    <n v="72"/>
    <n v="3"/>
    <x v="1"/>
    <m/>
    <n v="1"/>
    <n v="2"/>
    <n v="2"/>
    <n v="57"/>
    <n v="1.47"/>
    <n v="246"/>
    <n v="6.36"/>
    <n v="65"/>
    <n v="1.6763157894736842"/>
    <n v="62.379530790959898"/>
    <n v="1.6087352677668605"/>
    <x v="0"/>
    <n v="2"/>
    <m/>
    <n v="8"/>
    <n v="5"/>
    <n v="0"/>
    <m/>
    <m/>
    <m/>
    <m/>
    <n v="0"/>
    <n v="1"/>
    <n v="1"/>
    <n v="1"/>
    <n v="2"/>
  </r>
  <r>
    <n v="78052"/>
    <x v="1"/>
    <n v="49"/>
    <n v="3"/>
    <x v="1"/>
    <m/>
    <n v="1"/>
    <n v="5"/>
    <n v="1"/>
    <n v="68"/>
    <n v="1.76"/>
    <n v="242"/>
    <n v="6.26"/>
    <n v="78"/>
    <n v="2.0188235294117649"/>
    <n v="77.276739961922473"/>
    <n v="2.0001038578379937"/>
    <x v="1"/>
    <n v="2"/>
    <m/>
    <n v="15"/>
    <n v="1"/>
    <n v="0"/>
    <n v="3"/>
    <n v="3"/>
    <n v="2"/>
    <n v="1"/>
    <n v="0"/>
    <n v="0"/>
    <n v="1"/>
    <n v="1"/>
    <n v="2"/>
  </r>
  <r>
    <n v="78054"/>
    <x v="1"/>
    <n v="23"/>
    <n v="1"/>
    <x v="1"/>
    <m/>
    <n v="2"/>
    <n v="2"/>
    <n v="6"/>
    <n v="55"/>
    <n v="1.42"/>
    <n v="138"/>
    <n v="3.57"/>
    <n v="52"/>
    <n v="1.3425454545454547"/>
    <n v="60.118583189542811"/>
    <n v="1.5521525114391053"/>
    <x v="0"/>
    <m/>
    <m/>
    <n v="77"/>
    <n v="1"/>
    <n v="2"/>
    <n v="3"/>
    <n v="3"/>
    <n v="1"/>
    <n v="2"/>
    <n v="0"/>
    <n v="0"/>
    <n v="1"/>
    <n v="1"/>
    <n v="2"/>
  </r>
  <r>
    <n v="78063"/>
    <x v="1"/>
    <n v="77"/>
    <n v="3"/>
    <x v="1"/>
    <m/>
    <n v="1"/>
    <n v="3"/>
    <n v="2"/>
    <n v="47"/>
    <n v="1.22"/>
    <n v="222"/>
    <n v="5.74"/>
    <n v="42"/>
    <n v="1.0902127659574468"/>
    <n v="46.967335318958099"/>
    <n v="1.219152108279338"/>
    <x v="0"/>
    <n v="2"/>
    <m/>
    <n v="5"/>
    <n v="3"/>
    <n v="3"/>
    <n v="3"/>
    <n v="3"/>
    <n v="3"/>
    <m/>
    <n v="0"/>
    <n v="10"/>
    <n v="1"/>
    <n v="1"/>
    <n v="2"/>
  </r>
  <r>
    <n v="78079"/>
    <x v="1"/>
    <n v="40"/>
    <n v="7"/>
    <x v="1"/>
    <m/>
    <n v="1"/>
    <n v="4"/>
    <n v="4"/>
    <n v="42"/>
    <n v="1.0900000000000001"/>
    <n v="157"/>
    <n v="4.0599999999999996"/>
    <n v="37"/>
    <n v="0.96023809523809533"/>
    <n v="42.676516387961271"/>
    <n v="1.1075572110208998"/>
    <x v="1"/>
    <n v="1"/>
    <n v="1"/>
    <n v="8"/>
    <n v="4"/>
    <n v="2"/>
    <n v="3"/>
    <n v="2"/>
    <n v="2"/>
    <n v="7"/>
    <n v="0"/>
    <n v="1"/>
    <n v="1"/>
    <n v="2"/>
    <m/>
  </r>
  <r>
    <n v="78081"/>
    <x v="1"/>
    <n v="63"/>
    <n v="2"/>
    <x v="1"/>
    <m/>
    <n v="2"/>
    <n v="4"/>
    <n v="1"/>
    <n v="56"/>
    <n v="1.45"/>
    <n v="142"/>
    <n v="3.67"/>
    <n v="60"/>
    <n v="1.5535714285714286"/>
    <n v="59.654678571763313"/>
    <n v="1.5446300701617286"/>
    <x v="0"/>
    <n v="2"/>
    <m/>
    <n v="14"/>
    <n v="3"/>
    <n v="1"/>
    <m/>
    <m/>
    <m/>
    <m/>
    <n v="0"/>
    <n v="0"/>
    <n v="2"/>
    <n v="1"/>
    <n v="2"/>
  </r>
  <r>
    <n v="78084"/>
    <x v="1"/>
    <n v="61"/>
    <n v="3"/>
    <x v="1"/>
    <m/>
    <n v="1"/>
    <n v="1"/>
    <n v="1"/>
    <n v="53"/>
    <n v="1.37"/>
    <n v="188"/>
    <n v="4.8600000000000003"/>
    <n v="57"/>
    <n v="1.4733962264150944"/>
    <n v="48.026542178922355"/>
    <n v="1.2414408072664838"/>
    <x v="1"/>
    <n v="2"/>
    <m/>
    <n v="3"/>
    <n v="3"/>
    <n v="0"/>
    <m/>
    <m/>
    <m/>
    <n v="3"/>
    <n v="1"/>
    <n v="2"/>
    <n v="1"/>
    <n v="1"/>
    <n v="2"/>
  </r>
  <r>
    <n v="78094"/>
    <x v="1"/>
    <n v="39"/>
    <n v="7"/>
    <x v="1"/>
    <m/>
    <n v="1"/>
    <n v="5"/>
    <n v="1"/>
    <n v="90"/>
    <n v="2.33"/>
    <n v="173"/>
    <n v="4.47"/>
    <n v="99"/>
    <n v="2.5630000000000002"/>
    <n v="83.713411224912662"/>
    <n v="2.167247201711628"/>
    <x v="1"/>
    <m/>
    <m/>
    <n v="14"/>
    <n v="4"/>
    <n v="0"/>
    <n v="3"/>
    <n v="3"/>
    <n v="2"/>
    <n v="1"/>
    <n v="0"/>
    <n v="1"/>
    <n v="1"/>
    <n v="1"/>
    <n v="2"/>
  </r>
  <r>
    <n v="78095"/>
    <x v="1"/>
    <n v="51"/>
    <n v="2"/>
    <x v="1"/>
    <m/>
    <n v="2"/>
    <n v="1"/>
    <n v="4"/>
    <n v="105"/>
    <n v="2.72"/>
    <n v="285"/>
    <n v="7.37"/>
    <n v="106"/>
    <n v="2.7459047619047618"/>
    <n v="110.15110983561883"/>
    <n v="2.8534382738369835"/>
    <x v="0"/>
    <n v="2"/>
    <m/>
    <n v="1"/>
    <n v="3"/>
    <n v="3"/>
    <n v="3"/>
    <n v="3"/>
    <n v="3"/>
    <n v="1"/>
    <n v="0"/>
    <n v="0"/>
    <n v="1"/>
    <n v="1"/>
    <n v="2"/>
  </r>
  <r>
    <n v="78098"/>
    <x v="1"/>
    <n v="41"/>
    <n v="3"/>
    <x v="1"/>
    <m/>
    <n v="1"/>
    <n v="5"/>
    <n v="3"/>
    <n v="76"/>
    <n v="1.97"/>
    <n v="148"/>
    <n v="3.83"/>
    <n v="79"/>
    <n v="2.0477631578947366"/>
    <n v="82.26228100324343"/>
    <n v="2.1323249154788102"/>
    <x v="1"/>
    <n v="2"/>
    <m/>
    <n v="13"/>
    <n v="2"/>
    <n v="2"/>
    <n v="3"/>
    <n v="3"/>
    <n v="2"/>
    <n v="1"/>
    <n v="0"/>
    <n v="4"/>
    <n v="1"/>
    <n v="1"/>
    <n v="2"/>
  </r>
  <r>
    <n v="78101"/>
    <x v="1"/>
    <n v="80"/>
    <n v="3"/>
    <x v="1"/>
    <m/>
    <n v="1"/>
    <n v="1"/>
    <n v="2"/>
    <n v="46"/>
    <n v="1.19"/>
    <n v="230"/>
    <n v="5.95"/>
    <n v="56"/>
    <n v="1.4486956521739132"/>
    <n v="36.93934791484557"/>
    <n v="0.9556048699710048"/>
    <x v="0"/>
    <n v="1"/>
    <n v="1"/>
    <n v="2"/>
    <n v="4"/>
    <n v="3"/>
    <n v="3"/>
    <n v="3"/>
    <n v="3"/>
    <m/>
    <n v="0"/>
    <n v="12"/>
    <n v="2"/>
    <n v="1"/>
    <n v="2"/>
  </r>
  <r>
    <n v="78105"/>
    <x v="1"/>
    <n v="36"/>
    <n v="6"/>
    <x v="1"/>
    <m/>
    <n v="2"/>
    <n v="1"/>
    <n v="1"/>
    <n v="77"/>
    <n v="1.99"/>
    <n v="154"/>
    <n v="3.98"/>
    <n v="87"/>
    <n v="2.2484415584415585"/>
    <n v="76.651586115624738"/>
    <n v="1.9809955372739381"/>
    <x v="0"/>
    <m/>
    <m/>
    <n v="2"/>
    <n v="2"/>
    <n v="0"/>
    <m/>
    <m/>
    <m/>
    <m/>
    <n v="0"/>
    <n v="0"/>
    <n v="2"/>
    <n v="1"/>
    <n v="2"/>
  </r>
  <r>
    <n v="78107"/>
    <x v="1"/>
    <n v="54"/>
    <n v="3"/>
    <x v="1"/>
    <m/>
    <n v="1"/>
    <n v="3"/>
    <n v="3"/>
    <n v="45"/>
    <n v="1.1599999999999999"/>
    <n v="171"/>
    <n v="4.42"/>
    <n v="44"/>
    <n v="1.1342222222222222"/>
    <n v="35.804629052277541"/>
    <n v="0.92296377112537642"/>
    <x v="0"/>
    <n v="2"/>
    <m/>
    <n v="6"/>
    <n v="4"/>
    <n v="1"/>
    <m/>
    <m/>
    <m/>
    <n v="4"/>
    <n v="0"/>
    <n v="0"/>
    <n v="1"/>
    <n v="2"/>
    <m/>
  </r>
  <r>
    <n v="80199"/>
    <x v="1"/>
    <n v="61"/>
    <n v="4"/>
    <x v="1"/>
    <m/>
    <n v="1"/>
    <n v="4"/>
    <n v="4"/>
    <n v="70"/>
    <n v="1.81"/>
    <n v="243"/>
    <n v="6.28"/>
    <n v="64"/>
    <n v="1.6548571428571428"/>
    <n v="60.518839323998542"/>
    <n v="1.5648442739491051"/>
    <x v="1"/>
    <n v="1"/>
    <n v="2"/>
    <n v="8"/>
    <n v="3"/>
    <n v="1"/>
    <n v="2"/>
    <n v="2"/>
    <n v="2"/>
    <n v="3"/>
    <n v="1"/>
    <n v="3"/>
    <n v="1"/>
    <n v="1"/>
    <n v="2"/>
  </r>
  <r>
    <n v="80201"/>
    <x v="1"/>
    <n v="63"/>
    <n v="6"/>
    <x v="1"/>
    <m/>
    <n v="2"/>
    <n v="2"/>
    <n v="3"/>
    <n v="48"/>
    <n v="1.24"/>
    <n v="188"/>
    <n v="4.8600000000000003"/>
    <n v="56"/>
    <n v="1.4466666666666665"/>
    <n v="46.776638004585244"/>
    <n v="1.2083964817851187"/>
    <x v="0"/>
    <n v="2"/>
    <m/>
    <n v="6"/>
    <n v="3"/>
    <n v="3"/>
    <n v="0"/>
    <n v="0"/>
    <n v="3"/>
    <n v="0"/>
    <n v="0"/>
    <n v="0"/>
    <n v="1"/>
    <n v="1"/>
    <n v="2"/>
  </r>
  <r>
    <n v="80206"/>
    <x v="1"/>
    <n v="63"/>
    <n v="2"/>
    <x v="1"/>
    <m/>
    <n v="2"/>
    <n v="2"/>
    <n v="1"/>
    <n v="39"/>
    <n v="1.01"/>
    <n v="185"/>
    <n v="4.78"/>
    <n v="39"/>
    <n v="1.01"/>
    <n v="29.010045270969677"/>
    <n v="0.75128578778665067"/>
    <x v="0"/>
    <n v="1"/>
    <n v="1"/>
    <n v="3"/>
    <n v="1"/>
    <n v="1"/>
    <n v="2"/>
    <n v="1"/>
    <n v="1"/>
    <n v="1"/>
    <n v="0"/>
    <n v="0"/>
    <n v="2"/>
    <n v="1"/>
    <n v="2"/>
  </r>
  <r>
    <n v="80207"/>
    <x v="1"/>
    <n v="49"/>
    <n v="3"/>
    <x v="1"/>
    <m/>
    <n v="1"/>
    <n v="2"/>
    <n v="1"/>
    <n v="43"/>
    <n v="1.1100000000000001"/>
    <n v="157"/>
    <n v="4.0599999999999996"/>
    <n v="47"/>
    <n v="1.2132558139534884"/>
    <n v="40.566264617776973"/>
    <n v="1.0471756680402893"/>
    <x v="1"/>
    <n v="1"/>
    <n v="1"/>
    <n v="6"/>
    <n v="4"/>
    <n v="3"/>
    <n v="3"/>
    <n v="3"/>
    <n v="3"/>
    <n v="0"/>
    <n v="0"/>
    <n v="6"/>
    <n v="1"/>
    <n v="1"/>
    <n v="2"/>
  </r>
  <r>
    <n v="80212"/>
    <x v="1"/>
    <n v="56"/>
    <n v="3"/>
    <x v="1"/>
    <m/>
    <n v="1"/>
    <n v="5"/>
    <n v="1"/>
    <n v="90"/>
    <n v="2.33"/>
    <n v="197"/>
    <n v="5.09"/>
    <n v="94"/>
    <n v="2.4335555555555555"/>
    <n v="87.490457829357723"/>
    <n v="2.2650307415822613"/>
    <x v="1"/>
    <n v="2"/>
    <m/>
    <n v="14"/>
    <n v="3"/>
    <n v="2"/>
    <n v="3"/>
    <n v="3"/>
    <n v="2"/>
    <n v="2"/>
    <n v="0"/>
    <n v="0"/>
    <n v="1"/>
    <n v="1"/>
    <n v="2"/>
  </r>
  <r>
    <n v="80217"/>
    <x v="1"/>
    <n v="28"/>
    <n v="4"/>
    <x v="1"/>
    <m/>
    <n v="1"/>
    <n v="4"/>
    <n v="5"/>
    <n v="69"/>
    <n v="1.78"/>
    <n v="151"/>
    <n v="3.9"/>
    <n v="73"/>
    <n v="1.8831884057971013"/>
    <n v="71.586481924985378"/>
    <n v="1.8467237366155649"/>
    <x v="1"/>
    <m/>
    <m/>
    <n v="2"/>
    <n v="3"/>
    <n v="2"/>
    <n v="3"/>
    <n v="2"/>
    <n v="2"/>
    <m/>
    <n v="0"/>
    <n v="2"/>
    <n v="1"/>
    <n v="1"/>
    <n v="2"/>
  </r>
  <r>
    <n v="80218"/>
    <x v="1"/>
    <n v="72"/>
    <n v="3"/>
    <x v="1"/>
    <m/>
    <n v="1"/>
    <n v="3"/>
    <n v="2"/>
    <n v="68"/>
    <n v="1.76"/>
    <n v="181"/>
    <n v="4.68"/>
    <n v="72"/>
    <n v="1.8635294117647059"/>
    <n v="62.324716155302653"/>
    <n v="1.6131103004901863"/>
    <x v="0"/>
    <n v="1"/>
    <n v="2"/>
    <n v="12"/>
    <n v="2"/>
    <n v="3"/>
    <n v="3"/>
    <n v="3"/>
    <n v="3"/>
    <m/>
    <n v="4"/>
    <n v="0"/>
    <n v="1"/>
    <n v="1"/>
    <n v="2"/>
  </r>
  <r>
    <n v="80220"/>
    <x v="1"/>
    <n v="48"/>
    <n v="3"/>
    <x v="1"/>
    <m/>
    <n v="1"/>
    <n v="3"/>
    <n v="3"/>
    <n v="50"/>
    <n v="1.29"/>
    <n v="251"/>
    <n v="6.49"/>
    <n v="60"/>
    <n v="1.548"/>
    <n v="46.322041102288956"/>
    <n v="1.1951086604390551"/>
    <x v="1"/>
    <n v="1"/>
    <n v="2"/>
    <n v="15"/>
    <n v="4"/>
    <n v="1"/>
    <m/>
    <m/>
    <m/>
    <n v="1"/>
    <n v="0"/>
    <m/>
    <n v="1"/>
    <n v="2"/>
    <m/>
  </r>
  <r>
    <n v="80222"/>
    <x v="1"/>
    <n v="57"/>
    <n v="3"/>
    <x v="1"/>
    <m/>
    <n v="1"/>
    <n v="2"/>
    <n v="1"/>
    <n v="41"/>
    <n v="1.06"/>
    <n v="206"/>
    <n v="5.33"/>
    <n v="48"/>
    <n v="1.2409756097560976"/>
    <n v="35.573839637640837"/>
    <n v="0.91971390282681187"/>
    <x v="0"/>
    <n v="1"/>
    <n v="1"/>
    <n v="4"/>
    <n v="4"/>
    <n v="3"/>
    <n v="1"/>
    <n v="1"/>
    <n v="3"/>
    <n v="1"/>
    <n v="0"/>
    <n v="0"/>
    <n v="1"/>
    <n v="1"/>
    <n v="2"/>
  </r>
  <r>
    <n v="80225"/>
    <x v="1"/>
    <n v="40"/>
    <n v="1"/>
    <x v="1"/>
    <m/>
    <n v="2"/>
    <n v="3"/>
    <n v="3"/>
    <n v="68"/>
    <n v="1.76"/>
    <n v="143"/>
    <n v="3.7"/>
    <n v="76"/>
    <n v="1.9670588235294115"/>
    <n v="78.064111682063896"/>
    <n v="2.0204828905945953"/>
    <x v="0"/>
    <n v="2"/>
    <m/>
    <n v="3"/>
    <n v="3"/>
    <n v="0"/>
    <n v="3"/>
    <n v="3"/>
    <n v="0"/>
    <n v="0"/>
    <n v="0"/>
    <n v="0"/>
    <n v="1"/>
    <n v="1"/>
    <n v="2"/>
  </r>
  <r>
    <n v="80231"/>
    <x v="1"/>
    <n v="36"/>
    <n v="4"/>
    <x v="1"/>
    <m/>
    <n v="1"/>
    <n v="4"/>
    <n v="5"/>
    <n v="57"/>
    <n v="1.47"/>
    <n v="163"/>
    <n v="4.22"/>
    <n v="64"/>
    <n v="1.6505263157894736"/>
    <n v="56.885067404105165"/>
    <n v="1.4670359488427123"/>
    <x v="0"/>
    <m/>
    <m/>
    <n v="4"/>
    <n v="5"/>
    <n v="1"/>
    <n v="2"/>
    <n v="2"/>
    <n v="2"/>
    <n v="0"/>
    <n v="10"/>
    <n v="0"/>
    <n v="1"/>
    <n v="2"/>
    <m/>
  </r>
  <r>
    <n v="80234"/>
    <x v="1"/>
    <n v="50"/>
    <n v="1"/>
    <x v="1"/>
    <m/>
    <n v="2"/>
    <n v="1"/>
    <n v="1"/>
    <n v="45"/>
    <n v="1.1599999999999999"/>
    <n v="182"/>
    <n v="4.71"/>
    <n v="54"/>
    <n v="1.3919999999999999"/>
    <n v="44.764599742982071"/>
    <n v="1.1539319044857601"/>
    <x v="0"/>
    <n v="2"/>
    <m/>
    <n v="8"/>
    <n v="4"/>
    <n v="3"/>
    <n v="3"/>
    <n v="2"/>
    <n v="2"/>
    <m/>
    <n v="0"/>
    <n v="0"/>
    <n v="1"/>
    <n v="1"/>
    <n v="2"/>
  </r>
  <r>
    <n v="80235"/>
    <x v="1"/>
    <n v="44"/>
    <n v="6"/>
    <x v="1"/>
    <m/>
    <n v="2"/>
    <n v="3"/>
    <n v="1"/>
    <n v="39"/>
    <n v="1.01"/>
    <n v="195"/>
    <n v="5.04"/>
    <n v="39"/>
    <n v="1.01"/>
    <n v="42.112217158183462"/>
    <n v="1.0905984443529564"/>
    <x v="0"/>
    <n v="2"/>
    <m/>
    <n v="9"/>
    <n v="3"/>
    <n v="2"/>
    <m/>
    <m/>
    <m/>
    <m/>
    <n v="0"/>
    <n v="0"/>
    <n v="1"/>
    <n v="1"/>
    <n v="2"/>
  </r>
  <r>
    <n v="80236"/>
    <x v="1"/>
    <n v="22"/>
    <n v="3"/>
    <x v="1"/>
    <m/>
    <n v="1"/>
    <n v="4"/>
    <n v="5"/>
    <n v="74"/>
    <n v="1.91"/>
    <n v="160"/>
    <n v="4.1399999999999997"/>
    <n v="83"/>
    <n v="2.1422972972972971"/>
    <n v="78.479720715342751"/>
    <n v="2.0256252238689818"/>
    <x v="0"/>
    <m/>
    <m/>
    <n v="6"/>
    <n v="4"/>
    <n v="1"/>
    <m/>
    <m/>
    <m/>
    <m/>
    <n v="0"/>
    <n v="6"/>
    <n v="1"/>
    <n v="1"/>
    <n v="2"/>
  </r>
  <r>
    <n v="80240"/>
    <x v="1"/>
    <n v="33"/>
    <n v="3"/>
    <x v="1"/>
    <m/>
    <n v="1"/>
    <n v="4"/>
    <n v="1"/>
    <n v="59"/>
    <n v="1.53"/>
    <n v="142"/>
    <n v="3.67"/>
    <n v="54"/>
    <n v="1.4003389830508475"/>
    <n v="64.790271129265307"/>
    <n v="1.6801544886063715"/>
    <x v="1"/>
    <m/>
    <m/>
    <n v="8"/>
    <n v="3"/>
    <n v="3"/>
    <n v="3"/>
    <n v="3"/>
    <n v="3"/>
    <n v="0"/>
    <n v="0"/>
    <n v="17"/>
    <n v="1"/>
    <n v="1"/>
    <n v="2"/>
  </r>
  <r>
    <n v="80241"/>
    <x v="1"/>
    <n v="61"/>
    <n v="2"/>
    <x v="1"/>
    <m/>
    <n v="2"/>
    <n v="1"/>
    <n v="3"/>
    <n v="64"/>
    <n v="1.66"/>
    <n v="158"/>
    <n v="4.09"/>
    <n v="66"/>
    <n v="1.7118749999999998"/>
    <n v="71.654342586727267"/>
    <n v="1.8585345108432385"/>
    <x v="0"/>
    <n v="2"/>
    <m/>
    <n v="5"/>
    <n v="4"/>
    <n v="0"/>
    <m/>
    <m/>
    <m/>
    <m/>
    <n v="0"/>
    <n v="0"/>
    <n v="2"/>
    <n v="1"/>
    <n v="2"/>
  </r>
  <r>
    <n v="80244"/>
    <x v="1"/>
    <n v="35"/>
    <n v="3"/>
    <x v="1"/>
    <m/>
    <n v="1"/>
    <n v="5"/>
    <n v="1"/>
    <n v="86"/>
    <n v="2.2200000000000002"/>
    <n v="213"/>
    <n v="5.51"/>
    <n v="93"/>
    <n v="2.4006976744186046"/>
    <n v="72.257397807510316"/>
    <n v="1.8652491061938712"/>
    <x v="0"/>
    <m/>
    <m/>
    <n v="15"/>
    <n v="1"/>
    <n v="1"/>
    <m/>
    <m/>
    <m/>
    <n v="1"/>
    <n v="0"/>
    <n v="0"/>
    <n v="1"/>
    <n v="1"/>
    <n v="2"/>
  </r>
  <r>
    <n v="80247"/>
    <x v="1"/>
    <n v="58"/>
    <n v="3"/>
    <x v="1"/>
    <m/>
    <n v="1"/>
    <n v="2"/>
    <n v="3"/>
    <n v="88"/>
    <n v="2.2799999999999998"/>
    <n v="222"/>
    <n v="5.74"/>
    <n v="88"/>
    <n v="2.2799999999999998"/>
    <n v="92.591223812020274"/>
    <n v="2.3989544351296157"/>
    <x v="0"/>
    <n v="2"/>
    <m/>
    <n v="4"/>
    <n v="4"/>
    <n v="3"/>
    <n v="3"/>
    <n v="3"/>
    <n v="3"/>
    <n v="0"/>
    <n v="0"/>
    <n v="0"/>
    <n v="1"/>
    <n v="1"/>
    <n v="1"/>
  </r>
  <r>
    <n v="80248"/>
    <x v="1"/>
    <n v="29"/>
    <n v="2"/>
    <x v="1"/>
    <m/>
    <n v="1"/>
    <n v="4"/>
    <n v="1"/>
    <n v="61"/>
    <n v="1.58"/>
    <n v="170"/>
    <n v="4.4000000000000004"/>
    <n v="63"/>
    <n v="1.6318032786885246"/>
    <n v="51.508995950593146"/>
    <n v="1.3341674360973308"/>
    <x v="0"/>
    <m/>
    <m/>
    <n v="15"/>
    <n v="1"/>
    <n v="0"/>
    <n v="3"/>
    <n v="2"/>
    <n v="0"/>
    <n v="1"/>
    <n v="0"/>
    <n v="0"/>
    <n v="1"/>
    <n v="1"/>
    <n v="2"/>
  </r>
  <r>
    <n v="80251"/>
    <x v="1"/>
    <n v="27"/>
    <n v="4"/>
    <x v="1"/>
    <m/>
    <n v="2"/>
    <n v="3"/>
    <n v="1"/>
    <n v="64"/>
    <n v="1.66"/>
    <n v="147"/>
    <n v="3.8"/>
    <n v="59"/>
    <n v="1.5303125"/>
    <n v="67.848030729734035"/>
    <n v="1.7598082970524764"/>
    <x v="0"/>
    <m/>
    <m/>
    <n v="7"/>
    <n v="2"/>
    <n v="2"/>
    <m/>
    <m/>
    <m/>
    <n v="0"/>
    <n v="0"/>
    <n v="0"/>
    <n v="2"/>
    <n v="1"/>
    <n v="2"/>
  </r>
  <r>
    <n v="80252"/>
    <x v="1"/>
    <n v="64"/>
    <n v="3"/>
    <x v="1"/>
    <m/>
    <n v="1"/>
    <n v="4"/>
    <n v="6"/>
    <n v="89"/>
    <n v="2.2999999999999998"/>
    <n v="184"/>
    <n v="4.76"/>
    <n v="89"/>
    <n v="2.2999999999999998"/>
    <n v="99.781925519857424"/>
    <n v="2.5786340302884501"/>
    <x v="0"/>
    <n v="2"/>
    <m/>
    <n v="15"/>
    <n v="3"/>
    <n v="3"/>
    <n v="3"/>
    <n v="3"/>
    <n v="3"/>
    <n v="2"/>
    <n v="7"/>
    <n v="0"/>
    <n v="1"/>
    <n v="2"/>
    <m/>
  </r>
  <r>
    <n v="80254"/>
    <x v="1"/>
    <n v="31"/>
    <n v="6"/>
    <x v="1"/>
    <m/>
    <n v="2"/>
    <n v="5"/>
    <n v="1"/>
    <n v="51"/>
    <n v="1.32"/>
    <n v="151"/>
    <n v="3.9"/>
    <n v="60"/>
    <n v="1.5529411764705883"/>
    <n v="47.701621030303571"/>
    <n v="1.234630191372563"/>
    <x v="0"/>
    <m/>
    <m/>
    <n v="9"/>
    <n v="3"/>
    <n v="3"/>
    <n v="2"/>
    <n v="2"/>
    <n v="3"/>
    <n v="0"/>
    <n v="0"/>
    <n v="0"/>
    <n v="1"/>
    <n v="1"/>
    <n v="2"/>
  </r>
  <r>
    <n v="80257"/>
    <x v="1"/>
    <n v="31"/>
    <n v="4"/>
    <x v="1"/>
    <m/>
    <n v="1"/>
    <n v="3"/>
    <n v="5"/>
    <n v="39"/>
    <n v="1.01"/>
    <n v="176"/>
    <n v="4.55"/>
    <n v="38"/>
    <n v="0.98410256410256414"/>
    <n v="45.942428157963754"/>
    <n v="1.1897910881934202"/>
    <x v="1"/>
    <m/>
    <m/>
    <n v="6"/>
    <n v="5"/>
    <n v="0"/>
    <m/>
    <m/>
    <m/>
    <n v="3"/>
    <n v="10"/>
    <n v="5"/>
    <n v="1"/>
    <n v="2"/>
    <m/>
  </r>
  <r>
    <n v="80261"/>
    <x v="1"/>
    <n v="38"/>
    <n v="6"/>
    <x v="1"/>
    <m/>
    <n v="2"/>
    <n v="5"/>
    <n v="1"/>
    <n v="56"/>
    <n v="1.45"/>
    <n v="147"/>
    <n v="3.8"/>
    <n v="52"/>
    <n v="1.3464285714285713"/>
    <n v="51.237277947887939"/>
    <n v="1.3266795182935271"/>
    <x v="0"/>
    <m/>
    <m/>
    <n v="15"/>
    <n v="2"/>
    <n v="0"/>
    <n v="3"/>
    <n v="3"/>
    <n v="2"/>
    <n v="0"/>
    <n v="0"/>
    <n v="0"/>
    <n v="2"/>
    <n v="1"/>
    <n v="2"/>
  </r>
  <r>
    <n v="80262"/>
    <x v="1"/>
    <n v="73"/>
    <n v="3"/>
    <x v="1"/>
    <m/>
    <n v="1"/>
    <n v="5"/>
    <n v="6"/>
    <n v="98"/>
    <n v="2.5299999999999998"/>
    <n v="228"/>
    <n v="5.9"/>
    <n v="97"/>
    <n v="2.5041836734693876"/>
    <n v="108.09519160692231"/>
    <n v="2.7906207629134023"/>
    <x v="1"/>
    <n v="2"/>
    <m/>
    <n v="15"/>
    <n v="3"/>
    <n v="3"/>
    <n v="3"/>
    <n v="3"/>
    <n v="2"/>
    <n v="0"/>
    <n v="0"/>
    <n v="0"/>
    <n v="1"/>
    <n v="1"/>
    <n v="2"/>
  </r>
  <r>
    <n v="80264"/>
    <x v="1"/>
    <n v="21"/>
    <n v="1"/>
    <x v="1"/>
    <m/>
    <n v="1"/>
    <n v="4"/>
    <n v="5"/>
    <n v="61"/>
    <n v="1.58"/>
    <n v="165"/>
    <n v="4.2699999999999996"/>
    <n v="59"/>
    <n v="1.5281967213114753"/>
    <n v="54.277575028191009"/>
    <n v="1.405878172861341"/>
    <x v="0"/>
    <m/>
    <m/>
    <n v="99"/>
    <n v="4"/>
    <n v="3"/>
    <n v="3"/>
    <n v="3"/>
    <n v="3"/>
    <n v="2"/>
    <n v="0"/>
    <n v="0"/>
    <n v="1"/>
    <n v="1"/>
    <n v="1"/>
  </r>
  <r>
    <n v="80265"/>
    <x v="1"/>
    <n v="35"/>
    <n v="3"/>
    <x v="0"/>
    <n v="1"/>
    <n v="1"/>
    <n v="5"/>
    <n v="3"/>
    <n v="41"/>
    <n v="1.06"/>
    <n v="167"/>
    <n v="4.32"/>
    <n v="36"/>
    <n v="0.93073170731707322"/>
    <n v="51.148389249197329"/>
    <n v="1.3223729903451018"/>
    <x v="0"/>
    <m/>
    <m/>
    <n v="15"/>
    <n v="2"/>
    <n v="1"/>
    <n v="1"/>
    <n v="3"/>
    <n v="1"/>
    <n v="2"/>
    <n v="0"/>
    <n v="0"/>
    <n v="1"/>
    <n v="2"/>
    <m/>
  </r>
  <r>
    <n v="80266"/>
    <x v="1"/>
    <n v="69"/>
    <n v="3"/>
    <x v="1"/>
    <m/>
    <n v="1"/>
    <n v="2"/>
    <n v="1"/>
    <n v="44"/>
    <n v="1.1399999999999999"/>
    <n v="231"/>
    <n v="5.97"/>
    <n v="48"/>
    <n v="1.2436363636363637"/>
    <n v="53.489806305805246"/>
    <n v="1.3858722542867723"/>
    <x v="1"/>
    <n v="2"/>
    <m/>
    <n v="15"/>
    <n v="1"/>
    <n v="2"/>
    <n v="2"/>
    <n v="2"/>
    <n v="2"/>
    <n v="0"/>
    <n v="0"/>
    <n v="0"/>
    <n v="1"/>
    <n v="1"/>
    <n v="2"/>
  </r>
  <r>
    <n v="80272"/>
    <x v="1"/>
    <n v="41"/>
    <n v="1"/>
    <x v="1"/>
    <m/>
    <n v="2"/>
    <n v="2"/>
    <n v="1"/>
    <n v="38"/>
    <n v="0.98"/>
    <n v="227"/>
    <n v="5.87"/>
    <n v="33"/>
    <n v="0.85105263157894728"/>
    <n v="28.684209134907753"/>
    <n v="0.73975065663709472"/>
    <x v="0"/>
    <n v="2"/>
    <m/>
    <n v="5"/>
    <n v="3"/>
    <n v="0"/>
    <m/>
    <m/>
    <m/>
    <m/>
    <n v="0"/>
    <n v="0"/>
    <n v="2"/>
    <n v="1"/>
    <n v="2"/>
  </r>
  <r>
    <n v="80274"/>
    <x v="1"/>
    <n v="70"/>
    <n v="3"/>
    <x v="1"/>
    <m/>
    <n v="2"/>
    <n v="2"/>
    <n v="2"/>
    <n v="87"/>
    <n v="2.25"/>
    <n v="221"/>
    <n v="5.72"/>
    <n v="82"/>
    <n v="2.1206896551724137"/>
    <n v="85.174023359478909"/>
    <n v="2.2027764661934204"/>
    <x v="1"/>
    <n v="1"/>
    <n v="2"/>
    <n v="7"/>
    <n v="2"/>
    <n v="3"/>
    <m/>
    <m/>
    <m/>
    <m/>
    <n v="1"/>
    <n v="0"/>
    <n v="1"/>
    <n v="1"/>
    <n v="2"/>
  </r>
  <r>
    <n v="80277"/>
    <x v="1"/>
    <n v="57"/>
    <n v="3"/>
    <x v="1"/>
    <m/>
    <n v="1"/>
    <n v="3"/>
    <n v="3"/>
    <n v="45"/>
    <n v="1.1599999999999999"/>
    <n v="213"/>
    <n v="5.51"/>
    <n v="54"/>
    <n v="1.3919999999999999"/>
    <n v="52.469110281708751"/>
    <n v="1.3525370650396031"/>
    <x v="1"/>
    <n v="1"/>
    <n v="2"/>
    <n v="7"/>
    <n v="3"/>
    <n v="2"/>
    <m/>
    <m/>
    <m/>
    <n v="5"/>
    <n v="0"/>
    <n v="0"/>
    <n v="1"/>
    <n v="1"/>
    <n v="2"/>
  </r>
  <r>
    <n v="80280"/>
    <x v="1"/>
    <n v="31"/>
    <n v="1"/>
    <x v="1"/>
    <m/>
    <n v="2"/>
    <n v="2"/>
    <n v="6"/>
    <n v="42"/>
    <n v="1.0900000000000001"/>
    <n v="125"/>
    <n v="3.23"/>
    <n v="36"/>
    <n v="0.93428571428571439"/>
    <n v="36.340028186835831"/>
    <n v="0.94311025532502513"/>
    <x v="0"/>
    <m/>
    <m/>
    <n v="15"/>
    <n v="3"/>
    <n v="1"/>
    <n v="3"/>
    <n v="3"/>
    <n v="2"/>
    <m/>
    <n v="3"/>
    <n v="0"/>
    <n v="1"/>
    <n v="2"/>
    <m/>
  </r>
  <r>
    <n v="80281"/>
    <x v="1"/>
    <n v="44"/>
    <n v="4"/>
    <x v="1"/>
    <m/>
    <n v="1"/>
    <n v="4"/>
    <n v="5"/>
    <n v="48"/>
    <n v="1.24"/>
    <n v="160"/>
    <n v="4.1399999999999997"/>
    <n v="46"/>
    <n v="1.1883333333333332"/>
    <n v="35.82368900640769"/>
    <n v="0.92544529933219877"/>
    <x v="1"/>
    <n v="2"/>
    <m/>
    <n v="5"/>
    <n v="4"/>
    <n v="0"/>
    <m/>
    <m/>
    <m/>
    <m/>
    <n v="0"/>
    <n v="0"/>
    <n v="1"/>
    <n v="1"/>
    <n v="2"/>
  </r>
  <r>
    <n v="80287"/>
    <x v="1"/>
    <n v="21"/>
    <n v="3"/>
    <x v="1"/>
    <m/>
    <n v="1"/>
    <n v="3"/>
    <n v="1"/>
    <n v="62"/>
    <n v="1.6"/>
    <n v="198"/>
    <n v="5.12"/>
    <n v="68"/>
    <n v="1.7548387096774196"/>
    <n v="63.290543308929408"/>
    <n v="1.6333043434562429"/>
    <x v="1"/>
    <m/>
    <m/>
    <n v="9"/>
    <n v="3"/>
    <n v="0"/>
    <m/>
    <m/>
    <m/>
    <n v="2"/>
    <n v="2"/>
    <n v="8"/>
    <n v="1"/>
    <n v="1"/>
    <n v="2"/>
  </r>
  <r>
    <n v="80289"/>
    <x v="1"/>
    <n v="37"/>
    <n v="2"/>
    <x v="1"/>
    <m/>
    <n v="2"/>
    <n v="4"/>
    <n v="1"/>
    <n v="46"/>
    <n v="1.19"/>
    <n v="146"/>
    <n v="3.78"/>
    <n v="56"/>
    <n v="1.4486956521739132"/>
    <n v="40.788202292567462"/>
    <n v="1.0551730593077233"/>
    <x v="1"/>
    <m/>
    <m/>
    <n v="13"/>
    <n v="3"/>
    <n v="1"/>
    <n v="3"/>
    <n v="2"/>
    <n v="1"/>
    <m/>
    <n v="0"/>
    <n v="2"/>
    <n v="1"/>
    <n v="1"/>
    <n v="2"/>
  </r>
  <r>
    <n v="80292"/>
    <x v="1"/>
    <n v="69"/>
    <n v="1"/>
    <x v="1"/>
    <m/>
    <n v="1"/>
    <n v="4"/>
    <n v="1"/>
    <n v="89"/>
    <n v="2.2999999999999998"/>
    <n v="186"/>
    <n v="4.8099999999999996"/>
    <n v="97"/>
    <n v="2.5067415730337079"/>
    <n v="94.687453328272923"/>
    <n v="2.4469791309553677"/>
    <x v="1"/>
    <n v="1"/>
    <n v="2"/>
    <n v="77"/>
    <n v="3"/>
    <n v="2"/>
    <n v="3"/>
    <n v="3"/>
    <n v="4"/>
    <n v="0"/>
    <n v="0"/>
    <n v="0"/>
    <n v="2"/>
    <n v="1"/>
    <n v="2"/>
  </r>
  <r>
    <n v="80295"/>
    <x v="1"/>
    <n v="38"/>
    <n v="6"/>
    <x v="1"/>
    <m/>
    <n v="2"/>
    <n v="5"/>
    <n v="1"/>
    <n v="62"/>
    <n v="1.6"/>
    <n v="154"/>
    <n v="3.98"/>
    <n v="63"/>
    <n v="1.6258064516129034"/>
    <n v="68.561345772769869"/>
    <n v="1.7693250522005128"/>
    <x v="1"/>
    <m/>
    <m/>
    <n v="14"/>
    <n v="3"/>
    <n v="3"/>
    <n v="3"/>
    <n v="3"/>
    <n v="3"/>
    <n v="0"/>
    <n v="3"/>
    <n v="1"/>
    <n v="1"/>
    <n v="1"/>
    <n v="2"/>
  </r>
  <r>
    <n v="80296"/>
    <x v="1"/>
    <n v="64"/>
    <n v="4"/>
    <x v="1"/>
    <m/>
    <n v="1"/>
    <n v="2"/>
    <n v="3"/>
    <n v="45"/>
    <n v="1.1599999999999999"/>
    <n v="158"/>
    <n v="4.09"/>
    <n v="42"/>
    <n v="1.0826666666666667"/>
    <n v="41.632478774347703"/>
    <n v="1.0731927861831851"/>
    <x v="0"/>
    <n v="2"/>
    <m/>
    <n v="5"/>
    <n v="2"/>
    <n v="3"/>
    <n v="3"/>
    <n v="3"/>
    <n v="3"/>
    <m/>
    <n v="0"/>
    <n v="0"/>
    <n v="2"/>
    <n v="1"/>
    <n v="2"/>
  </r>
  <r>
    <n v="80300"/>
    <x v="1"/>
    <n v="61"/>
    <n v="3"/>
    <x v="1"/>
    <m/>
    <n v="1"/>
    <n v="4"/>
    <n v="5"/>
    <n v="44"/>
    <n v="1.1399999999999999"/>
    <n v="235"/>
    <n v="6.08"/>
    <n v="41"/>
    <n v="1.0622727272727273"/>
    <n v="37.497052993967763"/>
    <n v="0.97151455484371008"/>
    <x v="1"/>
    <n v="1"/>
    <n v="2"/>
    <n v="3"/>
    <n v="4"/>
    <n v="3"/>
    <n v="3"/>
    <n v="2"/>
    <n v="2"/>
    <n v="0"/>
    <n v="0"/>
    <n v="0"/>
    <n v="1"/>
    <n v="1"/>
    <n v="2"/>
  </r>
  <r>
    <n v="80302"/>
    <x v="1"/>
    <n v="33"/>
    <n v="4"/>
    <x v="1"/>
    <m/>
    <n v="1"/>
    <n v="2"/>
    <n v="5"/>
    <n v="55"/>
    <n v="1.42"/>
    <n v="123"/>
    <n v="3.18"/>
    <n v="54"/>
    <n v="1.394181818181818"/>
    <n v="62.061658140767292"/>
    <n v="1.6023191738161735"/>
    <x v="1"/>
    <m/>
    <m/>
    <n v="3"/>
    <n v="4"/>
    <n v="2"/>
    <m/>
    <m/>
    <m/>
    <n v="2"/>
    <n v="0"/>
    <n v="0"/>
    <n v="2"/>
    <n v="1"/>
    <n v="2"/>
  </r>
  <r>
    <n v="80305"/>
    <x v="1"/>
    <n v="32"/>
    <n v="4"/>
    <x v="1"/>
    <m/>
    <n v="1"/>
    <n v="4"/>
    <n v="5"/>
    <n v="39"/>
    <n v="1.01"/>
    <n v="211"/>
    <n v="5.46"/>
    <n v="41"/>
    <n v="1.061794871794872"/>
    <n v="37.995989169548999"/>
    <n v="0.98399869387806382"/>
    <x v="1"/>
    <m/>
    <m/>
    <n v="13"/>
    <n v="5"/>
    <n v="3"/>
    <n v="3"/>
    <n v="3"/>
    <n v="3"/>
    <m/>
    <n v="0"/>
    <n v="0"/>
    <n v="1"/>
    <n v="1"/>
    <n v="2"/>
  </r>
  <r>
    <n v="80307"/>
    <x v="1"/>
    <n v="75"/>
    <n v="3"/>
    <x v="1"/>
    <m/>
    <n v="1"/>
    <n v="2"/>
    <n v="1"/>
    <n v="50"/>
    <n v="1.29"/>
    <n v="125"/>
    <n v="3.23"/>
    <n v="46"/>
    <n v="1.1868000000000001"/>
    <n v="48.725981883871583"/>
    <n v="1.2571303326038867"/>
    <x v="1"/>
    <n v="2"/>
    <m/>
    <n v="4"/>
    <n v="2"/>
    <n v="0"/>
    <n v="3"/>
    <n v="2"/>
    <n v="1"/>
    <n v="1"/>
    <n v="3"/>
    <n v="1"/>
    <n v="1"/>
    <n v="1"/>
    <n v="2"/>
  </r>
  <r>
    <n v="80309"/>
    <x v="1"/>
    <n v="44"/>
    <n v="1"/>
    <x v="1"/>
    <m/>
    <n v="2"/>
    <n v="3"/>
    <n v="1"/>
    <n v="31"/>
    <n v="0.8"/>
    <n v="175"/>
    <n v="4.53"/>
    <n v="28"/>
    <n v="0.72258064516129039"/>
    <n v="33.300732296581913"/>
    <n v="0.85937373668598493"/>
    <x v="0"/>
    <n v="1"/>
    <n v="1"/>
    <n v="99"/>
    <n v="4"/>
    <n v="3"/>
    <n v="3"/>
    <n v="3"/>
    <n v="3"/>
    <n v="1"/>
    <n v="0"/>
    <n v="0"/>
    <n v="2"/>
    <n v="2"/>
    <m/>
  </r>
  <r>
    <n v="80315"/>
    <x v="1"/>
    <n v="60"/>
    <n v="4"/>
    <x v="1"/>
    <m/>
    <n v="1"/>
    <n v="3"/>
    <n v="5"/>
    <n v="59"/>
    <n v="1.53"/>
    <n v="205"/>
    <n v="5.3"/>
    <n v="68"/>
    <n v="1.7633898305084748"/>
    <n v="51.915890006800517"/>
    <n v="1.3462934188204203"/>
    <x v="0"/>
    <n v="1"/>
    <n v="1"/>
    <n v="13"/>
    <n v="2"/>
    <n v="1"/>
    <m/>
    <m/>
    <m/>
    <m/>
    <n v="9999"/>
    <n v="0"/>
    <n v="1"/>
    <n v="1"/>
    <n v="2"/>
  </r>
  <r>
    <n v="80322"/>
    <x v="1"/>
    <n v="55"/>
    <n v="6"/>
    <x v="1"/>
    <m/>
    <n v="2"/>
    <n v="4"/>
    <n v="1"/>
    <n v="97"/>
    <n v="2.5099999999999998"/>
    <n v="261"/>
    <n v="6.75"/>
    <n v="105"/>
    <n v="2.7170103092783502"/>
    <n v="109.35363951202294"/>
    <n v="2.82966634201214"/>
    <x v="0"/>
    <n v="2"/>
    <m/>
    <n v="10"/>
    <n v="2"/>
    <n v="2"/>
    <n v="3"/>
    <n v="3"/>
    <n v="3"/>
    <n v="2"/>
    <n v="17"/>
    <n v="0"/>
    <n v="1"/>
    <n v="1"/>
    <n v="2"/>
  </r>
  <r>
    <n v="80324"/>
    <x v="1"/>
    <n v="48"/>
    <n v="4"/>
    <x v="1"/>
    <m/>
    <n v="1"/>
    <n v="4"/>
    <n v="5"/>
    <n v="26"/>
    <n v="0.67"/>
    <n v="127"/>
    <n v="3.28"/>
    <n v="33"/>
    <n v="0.85038461538461552"/>
    <n v="17.746739495097952"/>
    <n v="0.45731982545060113"/>
    <x v="0"/>
    <n v="1"/>
    <n v="1"/>
    <n v="4"/>
    <n v="3"/>
    <n v="2"/>
    <n v="3"/>
    <n v="3"/>
    <n v="2"/>
    <n v="1"/>
    <n v="0"/>
    <n v="0"/>
    <n v="1"/>
    <n v="1"/>
    <n v="2"/>
  </r>
  <r>
    <n v="80326"/>
    <x v="1"/>
    <n v="52"/>
    <n v="3"/>
    <x v="1"/>
    <m/>
    <n v="1"/>
    <n v="3"/>
    <n v="1"/>
    <n v="46"/>
    <n v="1.19"/>
    <n v="161"/>
    <n v="4.16"/>
    <n v="43"/>
    <n v="1.112391304347826"/>
    <n v="42.133479352031813"/>
    <n v="1.0899747919329967"/>
    <x v="1"/>
    <n v="2"/>
    <m/>
    <n v="6"/>
    <n v="3"/>
    <n v="3"/>
    <n v="3"/>
    <n v="3"/>
    <n v="0"/>
    <m/>
    <n v="0"/>
    <n v="2"/>
    <n v="1"/>
    <n v="1"/>
    <n v="2"/>
  </r>
  <r>
    <n v="80328"/>
    <x v="1"/>
    <n v="71"/>
    <n v="3"/>
    <x v="1"/>
    <m/>
    <n v="1"/>
    <n v="3"/>
    <n v="2"/>
    <n v="44"/>
    <n v="1.1399999999999999"/>
    <n v="169"/>
    <n v="4.37"/>
    <n v="47"/>
    <n v="1.2177272727272728"/>
    <n v="49.441660594482848"/>
    <n v="1.2809884790388737"/>
    <x v="0"/>
    <n v="1"/>
    <n v="2"/>
    <n v="4"/>
    <n v="3"/>
    <n v="3"/>
    <m/>
    <m/>
    <m/>
    <m/>
    <n v="0"/>
    <n v="20"/>
    <n v="1"/>
    <n v="1"/>
    <n v="2"/>
  </r>
  <r>
    <n v="80329"/>
    <x v="1"/>
    <n v="69"/>
    <n v="1"/>
    <x v="1"/>
    <m/>
    <n v="2"/>
    <n v="1"/>
    <n v="4"/>
    <n v="51"/>
    <n v="1.32"/>
    <n v="179"/>
    <n v="4.63"/>
    <n v="60"/>
    <n v="1.5529411764705883"/>
    <n v="36.933269522364021"/>
    <n v="0.9559199170494217"/>
    <x v="0"/>
    <n v="9"/>
    <m/>
    <n v="10"/>
    <n v="4"/>
    <n v="3"/>
    <n v="1"/>
    <n v="3"/>
    <n v="3"/>
    <n v="0"/>
    <n v="0"/>
    <n v="0"/>
    <n v="1"/>
    <n v="1"/>
    <n v="2"/>
  </r>
  <r>
    <n v="80333"/>
    <x v="1"/>
    <n v="45"/>
    <n v="1"/>
    <x v="1"/>
    <m/>
    <n v="2"/>
    <n v="1"/>
    <n v="1"/>
    <n v="52"/>
    <n v="1.34"/>
    <n v="217"/>
    <n v="5.61"/>
    <n v="48"/>
    <n v="1.236923076923077"/>
    <n v="70.460280613844247"/>
    <n v="1.8157072312029097"/>
    <x v="0"/>
    <n v="2"/>
    <m/>
    <n v="12"/>
    <n v="3"/>
    <n v="3"/>
    <n v="3"/>
    <n v="3"/>
    <n v="3"/>
    <m/>
    <n v="2"/>
    <n v="0"/>
    <n v="2"/>
    <n v="1"/>
    <n v="2"/>
  </r>
  <r>
    <n v="80336"/>
    <x v="1"/>
    <n v="24"/>
    <n v="1"/>
    <x v="1"/>
    <m/>
    <n v="1"/>
    <n v="4"/>
    <n v="3"/>
    <n v="57"/>
    <n v="1.47"/>
    <n v="161"/>
    <n v="4.16"/>
    <n v="63"/>
    <n v="1.6247368421052633"/>
    <n v="52.464467220931049"/>
    <n v="1.3530309967503269"/>
    <x v="0"/>
    <m/>
    <m/>
    <n v="6"/>
    <n v="4"/>
    <n v="2"/>
    <n v="3"/>
    <n v="3"/>
    <n v="2"/>
    <n v="6"/>
    <n v="1"/>
    <n v="0"/>
    <n v="1"/>
    <n v="1"/>
    <n v="2"/>
  </r>
  <r>
    <n v="80339"/>
    <x v="1"/>
    <n v="37"/>
    <n v="1"/>
    <x v="1"/>
    <m/>
    <n v="2"/>
    <n v="3"/>
    <n v="6"/>
    <n v="41"/>
    <n v="1.06"/>
    <n v="184"/>
    <n v="4.76"/>
    <n v="49"/>
    <n v="1.2668292682926829"/>
    <n v="37.495199452002574"/>
    <n v="0.96938808339323734"/>
    <x v="0"/>
    <m/>
    <m/>
    <n v="4"/>
    <n v="4"/>
    <n v="2"/>
    <m/>
    <m/>
    <m/>
    <n v="2"/>
    <n v="0"/>
    <n v="0"/>
    <n v="1"/>
    <n v="2"/>
    <m/>
  </r>
  <r>
    <n v="80343"/>
    <x v="1"/>
    <n v="24"/>
    <n v="2"/>
    <x v="1"/>
    <m/>
    <n v="1"/>
    <n v="2"/>
    <n v="4"/>
    <n v="63"/>
    <n v="1.63"/>
    <n v="155"/>
    <n v="4.01"/>
    <n v="70"/>
    <n v="1.8111111111111111"/>
    <n v="67.027047785879034"/>
    <n v="1.7341918712854416"/>
    <x v="0"/>
    <m/>
    <m/>
    <m/>
    <n v="4"/>
    <n v="2"/>
    <n v="2"/>
    <n v="2"/>
    <n v="2"/>
    <n v="2"/>
    <n v="0"/>
    <n v="0"/>
    <n v="1"/>
    <n v="2"/>
    <m/>
  </r>
  <r>
    <n v="80344"/>
    <x v="1"/>
    <n v="21"/>
    <n v="3"/>
    <x v="1"/>
    <m/>
    <n v="1"/>
    <n v="4"/>
    <n v="5"/>
    <n v="80"/>
    <n v="2.0699999999999998"/>
    <n v="227"/>
    <n v="5.87"/>
    <n v="80"/>
    <n v="2.0699999999999998"/>
    <n v="76.510008930687178"/>
    <n v="1.9796964810815307"/>
    <x v="0"/>
    <m/>
    <m/>
    <n v="3"/>
    <n v="3"/>
    <n v="3"/>
    <n v="3"/>
    <n v="3"/>
    <n v="3"/>
    <n v="0"/>
    <n v="0"/>
    <n v="0"/>
    <n v="1"/>
    <n v="1"/>
    <n v="2"/>
  </r>
  <r>
    <n v="80345"/>
    <x v="1"/>
    <n v="71"/>
    <n v="1"/>
    <x v="1"/>
    <m/>
    <n v="2"/>
    <n v="1"/>
    <n v="1"/>
    <n v="49"/>
    <n v="1.27"/>
    <n v="169"/>
    <n v="4.37"/>
    <n v="52"/>
    <n v="1.3477551020408165"/>
    <n v="50.701512468603269"/>
    <n v="1.3141004252066562"/>
    <x v="0"/>
    <n v="1"/>
    <n v="2"/>
    <n v="5"/>
    <n v="4"/>
    <n v="3"/>
    <n v="3"/>
    <n v="3"/>
    <n v="2"/>
    <m/>
    <n v="0"/>
    <n v="0"/>
    <n v="1"/>
    <n v="1"/>
    <n v="2"/>
  </r>
  <r>
    <n v="80347"/>
    <x v="1"/>
    <n v="44"/>
    <n v="2"/>
    <x v="1"/>
    <m/>
    <n v="2"/>
    <n v="3"/>
    <n v="6"/>
    <n v="47"/>
    <n v="1.22"/>
    <n v="193"/>
    <n v="4.99"/>
    <n v="55"/>
    <n v="1.4276595744680849"/>
    <n v="44.391552513345005"/>
    <n v="1.1522913631123597"/>
    <x v="0"/>
    <n v="2"/>
    <m/>
    <n v="12"/>
    <n v="4"/>
    <n v="1"/>
    <m/>
    <m/>
    <m/>
    <n v="6"/>
    <n v="0"/>
    <n v="0"/>
    <n v="1"/>
    <n v="2"/>
    <m/>
  </r>
  <r>
    <n v="80349"/>
    <x v="1"/>
    <n v="28"/>
    <n v="6"/>
    <x v="1"/>
    <m/>
    <n v="1"/>
    <n v="5"/>
    <n v="5"/>
    <n v="61"/>
    <n v="1.58"/>
    <n v="140"/>
    <n v="3.62"/>
    <n v="67"/>
    <n v="1.7354098360655739"/>
    <n v="57.307082531565584"/>
    <n v="1.4843473836044858"/>
    <x v="1"/>
    <m/>
    <m/>
    <n v="9"/>
    <n v="2"/>
    <n v="0"/>
    <m/>
    <m/>
    <m/>
    <n v="2"/>
    <n v="0"/>
    <n v="0"/>
    <n v="1"/>
    <n v="1"/>
    <n v="2"/>
  </r>
  <r>
    <n v="80350"/>
    <x v="1"/>
    <n v="31"/>
    <n v="4"/>
    <x v="1"/>
    <m/>
    <n v="1"/>
    <n v="4"/>
    <n v="5"/>
    <n v="48"/>
    <n v="1.24"/>
    <n v="123"/>
    <n v="3.18"/>
    <n v="57"/>
    <n v="1.4724999999999999"/>
    <n v="45.926462591166825"/>
    <n v="1.1864336169384762"/>
    <x v="1"/>
    <m/>
    <m/>
    <n v="13"/>
    <n v="3"/>
    <n v="1"/>
    <n v="3"/>
    <n v="3"/>
    <n v="1"/>
    <n v="2"/>
    <n v="8"/>
    <n v="1"/>
    <n v="1"/>
    <n v="1"/>
    <n v="2"/>
  </r>
  <r>
    <n v="80351"/>
    <x v="1"/>
    <n v="37"/>
    <n v="6"/>
    <x v="1"/>
    <m/>
    <n v="1"/>
    <n v="4"/>
    <n v="1"/>
    <n v="54"/>
    <n v="1.4"/>
    <n v="155"/>
    <n v="4.01"/>
    <n v="63"/>
    <n v="1.6333333333333331"/>
    <n v="54.334214986870229"/>
    <n v="1.4086648329929319"/>
    <x v="1"/>
    <m/>
    <m/>
    <n v="14"/>
    <n v="3"/>
    <n v="2"/>
    <n v="3"/>
    <n v="3"/>
    <n v="3"/>
    <n v="1"/>
    <n v="7"/>
    <n v="8"/>
    <n v="1"/>
    <n v="2"/>
    <m/>
  </r>
  <r>
    <n v="80355"/>
    <x v="1"/>
    <n v="70"/>
    <n v="2"/>
    <x v="1"/>
    <m/>
    <n v="2"/>
    <n v="1"/>
    <n v="4"/>
    <n v="47"/>
    <n v="1.22"/>
    <n v="209"/>
    <n v="5.4"/>
    <n v="46"/>
    <n v="1.1940425531914893"/>
    <n v="42.170259513493669"/>
    <n v="1.0946322682226015"/>
    <x v="0"/>
    <n v="1"/>
    <n v="1"/>
    <n v="3"/>
    <n v="2"/>
    <n v="2"/>
    <m/>
    <m/>
    <m/>
    <m/>
    <n v="0"/>
    <n v="0"/>
    <n v="1"/>
    <n v="1"/>
    <n v="2"/>
  </r>
  <r>
    <n v="80357"/>
    <x v="1"/>
    <n v="42"/>
    <n v="3"/>
    <x v="1"/>
    <m/>
    <n v="1"/>
    <n v="2"/>
    <n v="1"/>
    <n v="57"/>
    <n v="1.47"/>
    <n v="144"/>
    <n v="3.72"/>
    <n v="58"/>
    <n v="1.4957894736842106"/>
    <n v="53.791212359851158"/>
    <n v="1.3872470555961613"/>
    <x v="1"/>
    <n v="2"/>
    <m/>
    <n v="3"/>
    <n v="3"/>
    <n v="2"/>
    <n v="4"/>
    <n v="4"/>
    <n v="4"/>
    <m/>
    <n v="0"/>
    <n v="1"/>
    <n v="2"/>
    <n v="1"/>
    <n v="2"/>
  </r>
  <r>
    <n v="80360"/>
    <x v="1"/>
    <n v="62"/>
    <n v="3"/>
    <x v="1"/>
    <m/>
    <n v="1"/>
    <n v="3"/>
    <n v="1"/>
    <n v="76"/>
    <n v="1.97"/>
    <n v="143"/>
    <n v="3.7"/>
    <n v="71"/>
    <n v="1.8403947368421054"/>
    <n v="73.042709600161601"/>
    <n v="1.8933439198989255"/>
    <x v="1"/>
    <n v="2"/>
    <m/>
    <n v="15"/>
    <n v="3"/>
    <n v="1"/>
    <n v="3"/>
    <n v="3"/>
    <n v="3"/>
    <n v="0"/>
    <n v="4"/>
    <n v="0"/>
    <n v="1"/>
    <n v="1"/>
    <n v="2"/>
  </r>
  <r>
    <n v="80362"/>
    <x v="1"/>
    <n v="60"/>
    <n v="3"/>
    <x v="1"/>
    <m/>
    <n v="1"/>
    <n v="5"/>
    <n v="1"/>
    <n v="63"/>
    <n v="1.63"/>
    <n v="178"/>
    <n v="4.5999999999999996"/>
    <n v="73"/>
    <n v="1.8887301587301586"/>
    <n v="74.512382993484906"/>
    <n v="1.9278600679266729"/>
    <x v="0"/>
    <n v="1"/>
    <n v="2"/>
    <n v="15"/>
    <n v="2"/>
    <n v="3"/>
    <n v="3"/>
    <n v="3"/>
    <n v="2"/>
    <n v="0"/>
    <n v="2"/>
    <n v="0"/>
    <n v="1"/>
    <n v="1"/>
    <n v="2"/>
  </r>
  <r>
    <n v="80364"/>
    <x v="1"/>
    <n v="47"/>
    <n v="6"/>
    <x v="1"/>
    <m/>
    <n v="2"/>
    <n v="5"/>
    <n v="1"/>
    <n v="84"/>
    <n v="2.17"/>
    <n v="227"/>
    <n v="5.87"/>
    <n v="91"/>
    <n v="2.3508333333333331"/>
    <n v="83.48304775971296"/>
    <n v="2.1566454004592512"/>
    <x v="0"/>
    <n v="2"/>
    <m/>
    <n v="15"/>
    <n v="4"/>
    <n v="3"/>
    <n v="3"/>
    <n v="3"/>
    <n v="3"/>
    <n v="0"/>
    <n v="1"/>
    <n v="14"/>
    <n v="1"/>
    <n v="1"/>
    <n v="2"/>
  </r>
  <r>
    <n v="80365"/>
    <x v="1"/>
    <n v="34"/>
    <n v="6"/>
    <x v="1"/>
    <m/>
    <n v="2"/>
    <n v="5"/>
    <n v="5"/>
    <n v="84"/>
    <n v="2.17"/>
    <n v="201"/>
    <n v="5.2"/>
    <n v="81"/>
    <n v="2.0924999999999998"/>
    <n v="87.193839065621361"/>
    <n v="2.2525075091952185"/>
    <x v="0"/>
    <m/>
    <m/>
    <n v="15"/>
    <n v="3"/>
    <n v="1"/>
    <m/>
    <m/>
    <m/>
    <n v="0"/>
    <n v="0"/>
    <n v="0"/>
    <n v="1"/>
    <n v="1"/>
    <n v="2"/>
  </r>
  <r>
    <n v="80367"/>
    <x v="1"/>
    <n v="71"/>
    <n v="1"/>
    <x v="1"/>
    <m/>
    <n v="2"/>
    <n v="1"/>
    <n v="1"/>
    <n v="54"/>
    <n v="1.4"/>
    <n v="251"/>
    <n v="6.49"/>
    <n v="52"/>
    <n v="1.3481481481481481"/>
    <n v="58.264644397323735"/>
    <n v="1.5105648547454302"/>
    <x v="0"/>
    <n v="2"/>
    <m/>
    <n v="5"/>
    <n v="4"/>
    <n v="1"/>
    <n v="2"/>
    <n v="2"/>
    <n v="2"/>
    <m/>
    <n v="0"/>
    <n v="0"/>
    <n v="1"/>
    <n v="1"/>
    <n v="2"/>
  </r>
  <r>
    <n v="80369"/>
    <x v="1"/>
    <n v="31"/>
    <n v="6"/>
    <x v="1"/>
    <m/>
    <n v="2"/>
    <n v="3"/>
    <n v="1"/>
    <n v="57"/>
    <n v="1.47"/>
    <n v="143"/>
    <n v="3.7"/>
    <n v="64"/>
    <n v="1.6505263157894736"/>
    <n v="64.26761178138554"/>
    <n v="1.6574278827831008"/>
    <x v="0"/>
    <m/>
    <m/>
    <n v="6"/>
    <n v="1"/>
    <n v="2"/>
    <n v="1"/>
    <n v="1"/>
    <n v="1"/>
    <m/>
    <n v="0"/>
    <n v="0"/>
    <n v="2"/>
    <n v="2"/>
    <m/>
  </r>
  <r>
    <n v="80371"/>
    <x v="1"/>
    <n v="39"/>
    <n v="1"/>
    <x v="1"/>
    <m/>
    <n v="2"/>
    <n v="3"/>
    <n v="1"/>
    <n v="59"/>
    <n v="1.53"/>
    <n v="147"/>
    <n v="3.8"/>
    <n v="57"/>
    <n v="1.4781355932203391"/>
    <n v="40.385645559483976"/>
    <n v="1.0472887746781439"/>
    <x v="0"/>
    <m/>
    <m/>
    <n v="7"/>
    <n v="3"/>
    <n v="3"/>
    <n v="3"/>
    <n v="3"/>
    <n v="3"/>
    <n v="2"/>
    <n v="1"/>
    <n v="0"/>
    <n v="1"/>
    <n v="2"/>
    <m/>
  </r>
  <r>
    <n v="80384"/>
    <x v="1"/>
    <n v="46"/>
    <n v="3"/>
    <x v="1"/>
    <m/>
    <n v="1"/>
    <n v="3"/>
    <n v="5"/>
    <n v="39"/>
    <n v="1.01"/>
    <n v="207"/>
    <n v="5.35"/>
    <n v="38"/>
    <n v="0.98410256410256414"/>
    <n v="45.691340643618837"/>
    <n v="1.1832885653860263"/>
    <x v="1"/>
    <n v="2"/>
    <m/>
    <n v="3"/>
    <n v="3"/>
    <n v="3"/>
    <n v="3"/>
    <n v="3"/>
    <n v="3"/>
    <n v="3"/>
    <n v="1"/>
    <n v="2"/>
    <n v="1"/>
    <n v="1"/>
    <n v="2"/>
  </r>
  <r>
    <n v="80387"/>
    <x v="1"/>
    <n v="42"/>
    <n v="4"/>
    <x v="1"/>
    <m/>
    <n v="1"/>
    <n v="5"/>
    <n v="3"/>
    <n v="83"/>
    <n v="2.15"/>
    <n v="144"/>
    <n v="3.72"/>
    <n v="92"/>
    <n v="2.3831325301204815"/>
    <n v="86.495356891823221"/>
    <n v="2.2405423773183122"/>
    <x v="1"/>
    <n v="2"/>
    <m/>
    <n v="7"/>
    <n v="4"/>
    <n v="2"/>
    <n v="3"/>
    <n v="2"/>
    <n v="2"/>
    <n v="7"/>
    <n v="0"/>
    <n v="14"/>
    <n v="1"/>
    <n v="1"/>
    <n v="2"/>
  </r>
  <r>
    <n v="80388"/>
    <x v="1"/>
    <n v="60"/>
    <n v="6"/>
    <x v="1"/>
    <m/>
    <n v="2"/>
    <n v="5"/>
    <n v="6"/>
    <n v="56"/>
    <n v="1.45"/>
    <n v="249"/>
    <n v="6.44"/>
    <n v="66"/>
    <n v="1.7089285714285716"/>
    <n v="57.09317817699236"/>
    <n v="1.478305506368552"/>
    <x v="0"/>
    <n v="2"/>
    <m/>
    <n v="6"/>
    <n v="3"/>
    <n v="0"/>
    <n v="2"/>
    <n v="0"/>
    <n v="0"/>
    <n v="0"/>
    <n v="0"/>
    <n v="0"/>
    <n v="1"/>
    <n v="2"/>
    <m/>
  </r>
  <r>
    <n v="80390"/>
    <x v="1"/>
    <n v="65"/>
    <n v="6"/>
    <x v="1"/>
    <m/>
    <n v="2"/>
    <n v="5"/>
    <n v="1"/>
    <n v="70"/>
    <n v="1.81"/>
    <n v="253"/>
    <n v="6.54"/>
    <n v="77"/>
    <n v="1.9910000000000001"/>
    <n v="72.386171946403152"/>
    <n v="1.8716995888998529"/>
    <x v="0"/>
    <n v="2"/>
    <m/>
    <n v="15"/>
    <n v="2"/>
    <n v="3"/>
    <n v="2"/>
    <n v="2"/>
    <n v="2"/>
    <n v="0"/>
    <n v="0"/>
    <n v="0"/>
    <n v="2"/>
    <n v="2"/>
    <m/>
  </r>
  <r>
    <n v="80397"/>
    <x v="1"/>
    <n v="50"/>
    <n v="3"/>
    <x v="1"/>
    <m/>
    <n v="2"/>
    <n v="5"/>
    <n v="1"/>
    <n v="70"/>
    <n v="1.81"/>
    <n v="158"/>
    <n v="4.09"/>
    <n v="69"/>
    <n v="1.7841428571428573"/>
    <n v="58.269742922803786"/>
    <n v="1.5066890670039266"/>
    <x v="1"/>
    <n v="2"/>
    <m/>
    <m/>
    <n v="3"/>
    <n v="0"/>
    <m/>
    <m/>
    <m/>
    <n v="0"/>
    <n v="0"/>
    <n v="0"/>
    <n v="1"/>
    <n v="1"/>
    <n v="2"/>
  </r>
  <r>
    <n v="80403"/>
    <x v="1"/>
    <n v="38"/>
    <n v="6"/>
    <x v="1"/>
    <m/>
    <n v="2"/>
    <n v="4"/>
    <n v="1"/>
    <n v="31"/>
    <n v="0.8"/>
    <n v="211"/>
    <n v="5.46"/>
    <n v="28"/>
    <n v="0.72258064516129039"/>
    <n v="30.105514411380149"/>
    <n v="0.77691650093884257"/>
    <x v="0"/>
    <m/>
    <m/>
    <n v="7"/>
    <n v="3"/>
    <n v="3"/>
    <n v="2"/>
    <n v="2"/>
    <n v="2"/>
    <n v="4"/>
    <n v="0"/>
    <n v="30"/>
    <n v="1"/>
    <n v="1"/>
    <n v="2"/>
  </r>
  <r>
    <n v="80405"/>
    <x v="1"/>
    <n v="24"/>
    <n v="2"/>
    <x v="1"/>
    <m/>
    <n v="1"/>
    <n v="2"/>
    <n v="6"/>
    <n v="86"/>
    <n v="2.2200000000000002"/>
    <n v="265"/>
    <n v="6.85"/>
    <n v="92"/>
    <n v="2.3748837209302325"/>
    <n v="90.715845045513021"/>
    <n v="2.3417346046632432"/>
    <x v="1"/>
    <m/>
    <m/>
    <n v="5"/>
    <n v="4"/>
    <n v="3"/>
    <n v="3"/>
    <n v="2"/>
    <n v="3"/>
    <n v="0"/>
    <n v="0"/>
    <n v="1"/>
    <n v="2"/>
    <n v="1"/>
    <n v="1"/>
  </r>
  <r>
    <n v="80406"/>
    <x v="1"/>
    <n v="80"/>
    <n v="3"/>
    <x v="1"/>
    <m/>
    <n v="1"/>
    <n v="5"/>
    <n v="2"/>
    <n v="65"/>
    <n v="1.68"/>
    <n v="189"/>
    <n v="4.8899999999999997"/>
    <n v="70"/>
    <n v="1.8092307692307692"/>
    <n v="66.270311333248571"/>
    <n v="1.7128326621516554"/>
    <x v="1"/>
    <n v="2"/>
    <m/>
    <n v="12"/>
    <n v="1"/>
    <n v="3"/>
    <n v="3"/>
    <n v="3"/>
    <n v="3"/>
    <m/>
    <n v="4"/>
    <n v="4"/>
    <n v="1"/>
    <n v="1"/>
    <n v="2"/>
  </r>
  <r>
    <n v="80408"/>
    <x v="1"/>
    <n v="43"/>
    <n v="4"/>
    <x v="0"/>
    <n v="1"/>
    <n v="1"/>
    <n v="5"/>
    <n v="2"/>
    <n v="95"/>
    <n v="2.46"/>
    <n v="204"/>
    <n v="5.28"/>
    <n v="94"/>
    <n v="2.4341052631578948"/>
    <n v="93.732138227431591"/>
    <n v="2.4271690530471761"/>
    <x v="0"/>
    <n v="2"/>
    <m/>
    <n v="7"/>
    <n v="2"/>
    <n v="3"/>
    <n v="3"/>
    <n v="3"/>
    <n v="3"/>
    <n v="0"/>
    <n v="0"/>
    <n v="1"/>
    <n v="1"/>
    <n v="1"/>
    <n v="2"/>
  </r>
  <r>
    <n v="80417"/>
    <x v="1"/>
    <n v="60"/>
    <n v="2"/>
    <x v="1"/>
    <m/>
    <n v="2"/>
    <n v="3"/>
    <n v="1"/>
    <n v="56"/>
    <n v="1.45"/>
    <n v="238"/>
    <n v="6.15"/>
    <n v="66"/>
    <n v="1.7089285714285716"/>
    <n v="49.060646516181947"/>
    <n v="1.270320311579711"/>
    <x v="0"/>
    <n v="2"/>
    <m/>
    <n v="5"/>
    <n v="3"/>
    <n v="3"/>
    <n v="3"/>
    <n v="3"/>
    <n v="3"/>
    <n v="1"/>
    <n v="1"/>
    <n v="1"/>
    <n v="1"/>
    <n v="2"/>
    <m/>
  </r>
  <r>
    <n v="80432"/>
    <x v="1"/>
    <n v="77"/>
    <n v="1"/>
    <x v="1"/>
    <m/>
    <n v="2"/>
    <n v="1"/>
    <n v="2"/>
    <n v="101"/>
    <n v="2.61"/>
    <n v="174"/>
    <n v="4.5"/>
    <n v="95"/>
    <n v="2.4549504950495047"/>
    <n v="100.70043472206939"/>
    <n v="2.6022587586594166"/>
    <x v="0"/>
    <n v="2"/>
    <m/>
    <n v="2"/>
    <n v="1"/>
    <n v="0"/>
    <n v="1"/>
    <n v="1"/>
    <n v="2"/>
    <m/>
    <n v="0"/>
    <n v="0"/>
    <n v="2"/>
    <n v="1"/>
    <n v="2"/>
  </r>
  <r>
    <n v="80434"/>
    <x v="1"/>
    <n v="62"/>
    <n v="4"/>
    <x v="1"/>
    <m/>
    <n v="2"/>
    <n v="3"/>
    <n v="5"/>
    <n v="107"/>
    <n v="2.77"/>
    <n v="275"/>
    <n v="7.11"/>
    <n v="114"/>
    <n v="2.9512149532710281"/>
    <n v="103.368925622345"/>
    <n v="2.6759992894756603"/>
    <x v="0"/>
    <n v="2"/>
    <m/>
    <n v="6"/>
    <n v="2"/>
    <n v="0"/>
    <n v="3"/>
    <n v="3"/>
    <n v="2"/>
    <n v="0"/>
    <n v="0"/>
    <n v="0"/>
    <n v="1"/>
    <n v="2"/>
    <m/>
  </r>
  <r>
    <n v="80436"/>
    <x v="1"/>
    <n v="73"/>
    <n v="1"/>
    <x v="1"/>
    <m/>
    <n v="2"/>
    <n v="2"/>
    <n v="2"/>
    <n v="45"/>
    <n v="1.1599999999999999"/>
    <n v="191"/>
    <n v="4.9400000000000004"/>
    <n v="42"/>
    <n v="1.0826666666666667"/>
    <n v="39.508936079158232"/>
    <n v="1.0184525744849677"/>
    <x v="0"/>
    <n v="2"/>
    <m/>
    <n v="3"/>
    <n v="3"/>
    <n v="2"/>
    <m/>
    <m/>
    <m/>
    <m/>
    <n v="0"/>
    <n v="0"/>
    <n v="2"/>
    <n v="1"/>
    <n v="2"/>
  </r>
  <r>
    <n v="80437"/>
    <x v="1"/>
    <n v="46"/>
    <n v="3"/>
    <x v="1"/>
    <m/>
    <n v="1"/>
    <n v="3"/>
    <n v="1"/>
    <n v="35"/>
    <n v="0.91"/>
    <n v="194"/>
    <n v="5.0199999999999996"/>
    <n v="33"/>
    <n v="0.85799999999999998"/>
    <n v="37.850673857394312"/>
    <n v="0.98411752029225219"/>
    <x v="1"/>
    <n v="2"/>
    <m/>
    <n v="15"/>
    <n v="3"/>
    <n v="3"/>
    <n v="3"/>
    <n v="2"/>
    <n v="3"/>
    <n v="0"/>
    <n v="0"/>
    <n v="0"/>
    <n v="1"/>
    <n v="1"/>
    <n v="2"/>
  </r>
  <r>
    <n v="80438"/>
    <x v="1"/>
    <n v="37"/>
    <n v="4"/>
    <x v="1"/>
    <m/>
    <n v="2"/>
    <n v="5"/>
    <n v="3"/>
    <n v="69"/>
    <n v="1.78"/>
    <n v="243"/>
    <n v="6.28"/>
    <n v="64"/>
    <n v="1.6510144927536232"/>
    <n v="65.082004947603565"/>
    <n v="1.6789270841555703"/>
    <x v="0"/>
    <m/>
    <m/>
    <n v="3"/>
    <n v="2"/>
    <n v="3"/>
    <n v="3"/>
    <n v="2"/>
    <n v="3"/>
    <n v="0"/>
    <n v="0"/>
    <n v="0"/>
    <n v="1"/>
    <n v="2"/>
    <m/>
  </r>
  <r>
    <n v="80440"/>
    <x v="1"/>
    <n v="47"/>
    <n v="6"/>
    <x v="1"/>
    <m/>
    <n v="2"/>
    <n v="5"/>
    <n v="1"/>
    <n v="49"/>
    <n v="1.27"/>
    <n v="146"/>
    <n v="3.78"/>
    <n v="52"/>
    <n v="1.3477551020408165"/>
    <n v="47.38895814961937"/>
    <n v="1.2282444255105429"/>
    <x v="0"/>
    <n v="2"/>
    <m/>
    <n v="15"/>
    <n v="2"/>
    <n v="0"/>
    <n v="3"/>
    <n v="3"/>
    <n v="1"/>
    <n v="1"/>
    <n v="0"/>
    <n v="0"/>
    <n v="2"/>
    <n v="1"/>
    <n v="2"/>
  </r>
  <r>
    <n v="80441"/>
    <x v="1"/>
    <n v="49"/>
    <n v="3"/>
    <x v="1"/>
    <m/>
    <n v="1"/>
    <n v="4"/>
    <n v="1"/>
    <n v="56"/>
    <n v="1.45"/>
    <n v="145"/>
    <n v="3.75"/>
    <n v="50"/>
    <n v="1.2946428571428572"/>
    <n v="63.621145991845857"/>
    <n v="1.647333244431723"/>
    <x v="1"/>
    <n v="2"/>
    <m/>
    <n v="15"/>
    <n v="2"/>
    <n v="3"/>
    <n v="3"/>
    <n v="3"/>
    <n v="3"/>
    <n v="1"/>
    <n v="0"/>
    <n v="0"/>
    <n v="1"/>
    <n v="1"/>
    <n v="2"/>
  </r>
  <r>
    <n v="80442"/>
    <x v="1"/>
    <n v="41"/>
    <n v="1"/>
    <x v="1"/>
    <m/>
    <n v="2"/>
    <n v="2"/>
    <n v="1"/>
    <n v="51"/>
    <n v="1.32"/>
    <n v="163"/>
    <n v="4.22"/>
    <n v="60"/>
    <n v="1.5529411764705883"/>
    <n v="56.852288700907387"/>
    <n v="1.4714710016705443"/>
    <x v="0"/>
    <n v="2"/>
    <m/>
    <n v="77"/>
    <n v="3"/>
    <n v="0"/>
    <n v="3"/>
    <n v="3"/>
    <n v="3"/>
    <n v="0"/>
    <n v="4"/>
    <n v="0"/>
    <n v="2"/>
    <n v="2"/>
    <m/>
  </r>
  <r>
    <n v="80444"/>
    <x v="1"/>
    <n v="27"/>
    <n v="3"/>
    <x v="1"/>
    <m/>
    <n v="1"/>
    <n v="5"/>
    <n v="5"/>
    <n v="46"/>
    <n v="1.19"/>
    <n v="179"/>
    <n v="4.63"/>
    <n v="55"/>
    <n v="1.4228260869565219"/>
    <n v="44.656434266274857"/>
    <n v="1.1552425386275451"/>
    <x v="1"/>
    <m/>
    <m/>
    <m/>
    <n v="3"/>
    <n v="1"/>
    <m/>
    <m/>
    <m/>
    <n v="0"/>
    <n v="3"/>
    <n v="0"/>
    <n v="2"/>
    <n v="1"/>
    <n v="2"/>
  </r>
  <r>
    <n v="80446"/>
    <x v="1"/>
    <n v="31"/>
    <n v="4"/>
    <x v="1"/>
    <m/>
    <n v="1"/>
    <n v="5"/>
    <n v="5"/>
    <n v="122"/>
    <n v="3.15"/>
    <n v="223"/>
    <n v="5.77"/>
    <n v="119"/>
    <n v="3.0725409836065571"/>
    <n v="121.10458579419323"/>
    <n v="3.1268806987844968"/>
    <x v="0"/>
    <m/>
    <m/>
    <n v="14"/>
    <n v="2"/>
    <n v="0"/>
    <n v="3"/>
    <n v="3"/>
    <n v="1"/>
    <m/>
    <n v="4"/>
    <n v="0"/>
    <n v="1"/>
    <n v="1"/>
    <n v="2"/>
  </r>
  <r>
    <n v="80448"/>
    <x v="1"/>
    <n v="26"/>
    <n v="6"/>
    <x v="1"/>
    <m/>
    <n v="2"/>
    <n v="5"/>
    <n v="5"/>
    <n v="61"/>
    <n v="1.58"/>
    <n v="205"/>
    <n v="5.3"/>
    <n v="56"/>
    <n v="1.4504918032786887"/>
    <n v="68.696533671546121"/>
    <n v="1.7793528393613587"/>
    <x v="1"/>
    <m/>
    <m/>
    <n v="15"/>
    <n v="4"/>
    <n v="1"/>
    <m/>
    <m/>
    <m/>
    <n v="0"/>
    <n v="0"/>
    <n v="10"/>
    <n v="1"/>
    <n v="2"/>
    <m/>
  </r>
  <r>
    <n v="80456"/>
    <x v="1"/>
    <n v="47"/>
    <n v="7"/>
    <x v="1"/>
    <m/>
    <n v="2"/>
    <n v="5"/>
    <n v="3"/>
    <n v="54"/>
    <n v="1.4"/>
    <n v="184"/>
    <n v="4.76"/>
    <n v="55"/>
    <n v="1.4259259259259258"/>
    <n v="49.606919325495682"/>
    <n v="1.2861053158461841"/>
    <x v="0"/>
    <n v="1"/>
    <n v="2"/>
    <n v="14"/>
    <n v="2"/>
    <n v="2"/>
    <n v="3"/>
    <n v="3"/>
    <n v="2"/>
    <n v="2"/>
    <n v="1"/>
    <n v="2"/>
    <n v="1"/>
    <n v="1"/>
    <n v="2"/>
  </r>
  <r>
    <n v="80458"/>
    <x v="1"/>
    <n v="24"/>
    <n v="1"/>
    <x v="1"/>
    <m/>
    <n v="2"/>
    <n v="2"/>
    <n v="1"/>
    <n v="57"/>
    <n v="1.47"/>
    <n v="285"/>
    <n v="7.37"/>
    <n v="58"/>
    <n v="1.4957894736842106"/>
    <n v="50.049918685125171"/>
    <n v="1.2907610608269122"/>
    <x v="0"/>
    <m/>
    <m/>
    <n v="4"/>
    <n v="5"/>
    <n v="3"/>
    <n v="3"/>
    <n v="3"/>
    <n v="3"/>
    <n v="1"/>
    <n v="0"/>
    <n v="1"/>
    <n v="1"/>
    <n v="2"/>
    <m/>
  </r>
  <r>
    <n v="80466"/>
    <x v="1"/>
    <n v="25"/>
    <n v="2"/>
    <x v="1"/>
    <m/>
    <n v="2"/>
    <n v="4"/>
    <n v="6"/>
    <n v="122"/>
    <n v="3.15"/>
    <n v="236"/>
    <n v="6.1"/>
    <n v="118"/>
    <n v="3.0467213114754097"/>
    <n v="115.99654805967846"/>
    <n v="2.9949928392457958"/>
    <x v="0"/>
    <m/>
    <m/>
    <m/>
    <n v="2"/>
    <n v="2"/>
    <n v="3"/>
    <n v="2"/>
    <n v="2"/>
    <m/>
    <n v="0"/>
    <n v="0"/>
    <n v="2"/>
    <n v="1"/>
    <n v="2"/>
  </r>
  <r>
    <n v="80468"/>
    <x v="1"/>
    <n v="52"/>
    <n v="4"/>
    <x v="1"/>
    <m/>
    <n v="1"/>
    <n v="2"/>
    <n v="1"/>
    <n v="65"/>
    <n v="1.68"/>
    <n v="184"/>
    <n v="4.76"/>
    <n v="75"/>
    <n v="1.9384615384615385"/>
    <n v="68.08569340084982"/>
    <n v="1.759753306360426"/>
    <x v="1"/>
    <n v="2"/>
    <m/>
    <n v="6"/>
    <n v="3"/>
    <n v="2"/>
    <n v="3"/>
    <n v="3"/>
    <n v="3"/>
    <m/>
    <n v="0"/>
    <n v="0"/>
    <n v="1"/>
    <n v="2"/>
    <m/>
  </r>
  <r>
    <n v="80469"/>
    <x v="1"/>
    <n v="74"/>
    <n v="3"/>
    <x v="1"/>
    <m/>
    <n v="2"/>
    <n v="5"/>
    <n v="1"/>
    <n v="67"/>
    <n v="1.73"/>
    <n v="169"/>
    <n v="4.37"/>
    <n v="67"/>
    <n v="1.73"/>
    <n v="71.564103091959296"/>
    <n v="1.8478492290908894"/>
    <x v="0"/>
    <n v="2"/>
    <m/>
    <n v="15"/>
    <n v="3"/>
    <n v="0"/>
    <m/>
    <m/>
    <m/>
    <n v="0"/>
    <n v="1"/>
    <n v="0"/>
    <n v="2"/>
    <n v="1"/>
    <n v="2"/>
  </r>
  <r>
    <n v="80478"/>
    <x v="1"/>
    <n v="75"/>
    <n v="3"/>
    <x v="1"/>
    <m/>
    <n v="1"/>
    <n v="4"/>
    <n v="1"/>
    <n v="58"/>
    <n v="1.5"/>
    <n v="158"/>
    <n v="4.09"/>
    <n v="53"/>
    <n v="1.3706896551724137"/>
    <n v="56.085767851698101"/>
    <n v="1.4504939961646059"/>
    <x v="0"/>
    <n v="1"/>
    <n v="2"/>
    <n v="8"/>
    <n v="2"/>
    <n v="1"/>
    <n v="3"/>
    <n v="3"/>
    <n v="2"/>
    <n v="0"/>
    <n v="0"/>
    <n v="0"/>
    <n v="1"/>
    <n v="1"/>
    <n v="2"/>
  </r>
  <r>
    <n v="80482"/>
    <x v="1"/>
    <n v="55"/>
    <n v="4"/>
    <x v="1"/>
    <m/>
    <n v="1"/>
    <n v="5"/>
    <n v="5"/>
    <n v="47"/>
    <n v="1.22"/>
    <n v="463"/>
    <n v="11.97"/>
    <n v="43"/>
    <n v="1.1161702127659574"/>
    <n v="48.953725310002234"/>
    <n v="1.2707137208128239"/>
    <x v="1"/>
    <n v="2"/>
    <m/>
    <n v="15"/>
    <n v="3"/>
    <n v="3"/>
    <n v="3"/>
    <n v="4"/>
    <n v="4"/>
    <m/>
    <n v="0"/>
    <n v="0"/>
    <n v="2"/>
    <n v="1"/>
    <n v="2"/>
  </r>
  <r>
    <n v="80486"/>
    <x v="1"/>
    <n v="69"/>
    <n v="3"/>
    <x v="0"/>
    <n v="1"/>
    <n v="1"/>
    <n v="5"/>
    <n v="1"/>
    <n v="63"/>
    <n v="1.63"/>
    <n v="204"/>
    <n v="5.28"/>
    <n v="68"/>
    <n v="1.7593650793650792"/>
    <n v="54.037775557676348"/>
    <n v="1.3981202247462294"/>
    <x v="1"/>
    <n v="2"/>
    <m/>
    <n v="15"/>
    <n v="2"/>
    <n v="0"/>
    <n v="4"/>
    <n v="4"/>
    <n v="4"/>
    <n v="5"/>
    <n v="0"/>
    <n v="1"/>
    <n v="1"/>
    <n v="1"/>
    <n v="2"/>
  </r>
  <r>
    <n v="80490"/>
    <x v="1"/>
    <n v="33"/>
    <n v="4"/>
    <x v="1"/>
    <m/>
    <n v="2"/>
    <n v="4"/>
    <n v="5"/>
    <n v="95"/>
    <n v="2.46"/>
    <n v="202"/>
    <n v="5.22"/>
    <n v="101"/>
    <n v="2.6153684210526316"/>
    <n v="92.363289246335114"/>
    <n v="2.3917230689050988"/>
    <x v="1"/>
    <m/>
    <m/>
    <n v="7"/>
    <n v="2"/>
    <n v="3"/>
    <n v="3"/>
    <n v="3"/>
    <n v="3"/>
    <n v="0"/>
    <n v="0"/>
    <n v="0"/>
    <n v="1"/>
    <n v="1"/>
    <n v="2"/>
  </r>
  <r>
    <n v="80491"/>
    <x v="1"/>
    <n v="73"/>
    <n v="3"/>
    <x v="1"/>
    <m/>
    <n v="1"/>
    <n v="5"/>
    <n v="2"/>
    <n v="77"/>
    <n v="1.99"/>
    <n v="239"/>
    <n v="6.18"/>
    <n v="75"/>
    <n v="1.9383116883116882"/>
    <n v="71.673455653051136"/>
    <n v="1.852339957786646"/>
    <x v="1"/>
    <n v="2"/>
    <m/>
    <n v="15"/>
    <n v="2"/>
    <n v="3"/>
    <n v="3"/>
    <n v="3"/>
    <n v="2"/>
    <m/>
    <n v="0"/>
    <n v="0"/>
    <n v="1"/>
    <n v="1"/>
    <n v="2"/>
  </r>
  <r>
    <n v="80492"/>
    <x v="1"/>
    <n v="35"/>
    <n v="6"/>
    <x v="1"/>
    <m/>
    <n v="2"/>
    <n v="4"/>
    <n v="1"/>
    <n v="79"/>
    <n v="2.04"/>
    <n v="213"/>
    <n v="5.51"/>
    <n v="84"/>
    <n v="2.1691139240506332"/>
    <n v="85.730459310275705"/>
    <n v="2.2137992024425626"/>
    <x v="1"/>
    <m/>
    <m/>
    <n v="8"/>
    <n v="3"/>
    <n v="2"/>
    <n v="2"/>
    <n v="2"/>
    <n v="2"/>
    <m/>
    <n v="0"/>
    <n v="0"/>
    <n v="2"/>
    <n v="1"/>
    <n v="2"/>
  </r>
  <r>
    <n v="80496"/>
    <x v="1"/>
    <n v="48"/>
    <n v="1"/>
    <x v="1"/>
    <m/>
    <n v="1"/>
    <n v="2"/>
    <n v="3"/>
    <n v="44"/>
    <n v="1.1399999999999999"/>
    <n v="245"/>
    <n v="6.34"/>
    <n v="40"/>
    <n v="1.0363636363636362"/>
    <n v="37.423982972422266"/>
    <n v="0.96962137701275875"/>
    <x v="0"/>
    <n v="2"/>
    <m/>
    <n v="10"/>
    <n v="4"/>
    <n v="3"/>
    <n v="3"/>
    <n v="3"/>
    <n v="2"/>
    <m/>
    <n v="0"/>
    <n v="0"/>
    <n v="1"/>
    <n v="1"/>
    <n v="2"/>
  </r>
  <r>
    <n v="80497"/>
    <x v="1"/>
    <n v="37"/>
    <n v="1"/>
    <x v="1"/>
    <m/>
    <n v="2"/>
    <n v="2"/>
    <n v="4"/>
    <n v="60"/>
    <n v="1.55"/>
    <n v="205"/>
    <n v="5.3"/>
    <n v="70"/>
    <n v="1.8083333333333333"/>
    <n v="63.880789267117009"/>
    <n v="1.6502537227338563"/>
    <x v="0"/>
    <m/>
    <m/>
    <n v="6"/>
    <n v="3"/>
    <n v="2"/>
    <n v="1"/>
    <n v="1"/>
    <n v="3"/>
    <n v="4"/>
    <n v="0"/>
    <n v="0"/>
    <n v="1"/>
    <n v="2"/>
    <m/>
  </r>
  <r>
    <n v="80507"/>
    <x v="1"/>
    <n v="32"/>
    <n v="2"/>
    <x v="1"/>
    <m/>
    <n v="2"/>
    <n v="4"/>
    <n v="4"/>
    <n v="35"/>
    <n v="0.91"/>
    <n v="171"/>
    <n v="4.42"/>
    <n v="39"/>
    <n v="1.014"/>
    <n v="35.517316785040009"/>
    <n v="0.92345023641104018"/>
    <x v="0"/>
    <m/>
    <m/>
    <n v="2"/>
    <n v="1"/>
    <n v="3"/>
    <n v="3"/>
    <n v="3"/>
    <n v="3"/>
    <m/>
    <n v="0"/>
    <n v="4"/>
    <n v="1"/>
    <n v="1"/>
    <n v="2"/>
  </r>
  <r>
    <n v="80509"/>
    <x v="1"/>
    <n v="45"/>
    <n v="3"/>
    <x v="1"/>
    <m/>
    <n v="1"/>
    <n v="5"/>
    <n v="1"/>
    <n v="79"/>
    <n v="2.04"/>
    <n v="163"/>
    <n v="4.22"/>
    <n v="80"/>
    <n v="2.0658227848101265"/>
    <n v="90.560724950340784"/>
    <n v="2.3385301126417115"/>
    <x v="1"/>
    <n v="2"/>
    <m/>
    <n v="15"/>
    <n v="2"/>
    <n v="0"/>
    <n v="3"/>
    <n v="3"/>
    <n v="1"/>
    <n v="2"/>
    <n v="2"/>
    <n v="0"/>
    <n v="1"/>
    <n v="1"/>
    <n v="2"/>
  </r>
  <r>
    <n v="80511"/>
    <x v="1"/>
    <n v="40"/>
    <n v="4"/>
    <x v="1"/>
    <m/>
    <n v="1"/>
    <n v="4"/>
    <n v="6"/>
    <n v="47"/>
    <n v="1.22"/>
    <n v="156"/>
    <n v="4.03"/>
    <n v="45"/>
    <n v="1.1680851063829787"/>
    <n v="44.248219621293892"/>
    <n v="1.148570807191033"/>
    <x v="1"/>
    <n v="2"/>
    <m/>
    <n v="13"/>
    <n v="5"/>
    <n v="0"/>
    <m/>
    <m/>
    <m/>
    <n v="2"/>
    <n v="7"/>
    <n v="4"/>
    <n v="1"/>
    <n v="1"/>
    <n v="2"/>
  </r>
  <r>
    <n v="80512"/>
    <x v="1"/>
    <n v="69"/>
    <n v="3"/>
    <x v="1"/>
    <m/>
    <n v="1"/>
    <n v="5"/>
    <n v="3"/>
    <n v="53"/>
    <n v="1.37"/>
    <n v="245"/>
    <n v="6.34"/>
    <n v="50"/>
    <n v="1.2924528301886793"/>
    <n v="64.108558772832396"/>
    <n v="1.6571457645052903"/>
    <x v="1"/>
    <n v="2"/>
    <m/>
    <n v="3"/>
    <n v="3"/>
    <n v="3"/>
    <n v="3"/>
    <n v="3"/>
    <n v="3"/>
    <m/>
    <n v="0"/>
    <n v="1"/>
    <n v="1"/>
    <n v="1"/>
    <n v="2"/>
  </r>
  <r>
    <n v="80513"/>
    <x v="1"/>
    <n v="40"/>
    <n v="3"/>
    <x v="1"/>
    <m/>
    <n v="1"/>
    <n v="3"/>
    <n v="1"/>
    <n v="39"/>
    <n v="1.01"/>
    <n v="104"/>
    <n v="2.69"/>
    <n v="36"/>
    <n v="0.93230769230769228"/>
    <n v="40.728770551136883"/>
    <n v="1.0547707245294424"/>
    <x v="1"/>
    <n v="2"/>
    <m/>
    <n v="14"/>
    <n v="4"/>
    <n v="2"/>
    <n v="3"/>
    <n v="2"/>
    <n v="2"/>
    <n v="2"/>
    <n v="1"/>
    <n v="1"/>
    <n v="1"/>
    <n v="1"/>
    <n v="2"/>
  </r>
  <r>
    <n v="80516"/>
    <x v="1"/>
    <n v="42"/>
    <n v="4"/>
    <x v="1"/>
    <m/>
    <n v="2"/>
    <n v="4"/>
    <n v="6"/>
    <n v="55"/>
    <n v="1.42"/>
    <n v="190"/>
    <n v="4.91"/>
    <n v="54"/>
    <n v="1.394181818181818"/>
    <n v="54.104713756164877"/>
    <n v="1.3968853369773477"/>
    <x v="1"/>
    <n v="2"/>
    <m/>
    <n v="10"/>
    <n v="2"/>
    <n v="3"/>
    <n v="9"/>
    <n v="9"/>
    <n v="2"/>
    <n v="0"/>
    <n v="0"/>
    <n v="0"/>
    <n v="1"/>
    <n v="2"/>
    <m/>
  </r>
  <r>
    <n v="80518"/>
    <x v="1"/>
    <n v="52"/>
    <n v="3"/>
    <x v="1"/>
    <m/>
    <n v="1"/>
    <n v="4"/>
    <n v="1"/>
    <n v="46"/>
    <n v="1.19"/>
    <n v="231"/>
    <n v="5.97"/>
    <n v="43"/>
    <n v="1.112391304347826"/>
    <n v="42.834762676194643"/>
    <n v="1.1081166866232961"/>
    <x v="1"/>
    <n v="1"/>
    <n v="1"/>
    <n v="8"/>
    <n v="3"/>
    <n v="3"/>
    <n v="3"/>
    <n v="3"/>
    <n v="3"/>
    <n v="3"/>
    <n v="0"/>
    <n v="3"/>
    <n v="1"/>
    <n v="1"/>
    <n v="1"/>
  </r>
  <r>
    <n v="80519"/>
    <x v="1"/>
    <n v="36"/>
    <n v="1"/>
    <x v="1"/>
    <m/>
    <n v="2"/>
    <n v="3"/>
    <n v="1"/>
    <n v="45"/>
    <n v="1.1599999999999999"/>
    <n v="205"/>
    <n v="5.3"/>
    <n v="46"/>
    <n v="1.1857777777777778"/>
    <n v="46.495768787959683"/>
    <n v="1.1985575954229606"/>
    <x v="0"/>
    <m/>
    <m/>
    <n v="7"/>
    <n v="5"/>
    <n v="1"/>
    <m/>
    <m/>
    <m/>
    <n v="3"/>
    <n v="1"/>
    <n v="0"/>
    <n v="1"/>
    <n v="2"/>
    <m/>
  </r>
  <r>
    <n v="80520"/>
    <x v="1"/>
    <n v="40"/>
    <n v="4"/>
    <x v="1"/>
    <m/>
    <n v="1"/>
    <n v="4"/>
    <n v="3"/>
    <n v="70"/>
    <n v="1.81"/>
    <n v="157"/>
    <n v="4.0599999999999996"/>
    <n v="72"/>
    <n v="1.8617142857142857"/>
    <n v="82.913968551286487"/>
    <n v="2.1439183296832649"/>
    <x v="1"/>
    <n v="2"/>
    <m/>
    <n v="8"/>
    <n v="2"/>
    <n v="2"/>
    <n v="3"/>
    <n v="3"/>
    <n v="2"/>
    <n v="3"/>
    <n v="10"/>
    <n v="0"/>
    <n v="1"/>
    <n v="2"/>
    <m/>
  </r>
  <r>
    <n v="80525"/>
    <x v="1"/>
    <n v="34"/>
    <n v="4"/>
    <x v="1"/>
    <m/>
    <n v="1"/>
    <n v="3"/>
    <n v="1"/>
    <n v="49"/>
    <n v="1.27"/>
    <n v="202"/>
    <n v="5.22"/>
    <n v="55"/>
    <n v="1.4255102040816325"/>
    <n v="44.316159393757033"/>
    <n v="1.1486024985728864"/>
    <x v="1"/>
    <m/>
    <m/>
    <n v="6"/>
    <n v="5"/>
    <n v="3"/>
    <n v="3"/>
    <n v="3"/>
    <n v="3"/>
    <n v="4"/>
    <n v="0"/>
    <n v="1"/>
    <n v="1"/>
    <n v="1"/>
    <n v="2"/>
  </r>
  <r>
    <n v="80526"/>
    <x v="1"/>
    <n v="35"/>
    <n v="4"/>
    <x v="1"/>
    <m/>
    <n v="1"/>
    <n v="3"/>
    <n v="5"/>
    <n v="63"/>
    <n v="1.63"/>
    <n v="174"/>
    <n v="4.5"/>
    <n v="73"/>
    <n v="1.8887301587301586"/>
    <n v="56.380403223717586"/>
    <n v="1.4587310675342802"/>
    <x v="1"/>
    <m/>
    <m/>
    <n v="1"/>
    <n v="2"/>
    <n v="1"/>
    <n v="3"/>
    <n v="2"/>
    <n v="2"/>
    <n v="3"/>
    <n v="0"/>
    <n v="0"/>
    <n v="1"/>
    <n v="2"/>
    <m/>
  </r>
  <r>
    <n v="80528"/>
    <x v="1"/>
    <n v="48"/>
    <n v="3"/>
    <x v="1"/>
    <m/>
    <n v="1"/>
    <n v="3"/>
    <n v="1"/>
    <n v="35"/>
    <n v="0.91"/>
    <n v="221"/>
    <n v="5.72"/>
    <n v="39"/>
    <n v="1.014"/>
    <n v="39.251539899562417"/>
    <n v="1.0205400373886229"/>
    <x v="1"/>
    <n v="2"/>
    <m/>
    <n v="5"/>
    <n v="4"/>
    <n v="0"/>
    <n v="3"/>
    <n v="0"/>
    <n v="0"/>
    <n v="1"/>
    <n v="0"/>
    <n v="0"/>
    <n v="1"/>
    <n v="2"/>
    <m/>
  </r>
  <r>
    <n v="80531"/>
    <x v="1"/>
    <n v="46"/>
    <n v="2"/>
    <x v="1"/>
    <m/>
    <n v="2"/>
    <n v="1"/>
    <n v="1"/>
    <n v="53"/>
    <n v="1.37"/>
    <n v="175"/>
    <n v="4.53"/>
    <n v="55"/>
    <n v="1.4216981132075472"/>
    <n v="53.275750011790073"/>
    <n v="1.377127877663253"/>
    <x v="0"/>
    <n v="2"/>
    <m/>
    <n v="9"/>
    <n v="4"/>
    <n v="1"/>
    <m/>
    <m/>
    <m/>
    <m/>
    <n v="0"/>
    <n v="0"/>
    <n v="1"/>
    <n v="1"/>
    <n v="2"/>
  </r>
  <r>
    <n v="80533"/>
    <x v="1"/>
    <n v="66"/>
    <n v="2"/>
    <x v="1"/>
    <m/>
    <n v="2"/>
    <n v="2"/>
    <n v="1"/>
    <n v="42"/>
    <n v="1.0900000000000001"/>
    <n v="265"/>
    <n v="6.85"/>
    <n v="47"/>
    <n v="1.2197619047619048"/>
    <n v="42.888015415602325"/>
    <n v="1.1130461143572985"/>
    <x v="0"/>
    <n v="2"/>
    <m/>
    <n v="77"/>
    <n v="4"/>
    <n v="1"/>
    <m/>
    <m/>
    <m/>
    <n v="1"/>
    <n v="0"/>
    <n v="0"/>
    <n v="1"/>
    <n v="1"/>
    <n v="2"/>
  </r>
  <r>
    <n v="80535"/>
    <x v="1"/>
    <n v="25"/>
    <n v="3"/>
    <x v="1"/>
    <m/>
    <n v="1"/>
    <n v="4"/>
    <n v="1"/>
    <n v="70"/>
    <n v="1.81"/>
    <n v="209"/>
    <n v="5.4"/>
    <n v="76"/>
    <n v="1.9651428571428571"/>
    <n v="70.575097241404819"/>
    <n v="1.8248703715277532"/>
    <x v="1"/>
    <m/>
    <m/>
    <n v="8"/>
    <n v="2"/>
    <n v="3"/>
    <n v="3"/>
    <n v="3"/>
    <n v="3"/>
    <n v="1"/>
    <n v="0"/>
    <n v="2"/>
    <n v="1"/>
    <n v="1"/>
    <n v="2"/>
  </r>
  <r>
    <n v="80542"/>
    <x v="1"/>
    <n v="36"/>
    <n v="1"/>
    <x v="1"/>
    <m/>
    <n v="1"/>
    <n v="3"/>
    <n v="1"/>
    <n v="52"/>
    <n v="1.34"/>
    <n v="179"/>
    <n v="4.63"/>
    <n v="60"/>
    <n v="1.5461538461538462"/>
    <n v="48.940470416703981"/>
    <n v="1.2611582761227564"/>
    <x v="1"/>
    <m/>
    <m/>
    <n v="14"/>
    <n v="4"/>
    <n v="2"/>
    <n v="3"/>
    <n v="1"/>
    <n v="2"/>
    <n v="2"/>
    <n v="0"/>
    <n v="0"/>
    <n v="1"/>
    <n v="1"/>
    <n v="2"/>
  </r>
  <r>
    <n v="80550"/>
    <x v="1"/>
    <n v="72"/>
    <n v="3"/>
    <x v="1"/>
    <m/>
    <n v="1"/>
    <n v="3"/>
    <n v="2"/>
    <n v="80"/>
    <n v="2.0699999999999998"/>
    <n v="184"/>
    <n v="4.76"/>
    <n v="89"/>
    <n v="2.3028749999999998"/>
    <n v="79.100688606497201"/>
    <n v="2.0467303176931151"/>
    <x v="1"/>
    <n v="1"/>
    <n v="2"/>
    <n v="5"/>
    <n v="4"/>
    <n v="2"/>
    <n v="3"/>
    <n v="3"/>
    <n v="2"/>
    <n v="0"/>
    <n v="0"/>
    <n v="30"/>
    <n v="1"/>
    <n v="1"/>
    <n v="2"/>
  </r>
  <r>
    <n v="80552"/>
    <x v="1"/>
    <n v="41"/>
    <n v="3"/>
    <x v="1"/>
    <m/>
    <n v="1"/>
    <n v="5"/>
    <n v="3"/>
    <n v="65"/>
    <n v="1.68"/>
    <n v="186"/>
    <n v="4.8099999999999996"/>
    <n v="66"/>
    <n v="1.7058461538461538"/>
    <n v="57.526606325602046"/>
    <n v="1.4868415173386376"/>
    <x v="1"/>
    <n v="2"/>
    <m/>
    <n v="14"/>
    <n v="2"/>
    <n v="1"/>
    <n v="2"/>
    <n v="2"/>
    <n v="2"/>
    <n v="0"/>
    <n v="0"/>
    <n v="0"/>
    <n v="1"/>
    <n v="1"/>
    <n v="2"/>
  </r>
  <r>
    <n v="80553"/>
    <x v="1"/>
    <n v="55"/>
    <n v="3"/>
    <x v="1"/>
    <m/>
    <n v="2"/>
    <n v="4"/>
    <n v="1"/>
    <n v="47"/>
    <n v="1.22"/>
    <n v="171"/>
    <n v="4.42"/>
    <n v="56"/>
    <n v="1.4536170212765955"/>
    <n v="50.726959886692136"/>
    <n v="1.3167423630162638"/>
    <x v="1"/>
    <n v="1"/>
    <n v="2"/>
    <n v="3"/>
    <n v="3"/>
    <n v="3"/>
    <n v="3"/>
    <n v="3"/>
    <n v="3"/>
    <n v="0"/>
    <n v="0"/>
    <n v="2"/>
    <n v="1"/>
    <n v="1"/>
    <n v="1"/>
  </r>
  <r>
    <n v="80562"/>
    <x v="1"/>
    <n v="22"/>
    <n v="4"/>
    <x v="1"/>
    <m/>
    <n v="1"/>
    <n v="4"/>
    <n v="5"/>
    <n v="39"/>
    <n v="1.01"/>
    <n v="123"/>
    <n v="3.18"/>
    <n v="42"/>
    <n v="1.0876923076923077"/>
    <n v="32.950841212186695"/>
    <n v="0.85334229805919393"/>
    <x v="0"/>
    <m/>
    <m/>
    <n v="9"/>
    <n v="5"/>
    <n v="3"/>
    <n v="0"/>
    <n v="0"/>
    <n v="3"/>
    <n v="0"/>
    <n v="2"/>
    <n v="0"/>
    <n v="1"/>
    <n v="1"/>
    <n v="2"/>
  </r>
  <r>
    <n v="80564"/>
    <x v="1"/>
    <n v="45"/>
    <n v="3"/>
    <x v="1"/>
    <m/>
    <n v="1"/>
    <n v="5"/>
    <n v="1"/>
    <n v="72"/>
    <n v="1.86"/>
    <n v="203"/>
    <n v="5.25"/>
    <n v="75"/>
    <n v="1.9375"/>
    <n v="69.305344472838541"/>
    <n v="1.7903880655483289"/>
    <x v="1"/>
    <n v="2"/>
    <m/>
    <n v="15"/>
    <n v="3"/>
    <n v="0"/>
    <n v="3"/>
    <n v="2"/>
    <n v="1"/>
    <n v="0"/>
    <n v="6"/>
    <n v="12"/>
    <n v="1"/>
    <n v="1"/>
    <n v="2"/>
  </r>
  <r>
    <n v="80565"/>
    <x v="1"/>
    <n v="47"/>
    <n v="3"/>
    <x v="1"/>
    <m/>
    <n v="1"/>
    <n v="2"/>
    <n v="5"/>
    <n v="43"/>
    <n v="1.1100000000000001"/>
    <n v="170"/>
    <n v="4.4000000000000004"/>
    <n v="43"/>
    <n v="1.1100000000000001"/>
    <n v="32.797790276677176"/>
    <n v="0.84664063272352719"/>
    <x v="0"/>
    <n v="2"/>
    <m/>
    <n v="2"/>
    <n v="4"/>
    <n v="0"/>
    <m/>
    <m/>
    <m/>
    <m/>
    <n v="0"/>
    <n v="0"/>
    <n v="2"/>
    <n v="1"/>
    <n v="2"/>
  </r>
  <r>
    <n v="80569"/>
    <x v="1"/>
    <n v="46"/>
    <n v="3"/>
    <x v="1"/>
    <m/>
    <n v="1"/>
    <n v="1"/>
    <n v="1"/>
    <n v="68"/>
    <n v="1.76"/>
    <n v="221"/>
    <n v="5.72"/>
    <n v="66"/>
    <n v="1.7082352941176471"/>
    <n v="71.034601228046554"/>
    <n v="1.8385426200200286"/>
    <x v="1"/>
    <n v="2"/>
    <m/>
    <n v="15"/>
    <n v="2"/>
    <n v="2"/>
    <m/>
    <m/>
    <m/>
    <n v="1"/>
    <n v="0"/>
    <n v="0"/>
    <n v="1"/>
    <n v="1"/>
    <n v="1"/>
  </r>
  <r>
    <n v="80570"/>
    <x v="1"/>
    <n v="74"/>
    <n v="3"/>
    <x v="1"/>
    <m/>
    <n v="1"/>
    <n v="5"/>
    <n v="1"/>
    <n v="71"/>
    <n v="1.84"/>
    <n v="210"/>
    <n v="5.43"/>
    <n v="75"/>
    <n v="1.943661971830986"/>
    <n v="66.870421487163"/>
    <n v="1.7329799371321115"/>
    <x v="1"/>
    <n v="2"/>
    <m/>
    <n v="15"/>
    <n v="2"/>
    <n v="3"/>
    <n v="3"/>
    <n v="2"/>
    <n v="1"/>
    <n v="0"/>
    <n v="1"/>
    <n v="0"/>
    <n v="1"/>
    <n v="1"/>
    <n v="2"/>
  </r>
  <r>
    <n v="80573"/>
    <x v="1"/>
    <n v="63"/>
    <n v="2"/>
    <x v="1"/>
    <m/>
    <n v="2"/>
    <n v="4"/>
    <n v="1"/>
    <n v="74"/>
    <n v="1.91"/>
    <n v="223"/>
    <n v="5.77"/>
    <n v="77"/>
    <n v="1.9874324324324324"/>
    <n v="68.399208551246204"/>
    <n v="1.7654390315254087"/>
    <x v="1"/>
    <n v="1"/>
    <n v="2"/>
    <n v="15"/>
    <n v="1"/>
    <n v="1"/>
    <n v="3"/>
    <n v="3"/>
    <n v="3"/>
    <n v="0"/>
    <n v="0"/>
    <n v="5"/>
    <n v="1"/>
    <n v="1"/>
    <n v="2"/>
  </r>
  <r>
    <n v="80583"/>
    <x v="1"/>
    <n v="24"/>
    <n v="4"/>
    <x v="1"/>
    <m/>
    <n v="1"/>
    <n v="4"/>
    <n v="5"/>
    <n v="48"/>
    <n v="1.24"/>
    <n v="148"/>
    <n v="3.83"/>
    <n v="42"/>
    <n v="1.085"/>
    <n v="41.374190886352913"/>
    <n v="1.068833264564117"/>
    <x v="1"/>
    <m/>
    <m/>
    <n v="8"/>
    <n v="3"/>
    <n v="3"/>
    <n v="3"/>
    <n v="1"/>
    <n v="3"/>
    <n v="2"/>
    <n v="0"/>
    <n v="0"/>
    <n v="1"/>
    <n v="2"/>
    <m/>
  </r>
  <r>
    <n v="80586"/>
    <x v="1"/>
    <n v="80"/>
    <n v="3"/>
    <x v="1"/>
    <m/>
    <n v="1"/>
    <n v="3"/>
    <n v="1"/>
    <n v="37"/>
    <n v="0.96"/>
    <n v="192"/>
    <n v="4.97"/>
    <n v="47"/>
    <n v="1.2194594594594594"/>
    <n v="35.148444689960208"/>
    <n v="0.9119596460097783"/>
    <x v="1"/>
    <n v="2"/>
    <m/>
    <n v="7"/>
    <n v="4"/>
    <n v="0"/>
    <m/>
    <m/>
    <m/>
    <n v="1"/>
    <n v="1"/>
    <n v="4"/>
    <n v="1"/>
    <n v="1"/>
    <n v="2"/>
  </r>
  <r>
    <n v="80588"/>
    <x v="1"/>
    <n v="59"/>
    <n v="6"/>
    <x v="1"/>
    <m/>
    <n v="2"/>
    <n v="4"/>
    <n v="1"/>
    <n v="64"/>
    <n v="1.66"/>
    <n v="227"/>
    <n v="5.87"/>
    <n v="64"/>
    <n v="1.66"/>
    <n v="60.528484407412122"/>
    <n v="1.5699575643172519"/>
    <x v="0"/>
    <n v="2"/>
    <m/>
    <n v="15"/>
    <n v="2"/>
    <n v="0"/>
    <n v="0"/>
    <n v="2"/>
    <n v="3"/>
    <m/>
    <n v="0"/>
    <n v="0"/>
    <n v="1"/>
    <n v="1"/>
    <n v="2"/>
  </r>
  <r>
    <n v="80589"/>
    <x v="1"/>
    <n v="28"/>
    <n v="7"/>
    <x v="1"/>
    <m/>
    <n v="1"/>
    <n v="5"/>
    <n v="6"/>
    <n v="82"/>
    <n v="2.12"/>
    <n v="259"/>
    <n v="6.7"/>
    <n v="78"/>
    <n v="2.0165853658536586"/>
    <n v="82.041537234597456"/>
    <n v="2.1210738894798364"/>
    <x v="0"/>
    <m/>
    <m/>
    <n v="3"/>
    <n v="2"/>
    <n v="2"/>
    <m/>
    <m/>
    <m/>
    <n v="5"/>
    <n v="10"/>
    <n v="12"/>
    <n v="1"/>
    <n v="1"/>
    <n v="1"/>
  </r>
  <r>
    <n v="80590"/>
    <x v="1"/>
    <n v="43"/>
    <n v="3"/>
    <x v="1"/>
    <m/>
    <n v="1"/>
    <n v="3"/>
    <n v="2"/>
    <n v="43"/>
    <n v="1.1100000000000001"/>
    <n v="136"/>
    <n v="3.52"/>
    <n v="47"/>
    <n v="1.2132558139534884"/>
    <n v="50.920780409451666"/>
    <n v="1.3144666570811943"/>
    <x v="1"/>
    <n v="1"/>
    <n v="2"/>
    <n v="5"/>
    <n v="3"/>
    <n v="2"/>
    <n v="2"/>
    <n v="2"/>
    <n v="2"/>
    <n v="2"/>
    <n v="0"/>
    <n v="0"/>
    <n v="1"/>
    <n v="1"/>
    <n v="2"/>
  </r>
  <r>
    <n v="80594"/>
    <x v="1"/>
    <n v="60"/>
    <n v="3"/>
    <x v="1"/>
    <m/>
    <n v="1"/>
    <n v="3"/>
    <n v="1"/>
    <n v="54"/>
    <n v="1.4"/>
    <n v="182"/>
    <n v="4.71"/>
    <n v="57"/>
    <n v="1.4777777777777776"/>
    <n v="45.439554837656289"/>
    <n v="1.1780625328281258"/>
    <x v="1"/>
    <n v="2"/>
    <m/>
    <n v="15"/>
    <n v="5"/>
    <n v="0"/>
    <n v="3"/>
    <n v="2"/>
    <n v="2"/>
    <n v="0"/>
    <n v="4"/>
    <n v="0"/>
    <n v="1"/>
    <n v="1"/>
    <n v="2"/>
  </r>
  <r>
    <n v="80595"/>
    <x v="1"/>
    <n v="66"/>
    <n v="1"/>
    <x v="1"/>
    <m/>
    <n v="1"/>
    <n v="3"/>
    <n v="3"/>
    <n v="90"/>
    <n v="2.33"/>
    <n v="212"/>
    <n v="5.48"/>
    <n v="86"/>
    <n v="2.2264444444444442"/>
    <n v="92.357745503476025"/>
    <n v="2.3910394113677684"/>
    <x v="0"/>
    <n v="2"/>
    <m/>
    <n v="4"/>
    <n v="1"/>
    <n v="0"/>
    <m/>
    <m/>
    <m/>
    <n v="0"/>
    <n v="3"/>
    <n v="3"/>
    <n v="2"/>
    <n v="1"/>
    <n v="2"/>
  </r>
  <r>
    <n v="80601"/>
    <x v="1"/>
    <n v="71"/>
    <n v="4"/>
    <x v="1"/>
    <m/>
    <n v="1"/>
    <n v="3"/>
    <n v="1"/>
    <n v="40"/>
    <n v="1.03"/>
    <n v="177"/>
    <n v="4.58"/>
    <n v="45"/>
    <n v="1.1587499999999999"/>
    <n v="33.050471121017402"/>
    <n v="0.85104963136619816"/>
    <x v="0"/>
    <n v="1"/>
    <n v="1"/>
    <n v="7"/>
    <n v="3"/>
    <n v="2"/>
    <n v="3"/>
    <n v="3"/>
    <n v="3"/>
    <m/>
    <n v="0"/>
    <n v="0"/>
    <n v="1"/>
    <n v="1"/>
    <n v="2"/>
  </r>
  <r>
    <n v="80602"/>
    <x v="1"/>
    <n v="72"/>
    <n v="6"/>
    <x v="1"/>
    <m/>
    <n v="2"/>
    <n v="5"/>
    <n v="1"/>
    <n v="56"/>
    <n v="1.45"/>
    <n v="178"/>
    <n v="4.5999999999999996"/>
    <n v="60"/>
    <n v="1.5535714285714286"/>
    <n v="47.698360162557492"/>
    <n v="1.2350468256376492"/>
    <x v="0"/>
    <n v="2"/>
    <m/>
    <n v="15"/>
    <n v="1"/>
    <n v="0"/>
    <m/>
    <m/>
    <m/>
    <n v="1"/>
    <n v="0"/>
    <n v="0"/>
    <n v="1"/>
    <n v="1"/>
    <n v="2"/>
  </r>
  <r>
    <n v="80603"/>
    <x v="1"/>
    <n v="31"/>
    <n v="6"/>
    <x v="1"/>
    <m/>
    <n v="2"/>
    <n v="5"/>
    <n v="1"/>
    <n v="58"/>
    <n v="1.5"/>
    <n v="142"/>
    <n v="3.67"/>
    <n v="53"/>
    <n v="1.3706896551724137"/>
    <n v="58.40096876913347"/>
    <n v="1.5103698819603484"/>
    <x v="0"/>
    <m/>
    <m/>
    <n v="8"/>
    <n v="3"/>
    <n v="0"/>
    <m/>
    <m/>
    <m/>
    <n v="1"/>
    <n v="1"/>
    <n v="2"/>
    <n v="1"/>
    <n v="1"/>
    <n v="1"/>
  </r>
  <r>
    <n v="80611"/>
    <x v="1"/>
    <n v="42"/>
    <n v="1"/>
    <x v="1"/>
    <m/>
    <n v="2"/>
    <n v="5"/>
    <n v="1"/>
    <n v="65"/>
    <n v="1.68"/>
    <n v="183"/>
    <n v="4.7300000000000004"/>
    <n v="59"/>
    <n v="1.5249230769230768"/>
    <n v="67.447136162201815"/>
    <n v="1.7432490577307547"/>
    <x v="0"/>
    <n v="2"/>
    <m/>
    <n v="15"/>
    <n v="2"/>
    <n v="1"/>
    <n v="3"/>
    <n v="1"/>
    <n v="0"/>
    <n v="2"/>
    <n v="4"/>
    <n v="0"/>
    <n v="1"/>
    <n v="1"/>
    <n v="2"/>
  </r>
  <r>
    <n v="80613"/>
    <x v="1"/>
    <n v="62"/>
    <n v="4"/>
    <x v="1"/>
    <m/>
    <n v="1"/>
    <n v="2"/>
    <n v="1"/>
    <n v="86"/>
    <n v="2.2200000000000002"/>
    <n v="141"/>
    <n v="3.65"/>
    <n v="81"/>
    <n v="2.0909302325581396"/>
    <n v="98.567748628957318"/>
    <n v="2.5444232785614562"/>
    <x v="0"/>
    <n v="1"/>
    <n v="2"/>
    <n v="5"/>
    <n v="1"/>
    <n v="3"/>
    <n v="3"/>
    <n v="2"/>
    <n v="3"/>
    <n v="2"/>
    <n v="0"/>
    <n v="0"/>
    <n v="1"/>
    <n v="1"/>
    <n v="2"/>
  </r>
  <r>
    <n v="80622"/>
    <x v="1"/>
    <n v="45"/>
    <n v="1"/>
    <x v="1"/>
    <m/>
    <n v="2"/>
    <n v="2"/>
    <n v="1"/>
    <n v="38"/>
    <n v="0.98"/>
    <n v="178"/>
    <n v="4.5999999999999996"/>
    <n v="41"/>
    <n v="1.0573684210526315"/>
    <n v="27.951403473751313"/>
    <n v="0.72085198432306019"/>
    <x v="0"/>
    <n v="2"/>
    <m/>
    <n v="77"/>
    <n v="4"/>
    <n v="3"/>
    <n v="3"/>
    <n v="3"/>
    <n v="3"/>
    <n v="14"/>
    <n v="9999"/>
    <n v="0"/>
    <n v="1"/>
    <n v="2"/>
    <m/>
  </r>
  <r>
    <n v="80623"/>
    <x v="1"/>
    <n v="39"/>
    <n v="6"/>
    <x v="1"/>
    <m/>
    <n v="2"/>
    <n v="5"/>
    <n v="1"/>
    <n v="79"/>
    <n v="2.04"/>
    <n v="205"/>
    <n v="5.3"/>
    <n v="75"/>
    <n v="1.9367088607594938"/>
    <n v="84.451102062691831"/>
    <n v="2.1807626355429282"/>
    <x v="1"/>
    <m/>
    <m/>
    <n v="15"/>
    <n v="1"/>
    <n v="0"/>
    <m/>
    <m/>
    <m/>
    <n v="0"/>
    <n v="3"/>
    <n v="0"/>
    <n v="1"/>
    <n v="1"/>
    <n v="2"/>
  </r>
  <r>
    <n v="80633"/>
    <x v="1"/>
    <n v="30"/>
    <n v="4"/>
    <x v="1"/>
    <m/>
    <n v="1"/>
    <n v="2"/>
    <n v="5"/>
    <n v="49"/>
    <n v="1.27"/>
    <n v="155"/>
    <n v="4.01"/>
    <n v="50"/>
    <n v="1.2959183673469388"/>
    <n v="51.008369934195478"/>
    <n v="1.3220536697230256"/>
    <x v="1"/>
    <m/>
    <m/>
    <n v="2"/>
    <n v="2"/>
    <n v="3"/>
    <n v="2"/>
    <n v="3"/>
    <n v="3"/>
    <m/>
    <n v="1"/>
    <n v="90"/>
    <n v="1"/>
    <n v="2"/>
    <m/>
  </r>
  <r>
    <n v="80634"/>
    <x v="1"/>
    <n v="46"/>
    <n v="1"/>
    <x v="1"/>
    <m/>
    <n v="2"/>
    <n v="5"/>
    <n v="1"/>
    <n v="47"/>
    <n v="1.22"/>
    <n v="191"/>
    <n v="4.9400000000000004"/>
    <n v="52"/>
    <n v="1.3497872340425532"/>
    <n v="56.687208886247269"/>
    <n v="1.4714552093876949"/>
    <x v="0"/>
    <n v="2"/>
    <m/>
    <n v="77"/>
    <n v="3"/>
    <n v="3"/>
    <n v="3"/>
    <n v="3"/>
    <n v="3"/>
    <n v="1"/>
    <n v="0"/>
    <n v="0"/>
    <n v="1"/>
    <n v="2"/>
    <m/>
  </r>
  <r>
    <n v="80635"/>
    <x v="1"/>
    <n v="57"/>
    <n v="3"/>
    <x v="1"/>
    <m/>
    <n v="1"/>
    <n v="4"/>
    <n v="3"/>
    <n v="82"/>
    <n v="2.12"/>
    <n v="130"/>
    <n v="3.36"/>
    <n v="81"/>
    <n v="2.0941463414634147"/>
    <n v="91.404719479786792"/>
    <n v="2.3631464060627807"/>
    <x v="1"/>
    <n v="1"/>
    <n v="2"/>
    <n v="5"/>
    <n v="3"/>
    <n v="1"/>
    <m/>
    <m/>
    <m/>
    <m/>
    <n v="21"/>
    <n v="5"/>
    <n v="2"/>
    <n v="1"/>
    <n v="2"/>
  </r>
  <r>
    <n v="80636"/>
    <x v="1"/>
    <n v="49"/>
    <n v="2"/>
    <x v="1"/>
    <m/>
    <n v="2"/>
    <n v="1"/>
    <n v="1"/>
    <n v="60"/>
    <n v="1.55"/>
    <n v="176"/>
    <n v="4.55"/>
    <n v="64"/>
    <n v="1.6533333333333333"/>
    <n v="55.751687814412428"/>
    <n v="1.4402519352056544"/>
    <x v="0"/>
    <n v="2"/>
    <m/>
    <n v="4"/>
    <n v="3"/>
    <n v="0"/>
    <n v="1"/>
    <n v="1"/>
    <n v="1"/>
    <m/>
    <n v="0"/>
    <n v="0"/>
    <n v="2"/>
    <n v="1"/>
    <n v="2"/>
  </r>
  <r>
    <n v="80645"/>
    <x v="1"/>
    <n v="22"/>
    <n v="4"/>
    <x v="1"/>
    <m/>
    <n v="1"/>
    <n v="3"/>
    <n v="5"/>
    <n v="52"/>
    <n v="1.34"/>
    <n v="220"/>
    <n v="5.69"/>
    <n v="46"/>
    <n v="1.1853846153846155"/>
    <n v="55.909782127845197"/>
    <n v="1.440752077909857"/>
    <x v="0"/>
    <m/>
    <m/>
    <n v="14"/>
    <n v="3"/>
    <n v="1"/>
    <m/>
    <m/>
    <m/>
    <n v="10"/>
    <n v="2"/>
    <n v="0"/>
    <n v="1"/>
    <n v="1"/>
    <n v="2"/>
  </r>
  <r>
    <n v="80651"/>
    <x v="1"/>
    <n v="64"/>
    <n v="6"/>
    <x v="1"/>
    <m/>
    <n v="2"/>
    <n v="2"/>
    <n v="6"/>
    <n v="61"/>
    <n v="1.58"/>
    <n v="203"/>
    <n v="5.25"/>
    <n v="57"/>
    <n v="1.4763934426229508"/>
    <n v="57.025702476006252"/>
    <n v="1.4770591788867193"/>
    <x v="0"/>
    <n v="1"/>
    <n v="1"/>
    <m/>
    <n v="4"/>
    <n v="0"/>
    <m/>
    <m/>
    <m/>
    <n v="0"/>
    <n v="0"/>
    <n v="0"/>
    <n v="1"/>
    <n v="1"/>
    <n v="2"/>
  </r>
  <r>
    <n v="80653"/>
    <x v="1"/>
    <n v="35"/>
    <n v="3"/>
    <x v="1"/>
    <m/>
    <n v="1"/>
    <n v="5"/>
    <n v="1"/>
    <n v="61"/>
    <n v="1.58"/>
    <n v="164"/>
    <n v="4.24"/>
    <n v="56"/>
    <n v="1.4504918032786887"/>
    <n v="61.556864721906422"/>
    <n v="1.594423709190363"/>
    <x v="0"/>
    <m/>
    <m/>
    <n v="15"/>
    <n v="2"/>
    <n v="1"/>
    <n v="3"/>
    <n v="3"/>
    <n v="3"/>
    <n v="0"/>
    <n v="8"/>
    <n v="0"/>
    <n v="1"/>
    <n v="1"/>
    <n v="2"/>
  </r>
  <r>
    <n v="80654"/>
    <x v="1"/>
    <n v="30"/>
    <n v="1"/>
    <x v="1"/>
    <m/>
    <n v="1"/>
    <n v="5"/>
    <n v="3"/>
    <n v="65"/>
    <n v="1.68"/>
    <n v="237"/>
    <n v="6.13"/>
    <n v="75"/>
    <n v="1.9384615384615385"/>
    <n v="66.896784391661058"/>
    <n v="1.729024581199855"/>
    <x v="0"/>
    <m/>
    <m/>
    <n v="8"/>
    <n v="3"/>
    <n v="3"/>
    <n v="2"/>
    <n v="0"/>
    <n v="3"/>
    <n v="0"/>
    <n v="0"/>
    <n v="15"/>
    <n v="1"/>
    <n v="1"/>
    <n v="2"/>
  </r>
  <r>
    <n v="80656"/>
    <x v="1"/>
    <n v="33"/>
    <n v="2"/>
    <x v="1"/>
    <m/>
    <n v="2"/>
    <n v="1"/>
    <n v="1"/>
    <n v="29"/>
    <n v="0.75"/>
    <n v="188"/>
    <n v="4.8600000000000003"/>
    <n v="39"/>
    <n v="1.0086206896551724"/>
    <n v="29.642770697977049"/>
    <n v="0.76662338012009601"/>
    <x v="0"/>
    <m/>
    <m/>
    <n v="5"/>
    <n v="3"/>
    <n v="2"/>
    <n v="2"/>
    <n v="3"/>
    <n v="3"/>
    <n v="0"/>
    <n v="0"/>
    <n v="0"/>
    <n v="1"/>
    <n v="2"/>
    <m/>
  </r>
  <r>
    <n v="80659"/>
    <x v="1"/>
    <n v="22"/>
    <n v="3"/>
    <x v="1"/>
    <m/>
    <n v="1"/>
    <n v="4"/>
    <n v="5"/>
    <n v="37"/>
    <n v="0.96"/>
    <n v="141"/>
    <n v="3.65"/>
    <n v="38"/>
    <n v="0.98594594594594587"/>
    <n v="35.895201682011226"/>
    <n v="0.93133496256029136"/>
    <x v="1"/>
    <m/>
    <m/>
    <n v="13"/>
    <n v="4"/>
    <n v="0"/>
    <m/>
    <m/>
    <m/>
    <n v="7"/>
    <n v="0"/>
    <n v="1"/>
    <n v="1"/>
    <n v="2"/>
    <m/>
  </r>
  <r>
    <n v="80662"/>
    <x v="1"/>
    <n v="36"/>
    <n v="1"/>
    <x v="1"/>
    <m/>
    <n v="2"/>
    <n v="4"/>
    <n v="1"/>
    <n v="42"/>
    <n v="1.0900000000000001"/>
    <n v="215"/>
    <n v="5.56"/>
    <n v="50"/>
    <n v="1.2976190476190479"/>
    <n v="43.76767634889314"/>
    <n v="1.1358754100069888"/>
    <x v="0"/>
    <m/>
    <m/>
    <n v="5"/>
    <n v="3"/>
    <n v="2"/>
    <m/>
    <m/>
    <m/>
    <n v="1"/>
    <n v="0"/>
    <n v="0"/>
    <n v="1"/>
    <n v="2"/>
    <m/>
  </r>
  <r>
    <n v="80667"/>
    <x v="1"/>
    <n v="33"/>
    <n v="4"/>
    <x v="1"/>
    <m/>
    <n v="1"/>
    <n v="4"/>
    <n v="6"/>
    <n v="51"/>
    <n v="1.32"/>
    <n v="161"/>
    <n v="4.16"/>
    <n v="51"/>
    <n v="1.32"/>
    <n v="56.589181656213768"/>
    <n v="1.4646611722784739"/>
    <x v="0"/>
    <m/>
    <m/>
    <n v="7"/>
    <n v="5"/>
    <n v="1"/>
    <n v="3"/>
    <n v="3"/>
    <n v="1"/>
    <n v="10"/>
    <n v="12"/>
    <n v="0"/>
    <n v="1"/>
    <n v="2"/>
    <m/>
  </r>
  <r>
    <n v="80672"/>
    <x v="1"/>
    <n v="46"/>
    <n v="6"/>
    <x v="1"/>
    <m/>
    <n v="2"/>
    <n v="3"/>
    <n v="1"/>
    <n v="58"/>
    <n v="1.5"/>
    <n v="212"/>
    <n v="5.48"/>
    <n v="59"/>
    <n v="1.5258620689655173"/>
    <n v="61.153179981637145"/>
    <n v="1.5815477581457882"/>
    <x v="0"/>
    <n v="2"/>
    <m/>
    <n v="15"/>
    <n v="2"/>
    <n v="0"/>
    <n v="2"/>
    <n v="1"/>
    <n v="2"/>
    <n v="1"/>
    <n v="0"/>
    <n v="0"/>
    <n v="1"/>
    <n v="1"/>
    <n v="2"/>
  </r>
  <r>
    <n v="80676"/>
    <x v="1"/>
    <n v="72"/>
    <n v="3"/>
    <x v="1"/>
    <m/>
    <n v="1"/>
    <n v="3"/>
    <n v="1"/>
    <n v="67"/>
    <n v="1.73"/>
    <n v="301"/>
    <n v="7.78"/>
    <n v="72"/>
    <n v="1.8591044776119403"/>
    <n v="63.999956771819164"/>
    <n v="1.652536197242495"/>
    <x v="1"/>
    <n v="1"/>
    <n v="2"/>
    <n v="3"/>
    <n v="3"/>
    <n v="0"/>
    <n v="3"/>
    <n v="3"/>
    <n v="2"/>
    <m/>
    <n v="0"/>
    <n v="1"/>
    <n v="1"/>
    <n v="1"/>
    <n v="2"/>
  </r>
  <r>
    <n v="80679"/>
    <x v="1"/>
    <n v="43"/>
    <n v="1"/>
    <x v="1"/>
    <m/>
    <n v="2"/>
    <n v="3"/>
    <n v="1"/>
    <n v="54"/>
    <n v="1.4"/>
    <n v="199"/>
    <n v="5.15"/>
    <n v="58"/>
    <n v="1.5037037037037035"/>
    <n v="54.263811578656501"/>
    <n v="1.4068395594466498"/>
    <x v="0"/>
    <n v="2"/>
    <m/>
    <n v="9"/>
    <n v="4"/>
    <n v="1"/>
    <n v="3"/>
    <n v="3"/>
    <n v="3"/>
    <n v="2"/>
    <n v="0"/>
    <n v="0"/>
    <n v="1"/>
    <n v="1"/>
    <n v="2"/>
  </r>
  <r>
    <n v="80680"/>
    <x v="1"/>
    <n v="45"/>
    <n v="4"/>
    <x v="1"/>
    <m/>
    <n v="2"/>
    <n v="2"/>
    <n v="1"/>
    <n v="76"/>
    <n v="1.97"/>
    <n v="180"/>
    <n v="4.6500000000000004"/>
    <n v="78"/>
    <n v="2.0218421052631577"/>
    <n v="68.079684364196623"/>
    <n v="1.7646970815456229"/>
    <x v="0"/>
    <n v="2"/>
    <m/>
    <n v="6"/>
    <n v="3"/>
    <n v="2"/>
    <n v="3"/>
    <n v="3"/>
    <n v="3"/>
    <m/>
    <n v="0"/>
    <n v="0"/>
    <n v="2"/>
    <n v="1"/>
    <n v="1"/>
  </r>
  <r>
    <n v="80682"/>
    <x v="1"/>
    <n v="80"/>
    <n v="1"/>
    <x v="1"/>
    <m/>
    <n v="1"/>
    <n v="1"/>
    <n v="2"/>
    <n v="70"/>
    <n v="1.81"/>
    <n v="170"/>
    <n v="4.4000000000000004"/>
    <n v="77"/>
    <n v="1.9910000000000001"/>
    <n v="71.758781636335158"/>
    <n v="1.8554770680252379"/>
    <x v="0"/>
    <n v="2"/>
    <m/>
    <n v="3"/>
    <n v="4"/>
    <n v="1"/>
    <n v="3"/>
    <n v="2"/>
    <n v="1"/>
    <m/>
    <n v="0"/>
    <n v="0"/>
    <n v="2"/>
    <n v="1"/>
    <n v="2"/>
  </r>
  <r>
    <n v="80685"/>
    <x v="1"/>
    <n v="33"/>
    <n v="3"/>
    <x v="1"/>
    <m/>
    <n v="2"/>
    <n v="5"/>
    <n v="1"/>
    <n v="66"/>
    <n v="1.71"/>
    <n v="166"/>
    <n v="4.29"/>
    <n v="75"/>
    <n v="1.9431818181818181"/>
    <n v="56.87395286329587"/>
    <n v="1.4735524150944839"/>
    <x v="0"/>
    <m/>
    <m/>
    <n v="5"/>
    <n v="4"/>
    <n v="2"/>
    <n v="4"/>
    <n v="4"/>
    <n v="4"/>
    <n v="0"/>
    <n v="60"/>
    <n v="60"/>
    <n v="1"/>
    <n v="1"/>
    <n v="2"/>
  </r>
  <r>
    <n v="80686"/>
    <x v="1"/>
    <n v="46"/>
    <n v="4"/>
    <x v="1"/>
    <m/>
    <n v="1"/>
    <n v="4"/>
    <n v="4"/>
    <n v="37"/>
    <n v="0.96"/>
    <n v="165"/>
    <n v="4.2699999999999996"/>
    <n v="31"/>
    <n v="0.80432432432432432"/>
    <n v="37.912102356734863"/>
    <n v="0.98366535844501268"/>
    <x v="1"/>
    <n v="2"/>
    <m/>
    <n v="6"/>
    <n v="4"/>
    <n v="0"/>
    <m/>
    <m/>
    <m/>
    <n v="0"/>
    <n v="2"/>
    <n v="1"/>
    <n v="2"/>
    <n v="1"/>
    <n v="1"/>
  </r>
  <r>
    <n v="80688"/>
    <x v="1"/>
    <n v="26"/>
    <n v="4"/>
    <x v="1"/>
    <m/>
    <n v="1"/>
    <n v="5"/>
    <n v="5"/>
    <n v="43"/>
    <n v="1.1100000000000001"/>
    <n v="101"/>
    <n v="2.61"/>
    <n v="43"/>
    <n v="1.1100000000000001"/>
    <n v="43.124539603286379"/>
    <n v="1.1132148595266949"/>
    <x v="1"/>
    <m/>
    <m/>
    <n v="15"/>
    <n v="3"/>
    <n v="3"/>
    <n v="3"/>
    <n v="3"/>
    <n v="2"/>
    <n v="0"/>
    <n v="1"/>
    <n v="2"/>
    <n v="1"/>
    <n v="1"/>
    <n v="1"/>
  </r>
  <r>
    <n v="80694"/>
    <x v="1"/>
    <n v="34"/>
    <n v="3"/>
    <x v="1"/>
    <m/>
    <n v="1"/>
    <n v="3"/>
    <n v="1"/>
    <n v="40"/>
    <n v="1.03"/>
    <n v="206"/>
    <n v="5.33"/>
    <n v="42"/>
    <n v="1.0814999999999999"/>
    <n v="37.977755031312022"/>
    <n v="0.97792719205628453"/>
    <x v="1"/>
    <m/>
    <m/>
    <n v="4"/>
    <n v="4"/>
    <n v="2"/>
    <n v="3"/>
    <n v="3"/>
    <n v="2"/>
    <m/>
    <n v="0"/>
    <n v="3"/>
    <n v="1"/>
    <n v="1"/>
    <n v="2"/>
  </r>
  <r>
    <n v="80701"/>
    <x v="1"/>
    <n v="31"/>
    <n v="4"/>
    <x v="1"/>
    <m/>
    <n v="1"/>
    <n v="4"/>
    <n v="1"/>
    <n v="55"/>
    <n v="1.42"/>
    <n v="146"/>
    <n v="3.78"/>
    <n v="55"/>
    <n v="1.42"/>
    <n v="44.246755626070374"/>
    <n v="1.1423707816185442"/>
    <x v="1"/>
    <m/>
    <m/>
    <n v="10"/>
    <n v="4"/>
    <n v="3"/>
    <n v="3"/>
    <n v="3"/>
    <n v="3"/>
    <n v="1"/>
    <n v="0"/>
    <n v="4"/>
    <n v="1"/>
    <n v="2"/>
    <m/>
  </r>
  <r>
    <n v="80703"/>
    <x v="1"/>
    <n v="55"/>
    <n v="3"/>
    <x v="1"/>
    <m/>
    <n v="1"/>
    <n v="2"/>
    <n v="3"/>
    <n v="49"/>
    <n v="1.27"/>
    <n v="220"/>
    <n v="5.69"/>
    <n v="51"/>
    <n v="1.3218367346938775"/>
    <n v="62.910997286495835"/>
    <n v="1.6305503378336674"/>
    <x v="1"/>
    <n v="2"/>
    <m/>
    <n v="5"/>
    <n v="2"/>
    <n v="2"/>
    <n v="3"/>
    <n v="3"/>
    <n v="2"/>
    <n v="0"/>
    <n v="0"/>
    <n v="1"/>
    <n v="1"/>
    <n v="1"/>
    <n v="1"/>
  </r>
  <r>
    <n v="80708"/>
    <x v="1"/>
    <n v="66"/>
    <n v="3"/>
    <x v="1"/>
    <m/>
    <n v="2"/>
    <n v="5"/>
    <n v="3"/>
    <n v="36"/>
    <n v="0.93"/>
    <n v="207"/>
    <n v="5.35"/>
    <n v="44"/>
    <n v="1.1366666666666667"/>
    <n v="44.231681853086201"/>
    <n v="1.142651781204727"/>
    <x v="1"/>
    <n v="2"/>
    <m/>
    <n v="6"/>
    <n v="1"/>
    <n v="2"/>
    <m/>
    <m/>
    <m/>
    <n v="2"/>
    <n v="0"/>
    <n v="1"/>
    <n v="1"/>
    <n v="1"/>
    <n v="2"/>
  </r>
  <r>
    <n v="80709"/>
    <x v="1"/>
    <n v="59"/>
    <n v="6"/>
    <x v="1"/>
    <m/>
    <n v="2"/>
    <n v="3"/>
    <n v="1"/>
    <n v="55"/>
    <n v="1.42"/>
    <n v="218"/>
    <n v="5.64"/>
    <n v="51"/>
    <n v="1.3167272727272727"/>
    <n v="58.564233463035251"/>
    <n v="1.5120220275910918"/>
    <x v="0"/>
    <n v="2"/>
    <m/>
    <n v="15"/>
    <n v="3"/>
    <n v="3"/>
    <n v="3"/>
    <n v="3"/>
    <n v="3"/>
    <n v="0"/>
    <n v="0"/>
    <n v="0"/>
    <n v="2"/>
    <n v="1"/>
    <n v="2"/>
  </r>
  <r>
    <n v="80712"/>
    <x v="1"/>
    <n v="48"/>
    <n v="1"/>
    <x v="1"/>
    <m/>
    <n v="2"/>
    <n v="1"/>
    <n v="3"/>
    <n v="31"/>
    <n v="0.8"/>
    <n v="151"/>
    <n v="3.9"/>
    <n v="32"/>
    <n v="0.82580645161290323"/>
    <n v="46.149666753173769"/>
    <n v="1.1909591420173877"/>
    <x v="0"/>
    <n v="2"/>
    <m/>
    <n v="3"/>
    <n v="4"/>
    <n v="2"/>
    <n v="0"/>
    <n v="0"/>
    <n v="2"/>
    <m/>
    <n v="0"/>
    <n v="0"/>
    <n v="1"/>
    <n v="2"/>
    <m/>
  </r>
  <r>
    <n v="80718"/>
    <x v="1"/>
    <n v="36"/>
    <n v="3"/>
    <x v="1"/>
    <m/>
    <n v="1"/>
    <n v="4"/>
    <n v="6"/>
    <n v="100"/>
    <n v="2.59"/>
    <n v="243"/>
    <n v="6.28"/>
    <n v="106"/>
    <n v="2.7453999999999996"/>
    <n v="104.15018601198918"/>
    <n v="2.6974898177105193"/>
    <x v="0"/>
    <m/>
    <m/>
    <n v="7"/>
    <n v="4"/>
    <n v="3"/>
    <n v="3"/>
    <n v="3"/>
    <n v="3"/>
    <n v="1"/>
    <n v="0"/>
    <n v="4"/>
    <n v="1"/>
    <n v="2"/>
    <m/>
  </r>
  <r>
    <n v="80719"/>
    <x v="1"/>
    <n v="80"/>
    <n v="3"/>
    <x v="1"/>
    <m/>
    <n v="1"/>
    <n v="4"/>
    <n v="2"/>
    <n v="79"/>
    <n v="2.04"/>
    <n v="137"/>
    <n v="3.54"/>
    <n v="85"/>
    <n v="2.1949367088607596"/>
    <n v="72.637410161344249"/>
    <n v="1.8757002117612946"/>
    <x v="1"/>
    <n v="2"/>
    <m/>
    <n v="7"/>
    <n v="3"/>
    <n v="3"/>
    <n v="3"/>
    <n v="3"/>
    <n v="3"/>
    <n v="0"/>
    <n v="8"/>
    <n v="1"/>
    <n v="1"/>
    <n v="1"/>
    <n v="2"/>
  </r>
  <r>
    <n v="80722"/>
    <x v="1"/>
    <n v="63"/>
    <n v="7"/>
    <x v="1"/>
    <m/>
    <n v="1"/>
    <n v="1"/>
    <n v="6"/>
    <n v="45"/>
    <n v="1.1599999999999999"/>
    <n v="224"/>
    <n v="5.79"/>
    <n v="41"/>
    <n v="1.0568888888888888"/>
    <n v="42.345178247444075"/>
    <n v="1.0915645948230026"/>
    <x v="0"/>
    <n v="1"/>
    <n v="2"/>
    <n v="1"/>
    <n v="4"/>
    <n v="3"/>
    <n v="2"/>
    <n v="2"/>
    <n v="2"/>
    <m/>
    <n v="0"/>
    <n v="0"/>
    <n v="2"/>
    <n v="1"/>
    <n v="2"/>
  </r>
  <r>
    <n v="80731"/>
    <x v="1"/>
    <n v="32"/>
    <n v="7"/>
    <x v="1"/>
    <m/>
    <n v="1"/>
    <n v="4"/>
    <n v="6"/>
    <n v="62"/>
    <n v="1.6"/>
    <n v="149"/>
    <n v="3.85"/>
    <n v="56"/>
    <n v="1.4451612903225808"/>
    <n v="56.403664030836595"/>
    <n v="1.4555784266022349"/>
    <x v="1"/>
    <m/>
    <m/>
    <n v="6"/>
    <n v="3"/>
    <n v="2"/>
    <m/>
    <m/>
    <m/>
    <n v="4"/>
    <n v="0"/>
    <n v="6"/>
    <n v="1"/>
    <n v="1"/>
    <n v="1"/>
  </r>
  <r>
    <n v="80736"/>
    <x v="1"/>
    <n v="37"/>
    <n v="3"/>
    <x v="1"/>
    <m/>
    <n v="1"/>
    <n v="4"/>
    <n v="1"/>
    <n v="82"/>
    <n v="2.12"/>
    <n v="185"/>
    <n v="4.78"/>
    <n v="83"/>
    <n v="2.1458536585365855"/>
    <n v="78.120147967372077"/>
    <n v="2.0196916303759611"/>
    <x v="1"/>
    <m/>
    <m/>
    <n v="15"/>
    <n v="2"/>
    <n v="2"/>
    <n v="3"/>
    <n v="3"/>
    <n v="2"/>
    <n v="7"/>
    <n v="0"/>
    <n v="0"/>
    <n v="1"/>
    <n v="1"/>
    <n v="2"/>
  </r>
  <r>
    <n v="80739"/>
    <x v="1"/>
    <n v="30"/>
    <n v="3"/>
    <x v="1"/>
    <m/>
    <n v="1"/>
    <n v="4"/>
    <n v="4"/>
    <n v="39"/>
    <n v="1.01"/>
    <n v="140"/>
    <n v="3.62"/>
    <n v="47"/>
    <n v="1.2171794871794872"/>
    <n v="50.353360025172144"/>
    <n v="1.3040229134724068"/>
    <x v="1"/>
    <m/>
    <m/>
    <n v="1"/>
    <n v="3"/>
    <n v="3"/>
    <n v="3"/>
    <n v="3"/>
    <n v="3"/>
    <n v="1"/>
    <n v="4"/>
    <n v="2"/>
    <n v="1"/>
    <n v="1"/>
    <n v="1"/>
  </r>
  <r>
    <n v="80740"/>
    <x v="1"/>
    <n v="39"/>
    <n v="3"/>
    <x v="1"/>
    <m/>
    <n v="1"/>
    <n v="4"/>
    <n v="3"/>
    <n v="48"/>
    <n v="1.24"/>
    <n v="219"/>
    <n v="5.66"/>
    <n v="55"/>
    <n v="1.4208333333333334"/>
    <n v="52.618422894686532"/>
    <n v="1.3593092581127353"/>
    <x v="1"/>
    <m/>
    <m/>
    <n v="3"/>
    <n v="1"/>
    <n v="1"/>
    <n v="3"/>
    <n v="3"/>
    <n v="1"/>
    <n v="2"/>
    <n v="0"/>
    <n v="0"/>
    <n v="1"/>
    <n v="1"/>
    <n v="2"/>
  </r>
  <r>
    <n v="80742"/>
    <x v="1"/>
    <n v="53"/>
    <n v="3"/>
    <x v="1"/>
    <m/>
    <n v="1"/>
    <n v="5"/>
    <n v="1"/>
    <n v="65"/>
    <n v="1.68"/>
    <n v="195"/>
    <n v="5.04"/>
    <n v="61"/>
    <n v="1.5766153846153845"/>
    <n v="67.341352079017796"/>
    <n v="1.7405149460423059"/>
    <x v="1"/>
    <n v="2"/>
    <m/>
    <n v="15"/>
    <n v="2"/>
    <n v="0"/>
    <m/>
    <m/>
    <m/>
    <n v="2"/>
    <n v="0"/>
    <n v="0"/>
    <n v="1"/>
    <n v="1"/>
    <n v="2"/>
  </r>
  <r>
    <n v="80749"/>
    <x v="1"/>
    <n v="62"/>
    <n v="1"/>
    <x v="1"/>
    <m/>
    <n v="2"/>
    <n v="1"/>
    <n v="2"/>
    <n v="31"/>
    <n v="0.8"/>
    <n v="166"/>
    <n v="4.29"/>
    <n v="39"/>
    <n v="1.0064516129032259"/>
    <n v="26.538903922999911"/>
    <n v="0.68487493994838489"/>
    <x v="0"/>
    <n v="2"/>
    <m/>
    <n v="5"/>
    <n v="3"/>
    <n v="2"/>
    <m/>
    <m/>
    <m/>
    <m/>
    <n v="0"/>
    <n v="0"/>
    <n v="2"/>
    <n v="2"/>
    <m/>
  </r>
  <r>
    <n v="80750"/>
    <x v="1"/>
    <n v="80"/>
    <n v="3"/>
    <x v="1"/>
    <m/>
    <n v="1"/>
    <n v="2"/>
    <n v="2"/>
    <n v="47"/>
    <n v="1.22"/>
    <n v="170"/>
    <n v="4.4000000000000004"/>
    <n v="51"/>
    <n v="1.3238297872340425"/>
    <n v="48.564415117561069"/>
    <n v="1.2606082222005213"/>
    <x v="0"/>
    <n v="2"/>
    <m/>
    <n v="3"/>
    <n v="3"/>
    <n v="2"/>
    <n v="3"/>
    <n v="3"/>
    <n v="2"/>
    <n v="0"/>
    <n v="1"/>
    <n v="0"/>
    <n v="2"/>
    <n v="1"/>
    <n v="2"/>
  </r>
  <r>
    <n v="80755"/>
    <x v="1"/>
    <n v="32"/>
    <n v="3"/>
    <x v="1"/>
    <m/>
    <n v="1"/>
    <n v="5"/>
    <n v="1"/>
    <n v="111"/>
    <n v="2.87"/>
    <n v="234"/>
    <n v="6.05"/>
    <n v="108"/>
    <n v="2.7924324324324328"/>
    <n v="111.01817014924652"/>
    <n v="2.8704698047597974"/>
    <x v="1"/>
    <m/>
    <m/>
    <n v="15"/>
    <n v="2"/>
    <n v="0"/>
    <n v="3"/>
    <n v="3"/>
    <n v="1"/>
    <n v="0"/>
    <n v="0"/>
    <n v="0"/>
    <n v="1"/>
    <n v="1"/>
    <n v="2"/>
  </r>
  <r>
    <n v="80756"/>
    <x v="1"/>
    <n v="32"/>
    <n v="4"/>
    <x v="1"/>
    <m/>
    <n v="1"/>
    <n v="5"/>
    <n v="1"/>
    <n v="51"/>
    <n v="1.32"/>
    <n v="233"/>
    <n v="6.03"/>
    <n v="60"/>
    <n v="1.5529411764705883"/>
    <n v="60.061198655643736"/>
    <n v="1.5545251416754851"/>
    <x v="1"/>
    <m/>
    <m/>
    <n v="15"/>
    <n v="2"/>
    <n v="2"/>
    <n v="2"/>
    <n v="2"/>
    <n v="2"/>
    <n v="1"/>
    <n v="5"/>
    <n v="0"/>
    <n v="1"/>
    <n v="1"/>
    <n v="2"/>
  </r>
  <r>
    <n v="80757"/>
    <x v="1"/>
    <n v="39"/>
    <n v="6"/>
    <x v="1"/>
    <m/>
    <n v="2"/>
    <n v="5"/>
    <n v="1"/>
    <n v="50"/>
    <n v="1.29"/>
    <n v="210"/>
    <n v="5.43"/>
    <n v="51"/>
    <n v="1.3158000000000001"/>
    <n v="49.567980087737716"/>
    <n v="1.2788538862636332"/>
    <x v="0"/>
    <m/>
    <m/>
    <n v="15"/>
    <n v="1"/>
    <n v="2"/>
    <n v="3"/>
    <n v="3"/>
    <n v="2"/>
    <m/>
    <n v="0"/>
    <n v="0"/>
    <n v="2"/>
    <n v="1"/>
    <n v="1"/>
  </r>
  <r>
    <n v="80774"/>
    <x v="1"/>
    <n v="76"/>
    <n v="3"/>
    <x v="1"/>
    <m/>
    <n v="1"/>
    <n v="4"/>
    <n v="1"/>
    <n v="55"/>
    <n v="1.42"/>
    <n v="245"/>
    <n v="6.34"/>
    <n v="62"/>
    <n v="1.6007272727272726"/>
    <n v="45.751975512276111"/>
    <n v="1.1812328223169468"/>
    <x v="1"/>
    <n v="2"/>
    <m/>
    <n v="5"/>
    <n v="3"/>
    <n v="3"/>
    <n v="3"/>
    <n v="3"/>
    <n v="3"/>
    <n v="1"/>
    <n v="0"/>
    <n v="2"/>
    <n v="1"/>
    <n v="1"/>
    <n v="2"/>
  </r>
  <r>
    <n v="80781"/>
    <x v="1"/>
    <n v="62"/>
    <n v="2"/>
    <x v="1"/>
    <m/>
    <n v="1"/>
    <n v="2"/>
    <n v="1"/>
    <n v="48"/>
    <n v="1.24"/>
    <n v="182"/>
    <n v="4.71"/>
    <n v="46"/>
    <n v="1.1883333333333332"/>
    <n v="51.936894432779035"/>
    <n v="1.341703106180125"/>
    <x v="0"/>
    <n v="2"/>
    <m/>
    <n v="5"/>
    <n v="1"/>
    <n v="0"/>
    <m/>
    <m/>
    <m/>
    <n v="3"/>
    <n v="0"/>
    <n v="1"/>
    <n v="1"/>
    <n v="1"/>
    <n v="2"/>
  </r>
  <r>
    <n v="80782"/>
    <x v="1"/>
    <n v="29"/>
    <n v="1"/>
    <x v="1"/>
    <m/>
    <n v="1"/>
    <n v="5"/>
    <n v="6"/>
    <n v="48"/>
    <n v="1.24"/>
    <n v="149"/>
    <n v="3.85"/>
    <n v="54"/>
    <n v="1.3949999999999998"/>
    <n v="52.436726656959152"/>
    <n v="1.3546154386381115"/>
    <x v="1"/>
    <m/>
    <m/>
    <n v="10"/>
    <n v="3"/>
    <n v="0"/>
    <m/>
    <m/>
    <m/>
    <n v="2"/>
    <n v="7"/>
    <n v="0"/>
    <n v="1"/>
    <n v="1"/>
    <n v="2"/>
  </r>
  <r>
    <n v="80786"/>
    <x v="1"/>
    <n v="80"/>
    <n v="3"/>
    <x v="1"/>
    <m/>
    <n v="1"/>
    <n v="2"/>
    <n v="2"/>
    <n v="76"/>
    <n v="1.97"/>
    <n v="153"/>
    <n v="3.96"/>
    <n v="76"/>
    <n v="1.97"/>
    <n v="67.226698427094519"/>
    <n v="1.7425867881760027"/>
    <x v="0"/>
    <n v="2"/>
    <m/>
    <n v="2"/>
    <n v="2"/>
    <n v="3"/>
    <n v="3"/>
    <n v="3"/>
    <n v="3"/>
    <m/>
    <n v="0"/>
    <n v="0"/>
    <n v="1"/>
    <n v="1"/>
    <n v="2"/>
  </r>
  <r>
    <n v="80787"/>
    <x v="1"/>
    <n v="34"/>
    <n v="4"/>
    <x v="1"/>
    <m/>
    <n v="1"/>
    <n v="5"/>
    <n v="1"/>
    <n v="75"/>
    <n v="1.94"/>
    <n v="209"/>
    <n v="5.4"/>
    <n v="76"/>
    <n v="1.9658666666666667"/>
    <n v="69.873901966744555"/>
    <n v="1.8074049308731257"/>
    <x v="1"/>
    <m/>
    <m/>
    <n v="14"/>
    <n v="3"/>
    <n v="2"/>
    <n v="2"/>
    <n v="3"/>
    <n v="2"/>
    <n v="4"/>
    <n v="2"/>
    <n v="1"/>
    <n v="1"/>
    <n v="1"/>
    <n v="2"/>
  </r>
  <r>
    <n v="80788"/>
    <x v="1"/>
    <n v="31"/>
    <n v="3"/>
    <x v="1"/>
    <m/>
    <n v="1"/>
    <n v="5"/>
    <n v="5"/>
    <n v="47"/>
    <n v="1.22"/>
    <n v="122"/>
    <n v="3.15"/>
    <n v="53"/>
    <n v="1.3757446808510638"/>
    <n v="41.396081605502907"/>
    <n v="1.0745365863556073"/>
    <x v="1"/>
    <m/>
    <m/>
    <n v="15"/>
    <n v="2"/>
    <n v="1"/>
    <n v="3"/>
    <n v="3"/>
    <n v="2"/>
    <n v="0"/>
    <n v="0"/>
    <n v="1"/>
    <n v="1"/>
    <n v="1"/>
    <n v="2"/>
  </r>
  <r>
    <n v="80790"/>
    <x v="1"/>
    <n v="32"/>
    <n v="4"/>
    <x v="1"/>
    <m/>
    <n v="1"/>
    <n v="1"/>
    <n v="5"/>
    <n v="47"/>
    <n v="1.22"/>
    <n v="196"/>
    <n v="5.07"/>
    <n v="53"/>
    <n v="1.3757446808510638"/>
    <n v="52.431777785809956"/>
    <n v="1.3609950829508115"/>
    <x v="1"/>
    <m/>
    <m/>
    <n v="2"/>
    <n v="3"/>
    <n v="3"/>
    <n v="3"/>
    <n v="3"/>
    <n v="2"/>
    <n v="0"/>
    <n v="3"/>
    <n v="5"/>
    <n v="1"/>
    <n v="1"/>
    <n v="2"/>
  </r>
  <r>
    <n v="80792"/>
    <x v="1"/>
    <n v="76"/>
    <n v="4"/>
    <x v="1"/>
    <m/>
    <n v="1"/>
    <n v="2"/>
    <n v="2"/>
    <n v="86"/>
    <n v="2.2200000000000002"/>
    <n v="185"/>
    <n v="4.78"/>
    <n v="92"/>
    <n v="2.3748837209302325"/>
    <n v="83.879625418112752"/>
    <n v="2.1652647491652361"/>
    <x v="1"/>
    <n v="2"/>
    <m/>
    <n v="6"/>
    <n v="2"/>
    <n v="3"/>
    <n v="3"/>
    <n v="3"/>
    <n v="3"/>
    <n v="2"/>
    <n v="0"/>
    <n v="1"/>
    <n v="1"/>
    <n v="1"/>
    <n v="2"/>
  </r>
  <r>
    <n v="80795"/>
    <x v="1"/>
    <n v="28"/>
    <n v="3"/>
    <x v="1"/>
    <m/>
    <n v="1"/>
    <n v="4"/>
    <n v="5"/>
    <n v="54"/>
    <n v="1.4"/>
    <n v="153"/>
    <n v="3.96"/>
    <n v="62"/>
    <n v="1.6074074074074074"/>
    <n v="61.559806279629186"/>
    <n v="1.595994977620016"/>
    <x v="1"/>
    <m/>
    <m/>
    <n v="6"/>
    <n v="3"/>
    <n v="2"/>
    <n v="2"/>
    <n v="2"/>
    <n v="2"/>
    <n v="7"/>
    <n v="0"/>
    <n v="12"/>
    <n v="1"/>
    <n v="1"/>
    <n v="2"/>
  </r>
  <r>
    <n v="80804"/>
    <x v="1"/>
    <n v="67"/>
    <n v="2"/>
    <x v="1"/>
    <m/>
    <n v="2"/>
    <n v="2"/>
    <n v="1"/>
    <n v="49"/>
    <n v="1.27"/>
    <n v="261"/>
    <n v="6.75"/>
    <n v="52"/>
    <n v="1.3477551020408165"/>
    <n v="43.778215291506541"/>
    <n v="1.1346598657186389"/>
    <x v="0"/>
    <n v="2"/>
    <m/>
    <n v="6"/>
    <n v="3"/>
    <n v="3"/>
    <n v="3"/>
    <n v="3"/>
    <n v="3"/>
    <m/>
    <n v="0"/>
    <n v="0"/>
    <n v="2"/>
    <n v="1"/>
    <n v="2"/>
  </r>
  <r>
    <n v="80805"/>
    <x v="1"/>
    <n v="37"/>
    <n v="3"/>
    <x v="1"/>
    <m/>
    <n v="1"/>
    <n v="5"/>
    <n v="3"/>
    <n v="59"/>
    <n v="1.53"/>
    <n v="219"/>
    <n v="5.66"/>
    <n v="63"/>
    <n v="1.633728813559322"/>
    <n v="57.182509420050614"/>
    <n v="1.4828684646216514"/>
    <x v="1"/>
    <m/>
    <m/>
    <n v="4"/>
    <n v="3"/>
    <n v="1"/>
    <m/>
    <m/>
    <m/>
    <n v="9"/>
    <n v="0"/>
    <n v="1"/>
    <n v="1"/>
    <n v="1"/>
    <n v="2"/>
  </r>
  <r>
    <n v="80815"/>
    <x v="1"/>
    <n v="56"/>
    <n v="2"/>
    <x v="1"/>
    <m/>
    <n v="2"/>
    <n v="3"/>
    <n v="6"/>
    <n v="58"/>
    <n v="1.5"/>
    <n v="203"/>
    <n v="5.25"/>
    <n v="66"/>
    <n v="1.7068965517241379"/>
    <n v="62.495391330600576"/>
    <n v="1.6162601206189804"/>
    <x v="0"/>
    <n v="2"/>
    <m/>
    <n v="77"/>
    <n v="4"/>
    <n v="3"/>
    <n v="3"/>
    <n v="3"/>
    <n v="3"/>
    <m/>
    <n v="0"/>
    <n v="0"/>
    <n v="2"/>
    <n v="2"/>
    <m/>
  </r>
  <r>
    <n v="80816"/>
    <x v="1"/>
    <n v="31"/>
    <n v="2"/>
    <x v="1"/>
    <m/>
    <n v="2"/>
    <n v="3"/>
    <n v="6"/>
    <n v="58"/>
    <n v="1.5"/>
    <n v="197"/>
    <n v="5.09"/>
    <n v="62"/>
    <n v="1.603448275862069"/>
    <n v="59.747176720280855"/>
    <n v="1.5451856048348496"/>
    <x v="1"/>
    <m/>
    <m/>
    <n v="5"/>
    <n v="3"/>
    <n v="1"/>
    <n v="1"/>
    <n v="1"/>
    <n v="1"/>
    <n v="1"/>
    <n v="4"/>
    <n v="3"/>
    <n v="1"/>
    <n v="1"/>
    <n v="2"/>
  </r>
  <r>
    <n v="80819"/>
    <x v="1"/>
    <n v="54"/>
    <n v="4"/>
    <x v="1"/>
    <m/>
    <n v="1"/>
    <n v="1"/>
    <n v="2"/>
    <n v="47"/>
    <n v="1.22"/>
    <n v="156"/>
    <n v="4.03"/>
    <n v="41"/>
    <n v="1.0642553191489361"/>
    <n v="48.112873918817414"/>
    <n v="1.2488873655522816"/>
    <x v="0"/>
    <n v="2"/>
    <m/>
    <n v="4"/>
    <n v="2"/>
    <n v="2"/>
    <m/>
    <m/>
    <m/>
    <m/>
    <n v="0"/>
    <n v="1"/>
    <n v="1"/>
    <n v="1"/>
    <n v="2"/>
  </r>
  <r>
    <n v="80820"/>
    <x v="1"/>
    <n v="36"/>
    <n v="2"/>
    <x v="1"/>
    <m/>
    <n v="1"/>
    <n v="4"/>
    <n v="1"/>
    <n v="53"/>
    <n v="1.37"/>
    <n v="201"/>
    <n v="5.2"/>
    <n v="55"/>
    <n v="1.4216981132075472"/>
    <n v="53.574820679731452"/>
    <n v="1.3848585722873981"/>
    <x v="0"/>
    <m/>
    <m/>
    <n v="6"/>
    <n v="3"/>
    <n v="0"/>
    <m/>
    <m/>
    <m/>
    <n v="0"/>
    <n v="0"/>
    <n v="0"/>
    <n v="1"/>
    <n v="1"/>
    <n v="1"/>
  </r>
  <r>
    <n v="80823"/>
    <x v="1"/>
    <n v="48"/>
    <n v="3"/>
    <x v="1"/>
    <m/>
    <n v="1"/>
    <n v="5"/>
    <n v="2"/>
    <n v="86"/>
    <n v="2.2200000000000002"/>
    <n v="235"/>
    <n v="6.08"/>
    <n v="95"/>
    <n v="2.4523255813953488"/>
    <n v="80.19947053780588"/>
    <n v="2.0702654022549889"/>
    <x v="1"/>
    <n v="2"/>
    <m/>
    <n v="15"/>
    <n v="1"/>
    <n v="2"/>
    <n v="3"/>
    <n v="3"/>
    <n v="2"/>
    <n v="0"/>
    <n v="5"/>
    <n v="0"/>
    <n v="2"/>
    <n v="1"/>
    <n v="2"/>
  </r>
  <r>
    <n v="80832"/>
    <x v="1"/>
    <n v="36"/>
    <n v="3"/>
    <x v="1"/>
    <m/>
    <n v="1"/>
    <n v="4"/>
    <n v="1"/>
    <n v="56"/>
    <n v="1.45"/>
    <n v="237"/>
    <n v="6.13"/>
    <n v="59"/>
    <n v="1.5276785714285714"/>
    <n v="50.153737082301127"/>
    <n v="1.2986235494524399"/>
    <x v="1"/>
    <m/>
    <m/>
    <n v="7"/>
    <n v="3"/>
    <n v="2"/>
    <n v="3"/>
    <n v="2"/>
    <n v="2"/>
    <n v="3"/>
    <n v="30"/>
    <n v="0"/>
    <n v="1"/>
    <n v="1"/>
    <n v="2"/>
  </r>
  <r>
    <n v="80840"/>
    <x v="1"/>
    <n v="44"/>
    <n v="4"/>
    <x v="1"/>
    <m/>
    <n v="1"/>
    <n v="3"/>
    <n v="3"/>
    <n v="84"/>
    <n v="2.17"/>
    <n v="165"/>
    <n v="4.2699999999999996"/>
    <n v="78"/>
    <n v="2.0149999999999997"/>
    <n v="79.471203483544329"/>
    <n v="2.0530060899915616"/>
    <x v="1"/>
    <n v="1"/>
    <n v="1"/>
    <n v="12"/>
    <n v="1"/>
    <n v="1"/>
    <n v="3"/>
    <n v="3"/>
    <n v="1"/>
    <n v="1"/>
    <n v="5"/>
    <n v="5"/>
    <n v="1"/>
    <n v="1"/>
    <n v="2"/>
  </r>
  <r>
    <n v="80842"/>
    <x v="1"/>
    <n v="62"/>
    <n v="3"/>
    <x v="1"/>
    <m/>
    <n v="1"/>
    <n v="5"/>
    <n v="1"/>
    <n v="55"/>
    <n v="1.42"/>
    <n v="187"/>
    <n v="4.84"/>
    <n v="63"/>
    <n v="1.6265454545454545"/>
    <n v="58.552391748195191"/>
    <n v="1.5117162960443122"/>
    <x v="1"/>
    <n v="1"/>
    <n v="2"/>
    <n v="8"/>
    <n v="3"/>
    <n v="3"/>
    <n v="3"/>
    <n v="3"/>
    <n v="3"/>
    <n v="2"/>
    <n v="0"/>
    <n v="0"/>
    <n v="1"/>
    <n v="1"/>
    <n v="2"/>
  </r>
  <r>
    <n v="80843"/>
    <x v="1"/>
    <n v="77"/>
    <n v="4"/>
    <x v="1"/>
    <m/>
    <n v="1"/>
    <n v="5"/>
    <n v="2"/>
    <n v="24"/>
    <n v="0.62"/>
    <n v="113"/>
    <n v="2.92"/>
    <n v="20"/>
    <n v="0.51666666666666672"/>
    <n v="31.775637890841899"/>
    <n v="0.82087064551341571"/>
    <x v="0"/>
    <n v="2"/>
    <m/>
    <n v="8"/>
    <n v="2"/>
    <n v="0"/>
    <n v="2"/>
    <n v="2"/>
    <n v="2"/>
    <n v="0"/>
    <n v="0"/>
    <n v="0"/>
    <n v="1"/>
    <n v="1"/>
    <n v="2"/>
  </r>
  <r>
    <n v="80846"/>
    <x v="1"/>
    <n v="80"/>
    <n v="3"/>
    <x v="1"/>
    <m/>
    <n v="1"/>
    <n v="3"/>
    <n v="2"/>
    <n v="46"/>
    <n v="1.19"/>
    <n v="177"/>
    <n v="4.58"/>
    <n v="41"/>
    <n v="1.0606521739130435"/>
    <n v="48.355190793217815"/>
    <n v="1.2509277618245478"/>
    <x v="1"/>
    <n v="2"/>
    <m/>
    <n v="5"/>
    <n v="1"/>
    <n v="3"/>
    <n v="3"/>
    <n v="3"/>
    <n v="3"/>
    <m/>
    <n v="0"/>
    <n v="2"/>
    <n v="2"/>
    <n v="1"/>
    <n v="2"/>
  </r>
  <r>
    <n v="80850"/>
    <x v="1"/>
    <n v="25"/>
    <n v="4"/>
    <x v="1"/>
    <m/>
    <n v="1"/>
    <n v="4"/>
    <n v="6"/>
    <n v="50"/>
    <n v="1.29"/>
    <n v="143"/>
    <n v="3.7"/>
    <n v="58"/>
    <n v="1.4964000000000002"/>
    <n v="46.720460402226202"/>
    <n v="1.2053878783774359"/>
    <x v="1"/>
    <m/>
    <m/>
    <n v="8"/>
    <n v="3"/>
    <n v="2"/>
    <n v="3"/>
    <n v="3"/>
    <n v="3"/>
    <n v="1"/>
    <n v="30"/>
    <n v="4"/>
    <n v="1"/>
    <n v="2"/>
    <m/>
  </r>
  <r>
    <n v="80851"/>
    <x v="1"/>
    <n v="35"/>
    <n v="3"/>
    <x v="1"/>
    <m/>
    <n v="1"/>
    <n v="4"/>
    <n v="3"/>
    <n v="61"/>
    <n v="1.58"/>
    <n v="169"/>
    <n v="4.37"/>
    <n v="55"/>
    <n v="1.4245901639344263"/>
    <n v="66.575780636144287"/>
    <n v="1.7244218591001308"/>
    <x v="0"/>
    <m/>
    <m/>
    <n v="15"/>
    <n v="4"/>
    <n v="0"/>
    <n v="2"/>
    <n v="2"/>
    <n v="2"/>
    <n v="2"/>
    <n v="0"/>
    <n v="0"/>
    <n v="1"/>
    <n v="1"/>
    <n v="2"/>
  </r>
  <r>
    <n v="80854"/>
    <x v="1"/>
    <n v="27"/>
    <n v="6"/>
    <x v="1"/>
    <m/>
    <n v="1"/>
    <n v="4"/>
    <n v="5"/>
    <n v="89"/>
    <n v="2.2999999999999998"/>
    <n v="198"/>
    <n v="5.12"/>
    <n v="96"/>
    <n v="2.4808988764044941"/>
    <n v="80.947226117515783"/>
    <n v="2.0918946075313065"/>
    <x v="1"/>
    <m/>
    <m/>
    <n v="15"/>
    <n v="3"/>
    <n v="1"/>
    <n v="2"/>
    <n v="2"/>
    <n v="1"/>
    <n v="7"/>
    <n v="0"/>
    <n v="2"/>
    <n v="1"/>
    <n v="2"/>
    <m/>
  </r>
  <r>
    <n v="80859"/>
    <x v="1"/>
    <n v="75"/>
    <n v="4"/>
    <x v="1"/>
    <m/>
    <n v="1"/>
    <n v="2"/>
    <n v="2"/>
    <n v="88"/>
    <n v="2.2799999999999998"/>
    <n v="172"/>
    <n v="4.45"/>
    <n v="97"/>
    <n v="2.5131818181818177"/>
    <n v="92.969846977527453"/>
    <n v="2.4087642171450292"/>
    <x v="0"/>
    <n v="2"/>
    <m/>
    <n v="3"/>
    <n v="3"/>
    <n v="0"/>
    <n v="3"/>
    <n v="3"/>
    <n v="1"/>
    <m/>
    <n v="2"/>
    <n v="0"/>
    <n v="2"/>
    <n v="1"/>
    <n v="2"/>
  </r>
  <r>
    <n v="80863"/>
    <x v="1"/>
    <n v="37"/>
    <n v="6"/>
    <x v="1"/>
    <m/>
    <n v="2"/>
    <n v="5"/>
    <n v="1"/>
    <n v="71"/>
    <n v="1.84"/>
    <n v="209"/>
    <n v="5.4"/>
    <n v="77"/>
    <n v="1.9954929577464791"/>
    <n v="62.431708841943333"/>
    <n v="1.617948510833461"/>
    <x v="0"/>
    <m/>
    <m/>
    <n v="15"/>
    <n v="2"/>
    <n v="1"/>
    <n v="4"/>
    <n v="4"/>
    <n v="4"/>
    <n v="0"/>
    <n v="60"/>
    <n v="0"/>
    <n v="1"/>
    <n v="1"/>
    <n v="2"/>
  </r>
  <r>
    <n v="80865"/>
    <x v="1"/>
    <n v="25"/>
    <n v="4"/>
    <x v="1"/>
    <m/>
    <n v="1"/>
    <n v="2"/>
    <n v="5"/>
    <n v="49"/>
    <n v="1.27"/>
    <n v="175"/>
    <n v="4.53"/>
    <n v="52"/>
    <n v="1.3477551020408165"/>
    <n v="43.431041192568429"/>
    <n v="1.1256616798890184"/>
    <x v="1"/>
    <m/>
    <m/>
    <n v="2"/>
    <n v="4"/>
    <n v="1"/>
    <n v="2"/>
    <n v="1"/>
    <n v="0"/>
    <n v="1"/>
    <n v="6"/>
    <n v="0"/>
    <n v="1"/>
    <n v="2"/>
    <m/>
  </r>
  <r>
    <n v="80868"/>
    <x v="1"/>
    <n v="61"/>
    <n v="2"/>
    <x v="1"/>
    <m/>
    <n v="2"/>
    <n v="3"/>
    <n v="2"/>
    <n v="71"/>
    <n v="1.84"/>
    <n v="218"/>
    <n v="5.64"/>
    <n v="76"/>
    <n v="1.9695774647887325"/>
    <n v="64.828398616537356"/>
    <n v="1.6800599078088554"/>
    <x v="0"/>
    <n v="2"/>
    <m/>
    <n v="15"/>
    <n v="3"/>
    <n v="0"/>
    <m/>
    <m/>
    <m/>
    <m/>
    <n v="0"/>
    <n v="4"/>
    <n v="1"/>
    <n v="1"/>
    <n v="2"/>
  </r>
  <r>
    <n v="80873"/>
    <x v="1"/>
    <n v="36"/>
    <n v="6"/>
    <x v="1"/>
    <m/>
    <n v="2"/>
    <n v="5"/>
    <n v="1"/>
    <n v="60"/>
    <n v="1.55"/>
    <n v="171"/>
    <n v="4.42"/>
    <n v="64"/>
    <n v="1.6533333333333333"/>
    <n v="57.016721661342906"/>
    <n v="1.4729319762513586"/>
    <x v="0"/>
    <m/>
    <m/>
    <n v="15"/>
    <n v="3"/>
    <n v="3"/>
    <m/>
    <m/>
    <m/>
    <n v="1"/>
    <n v="0"/>
    <n v="0"/>
    <n v="1"/>
    <n v="1"/>
    <n v="2"/>
  </r>
  <r>
    <n v="80876"/>
    <x v="1"/>
    <n v="47"/>
    <n v="3"/>
    <x v="1"/>
    <m/>
    <n v="1"/>
    <n v="3"/>
    <n v="3"/>
    <n v="75"/>
    <n v="1.94"/>
    <n v="195"/>
    <n v="5.04"/>
    <n v="80"/>
    <n v="2.0693333333333332"/>
    <n v="85.89509358334314"/>
    <n v="2.2218197540224756"/>
    <x v="1"/>
    <n v="2"/>
    <m/>
    <n v="10"/>
    <n v="4"/>
    <n v="0"/>
    <n v="2"/>
    <n v="1"/>
    <n v="0"/>
    <n v="3"/>
    <n v="0"/>
    <n v="5"/>
    <n v="1"/>
    <n v="1"/>
    <n v="2"/>
  </r>
  <r>
    <n v="80878"/>
    <x v="1"/>
    <n v="65"/>
    <n v="1"/>
    <x v="1"/>
    <m/>
    <n v="1"/>
    <n v="3"/>
    <n v="1"/>
    <n v="55"/>
    <n v="1.42"/>
    <n v="184"/>
    <n v="4.76"/>
    <n v="62"/>
    <n v="1.6007272727272726"/>
    <n v="58.213292411436242"/>
    <n v="1.5029613677134446"/>
    <x v="0"/>
    <n v="2"/>
    <m/>
    <n v="8"/>
    <n v="3"/>
    <n v="2"/>
    <n v="3"/>
    <n v="3"/>
    <n v="2"/>
    <n v="1"/>
    <n v="0"/>
    <n v="0"/>
    <n v="1"/>
    <n v="1"/>
    <n v="2"/>
  </r>
  <r>
    <n v="80879"/>
    <x v="1"/>
    <n v="48"/>
    <n v="4"/>
    <x v="1"/>
    <m/>
    <n v="1"/>
    <n v="3"/>
    <n v="5"/>
    <n v="42"/>
    <n v="1.0900000000000001"/>
    <n v="166"/>
    <n v="4.29"/>
    <n v="47"/>
    <n v="1.2197619047619048"/>
    <n v="42.876425958346765"/>
    <n v="1.1127453403475709"/>
    <x v="1"/>
    <n v="1"/>
    <n v="2"/>
    <n v="8"/>
    <n v="3"/>
    <n v="2"/>
    <n v="3"/>
    <n v="3"/>
    <n v="2"/>
    <n v="3"/>
    <n v="1"/>
    <n v="10"/>
    <n v="1"/>
    <n v="1"/>
    <n v="2"/>
  </r>
  <r>
    <n v="80881"/>
    <x v="1"/>
    <n v="30"/>
    <n v="7"/>
    <x v="1"/>
    <m/>
    <n v="1"/>
    <n v="3"/>
    <n v="6"/>
    <n v="36"/>
    <n v="0.93"/>
    <n v="121"/>
    <n v="3.13"/>
    <n v="37"/>
    <n v="0.95583333333333342"/>
    <n v="39.148670316497778"/>
    <n v="1.0113406498428594"/>
    <x v="0"/>
    <m/>
    <m/>
    <n v="77"/>
    <n v="4"/>
    <n v="2"/>
    <n v="3"/>
    <n v="1"/>
    <n v="2"/>
    <n v="2"/>
    <n v="0"/>
    <n v="30"/>
    <n v="1"/>
    <n v="2"/>
    <m/>
  </r>
  <r>
    <n v="80890"/>
    <x v="1"/>
    <n v="65"/>
    <n v="3"/>
    <x v="1"/>
    <m/>
    <n v="1"/>
    <n v="4"/>
    <n v="1"/>
    <n v="39"/>
    <n v="1.01"/>
    <n v="228"/>
    <n v="5.9"/>
    <n v="47"/>
    <n v="1.2171794871794872"/>
    <n v="33.256519917160297"/>
    <n v="0.86125859272645899"/>
    <x v="1"/>
    <n v="2"/>
    <m/>
    <n v="4"/>
    <n v="3"/>
    <n v="3"/>
    <m/>
    <m/>
    <m/>
    <m/>
    <n v="0"/>
    <n v="0"/>
    <n v="2"/>
    <n v="1"/>
    <n v="2"/>
  </r>
  <r>
    <n v="80892"/>
    <x v="1"/>
    <n v="59"/>
    <n v="6"/>
    <x v="1"/>
    <m/>
    <n v="2"/>
    <n v="5"/>
    <n v="1"/>
    <n v="57"/>
    <n v="1.47"/>
    <n v="194"/>
    <n v="5.0199999999999996"/>
    <n v="65"/>
    <n v="1.6763157894736842"/>
    <n v="55.409407524142573"/>
    <n v="1.4289794572015717"/>
    <x v="0"/>
    <n v="2"/>
    <m/>
    <n v="15"/>
    <n v="3"/>
    <n v="1"/>
    <n v="3"/>
    <n v="3"/>
    <n v="2"/>
    <n v="0"/>
    <n v="0"/>
    <n v="0"/>
    <n v="1"/>
    <n v="1"/>
    <n v="2"/>
  </r>
  <r>
    <n v="80893"/>
    <x v="1"/>
    <n v="56"/>
    <n v="3"/>
    <x v="1"/>
    <m/>
    <n v="1"/>
    <n v="3"/>
    <n v="1"/>
    <n v="37"/>
    <n v="0.96"/>
    <n v="153"/>
    <n v="3.96"/>
    <n v="39"/>
    <n v="1.0118918918918918"/>
    <n v="36.060490679089725"/>
    <n v="0.93562354194394959"/>
    <x v="1"/>
    <n v="1"/>
    <n v="1"/>
    <n v="3"/>
    <n v="4"/>
    <n v="2"/>
    <n v="2"/>
    <n v="1"/>
    <n v="1"/>
    <n v="3"/>
    <n v="3"/>
    <n v="2"/>
    <n v="1"/>
    <n v="1"/>
    <n v="2"/>
  </r>
  <r>
    <n v="80894"/>
    <x v="1"/>
    <n v="67"/>
    <n v="3"/>
    <x v="1"/>
    <m/>
    <n v="1"/>
    <n v="4"/>
    <n v="1"/>
    <n v="68"/>
    <n v="1.76"/>
    <n v="161"/>
    <n v="4.16"/>
    <n v="71"/>
    <n v="1.8376470588235294"/>
    <n v="79.824342213515479"/>
    <n v="2.0660417984674595"/>
    <x v="1"/>
    <n v="2"/>
    <m/>
    <n v="9"/>
    <n v="3"/>
    <n v="1"/>
    <m/>
    <m/>
    <m/>
    <n v="2"/>
    <n v="1"/>
    <n v="0"/>
    <n v="1"/>
    <n v="1"/>
    <n v="2"/>
  </r>
  <r>
    <n v="80903"/>
    <x v="1"/>
    <n v="30"/>
    <n v="3"/>
    <x v="1"/>
    <m/>
    <n v="1"/>
    <n v="3"/>
    <n v="4"/>
    <n v="57"/>
    <n v="1.47"/>
    <n v="203"/>
    <n v="5.25"/>
    <n v="59"/>
    <n v="1.5215789473684211"/>
    <n v="68.097201421861129"/>
    <n v="1.7561909840374712"/>
    <x v="1"/>
    <m/>
    <m/>
    <n v="7"/>
    <n v="3"/>
    <n v="2"/>
    <n v="3"/>
    <n v="2"/>
    <n v="2"/>
    <n v="2"/>
    <n v="7"/>
    <n v="8"/>
    <n v="1"/>
    <n v="2"/>
    <m/>
  </r>
  <r>
    <n v="80905"/>
    <x v="1"/>
    <n v="22"/>
    <n v="4"/>
    <x v="1"/>
    <m/>
    <n v="1"/>
    <n v="3"/>
    <n v="5"/>
    <n v="44"/>
    <n v="1.1399999999999999"/>
    <n v="87"/>
    <n v="2.25"/>
    <n v="47"/>
    <n v="1.2177272727272728"/>
    <n v="46.426377109495043"/>
    <n v="1.2028652251096441"/>
    <x v="1"/>
    <m/>
    <m/>
    <n v="5"/>
    <n v="3"/>
    <n v="1"/>
    <m/>
    <m/>
    <m/>
    <n v="2"/>
    <n v="0"/>
    <n v="2"/>
    <n v="1"/>
    <n v="2"/>
    <m/>
  </r>
  <r>
    <n v="80908"/>
    <x v="1"/>
    <n v="53"/>
    <n v="4"/>
    <x v="1"/>
    <m/>
    <n v="1"/>
    <n v="3"/>
    <n v="1"/>
    <n v="81"/>
    <n v="2.09"/>
    <n v="259"/>
    <n v="6.7"/>
    <n v="80"/>
    <n v="2.0641975308641975"/>
    <n v="79.29870318106164"/>
    <n v="2.046102341338504"/>
    <x v="0"/>
    <n v="2"/>
    <m/>
    <n v="8"/>
    <n v="3"/>
    <n v="3"/>
    <m/>
    <m/>
    <m/>
    <n v="1"/>
    <n v="0"/>
    <n v="0"/>
    <n v="1"/>
    <n v="1"/>
    <n v="2"/>
  </r>
  <r>
    <n v="80912"/>
    <x v="1"/>
    <n v="28"/>
    <n v="2"/>
    <x v="1"/>
    <m/>
    <n v="2"/>
    <n v="4"/>
    <n v="1"/>
    <n v="43"/>
    <n v="1.1100000000000001"/>
    <n v="181"/>
    <n v="4.68"/>
    <n v="51"/>
    <n v="1.3165116279069768"/>
    <n v="44.932325945614778"/>
    <n v="1.1598809720844745"/>
    <x v="0"/>
    <m/>
    <m/>
    <n v="14"/>
    <n v="4"/>
    <n v="3"/>
    <n v="3"/>
    <n v="3"/>
    <n v="2"/>
    <n v="4"/>
    <n v="2"/>
    <n v="0"/>
    <n v="1"/>
    <n v="2"/>
    <m/>
  </r>
  <r>
    <n v="80915"/>
    <x v="1"/>
    <n v="66"/>
    <n v="1"/>
    <x v="1"/>
    <m/>
    <n v="1"/>
    <n v="4"/>
    <n v="1"/>
    <n v="72"/>
    <n v="1.86"/>
    <n v="161"/>
    <n v="4.16"/>
    <n v="78"/>
    <n v="2.0150000000000001"/>
    <n v="70.749274122515274"/>
    <n v="1.8276895814983112"/>
    <x v="0"/>
    <n v="2"/>
    <m/>
    <n v="7"/>
    <n v="1"/>
    <n v="2"/>
    <n v="3"/>
    <n v="3"/>
    <n v="3"/>
    <n v="1"/>
    <n v="0"/>
    <n v="1"/>
    <n v="1"/>
    <n v="1"/>
    <n v="2"/>
  </r>
  <r>
    <n v="80916"/>
    <x v="1"/>
    <n v="39"/>
    <n v="3"/>
    <x v="1"/>
    <m/>
    <n v="1"/>
    <n v="3"/>
    <n v="1"/>
    <n v="71"/>
    <n v="1.84"/>
    <n v="236"/>
    <n v="6.1"/>
    <n v="77"/>
    <n v="1.9954929577464791"/>
    <n v="73.078773923628603"/>
    <n v="1.8938724509785441"/>
    <x v="1"/>
    <m/>
    <m/>
    <n v="15"/>
    <n v="3"/>
    <n v="1"/>
    <n v="3"/>
    <n v="2"/>
    <n v="1"/>
    <n v="0"/>
    <n v="0"/>
    <n v="0"/>
    <n v="1"/>
    <n v="1"/>
    <n v="2"/>
  </r>
  <r>
    <n v="80920"/>
    <x v="1"/>
    <n v="28"/>
    <n v="2"/>
    <x v="1"/>
    <m/>
    <n v="2"/>
    <n v="3"/>
    <n v="6"/>
    <n v="29"/>
    <n v="0.75"/>
    <n v="161"/>
    <n v="4.16"/>
    <n v="27"/>
    <n v="0.69827586206896552"/>
    <n v="20.047768102247161"/>
    <n v="0.51847676126501274"/>
    <x v="1"/>
    <m/>
    <m/>
    <n v="6"/>
    <n v="5"/>
    <n v="1"/>
    <m/>
    <m/>
    <m/>
    <n v="2"/>
    <n v="0"/>
    <n v="2"/>
    <n v="1"/>
    <n v="1"/>
    <n v="2"/>
  </r>
  <r>
    <n v="80921"/>
    <x v="1"/>
    <n v="25"/>
    <n v="1"/>
    <x v="1"/>
    <m/>
    <n v="2"/>
    <n v="2"/>
    <n v="6"/>
    <n v="56"/>
    <n v="1.45"/>
    <n v="141"/>
    <n v="3.65"/>
    <n v="63"/>
    <n v="1.6312499999999999"/>
    <n v="56.193985803146916"/>
    <n v="1.4550228466886252"/>
    <x v="0"/>
    <m/>
    <m/>
    <n v="14"/>
    <n v="3"/>
    <n v="2"/>
    <n v="3"/>
    <n v="2"/>
    <n v="2"/>
    <n v="3"/>
    <n v="1"/>
    <n v="0"/>
    <n v="1"/>
    <n v="2"/>
    <m/>
  </r>
  <r>
    <n v="80924"/>
    <x v="1"/>
    <n v="39"/>
    <n v="4"/>
    <x v="1"/>
    <m/>
    <n v="1"/>
    <n v="4"/>
    <n v="1"/>
    <n v="36"/>
    <n v="0.93"/>
    <n v="194"/>
    <n v="5.0199999999999996"/>
    <n v="38"/>
    <n v="0.9816666666666668"/>
    <n v="33.591658406229897"/>
    <n v="0.86778450882760572"/>
    <x v="1"/>
    <m/>
    <m/>
    <n v="12"/>
    <n v="3"/>
    <n v="3"/>
    <n v="3"/>
    <n v="3"/>
    <n v="3"/>
    <n v="5"/>
    <n v="0"/>
    <n v="0"/>
    <n v="1"/>
    <n v="1"/>
    <n v="2"/>
  </r>
  <r>
    <n v="80928"/>
    <x v="1"/>
    <n v="62"/>
    <n v="4"/>
    <x v="1"/>
    <m/>
    <n v="1"/>
    <n v="4"/>
    <n v="2"/>
    <n v="81"/>
    <n v="2.09"/>
    <n v="191"/>
    <n v="4.9400000000000004"/>
    <n v="81"/>
    <n v="2.09"/>
    <n v="80.840027091639513"/>
    <n v="2.085872303969464"/>
    <x v="0"/>
    <n v="2"/>
    <m/>
    <n v="10"/>
    <n v="4"/>
    <n v="0"/>
    <m/>
    <m/>
    <m/>
    <n v="0"/>
    <n v="1"/>
    <n v="10"/>
    <n v="1"/>
    <n v="1"/>
    <n v="2"/>
  </r>
  <r>
    <n v="80929"/>
    <x v="1"/>
    <n v="65"/>
    <n v="3"/>
    <x v="1"/>
    <m/>
    <n v="1"/>
    <n v="3"/>
    <n v="2"/>
    <n v="67"/>
    <n v="1.73"/>
    <n v="219"/>
    <n v="5.66"/>
    <n v="62"/>
    <n v="1.6008955223880599"/>
    <n v="64.474522459842873"/>
    <n v="1.6647899082914652"/>
    <x v="1"/>
    <n v="2"/>
    <m/>
    <n v="7"/>
    <n v="2"/>
    <n v="3"/>
    <n v="3"/>
    <n v="3"/>
    <n v="3"/>
    <n v="0"/>
    <n v="0"/>
    <n v="0"/>
    <n v="2"/>
    <n v="1"/>
    <n v="2"/>
  </r>
  <r>
    <n v="80941"/>
    <x v="1"/>
    <n v="51"/>
    <n v="4"/>
    <x v="1"/>
    <m/>
    <n v="1"/>
    <n v="3"/>
    <n v="1"/>
    <n v="48"/>
    <n v="1.24"/>
    <n v="204"/>
    <n v="5.28"/>
    <n v="55"/>
    <n v="1.4208333333333334"/>
    <n v="56.623560901920143"/>
    <n v="1.4627753232996037"/>
    <x v="0"/>
    <n v="1"/>
    <n v="1"/>
    <n v="15"/>
    <n v="3"/>
    <n v="2"/>
    <n v="3"/>
    <n v="2"/>
    <n v="2"/>
    <n v="1"/>
    <n v="4"/>
    <n v="0"/>
    <n v="1"/>
    <n v="1"/>
    <n v="2"/>
  </r>
  <r>
    <n v="80943"/>
    <x v="1"/>
    <n v="78"/>
    <n v="3"/>
    <x v="1"/>
    <m/>
    <n v="1"/>
    <n v="3"/>
    <n v="2"/>
    <n v="56"/>
    <n v="1.45"/>
    <n v="216"/>
    <n v="5.59"/>
    <n v="53"/>
    <n v="1.3723214285714285"/>
    <n v="49.982752990527686"/>
    <n v="1.294196282790449"/>
    <x v="0"/>
    <n v="2"/>
    <m/>
    <n v="5"/>
    <n v="2"/>
    <n v="3"/>
    <n v="3"/>
    <n v="3"/>
    <n v="3"/>
    <n v="0"/>
    <n v="0"/>
    <n v="0"/>
    <n v="1"/>
    <n v="1"/>
    <n v="2"/>
  </r>
  <r>
    <n v="80954"/>
    <x v="1"/>
    <n v="29"/>
    <n v="4"/>
    <x v="1"/>
    <m/>
    <n v="1"/>
    <n v="4"/>
    <n v="5"/>
    <n v="43"/>
    <n v="1.1100000000000001"/>
    <n v="149"/>
    <n v="3.85"/>
    <n v="49"/>
    <n v="1.2648837209302328"/>
    <n v="35.959737884864964"/>
    <n v="0.92826300121395622"/>
    <x v="1"/>
    <m/>
    <m/>
    <n v="4"/>
    <n v="3"/>
    <n v="2"/>
    <m/>
    <m/>
    <m/>
    <n v="2"/>
    <n v="0"/>
    <n v="2"/>
    <n v="1"/>
    <n v="2"/>
    <m/>
  </r>
  <r>
    <n v="80955"/>
    <x v="1"/>
    <n v="72"/>
    <n v="4"/>
    <x v="1"/>
    <m/>
    <n v="1"/>
    <n v="4"/>
    <n v="3"/>
    <n v="83"/>
    <n v="2.15"/>
    <n v="189"/>
    <n v="4.8899999999999997"/>
    <n v="84"/>
    <n v="2.1759036144578312"/>
    <n v="85.746703155618633"/>
    <n v="2.2211495395732537"/>
    <x v="1"/>
    <n v="2"/>
    <m/>
    <n v="3"/>
    <n v="3"/>
    <n v="2"/>
    <n v="3"/>
    <n v="2"/>
    <n v="2"/>
    <n v="1"/>
    <n v="1"/>
    <n v="0"/>
    <n v="2"/>
    <n v="1"/>
    <n v="2"/>
  </r>
  <r>
    <n v="80961"/>
    <x v="1"/>
    <n v="41"/>
    <n v="6"/>
    <x v="1"/>
    <m/>
    <n v="2"/>
    <n v="5"/>
    <n v="1"/>
    <n v="76"/>
    <n v="1.97"/>
    <n v="182"/>
    <n v="4.71"/>
    <n v="77"/>
    <n v="1.9959210526315789"/>
    <n v="73.297894285763604"/>
    <n v="1.8999585755651882"/>
    <x v="0"/>
    <n v="2"/>
    <m/>
    <n v="14"/>
    <n v="1"/>
    <n v="3"/>
    <m/>
    <m/>
    <m/>
    <n v="0"/>
    <n v="0"/>
    <n v="2"/>
    <n v="1"/>
    <n v="1"/>
    <n v="2"/>
  </r>
  <r>
    <n v="80962"/>
    <x v="1"/>
    <n v="72"/>
    <n v="4"/>
    <x v="1"/>
    <m/>
    <n v="2"/>
    <n v="4"/>
    <n v="1"/>
    <n v="90"/>
    <n v="2.33"/>
    <n v="234"/>
    <n v="6.05"/>
    <n v="86"/>
    <n v="2.2264444444444442"/>
    <n v="90.783864803283521"/>
    <n v="2.3502933887961182"/>
    <x v="0"/>
    <n v="2"/>
    <m/>
    <n v="5"/>
    <n v="3"/>
    <n v="1"/>
    <m/>
    <m/>
    <m/>
    <m/>
    <n v="0"/>
    <n v="0"/>
    <n v="2"/>
    <n v="2"/>
    <m/>
  </r>
  <r>
    <n v="80966"/>
    <x v="1"/>
    <n v="27"/>
    <n v="4"/>
    <x v="1"/>
    <m/>
    <n v="1"/>
    <n v="4"/>
    <n v="5"/>
    <n v="65"/>
    <n v="1.68"/>
    <n v="242"/>
    <n v="6.26"/>
    <n v="59"/>
    <n v="1.5249230769230768"/>
    <n v="63.247033061843219"/>
    <n v="1.6346925468291786"/>
    <x v="1"/>
    <m/>
    <m/>
    <n v="8"/>
    <n v="4"/>
    <n v="2"/>
    <n v="3"/>
    <n v="2"/>
    <n v="3"/>
    <n v="8"/>
    <n v="0"/>
    <n v="60"/>
    <n v="1"/>
    <n v="1"/>
    <n v="1"/>
  </r>
  <r>
    <n v="80973"/>
    <x v="1"/>
    <n v="47"/>
    <n v="4"/>
    <x v="1"/>
    <m/>
    <n v="2"/>
    <n v="4"/>
    <n v="3"/>
    <n v="65"/>
    <n v="1.68"/>
    <n v="262"/>
    <n v="6.78"/>
    <n v="73"/>
    <n v="1.8867692307692308"/>
    <n v="57.959651285498808"/>
    <n v="1.4980340639944307"/>
    <x v="0"/>
    <n v="2"/>
    <m/>
    <n v="3"/>
    <n v="3"/>
    <n v="0"/>
    <m/>
    <m/>
    <m/>
    <n v="0"/>
    <n v="2"/>
    <n v="0"/>
    <n v="1"/>
    <n v="1"/>
    <n v="2"/>
  </r>
  <r>
    <n v="80975"/>
    <x v="1"/>
    <n v="26"/>
    <n v="4"/>
    <x v="1"/>
    <m/>
    <n v="1"/>
    <n v="3"/>
    <n v="1"/>
    <n v="44"/>
    <n v="1.1399999999999999"/>
    <n v="140"/>
    <n v="3.62"/>
    <n v="48"/>
    <n v="1.2436363636363637"/>
    <n v="36.231739033589193"/>
    <n v="0.93873142041571989"/>
    <x v="0"/>
    <m/>
    <m/>
    <n v="5"/>
    <n v="4"/>
    <n v="3"/>
    <n v="3"/>
    <n v="3"/>
    <n v="3"/>
    <n v="3"/>
    <n v="0"/>
    <n v="12"/>
    <n v="1"/>
    <n v="1"/>
    <n v="2"/>
  </r>
  <r>
    <n v="80980"/>
    <x v="1"/>
    <n v="44"/>
    <n v="3"/>
    <x v="1"/>
    <m/>
    <n v="1"/>
    <n v="5"/>
    <n v="5"/>
    <n v="53"/>
    <n v="1.37"/>
    <n v="176"/>
    <n v="4.55"/>
    <n v="61"/>
    <n v="1.5767924528301889"/>
    <n v="56.940360509014781"/>
    <n v="1.4718546018367973"/>
    <x v="1"/>
    <n v="2"/>
    <m/>
    <n v="8"/>
    <n v="3"/>
    <n v="3"/>
    <n v="3"/>
    <n v="3"/>
    <n v="3"/>
    <n v="1"/>
    <n v="0"/>
    <n v="1"/>
    <n v="1"/>
    <n v="2"/>
    <m/>
  </r>
  <r>
    <n v="80981"/>
    <x v="1"/>
    <n v="25"/>
    <n v="3"/>
    <x v="1"/>
    <m/>
    <n v="1"/>
    <n v="5"/>
    <n v="6"/>
    <n v="64"/>
    <n v="1.66"/>
    <n v="161"/>
    <n v="4.16"/>
    <n v="73"/>
    <n v="1.8934374999999999"/>
    <n v="59.897671755447419"/>
    <n v="1.5535958611569174"/>
    <x v="1"/>
    <m/>
    <m/>
    <n v="15"/>
    <n v="3"/>
    <n v="2"/>
    <n v="3"/>
    <n v="3"/>
    <n v="2"/>
    <n v="1"/>
    <n v="0"/>
    <n v="0"/>
    <n v="1"/>
    <n v="1"/>
    <n v="1"/>
  </r>
  <r>
    <n v="80987"/>
    <x v="1"/>
    <n v="80"/>
    <n v="3"/>
    <x v="1"/>
    <m/>
    <n v="1"/>
    <n v="3"/>
    <n v="2"/>
    <n v="72"/>
    <n v="1.86"/>
    <n v="188"/>
    <n v="4.8600000000000003"/>
    <n v="78"/>
    <n v="2.0150000000000001"/>
    <n v="71.532222306012116"/>
    <n v="1.847915742905313"/>
    <x v="0"/>
    <n v="1"/>
    <n v="3"/>
    <n v="6"/>
    <n v="2"/>
    <n v="2"/>
    <n v="3"/>
    <n v="3"/>
    <n v="2"/>
    <m/>
    <n v="0"/>
    <n v="0"/>
    <n v="2"/>
    <n v="1"/>
    <n v="2"/>
  </r>
  <r>
    <n v="80988"/>
    <x v="1"/>
    <n v="65"/>
    <n v="1"/>
    <x v="1"/>
    <m/>
    <n v="1"/>
    <n v="5"/>
    <n v="2"/>
    <n v="58"/>
    <n v="1.5"/>
    <n v="209"/>
    <n v="5.4"/>
    <n v="52"/>
    <n v="1.3448275862068966"/>
    <n v="50.115787250825583"/>
    <n v="1.296097946142041"/>
    <x v="0"/>
    <n v="2"/>
    <m/>
    <n v="6"/>
    <n v="3"/>
    <n v="2"/>
    <n v="3"/>
    <n v="3"/>
    <n v="2"/>
    <m/>
    <n v="0"/>
    <n v="0"/>
    <n v="2"/>
    <n v="1"/>
    <n v="2"/>
  </r>
  <r>
    <n v="81009"/>
    <x v="1"/>
    <n v="56"/>
    <n v="6"/>
    <x v="1"/>
    <m/>
    <n v="2"/>
    <n v="3"/>
    <n v="1"/>
    <n v="59"/>
    <n v="1.53"/>
    <n v="147"/>
    <n v="3.8"/>
    <n v="66"/>
    <n v="1.7115254237288136"/>
    <n v="51.803251833441706"/>
    <n v="1.3433724627994204"/>
    <x v="0"/>
    <n v="2"/>
    <m/>
    <n v="4"/>
    <n v="5"/>
    <n v="0"/>
    <n v="9"/>
    <n v="9"/>
    <n v="3"/>
    <m/>
    <n v="0"/>
    <n v="0"/>
    <n v="2"/>
    <n v="1"/>
    <n v="2"/>
  </r>
  <r>
    <n v="81011"/>
    <x v="1"/>
    <n v="60"/>
    <n v="1"/>
    <x v="1"/>
    <m/>
    <n v="1"/>
    <n v="4"/>
    <n v="1"/>
    <n v="51"/>
    <n v="1.32"/>
    <n v="241"/>
    <n v="6.23"/>
    <n v="56"/>
    <n v="1.4494117647058824"/>
    <n v="55.511722848765082"/>
    <n v="1.436774003144508"/>
    <x v="1"/>
    <n v="1"/>
    <n v="2"/>
    <n v="9"/>
    <n v="4"/>
    <n v="0"/>
    <m/>
    <m/>
    <m/>
    <n v="4"/>
    <n v="2"/>
    <n v="2"/>
    <n v="1"/>
    <n v="1"/>
    <n v="2"/>
  </r>
  <r>
    <n v="81023"/>
    <x v="1"/>
    <n v="22"/>
    <n v="4"/>
    <x v="1"/>
    <m/>
    <n v="1"/>
    <n v="4"/>
    <n v="6"/>
    <n v="50"/>
    <n v="1.29"/>
    <n v="152"/>
    <n v="3.93"/>
    <n v="44"/>
    <n v="1.1352000000000002"/>
    <n v="44.1660352331551"/>
    <n v="1.1394837090154015"/>
    <x v="1"/>
    <m/>
    <m/>
    <n v="4"/>
    <n v="4"/>
    <n v="0"/>
    <m/>
    <m/>
    <m/>
    <n v="4"/>
    <n v="30"/>
    <n v="10"/>
    <n v="1"/>
    <n v="1"/>
    <n v="1"/>
  </r>
  <r>
    <n v="81025"/>
    <x v="1"/>
    <n v="69"/>
    <n v="1"/>
    <x v="1"/>
    <m/>
    <n v="2"/>
    <n v="3"/>
    <n v="3"/>
    <n v="49"/>
    <n v="1.27"/>
    <n v="178"/>
    <n v="4.5999999999999996"/>
    <n v="44"/>
    <n v="1.1404081632653063"/>
    <n v="47.010447786009095"/>
    <n v="1.2184340548618684"/>
    <x v="0"/>
    <n v="2"/>
    <m/>
    <n v="12"/>
    <n v="4"/>
    <n v="1"/>
    <m/>
    <m/>
    <m/>
    <n v="0"/>
    <n v="0"/>
    <n v="0"/>
    <n v="2"/>
    <n v="1"/>
    <n v="2"/>
  </r>
  <r>
    <n v="81026"/>
    <x v="1"/>
    <n v="80"/>
    <n v="3"/>
    <x v="1"/>
    <m/>
    <n v="1"/>
    <n v="5"/>
    <n v="3"/>
    <n v="61"/>
    <n v="1.58"/>
    <n v="198"/>
    <n v="5.12"/>
    <n v="56"/>
    <n v="1.4504918032786887"/>
    <n v="64.883080879314562"/>
    <n v="1.6805781604806067"/>
    <x v="1"/>
    <n v="2"/>
    <m/>
    <n v="6"/>
    <n v="2"/>
    <n v="0"/>
    <n v="3"/>
    <n v="2"/>
    <n v="3"/>
    <m/>
    <n v="0"/>
    <n v="4"/>
    <n v="2"/>
    <n v="1"/>
    <n v="2"/>
  </r>
  <r>
    <n v="81040"/>
    <x v="1"/>
    <n v="52"/>
    <n v="3"/>
    <x v="1"/>
    <m/>
    <n v="1"/>
    <n v="2"/>
    <n v="6"/>
    <n v="68"/>
    <n v="1.76"/>
    <n v="150"/>
    <n v="3.88"/>
    <n v="75"/>
    <n v="1.9411764705882353"/>
    <n v="63.180032734056311"/>
    <n v="1.6352479060579281"/>
    <x v="1"/>
    <n v="2"/>
    <m/>
    <n v="9"/>
    <n v="5"/>
    <n v="2"/>
    <n v="3"/>
    <n v="3"/>
    <n v="3"/>
    <n v="5"/>
    <n v="1"/>
    <n v="0"/>
    <n v="1"/>
    <n v="2"/>
    <m/>
  </r>
  <r>
    <n v="81041"/>
    <x v="1"/>
    <n v="23"/>
    <n v="4"/>
    <x v="1"/>
    <m/>
    <n v="1"/>
    <n v="4"/>
    <n v="5"/>
    <n v="40"/>
    <n v="1.03"/>
    <n v="153"/>
    <n v="3.96"/>
    <n v="43"/>
    <n v="1.1072500000000001"/>
    <n v="31.882726549376883"/>
    <n v="0.82098020864645471"/>
    <x v="1"/>
    <m/>
    <m/>
    <n v="2"/>
    <n v="5"/>
    <n v="2"/>
    <n v="4"/>
    <n v="4"/>
    <n v="4"/>
    <n v="3"/>
    <n v="0"/>
    <n v="0"/>
    <n v="1"/>
    <n v="1"/>
    <n v="2"/>
  </r>
  <r>
    <n v="81050"/>
    <x v="1"/>
    <n v="38"/>
    <n v="7"/>
    <x v="1"/>
    <m/>
    <n v="2"/>
    <n v="2"/>
    <n v="1"/>
    <n v="42"/>
    <n v="1.0900000000000001"/>
    <n v="148"/>
    <n v="3.83"/>
    <n v="38"/>
    <n v="0.98619047619047628"/>
    <n v="36.97318285360172"/>
    <n v="0.9595421264387114"/>
    <x v="1"/>
    <m/>
    <m/>
    <n v="8"/>
    <n v="4"/>
    <n v="0"/>
    <n v="3"/>
    <n v="2"/>
    <n v="1"/>
    <n v="2"/>
    <n v="4"/>
    <n v="6"/>
    <n v="1"/>
    <n v="1"/>
    <n v="2"/>
  </r>
  <r>
    <n v="81052"/>
    <x v="1"/>
    <n v="44"/>
    <n v="1"/>
    <x v="1"/>
    <m/>
    <n v="2"/>
    <n v="2"/>
    <n v="1"/>
    <n v="67"/>
    <n v="1.73"/>
    <n v="219"/>
    <n v="5.66"/>
    <n v="70"/>
    <n v="1.8074626865671641"/>
    <n v="75.913022526548914"/>
    <n v="1.960142223446711"/>
    <x v="0"/>
    <n v="2"/>
    <m/>
    <n v="10"/>
    <n v="4"/>
    <n v="1"/>
    <m/>
    <m/>
    <m/>
    <n v="7"/>
    <n v="4"/>
    <n v="0"/>
    <n v="1"/>
    <n v="1"/>
    <n v="2"/>
  </r>
  <r>
    <n v="81054"/>
    <x v="1"/>
    <n v="66"/>
    <n v="6"/>
    <x v="1"/>
    <m/>
    <n v="2"/>
    <n v="3"/>
    <n v="1"/>
    <n v="48"/>
    <n v="1.24"/>
    <n v="161"/>
    <n v="4.16"/>
    <n v="54"/>
    <n v="1.3949999999999998"/>
    <n v="51.326802198444369"/>
    <n v="1.3259423901264795"/>
    <x v="0"/>
    <n v="2"/>
    <m/>
    <n v="5"/>
    <n v="3"/>
    <n v="3"/>
    <m/>
    <m/>
    <m/>
    <m/>
    <n v="0"/>
    <n v="0"/>
    <n v="2"/>
    <n v="1"/>
    <n v="2"/>
  </r>
  <r>
    <n v="81055"/>
    <x v="1"/>
    <n v="48"/>
    <n v="1"/>
    <x v="1"/>
    <m/>
    <n v="2"/>
    <n v="1"/>
    <n v="1"/>
    <n v="63"/>
    <n v="1.63"/>
    <n v="176"/>
    <n v="4.55"/>
    <n v="64"/>
    <n v="1.6558730158730157"/>
    <n v="53.604912255263258"/>
    <n v="1.3869207456520494"/>
    <x v="0"/>
    <n v="2"/>
    <m/>
    <n v="7"/>
    <n v="3"/>
    <n v="2"/>
    <m/>
    <m/>
    <m/>
    <n v="2"/>
    <n v="0"/>
    <n v="0"/>
    <n v="1"/>
    <n v="2"/>
    <m/>
  </r>
  <r>
    <n v="81056"/>
    <x v="1"/>
    <n v="49"/>
    <n v="1"/>
    <x v="1"/>
    <m/>
    <n v="1"/>
    <n v="5"/>
    <n v="1"/>
    <n v="55"/>
    <n v="1.42"/>
    <n v="213"/>
    <n v="5.51"/>
    <n v="49"/>
    <n v="1.265090909090909"/>
    <n v="53.029381161645482"/>
    <n v="1.3691222045370288"/>
    <x v="1"/>
    <n v="2"/>
    <m/>
    <n v="8"/>
    <n v="4"/>
    <n v="1"/>
    <m/>
    <m/>
    <m/>
    <m/>
    <n v="0"/>
    <n v="0"/>
    <n v="1"/>
    <n v="1"/>
    <n v="2"/>
  </r>
  <r>
    <n v="81057"/>
    <x v="1"/>
    <n v="52"/>
    <n v="3"/>
    <x v="1"/>
    <m/>
    <n v="1"/>
    <n v="2"/>
    <n v="5"/>
    <n v="77"/>
    <n v="1.99"/>
    <n v="278"/>
    <n v="7.19"/>
    <n v="76"/>
    <n v="1.9641558441558442"/>
    <n v="71.1234577806826"/>
    <n v="1.8381257270591995"/>
    <x v="1"/>
    <n v="2"/>
    <m/>
    <n v="3"/>
    <n v="3"/>
    <n v="3"/>
    <n v="3"/>
    <n v="3"/>
    <n v="3"/>
    <m/>
    <n v="0"/>
    <n v="0"/>
    <n v="2"/>
    <n v="2"/>
    <m/>
  </r>
  <r>
    <n v="81063"/>
    <x v="1"/>
    <n v="80"/>
    <n v="3"/>
    <x v="1"/>
    <m/>
    <n v="1"/>
    <n v="3"/>
    <n v="2"/>
    <n v="41"/>
    <n v="1.06"/>
    <n v="165"/>
    <n v="4.2699999999999996"/>
    <n v="47"/>
    <n v="1.2151219512195122"/>
    <n v="44.485953566602696"/>
    <n v="1.150124653185338"/>
    <x v="0"/>
    <n v="2"/>
    <m/>
    <n v="5"/>
    <n v="3"/>
    <n v="0"/>
    <m/>
    <m/>
    <m/>
    <m/>
    <n v="0"/>
    <n v="0"/>
    <n v="1"/>
    <n v="1"/>
    <n v="2"/>
  </r>
  <r>
    <n v="81069"/>
    <x v="1"/>
    <n v="26"/>
    <n v="3"/>
    <x v="1"/>
    <m/>
    <n v="1"/>
    <n v="3"/>
    <n v="4"/>
    <n v="39"/>
    <n v="1.01"/>
    <n v="168"/>
    <n v="4.34"/>
    <n v="38"/>
    <n v="0.98410256410256414"/>
    <n v="48.675615000024031"/>
    <n v="1.2605736192313917"/>
    <x v="1"/>
    <m/>
    <m/>
    <n v="2"/>
    <n v="3"/>
    <n v="2"/>
    <n v="3"/>
    <n v="3"/>
    <n v="2"/>
    <n v="1"/>
    <n v="0"/>
    <n v="30"/>
    <n v="1"/>
    <n v="1"/>
    <n v="2"/>
  </r>
  <r>
    <n v="81078"/>
    <x v="1"/>
    <n v="53"/>
    <n v="2"/>
    <x v="1"/>
    <m/>
    <n v="2"/>
    <n v="4"/>
    <n v="5"/>
    <n v="50"/>
    <n v="1.29"/>
    <n v="192"/>
    <n v="4.97"/>
    <n v="55"/>
    <n v="1.419"/>
    <n v="46.603730672677351"/>
    <n v="1.2023762513550758"/>
    <x v="0"/>
    <n v="2"/>
    <m/>
    <n v="12"/>
    <n v="4"/>
    <n v="3"/>
    <n v="3"/>
    <n v="3"/>
    <n v="2"/>
    <n v="1"/>
    <n v="0"/>
    <n v="0"/>
    <n v="1"/>
    <n v="2"/>
    <m/>
  </r>
  <r>
    <n v="81082"/>
    <x v="1"/>
    <n v="60"/>
    <n v="2"/>
    <x v="1"/>
    <m/>
    <n v="2"/>
    <n v="1"/>
    <n v="5"/>
    <n v="57"/>
    <n v="1.47"/>
    <n v="202"/>
    <n v="5.22"/>
    <n v="67"/>
    <n v="1.7278947368421052"/>
    <n v="64.25113067961459"/>
    <n v="1.657002843842692"/>
    <x v="0"/>
    <n v="1"/>
    <n v="1"/>
    <n v="77"/>
    <n v="4"/>
    <n v="3"/>
    <n v="3"/>
    <n v="0"/>
    <n v="0"/>
    <n v="5"/>
    <n v="0"/>
    <n v="0"/>
    <n v="1"/>
    <n v="2"/>
    <m/>
  </r>
  <r>
    <n v="81084"/>
    <x v="1"/>
    <n v="26"/>
    <n v="2"/>
    <x v="1"/>
    <m/>
    <n v="2"/>
    <n v="3"/>
    <n v="5"/>
    <n v="60"/>
    <n v="1.55"/>
    <n v="155"/>
    <n v="4.01"/>
    <n v="62"/>
    <n v="1.6016666666666668"/>
    <n v="60.073146544952337"/>
    <n v="1.5518896190779354"/>
    <x v="1"/>
    <m/>
    <m/>
    <n v="15"/>
    <n v="3"/>
    <n v="2"/>
    <n v="3"/>
    <n v="3"/>
    <n v="3"/>
    <n v="10"/>
    <n v="0"/>
    <n v="0"/>
    <n v="1"/>
    <n v="2"/>
    <m/>
  </r>
  <r>
    <n v="81087"/>
    <x v="1"/>
    <n v="36"/>
    <n v="6"/>
    <x v="1"/>
    <m/>
    <n v="1"/>
    <n v="5"/>
    <n v="1"/>
    <n v="74"/>
    <n v="1.91"/>
    <n v="145"/>
    <n v="3.75"/>
    <n v="70"/>
    <n v="1.8067567567567566"/>
    <n v="79.007195378346864"/>
    <n v="2.0392397726032767"/>
    <x v="0"/>
    <m/>
    <m/>
    <n v="15"/>
    <n v="2"/>
    <n v="3"/>
    <n v="3"/>
    <n v="3"/>
    <n v="3"/>
    <n v="1"/>
    <n v="0"/>
    <n v="1"/>
    <n v="1"/>
    <n v="1"/>
    <n v="2"/>
  </r>
  <r>
    <n v="81088"/>
    <x v="1"/>
    <n v="54"/>
    <n v="1"/>
    <x v="1"/>
    <m/>
    <n v="2"/>
    <n v="1"/>
    <n v="1"/>
    <n v="57"/>
    <n v="1.47"/>
    <n v="192"/>
    <n v="4.97"/>
    <n v="66"/>
    <n v="1.7021052631578946"/>
    <n v="56.012312658214888"/>
    <n v="1.4445280632908051"/>
    <x v="0"/>
    <n v="2"/>
    <m/>
    <n v="6"/>
    <n v="4"/>
    <n v="3"/>
    <n v="3"/>
    <n v="3"/>
    <n v="3"/>
    <m/>
    <n v="0"/>
    <n v="0"/>
    <n v="2"/>
    <n v="1"/>
    <n v="2"/>
  </r>
  <r>
    <n v="81093"/>
    <x v="1"/>
    <n v="36"/>
    <n v="3"/>
    <x v="1"/>
    <m/>
    <n v="1"/>
    <n v="3"/>
    <n v="6"/>
    <n v="47"/>
    <n v="1.22"/>
    <n v="171"/>
    <n v="4.42"/>
    <n v="56"/>
    <n v="1.4536170212765955"/>
    <n v="43.441395615426011"/>
    <n v="1.127627715974888"/>
    <x v="1"/>
    <m/>
    <m/>
    <n v="4"/>
    <n v="4"/>
    <n v="1"/>
    <n v="3"/>
    <n v="3"/>
    <n v="1"/>
    <n v="3"/>
    <n v="6"/>
    <n v="10"/>
    <n v="1"/>
    <n v="1"/>
    <n v="2"/>
  </r>
  <r>
    <n v="81096"/>
    <x v="1"/>
    <n v="24"/>
    <n v="3"/>
    <x v="1"/>
    <m/>
    <n v="1"/>
    <n v="4"/>
    <n v="1"/>
    <n v="21"/>
    <n v="0.54"/>
    <n v="187"/>
    <n v="4.84"/>
    <n v="20"/>
    <n v="0.51428571428571435"/>
    <n v="20.137481340066703"/>
    <n v="0.51782094874457241"/>
    <x v="1"/>
    <m/>
    <m/>
    <n v="2"/>
    <n v="3"/>
    <n v="1"/>
    <m/>
    <m/>
    <m/>
    <n v="7"/>
    <n v="5"/>
    <n v="2"/>
    <n v="1"/>
    <n v="2"/>
    <m/>
  </r>
  <r>
    <n v="81097"/>
    <x v="1"/>
    <n v="21"/>
    <n v="3"/>
    <x v="1"/>
    <m/>
    <n v="1"/>
    <n v="3"/>
    <n v="6"/>
    <n v="55"/>
    <n v="1.42"/>
    <n v="168"/>
    <n v="4.34"/>
    <n v="60"/>
    <n v="1.5490909090909089"/>
    <n v="52.322592971348335"/>
    <n v="1.3508742185329934"/>
    <x v="1"/>
    <m/>
    <m/>
    <n v="6"/>
    <n v="3"/>
    <n v="2"/>
    <m/>
    <m/>
    <m/>
    <n v="1"/>
    <n v="0"/>
    <n v="3"/>
    <n v="1"/>
    <n v="2"/>
    <m/>
  </r>
  <r>
    <n v="81099"/>
    <x v="1"/>
    <n v="36"/>
    <n v="4"/>
    <x v="1"/>
    <m/>
    <n v="1"/>
    <n v="3"/>
    <n v="5"/>
    <n v="50"/>
    <n v="1.29"/>
    <n v="207"/>
    <n v="5.35"/>
    <n v="51"/>
    <n v="1.3158000000000001"/>
    <n v="52.707229045109031"/>
    <n v="1.3598465093638132"/>
    <x v="1"/>
    <m/>
    <m/>
    <n v="6"/>
    <n v="5"/>
    <n v="0"/>
    <m/>
    <m/>
    <m/>
    <n v="5"/>
    <n v="1"/>
    <n v="0"/>
    <n v="1"/>
    <n v="1"/>
    <n v="2"/>
  </r>
  <r>
    <n v="81100"/>
    <x v="1"/>
    <n v="80"/>
    <n v="3"/>
    <x v="1"/>
    <m/>
    <n v="1"/>
    <n v="4"/>
    <n v="1"/>
    <n v="35"/>
    <n v="0.91"/>
    <n v="113"/>
    <n v="2.92"/>
    <n v="34"/>
    <n v="0.88400000000000001"/>
    <n v="21.330443363643855"/>
    <n v="0.55459152745474027"/>
    <x v="0"/>
    <n v="1"/>
    <n v="1"/>
    <n v="5"/>
    <n v="3"/>
    <n v="0"/>
    <n v="3"/>
    <n v="2"/>
    <n v="2"/>
    <n v="1"/>
    <n v="1"/>
    <n v="6"/>
    <n v="1"/>
    <n v="1"/>
    <n v="2"/>
  </r>
  <r>
    <n v="81101"/>
    <x v="1"/>
    <n v="38"/>
    <n v="3"/>
    <x v="1"/>
    <m/>
    <n v="1"/>
    <n v="5"/>
    <n v="1"/>
    <n v="67"/>
    <n v="1.73"/>
    <n v="243"/>
    <n v="6.28"/>
    <n v="68"/>
    <n v="1.755820895522388"/>
    <n v="69.549305038580002"/>
    <n v="1.7958253390558716"/>
    <x v="1"/>
    <m/>
    <m/>
    <n v="10"/>
    <n v="2"/>
    <n v="1"/>
    <n v="3"/>
    <n v="3"/>
    <n v="1"/>
    <n v="1"/>
    <n v="0"/>
    <n v="4"/>
    <n v="1"/>
    <n v="1"/>
    <n v="2"/>
  </r>
  <r>
    <n v="81104"/>
    <x v="1"/>
    <n v="67"/>
    <n v="4"/>
    <x v="1"/>
    <m/>
    <n v="1"/>
    <n v="4"/>
    <n v="2"/>
    <n v="87"/>
    <n v="2.25"/>
    <n v="181"/>
    <n v="4.68"/>
    <n v="96"/>
    <n v="2.4827586206896552"/>
    <n v="85.47896408611156"/>
    <n v="2.2106628642959887"/>
    <x v="0"/>
    <n v="2"/>
    <m/>
    <n v="2"/>
    <n v="3"/>
    <n v="1"/>
    <n v="3"/>
    <n v="3"/>
    <n v="2"/>
    <m/>
    <n v="0"/>
    <n v="0"/>
    <n v="1"/>
    <n v="1"/>
    <n v="2"/>
  </r>
  <r>
    <n v="81107"/>
    <x v="1"/>
    <n v="54"/>
    <n v="1"/>
    <x v="1"/>
    <m/>
    <n v="1"/>
    <n v="4"/>
    <n v="1"/>
    <n v="46"/>
    <n v="1.19"/>
    <n v="221"/>
    <n v="5.72"/>
    <n v="43"/>
    <n v="1.112391304347826"/>
    <n v="52.159952516875002"/>
    <n v="1.3493552933713315"/>
    <x v="0"/>
    <n v="1"/>
    <n v="2"/>
    <n v="6"/>
    <n v="2"/>
    <n v="1"/>
    <n v="9"/>
    <n v="3"/>
    <n v="3"/>
    <n v="4"/>
    <n v="0"/>
    <n v="2"/>
    <n v="1"/>
    <n v="1"/>
    <n v="2"/>
  </r>
  <r>
    <n v="81109"/>
    <x v="1"/>
    <n v="77"/>
    <n v="4"/>
    <x v="1"/>
    <m/>
    <n v="1"/>
    <n v="3"/>
    <n v="1"/>
    <n v="46"/>
    <n v="1.19"/>
    <n v="147"/>
    <n v="3.8"/>
    <n v="44"/>
    <n v="1.1382608695652174"/>
    <n v="47.988189887657001"/>
    <n v="1.2414336079633006"/>
    <x v="1"/>
    <n v="2"/>
    <m/>
    <n v="5"/>
    <n v="4"/>
    <n v="1"/>
    <n v="3"/>
    <n v="3"/>
    <n v="2"/>
    <m/>
    <n v="0"/>
    <n v="0"/>
    <n v="1"/>
    <n v="1"/>
    <n v="2"/>
  </r>
  <r>
    <n v="81110"/>
    <x v="1"/>
    <n v="56"/>
    <n v="3"/>
    <x v="1"/>
    <m/>
    <n v="1"/>
    <n v="5"/>
    <n v="1"/>
    <n v="75"/>
    <n v="1.94"/>
    <n v="223"/>
    <n v="5.77"/>
    <n v="85"/>
    <n v="2.1986666666666665"/>
    <n v="73.999074972619084"/>
    <n v="1.9141094059584138"/>
    <x v="0"/>
    <n v="2"/>
    <m/>
    <n v="15"/>
    <n v="2"/>
    <n v="1"/>
    <n v="3"/>
    <n v="3"/>
    <n v="2"/>
    <n v="0"/>
    <n v="0"/>
    <n v="0"/>
    <n v="2"/>
    <n v="1"/>
    <n v="2"/>
  </r>
  <r>
    <n v="81111"/>
    <x v="1"/>
    <n v="77"/>
    <n v="3"/>
    <x v="1"/>
    <m/>
    <n v="1"/>
    <n v="4"/>
    <n v="2"/>
    <n v="89"/>
    <n v="2.2999999999999998"/>
    <n v="154"/>
    <n v="3.98"/>
    <n v="94"/>
    <n v="2.4292134831460674"/>
    <n v="89.627956978324377"/>
    <n v="2.3162281016870345"/>
    <x v="0"/>
    <n v="2"/>
    <m/>
    <n v="7"/>
    <n v="2"/>
    <n v="2"/>
    <m/>
    <m/>
    <m/>
    <n v="0"/>
    <n v="0"/>
    <n v="0"/>
    <n v="1"/>
    <n v="1"/>
    <n v="2"/>
  </r>
  <r>
    <n v="81118"/>
    <x v="1"/>
    <n v="40"/>
    <n v="6"/>
    <x v="1"/>
    <m/>
    <n v="2"/>
    <n v="5"/>
    <n v="1"/>
    <n v="73"/>
    <n v="1.89"/>
    <n v="198"/>
    <n v="5.12"/>
    <n v="78"/>
    <n v="2.0194520547945203"/>
    <n v="74.674897167533715"/>
    <n v="1.9333637759813525"/>
    <x v="1"/>
    <n v="2"/>
    <m/>
    <n v="9"/>
    <n v="3"/>
    <n v="3"/>
    <m/>
    <m/>
    <m/>
    <n v="0"/>
    <n v="0"/>
    <n v="10"/>
    <n v="1"/>
    <n v="1"/>
    <n v="2"/>
  </r>
  <r>
    <n v="81119"/>
    <x v="1"/>
    <n v="37"/>
    <n v="2"/>
    <x v="1"/>
    <m/>
    <n v="1"/>
    <n v="3"/>
    <n v="1"/>
    <n v="63"/>
    <n v="1.63"/>
    <n v="200"/>
    <n v="5.17"/>
    <n v="71"/>
    <n v="1.8369841269841267"/>
    <n v="59.892197652376353"/>
    <n v="1.5495917805297372"/>
    <x v="0"/>
    <m/>
    <m/>
    <n v="14"/>
    <n v="3"/>
    <n v="3"/>
    <n v="3"/>
    <n v="3"/>
    <n v="3"/>
    <n v="3"/>
    <n v="0"/>
    <n v="0"/>
    <n v="1"/>
    <n v="1"/>
    <n v="2"/>
  </r>
  <r>
    <n v="81122"/>
    <x v="1"/>
    <n v="37"/>
    <n v="4"/>
    <x v="1"/>
    <m/>
    <n v="1"/>
    <n v="4"/>
    <n v="6"/>
    <n v="55"/>
    <n v="1.42"/>
    <n v="202"/>
    <n v="5.22"/>
    <n v="58"/>
    <n v="1.4974545454545454"/>
    <n v="60.132162259645192"/>
    <n v="1.5525030983399304"/>
    <x v="0"/>
    <m/>
    <m/>
    <n v="5"/>
    <n v="2"/>
    <n v="3"/>
    <n v="3"/>
    <n v="3"/>
    <n v="3"/>
    <n v="2"/>
    <n v="0"/>
    <n v="4"/>
    <n v="1"/>
    <n v="1"/>
    <n v="2"/>
  </r>
  <r>
    <n v="81134"/>
    <x v="1"/>
    <n v="75"/>
    <n v="3"/>
    <x v="1"/>
    <m/>
    <n v="1"/>
    <n v="3"/>
    <n v="1"/>
    <n v="66"/>
    <n v="1.71"/>
    <n v="190"/>
    <n v="4.91"/>
    <n v="69"/>
    <n v="1.7877272727272726"/>
    <n v="76.182521509871904"/>
    <n v="1.9738198754830449"/>
    <x v="0"/>
    <n v="2"/>
    <m/>
    <n v="5"/>
    <n v="4"/>
    <n v="3"/>
    <n v="9"/>
    <n v="0"/>
    <n v="0"/>
    <n v="1"/>
    <n v="1"/>
    <n v="0"/>
    <n v="1"/>
    <n v="2"/>
    <n v="2"/>
  </r>
  <r>
    <n v="81136"/>
    <x v="1"/>
    <n v="78"/>
    <n v="2"/>
    <x v="1"/>
    <m/>
    <n v="2"/>
    <n v="3"/>
    <n v="2"/>
    <n v="47"/>
    <n v="1.22"/>
    <n v="224"/>
    <n v="5.79"/>
    <n v="48"/>
    <n v="1.2459574468085106"/>
    <n v="52.867159564560239"/>
    <n v="1.3722964823141168"/>
    <x v="1"/>
    <n v="2"/>
    <m/>
    <n v="5"/>
    <n v="2"/>
    <n v="0"/>
    <m/>
    <m/>
    <m/>
    <n v="1"/>
    <n v="0"/>
    <n v="0"/>
    <n v="1"/>
    <n v="1"/>
    <n v="2"/>
  </r>
  <r>
    <n v="81138"/>
    <x v="1"/>
    <n v="42"/>
    <n v="6"/>
    <x v="1"/>
    <m/>
    <n v="2"/>
    <n v="4"/>
    <n v="1"/>
    <n v="63"/>
    <n v="1.63"/>
    <n v="199"/>
    <n v="5.15"/>
    <n v="65"/>
    <n v="1.6817460317460315"/>
    <n v="61.86102113816456"/>
    <n v="1.600531181828702"/>
    <x v="1"/>
    <n v="2"/>
    <m/>
    <n v="15"/>
    <n v="3"/>
    <n v="3"/>
    <n v="3"/>
    <n v="3"/>
    <n v="3"/>
    <n v="0"/>
    <n v="0"/>
    <n v="12"/>
    <n v="1"/>
    <n v="1"/>
    <n v="2"/>
  </r>
  <r>
    <n v="81142"/>
    <x v="1"/>
    <n v="60"/>
    <n v="4"/>
    <x v="1"/>
    <m/>
    <n v="1"/>
    <n v="5"/>
    <n v="3"/>
    <n v="50"/>
    <n v="1.29"/>
    <n v="187"/>
    <n v="4.84"/>
    <n v="55"/>
    <n v="1.419"/>
    <n v="49.089808202650623"/>
    <n v="1.2665170516283861"/>
    <x v="1"/>
    <n v="1"/>
    <n v="2"/>
    <n v="15"/>
    <n v="3"/>
    <n v="2"/>
    <n v="3"/>
    <n v="3"/>
    <n v="3"/>
    <n v="1"/>
    <n v="0"/>
    <n v="1"/>
    <n v="1"/>
    <n v="1"/>
    <n v="2"/>
  </r>
  <r>
    <n v="81147"/>
    <x v="1"/>
    <n v="46"/>
    <n v="3"/>
    <x v="1"/>
    <m/>
    <n v="1"/>
    <n v="4"/>
    <n v="1"/>
    <n v="59"/>
    <n v="1.53"/>
    <n v="813"/>
    <n v="21.02"/>
    <n v="65"/>
    <n v="1.6855932203389832"/>
    <n v="50.061396578719531"/>
    <n v="1.2982023180583202"/>
    <x v="1"/>
    <n v="2"/>
    <m/>
    <n v="15"/>
    <n v="4"/>
    <n v="1"/>
    <n v="3"/>
    <n v="3"/>
    <n v="1"/>
    <m/>
    <n v="4"/>
    <n v="4"/>
    <n v="1"/>
    <n v="1"/>
    <n v="2"/>
  </r>
  <r>
    <n v="81148"/>
    <x v="1"/>
    <n v="73"/>
    <n v="4"/>
    <x v="1"/>
    <m/>
    <n v="1"/>
    <n v="5"/>
    <n v="1"/>
    <n v="72"/>
    <n v="1.86"/>
    <n v="173"/>
    <n v="4.47"/>
    <n v="71"/>
    <n v="1.8341666666666667"/>
    <n v="75.661019287751117"/>
    <n v="1.9545763316002374"/>
    <x v="1"/>
    <n v="2"/>
    <m/>
    <n v="7"/>
    <n v="1"/>
    <n v="2"/>
    <n v="3"/>
    <n v="9"/>
    <n v="2"/>
    <m/>
    <n v="2"/>
    <n v="0"/>
    <n v="1"/>
    <n v="1"/>
    <n v="2"/>
  </r>
  <r>
    <n v="81152"/>
    <x v="1"/>
    <n v="34"/>
    <n v="4"/>
    <x v="1"/>
    <m/>
    <n v="1"/>
    <n v="3"/>
    <n v="6"/>
    <n v="74"/>
    <n v="1.91"/>
    <n v="236"/>
    <n v="6.1"/>
    <n v="84"/>
    <n v="2.1681081081081079"/>
    <n v="72.680822863834621"/>
    <n v="1.8759509685124882"/>
    <x v="1"/>
    <m/>
    <m/>
    <n v="7"/>
    <n v="3"/>
    <n v="2"/>
    <m/>
    <m/>
    <m/>
    <n v="2"/>
    <n v="0"/>
    <n v="4"/>
    <n v="1"/>
    <n v="1"/>
    <n v="2"/>
  </r>
  <r>
    <n v="81153"/>
    <x v="1"/>
    <n v="30"/>
    <n v="6"/>
    <x v="1"/>
    <m/>
    <n v="2"/>
    <n v="5"/>
    <n v="1"/>
    <n v="48"/>
    <n v="1.24"/>
    <n v="166"/>
    <n v="4.29"/>
    <n v="54"/>
    <n v="1.3949999999999998"/>
    <n v="55.473676325817515"/>
    <n v="1.4330699717502859"/>
    <x v="0"/>
    <m/>
    <m/>
    <n v="6"/>
    <n v="3"/>
    <n v="2"/>
    <n v="2"/>
    <n v="2"/>
    <n v="2"/>
    <n v="1"/>
    <n v="1"/>
    <n v="0"/>
    <n v="1"/>
    <n v="1"/>
    <n v="1"/>
  </r>
  <r>
    <n v="81155"/>
    <x v="1"/>
    <n v="56"/>
    <n v="4"/>
    <x v="1"/>
    <m/>
    <n v="1"/>
    <n v="3"/>
    <n v="6"/>
    <n v="68"/>
    <n v="1.76"/>
    <n v="191"/>
    <n v="4.9400000000000004"/>
    <n v="63"/>
    <n v="1.6305882352941177"/>
    <n v="66.200663601337382"/>
    <n v="1.7134289402699086"/>
    <x v="0"/>
    <n v="2"/>
    <m/>
    <n v="8"/>
    <n v="3"/>
    <n v="1"/>
    <m/>
    <m/>
    <m/>
    <m/>
    <n v="0"/>
    <n v="0"/>
    <n v="1"/>
    <n v="2"/>
    <m/>
  </r>
  <r>
    <n v="81159"/>
    <x v="1"/>
    <n v="24"/>
    <n v="3"/>
    <x v="1"/>
    <m/>
    <n v="1"/>
    <n v="2"/>
    <n v="6"/>
    <n v="70"/>
    <n v="1.81"/>
    <n v="192"/>
    <n v="4.97"/>
    <n v="69"/>
    <n v="1.7841428571428573"/>
    <n v="74.200162185028091"/>
    <n v="1.9186041936414406"/>
    <x v="1"/>
    <m/>
    <m/>
    <n v="9"/>
    <n v="3"/>
    <n v="0"/>
    <m/>
    <m/>
    <m/>
    <n v="0"/>
    <n v="0"/>
    <n v="0"/>
    <n v="1"/>
    <n v="2"/>
    <m/>
  </r>
  <r>
    <n v="81162"/>
    <x v="1"/>
    <n v="80"/>
    <n v="6"/>
    <x v="1"/>
    <m/>
    <n v="2"/>
    <n v="1"/>
    <n v="2"/>
    <n v="55"/>
    <n v="1.42"/>
    <n v="224"/>
    <n v="5.79"/>
    <n v="63"/>
    <n v="1.6265454545454545"/>
    <n v="46.972304361300949"/>
    <n v="1.2127394944190426"/>
    <x v="0"/>
    <n v="2"/>
    <m/>
    <n v="14"/>
    <n v="3"/>
    <n v="3"/>
    <n v="3"/>
    <n v="3"/>
    <n v="3"/>
    <m/>
    <n v="0"/>
    <n v="0"/>
    <n v="2"/>
    <n v="1"/>
    <n v="2"/>
  </r>
  <r>
    <n v="81163"/>
    <x v="1"/>
    <n v="79"/>
    <n v="4"/>
    <x v="1"/>
    <m/>
    <n v="1"/>
    <n v="1"/>
    <n v="2"/>
    <n v="68"/>
    <n v="1.76"/>
    <n v="141"/>
    <n v="3.65"/>
    <n v="73"/>
    <n v="1.8894117647058821"/>
    <n v="78.304711338070447"/>
    <n v="2.0267101758088821"/>
    <x v="0"/>
    <n v="2"/>
    <m/>
    <n v="6"/>
    <n v="3"/>
    <n v="2"/>
    <n v="3"/>
    <n v="2"/>
    <n v="2"/>
    <m/>
    <n v="0"/>
    <n v="0"/>
    <n v="1"/>
    <n v="1"/>
    <n v="2"/>
  </r>
  <r>
    <n v="81166"/>
    <x v="1"/>
    <n v="73"/>
    <n v="3"/>
    <x v="1"/>
    <m/>
    <n v="2"/>
    <n v="5"/>
    <n v="1"/>
    <n v="37"/>
    <n v="0.96"/>
    <n v="173"/>
    <n v="4.47"/>
    <n v="37"/>
    <n v="0.95999999999999985"/>
    <n v="34.17889938259907"/>
    <n v="0.88680387587284071"/>
    <x v="0"/>
    <n v="2"/>
    <m/>
    <n v="2"/>
    <n v="3"/>
    <n v="2"/>
    <n v="3"/>
    <n v="3"/>
    <n v="3"/>
    <n v="0"/>
    <n v="0"/>
    <n v="0"/>
    <n v="2"/>
    <n v="1"/>
    <n v="2"/>
  </r>
  <r>
    <n v="81168"/>
    <x v="1"/>
    <n v="28"/>
    <n v="6"/>
    <x v="1"/>
    <m/>
    <n v="2"/>
    <n v="4"/>
    <n v="5"/>
    <n v="95"/>
    <n v="2.46"/>
    <n v="160"/>
    <n v="4.1399999999999997"/>
    <n v="99"/>
    <n v="2.5635789473684212"/>
    <n v="85.363223453850708"/>
    <n v="2.2104582073312917"/>
    <x v="0"/>
    <m/>
    <m/>
    <n v="9"/>
    <n v="3"/>
    <n v="2"/>
    <n v="3"/>
    <n v="0"/>
    <n v="1"/>
    <n v="1"/>
    <n v="0"/>
    <n v="0"/>
    <n v="1"/>
    <n v="1"/>
    <n v="2"/>
  </r>
  <r>
    <n v="81170"/>
    <x v="1"/>
    <n v="24"/>
    <n v="3"/>
    <x v="1"/>
    <m/>
    <n v="1"/>
    <n v="2"/>
    <n v="6"/>
    <n v="49"/>
    <n v="1.27"/>
    <n v="136"/>
    <n v="3.52"/>
    <n v="46"/>
    <n v="1.1922448979591838"/>
    <n v="42.93748326342488"/>
    <n v="1.1128694641744816"/>
    <x v="1"/>
    <m/>
    <m/>
    <n v="7"/>
    <n v="4"/>
    <n v="0"/>
    <m/>
    <m/>
    <m/>
    <n v="10"/>
    <n v="0"/>
    <n v="20"/>
    <n v="1"/>
    <n v="2"/>
    <m/>
  </r>
  <r>
    <n v="81171"/>
    <x v="1"/>
    <n v="49"/>
    <n v="1"/>
    <x v="1"/>
    <m/>
    <n v="2"/>
    <n v="1"/>
    <n v="1"/>
    <n v="47"/>
    <n v="1.22"/>
    <n v="221"/>
    <n v="5.72"/>
    <n v="44"/>
    <n v="1.142127659574468"/>
    <n v="45.468104751673721"/>
    <n v="1.1802359105753604"/>
    <x v="0"/>
    <n v="2"/>
    <m/>
    <n v="9"/>
    <n v="3"/>
    <n v="2"/>
    <n v="3"/>
    <n v="3"/>
    <n v="2"/>
    <m/>
    <n v="0"/>
    <n v="0"/>
    <n v="1"/>
    <n v="1"/>
    <n v="2"/>
  </r>
  <r>
    <n v="81173"/>
    <x v="1"/>
    <n v="50"/>
    <n v="1"/>
    <x v="1"/>
    <m/>
    <n v="1"/>
    <n v="4"/>
    <n v="6"/>
    <n v="63"/>
    <n v="1.63"/>
    <n v="235"/>
    <n v="6.08"/>
    <n v="73"/>
    <n v="1.8887301587301586"/>
    <n v="62.869892070671199"/>
    <n v="1.6266337154792707"/>
    <x v="0"/>
    <n v="2"/>
    <m/>
    <n v="14"/>
    <n v="4"/>
    <n v="3"/>
    <n v="3"/>
    <n v="3"/>
    <n v="3"/>
    <n v="7"/>
    <n v="150"/>
    <n v="0"/>
    <n v="1"/>
    <n v="1"/>
    <n v="2"/>
  </r>
  <r>
    <n v="81174"/>
    <x v="1"/>
    <n v="31"/>
    <n v="4"/>
    <x v="1"/>
    <m/>
    <n v="1"/>
    <n v="5"/>
    <n v="1"/>
    <n v="63"/>
    <n v="1.63"/>
    <n v="135"/>
    <n v="3.49"/>
    <n v="57"/>
    <n v="1.4747619047619047"/>
    <n v="60.664946983910269"/>
    <n v="1.5695851362503768"/>
    <x v="0"/>
    <m/>
    <m/>
    <n v="6"/>
    <n v="4"/>
    <n v="4"/>
    <n v="3"/>
    <n v="1"/>
    <n v="4"/>
    <n v="1"/>
    <n v="2"/>
    <n v="2"/>
    <n v="1"/>
    <n v="2"/>
    <m/>
  </r>
  <r>
    <n v="81176"/>
    <x v="1"/>
    <n v="38"/>
    <n v="1"/>
    <x v="1"/>
    <m/>
    <n v="2"/>
    <n v="3"/>
    <n v="1"/>
    <n v="53"/>
    <n v="1.37"/>
    <n v="145"/>
    <n v="3.75"/>
    <n v="55"/>
    <n v="1.4216981132075472"/>
    <n v="43.913050453048619"/>
    <n v="1.1351109268052191"/>
    <x v="0"/>
    <m/>
    <m/>
    <n v="7"/>
    <n v="4"/>
    <n v="3"/>
    <n v="3"/>
    <n v="3"/>
    <n v="3"/>
    <m/>
    <n v="3"/>
    <n v="0"/>
    <n v="1"/>
    <n v="2"/>
    <m/>
  </r>
  <r>
    <n v="81177"/>
    <x v="1"/>
    <n v="48"/>
    <n v="1"/>
    <x v="1"/>
    <m/>
    <n v="1"/>
    <n v="2"/>
    <n v="1"/>
    <n v="51"/>
    <n v="1.32"/>
    <n v="173"/>
    <n v="4.47"/>
    <n v="45"/>
    <n v="1.1647058823529413"/>
    <n v="52.328033799795591"/>
    <n v="1.3543726395241213"/>
    <x v="1"/>
    <n v="2"/>
    <m/>
    <n v="14"/>
    <n v="4"/>
    <n v="1"/>
    <m/>
    <m/>
    <m/>
    <n v="2"/>
    <n v="3"/>
    <n v="0"/>
    <n v="2"/>
    <n v="1"/>
    <n v="2"/>
  </r>
  <r>
    <n v="81186"/>
    <x v="1"/>
    <n v="42"/>
    <n v="3"/>
    <x v="1"/>
    <m/>
    <n v="1"/>
    <n v="4"/>
    <n v="5"/>
    <n v="57"/>
    <n v="1.47"/>
    <n v="185"/>
    <n v="4.78"/>
    <n v="60"/>
    <n v="1.5473684210526317"/>
    <n v="64.648668172417899"/>
    <n v="1.6672551265518301"/>
    <x v="1"/>
    <n v="2"/>
    <m/>
    <n v="6"/>
    <n v="2"/>
    <n v="0"/>
    <n v="3"/>
    <n v="3"/>
    <n v="3"/>
    <m/>
    <n v="0"/>
    <n v="0"/>
    <n v="1"/>
    <n v="2"/>
    <m/>
  </r>
  <r>
    <n v="81190"/>
    <x v="1"/>
    <n v="23"/>
    <n v="2"/>
    <x v="1"/>
    <m/>
    <n v="1"/>
    <n v="5"/>
    <n v="5"/>
    <n v="75"/>
    <n v="1.94"/>
    <n v="197"/>
    <n v="5.09"/>
    <n v="81"/>
    <n v="2.0951999999999997"/>
    <n v="88.800565645467032"/>
    <n v="2.296974631362747"/>
    <x v="0"/>
    <m/>
    <m/>
    <n v="15"/>
    <n v="4"/>
    <n v="1"/>
    <m/>
    <m/>
    <m/>
    <n v="3"/>
    <n v="2"/>
    <n v="0"/>
    <n v="1"/>
    <n v="1"/>
    <n v="2"/>
  </r>
  <r>
    <n v="81192"/>
    <x v="1"/>
    <n v="41"/>
    <n v="7"/>
    <x v="1"/>
    <m/>
    <n v="2"/>
    <n v="4"/>
    <n v="1"/>
    <n v="55"/>
    <n v="1.42"/>
    <n v="193"/>
    <n v="4.99"/>
    <n v="59"/>
    <n v="1.5232727272727273"/>
    <n v="47.896529752548169"/>
    <n v="1.2366013136112437"/>
    <x v="1"/>
    <n v="1"/>
    <n v="2"/>
    <n v="10"/>
    <n v="4"/>
    <n v="0"/>
    <m/>
    <m/>
    <m/>
    <n v="8"/>
    <n v="12"/>
    <n v="0"/>
    <n v="1"/>
    <n v="2"/>
    <m/>
  </r>
  <r>
    <n v="81196"/>
    <x v="1"/>
    <n v="41"/>
    <n v="6"/>
    <x v="1"/>
    <m/>
    <n v="2"/>
    <n v="1"/>
    <n v="3"/>
    <n v="70"/>
    <n v="1.81"/>
    <n v="171"/>
    <n v="4.42"/>
    <n v="68"/>
    <n v="1.7582857142857142"/>
    <n v="64.650732667569855"/>
    <n v="1.6716832304043063"/>
    <x v="0"/>
    <n v="2"/>
    <m/>
    <n v="7"/>
    <n v="2"/>
    <n v="0"/>
    <m/>
    <m/>
    <m/>
    <n v="0"/>
    <n v="0"/>
    <n v="0"/>
    <n v="1"/>
    <n v="1"/>
    <n v="2"/>
  </r>
  <r>
    <n v="81197"/>
    <x v="1"/>
    <n v="47"/>
    <n v="4"/>
    <x v="1"/>
    <m/>
    <n v="1"/>
    <n v="5"/>
    <n v="3"/>
    <n v="74"/>
    <n v="1.91"/>
    <n v="176"/>
    <n v="4.55"/>
    <n v="80"/>
    <n v="2.0648648648648646"/>
    <n v="69.467327301423666"/>
    <n v="1.793008042509719"/>
    <x v="1"/>
    <n v="2"/>
    <m/>
    <n v="77"/>
    <n v="3"/>
    <n v="3"/>
    <n v="3"/>
    <n v="3"/>
    <n v="3"/>
    <n v="2"/>
    <n v="2"/>
    <n v="1"/>
    <n v="1"/>
    <n v="1"/>
    <n v="2"/>
  </r>
  <r>
    <n v="81202"/>
    <x v="1"/>
    <n v="38"/>
    <n v="3"/>
    <x v="1"/>
    <m/>
    <n v="1"/>
    <n v="3"/>
    <n v="6"/>
    <n v="65"/>
    <n v="1.68"/>
    <n v="154"/>
    <n v="3.98"/>
    <n v="73"/>
    <n v="1.8867692307692308"/>
    <n v="53.601361109275956"/>
    <n v="1.3853890255935939"/>
    <x v="1"/>
    <m/>
    <m/>
    <n v="5"/>
    <n v="3"/>
    <n v="1"/>
    <n v="3"/>
    <n v="3"/>
    <n v="1"/>
    <n v="1"/>
    <n v="0"/>
    <n v="0"/>
    <n v="1"/>
    <n v="2"/>
    <m/>
  </r>
  <r>
    <n v="81204"/>
    <x v="1"/>
    <n v="65"/>
    <n v="4"/>
    <x v="1"/>
    <m/>
    <n v="2"/>
    <n v="3"/>
    <n v="1"/>
    <n v="46"/>
    <n v="1.19"/>
    <n v="205"/>
    <n v="5.3"/>
    <n v="52"/>
    <n v="1.3452173913043477"/>
    <n v="47.581196472882162"/>
    <n v="1.2309048652767343"/>
    <x v="0"/>
    <n v="2"/>
    <m/>
    <n v="77"/>
    <n v="3"/>
    <n v="0"/>
    <n v="3"/>
    <n v="2"/>
    <n v="1"/>
    <m/>
    <n v="0"/>
    <n v="0"/>
    <n v="2"/>
    <n v="1"/>
    <n v="2"/>
  </r>
  <r>
    <n v="81210"/>
    <x v="1"/>
    <n v="69"/>
    <n v="3"/>
    <x v="1"/>
    <m/>
    <n v="2"/>
    <n v="4"/>
    <n v="1"/>
    <n v="49"/>
    <n v="1.27"/>
    <n v="161"/>
    <n v="4.16"/>
    <n v="43"/>
    <n v="1.1144897959183673"/>
    <n v="46.700998536551666"/>
    <n v="1.2104136355391961"/>
    <x v="1"/>
    <n v="2"/>
    <m/>
    <n v="15"/>
    <n v="3"/>
    <n v="1"/>
    <m/>
    <m/>
    <m/>
    <n v="5"/>
    <n v="0"/>
    <n v="0"/>
    <n v="1"/>
    <n v="1"/>
    <n v="2"/>
  </r>
  <r>
    <n v="81212"/>
    <x v="1"/>
    <n v="37"/>
    <n v="4"/>
    <x v="1"/>
    <m/>
    <n v="1"/>
    <n v="3"/>
    <n v="5"/>
    <n v="63"/>
    <n v="1.63"/>
    <n v="164"/>
    <n v="4.24"/>
    <n v="69"/>
    <n v="1.7852380952380953"/>
    <n v="66.853419479287908"/>
    <n v="1.7296995833530047"/>
    <x v="0"/>
    <m/>
    <m/>
    <n v="6"/>
    <n v="3"/>
    <n v="3"/>
    <n v="3"/>
    <n v="3"/>
    <n v="3"/>
    <n v="1"/>
    <n v="3"/>
    <n v="4"/>
    <n v="1"/>
    <n v="1"/>
    <n v="2"/>
  </r>
  <r>
    <n v="81216"/>
    <x v="1"/>
    <n v="30"/>
    <n v="7"/>
    <x v="1"/>
    <m/>
    <n v="1"/>
    <n v="5"/>
    <n v="1"/>
    <n v="69"/>
    <n v="1.78"/>
    <n v="219"/>
    <n v="5.66"/>
    <n v="67"/>
    <n v="1.7284057971014493"/>
    <n v="62.514117199422778"/>
    <n v="1.6126830234053993"/>
    <x v="0"/>
    <m/>
    <m/>
    <n v="15"/>
    <n v="1"/>
    <n v="1"/>
    <n v="3"/>
    <n v="2"/>
    <n v="1"/>
    <m/>
    <n v="1"/>
    <n v="0"/>
    <n v="2"/>
    <n v="1"/>
    <n v="2"/>
  </r>
  <r>
    <n v="81221"/>
    <x v="1"/>
    <n v="68"/>
    <n v="2"/>
    <x v="1"/>
    <m/>
    <n v="2"/>
    <n v="3"/>
    <n v="2"/>
    <n v="49"/>
    <n v="1.27"/>
    <n v="209"/>
    <n v="5.4"/>
    <n v="52"/>
    <n v="1.3477551020408165"/>
    <n v="53.337880115220486"/>
    <n v="1.3824307703332657"/>
    <x v="0"/>
    <n v="1"/>
    <n v="2"/>
    <n v="15"/>
    <n v="3"/>
    <n v="3"/>
    <n v="2"/>
    <n v="0"/>
    <n v="3"/>
    <n v="0"/>
    <n v="0"/>
    <n v="0"/>
    <n v="1"/>
    <n v="1"/>
    <n v="2"/>
  </r>
  <r>
    <n v="81223"/>
    <x v="1"/>
    <n v="21"/>
    <n v="4"/>
    <x v="1"/>
    <m/>
    <n v="1"/>
    <n v="3"/>
    <n v="5"/>
    <n v="47"/>
    <n v="1.22"/>
    <n v="165"/>
    <n v="4.2699999999999996"/>
    <n v="52"/>
    <n v="1.3497872340425532"/>
    <n v="41.729423454905898"/>
    <n v="1.083189289680536"/>
    <x v="1"/>
    <m/>
    <m/>
    <n v="4"/>
    <n v="3"/>
    <n v="2"/>
    <n v="3"/>
    <n v="2"/>
    <n v="2"/>
    <n v="0"/>
    <n v="0"/>
    <n v="2"/>
    <n v="1"/>
    <n v="1"/>
    <n v="2"/>
  </r>
  <r>
    <n v="81228"/>
    <x v="1"/>
    <n v="65"/>
    <n v="3"/>
    <x v="1"/>
    <m/>
    <n v="1"/>
    <n v="5"/>
    <n v="1"/>
    <n v="56"/>
    <n v="1.45"/>
    <n v="155"/>
    <n v="4.01"/>
    <n v="56"/>
    <n v="1.45"/>
    <n v="47.889650839740469"/>
    <n v="1.2399998878147085"/>
    <x v="1"/>
    <n v="2"/>
    <m/>
    <n v="15"/>
    <n v="2"/>
    <n v="3"/>
    <n v="3"/>
    <n v="3"/>
    <n v="3"/>
    <m/>
    <n v="1"/>
    <n v="0"/>
    <n v="2"/>
    <n v="1"/>
    <n v="2"/>
  </r>
  <r>
    <n v="81230"/>
    <x v="1"/>
    <n v="52"/>
    <n v="4"/>
    <x v="1"/>
    <m/>
    <n v="1"/>
    <n v="3"/>
    <n v="5"/>
    <n v="79"/>
    <n v="2.04"/>
    <n v="192"/>
    <n v="4.97"/>
    <n v="86"/>
    <n v="2.2207594936708861"/>
    <n v="83.130218361321781"/>
    <n v="2.1466537399632459"/>
    <x v="1"/>
    <n v="2"/>
    <m/>
    <n v="8"/>
    <n v="3"/>
    <n v="2"/>
    <n v="1"/>
    <n v="2"/>
    <n v="2"/>
    <n v="0"/>
    <n v="2"/>
    <n v="0"/>
    <n v="1"/>
    <n v="1"/>
    <n v="2"/>
  </r>
  <r>
    <n v="81231"/>
    <x v="1"/>
    <n v="44"/>
    <n v="4"/>
    <x v="1"/>
    <m/>
    <n v="1"/>
    <n v="4"/>
    <n v="5"/>
    <n v="42"/>
    <n v="1.0900000000000001"/>
    <n v="197"/>
    <n v="5.09"/>
    <n v="50"/>
    <n v="1.2976190476190479"/>
    <n v="33.996308319071652"/>
    <n v="0.88228514447114526"/>
    <x v="1"/>
    <n v="1"/>
    <n v="1"/>
    <n v="3"/>
    <n v="3"/>
    <n v="1"/>
    <n v="3"/>
    <n v="3"/>
    <n v="1"/>
    <m/>
    <n v="0"/>
    <n v="0"/>
    <n v="1"/>
    <n v="1"/>
    <n v="2"/>
  </r>
  <r>
    <n v="81232"/>
    <x v="1"/>
    <n v="59"/>
    <n v="3"/>
    <x v="1"/>
    <m/>
    <n v="1"/>
    <n v="4"/>
    <n v="1"/>
    <n v="52"/>
    <n v="1.34"/>
    <n v="263"/>
    <n v="6.8"/>
    <n v="52"/>
    <n v="1.34"/>
    <n v="50.354081324364088"/>
    <n v="1.2975859418201514"/>
    <x v="1"/>
    <n v="1"/>
    <n v="2"/>
    <n v="4"/>
    <n v="1"/>
    <n v="3"/>
    <n v="3"/>
    <n v="3"/>
    <n v="3"/>
    <n v="2"/>
    <n v="0"/>
    <n v="8"/>
    <n v="1"/>
    <n v="2"/>
    <m/>
  </r>
  <r>
    <n v="81238"/>
    <x v="1"/>
    <n v="21"/>
    <n v="3"/>
    <x v="1"/>
    <m/>
    <n v="1"/>
    <n v="2"/>
    <n v="1"/>
    <n v="51"/>
    <n v="1.32"/>
    <n v="185"/>
    <n v="4.78"/>
    <n v="50"/>
    <n v="1.2941176470588236"/>
    <n v="53.351884369441663"/>
    <n v="1.3808723013267257"/>
    <x v="1"/>
    <m/>
    <m/>
    <n v="7"/>
    <n v="3"/>
    <n v="3"/>
    <n v="4"/>
    <n v="4"/>
    <n v="4"/>
    <m/>
    <n v="0"/>
    <n v="0"/>
    <n v="2"/>
    <n v="2"/>
    <m/>
  </r>
  <r>
    <n v="81244"/>
    <x v="1"/>
    <n v="47"/>
    <n v="1"/>
    <x v="1"/>
    <m/>
    <n v="1"/>
    <n v="5"/>
    <n v="1"/>
    <n v="58"/>
    <n v="1.5"/>
    <n v="241"/>
    <n v="6.23"/>
    <n v="65"/>
    <n v="1.6810344827586208"/>
    <n v="75.711952222961656"/>
    <n v="1.9580677299041809"/>
    <x v="0"/>
    <n v="2"/>
    <m/>
    <n v="15"/>
    <n v="4"/>
    <n v="2"/>
    <n v="3"/>
    <n v="3"/>
    <n v="2"/>
    <n v="2"/>
    <n v="20"/>
    <n v="20"/>
    <n v="1"/>
    <n v="1"/>
    <n v="2"/>
  </r>
  <r>
    <n v="81248"/>
    <x v="1"/>
    <n v="68"/>
    <n v="3"/>
    <x v="1"/>
    <m/>
    <n v="1"/>
    <n v="3"/>
    <n v="2"/>
    <n v="51"/>
    <n v="1.32"/>
    <n v="227"/>
    <n v="5.87"/>
    <n v="52"/>
    <n v="1.3458823529411765"/>
    <n v="56.223165875520209"/>
    <n v="1.455187822660523"/>
    <x v="1"/>
    <n v="1"/>
    <n v="1"/>
    <n v="3"/>
    <n v="4"/>
    <n v="3"/>
    <n v="3"/>
    <n v="3"/>
    <n v="3"/>
    <m/>
    <n v="0"/>
    <n v="0"/>
    <n v="1"/>
    <n v="1"/>
    <n v="2"/>
  </r>
  <r>
    <n v="81251"/>
    <x v="1"/>
    <n v="80"/>
    <n v="3"/>
    <x v="1"/>
    <m/>
    <n v="2"/>
    <n v="3"/>
    <n v="2"/>
    <n v="86"/>
    <n v="2.2200000000000002"/>
    <n v="204"/>
    <n v="5.28"/>
    <n v="91"/>
    <n v="2.3490697674418608"/>
    <n v="82.725777168468284"/>
    <n v="2.1354793641162746"/>
    <x v="0"/>
    <n v="1"/>
    <n v="1"/>
    <n v="5"/>
    <n v="5"/>
    <n v="3"/>
    <n v="3"/>
    <n v="3"/>
    <n v="2"/>
    <m/>
    <n v="0"/>
    <n v="0"/>
    <n v="2"/>
    <n v="1"/>
    <n v="2"/>
  </r>
  <r>
    <n v="81262"/>
    <x v="1"/>
    <n v="71"/>
    <n v="3"/>
    <x v="1"/>
    <m/>
    <n v="1"/>
    <n v="4"/>
    <n v="1"/>
    <n v="74"/>
    <n v="1.91"/>
    <n v="215"/>
    <n v="5.56"/>
    <n v="78"/>
    <n v="2.013243243243243"/>
    <n v="65.422733292181007"/>
    <n v="1.6886137917306179"/>
    <x v="1"/>
    <n v="2"/>
    <m/>
    <n v="14"/>
    <n v="2"/>
    <n v="0"/>
    <m/>
    <m/>
    <m/>
    <n v="0"/>
    <n v="0"/>
    <n v="1"/>
    <n v="1"/>
    <n v="1"/>
    <n v="2"/>
  </r>
  <r>
    <n v="81264"/>
    <x v="1"/>
    <n v="21"/>
    <n v="3"/>
    <x v="1"/>
    <m/>
    <n v="1"/>
    <n v="3"/>
    <n v="5"/>
    <n v="43"/>
    <n v="1.1100000000000001"/>
    <n v="145"/>
    <n v="3.75"/>
    <n v="47"/>
    <n v="1.2132558139534884"/>
    <n v="44.000819677625557"/>
    <n v="1.1358351126084738"/>
    <x v="1"/>
    <m/>
    <m/>
    <n v="14"/>
    <n v="3"/>
    <n v="3"/>
    <n v="1"/>
    <n v="1"/>
    <n v="2"/>
    <n v="4"/>
    <n v="1"/>
    <n v="1"/>
    <n v="1"/>
    <n v="1"/>
    <n v="1"/>
  </r>
  <r>
    <n v="81267"/>
    <x v="1"/>
    <n v="75"/>
    <n v="2"/>
    <x v="1"/>
    <m/>
    <n v="1"/>
    <n v="4"/>
    <n v="3"/>
    <n v="64"/>
    <n v="1.66"/>
    <n v="249"/>
    <n v="6.44"/>
    <n v="73"/>
    <n v="1.8934374999999999"/>
    <n v="68.738289291223865"/>
    <n v="1.7828993784911189"/>
    <x v="0"/>
    <n v="2"/>
    <m/>
    <n v="8"/>
    <n v="3"/>
    <n v="3"/>
    <n v="3"/>
    <n v="3"/>
    <n v="3"/>
    <n v="0"/>
    <n v="17"/>
    <n v="0"/>
    <n v="2"/>
    <n v="1"/>
    <n v="2"/>
  </r>
  <r>
    <n v="81268"/>
    <x v="1"/>
    <n v="22"/>
    <n v="3"/>
    <x v="1"/>
    <m/>
    <n v="1"/>
    <n v="3"/>
    <n v="5"/>
    <n v="42"/>
    <n v="1.0900000000000001"/>
    <n v="212"/>
    <n v="5.48"/>
    <n v="48"/>
    <n v="1.245714285714286"/>
    <n v="38.760835411412842"/>
    <n v="1.0059359666295238"/>
    <x v="0"/>
    <m/>
    <m/>
    <n v="3"/>
    <n v="5"/>
    <n v="3"/>
    <n v="3"/>
    <n v="3"/>
    <n v="3"/>
    <n v="10"/>
    <n v="0"/>
    <n v="0"/>
    <n v="1"/>
    <n v="1"/>
    <n v="1"/>
  </r>
  <r>
    <n v="81269"/>
    <x v="1"/>
    <n v="80"/>
    <n v="3"/>
    <x v="1"/>
    <m/>
    <n v="1"/>
    <n v="2"/>
    <n v="1"/>
    <n v="40"/>
    <n v="1.03"/>
    <n v="255"/>
    <n v="6.59"/>
    <n v="38"/>
    <n v="0.97850000000000004"/>
    <n v="55.23965296797288"/>
    <n v="1.4224210639253017"/>
    <x v="1"/>
    <n v="2"/>
    <m/>
    <n v="5"/>
    <n v="4"/>
    <n v="3"/>
    <n v="3"/>
    <n v="3"/>
    <n v="3"/>
    <n v="3"/>
    <n v="0"/>
    <n v="0"/>
    <n v="1"/>
    <n v="1"/>
    <n v="2"/>
  </r>
  <r>
    <n v="81272"/>
    <x v="1"/>
    <n v="46"/>
    <n v="1"/>
    <x v="1"/>
    <m/>
    <n v="2"/>
    <n v="1"/>
    <n v="5"/>
    <n v="47"/>
    <n v="1.22"/>
    <n v="163"/>
    <n v="4.22"/>
    <n v="48"/>
    <n v="1.2459574468085106"/>
    <n v="35.496655663699386"/>
    <n v="0.92140255127049464"/>
    <x v="0"/>
    <n v="2"/>
    <m/>
    <n v="99"/>
    <n v="2"/>
    <n v="3"/>
    <n v="9"/>
    <n v="3"/>
    <n v="3"/>
    <m/>
    <n v="0"/>
    <n v="0"/>
    <n v="1"/>
    <n v="2"/>
    <m/>
  </r>
  <r>
    <n v="81275"/>
    <x v="1"/>
    <n v="50"/>
    <n v="1"/>
    <x v="1"/>
    <m/>
    <n v="2"/>
    <n v="1"/>
    <n v="1"/>
    <n v="63"/>
    <n v="1.63"/>
    <n v="189"/>
    <n v="4.8899999999999997"/>
    <n v="63"/>
    <n v="1.63"/>
    <n v="64.822434824375108"/>
    <n v="1.677151885138594"/>
    <x v="0"/>
    <n v="2"/>
    <m/>
    <n v="6"/>
    <n v="3"/>
    <n v="2"/>
    <m/>
    <m/>
    <m/>
    <m/>
    <n v="0"/>
    <n v="0"/>
    <n v="1"/>
    <n v="1"/>
    <n v="2"/>
  </r>
  <r>
    <n v="81276"/>
    <x v="1"/>
    <n v="48"/>
    <n v="3"/>
    <x v="1"/>
    <m/>
    <n v="1"/>
    <n v="5"/>
    <n v="1"/>
    <n v="83"/>
    <n v="2.15"/>
    <n v="345"/>
    <n v="8.92"/>
    <n v="90"/>
    <n v="2.3313253012048194"/>
    <n v="83.723668064802652"/>
    <n v="2.1687456185460925"/>
    <x v="1"/>
    <n v="2"/>
    <m/>
    <n v="15"/>
    <n v="2"/>
    <n v="3"/>
    <n v="3"/>
    <n v="3"/>
    <n v="3"/>
    <n v="1"/>
    <n v="0"/>
    <n v="0"/>
    <n v="1"/>
    <n v="1"/>
    <n v="2"/>
  </r>
  <r>
    <n v="81282"/>
    <x v="1"/>
    <n v="61"/>
    <n v="3"/>
    <x v="1"/>
    <m/>
    <n v="1"/>
    <n v="4"/>
    <n v="1"/>
    <n v="57"/>
    <n v="1.47"/>
    <n v="206"/>
    <n v="5.33"/>
    <n v="54"/>
    <n v="1.3926315789473684"/>
    <n v="62.969966340257173"/>
    <n v="1.6239622898276851"/>
    <x v="1"/>
    <n v="2"/>
    <m/>
    <n v="10"/>
    <n v="3"/>
    <n v="0"/>
    <n v="3"/>
    <n v="3"/>
    <n v="0"/>
    <n v="0"/>
    <n v="2"/>
    <n v="0"/>
    <n v="1"/>
    <n v="1"/>
    <n v="2"/>
  </r>
  <r>
    <n v="81283"/>
    <x v="1"/>
    <n v="67"/>
    <n v="1"/>
    <x v="1"/>
    <m/>
    <n v="2"/>
    <n v="1"/>
    <n v="1"/>
    <n v="54"/>
    <n v="1.4"/>
    <n v="217"/>
    <n v="5.61"/>
    <n v="49"/>
    <n v="1.2703703703703704"/>
    <n v="63.953951284484909"/>
    <n v="1.658065403671831"/>
    <x v="0"/>
    <n v="2"/>
    <m/>
    <n v="7"/>
    <n v="1"/>
    <n v="3"/>
    <n v="3"/>
    <n v="3"/>
    <n v="3"/>
    <m/>
    <n v="0"/>
    <n v="0"/>
    <n v="2"/>
    <n v="1"/>
    <n v="2"/>
  </r>
  <r>
    <n v="81284"/>
    <x v="1"/>
    <n v="64"/>
    <n v="2"/>
    <x v="1"/>
    <m/>
    <n v="2"/>
    <n v="4"/>
    <n v="1"/>
    <n v="75"/>
    <n v="1.94"/>
    <n v="182"/>
    <n v="4.71"/>
    <n v="83"/>
    <n v="2.1469333333333331"/>
    <n v="67.553357706023235"/>
    <n v="1.7473801859958011"/>
    <x v="0"/>
    <n v="1"/>
    <n v="2"/>
    <n v="6"/>
    <n v="3"/>
    <n v="3"/>
    <n v="3"/>
    <n v="3"/>
    <n v="3"/>
    <n v="0"/>
    <n v="0"/>
    <n v="0"/>
    <n v="2"/>
    <n v="1"/>
    <n v="2"/>
  </r>
  <r>
    <n v="81285"/>
    <x v="1"/>
    <n v="74"/>
    <n v="1"/>
    <x v="1"/>
    <m/>
    <n v="1"/>
    <n v="2"/>
    <n v="1"/>
    <n v="50"/>
    <n v="1.29"/>
    <n v="240"/>
    <n v="6.21"/>
    <n v="50"/>
    <n v="1.29"/>
    <n v="48.616730515997169"/>
    <n v="1.2543116473127269"/>
    <x v="0"/>
    <n v="2"/>
    <m/>
    <n v="77"/>
    <n v="3"/>
    <n v="0"/>
    <n v="3"/>
    <n v="3"/>
    <n v="3"/>
    <m/>
    <n v="0"/>
    <n v="4"/>
    <n v="1"/>
    <n v="1"/>
    <n v="2"/>
  </r>
  <r>
    <n v="81287"/>
    <x v="1"/>
    <n v="21"/>
    <n v="3"/>
    <x v="1"/>
    <m/>
    <n v="1"/>
    <n v="2"/>
    <n v="5"/>
    <n v="63"/>
    <n v="1.63"/>
    <n v="184"/>
    <n v="4.76"/>
    <n v="60"/>
    <n v="1.5523809523809524"/>
    <n v="66.672537560430541"/>
    <n v="1.7250196225952663"/>
    <x v="1"/>
    <m/>
    <m/>
    <n v="9"/>
    <n v="4"/>
    <n v="1"/>
    <n v="3"/>
    <n v="3"/>
    <n v="1"/>
    <n v="3"/>
    <n v="4"/>
    <n v="25"/>
    <n v="1"/>
    <n v="1"/>
    <n v="2"/>
  </r>
  <r>
    <n v="81288"/>
    <x v="1"/>
    <n v="71"/>
    <n v="6"/>
    <x v="1"/>
    <m/>
    <n v="2"/>
    <n v="5"/>
    <n v="2"/>
    <n v="76"/>
    <n v="1.97"/>
    <n v="234"/>
    <n v="6.05"/>
    <n v="83"/>
    <n v="2.1514473684210524"/>
    <n v="77.914104931463811"/>
    <n v="2.0196156146708382"/>
    <x v="0"/>
    <n v="2"/>
    <m/>
    <n v="4"/>
    <n v="3"/>
    <n v="0"/>
    <m/>
    <m/>
    <m/>
    <n v="1"/>
    <n v="2"/>
    <n v="0"/>
    <n v="1"/>
    <n v="1"/>
    <n v="2"/>
  </r>
  <r>
    <n v="81296"/>
    <x v="1"/>
    <n v="63"/>
    <n v="3"/>
    <x v="1"/>
    <m/>
    <n v="1"/>
    <n v="4"/>
    <n v="1"/>
    <n v="65"/>
    <n v="1.68"/>
    <n v="181"/>
    <n v="4.68"/>
    <n v="70"/>
    <n v="1.8092307692307692"/>
    <n v="61.933211175498279"/>
    <n v="1.600735304228263"/>
    <x v="1"/>
    <n v="2"/>
    <m/>
    <n v="4"/>
    <n v="3"/>
    <n v="0"/>
    <m/>
    <m/>
    <m/>
    <n v="0"/>
    <n v="0"/>
    <n v="0"/>
    <n v="1"/>
    <n v="1"/>
    <n v="2"/>
  </r>
  <r>
    <n v="81302"/>
    <x v="1"/>
    <n v="69"/>
    <n v="3"/>
    <x v="1"/>
    <m/>
    <n v="1"/>
    <n v="3"/>
    <n v="3"/>
    <n v="74"/>
    <n v="1.91"/>
    <n v="161"/>
    <n v="4.16"/>
    <n v="69"/>
    <n v="1.7809459459459458"/>
    <n v="87.461266229312486"/>
    <n v="2.2574461959187411"/>
    <x v="0"/>
    <n v="1"/>
    <n v="3"/>
    <n v="4"/>
    <n v="3"/>
    <n v="3"/>
    <n v="3"/>
    <n v="3"/>
    <n v="3"/>
    <m/>
    <n v="0"/>
    <n v="5"/>
    <n v="1"/>
    <n v="1"/>
    <n v="2"/>
  </r>
  <r>
    <n v="81309"/>
    <x v="1"/>
    <n v="55"/>
    <n v="6"/>
    <x v="1"/>
    <m/>
    <n v="2"/>
    <n v="3"/>
    <n v="1"/>
    <n v="56"/>
    <n v="1.45"/>
    <n v="209"/>
    <n v="5.4"/>
    <n v="55"/>
    <n v="1.4241071428571428"/>
    <n v="51.214373389779411"/>
    <n v="1.3260864538425026"/>
    <x v="0"/>
    <n v="2"/>
    <m/>
    <n v="7"/>
    <n v="1"/>
    <n v="0"/>
    <m/>
    <m/>
    <m/>
    <n v="0"/>
    <n v="0"/>
    <n v="0"/>
    <n v="1"/>
    <n v="1"/>
    <n v="2"/>
  </r>
  <r>
    <n v="81316"/>
    <x v="1"/>
    <n v="43"/>
    <n v="3"/>
    <x v="1"/>
    <m/>
    <n v="1"/>
    <n v="3"/>
    <n v="1"/>
    <n v="55"/>
    <n v="1.42"/>
    <n v="208"/>
    <n v="5.38"/>
    <n v="50"/>
    <n v="1.290909090909091"/>
    <n v="49.931200325798855"/>
    <n v="1.2891328084115341"/>
    <x v="1"/>
    <n v="1"/>
    <n v="2"/>
    <n v="7"/>
    <n v="4"/>
    <n v="0"/>
    <m/>
    <m/>
    <m/>
    <m/>
    <n v="0"/>
    <n v="1"/>
    <n v="1"/>
    <n v="1"/>
    <n v="1"/>
  </r>
  <r>
    <n v="81317"/>
    <x v="1"/>
    <n v="45"/>
    <n v="3"/>
    <x v="1"/>
    <m/>
    <n v="1"/>
    <n v="5"/>
    <n v="1"/>
    <n v="70"/>
    <n v="1.81"/>
    <n v="186"/>
    <n v="4.8099999999999996"/>
    <n v="80"/>
    <n v="2.0685714285714289"/>
    <n v="65.991769026643652"/>
    <n v="1.7063585991175001"/>
    <x v="1"/>
    <n v="2"/>
    <m/>
    <n v="15"/>
    <n v="2"/>
    <n v="3"/>
    <n v="2"/>
    <n v="2"/>
    <n v="2"/>
    <n v="2"/>
    <n v="4"/>
    <n v="0"/>
    <n v="1"/>
    <n v="1"/>
    <n v="2"/>
  </r>
  <r>
    <n v="81319"/>
    <x v="1"/>
    <n v="38"/>
    <n v="4"/>
    <x v="1"/>
    <m/>
    <n v="2"/>
    <n v="4"/>
    <n v="3"/>
    <n v="63"/>
    <n v="1.63"/>
    <n v="167"/>
    <n v="4.32"/>
    <n v="60"/>
    <n v="1.5523809523809524"/>
    <n v="65.50243517122972"/>
    <n v="1.6947455449064197"/>
    <x v="1"/>
    <m/>
    <m/>
    <n v="7"/>
    <n v="4"/>
    <n v="2"/>
    <n v="3"/>
    <n v="3"/>
    <n v="3"/>
    <n v="2"/>
    <n v="3"/>
    <n v="0"/>
    <n v="1"/>
    <n v="1"/>
    <n v="2"/>
  </r>
  <r>
    <n v="81321"/>
    <x v="1"/>
    <n v="80"/>
    <n v="1"/>
    <x v="1"/>
    <m/>
    <n v="2"/>
    <n v="2"/>
    <n v="2"/>
    <n v="59"/>
    <n v="1.53"/>
    <n v="171"/>
    <n v="4.42"/>
    <n v="63"/>
    <n v="1.633728813559322"/>
    <n v="63.314260805340858"/>
    <n v="1.6418782886808732"/>
    <x v="0"/>
    <n v="2"/>
    <m/>
    <n v="10"/>
    <n v="3"/>
    <n v="2"/>
    <n v="3"/>
    <n v="3"/>
    <n v="2"/>
    <m/>
    <n v="0"/>
    <n v="0"/>
    <n v="1"/>
    <n v="1"/>
    <n v="2"/>
  </r>
  <r>
    <n v="81322"/>
    <x v="1"/>
    <n v="55"/>
    <n v="6"/>
    <x v="1"/>
    <m/>
    <n v="2"/>
    <n v="3"/>
    <n v="3"/>
    <n v="63"/>
    <n v="1.63"/>
    <n v="195"/>
    <n v="5.04"/>
    <n v="65"/>
    <n v="1.6817460317460315"/>
    <n v="56.253757433918224"/>
    <n v="1.4554543590045508"/>
    <x v="0"/>
    <n v="2"/>
    <m/>
    <n v="7"/>
    <n v="3"/>
    <n v="3"/>
    <n v="0"/>
    <n v="0"/>
    <n v="0"/>
    <m/>
    <n v="0"/>
    <n v="0"/>
    <n v="2"/>
    <n v="1"/>
    <n v="2"/>
  </r>
  <r>
    <n v="81329"/>
    <x v="1"/>
    <n v="63"/>
    <n v="4"/>
    <x v="1"/>
    <m/>
    <n v="1"/>
    <n v="3"/>
    <n v="1"/>
    <n v="64"/>
    <n v="1.66"/>
    <n v="215"/>
    <n v="5.56"/>
    <n v="66"/>
    <n v="1.7118749999999998"/>
    <n v="67.849874292400912"/>
    <n v="1.7598561144591485"/>
    <x v="1"/>
    <n v="1"/>
    <n v="1"/>
    <n v="8"/>
    <n v="3"/>
    <n v="1"/>
    <m/>
    <m/>
    <m/>
    <n v="2"/>
    <n v="0"/>
    <n v="0"/>
    <n v="1"/>
    <n v="2"/>
    <m/>
  </r>
  <r>
    <n v="81331"/>
    <x v="1"/>
    <n v="27"/>
    <n v="3"/>
    <x v="1"/>
    <m/>
    <n v="2"/>
    <n v="5"/>
    <n v="5"/>
    <n v="61"/>
    <n v="1.58"/>
    <n v="161"/>
    <n v="4.16"/>
    <n v="66"/>
    <n v="1.7095081967213115"/>
    <n v="63.596775041359237"/>
    <n v="1.6472607305794689"/>
    <x v="0"/>
    <m/>
    <m/>
    <n v="8"/>
    <n v="4"/>
    <n v="1"/>
    <n v="3"/>
    <n v="3"/>
    <n v="2"/>
    <n v="0"/>
    <n v="10"/>
    <n v="0"/>
    <n v="2"/>
    <n v="1"/>
    <n v="2"/>
  </r>
  <r>
    <n v="81343"/>
    <x v="1"/>
    <n v="65"/>
    <n v="6"/>
    <x v="1"/>
    <m/>
    <n v="2"/>
    <n v="5"/>
    <n v="1"/>
    <n v="52"/>
    <n v="1.34"/>
    <n v="204"/>
    <n v="5.28"/>
    <n v="58"/>
    <n v="1.4946153846153847"/>
    <n v="53.375563262064603"/>
    <n v="1.3754472071378188"/>
    <x v="0"/>
    <n v="2"/>
    <m/>
    <n v="77"/>
    <n v="2"/>
    <n v="0"/>
    <m/>
    <m/>
    <m/>
    <n v="2"/>
    <n v="4"/>
    <n v="0"/>
    <n v="1"/>
    <n v="1"/>
    <n v="1"/>
  </r>
  <r>
    <n v="81345"/>
    <x v="1"/>
    <n v="63"/>
    <n v="4"/>
    <x v="1"/>
    <m/>
    <n v="1"/>
    <n v="3"/>
    <n v="3"/>
    <n v="54"/>
    <n v="1.4"/>
    <n v="206"/>
    <n v="5.33"/>
    <n v="54"/>
    <n v="1.4"/>
    <n v="65.292624019984061"/>
    <n v="1.6927717338514385"/>
    <x v="0"/>
    <n v="2"/>
    <m/>
    <n v="7"/>
    <n v="2"/>
    <n v="1"/>
    <n v="3"/>
    <n v="3"/>
    <n v="1"/>
    <n v="1"/>
    <n v="0"/>
    <n v="0"/>
    <n v="1"/>
    <n v="1"/>
    <n v="2"/>
  </r>
  <r>
    <n v="81350"/>
    <x v="1"/>
    <n v="58"/>
    <n v="2"/>
    <x v="1"/>
    <m/>
    <n v="2"/>
    <n v="4"/>
    <n v="1"/>
    <n v="64"/>
    <n v="1.66"/>
    <n v="245"/>
    <n v="6.34"/>
    <n v="71"/>
    <n v="1.8415625"/>
    <n v="57.693763910137676"/>
    <n v="1.4964320014191959"/>
    <x v="0"/>
    <n v="2"/>
    <m/>
    <n v="6"/>
    <n v="2"/>
    <n v="0"/>
    <m/>
    <m/>
    <m/>
    <m/>
    <n v="0"/>
    <n v="0"/>
    <n v="1"/>
    <n v="2"/>
    <m/>
  </r>
  <r>
    <n v="81357"/>
    <x v="1"/>
    <n v="66"/>
    <n v="3"/>
    <x v="1"/>
    <m/>
    <n v="1"/>
    <n v="4"/>
    <n v="3"/>
    <n v="54"/>
    <n v="1.4"/>
    <n v="208"/>
    <n v="5.38"/>
    <n v="54"/>
    <n v="1.4"/>
    <n v="59.384221673542783"/>
    <n v="1.5395909322770349"/>
    <x v="1"/>
    <n v="2"/>
    <m/>
    <n v="3"/>
    <n v="2"/>
    <n v="2"/>
    <n v="3"/>
    <n v="3"/>
    <n v="3"/>
    <n v="0"/>
    <n v="0"/>
    <n v="0"/>
    <n v="1"/>
    <n v="1"/>
    <n v="2"/>
  </r>
  <r>
    <n v="81358"/>
    <x v="1"/>
    <n v="77"/>
    <n v="4"/>
    <x v="1"/>
    <m/>
    <n v="2"/>
    <n v="1"/>
    <n v="2"/>
    <n v="54"/>
    <n v="1.4"/>
    <n v="233"/>
    <n v="6.03"/>
    <n v="60"/>
    <n v="1.5555555555555556"/>
    <n v="47.691243634926479"/>
    <n v="1.2364396497943901"/>
    <x v="0"/>
    <n v="2"/>
    <m/>
    <n v="2"/>
    <n v="5"/>
    <n v="0"/>
    <m/>
    <m/>
    <m/>
    <n v="0"/>
    <n v="0"/>
    <n v="0"/>
    <n v="2"/>
    <n v="1"/>
    <n v="2"/>
  </r>
  <r>
    <n v="81359"/>
    <x v="1"/>
    <n v="57"/>
    <n v="4"/>
    <x v="1"/>
    <m/>
    <n v="1"/>
    <n v="4"/>
    <n v="3"/>
    <n v="58"/>
    <n v="1.5"/>
    <n v="174"/>
    <n v="4.5"/>
    <n v="63"/>
    <n v="1.6293103448275863"/>
    <n v="75.684020301665072"/>
    <n v="1.957345352629269"/>
    <x v="1"/>
    <n v="2"/>
    <m/>
    <n v="3"/>
    <n v="3"/>
    <n v="1"/>
    <m/>
    <m/>
    <m/>
    <m/>
    <n v="0"/>
    <n v="8"/>
    <n v="2"/>
    <n v="1"/>
    <n v="2"/>
  </r>
  <r>
    <n v="81368"/>
    <x v="1"/>
    <n v="65"/>
    <n v="3"/>
    <x v="1"/>
    <m/>
    <n v="1"/>
    <n v="3"/>
    <n v="2"/>
    <n v="51"/>
    <n v="1.32"/>
    <n v="246"/>
    <n v="6.36"/>
    <n v="53"/>
    <n v="1.371764705882353"/>
    <n v="55.870475741263547"/>
    <n v="1.4460593721268211"/>
    <x v="0"/>
    <n v="1"/>
    <n v="2"/>
    <n v="7"/>
    <n v="2"/>
    <n v="0"/>
    <m/>
    <m/>
    <m/>
    <m/>
    <n v="0"/>
    <n v="0"/>
    <n v="1"/>
    <n v="1"/>
    <n v="2"/>
  </r>
  <r>
    <n v="81370"/>
    <x v="1"/>
    <n v="43"/>
    <n v="4"/>
    <x v="1"/>
    <m/>
    <n v="1"/>
    <n v="2"/>
    <n v="5"/>
    <n v="57"/>
    <n v="1.47"/>
    <n v="175"/>
    <n v="4.53"/>
    <n v="54"/>
    <n v="1.3926315789473684"/>
    <n v="55.376948856983397"/>
    <n v="1.4281423652590455"/>
    <x v="0"/>
    <n v="2"/>
    <m/>
    <n v="2"/>
    <n v="3"/>
    <n v="2"/>
    <n v="2"/>
    <n v="3"/>
    <n v="1"/>
    <m/>
    <n v="0"/>
    <n v="0"/>
    <n v="2"/>
    <n v="1"/>
    <n v="2"/>
  </r>
  <r>
    <n v="81372"/>
    <x v="1"/>
    <n v="31"/>
    <n v="3"/>
    <x v="1"/>
    <m/>
    <n v="1"/>
    <n v="4"/>
    <n v="1"/>
    <n v="57"/>
    <n v="1.47"/>
    <n v="206"/>
    <n v="5.33"/>
    <n v="53"/>
    <n v="1.3668421052631579"/>
    <n v="61.814077077233051"/>
    <n v="1.5941525140970629"/>
    <x v="1"/>
    <m/>
    <m/>
    <n v="10"/>
    <n v="3"/>
    <n v="1"/>
    <n v="3"/>
    <n v="1"/>
    <n v="1"/>
    <n v="2"/>
    <n v="0"/>
    <n v="0"/>
    <n v="1"/>
    <n v="1"/>
    <n v="2"/>
  </r>
  <r>
    <n v="81374"/>
    <x v="1"/>
    <n v="43"/>
    <n v="3"/>
    <x v="1"/>
    <m/>
    <n v="2"/>
    <n v="4"/>
    <n v="1"/>
    <n v="90"/>
    <n v="2.33"/>
    <n v="270"/>
    <n v="6.98"/>
    <n v="85"/>
    <n v="2.2005555555555558"/>
    <n v="83.308141915305086"/>
    <n v="2.1567552295851207"/>
    <x v="1"/>
    <n v="2"/>
    <m/>
    <n v="9"/>
    <n v="2"/>
    <n v="1"/>
    <n v="3"/>
    <n v="3"/>
    <n v="3"/>
    <n v="1"/>
    <n v="0"/>
    <n v="4"/>
    <n v="2"/>
    <n v="1"/>
    <n v="2"/>
  </r>
  <r>
    <n v="81375"/>
    <x v="1"/>
    <n v="41"/>
    <n v="6"/>
    <x v="1"/>
    <m/>
    <n v="2"/>
    <n v="4"/>
    <n v="1"/>
    <n v="27"/>
    <n v="0.7"/>
    <n v="174"/>
    <n v="4.5"/>
    <n v="24"/>
    <n v="0.62222222222222212"/>
    <n v="30.258907384152746"/>
    <n v="0.78449019144099708"/>
    <x v="1"/>
    <n v="2"/>
    <m/>
    <n v="14"/>
    <n v="3"/>
    <n v="2"/>
    <m/>
    <m/>
    <m/>
    <n v="2"/>
    <n v="0"/>
    <n v="0"/>
    <n v="1"/>
    <n v="1"/>
    <n v="2"/>
  </r>
  <r>
    <n v="81378"/>
    <x v="1"/>
    <n v="49"/>
    <n v="3"/>
    <x v="1"/>
    <m/>
    <n v="1"/>
    <n v="2"/>
    <n v="5"/>
    <n v="40"/>
    <n v="1.03"/>
    <n v="155"/>
    <n v="4.01"/>
    <n v="50"/>
    <n v="1.2875000000000001"/>
    <n v="39.592805775903138"/>
    <n v="1.0195147487295058"/>
    <x v="1"/>
    <n v="2"/>
    <m/>
    <n v="5"/>
    <n v="5"/>
    <n v="1"/>
    <n v="3"/>
    <n v="3"/>
    <n v="2"/>
    <n v="0"/>
    <n v="1"/>
    <n v="1"/>
    <n v="1"/>
    <n v="1"/>
    <n v="2"/>
  </r>
  <r>
    <n v="81381"/>
    <x v="1"/>
    <n v="73"/>
    <n v="3"/>
    <x v="1"/>
    <m/>
    <n v="2"/>
    <n v="1"/>
    <n v="2"/>
    <n v="55"/>
    <n v="1.42"/>
    <n v="190"/>
    <n v="4.91"/>
    <n v="58"/>
    <n v="1.4974545454545454"/>
    <n v="49.059096888751334"/>
    <n v="1.26661668330958"/>
    <x v="0"/>
    <n v="2"/>
    <m/>
    <n v="3"/>
    <n v="1"/>
    <n v="3"/>
    <n v="3"/>
    <n v="3"/>
    <n v="3"/>
    <n v="0"/>
    <n v="0"/>
    <n v="1"/>
    <n v="2"/>
    <n v="1"/>
    <n v="2"/>
  </r>
  <r>
    <n v="81406"/>
    <x v="1"/>
    <n v="26"/>
    <n v="3"/>
    <x v="1"/>
    <m/>
    <n v="1"/>
    <n v="3"/>
    <n v="1"/>
    <n v="36"/>
    <n v="0.93"/>
    <n v="163"/>
    <n v="4.22"/>
    <n v="43"/>
    <n v="1.1108333333333333"/>
    <n v="28.866623268749827"/>
    <n v="0.74572110110937062"/>
    <x v="1"/>
    <m/>
    <m/>
    <n v="3"/>
    <n v="2"/>
    <n v="2"/>
    <n v="3"/>
    <n v="2"/>
    <n v="2"/>
    <n v="1"/>
    <n v="0"/>
    <n v="0"/>
    <n v="1"/>
    <n v="1"/>
    <n v="2"/>
  </r>
  <r>
    <n v="81408"/>
    <x v="1"/>
    <n v="30"/>
    <n v="3"/>
    <x v="1"/>
    <m/>
    <n v="1"/>
    <n v="2"/>
    <n v="1"/>
    <n v="44"/>
    <n v="1.1399999999999999"/>
    <n v="184"/>
    <n v="4.76"/>
    <n v="49"/>
    <n v="1.2695454545454543"/>
    <n v="42.831957619621548"/>
    <n v="1.1097370837811036"/>
    <x v="1"/>
    <m/>
    <m/>
    <n v="7"/>
    <n v="3"/>
    <n v="3"/>
    <n v="3"/>
    <n v="3"/>
    <n v="3"/>
    <m/>
    <n v="0"/>
    <n v="1"/>
    <n v="2"/>
    <n v="1"/>
    <n v="2"/>
  </r>
  <r>
    <n v="81409"/>
    <x v="1"/>
    <n v="65"/>
    <n v="7"/>
    <x v="1"/>
    <m/>
    <n v="1"/>
    <n v="3"/>
    <n v="5"/>
    <n v="99"/>
    <n v="2.56"/>
    <n v="172"/>
    <n v="4.45"/>
    <n v="96"/>
    <n v="2.4824242424242424"/>
    <n v="97.43595965529714"/>
    <n v="2.5195561284602088"/>
    <x v="0"/>
    <n v="1"/>
    <n v="1"/>
    <n v="10"/>
    <n v="3"/>
    <n v="3"/>
    <n v="3"/>
    <n v="3"/>
    <n v="3"/>
    <m/>
    <n v="2"/>
    <n v="0"/>
    <n v="1"/>
    <n v="1"/>
    <n v="2"/>
  </r>
  <r>
    <n v="81413"/>
    <x v="1"/>
    <n v="50"/>
    <n v="3"/>
    <x v="1"/>
    <m/>
    <n v="1"/>
    <n v="5"/>
    <n v="3"/>
    <n v="106"/>
    <n v="2.74"/>
    <n v="227"/>
    <n v="5.87"/>
    <n v="104"/>
    <n v="2.6883018867924533"/>
    <n v="106.66774775298926"/>
    <n v="2.7572606494640617"/>
    <x v="0"/>
    <n v="1"/>
    <n v="2"/>
    <n v="10"/>
    <n v="1"/>
    <n v="2"/>
    <n v="3"/>
    <n v="2"/>
    <n v="1"/>
    <n v="0"/>
    <n v="8"/>
    <n v="0"/>
    <n v="1"/>
    <n v="1"/>
    <n v="2"/>
  </r>
  <r>
    <n v="81418"/>
    <x v="1"/>
    <n v="61"/>
    <n v="4"/>
    <x v="1"/>
    <m/>
    <n v="1"/>
    <n v="2"/>
    <n v="5"/>
    <n v="95"/>
    <n v="2.46"/>
    <n v="227"/>
    <n v="5.87"/>
    <n v="104"/>
    <n v="2.6930526315789476"/>
    <n v="84.786481156244236"/>
    <n v="2.1955236173090613"/>
    <x v="0"/>
    <n v="2"/>
    <m/>
    <n v="5"/>
    <n v="2"/>
    <n v="1"/>
    <n v="2"/>
    <n v="2"/>
    <n v="2"/>
    <n v="3"/>
    <n v="0"/>
    <n v="8"/>
    <n v="2"/>
    <n v="1"/>
    <n v="2"/>
  </r>
  <r>
    <n v="81428"/>
    <x v="1"/>
    <n v="26"/>
    <n v="4"/>
    <x v="1"/>
    <m/>
    <n v="1"/>
    <n v="4"/>
    <n v="6"/>
    <n v="68"/>
    <n v="1.76"/>
    <n v="141"/>
    <n v="3.65"/>
    <n v="71"/>
    <n v="1.8376470588235294"/>
    <n v="62.35673514726345"/>
    <n v="1.6139390273409364"/>
    <x v="1"/>
    <m/>
    <m/>
    <n v="6"/>
    <n v="5"/>
    <n v="3"/>
    <m/>
    <m/>
    <m/>
    <n v="5"/>
    <n v="0"/>
    <n v="0"/>
    <n v="1"/>
    <n v="1"/>
    <n v="2"/>
  </r>
  <r>
    <n v="81429"/>
    <x v="1"/>
    <n v="65"/>
    <n v="3"/>
    <x v="1"/>
    <m/>
    <n v="1"/>
    <n v="5"/>
    <n v="1"/>
    <n v="48"/>
    <n v="1.24"/>
    <n v="211"/>
    <n v="5.46"/>
    <n v="50"/>
    <n v="1.2916666666666667"/>
    <n v="41.863102422259971"/>
    <n v="1.0814634792417159"/>
    <x v="1"/>
    <n v="2"/>
    <m/>
    <n v="15"/>
    <n v="2"/>
    <n v="3"/>
    <n v="3"/>
    <n v="3"/>
    <n v="3"/>
    <n v="2"/>
    <n v="0"/>
    <n v="1"/>
    <n v="1"/>
    <n v="1"/>
    <n v="2"/>
  </r>
  <r>
    <n v="81436"/>
    <x v="1"/>
    <n v="80"/>
    <n v="3"/>
    <x v="1"/>
    <m/>
    <n v="1"/>
    <n v="2"/>
    <n v="2"/>
    <n v="57"/>
    <n v="1.47"/>
    <n v="179"/>
    <n v="4.63"/>
    <n v="52"/>
    <n v="1.3410526315789473"/>
    <n v="51.377348588820979"/>
    <n v="1.3249947793959096"/>
    <x v="1"/>
    <n v="2"/>
    <m/>
    <n v="2"/>
    <n v="3"/>
    <n v="2"/>
    <m/>
    <m/>
    <m/>
    <n v="0"/>
    <n v="0"/>
    <n v="4"/>
    <n v="1"/>
    <n v="1"/>
    <n v="2"/>
  </r>
  <r>
    <n v="81438"/>
    <x v="1"/>
    <n v="56"/>
    <n v="1"/>
    <x v="1"/>
    <m/>
    <n v="1"/>
    <n v="4"/>
    <n v="3"/>
    <n v="50"/>
    <n v="1.29"/>
    <n v="176"/>
    <n v="4.55"/>
    <n v="56"/>
    <n v="1.4448000000000001"/>
    <n v="50.977676348502115"/>
    <n v="1.3152240497913548"/>
    <x v="0"/>
    <n v="1"/>
    <n v="2"/>
    <n v="9"/>
    <n v="5"/>
    <n v="2"/>
    <m/>
    <m/>
    <m/>
    <n v="1"/>
    <n v="0"/>
    <n v="0"/>
    <n v="1"/>
    <n v="2"/>
    <m/>
  </r>
  <r>
    <n v="81442"/>
    <x v="1"/>
    <n v="32"/>
    <n v="2"/>
    <x v="1"/>
    <m/>
    <n v="2"/>
    <n v="1"/>
    <n v="3"/>
    <n v="62"/>
    <n v="1.6"/>
    <n v="182"/>
    <n v="4.71"/>
    <n v="60"/>
    <n v="1.5483870967741935"/>
    <n v="56.10631818213767"/>
    <n v="1.4479049853454884"/>
    <x v="0"/>
    <m/>
    <m/>
    <n v="77"/>
    <n v="4"/>
    <n v="3"/>
    <n v="3"/>
    <n v="3"/>
    <n v="3"/>
    <n v="2"/>
    <n v="0"/>
    <n v="0"/>
    <n v="1"/>
    <n v="2"/>
    <m/>
  </r>
  <r>
    <n v="81444"/>
    <x v="1"/>
    <n v="51"/>
    <n v="1"/>
    <x v="1"/>
    <m/>
    <n v="2"/>
    <n v="4"/>
    <n v="1"/>
    <n v="46"/>
    <n v="1.19"/>
    <n v="183"/>
    <n v="4.7300000000000004"/>
    <n v="51"/>
    <n v="1.3193478260869564"/>
    <n v="42.121252184898125"/>
    <n v="1.0896584804354079"/>
    <x v="0"/>
    <n v="1"/>
    <n v="1"/>
    <n v="10"/>
    <n v="1"/>
    <n v="3"/>
    <n v="3"/>
    <n v="3"/>
    <n v="3"/>
    <m/>
    <n v="0"/>
    <n v="0"/>
    <n v="1"/>
    <n v="1"/>
    <n v="2"/>
  </r>
  <r>
    <n v="81447"/>
    <x v="1"/>
    <n v="69"/>
    <n v="3"/>
    <x v="1"/>
    <m/>
    <n v="1"/>
    <n v="5"/>
    <n v="5"/>
    <n v="59"/>
    <n v="1.53"/>
    <n v="139"/>
    <n v="3.59"/>
    <n v="68"/>
    <n v="1.7633898305084748"/>
    <n v="60.191937743681201"/>
    <n v="1.5609095719971566"/>
    <x v="1"/>
    <n v="1"/>
    <n v="2"/>
    <n v="2"/>
    <n v="1"/>
    <n v="3"/>
    <n v="3"/>
    <n v="3"/>
    <n v="3"/>
    <n v="0"/>
    <n v="0"/>
    <n v="0"/>
    <n v="2"/>
    <n v="1"/>
    <n v="2"/>
  </r>
  <r>
    <n v="81450"/>
    <x v="1"/>
    <n v="56"/>
    <n v="6"/>
    <x v="1"/>
    <m/>
    <n v="2"/>
    <n v="2"/>
    <n v="3"/>
    <n v="47"/>
    <n v="1.22"/>
    <n v="180"/>
    <n v="4.6500000000000004"/>
    <n v="53"/>
    <n v="1.3757446808510638"/>
    <n v="47.064121711749301"/>
    <n v="1.221664435922003"/>
    <x v="0"/>
    <n v="2"/>
    <m/>
    <n v="8"/>
    <n v="3"/>
    <n v="3"/>
    <n v="2"/>
    <n v="2"/>
    <n v="2"/>
    <n v="0"/>
    <n v="0"/>
    <n v="0"/>
    <n v="1"/>
    <n v="1"/>
    <n v="2"/>
  </r>
  <r>
    <n v="81453"/>
    <x v="1"/>
    <n v="22"/>
    <n v="4"/>
    <x v="1"/>
    <m/>
    <n v="1"/>
    <n v="4"/>
    <n v="5"/>
    <n v="83"/>
    <n v="2.15"/>
    <n v="201"/>
    <n v="5.2"/>
    <n v="79"/>
    <n v="2.0463855421686747"/>
    <n v="81.35250871351441"/>
    <n v="2.107324020892241"/>
    <x v="1"/>
    <m/>
    <m/>
    <n v="15"/>
    <n v="3"/>
    <n v="2"/>
    <m/>
    <m/>
    <m/>
    <n v="3"/>
    <n v="0"/>
    <n v="1"/>
    <n v="1"/>
    <n v="1"/>
    <n v="2"/>
  </r>
  <r>
    <n v="81457"/>
    <x v="1"/>
    <n v="45"/>
    <n v="3"/>
    <x v="1"/>
    <m/>
    <n v="2"/>
    <n v="5"/>
    <n v="1"/>
    <n v="57"/>
    <n v="1.47"/>
    <n v="136"/>
    <n v="3.52"/>
    <n v="63"/>
    <n v="1.6247368421052633"/>
    <n v="62.224954459721893"/>
    <n v="1.6047488255401963"/>
    <x v="1"/>
    <n v="2"/>
    <m/>
    <n v="15"/>
    <n v="2"/>
    <n v="2"/>
    <n v="3"/>
    <n v="3"/>
    <n v="2"/>
    <n v="1"/>
    <n v="0"/>
    <n v="0"/>
    <n v="1"/>
    <n v="1"/>
    <n v="2"/>
  </r>
  <r>
    <n v="81460"/>
    <x v="1"/>
    <n v="46"/>
    <n v="4"/>
    <x v="1"/>
    <m/>
    <n v="2"/>
    <n v="4"/>
    <n v="1"/>
    <n v="52"/>
    <n v="1.34"/>
    <n v="135"/>
    <n v="3.49"/>
    <n v="46"/>
    <n v="1.1853846153846155"/>
    <n v="60.818755375991536"/>
    <n v="1.5672525423813206"/>
    <x v="0"/>
    <n v="2"/>
    <m/>
    <n v="14"/>
    <n v="1"/>
    <n v="0"/>
    <n v="2"/>
    <n v="3"/>
    <n v="1"/>
    <m/>
    <n v="0"/>
    <n v="1"/>
    <n v="2"/>
    <n v="1"/>
    <n v="2"/>
  </r>
  <r>
    <n v="81462"/>
    <x v="1"/>
    <n v="53"/>
    <n v="2"/>
    <x v="1"/>
    <m/>
    <n v="2"/>
    <n v="3"/>
    <n v="1"/>
    <n v="55"/>
    <n v="1.42"/>
    <n v="218"/>
    <n v="5.64"/>
    <n v="58"/>
    <n v="1.4974545454545454"/>
    <n v="56.204967774066972"/>
    <n v="1.4511100770759107"/>
    <x v="0"/>
    <n v="1"/>
    <n v="1"/>
    <n v="77"/>
    <n v="4"/>
    <n v="2"/>
    <n v="2"/>
    <n v="2"/>
    <n v="2"/>
    <n v="2"/>
    <n v="0"/>
    <n v="0"/>
    <n v="2"/>
    <n v="1"/>
    <n v="1"/>
  </r>
  <r>
    <n v="81463"/>
    <x v="1"/>
    <n v="53"/>
    <n v="4"/>
    <x v="1"/>
    <m/>
    <n v="1"/>
    <n v="2"/>
    <n v="4"/>
    <n v="44"/>
    <n v="1.1399999999999999"/>
    <n v="132"/>
    <n v="3.41"/>
    <n v="45"/>
    <n v="1.1659090909090908"/>
    <n v="28.980939907405762"/>
    <n v="0.75086980669187653"/>
    <x v="0"/>
    <n v="1"/>
    <n v="1"/>
    <n v="5"/>
    <n v="4"/>
    <n v="0"/>
    <m/>
    <m/>
    <m/>
    <n v="0"/>
    <n v="1"/>
    <n v="0"/>
    <n v="2"/>
    <n v="1"/>
    <n v="2"/>
  </r>
  <r>
    <n v="81465"/>
    <x v="1"/>
    <n v="68"/>
    <n v="6"/>
    <x v="1"/>
    <m/>
    <n v="2"/>
    <n v="4"/>
    <n v="1"/>
    <n v="44"/>
    <n v="1.1399999999999999"/>
    <n v="193"/>
    <n v="4.99"/>
    <n v="48"/>
    <n v="1.2436363636363637"/>
    <n v="37.898847925915838"/>
    <n v="0.98192469626236478"/>
    <x v="0"/>
    <n v="2"/>
    <m/>
    <n v="3"/>
    <n v="2"/>
    <n v="0"/>
    <m/>
    <m/>
    <m/>
    <n v="1"/>
    <n v="0"/>
    <n v="0"/>
    <n v="1"/>
    <n v="1"/>
    <n v="2"/>
  </r>
  <r>
    <n v="81470"/>
    <x v="1"/>
    <n v="43"/>
    <n v="6"/>
    <x v="1"/>
    <m/>
    <n v="2"/>
    <n v="5"/>
    <n v="1"/>
    <n v="69"/>
    <n v="1.78"/>
    <n v="223"/>
    <n v="5.77"/>
    <n v="77"/>
    <n v="1.9863768115942029"/>
    <n v="67.892251475337375"/>
    <n v="1.7514232989289933"/>
    <x v="0"/>
    <n v="2"/>
    <m/>
    <n v="14"/>
    <n v="2"/>
    <n v="2"/>
    <n v="4"/>
    <n v="4"/>
    <n v="4"/>
    <n v="0"/>
    <n v="0"/>
    <n v="3"/>
    <n v="2"/>
    <n v="1"/>
    <n v="2"/>
  </r>
  <r>
    <n v="81474"/>
    <x v="1"/>
    <n v="78"/>
    <n v="3"/>
    <x v="1"/>
    <m/>
    <n v="1"/>
    <n v="2"/>
    <n v="3"/>
    <n v="74"/>
    <n v="1.91"/>
    <n v="137"/>
    <n v="3.54"/>
    <n v="69"/>
    <n v="1.7809459459459458"/>
    <n v="70.761479243662649"/>
    <n v="1.8264111534512928"/>
    <x v="1"/>
    <n v="2"/>
    <m/>
    <n v="7"/>
    <n v="4"/>
    <n v="3"/>
    <n v="3"/>
    <n v="3"/>
    <n v="3"/>
    <n v="1"/>
    <n v="0"/>
    <n v="8"/>
    <n v="1"/>
    <n v="1"/>
    <n v="2"/>
  </r>
  <r>
    <n v="81475"/>
    <x v="1"/>
    <n v="42"/>
    <n v="3"/>
    <x v="1"/>
    <m/>
    <n v="1"/>
    <n v="4"/>
    <n v="4"/>
    <n v="64"/>
    <n v="1.66"/>
    <n v="149"/>
    <n v="3.85"/>
    <n v="61"/>
    <n v="1.5821874999999999"/>
    <n v="65.488108055386661"/>
    <n v="1.6985978026865913"/>
    <x v="0"/>
    <n v="2"/>
    <m/>
    <n v="5"/>
    <n v="4"/>
    <n v="2"/>
    <n v="3"/>
    <n v="2"/>
    <n v="2"/>
    <m/>
    <n v="30"/>
    <n v="30"/>
    <n v="1"/>
    <n v="2"/>
    <m/>
  </r>
  <r>
    <n v="81477"/>
    <x v="1"/>
    <n v="70"/>
    <n v="3"/>
    <x v="1"/>
    <m/>
    <n v="1"/>
    <n v="4"/>
    <n v="1"/>
    <n v="81"/>
    <n v="2.09"/>
    <n v="265"/>
    <n v="6.85"/>
    <n v="83"/>
    <n v="2.1416049382716049"/>
    <n v="75.946877276210273"/>
    <n v="1.9596169568799933"/>
    <x v="1"/>
    <n v="2"/>
    <m/>
    <n v="7"/>
    <n v="1"/>
    <n v="2"/>
    <n v="3"/>
    <n v="3"/>
    <n v="2"/>
    <n v="0"/>
    <n v="1"/>
    <n v="0"/>
    <n v="1"/>
    <n v="1"/>
    <n v="2"/>
  </r>
  <r>
    <n v="81481"/>
    <x v="1"/>
    <n v="28"/>
    <n v="2"/>
    <x v="1"/>
    <m/>
    <n v="2"/>
    <n v="3"/>
    <n v="1"/>
    <n v="36"/>
    <n v="0.93"/>
    <n v="178"/>
    <n v="4.5999999999999996"/>
    <n v="39"/>
    <n v="1.0075000000000001"/>
    <n v="35.396662138628827"/>
    <n v="0.91441377191457796"/>
    <x v="0"/>
    <m/>
    <m/>
    <n v="9"/>
    <n v="3"/>
    <n v="2"/>
    <n v="3"/>
    <n v="3"/>
    <n v="2"/>
    <n v="7"/>
    <n v="30"/>
    <n v="0"/>
    <n v="1"/>
    <n v="1"/>
    <n v="2"/>
  </r>
  <r>
    <n v="81490"/>
    <x v="1"/>
    <n v="26"/>
    <n v="3"/>
    <x v="1"/>
    <m/>
    <n v="1"/>
    <n v="4"/>
    <n v="5"/>
    <n v="44"/>
    <n v="1.1399999999999999"/>
    <n v="210"/>
    <n v="5.43"/>
    <n v="53"/>
    <n v="1.3731818181818181"/>
    <n v="37.312407371334658"/>
    <n v="0.96673055462094337"/>
    <x v="1"/>
    <m/>
    <m/>
    <n v="6"/>
    <n v="3"/>
    <n v="1"/>
    <m/>
    <m/>
    <m/>
    <n v="7"/>
    <n v="0"/>
    <n v="4"/>
    <n v="1"/>
    <n v="2"/>
    <m/>
  </r>
  <r>
    <n v="81492"/>
    <x v="1"/>
    <n v="51"/>
    <n v="6"/>
    <x v="1"/>
    <m/>
    <n v="2"/>
    <n v="5"/>
    <n v="1"/>
    <n v="69"/>
    <n v="1.78"/>
    <n v="216"/>
    <n v="5.59"/>
    <n v="69"/>
    <n v="1.78"/>
    <n v="55.074055600858728"/>
    <n v="1.4207509995583845"/>
    <x v="0"/>
    <n v="2"/>
    <m/>
    <n v="14"/>
    <n v="1"/>
    <n v="2"/>
    <n v="2"/>
    <n v="2"/>
    <n v="2"/>
    <n v="2"/>
    <n v="0"/>
    <n v="0"/>
    <n v="1"/>
    <n v="1"/>
    <n v="2"/>
  </r>
  <r>
    <n v="81495"/>
    <x v="1"/>
    <n v="74"/>
    <n v="3"/>
    <x v="1"/>
    <m/>
    <n v="1"/>
    <n v="4"/>
    <n v="1"/>
    <n v="82"/>
    <n v="2.12"/>
    <n v="181"/>
    <n v="4.68"/>
    <n v="82"/>
    <n v="2.12"/>
    <n v="78.42004308357555"/>
    <n v="2.027445016307075"/>
    <x v="1"/>
    <n v="2"/>
    <m/>
    <n v="77"/>
    <n v="3"/>
    <n v="0"/>
    <n v="3"/>
    <n v="3"/>
    <n v="3"/>
    <m/>
    <n v="0"/>
    <n v="2"/>
    <n v="2"/>
    <n v="1"/>
    <n v="2"/>
  </r>
  <r>
    <n v="81497"/>
    <x v="1"/>
    <n v="72"/>
    <n v="6"/>
    <x v="1"/>
    <m/>
    <n v="2"/>
    <n v="5"/>
    <n v="1"/>
    <n v="65"/>
    <n v="1.68"/>
    <n v="254"/>
    <n v="6.57"/>
    <n v="62"/>
    <n v="1.6024615384615384"/>
    <n v="54.853966243343926"/>
    <n v="1.4177640505971967"/>
    <x v="1"/>
    <n v="2"/>
    <m/>
    <n v="8"/>
    <n v="2"/>
    <n v="0"/>
    <m/>
    <m/>
    <m/>
    <m/>
    <n v="0"/>
    <n v="1"/>
    <n v="2"/>
    <n v="1"/>
    <n v="2"/>
  </r>
  <r>
    <n v="81503"/>
    <x v="1"/>
    <n v="43"/>
    <n v="6"/>
    <x v="1"/>
    <m/>
    <n v="2"/>
    <n v="3"/>
    <n v="5"/>
    <n v="34"/>
    <n v="0.88"/>
    <n v="159"/>
    <n v="4.1100000000000003"/>
    <n v="36"/>
    <n v="0.93176470588235294"/>
    <n v="45.436123254323753"/>
    <n v="1.1759937783472032"/>
    <x v="0"/>
    <n v="2"/>
    <m/>
    <n v="14"/>
    <n v="3"/>
    <n v="2"/>
    <m/>
    <m/>
    <m/>
    <n v="7"/>
    <n v="0"/>
    <n v="0"/>
    <n v="1"/>
    <n v="1"/>
    <n v="2"/>
  </r>
  <r>
    <n v="81506"/>
    <x v="1"/>
    <n v="22"/>
    <n v="3"/>
    <x v="1"/>
    <m/>
    <n v="1"/>
    <n v="4"/>
    <n v="6"/>
    <n v="42"/>
    <n v="1.0900000000000001"/>
    <n v="214"/>
    <n v="5.53"/>
    <n v="44"/>
    <n v="1.141904761904762"/>
    <n v="45.132485797678711"/>
    <n v="1.171295464749281"/>
    <x v="1"/>
    <m/>
    <m/>
    <n v="2"/>
    <n v="3"/>
    <n v="0"/>
    <m/>
    <m/>
    <m/>
    <m/>
    <n v="0"/>
    <n v="5"/>
    <n v="1"/>
    <n v="1"/>
    <n v="2"/>
  </r>
  <r>
    <n v="81508"/>
    <x v="1"/>
    <n v="52"/>
    <n v="2"/>
    <x v="1"/>
    <m/>
    <n v="2"/>
    <n v="3"/>
    <n v="1"/>
    <n v="47"/>
    <n v="1.22"/>
    <n v="168"/>
    <n v="4.34"/>
    <n v="51"/>
    <n v="1.3238297872340425"/>
    <n v="44.170416299514088"/>
    <n v="1.1465512316044082"/>
    <x v="1"/>
    <n v="2"/>
    <m/>
    <n v="9"/>
    <n v="2"/>
    <n v="3"/>
    <n v="3"/>
    <n v="3"/>
    <n v="3"/>
    <n v="1"/>
    <n v="3"/>
    <n v="3"/>
    <n v="1"/>
    <n v="1"/>
    <n v="2"/>
  </r>
  <r>
    <n v="81521"/>
    <x v="1"/>
    <n v="55"/>
    <n v="2"/>
    <x v="1"/>
    <m/>
    <n v="2"/>
    <n v="4"/>
    <n v="1"/>
    <n v="80"/>
    <n v="2.0699999999999998"/>
    <n v="158"/>
    <n v="4.09"/>
    <n v="89"/>
    <n v="2.3028749999999998"/>
    <n v="83.063542716822539"/>
    <n v="2.1492691677977831"/>
    <x v="0"/>
    <n v="2"/>
    <m/>
    <n v="15"/>
    <n v="3"/>
    <n v="3"/>
    <m/>
    <m/>
    <m/>
    <m/>
    <n v="0"/>
    <n v="0"/>
    <n v="1"/>
    <n v="1"/>
    <n v="2"/>
  </r>
  <r>
    <n v="81523"/>
    <x v="1"/>
    <n v="57"/>
    <n v="4"/>
    <x v="1"/>
    <m/>
    <n v="1"/>
    <n v="3"/>
    <n v="2"/>
    <n v="59"/>
    <n v="1.53"/>
    <n v="172"/>
    <n v="4.45"/>
    <n v="57"/>
    <n v="1.4781355932203391"/>
    <n v="60.904350093222973"/>
    <n v="1.5793839939429009"/>
    <x v="1"/>
    <n v="2"/>
    <m/>
    <n v="3"/>
    <n v="4"/>
    <n v="1"/>
    <m/>
    <m/>
    <m/>
    <n v="2"/>
    <n v="1"/>
    <n v="0"/>
    <n v="1"/>
    <n v="1"/>
    <n v="2"/>
  </r>
  <r>
    <n v="81528"/>
    <x v="1"/>
    <n v="41"/>
    <n v="7"/>
    <x v="1"/>
    <m/>
    <n v="1"/>
    <n v="3"/>
    <n v="6"/>
    <n v="32"/>
    <n v="0.83"/>
    <n v="161"/>
    <n v="4.16"/>
    <n v="31"/>
    <n v="0.80406250000000001"/>
    <n v="38.901867843120201"/>
    <n v="1.0090171971809301"/>
    <x v="0"/>
    <n v="2"/>
    <m/>
    <n v="4"/>
    <n v="3"/>
    <n v="2"/>
    <m/>
    <m/>
    <m/>
    <m/>
    <n v="1"/>
    <n v="0"/>
    <n v="1"/>
    <n v="2"/>
    <m/>
  </r>
  <r>
    <n v="81530"/>
    <x v="1"/>
    <n v="73"/>
    <n v="7"/>
    <x v="1"/>
    <m/>
    <n v="1"/>
    <n v="4"/>
    <n v="1"/>
    <n v="69"/>
    <n v="1.78"/>
    <n v="157"/>
    <n v="4.0599999999999996"/>
    <n v="78"/>
    <n v="2.0121739130434784"/>
    <n v="69.577209506016672"/>
    <n v="1.7948903321841982"/>
    <x v="0"/>
    <n v="2"/>
    <m/>
    <n v="9"/>
    <n v="3"/>
    <n v="1"/>
    <m/>
    <m/>
    <m/>
    <n v="3"/>
    <n v="0"/>
    <n v="0"/>
    <n v="1"/>
    <n v="1"/>
    <n v="2"/>
  </r>
  <r>
    <n v="81533"/>
    <x v="1"/>
    <n v="25"/>
    <n v="3"/>
    <x v="1"/>
    <m/>
    <n v="1"/>
    <n v="4"/>
    <n v="1"/>
    <n v="66"/>
    <n v="1.71"/>
    <n v="150"/>
    <n v="3.88"/>
    <n v="71"/>
    <n v="1.8395454545454546"/>
    <n v="65.797570179088112"/>
    <n v="1.7047552273672828"/>
    <x v="1"/>
    <m/>
    <m/>
    <n v="6"/>
    <n v="4"/>
    <n v="1"/>
    <m/>
    <m/>
    <m/>
    <n v="1"/>
    <n v="0"/>
    <n v="1"/>
    <n v="1"/>
    <n v="1"/>
    <n v="2"/>
  </r>
  <r>
    <n v="81534"/>
    <x v="1"/>
    <n v="49"/>
    <n v="2"/>
    <x v="1"/>
    <m/>
    <n v="1"/>
    <n v="3"/>
    <n v="6"/>
    <n v="40"/>
    <n v="1.03"/>
    <n v="167"/>
    <n v="4.32"/>
    <n v="48"/>
    <n v="1.236"/>
    <n v="31.26371807247088"/>
    <n v="0.80504074036612516"/>
    <x v="0"/>
    <n v="2"/>
    <m/>
    <n v="4"/>
    <n v="4"/>
    <n v="2"/>
    <m/>
    <m/>
    <m/>
    <n v="2"/>
    <n v="0"/>
    <n v="1"/>
    <n v="1"/>
    <n v="1"/>
    <n v="2"/>
  </r>
  <r>
    <n v="81535"/>
    <x v="1"/>
    <n v="46"/>
    <n v="2"/>
    <x v="1"/>
    <m/>
    <n v="1"/>
    <n v="4"/>
    <n v="1"/>
    <n v="69"/>
    <n v="1.78"/>
    <n v="289"/>
    <n v="7.47"/>
    <n v="76"/>
    <n v="1.9605797101449276"/>
    <n v="67.572736422176959"/>
    <n v="1.7431807366880434"/>
    <x v="1"/>
    <n v="2"/>
    <m/>
    <n v="12"/>
    <n v="3"/>
    <n v="0"/>
    <n v="3"/>
    <n v="3"/>
    <n v="2"/>
    <n v="0"/>
    <n v="0"/>
    <n v="0"/>
    <n v="1"/>
    <n v="1"/>
    <n v="2"/>
  </r>
  <r>
    <n v="81537"/>
    <x v="1"/>
    <n v="55"/>
    <n v="2"/>
    <x v="1"/>
    <m/>
    <n v="2"/>
    <n v="4"/>
    <n v="3"/>
    <n v="54"/>
    <n v="1.4"/>
    <n v="188"/>
    <n v="4.8600000000000003"/>
    <n v="54"/>
    <n v="1.4"/>
    <n v="53.342930518599523"/>
    <n v="1.3829648652970246"/>
    <x v="0"/>
    <n v="2"/>
    <m/>
    <n v="12"/>
    <n v="4"/>
    <n v="3"/>
    <n v="3"/>
    <n v="3"/>
    <n v="3"/>
    <n v="0"/>
    <n v="0"/>
    <n v="0"/>
    <n v="1"/>
    <n v="2"/>
    <m/>
  </r>
  <r>
    <n v="81547"/>
    <x v="1"/>
    <n v="60"/>
    <n v="3"/>
    <x v="1"/>
    <m/>
    <n v="1"/>
    <n v="1"/>
    <n v="2"/>
    <n v="33"/>
    <n v="0.85"/>
    <n v="206"/>
    <n v="5.33"/>
    <n v="30"/>
    <n v="0.77272727272727271"/>
    <n v="27.080240972725161"/>
    <n v="0.69752135838837537"/>
    <x v="0"/>
    <n v="1"/>
    <n v="1"/>
    <n v="3"/>
    <n v="5"/>
    <n v="0"/>
    <m/>
    <m/>
    <m/>
    <m/>
    <n v="0"/>
    <n v="0"/>
    <n v="2"/>
    <n v="1"/>
    <n v="2"/>
  </r>
  <r>
    <n v="81552"/>
    <x v="1"/>
    <n v="62"/>
    <n v="4"/>
    <x v="1"/>
    <m/>
    <n v="1"/>
    <n v="3"/>
    <n v="6"/>
    <n v="49"/>
    <n v="1.27"/>
    <n v="157"/>
    <n v="4.0599999999999996"/>
    <n v="43"/>
    <n v="1.1144897959183673"/>
    <n v="52.161346495009759"/>
    <n v="1.3519369397686203"/>
    <x v="0"/>
    <n v="2"/>
    <m/>
    <n v="77"/>
    <n v="1"/>
    <n v="3"/>
    <n v="3"/>
    <n v="3"/>
    <n v="3"/>
    <n v="1"/>
    <n v="0"/>
    <n v="2"/>
    <n v="1"/>
    <n v="1"/>
    <n v="2"/>
  </r>
  <r>
    <n v="81553"/>
    <x v="1"/>
    <n v="26"/>
    <n v="3"/>
    <x v="1"/>
    <m/>
    <n v="1"/>
    <n v="5"/>
    <n v="1"/>
    <n v="68"/>
    <n v="1.76"/>
    <n v="171"/>
    <n v="4.42"/>
    <n v="69"/>
    <n v="1.7858823529411765"/>
    <n v="64.874654249511437"/>
    <n v="1.6791086982226491"/>
    <x v="1"/>
    <m/>
    <m/>
    <n v="15"/>
    <n v="3"/>
    <n v="3"/>
    <n v="3"/>
    <n v="3"/>
    <n v="3"/>
    <n v="2"/>
    <n v="0"/>
    <n v="5"/>
    <n v="1"/>
    <n v="1"/>
    <n v="2"/>
  </r>
  <r>
    <n v="81556"/>
    <x v="1"/>
    <n v="25"/>
    <n v="2"/>
    <x v="1"/>
    <m/>
    <n v="1"/>
    <n v="4"/>
    <n v="5"/>
    <n v="69"/>
    <n v="1.78"/>
    <n v="187"/>
    <n v="4.84"/>
    <n v="74"/>
    <n v="1.9089855072463768"/>
    <n v="68.802595989015671"/>
    <n v="1.7749075487021435"/>
    <x v="1"/>
    <m/>
    <m/>
    <n v="14"/>
    <n v="3"/>
    <n v="1"/>
    <m/>
    <m/>
    <m/>
    <n v="0"/>
    <n v="4"/>
    <n v="0"/>
    <n v="1"/>
    <n v="1"/>
    <n v="2"/>
  </r>
  <r>
    <n v="81568"/>
    <x v="1"/>
    <n v="36"/>
    <n v="3"/>
    <x v="1"/>
    <m/>
    <n v="1"/>
    <n v="3"/>
    <n v="1"/>
    <n v="79"/>
    <n v="2.04"/>
    <n v="197"/>
    <n v="5.09"/>
    <n v="75"/>
    <n v="1.9367088607594938"/>
    <n v="76.26015585738719"/>
    <n v="1.9692495942920236"/>
    <x v="1"/>
    <m/>
    <m/>
    <n v="8"/>
    <n v="3"/>
    <n v="3"/>
    <m/>
    <m/>
    <m/>
    <n v="1"/>
    <n v="0"/>
    <n v="4"/>
    <n v="1"/>
    <n v="1"/>
    <n v="2"/>
  </r>
  <r>
    <n v="81570"/>
    <x v="1"/>
    <n v="58"/>
    <n v="4"/>
    <x v="1"/>
    <m/>
    <n v="1"/>
    <n v="4"/>
    <n v="5"/>
    <n v="74"/>
    <n v="1.91"/>
    <n v="200"/>
    <n v="5.17"/>
    <n v="80"/>
    <n v="2.0648648648648646"/>
    <n v="72.112850417585278"/>
    <n v="1.8612911391565927"/>
    <x v="1"/>
    <n v="2"/>
    <m/>
    <n v="6"/>
    <n v="4"/>
    <n v="2"/>
    <n v="3"/>
    <n v="3"/>
    <n v="3"/>
    <n v="1"/>
    <n v="1"/>
    <n v="1"/>
    <n v="2"/>
    <n v="1"/>
    <n v="2"/>
  </r>
  <r>
    <n v="81573"/>
    <x v="1"/>
    <n v="64"/>
    <n v="4"/>
    <x v="1"/>
    <m/>
    <n v="2"/>
    <n v="1"/>
    <n v="5"/>
    <n v="42"/>
    <n v="1.0900000000000001"/>
    <n v="158"/>
    <n v="4.09"/>
    <n v="41"/>
    <n v="1.0640476190476191"/>
    <n v="41.324799264547885"/>
    <n v="1.072476933294219"/>
    <x v="0"/>
    <n v="2"/>
    <m/>
    <n v="1"/>
    <n v="1"/>
    <n v="0"/>
    <m/>
    <m/>
    <m/>
    <m/>
    <n v="0"/>
    <n v="0"/>
    <n v="2"/>
    <n v="1"/>
    <n v="2"/>
  </r>
  <r>
    <n v="81576"/>
    <x v="1"/>
    <n v="40"/>
    <n v="1"/>
    <x v="1"/>
    <m/>
    <n v="2"/>
    <n v="1"/>
    <n v="1"/>
    <n v="61"/>
    <n v="1.58"/>
    <n v="174"/>
    <n v="4.5"/>
    <n v="57"/>
    <n v="1.4763934426229508"/>
    <n v="56.100546337427147"/>
    <n v="1.453096118248113"/>
    <x v="0"/>
    <n v="1"/>
    <n v="2"/>
    <n v="12"/>
    <n v="4"/>
    <n v="2"/>
    <n v="3"/>
    <n v="2"/>
    <n v="2"/>
    <n v="2"/>
    <n v="0"/>
    <n v="0"/>
    <n v="1"/>
    <n v="2"/>
    <m/>
  </r>
  <r>
    <n v="81579"/>
    <x v="1"/>
    <n v="73"/>
    <n v="1"/>
    <x v="1"/>
    <m/>
    <n v="2"/>
    <n v="1"/>
    <n v="5"/>
    <n v="61"/>
    <n v="1.58"/>
    <n v="218"/>
    <n v="5.64"/>
    <n v="56"/>
    <n v="1.4504918032786887"/>
    <n v="59.545433481376314"/>
    <n v="1.5423243426323701"/>
    <x v="0"/>
    <n v="2"/>
    <m/>
    <n v="5"/>
    <n v="5"/>
    <n v="2"/>
    <n v="3"/>
    <n v="3"/>
    <n v="2"/>
    <m/>
    <n v="0"/>
    <n v="0"/>
    <n v="1"/>
    <n v="1"/>
    <n v="2"/>
  </r>
  <r>
    <n v="81580"/>
    <x v="1"/>
    <n v="68"/>
    <n v="3"/>
    <x v="1"/>
    <m/>
    <n v="1"/>
    <n v="4"/>
    <n v="3"/>
    <n v="55"/>
    <n v="1.42"/>
    <n v="183"/>
    <n v="4.7300000000000004"/>
    <n v="51"/>
    <n v="1.3167272727272727"/>
    <n v="53.323316153687983"/>
    <n v="1.3767110716043078"/>
    <x v="1"/>
    <n v="2"/>
    <m/>
    <n v="6"/>
    <n v="2"/>
    <n v="1"/>
    <n v="3"/>
    <n v="3"/>
    <n v="1"/>
    <n v="1"/>
    <n v="2"/>
    <n v="3"/>
    <n v="1"/>
    <n v="1"/>
    <n v="2"/>
  </r>
  <r>
    <n v="81584"/>
    <x v="1"/>
    <n v="48"/>
    <n v="4"/>
    <x v="1"/>
    <m/>
    <n v="1"/>
    <n v="5"/>
    <n v="1"/>
    <n v="67"/>
    <n v="1.73"/>
    <n v="182"/>
    <n v="4.71"/>
    <n v="64"/>
    <n v="1.6525373134328358"/>
    <n v="62.624019576528205"/>
    <n v="1.6170082666775192"/>
    <x v="1"/>
    <n v="2"/>
    <m/>
    <n v="15"/>
    <n v="3"/>
    <n v="0"/>
    <n v="2"/>
    <n v="2"/>
    <n v="2"/>
    <n v="3"/>
    <n v="1"/>
    <n v="0"/>
    <n v="1"/>
    <n v="1"/>
    <n v="2"/>
  </r>
  <r>
    <n v="81587"/>
    <x v="1"/>
    <n v="66"/>
    <n v="3"/>
    <x v="1"/>
    <m/>
    <n v="1"/>
    <n v="4"/>
    <n v="3"/>
    <n v="46"/>
    <n v="1.19"/>
    <n v="249"/>
    <n v="6.44"/>
    <n v="42"/>
    <n v="1.0865217391304347"/>
    <n v="51.642534865678243"/>
    <n v="1.3359699236990676"/>
    <x v="1"/>
    <n v="1"/>
    <n v="2"/>
    <n v="3"/>
    <n v="3"/>
    <n v="0"/>
    <n v="3"/>
    <n v="3"/>
    <n v="1"/>
    <m/>
    <n v="0"/>
    <n v="5"/>
    <n v="1"/>
    <n v="1"/>
    <n v="1"/>
  </r>
  <r>
    <n v="81600"/>
    <x v="1"/>
    <n v="70"/>
    <n v="3"/>
    <x v="1"/>
    <m/>
    <n v="1"/>
    <n v="2"/>
    <n v="1"/>
    <n v="44"/>
    <n v="1.1399999999999999"/>
    <n v="128"/>
    <n v="3.31"/>
    <n v="48"/>
    <n v="1.2436363636363637"/>
    <n v="37.369234579857675"/>
    <n v="0.96820289593267606"/>
    <x v="1"/>
    <n v="2"/>
    <m/>
    <n v="14"/>
    <n v="3"/>
    <n v="0"/>
    <n v="0"/>
    <n v="0"/>
    <n v="0"/>
    <m/>
    <n v="0"/>
    <n v="0"/>
    <n v="1"/>
    <n v="1"/>
    <n v="2"/>
  </r>
  <r>
    <n v="81602"/>
    <x v="1"/>
    <n v="37"/>
    <n v="3"/>
    <x v="1"/>
    <m/>
    <n v="1"/>
    <n v="5"/>
    <n v="3"/>
    <n v="74"/>
    <n v="1.91"/>
    <n v="255"/>
    <n v="6.59"/>
    <n v="76"/>
    <n v="1.9616216216216216"/>
    <n v="88.429305280289697"/>
    <n v="2.2824320687209907"/>
    <x v="1"/>
    <m/>
    <m/>
    <n v="12"/>
    <n v="3"/>
    <n v="3"/>
    <n v="3"/>
    <n v="2"/>
    <n v="4"/>
    <n v="0"/>
    <n v="30"/>
    <n v="30"/>
    <n v="1"/>
    <n v="1"/>
    <n v="2"/>
  </r>
  <r>
    <n v="81603"/>
    <x v="1"/>
    <n v="76"/>
    <n v="3"/>
    <x v="1"/>
    <m/>
    <n v="1"/>
    <n v="4"/>
    <n v="2"/>
    <n v="46"/>
    <n v="1.19"/>
    <n v="190"/>
    <n v="4.91"/>
    <n v="53"/>
    <n v="1.3710869565217392"/>
    <n v="45.894234716299977"/>
    <n v="1.1872638980955863"/>
    <x v="1"/>
    <n v="2"/>
    <m/>
    <n v="4"/>
    <n v="4"/>
    <n v="3"/>
    <n v="3"/>
    <n v="3"/>
    <n v="3"/>
    <n v="2"/>
    <n v="3"/>
    <n v="0"/>
    <n v="1"/>
    <n v="1"/>
    <n v="2"/>
  </r>
  <r>
    <n v="81604"/>
    <x v="1"/>
    <n v="29"/>
    <n v="4"/>
    <x v="1"/>
    <m/>
    <n v="2"/>
    <n v="4"/>
    <n v="5"/>
    <n v="41"/>
    <n v="1.06"/>
    <n v="137"/>
    <n v="3.54"/>
    <n v="44"/>
    <n v="1.1375609756097562"/>
    <n v="35.236284308206422"/>
    <n v="0.91098686260241002"/>
    <x v="1"/>
    <m/>
    <m/>
    <n v="6"/>
    <n v="4"/>
    <n v="2"/>
    <n v="2"/>
    <n v="2"/>
    <n v="2"/>
    <n v="2"/>
    <n v="2"/>
    <n v="0"/>
    <n v="1"/>
    <n v="1"/>
    <n v="2"/>
  </r>
  <r>
    <n v="81606"/>
    <x v="1"/>
    <n v="42"/>
    <n v="6"/>
    <x v="1"/>
    <m/>
    <n v="2"/>
    <n v="5"/>
    <n v="1"/>
    <n v="43"/>
    <n v="1.1100000000000001"/>
    <n v="142"/>
    <n v="3.67"/>
    <n v="48"/>
    <n v="1.2390697674418605"/>
    <n v="53.123819119054815"/>
    <n v="1.3713357958639734"/>
    <x v="0"/>
    <n v="2"/>
    <m/>
    <n v="15"/>
    <n v="3"/>
    <n v="0"/>
    <n v="3"/>
    <n v="3"/>
    <n v="3"/>
    <n v="1"/>
    <n v="0"/>
    <n v="0"/>
    <n v="1"/>
    <n v="1"/>
    <n v="2"/>
  </r>
  <r>
    <n v="81607"/>
    <x v="1"/>
    <n v="29"/>
    <n v="1"/>
    <x v="1"/>
    <m/>
    <n v="1"/>
    <n v="4"/>
    <n v="5"/>
    <n v="31"/>
    <n v="0.8"/>
    <n v="105"/>
    <n v="2.72"/>
    <n v="25"/>
    <n v="0.64516129032258063"/>
    <n v="29.805886172114906"/>
    <n v="0.76918415928038475"/>
    <x v="1"/>
    <m/>
    <m/>
    <n v="14"/>
    <n v="3"/>
    <n v="1"/>
    <m/>
    <m/>
    <m/>
    <n v="1"/>
    <n v="1"/>
    <n v="5"/>
    <n v="1"/>
    <n v="1"/>
    <n v="2"/>
  </r>
  <r>
    <n v="81608"/>
    <x v="1"/>
    <n v="33"/>
    <n v="3"/>
    <x v="1"/>
    <m/>
    <n v="1"/>
    <n v="5"/>
    <n v="1"/>
    <n v="84"/>
    <n v="2.17"/>
    <n v="150"/>
    <n v="3.88"/>
    <n v="82"/>
    <n v="2.1183333333333332"/>
    <n v="70.867550674014296"/>
    <n v="1.8307450590787027"/>
    <x v="0"/>
    <m/>
    <m/>
    <n v="15"/>
    <n v="2"/>
    <n v="3"/>
    <n v="3"/>
    <n v="3"/>
    <n v="2"/>
    <n v="0"/>
    <n v="3"/>
    <n v="0"/>
    <n v="1"/>
    <n v="1"/>
    <n v="2"/>
  </r>
  <r>
    <n v="81613"/>
    <x v="1"/>
    <n v="41"/>
    <n v="3"/>
    <x v="1"/>
    <m/>
    <n v="1"/>
    <n v="3"/>
    <n v="1"/>
    <n v="30"/>
    <n v="0.78"/>
    <n v="326"/>
    <n v="8.43"/>
    <n v="27"/>
    <n v="0.70200000000000007"/>
    <n v="34.215825546432633"/>
    <n v="0.88961146420724857"/>
    <x v="0"/>
    <n v="2"/>
    <m/>
    <n v="4"/>
    <n v="4"/>
    <n v="0"/>
    <m/>
    <m/>
    <m/>
    <n v="2"/>
    <n v="0"/>
    <n v="2"/>
    <n v="1"/>
    <n v="2"/>
    <m/>
  </r>
  <r>
    <n v="81622"/>
    <x v="1"/>
    <n v="65"/>
    <n v="2"/>
    <x v="1"/>
    <m/>
    <n v="1"/>
    <n v="3"/>
    <n v="1"/>
    <n v="30"/>
    <n v="0.78"/>
    <n v="163"/>
    <n v="4.22"/>
    <n v="28"/>
    <n v="0.72799999999999998"/>
    <n v="33.837499928498303"/>
    <n v="0.87977499814095594"/>
    <x v="1"/>
    <n v="1"/>
    <n v="2"/>
    <n v="8"/>
    <n v="3"/>
    <n v="0"/>
    <m/>
    <m/>
    <m/>
    <n v="1"/>
    <n v="0"/>
    <n v="1"/>
    <n v="1"/>
    <n v="1"/>
    <n v="2"/>
  </r>
  <r>
    <n v="81623"/>
    <x v="1"/>
    <n v="63"/>
    <n v="6"/>
    <x v="1"/>
    <m/>
    <n v="2"/>
    <n v="5"/>
    <n v="1"/>
    <n v="59"/>
    <n v="1.53"/>
    <n v="332"/>
    <n v="8.59"/>
    <n v="63"/>
    <n v="1.633728813559322"/>
    <n v="47.468064193054033"/>
    <n v="1.230951495175808"/>
    <x v="0"/>
    <n v="2"/>
    <m/>
    <n v="8"/>
    <n v="2"/>
    <n v="1"/>
    <n v="3"/>
    <n v="3"/>
    <n v="2"/>
    <n v="2"/>
    <n v="0"/>
    <n v="0"/>
    <n v="1"/>
    <n v="1"/>
    <n v="2"/>
  </r>
  <r>
    <n v="81624"/>
    <x v="1"/>
    <n v="62"/>
    <n v="3"/>
    <x v="1"/>
    <m/>
    <n v="1"/>
    <n v="4"/>
    <n v="1"/>
    <n v="50"/>
    <n v="1.29"/>
    <n v="125"/>
    <n v="3.23"/>
    <n v="54"/>
    <n v="1.3932"/>
    <n v="58.265884384500978"/>
    <n v="1.5032598171201252"/>
    <x v="1"/>
    <n v="2"/>
    <m/>
    <n v="6"/>
    <n v="2"/>
    <n v="0"/>
    <n v="3"/>
    <n v="2"/>
    <n v="2"/>
    <n v="2"/>
    <n v="0"/>
    <n v="2"/>
    <n v="1"/>
    <n v="1"/>
    <n v="2"/>
  </r>
  <r>
    <n v="81625"/>
    <x v="1"/>
    <n v="41"/>
    <n v="2"/>
    <x v="1"/>
    <m/>
    <n v="2"/>
    <n v="3"/>
    <n v="1"/>
    <n v="53"/>
    <n v="1.37"/>
    <n v="177"/>
    <n v="4.58"/>
    <n v="59"/>
    <n v="1.5250943396226417"/>
    <n v="49.083977466197055"/>
    <n v="1.268774511862075"/>
    <x v="0"/>
    <n v="2"/>
    <m/>
    <n v="10"/>
    <n v="2"/>
    <n v="1"/>
    <n v="1"/>
    <n v="1"/>
    <n v="3"/>
    <n v="2"/>
    <n v="1"/>
    <n v="4"/>
    <n v="1"/>
    <n v="1"/>
    <n v="2"/>
  </r>
  <r>
    <n v="81626"/>
    <x v="1"/>
    <n v="40"/>
    <n v="2"/>
    <x v="1"/>
    <m/>
    <n v="2"/>
    <n v="4"/>
    <n v="4"/>
    <n v="41"/>
    <n v="1.06"/>
    <n v="204"/>
    <n v="5.28"/>
    <n v="36"/>
    <n v="0.93073170731707322"/>
    <n v="46.960639706912602"/>
    <n v="1.2141043436421306"/>
    <x v="0"/>
    <n v="2"/>
    <m/>
    <n v="6"/>
    <n v="5"/>
    <n v="3"/>
    <n v="3"/>
    <n v="3"/>
    <n v="3"/>
    <n v="3"/>
    <n v="0"/>
    <n v="0"/>
    <n v="1"/>
    <n v="1"/>
    <n v="2"/>
  </r>
  <r>
    <n v="81627"/>
    <x v="1"/>
    <n v="24"/>
    <n v="3"/>
    <x v="1"/>
    <m/>
    <n v="1"/>
    <n v="4"/>
    <n v="1"/>
    <n v="49"/>
    <n v="1.27"/>
    <n v="131"/>
    <n v="3.39"/>
    <n v="47"/>
    <n v="1.2181632653061225"/>
    <n v="44.622573092373571"/>
    <n v="1.1565442413737641"/>
    <x v="1"/>
    <m/>
    <m/>
    <n v="12"/>
    <n v="5"/>
    <n v="2"/>
    <n v="9"/>
    <n v="9"/>
    <n v="2"/>
    <n v="14"/>
    <n v="0"/>
    <n v="0"/>
    <n v="1"/>
    <n v="1"/>
    <n v="2"/>
  </r>
  <r>
    <n v="81629"/>
    <x v="1"/>
    <n v="57"/>
    <n v="3"/>
    <x v="1"/>
    <m/>
    <n v="1"/>
    <n v="3"/>
    <n v="1"/>
    <n v="68"/>
    <n v="1.76"/>
    <n v="183"/>
    <n v="4.7300000000000004"/>
    <n v="73"/>
    <n v="1.8894117647058821"/>
    <n v="77.101252155262713"/>
    <n v="1.9955618204891525"/>
    <x v="1"/>
    <n v="2"/>
    <m/>
    <n v="14"/>
    <n v="4"/>
    <n v="2"/>
    <m/>
    <m/>
    <m/>
    <n v="3"/>
    <n v="5"/>
    <n v="0"/>
    <n v="1"/>
    <n v="1"/>
    <n v="2"/>
  </r>
  <r>
    <n v="81640"/>
    <x v="1"/>
    <n v="70"/>
    <n v="3"/>
    <x v="1"/>
    <m/>
    <n v="1"/>
    <n v="3"/>
    <n v="3"/>
    <n v="52"/>
    <n v="1.34"/>
    <n v="187"/>
    <n v="4.84"/>
    <n v="49"/>
    <n v="1.262692307692308"/>
    <n v="50.761642359771173"/>
    <n v="1.3080884761941034"/>
    <x v="1"/>
    <n v="2"/>
    <m/>
    <n v="4"/>
    <n v="2"/>
    <n v="3"/>
    <n v="3"/>
    <n v="3"/>
    <n v="3"/>
    <m/>
    <n v="0"/>
    <n v="0"/>
    <n v="1"/>
    <n v="1"/>
    <n v="2"/>
  </r>
  <r>
    <n v="81643"/>
    <x v="1"/>
    <n v="50"/>
    <n v="2"/>
    <x v="1"/>
    <m/>
    <n v="1"/>
    <n v="5"/>
    <n v="6"/>
    <n v="60"/>
    <n v="1.55"/>
    <n v="163"/>
    <n v="4.22"/>
    <n v="61"/>
    <n v="1.5758333333333332"/>
    <n v="55.511054039849519"/>
    <n v="1.4340355626961128"/>
    <x v="1"/>
    <n v="2"/>
    <m/>
    <n v="5"/>
    <n v="2"/>
    <n v="3"/>
    <n v="3"/>
    <n v="3"/>
    <n v="3"/>
    <m/>
    <n v="1"/>
    <n v="4"/>
    <n v="1"/>
    <n v="2"/>
    <m/>
  </r>
  <r>
    <n v="81645"/>
    <x v="1"/>
    <n v="52"/>
    <n v="2"/>
    <x v="1"/>
    <m/>
    <n v="2"/>
    <n v="3"/>
    <n v="1"/>
    <n v="74"/>
    <n v="1.91"/>
    <n v="195"/>
    <n v="5.04"/>
    <n v="68"/>
    <n v="1.755135135135135"/>
    <n v="82.082129583204562"/>
    <n v="2.1186063176205501"/>
    <x v="0"/>
    <n v="2"/>
    <m/>
    <n v="15"/>
    <n v="3"/>
    <n v="2"/>
    <n v="3"/>
    <n v="3"/>
    <n v="3"/>
    <n v="0"/>
    <n v="1"/>
    <n v="1"/>
    <n v="2"/>
    <n v="1"/>
    <n v="2"/>
  </r>
  <r>
    <n v="81647"/>
    <x v="1"/>
    <n v="36"/>
    <n v="3"/>
    <x v="1"/>
    <m/>
    <n v="1"/>
    <n v="4"/>
    <n v="1"/>
    <n v="64"/>
    <n v="1.66"/>
    <n v="145"/>
    <n v="3.75"/>
    <n v="71"/>
    <n v="1.8415625"/>
    <n v="64.933465758553936"/>
    <n v="1.6842117681124926"/>
    <x v="1"/>
    <m/>
    <m/>
    <n v="15"/>
    <n v="2"/>
    <n v="3"/>
    <n v="3"/>
    <n v="3"/>
    <n v="3"/>
    <n v="1"/>
    <n v="0"/>
    <n v="0"/>
    <n v="1"/>
    <n v="1"/>
    <n v="2"/>
  </r>
  <r>
    <n v="81648"/>
    <x v="1"/>
    <n v="63"/>
    <n v="3"/>
    <x v="1"/>
    <m/>
    <n v="1"/>
    <n v="5"/>
    <n v="2"/>
    <n v="41"/>
    <n v="1.06"/>
    <n v="185"/>
    <n v="4.78"/>
    <n v="45"/>
    <n v="1.1634146341463416"/>
    <n v="37.845378318245778"/>
    <n v="0.97844148822781774"/>
    <x v="1"/>
    <n v="1"/>
    <n v="2"/>
    <n v="7"/>
    <n v="3"/>
    <n v="2"/>
    <n v="3"/>
    <n v="3"/>
    <n v="2"/>
    <n v="1"/>
    <n v="20"/>
    <n v="10"/>
    <n v="1"/>
    <n v="1"/>
    <n v="2"/>
  </r>
  <r>
    <n v="81659"/>
    <x v="1"/>
    <n v="38"/>
    <n v="1"/>
    <x v="1"/>
    <m/>
    <n v="2"/>
    <n v="4"/>
    <n v="4"/>
    <n v="45"/>
    <n v="1.1599999999999999"/>
    <n v="195"/>
    <n v="5.04"/>
    <n v="41"/>
    <n v="1.0568888888888888"/>
    <n v="41.991077623480685"/>
    <n v="1.0824366676275019"/>
    <x v="0"/>
    <m/>
    <m/>
    <n v="2"/>
    <n v="4"/>
    <n v="2"/>
    <m/>
    <m/>
    <m/>
    <n v="2"/>
    <n v="0"/>
    <n v="8"/>
    <n v="1"/>
    <n v="2"/>
    <m/>
  </r>
  <r>
    <n v="81661"/>
    <x v="1"/>
    <n v="51"/>
    <n v="3"/>
    <x v="1"/>
    <m/>
    <n v="1"/>
    <n v="4"/>
    <n v="5"/>
    <n v="50"/>
    <n v="1.29"/>
    <n v="230"/>
    <n v="5.95"/>
    <n v="50"/>
    <n v="1.29"/>
    <n v="50.610021068489608"/>
    <n v="1.3057385435670319"/>
    <x v="1"/>
    <n v="1"/>
    <n v="2"/>
    <n v="7"/>
    <n v="3"/>
    <n v="1"/>
    <m/>
    <m/>
    <m/>
    <n v="1"/>
    <n v="1"/>
    <n v="0"/>
    <n v="1"/>
    <n v="2"/>
    <m/>
  </r>
  <r>
    <n v="81662"/>
    <x v="1"/>
    <n v="33"/>
    <n v="3"/>
    <x v="1"/>
    <m/>
    <n v="1"/>
    <n v="2"/>
    <n v="1"/>
    <n v="40"/>
    <n v="1.03"/>
    <n v="222"/>
    <n v="5.74"/>
    <n v="44"/>
    <n v="1.133"/>
    <n v="33.667487300224153"/>
    <n v="0.86693779798077197"/>
    <x v="1"/>
    <m/>
    <m/>
    <n v="6"/>
    <n v="3"/>
    <n v="1"/>
    <n v="3"/>
    <n v="3"/>
    <n v="3"/>
    <n v="1"/>
    <n v="2"/>
    <n v="1"/>
    <n v="1"/>
    <n v="1"/>
    <n v="2"/>
  </r>
  <r>
    <n v="81664"/>
    <x v="1"/>
    <n v="51"/>
    <n v="3"/>
    <x v="0"/>
    <n v="2"/>
    <n v="1"/>
    <n v="5"/>
    <n v="3"/>
    <n v="39"/>
    <n v="1.01"/>
    <n v="148"/>
    <n v="3.83"/>
    <n v="35"/>
    <n v="0.90641025641025641"/>
    <n v="44.599143137061105"/>
    <n v="1.1550034504726081"/>
    <x v="1"/>
    <n v="1"/>
    <n v="1"/>
    <n v="9"/>
    <n v="5"/>
    <n v="1"/>
    <n v="3"/>
    <n v="2"/>
    <n v="2"/>
    <n v="2"/>
    <n v="4"/>
    <n v="0"/>
    <n v="1"/>
    <n v="1"/>
    <n v="2"/>
  </r>
  <r>
    <n v="81666"/>
    <x v="1"/>
    <n v="37"/>
    <n v="3"/>
    <x v="1"/>
    <m/>
    <n v="1"/>
    <n v="4"/>
    <n v="1"/>
    <n v="33"/>
    <n v="0.85"/>
    <n v="124"/>
    <n v="3.21"/>
    <n v="27"/>
    <n v="0.69545454545454544"/>
    <n v="32.069491437437705"/>
    <n v="0.8260323552067288"/>
    <x v="1"/>
    <m/>
    <m/>
    <m/>
    <n v="4"/>
    <n v="0"/>
    <m/>
    <m/>
    <m/>
    <n v="2"/>
    <n v="0"/>
    <n v="16"/>
    <n v="1"/>
    <n v="1"/>
    <n v="2"/>
  </r>
  <r>
    <n v="81669"/>
    <x v="1"/>
    <n v="39"/>
    <n v="3"/>
    <x v="1"/>
    <m/>
    <n v="1"/>
    <n v="4"/>
    <n v="4"/>
    <n v="24"/>
    <n v="0.62"/>
    <n v="225"/>
    <n v="5.82"/>
    <n v="25"/>
    <n v="0.64583333333333337"/>
    <n v="26.170137236063351"/>
    <n v="0.67606187859830325"/>
    <x v="1"/>
    <m/>
    <m/>
    <n v="6"/>
    <n v="3"/>
    <n v="3"/>
    <n v="3"/>
    <n v="3"/>
    <n v="3"/>
    <m/>
    <n v="0"/>
    <n v="6"/>
    <n v="1"/>
    <n v="1"/>
    <n v="2"/>
  </r>
  <r>
    <n v="81672"/>
    <x v="1"/>
    <n v="33"/>
    <n v="1"/>
    <x v="1"/>
    <m/>
    <n v="1"/>
    <n v="5"/>
    <n v="4"/>
    <n v="77"/>
    <n v="1.99"/>
    <n v="190"/>
    <n v="4.91"/>
    <n v="74"/>
    <n v="1.9124675324675324"/>
    <n v="83.916761426248286"/>
    <n v="2.1687578602368061"/>
    <x v="1"/>
    <m/>
    <m/>
    <n v="3"/>
    <n v="3"/>
    <n v="0"/>
    <m/>
    <m/>
    <m/>
    <m/>
    <n v="0"/>
    <n v="0"/>
    <n v="1"/>
    <n v="2"/>
    <m/>
  </r>
  <r>
    <n v="81674"/>
    <x v="1"/>
    <n v="74"/>
    <n v="3"/>
    <x v="1"/>
    <m/>
    <n v="1"/>
    <n v="5"/>
    <n v="2"/>
    <n v="84"/>
    <n v="2.17"/>
    <n v="230"/>
    <n v="5.95"/>
    <n v="90"/>
    <n v="2.3249999999999997"/>
    <n v="93.377105129245905"/>
    <n v="2.4122418825055192"/>
    <x v="1"/>
    <n v="2"/>
    <m/>
    <n v="5"/>
    <n v="1"/>
    <n v="3"/>
    <n v="3"/>
    <n v="3"/>
    <n v="3"/>
    <m/>
    <n v="0"/>
    <n v="0"/>
    <n v="2"/>
    <n v="1"/>
    <n v="2"/>
  </r>
  <r>
    <n v="81675"/>
    <x v="1"/>
    <n v="74"/>
    <n v="3"/>
    <x v="1"/>
    <m/>
    <n v="1"/>
    <n v="4"/>
    <n v="2"/>
    <n v="66"/>
    <n v="1.71"/>
    <n v="270"/>
    <n v="6.98"/>
    <n v="64"/>
    <n v="1.6581818181818182"/>
    <n v="69.832063484150964"/>
    <n v="1.8092852811802751"/>
    <x v="1"/>
    <n v="2"/>
    <m/>
    <n v="7"/>
    <n v="2"/>
    <n v="2"/>
    <n v="3"/>
    <n v="2"/>
    <n v="2"/>
    <n v="0"/>
    <n v="2"/>
    <n v="0"/>
    <n v="1"/>
    <n v="1"/>
    <n v="2"/>
  </r>
  <r>
    <n v="81681"/>
    <x v="1"/>
    <n v="42"/>
    <n v="1"/>
    <x v="1"/>
    <m/>
    <n v="2"/>
    <n v="3"/>
    <n v="1"/>
    <n v="40"/>
    <n v="1.03"/>
    <n v="153"/>
    <n v="3.96"/>
    <n v="47"/>
    <n v="1.21025"/>
    <n v="44.86934434917584"/>
    <n v="1.155385616991278"/>
    <x v="0"/>
    <n v="2"/>
    <m/>
    <n v="14"/>
    <n v="5"/>
    <n v="2"/>
    <n v="1"/>
    <n v="2"/>
    <n v="1"/>
    <n v="1"/>
    <n v="12"/>
    <n v="0"/>
    <n v="1"/>
    <n v="1"/>
    <n v="2"/>
  </r>
  <r>
    <n v="81686"/>
    <x v="1"/>
    <n v="55"/>
    <n v="1"/>
    <x v="1"/>
    <m/>
    <n v="2"/>
    <n v="4"/>
    <n v="1"/>
    <n v="53"/>
    <n v="1.37"/>
    <n v="219"/>
    <n v="5.66"/>
    <n v="50"/>
    <n v="1.2924528301886793"/>
    <n v="49.890018269370231"/>
    <n v="1.2896099062082493"/>
    <x v="0"/>
    <n v="2"/>
    <m/>
    <n v="10"/>
    <n v="4"/>
    <n v="1"/>
    <n v="3"/>
    <n v="3"/>
    <n v="3"/>
    <n v="0"/>
    <n v="4"/>
    <n v="0"/>
    <n v="1"/>
    <n v="2"/>
    <m/>
  </r>
  <r>
    <n v="81694"/>
    <x v="1"/>
    <n v="80"/>
    <n v="4"/>
    <x v="1"/>
    <m/>
    <n v="1"/>
    <n v="2"/>
    <n v="1"/>
    <n v="66"/>
    <n v="1.71"/>
    <n v="176"/>
    <n v="4.55"/>
    <n v="60"/>
    <n v="1.5545454545454545"/>
    <n v="61.692021691385001"/>
    <n v="1.5983841983677023"/>
    <x v="0"/>
    <n v="2"/>
    <m/>
    <n v="6"/>
    <n v="2"/>
    <n v="2"/>
    <m/>
    <m/>
    <m/>
    <m/>
    <n v="0"/>
    <n v="0"/>
    <n v="2"/>
    <n v="1"/>
    <n v="2"/>
  </r>
  <r>
    <n v="81695"/>
    <x v="1"/>
    <n v="36"/>
    <n v="4"/>
    <x v="1"/>
    <m/>
    <n v="1"/>
    <n v="5"/>
    <n v="5"/>
    <n v="67"/>
    <n v="1.73"/>
    <n v="164"/>
    <n v="4.24"/>
    <n v="74"/>
    <n v="1.9107462686567165"/>
    <n v="76.137374918855571"/>
    <n v="1.9659352031286588"/>
    <x v="1"/>
    <m/>
    <m/>
    <n v="7"/>
    <n v="3"/>
    <n v="0"/>
    <n v="3"/>
    <n v="3"/>
    <n v="0"/>
    <n v="3"/>
    <n v="0"/>
    <n v="0"/>
    <n v="1"/>
    <n v="1"/>
    <n v="2"/>
  </r>
  <r>
    <n v="81697"/>
    <x v="1"/>
    <n v="25"/>
    <n v="3"/>
    <x v="1"/>
    <m/>
    <n v="1"/>
    <n v="4"/>
    <n v="1"/>
    <n v="49"/>
    <n v="1.27"/>
    <n v="190"/>
    <n v="4.91"/>
    <n v="46"/>
    <n v="1.1922448979591838"/>
    <n v="39.866182169301169"/>
    <n v="1.0332663541839282"/>
    <x v="0"/>
    <m/>
    <m/>
    <n v="9"/>
    <n v="3"/>
    <n v="3"/>
    <n v="3"/>
    <n v="3"/>
    <n v="3"/>
    <n v="1"/>
    <n v="1"/>
    <n v="1"/>
    <n v="1"/>
    <n v="1"/>
    <n v="2"/>
  </r>
  <r>
    <n v="81700"/>
    <x v="1"/>
    <n v="30"/>
    <n v="6"/>
    <x v="1"/>
    <m/>
    <n v="1"/>
    <n v="4"/>
    <n v="1"/>
    <n v="39"/>
    <n v="1.01"/>
    <n v="216"/>
    <n v="5.59"/>
    <n v="40"/>
    <n v="1.0358974358974358"/>
    <n v="41.393021571209459"/>
    <n v="1.0719731227415783"/>
    <x v="0"/>
    <m/>
    <m/>
    <n v="14"/>
    <n v="3"/>
    <n v="3"/>
    <n v="3"/>
    <n v="3"/>
    <n v="3"/>
    <n v="2"/>
    <n v="5"/>
    <n v="6"/>
    <n v="1"/>
    <n v="1"/>
    <n v="2"/>
  </r>
  <r>
    <n v="81708"/>
    <x v="1"/>
    <n v="38"/>
    <n v="3"/>
    <x v="1"/>
    <m/>
    <n v="1"/>
    <n v="5"/>
    <n v="3"/>
    <n v="54"/>
    <n v="1.4"/>
    <n v="130"/>
    <n v="3.36"/>
    <n v="56"/>
    <n v="1.4518518518518517"/>
    <n v="48.659222364117397"/>
    <n v="1.2615353946252656"/>
    <x v="1"/>
    <m/>
    <m/>
    <n v="1"/>
    <n v="2"/>
    <n v="0"/>
    <m/>
    <m/>
    <m/>
    <n v="0"/>
    <n v="0"/>
    <n v="0"/>
    <n v="1"/>
    <n v="1"/>
    <n v="1"/>
  </r>
  <r>
    <n v="81711"/>
    <x v="1"/>
    <n v="32"/>
    <n v="1"/>
    <x v="1"/>
    <m/>
    <n v="1"/>
    <n v="2"/>
    <n v="1"/>
    <n v="35"/>
    <n v="0.91"/>
    <n v="267"/>
    <n v="6.9"/>
    <n v="45"/>
    <n v="1.1700000000000002"/>
    <n v="44.310184781553311"/>
    <n v="1.152064804320386"/>
    <x v="1"/>
    <m/>
    <m/>
    <n v="6"/>
    <n v="4"/>
    <n v="2"/>
    <n v="2"/>
    <n v="2"/>
    <n v="2"/>
    <n v="3"/>
    <n v="2"/>
    <n v="0"/>
    <n v="1"/>
    <n v="2"/>
    <m/>
  </r>
  <r>
    <n v="81714"/>
    <x v="1"/>
    <n v="58"/>
    <n v="6"/>
    <x v="1"/>
    <m/>
    <n v="1"/>
    <n v="4"/>
    <n v="1"/>
    <n v="75"/>
    <n v="1.94"/>
    <n v="204"/>
    <n v="5.28"/>
    <n v="77"/>
    <n v="1.9917333333333334"/>
    <n v="71.699928568600015"/>
    <n v="1.8546381523077871"/>
    <x v="1"/>
    <n v="2"/>
    <m/>
    <n v="15"/>
    <n v="3"/>
    <n v="2"/>
    <n v="3"/>
    <n v="1"/>
    <n v="2"/>
    <n v="0"/>
    <n v="0"/>
    <n v="1"/>
    <n v="1"/>
    <n v="1"/>
    <n v="2"/>
  </r>
  <r>
    <n v="81715"/>
    <x v="1"/>
    <n v="42"/>
    <n v="3"/>
    <x v="1"/>
    <m/>
    <n v="1"/>
    <n v="2"/>
    <n v="1"/>
    <n v="35"/>
    <n v="0.91"/>
    <n v="209"/>
    <n v="5.4"/>
    <n v="35"/>
    <n v="0.91"/>
    <n v="37.12484894683913"/>
    <n v="0.96524607261781747"/>
    <x v="0"/>
    <n v="2"/>
    <m/>
    <n v="77"/>
    <n v="4"/>
    <n v="3"/>
    <n v="2"/>
    <n v="2"/>
    <n v="3"/>
    <n v="1"/>
    <n v="3"/>
    <n v="2"/>
    <n v="1"/>
    <n v="2"/>
    <m/>
  </r>
  <r>
    <n v="81721"/>
    <x v="1"/>
    <n v="39"/>
    <n v="3"/>
    <x v="1"/>
    <m/>
    <n v="1"/>
    <n v="4"/>
    <n v="1"/>
    <n v="48"/>
    <n v="1.24"/>
    <n v="176"/>
    <n v="4.55"/>
    <n v="50"/>
    <n v="1.2916666666666667"/>
    <n v="38.820122009643356"/>
    <n v="1.0028531519157868"/>
    <x v="1"/>
    <m/>
    <m/>
    <n v="14"/>
    <n v="3"/>
    <n v="3"/>
    <n v="3"/>
    <n v="3"/>
    <n v="3"/>
    <n v="4"/>
    <n v="0"/>
    <n v="0"/>
    <n v="1"/>
    <n v="1"/>
    <n v="2"/>
  </r>
  <r>
    <n v="81722"/>
    <x v="1"/>
    <n v="47"/>
    <n v="4"/>
    <x v="1"/>
    <m/>
    <n v="2"/>
    <n v="5"/>
    <n v="1"/>
    <n v="58"/>
    <n v="1.5"/>
    <n v="295"/>
    <n v="7.63"/>
    <n v="56"/>
    <n v="1.4482758620689655"/>
    <n v="66.735280231449764"/>
    <n v="1.7259124197788731"/>
    <x v="0"/>
    <n v="2"/>
    <m/>
    <n v="15"/>
    <n v="3"/>
    <n v="0"/>
    <m/>
    <m/>
    <m/>
    <n v="0"/>
    <n v="3"/>
    <n v="6"/>
    <n v="1"/>
    <n v="1"/>
    <n v="2"/>
  </r>
  <r>
    <n v="81725"/>
    <x v="1"/>
    <n v="40"/>
    <n v="6"/>
    <x v="1"/>
    <m/>
    <n v="2"/>
    <n v="5"/>
    <n v="1"/>
    <n v="60"/>
    <n v="1.55"/>
    <n v="153"/>
    <n v="3.96"/>
    <n v="69"/>
    <n v="1.7825"/>
    <n v="63.766276441725182"/>
    <n v="1.6472954747445672"/>
    <x v="0"/>
    <n v="2"/>
    <m/>
    <n v="15"/>
    <n v="2"/>
    <n v="3"/>
    <n v="3"/>
    <n v="3"/>
    <n v="3"/>
    <n v="0"/>
    <n v="0"/>
    <n v="0"/>
    <n v="1"/>
    <n v="1"/>
    <n v="2"/>
  </r>
  <r>
    <n v="81726"/>
    <x v="1"/>
    <n v="80"/>
    <n v="4"/>
    <x v="1"/>
    <m/>
    <n v="1"/>
    <n v="5"/>
    <n v="2"/>
    <n v="73"/>
    <n v="1.89"/>
    <n v="249"/>
    <n v="6.44"/>
    <n v="82"/>
    <n v="2.1230136986301367"/>
    <n v="67.918000583688979"/>
    <n v="1.7584249466187967"/>
    <x v="0"/>
    <n v="2"/>
    <m/>
    <n v="9"/>
    <n v="2"/>
    <n v="1"/>
    <n v="2"/>
    <n v="2"/>
    <n v="2"/>
    <n v="2"/>
    <n v="0"/>
    <n v="0"/>
    <n v="1"/>
    <n v="1"/>
    <n v="2"/>
  </r>
  <r>
    <n v="81733"/>
    <x v="1"/>
    <n v="73"/>
    <n v="4"/>
    <x v="1"/>
    <m/>
    <n v="1"/>
    <n v="3"/>
    <n v="1"/>
    <n v="70"/>
    <n v="1.81"/>
    <n v="221"/>
    <n v="5.72"/>
    <n v="73"/>
    <n v="1.8875714285714285"/>
    <n v="69.45752219275137"/>
    <n v="1.7959730738411426"/>
    <x v="0"/>
    <n v="2"/>
    <m/>
    <n v="5"/>
    <n v="3"/>
    <n v="2"/>
    <m/>
    <m/>
    <m/>
    <n v="5"/>
    <n v="0"/>
    <n v="0"/>
    <n v="1"/>
    <n v="1"/>
    <n v="2"/>
  </r>
  <r>
    <n v="81736"/>
    <x v="1"/>
    <n v="76"/>
    <n v="3"/>
    <x v="1"/>
    <m/>
    <n v="1"/>
    <n v="2"/>
    <n v="1"/>
    <n v="53"/>
    <n v="1.37"/>
    <n v="178"/>
    <n v="4.5999999999999996"/>
    <n v="56"/>
    <n v="1.4475471698113207"/>
    <n v="58.03738318983266"/>
    <n v="1.5002116032088821"/>
    <x v="0"/>
    <n v="2"/>
    <m/>
    <n v="14"/>
    <n v="2"/>
    <n v="0"/>
    <m/>
    <m/>
    <m/>
    <n v="0"/>
    <m/>
    <n v="0"/>
    <n v="2"/>
    <n v="1"/>
    <n v="2"/>
  </r>
  <r>
    <n v="81750"/>
    <x v="1"/>
    <n v="22"/>
    <n v="1"/>
    <x v="1"/>
    <m/>
    <n v="1"/>
    <n v="4"/>
    <n v="3"/>
    <n v="53"/>
    <n v="1.37"/>
    <n v="160"/>
    <n v="4.1399999999999997"/>
    <n v="51"/>
    <n v="1.318301886792453"/>
    <n v="54.693144655962811"/>
    <n v="1.4137661920503595"/>
    <x v="0"/>
    <m/>
    <m/>
    <n v="5"/>
    <n v="3"/>
    <n v="3"/>
    <m/>
    <m/>
    <m/>
    <n v="3"/>
    <n v="0"/>
    <n v="1"/>
    <n v="1"/>
    <n v="2"/>
    <m/>
  </r>
  <r>
    <n v="81760"/>
    <x v="1"/>
    <n v="36"/>
    <n v="2"/>
    <x v="1"/>
    <m/>
    <n v="2"/>
    <n v="1"/>
    <n v="1"/>
    <n v="48"/>
    <n v="1.24"/>
    <n v="186"/>
    <n v="4.8099999999999996"/>
    <n v="46"/>
    <n v="1.1883333333333332"/>
    <n v="51.168309682678192"/>
    <n v="1.3218480001358532"/>
    <x v="0"/>
    <m/>
    <m/>
    <n v="5"/>
    <n v="4"/>
    <n v="1"/>
    <m/>
    <m/>
    <m/>
    <n v="0"/>
    <n v="0"/>
    <n v="0"/>
    <n v="1"/>
    <n v="2"/>
    <m/>
  </r>
  <r>
    <n v="81762"/>
    <x v="1"/>
    <n v="22"/>
    <n v="2"/>
    <x v="1"/>
    <m/>
    <n v="1"/>
    <n v="2"/>
    <n v="4"/>
    <n v="45"/>
    <n v="1.1599999999999999"/>
    <n v="204"/>
    <n v="5.28"/>
    <n v="39"/>
    <n v="1.0053333333333332"/>
    <n v="48.151980619257678"/>
    <n v="1.2412510559630867"/>
    <x v="1"/>
    <m/>
    <m/>
    <m/>
    <n v="3"/>
    <n v="3"/>
    <n v="3"/>
    <n v="2"/>
    <n v="2"/>
    <n v="7"/>
    <n v="17"/>
    <n v="8"/>
    <n v="1"/>
    <n v="1"/>
    <n v="2"/>
  </r>
  <r>
    <n v="81763"/>
    <x v="1"/>
    <n v="61"/>
    <n v="3"/>
    <x v="1"/>
    <m/>
    <n v="1"/>
    <n v="2"/>
    <n v="2"/>
    <n v="32"/>
    <n v="0.83"/>
    <n v="279"/>
    <n v="7.21"/>
    <n v="32"/>
    <n v="0.83"/>
    <n v="27.84688670704077"/>
    <n v="0.72227862396386999"/>
    <x v="0"/>
    <n v="2"/>
    <m/>
    <n v="6"/>
    <n v="3"/>
    <n v="3"/>
    <n v="3"/>
    <n v="3"/>
    <n v="3"/>
    <m/>
    <n v="0"/>
    <n v="180"/>
    <n v="2"/>
    <n v="1"/>
    <n v="2"/>
  </r>
  <r>
    <n v="81768"/>
    <x v="1"/>
    <n v="48"/>
    <n v="3"/>
    <x v="1"/>
    <m/>
    <n v="1"/>
    <n v="2"/>
    <n v="1"/>
    <n v="49"/>
    <n v="1.27"/>
    <n v="168"/>
    <n v="4.34"/>
    <n v="49"/>
    <n v="1.27"/>
    <n v="45.630843096390407"/>
    <n v="1.1826769537227717"/>
    <x v="1"/>
    <n v="2"/>
    <m/>
    <n v="7"/>
    <n v="4"/>
    <n v="2"/>
    <n v="3"/>
    <n v="3"/>
    <n v="3"/>
    <n v="3"/>
    <n v="2"/>
    <n v="1"/>
    <n v="1"/>
    <n v="1"/>
    <n v="2"/>
  </r>
  <r>
    <n v="81776"/>
    <x v="1"/>
    <n v="22"/>
    <n v="3"/>
    <x v="1"/>
    <m/>
    <n v="1"/>
    <n v="3"/>
    <n v="4"/>
    <n v="39"/>
    <n v="1.01"/>
    <n v="85"/>
    <n v="2.2000000000000002"/>
    <n v="39"/>
    <n v="1.01"/>
    <n v="40.804669883091471"/>
    <n v="1.0567363226133946"/>
    <x v="0"/>
    <m/>
    <m/>
    <n v="2"/>
    <n v="5"/>
    <n v="3"/>
    <n v="9"/>
    <n v="3"/>
    <n v="3"/>
    <n v="4"/>
    <n v="1"/>
    <n v="2"/>
    <n v="1"/>
    <n v="1"/>
    <n v="2"/>
  </r>
  <r>
    <n v="81777"/>
    <x v="1"/>
    <n v="63"/>
    <n v="3"/>
    <x v="1"/>
    <m/>
    <n v="1"/>
    <n v="5"/>
    <n v="2"/>
    <n v="57"/>
    <n v="1.47"/>
    <n v="179"/>
    <n v="4.63"/>
    <n v="64"/>
    <n v="1.6505263157894736"/>
    <n v="45.405413931258749"/>
    <n v="1.1709817277008834"/>
    <x v="0"/>
    <n v="1"/>
    <n v="2"/>
    <n v="10"/>
    <n v="1"/>
    <n v="0"/>
    <m/>
    <m/>
    <m/>
    <n v="1"/>
    <n v="3"/>
    <n v="3"/>
    <n v="1"/>
    <n v="1"/>
    <n v="2"/>
  </r>
  <r>
    <n v="81779"/>
    <x v="1"/>
    <n v="63"/>
    <n v="2"/>
    <x v="1"/>
    <m/>
    <n v="2"/>
    <n v="1"/>
    <n v="6"/>
    <n v="37"/>
    <n v="0.96"/>
    <n v="161"/>
    <n v="4.16"/>
    <n v="41"/>
    <n v="1.0637837837837838"/>
    <n v="33.391905217224057"/>
    <n v="0.86638456779824569"/>
    <x v="0"/>
    <n v="2"/>
    <m/>
    <n v="2"/>
    <n v="4"/>
    <n v="3"/>
    <n v="3"/>
    <n v="3"/>
    <n v="3"/>
    <n v="0"/>
    <n v="0"/>
    <n v="0"/>
    <n v="1"/>
    <n v="1"/>
    <n v="2"/>
  </r>
  <r>
    <n v="81784"/>
    <x v="1"/>
    <n v="53"/>
    <n v="4"/>
    <x v="1"/>
    <m/>
    <n v="1"/>
    <n v="3"/>
    <n v="3"/>
    <n v="64"/>
    <n v="1.66"/>
    <n v="180"/>
    <n v="4.6500000000000004"/>
    <n v="71"/>
    <n v="1.8415625"/>
    <n v="56.157024504683633"/>
    <n v="1.4565728230902317"/>
    <x v="1"/>
    <n v="2"/>
    <m/>
    <n v="6"/>
    <n v="4"/>
    <n v="1"/>
    <m/>
    <m/>
    <m/>
    <n v="2"/>
    <n v="0"/>
    <n v="2"/>
    <n v="1"/>
    <n v="2"/>
    <m/>
  </r>
  <r>
    <n v="81785"/>
    <x v="1"/>
    <n v="70"/>
    <n v="2"/>
    <x v="1"/>
    <m/>
    <n v="2"/>
    <n v="1"/>
    <n v="2"/>
    <n v="70"/>
    <n v="1.81"/>
    <n v="180"/>
    <n v="4.6500000000000004"/>
    <n v="66"/>
    <n v="1.7065714285714286"/>
    <n v="76.097830026277563"/>
    <n v="1.9676724621080341"/>
    <x v="0"/>
    <n v="2"/>
    <m/>
    <n v="3"/>
    <n v="2"/>
    <n v="3"/>
    <n v="3"/>
    <n v="1"/>
    <n v="1"/>
    <m/>
    <n v="0"/>
    <n v="0"/>
    <n v="1"/>
    <n v="1"/>
    <n v="2"/>
  </r>
  <r>
    <n v="81794"/>
    <x v="1"/>
    <n v="80"/>
    <n v="3"/>
    <x v="1"/>
    <m/>
    <n v="1"/>
    <n v="5"/>
    <n v="5"/>
    <n v="78"/>
    <n v="2.02"/>
    <n v="224"/>
    <n v="5.79"/>
    <n v="83"/>
    <n v="2.1494871794871795"/>
    <n v="69.41944158645174"/>
    <n v="1.7977855385209296"/>
    <x v="1"/>
    <n v="2"/>
    <m/>
    <n v="15"/>
    <n v="2"/>
    <n v="3"/>
    <n v="3"/>
    <n v="3"/>
    <n v="3"/>
    <m/>
    <n v="0"/>
    <n v="0"/>
    <n v="1"/>
    <n v="1"/>
    <n v="2"/>
  </r>
  <r>
    <n v="81797"/>
    <x v="1"/>
    <n v="74"/>
    <n v="3"/>
    <x v="1"/>
    <m/>
    <n v="1"/>
    <n v="2"/>
    <n v="2"/>
    <n v="71"/>
    <n v="1.84"/>
    <n v="172"/>
    <n v="4.45"/>
    <n v="81"/>
    <n v="2.0991549295774652"/>
    <n v="69.920587782732881"/>
    <n v="1.8120265002849085"/>
    <x v="0"/>
    <n v="2"/>
    <m/>
    <n v="7"/>
    <n v="3"/>
    <n v="1"/>
    <m/>
    <m/>
    <m/>
    <n v="2"/>
    <n v="0"/>
    <n v="0"/>
    <n v="1"/>
    <n v="1"/>
    <n v="2"/>
  </r>
  <r>
    <n v="81805"/>
    <x v="1"/>
    <n v="21"/>
    <n v="2"/>
    <x v="1"/>
    <m/>
    <n v="1"/>
    <n v="3"/>
    <n v="5"/>
    <n v="66"/>
    <n v="1.71"/>
    <n v="185"/>
    <n v="4.78"/>
    <n v="69"/>
    <n v="1.7877272727272726"/>
    <n v="72.406035439975057"/>
    <n v="1.8759745545811719"/>
    <x v="0"/>
    <m/>
    <m/>
    <n v="5"/>
    <n v="2"/>
    <n v="2"/>
    <m/>
    <m/>
    <m/>
    <n v="0"/>
    <n v="0"/>
    <n v="0"/>
    <n v="1"/>
    <n v="1"/>
    <n v="2"/>
  </r>
  <r>
    <n v="81806"/>
    <x v="1"/>
    <n v="32"/>
    <n v="6"/>
    <x v="1"/>
    <m/>
    <n v="2"/>
    <n v="4"/>
    <n v="1"/>
    <n v="50"/>
    <n v="1.29"/>
    <n v="140"/>
    <n v="3.62"/>
    <n v="44"/>
    <n v="1.1352000000000002"/>
    <n v="55.57130222851093"/>
    <n v="1.433739597495582"/>
    <x v="0"/>
    <m/>
    <m/>
    <n v="10"/>
    <n v="3"/>
    <n v="0"/>
    <n v="3"/>
    <n v="3"/>
    <n v="1"/>
    <m/>
    <n v="0"/>
    <n v="0"/>
    <n v="2"/>
    <n v="1"/>
    <n v="2"/>
  </r>
  <r>
    <n v="81812"/>
    <x v="1"/>
    <n v="64"/>
    <n v="3"/>
    <x v="1"/>
    <m/>
    <n v="1"/>
    <n v="5"/>
    <n v="1"/>
    <n v="72"/>
    <n v="1.86"/>
    <n v="203"/>
    <n v="5.25"/>
    <n v="82"/>
    <n v="2.1183333333333336"/>
    <n v="84.030564974822198"/>
    <n v="2.170789595182907"/>
    <x v="1"/>
    <n v="2"/>
    <m/>
    <n v="9"/>
    <n v="2"/>
    <n v="2"/>
    <n v="3"/>
    <n v="3"/>
    <n v="2"/>
    <n v="0"/>
    <n v="0"/>
    <n v="0"/>
    <n v="2"/>
    <n v="1"/>
    <n v="2"/>
  </r>
  <r>
    <n v="81813"/>
    <x v="1"/>
    <n v="63"/>
    <n v="4"/>
    <x v="1"/>
    <m/>
    <n v="1"/>
    <n v="1"/>
    <n v="5"/>
    <n v="63"/>
    <n v="1.63"/>
    <n v="132"/>
    <n v="3.41"/>
    <n v="69"/>
    <n v="1.7852380952380953"/>
    <n v="58.220937607901007"/>
    <n v="1.5063512428710895"/>
    <x v="0"/>
    <n v="2"/>
    <m/>
    <n v="9"/>
    <n v="2"/>
    <n v="2"/>
    <n v="3"/>
    <n v="3"/>
    <n v="3"/>
    <n v="2"/>
    <n v="0"/>
    <n v="0"/>
    <n v="2"/>
    <n v="1"/>
    <n v="2"/>
  </r>
  <r>
    <n v="81816"/>
    <x v="1"/>
    <n v="51"/>
    <n v="3"/>
    <x v="1"/>
    <m/>
    <n v="1"/>
    <n v="4"/>
    <n v="4"/>
    <n v="65"/>
    <n v="1.68"/>
    <n v="236"/>
    <n v="6.1"/>
    <n v="64"/>
    <n v="1.6541538461538461"/>
    <n v="83.462042685784098"/>
    <n v="2.1571727955710354"/>
    <x v="1"/>
    <n v="2"/>
    <m/>
    <n v="3"/>
    <n v="1"/>
    <n v="3"/>
    <n v="3"/>
    <n v="3"/>
    <n v="3"/>
    <m/>
    <n v="0"/>
    <n v="2"/>
    <n v="1"/>
    <n v="1"/>
    <n v="1"/>
  </r>
  <r>
    <n v="81822"/>
    <x v="1"/>
    <n v="51"/>
    <n v="6"/>
    <x v="1"/>
    <m/>
    <n v="2"/>
    <n v="5"/>
    <n v="1"/>
    <n v="50"/>
    <n v="1.29"/>
    <n v="198"/>
    <n v="5.12"/>
    <n v="55"/>
    <n v="1.419"/>
    <n v="55.011997082716611"/>
    <n v="1.4193095247340886"/>
    <x v="0"/>
    <n v="2"/>
    <m/>
    <n v="9"/>
    <n v="2"/>
    <n v="3"/>
    <n v="3"/>
    <n v="2"/>
    <n v="2"/>
    <m/>
    <n v="0"/>
    <n v="0"/>
    <n v="2"/>
    <n v="1"/>
    <n v="2"/>
  </r>
  <r>
    <n v="81825"/>
    <x v="1"/>
    <n v="44"/>
    <n v="3"/>
    <x v="1"/>
    <m/>
    <n v="1"/>
    <n v="4"/>
    <n v="3"/>
    <n v="30"/>
    <n v="0.78"/>
    <n v="148"/>
    <n v="3.83"/>
    <n v="39"/>
    <n v="1.014"/>
    <n v="26.575478683284082"/>
    <n v="0.69096244576538612"/>
    <x v="1"/>
    <n v="2"/>
    <m/>
    <n v="5"/>
    <n v="3"/>
    <n v="3"/>
    <n v="3"/>
    <n v="3"/>
    <n v="3"/>
    <n v="4"/>
    <n v="0"/>
    <n v="2"/>
    <n v="1"/>
    <n v="1"/>
    <n v="2"/>
  </r>
  <r>
    <n v="81826"/>
    <x v="1"/>
    <n v="69"/>
    <n v="4"/>
    <x v="1"/>
    <m/>
    <n v="1"/>
    <n v="4"/>
    <n v="3"/>
    <n v="63"/>
    <n v="1.63"/>
    <n v="161"/>
    <n v="4.16"/>
    <n v="70"/>
    <n v="1.8111111111111111"/>
    <n v="60.057959963639718"/>
    <n v="1.5538805514402021"/>
    <x v="1"/>
    <n v="2"/>
    <m/>
    <n v="7"/>
    <n v="4"/>
    <n v="3"/>
    <n v="3"/>
    <n v="3"/>
    <n v="2"/>
    <n v="0"/>
    <n v="5"/>
    <n v="0"/>
    <n v="1"/>
    <n v="1"/>
    <n v="2"/>
  </r>
  <r>
    <n v="81827"/>
    <x v="1"/>
    <n v="73"/>
    <n v="3"/>
    <x v="1"/>
    <m/>
    <n v="1"/>
    <n v="5"/>
    <n v="1"/>
    <n v="67"/>
    <n v="1.73"/>
    <n v="165"/>
    <n v="4.2699999999999996"/>
    <n v="67"/>
    <n v="1.73"/>
    <n v="60.017130312844849"/>
    <n v="1.5496960513615161"/>
    <x v="1"/>
    <n v="2"/>
    <m/>
    <n v="15"/>
    <n v="1"/>
    <n v="1"/>
    <m/>
    <m/>
    <m/>
    <n v="0"/>
    <n v="0"/>
    <n v="0"/>
    <n v="1"/>
    <n v="1"/>
    <n v="2"/>
  </r>
  <r>
    <n v="81828"/>
    <x v="1"/>
    <n v="45"/>
    <n v="1"/>
    <x v="1"/>
    <m/>
    <n v="1"/>
    <n v="3"/>
    <n v="1"/>
    <n v="42"/>
    <n v="1.0900000000000001"/>
    <n v="190"/>
    <n v="4.91"/>
    <n v="41"/>
    <n v="1.0640476190476191"/>
    <n v="44.710091218179151"/>
    <n v="1.1603333197098875"/>
    <x v="1"/>
    <n v="2"/>
    <m/>
    <n v="14"/>
    <n v="3"/>
    <n v="1"/>
    <n v="3"/>
    <n v="3"/>
    <n v="3"/>
    <n v="2"/>
    <n v="5"/>
    <n v="2"/>
    <n v="1"/>
    <n v="1"/>
    <n v="1"/>
  </r>
  <r>
    <n v="81829"/>
    <x v="1"/>
    <n v="43"/>
    <n v="4"/>
    <x v="1"/>
    <m/>
    <n v="2"/>
    <n v="4"/>
    <n v="4"/>
    <n v="65"/>
    <n v="1.68"/>
    <n v="141"/>
    <n v="3.65"/>
    <n v="67"/>
    <n v="1.7316923076923076"/>
    <n v="69.09298369011178"/>
    <n v="1.7857878861444274"/>
    <x v="1"/>
    <n v="1"/>
    <n v="2"/>
    <n v="7"/>
    <n v="2"/>
    <n v="0"/>
    <m/>
    <m/>
    <m/>
    <n v="2"/>
    <n v="0"/>
    <n v="0"/>
    <n v="1"/>
    <n v="1"/>
    <n v="2"/>
  </r>
  <r>
    <n v="81831"/>
    <x v="1"/>
    <n v="72"/>
    <n v="7"/>
    <x v="1"/>
    <m/>
    <n v="1"/>
    <n v="5"/>
    <n v="1"/>
    <n v="41"/>
    <n v="1.06"/>
    <n v="235"/>
    <n v="6.08"/>
    <n v="47"/>
    <n v="1.2151219512195122"/>
    <n v="40.313934386125652"/>
    <n v="1.0422626938851998"/>
    <x v="1"/>
    <n v="1"/>
    <n v="3"/>
    <n v="7"/>
    <n v="5"/>
    <n v="1"/>
    <n v="3"/>
    <n v="3"/>
    <n v="2"/>
    <n v="3"/>
    <n v="4"/>
    <n v="0"/>
    <n v="1"/>
    <n v="1"/>
    <n v="2"/>
  </r>
  <r>
    <n v="81835"/>
    <x v="1"/>
    <n v="47"/>
    <n v="4"/>
    <x v="1"/>
    <m/>
    <n v="1"/>
    <n v="4"/>
    <n v="6"/>
    <n v="90"/>
    <n v="2.33"/>
    <n v="229"/>
    <n v="5.92"/>
    <n v="86"/>
    <n v="2.2264444444444442"/>
    <n v="88.554516990614843"/>
    <n v="2.2925780509792508"/>
    <x v="0"/>
    <n v="2"/>
    <m/>
    <n v="12"/>
    <n v="3"/>
    <n v="0"/>
    <m/>
    <m/>
    <m/>
    <n v="4"/>
    <n v="0"/>
    <n v="0"/>
    <n v="1"/>
    <n v="1"/>
    <n v="1"/>
  </r>
  <r>
    <n v="81836"/>
    <x v="1"/>
    <n v="36"/>
    <n v="4"/>
    <x v="1"/>
    <m/>
    <n v="1"/>
    <n v="5"/>
    <n v="1"/>
    <n v="54"/>
    <n v="1.4"/>
    <n v="208"/>
    <n v="5.38"/>
    <n v="62"/>
    <n v="1.6074074074074074"/>
    <n v="53.00715010815226"/>
    <n v="1.3742594472483918"/>
    <x v="1"/>
    <m/>
    <m/>
    <n v="14"/>
    <n v="4"/>
    <n v="0"/>
    <m/>
    <m/>
    <m/>
    <n v="3"/>
    <n v="0"/>
    <m/>
    <n v="1"/>
    <n v="1"/>
    <n v="2"/>
  </r>
  <r>
    <n v="81842"/>
    <x v="1"/>
    <n v="73"/>
    <n v="3"/>
    <x v="1"/>
    <m/>
    <n v="1"/>
    <n v="5"/>
    <n v="3"/>
    <n v="88"/>
    <n v="2.2799999999999998"/>
    <n v="235"/>
    <n v="6.08"/>
    <n v="96"/>
    <n v="2.4872727272727273"/>
    <n v="90.984170116843686"/>
    <n v="2.3573171348454953"/>
    <x v="1"/>
    <n v="2"/>
    <m/>
    <n v="7"/>
    <n v="1"/>
    <n v="3"/>
    <n v="3"/>
    <n v="3"/>
    <n v="3"/>
    <n v="0"/>
    <n v="0"/>
    <n v="0"/>
    <n v="1"/>
    <n v="1"/>
    <n v="2"/>
  </r>
  <r>
    <n v="81847"/>
    <x v="1"/>
    <n v="38"/>
    <n v="3"/>
    <x v="1"/>
    <m/>
    <n v="1"/>
    <n v="4"/>
    <n v="5"/>
    <n v="40"/>
    <n v="1.03"/>
    <n v="164"/>
    <n v="4.24"/>
    <n v="39"/>
    <n v="1.0042500000000001"/>
    <n v="41.815233165288525"/>
    <n v="1.0767422540061795"/>
    <x v="0"/>
    <m/>
    <m/>
    <n v="7"/>
    <n v="4"/>
    <n v="0"/>
    <m/>
    <m/>
    <m/>
    <n v="10"/>
    <n v="0"/>
    <n v="4"/>
    <n v="1"/>
    <n v="1"/>
    <n v="2"/>
  </r>
  <r>
    <n v="81848"/>
    <x v="1"/>
    <n v="22"/>
    <n v="3"/>
    <x v="1"/>
    <m/>
    <n v="2"/>
    <n v="4"/>
    <n v="5"/>
    <n v="58"/>
    <n v="1.5"/>
    <n v="132"/>
    <n v="3.41"/>
    <n v="56"/>
    <n v="1.4482758620689655"/>
    <n v="58.854909809069653"/>
    <n v="1.5221097364414566"/>
    <x v="0"/>
    <m/>
    <m/>
    <n v="15"/>
    <n v="1"/>
    <n v="3"/>
    <n v="3"/>
    <n v="3"/>
    <n v="3"/>
    <n v="1"/>
    <n v="0"/>
    <n v="1"/>
    <n v="1"/>
    <n v="1"/>
    <n v="2"/>
  </r>
  <r>
    <n v="81849"/>
    <x v="1"/>
    <n v="44"/>
    <n v="1"/>
    <x v="1"/>
    <m/>
    <n v="2"/>
    <n v="2"/>
    <n v="1"/>
    <n v="65"/>
    <n v="1.68"/>
    <n v="240"/>
    <n v="6.21"/>
    <n v="71"/>
    <n v="1.8350769230769231"/>
    <n v="61.629875244368243"/>
    <n v="1.5928952370852099"/>
    <x v="0"/>
    <n v="2"/>
    <m/>
    <n v="5"/>
    <n v="4"/>
    <n v="1"/>
    <m/>
    <m/>
    <m/>
    <n v="5"/>
    <n v="0"/>
    <n v="0"/>
    <n v="1"/>
    <n v="2"/>
    <m/>
  </r>
  <r>
    <n v="81855"/>
    <x v="1"/>
    <n v="27"/>
    <n v="1"/>
    <x v="1"/>
    <m/>
    <n v="1"/>
    <n v="4"/>
    <n v="1"/>
    <n v="25"/>
    <n v="0.65"/>
    <n v="167"/>
    <n v="4.32"/>
    <n v="20"/>
    <n v="0.52"/>
    <n v="16.429857008942843"/>
    <n v="0.42717628223251397"/>
    <x v="1"/>
    <m/>
    <m/>
    <n v="4"/>
    <n v="3"/>
    <n v="2"/>
    <n v="3"/>
    <n v="3"/>
    <n v="1"/>
    <n v="1"/>
    <n v="8"/>
    <n v="0"/>
    <n v="1"/>
    <n v="1"/>
    <n v="2"/>
  </r>
  <r>
    <n v="81858"/>
    <x v="1"/>
    <n v="22"/>
    <n v="7"/>
    <x v="1"/>
    <m/>
    <n v="1"/>
    <n v="4"/>
    <n v="6"/>
    <n v="42"/>
    <n v="1.0900000000000001"/>
    <n v="151"/>
    <n v="3.9"/>
    <n v="43"/>
    <n v="1.115952380952381"/>
    <n v="37.888301313104634"/>
    <n v="0.98329162931628689"/>
    <x v="0"/>
    <m/>
    <m/>
    <n v="6"/>
    <n v="4"/>
    <n v="0"/>
    <n v="3"/>
    <n v="2"/>
    <n v="1"/>
    <n v="1"/>
    <n v="0"/>
    <n v="0"/>
    <n v="1"/>
    <n v="1"/>
    <n v="2"/>
  </r>
  <r>
    <n v="81866"/>
    <x v="1"/>
    <n v="53"/>
    <n v="4"/>
    <x v="1"/>
    <m/>
    <n v="2"/>
    <n v="4"/>
    <n v="4"/>
    <n v="48"/>
    <n v="1.24"/>
    <n v="198"/>
    <n v="5.12"/>
    <n v="46"/>
    <n v="1.1883333333333332"/>
    <n v="43.946961108989989"/>
    <n v="1.1352964953155746"/>
    <x v="0"/>
    <n v="1"/>
    <n v="1"/>
    <n v="3"/>
    <n v="2"/>
    <n v="2"/>
    <n v="3"/>
    <n v="3"/>
    <n v="3"/>
    <m/>
    <n v="0"/>
    <n v="0"/>
    <n v="2"/>
    <n v="1"/>
    <n v="2"/>
  </r>
  <r>
    <n v="81871"/>
    <x v="1"/>
    <n v="80"/>
    <n v="3"/>
    <x v="1"/>
    <m/>
    <n v="1"/>
    <n v="5"/>
    <n v="2"/>
    <n v="59"/>
    <n v="1.53"/>
    <n v="171"/>
    <n v="4.42"/>
    <n v="69"/>
    <n v="1.7893220338983051"/>
    <n v="59.149007830156535"/>
    <n v="1.5338641013582965"/>
    <x v="0"/>
    <n v="2"/>
    <m/>
    <n v="7"/>
    <n v="3"/>
    <n v="2"/>
    <n v="3"/>
    <n v="3"/>
    <n v="3"/>
    <n v="0"/>
    <n v="0"/>
    <n v="0"/>
    <n v="1"/>
    <n v="1"/>
    <n v="2"/>
  </r>
  <r>
    <n v="81875"/>
    <x v="1"/>
    <n v="70"/>
    <n v="1"/>
    <x v="1"/>
    <m/>
    <n v="2"/>
    <n v="1"/>
    <n v="1"/>
    <n v="52"/>
    <n v="1.34"/>
    <n v="180"/>
    <n v="4.6500000000000004"/>
    <n v="47"/>
    <n v="1.2111538461538462"/>
    <n v="50.295857411803141"/>
    <n v="1.2960855563810809"/>
    <x v="0"/>
    <n v="2"/>
    <m/>
    <n v="4"/>
    <n v="4"/>
    <n v="1"/>
    <n v="3"/>
    <n v="2"/>
    <n v="1"/>
    <n v="1"/>
    <n v="0"/>
    <n v="0"/>
    <n v="1"/>
    <n v="2"/>
    <m/>
  </r>
  <r>
    <n v="81877"/>
    <x v="1"/>
    <n v="44"/>
    <n v="2"/>
    <x v="1"/>
    <m/>
    <n v="1"/>
    <n v="5"/>
    <n v="1"/>
    <n v="64"/>
    <n v="1.66"/>
    <n v="148"/>
    <n v="3.83"/>
    <n v="67"/>
    <n v="1.7378125"/>
    <n v="53.522582826917706"/>
    <n v="1.3882419920731779"/>
    <x v="1"/>
    <n v="2"/>
    <m/>
    <n v="15"/>
    <n v="2"/>
    <n v="0"/>
    <m/>
    <m/>
    <m/>
    <n v="0"/>
    <n v="60"/>
    <n v="0"/>
    <n v="1"/>
    <n v="1"/>
    <n v="2"/>
  </r>
  <r>
    <n v="81882"/>
    <x v="1"/>
    <n v="36"/>
    <n v="2"/>
    <x v="1"/>
    <m/>
    <n v="2"/>
    <n v="3"/>
    <n v="6"/>
    <n v="39"/>
    <n v="1.01"/>
    <n v="156"/>
    <n v="4.03"/>
    <n v="49"/>
    <n v="1.268974358974359"/>
    <n v="38.504879283045661"/>
    <n v="0.99717764297118261"/>
    <x v="0"/>
    <m/>
    <m/>
    <n v="1"/>
    <n v="3"/>
    <n v="2"/>
    <n v="3"/>
    <n v="2"/>
    <n v="2"/>
    <n v="1"/>
    <n v="0"/>
    <n v="0"/>
    <n v="1"/>
    <n v="1"/>
    <n v="2"/>
  </r>
  <r>
    <n v="81885"/>
    <x v="1"/>
    <n v="30"/>
    <n v="3"/>
    <x v="1"/>
    <m/>
    <n v="1"/>
    <n v="4"/>
    <n v="1"/>
    <n v="62"/>
    <n v="1.6"/>
    <n v="188"/>
    <n v="4.8600000000000003"/>
    <n v="71"/>
    <n v="1.8322580645161293"/>
    <n v="77.157169962305147"/>
    <n v="1.9911527732207781"/>
    <x v="1"/>
    <m/>
    <m/>
    <n v="77"/>
    <n v="3"/>
    <n v="3"/>
    <n v="3"/>
    <n v="3"/>
    <n v="3"/>
    <m/>
    <n v="0"/>
    <n v="0"/>
    <n v="2"/>
    <n v="1"/>
    <n v="2"/>
  </r>
  <r>
    <n v="81890"/>
    <x v="1"/>
    <n v="67"/>
    <n v="2"/>
    <x v="1"/>
    <m/>
    <n v="1"/>
    <n v="4"/>
    <n v="2"/>
    <n v="49"/>
    <n v="1.27"/>
    <n v="192"/>
    <n v="4.97"/>
    <n v="48"/>
    <n v="1.2440816326530613"/>
    <n v="45.814205102486454"/>
    <n v="1.1874293975542407"/>
    <x v="1"/>
    <n v="2"/>
    <m/>
    <n v="3"/>
    <n v="5"/>
    <n v="3"/>
    <n v="3"/>
    <n v="3"/>
    <n v="3"/>
    <m/>
    <n v="0"/>
    <n v="8"/>
    <n v="1"/>
    <n v="1"/>
    <n v="2"/>
  </r>
  <r>
    <n v="81891"/>
    <x v="1"/>
    <n v="28"/>
    <n v="6"/>
    <x v="1"/>
    <m/>
    <n v="2"/>
    <n v="5"/>
    <n v="1"/>
    <n v="54"/>
    <n v="1.4"/>
    <n v="192"/>
    <n v="4.97"/>
    <n v="50"/>
    <n v="1.2962962962962963"/>
    <n v="59.195221937448935"/>
    <n v="1.5346909391190464"/>
    <x v="0"/>
    <m/>
    <m/>
    <n v="15"/>
    <n v="4"/>
    <n v="3"/>
    <n v="3"/>
    <n v="3"/>
    <n v="2"/>
    <n v="0"/>
    <n v="0"/>
    <n v="0"/>
    <n v="1"/>
    <n v="1"/>
    <n v="2"/>
  </r>
  <r>
    <n v="81894"/>
    <x v="1"/>
    <n v="32"/>
    <n v="4"/>
    <x v="1"/>
    <m/>
    <n v="1"/>
    <n v="3"/>
    <n v="1"/>
    <n v="40"/>
    <n v="1.03"/>
    <n v="166"/>
    <n v="4.29"/>
    <n v="44"/>
    <n v="1.133"/>
    <n v="43.674251001462686"/>
    <n v="1.1246119632876641"/>
    <x v="1"/>
    <m/>
    <m/>
    <n v="6"/>
    <n v="4"/>
    <n v="2"/>
    <n v="3"/>
    <n v="3"/>
    <n v="1"/>
    <n v="7"/>
    <n v="0"/>
    <n v="1"/>
    <n v="1"/>
    <n v="2"/>
    <m/>
  </r>
  <r>
    <n v="81895"/>
    <x v="1"/>
    <n v="64"/>
    <n v="4"/>
    <x v="1"/>
    <m/>
    <n v="1"/>
    <n v="3"/>
    <n v="1"/>
    <n v="74"/>
    <n v="1.91"/>
    <n v="198"/>
    <n v="5.12"/>
    <n v="82"/>
    <n v="2.1164864864864867"/>
    <n v="76.178124100784757"/>
    <n v="1.9662191490878227"/>
    <x v="0"/>
    <n v="2"/>
    <m/>
    <n v="7"/>
    <n v="3"/>
    <n v="0"/>
    <m/>
    <m/>
    <m/>
    <n v="0"/>
    <n v="1"/>
    <n v="4"/>
    <n v="1"/>
    <n v="1"/>
    <n v="2"/>
  </r>
  <r>
    <n v="81896"/>
    <x v="1"/>
    <n v="80"/>
    <n v="3"/>
    <x v="1"/>
    <m/>
    <n v="1"/>
    <n v="2"/>
    <n v="2"/>
    <n v="85"/>
    <n v="2.2000000000000002"/>
    <n v="201"/>
    <n v="5.2"/>
    <n v="84"/>
    <n v="2.1741176470588237"/>
    <n v="87.376776837584359"/>
    <n v="2.2615165769727721"/>
    <x v="1"/>
    <n v="2"/>
    <m/>
    <n v="5"/>
    <n v="2"/>
    <n v="1"/>
    <n v="4"/>
    <n v="2"/>
    <n v="2"/>
    <n v="0"/>
    <n v="0"/>
    <n v="0"/>
    <n v="1"/>
    <n v="1"/>
    <n v="2"/>
  </r>
  <r>
    <n v="81898"/>
    <x v="1"/>
    <n v="29"/>
    <n v="6"/>
    <x v="1"/>
    <m/>
    <n v="1"/>
    <n v="4"/>
    <n v="1"/>
    <n v="43"/>
    <n v="1.1100000000000001"/>
    <n v="196"/>
    <n v="5.07"/>
    <n v="46"/>
    <n v="1.1874418604651162"/>
    <n v="50.768503072324457"/>
    <n v="1.3105357769832593"/>
    <x v="0"/>
    <m/>
    <m/>
    <n v="6"/>
    <n v="3"/>
    <n v="1"/>
    <n v="3"/>
    <n v="3"/>
    <n v="1"/>
    <n v="1"/>
    <n v="1"/>
    <n v="0"/>
    <n v="1"/>
    <n v="2"/>
    <m/>
  </r>
  <r>
    <n v="81900"/>
    <x v="1"/>
    <n v="54"/>
    <n v="3"/>
    <x v="1"/>
    <m/>
    <n v="1"/>
    <n v="2"/>
    <n v="3"/>
    <n v="66"/>
    <n v="1.71"/>
    <n v="192"/>
    <n v="4.97"/>
    <n v="76"/>
    <n v="1.9690909090909092"/>
    <n v="66.204164989572831"/>
    <n v="1.715289729275296"/>
    <x v="1"/>
    <n v="1"/>
    <n v="2"/>
    <n v="3"/>
    <n v="3"/>
    <n v="2"/>
    <m/>
    <m/>
    <m/>
    <n v="1"/>
    <n v="0"/>
    <n v="1"/>
    <n v="1"/>
    <n v="1"/>
    <n v="2"/>
  </r>
  <r>
    <n v="81904"/>
    <x v="1"/>
    <n v="47"/>
    <n v="2"/>
    <x v="1"/>
    <m/>
    <n v="2"/>
    <n v="4"/>
    <n v="5"/>
    <n v="36"/>
    <n v="0.93"/>
    <n v="147"/>
    <n v="3.8"/>
    <n v="46"/>
    <n v="1.1883333333333335"/>
    <n v="34.530593375452511"/>
    <n v="0.89204032886585649"/>
    <x v="0"/>
    <n v="2"/>
    <m/>
    <n v="10"/>
    <n v="4"/>
    <n v="2"/>
    <n v="3"/>
    <n v="3"/>
    <n v="3"/>
    <n v="1"/>
    <n v="5"/>
    <n v="0"/>
    <n v="1"/>
    <n v="1"/>
    <n v="1"/>
  </r>
  <r>
    <n v="81919"/>
    <x v="1"/>
    <n v="45"/>
    <n v="3"/>
    <x v="1"/>
    <m/>
    <n v="1"/>
    <n v="4"/>
    <n v="3"/>
    <n v="34"/>
    <n v="0.88"/>
    <n v="104"/>
    <n v="2.69"/>
    <n v="32"/>
    <n v="0.82823529411764707"/>
    <n v="29.053154672902711"/>
    <n v="0.75196400329865842"/>
    <x v="1"/>
    <n v="2"/>
    <m/>
    <n v="6"/>
    <n v="3"/>
    <n v="2"/>
    <m/>
    <m/>
    <m/>
    <n v="3"/>
    <n v="2"/>
    <n v="2"/>
    <n v="1"/>
    <n v="1"/>
    <n v="2"/>
  </r>
  <r>
    <n v="81932"/>
    <x v="1"/>
    <n v="24"/>
    <n v="4"/>
    <x v="1"/>
    <m/>
    <n v="2"/>
    <n v="2"/>
    <n v="6"/>
    <n v="62"/>
    <n v="1.6"/>
    <n v="197"/>
    <n v="5.09"/>
    <n v="65"/>
    <n v="1.6774193548387097"/>
    <n v="66.508896933909199"/>
    <n v="1.7163586305524956"/>
    <x v="0"/>
    <m/>
    <m/>
    <n v="8"/>
    <n v="1"/>
    <n v="2"/>
    <n v="3"/>
    <n v="1"/>
    <n v="2"/>
    <n v="0"/>
    <n v="0"/>
    <n v="0"/>
    <n v="1"/>
    <n v="2"/>
    <m/>
  </r>
  <r>
    <n v="81933"/>
    <x v="1"/>
    <n v="80"/>
    <n v="7"/>
    <x v="1"/>
    <m/>
    <n v="1"/>
    <n v="1"/>
    <n v="2"/>
    <n v="39"/>
    <n v="1.01"/>
    <n v="200"/>
    <n v="5.17"/>
    <n v="41"/>
    <n v="1.061794871794872"/>
    <n v="28.033650812642904"/>
    <n v="0.72599967489152128"/>
    <x v="0"/>
    <n v="1"/>
    <n v="3"/>
    <n v="2"/>
    <n v="3"/>
    <n v="3"/>
    <n v="1"/>
    <n v="1"/>
    <n v="2"/>
    <m/>
    <n v="1"/>
    <n v="0"/>
    <n v="2"/>
    <n v="1"/>
    <n v="2"/>
  </r>
  <r>
    <n v="81934"/>
    <x v="1"/>
    <n v="61"/>
    <n v="2"/>
    <x v="1"/>
    <m/>
    <n v="1"/>
    <n v="4"/>
    <n v="1"/>
    <n v="41"/>
    <n v="1.06"/>
    <n v="160"/>
    <n v="4.1399999999999997"/>
    <n v="51"/>
    <n v="1.3185365853658537"/>
    <n v="34.033932986644906"/>
    <n v="0.87990168209374631"/>
    <x v="1"/>
    <n v="2"/>
    <m/>
    <n v="9"/>
    <n v="3"/>
    <n v="3"/>
    <n v="3"/>
    <n v="3"/>
    <n v="3"/>
    <n v="3"/>
    <n v="0"/>
    <n v="0"/>
    <n v="1"/>
    <n v="1"/>
    <n v="2"/>
  </r>
  <r>
    <n v="81935"/>
    <x v="1"/>
    <n v="47"/>
    <n v="3"/>
    <x v="1"/>
    <m/>
    <n v="1"/>
    <n v="2"/>
    <n v="3"/>
    <n v="45"/>
    <n v="1.1599999999999999"/>
    <n v="167"/>
    <n v="4.32"/>
    <n v="55"/>
    <n v="1.4177777777777778"/>
    <n v="41.481808550018627"/>
    <n v="1.0693088426227022"/>
    <x v="1"/>
    <n v="1"/>
    <n v="1"/>
    <n v="2"/>
    <n v="3"/>
    <n v="2"/>
    <n v="3"/>
    <n v="1"/>
    <n v="1"/>
    <m/>
    <n v="0"/>
    <n v="30"/>
    <n v="1"/>
    <n v="1"/>
    <n v="2"/>
  </r>
  <r>
    <n v="81940"/>
    <x v="1"/>
    <n v="24"/>
    <n v="1"/>
    <x v="1"/>
    <m/>
    <n v="1"/>
    <n v="4"/>
    <n v="5"/>
    <n v="55"/>
    <n v="1.42"/>
    <n v="136"/>
    <n v="3.52"/>
    <n v="62"/>
    <n v="1.6007272727272726"/>
    <n v="62.306838936133971"/>
    <n v="1.6086492961692771"/>
    <x v="0"/>
    <m/>
    <m/>
    <n v="99"/>
    <n v="3"/>
    <n v="2"/>
    <n v="3"/>
    <n v="2"/>
    <n v="2"/>
    <n v="1"/>
    <n v="0"/>
    <n v="0"/>
    <n v="1"/>
    <n v="2"/>
    <m/>
  </r>
  <r>
    <n v="81944"/>
    <x v="1"/>
    <n v="32"/>
    <n v="4"/>
    <x v="1"/>
    <m/>
    <n v="1"/>
    <n v="5"/>
    <n v="5"/>
    <n v="46"/>
    <n v="1.19"/>
    <n v="133"/>
    <n v="3.44"/>
    <n v="48"/>
    <n v="1.2417391304347825"/>
    <n v="46.743640370416593"/>
    <n v="1.2092376530607769"/>
    <x v="1"/>
    <m/>
    <m/>
    <n v="9"/>
    <n v="3"/>
    <n v="2"/>
    <n v="3"/>
    <n v="3"/>
    <n v="2"/>
    <n v="4"/>
    <n v="0"/>
    <n v="1"/>
    <n v="1"/>
    <n v="1"/>
    <n v="2"/>
  </r>
  <r>
    <n v="81945"/>
    <x v="1"/>
    <n v="53"/>
    <n v="6"/>
    <x v="1"/>
    <m/>
    <n v="2"/>
    <n v="4"/>
    <n v="1"/>
    <n v="53"/>
    <n v="1.37"/>
    <n v="191"/>
    <n v="4.9400000000000004"/>
    <n v="54"/>
    <n v="1.3958490566037736"/>
    <n v="45.880586618195039"/>
    <n v="1.1859698805080605"/>
    <x v="0"/>
    <n v="1"/>
    <n v="2"/>
    <n v="14"/>
    <n v="3"/>
    <n v="0"/>
    <m/>
    <m/>
    <m/>
    <n v="0"/>
    <n v="7"/>
    <n v="0"/>
    <n v="1"/>
    <n v="1"/>
    <n v="2"/>
  </r>
  <r>
    <n v="81946"/>
    <x v="1"/>
    <n v="30"/>
    <n v="2"/>
    <x v="1"/>
    <m/>
    <n v="2"/>
    <n v="2"/>
    <n v="1"/>
    <n v="51"/>
    <n v="1.32"/>
    <n v="150"/>
    <n v="3.88"/>
    <n v="56"/>
    <n v="1.4494117647058824"/>
    <n v="56.03178206397461"/>
    <n v="1.4502343593028724"/>
    <x v="0"/>
    <m/>
    <m/>
    <n v="77"/>
    <n v="2"/>
    <n v="0"/>
    <n v="3"/>
    <n v="3"/>
    <n v="1"/>
    <n v="0"/>
    <n v="0"/>
    <n v="0"/>
    <n v="1"/>
    <n v="2"/>
    <m/>
  </r>
  <r>
    <n v="81953"/>
    <x v="1"/>
    <n v="22"/>
    <n v="3"/>
    <x v="1"/>
    <m/>
    <n v="1"/>
    <n v="4"/>
    <n v="6"/>
    <n v="53"/>
    <n v="1.37"/>
    <n v="135"/>
    <n v="3.49"/>
    <n v="54"/>
    <n v="1.3958490566037736"/>
    <n v="59.354912986056981"/>
    <n v="1.5342685054886429"/>
    <x v="1"/>
    <m/>
    <m/>
    <n v="7"/>
    <n v="3"/>
    <n v="3"/>
    <n v="3"/>
    <n v="3"/>
    <n v="3"/>
    <n v="2"/>
    <n v="0"/>
    <n v="0"/>
    <n v="1"/>
    <n v="1"/>
    <n v="2"/>
  </r>
  <r>
    <n v="81956"/>
    <x v="1"/>
    <n v="35"/>
    <n v="2"/>
    <x v="1"/>
    <m/>
    <n v="2"/>
    <n v="4"/>
    <n v="1"/>
    <n v="54"/>
    <n v="1.4"/>
    <n v="169"/>
    <n v="4.37"/>
    <n v="60"/>
    <n v="1.5555555555555556"/>
    <n v="42.802205689105342"/>
    <n v="1.1096868141619902"/>
    <x v="0"/>
    <m/>
    <m/>
    <n v="14"/>
    <n v="3"/>
    <n v="0"/>
    <m/>
    <m/>
    <m/>
    <n v="0"/>
    <n v="4"/>
    <n v="0"/>
    <n v="1"/>
    <n v="2"/>
    <m/>
  </r>
  <r>
    <n v="81962"/>
    <x v="1"/>
    <n v="38"/>
    <n v="3"/>
    <x v="1"/>
    <m/>
    <n v="1"/>
    <n v="4"/>
    <n v="1"/>
    <n v="52"/>
    <n v="1.34"/>
    <n v="183"/>
    <n v="4.7300000000000004"/>
    <n v="60"/>
    <n v="1.5461538461538462"/>
    <n v="44.670287576104627"/>
    <n v="1.1511189490765423"/>
    <x v="1"/>
    <m/>
    <m/>
    <n v="5"/>
    <n v="3"/>
    <n v="3"/>
    <n v="3"/>
    <n v="2"/>
    <n v="3"/>
    <n v="2"/>
    <n v="0"/>
    <n v="2"/>
    <n v="1"/>
    <n v="1"/>
    <n v="2"/>
  </r>
  <r>
    <n v="81966"/>
    <x v="1"/>
    <n v="31"/>
    <n v="7"/>
    <x v="1"/>
    <m/>
    <n v="1"/>
    <n v="4"/>
    <n v="1"/>
    <n v="44"/>
    <n v="1.1399999999999999"/>
    <n v="149"/>
    <n v="3.85"/>
    <n v="39"/>
    <n v="1.0104545454545453"/>
    <n v="47.287336287475952"/>
    <n v="1.2251718947209678"/>
    <x v="1"/>
    <m/>
    <m/>
    <n v="14"/>
    <n v="3"/>
    <n v="2"/>
    <m/>
    <m/>
    <m/>
    <n v="3"/>
    <n v="0"/>
    <n v="1"/>
    <n v="1"/>
    <n v="1"/>
    <n v="2"/>
  </r>
  <r>
    <n v="81967"/>
    <x v="1"/>
    <n v="30"/>
    <n v="4"/>
    <x v="1"/>
    <m/>
    <n v="1"/>
    <n v="4"/>
    <n v="5"/>
    <n v="70"/>
    <n v="1.81"/>
    <n v="187"/>
    <n v="4.84"/>
    <n v="77"/>
    <n v="1.9910000000000001"/>
    <n v="74.266328279280259"/>
    <n v="1.9203150597928182"/>
    <x v="1"/>
    <m/>
    <m/>
    <n v="1"/>
    <n v="3"/>
    <n v="0"/>
    <n v="3"/>
    <n v="2"/>
    <n v="0"/>
    <n v="2"/>
    <n v="30"/>
    <n v="1"/>
    <n v="1"/>
    <n v="1"/>
    <n v="1"/>
  </r>
  <r>
    <n v="81968"/>
    <x v="1"/>
    <n v="26"/>
    <n v="3"/>
    <x v="1"/>
    <m/>
    <n v="1"/>
    <n v="2"/>
    <n v="6"/>
    <n v="47"/>
    <n v="1.22"/>
    <n v="142"/>
    <n v="3.67"/>
    <n v="56"/>
    <n v="1.4536170212765955"/>
    <n v="50.938090940399555"/>
    <n v="1.3222227861124989"/>
    <x v="1"/>
    <m/>
    <m/>
    <n v="2"/>
    <n v="3"/>
    <n v="2"/>
    <n v="3"/>
    <n v="3"/>
    <n v="3"/>
    <n v="1"/>
    <n v="3"/>
    <n v="2"/>
    <n v="1"/>
    <n v="1"/>
    <n v="2"/>
  </r>
  <r>
    <n v="81970"/>
    <x v="1"/>
    <n v="53"/>
    <n v="4"/>
    <x v="1"/>
    <m/>
    <n v="1"/>
    <n v="4"/>
    <n v="5"/>
    <n v="46"/>
    <n v="1.19"/>
    <n v="208"/>
    <n v="5.38"/>
    <n v="42"/>
    <n v="1.0865217391304347"/>
    <n v="53.844672311169404"/>
    <n v="1.3929382619628605"/>
    <x v="0"/>
    <n v="1"/>
    <n v="1"/>
    <n v="4"/>
    <n v="3"/>
    <n v="0"/>
    <m/>
    <m/>
    <m/>
    <n v="1"/>
    <n v="0"/>
    <n v="1"/>
    <n v="1"/>
    <n v="1"/>
    <n v="2"/>
  </r>
  <r>
    <n v="81975"/>
    <x v="1"/>
    <n v="48"/>
    <n v="3"/>
    <x v="1"/>
    <m/>
    <n v="1"/>
    <n v="4"/>
    <n v="5"/>
    <n v="63"/>
    <n v="1.63"/>
    <n v="229"/>
    <n v="5.92"/>
    <n v="62"/>
    <n v="1.6041269841269838"/>
    <n v="63.208206628217646"/>
    <n v="1.6353869333967421"/>
    <x v="1"/>
    <n v="2"/>
    <m/>
    <n v="6"/>
    <n v="5"/>
    <n v="1"/>
    <n v="3"/>
    <n v="3"/>
    <n v="2"/>
    <n v="6"/>
    <n v="10"/>
    <n v="30"/>
    <n v="1"/>
    <n v="1"/>
    <n v="2"/>
  </r>
  <r>
    <n v="81978"/>
    <x v="1"/>
    <n v="63"/>
    <n v="3"/>
    <x v="1"/>
    <m/>
    <n v="1"/>
    <n v="4"/>
    <n v="1"/>
    <n v="40"/>
    <n v="1.03"/>
    <n v="208"/>
    <n v="5.38"/>
    <n v="37"/>
    <n v="0.95274999999999999"/>
    <n v="38.364601243547732"/>
    <n v="0.98788848202135404"/>
    <x v="1"/>
    <n v="2"/>
    <m/>
    <n v="8"/>
    <n v="2"/>
    <n v="0"/>
    <m/>
    <m/>
    <m/>
    <n v="2"/>
    <n v="1"/>
    <n v="0"/>
    <n v="1"/>
    <n v="1"/>
    <n v="2"/>
  </r>
  <r>
    <n v="81982"/>
    <x v="1"/>
    <n v="55"/>
    <n v="4"/>
    <x v="1"/>
    <m/>
    <n v="1"/>
    <n v="1"/>
    <n v="1"/>
    <n v="37"/>
    <n v="0.96"/>
    <n v="139"/>
    <n v="3.59"/>
    <n v="39"/>
    <n v="1.0118918918918918"/>
    <n v="22.439397159334124"/>
    <n v="0.58221138575569609"/>
    <x v="1"/>
    <n v="2"/>
    <m/>
    <n v="5"/>
    <n v="2"/>
    <n v="2"/>
    <n v="1"/>
    <n v="1"/>
    <n v="1"/>
    <m/>
    <n v="0"/>
    <n v="0"/>
    <n v="1"/>
    <n v="2"/>
    <m/>
  </r>
  <r>
    <n v="81983"/>
    <x v="1"/>
    <n v="72"/>
    <n v="4"/>
    <x v="1"/>
    <m/>
    <n v="1"/>
    <n v="4"/>
    <n v="1"/>
    <n v="30"/>
    <n v="0.78"/>
    <n v="148"/>
    <n v="3.83"/>
    <n v="28"/>
    <n v="0.72799999999999998"/>
    <n v="31.977726480292404"/>
    <n v="0.83142088848760254"/>
    <x v="0"/>
    <n v="1"/>
    <n v="2"/>
    <n v="15"/>
    <n v="4"/>
    <n v="2"/>
    <n v="3"/>
    <n v="3"/>
    <n v="3"/>
    <m/>
    <n v="0"/>
    <n v="0"/>
    <n v="1"/>
    <n v="1"/>
    <n v="2"/>
  </r>
  <r>
    <n v="81987"/>
    <x v="1"/>
    <n v="80"/>
    <n v="6"/>
    <x v="1"/>
    <m/>
    <n v="2"/>
    <n v="1"/>
    <n v="1"/>
    <n v="55"/>
    <n v="1.42"/>
    <n v="199"/>
    <n v="5.15"/>
    <n v="60"/>
    <n v="1.5490909090909089"/>
    <n v="50.225199780622816"/>
    <n v="1.2967233397906253"/>
    <x v="0"/>
    <n v="2"/>
    <m/>
    <n v="7"/>
    <n v="3"/>
    <n v="3"/>
    <n v="0"/>
    <n v="0"/>
    <n v="0"/>
    <m/>
    <n v="0"/>
    <n v="0"/>
    <n v="2"/>
    <n v="1"/>
    <n v="2"/>
  </r>
  <r>
    <n v="81989"/>
    <x v="1"/>
    <n v="46"/>
    <n v="2"/>
    <x v="1"/>
    <m/>
    <n v="2"/>
    <n v="4"/>
    <n v="1"/>
    <n v="42"/>
    <n v="1.0900000000000001"/>
    <n v="242"/>
    <n v="6.26"/>
    <n v="45"/>
    <n v="1.1678571428571429"/>
    <n v="43.044062824804335"/>
    <n v="1.1170959161675411"/>
    <x v="1"/>
    <n v="1"/>
    <n v="1"/>
    <n v="3"/>
    <n v="4"/>
    <n v="1"/>
    <m/>
    <m/>
    <m/>
    <m/>
    <n v="0"/>
    <n v="0"/>
    <n v="1"/>
    <n v="1"/>
    <n v="2"/>
  </r>
  <r>
    <n v="81992"/>
    <x v="1"/>
    <n v="51"/>
    <n v="6"/>
    <x v="1"/>
    <m/>
    <n v="2"/>
    <n v="5"/>
    <n v="3"/>
    <n v="73"/>
    <n v="1.89"/>
    <n v="231"/>
    <n v="5.97"/>
    <n v="71"/>
    <n v="1.8382191780821917"/>
    <n v="72.87164821307671"/>
    <n v="1.8866769194892461"/>
    <x v="0"/>
    <n v="2"/>
    <m/>
    <n v="14"/>
    <n v="2"/>
    <n v="3"/>
    <n v="2"/>
    <n v="2"/>
    <n v="3"/>
    <n v="0"/>
    <n v="0"/>
    <n v="0"/>
    <n v="1"/>
    <n v="1"/>
    <n v="2"/>
  </r>
  <r>
    <n v="81998"/>
    <x v="1"/>
    <n v="56"/>
    <n v="3"/>
    <x v="1"/>
    <m/>
    <n v="1"/>
    <n v="4"/>
    <n v="6"/>
    <n v="40"/>
    <n v="1.03"/>
    <n v="158"/>
    <n v="4.09"/>
    <n v="44"/>
    <n v="1.133"/>
    <n v="38.995202095369713"/>
    <n v="1.0041264539557702"/>
    <x v="1"/>
    <n v="1"/>
    <n v="3"/>
    <m/>
    <n v="5"/>
    <n v="1"/>
    <n v="3"/>
    <n v="2"/>
    <n v="3"/>
    <m/>
    <n v="0"/>
    <n v="3"/>
    <n v="1"/>
    <n v="1"/>
    <n v="2"/>
  </r>
  <r>
    <n v="82002"/>
    <x v="1"/>
    <n v="28"/>
    <n v="3"/>
    <x v="1"/>
    <m/>
    <n v="1"/>
    <n v="4"/>
    <n v="1"/>
    <n v="48"/>
    <n v="1.24"/>
    <n v="144"/>
    <n v="3.72"/>
    <n v="53"/>
    <n v="1.3691666666666666"/>
    <n v="47.694196408712152"/>
    <n v="1.2321000738917307"/>
    <x v="1"/>
    <m/>
    <m/>
    <n v="15"/>
    <n v="3"/>
    <n v="3"/>
    <n v="3"/>
    <n v="3"/>
    <n v="3"/>
    <n v="0"/>
    <n v="0"/>
    <n v="0"/>
    <n v="1"/>
    <n v="2"/>
    <m/>
  </r>
  <r>
    <n v="82003"/>
    <x v="1"/>
    <n v="22"/>
    <n v="3"/>
    <x v="1"/>
    <m/>
    <n v="1"/>
    <n v="4"/>
    <n v="5"/>
    <n v="35"/>
    <n v="0.91"/>
    <n v="256"/>
    <n v="6.62"/>
    <n v="38"/>
    <n v="0.98799999999999999"/>
    <n v="38.377953767401344"/>
    <n v="0.9978267979524349"/>
    <x v="0"/>
    <m/>
    <m/>
    <n v="15"/>
    <n v="4"/>
    <n v="1"/>
    <m/>
    <m/>
    <m/>
    <n v="5"/>
    <n v="2"/>
    <n v="3"/>
    <n v="1"/>
    <n v="1"/>
    <n v="2"/>
  </r>
  <r>
    <n v="82007"/>
    <x v="1"/>
    <n v="55"/>
    <n v="3"/>
    <x v="1"/>
    <m/>
    <n v="1"/>
    <n v="3"/>
    <n v="1"/>
    <n v="108"/>
    <n v="2.79"/>
    <n v="249"/>
    <n v="6.44"/>
    <n v="109"/>
    <n v="2.8158333333333334"/>
    <n v="103.40077361513559"/>
    <n v="2.6711866517243359"/>
    <x v="1"/>
    <n v="2"/>
    <m/>
    <n v="5"/>
    <n v="4"/>
    <n v="3"/>
    <n v="3"/>
    <n v="3"/>
    <n v="3"/>
    <m/>
    <n v="0"/>
    <n v="0"/>
    <n v="1"/>
    <n v="2"/>
    <m/>
  </r>
  <r>
    <n v="82012"/>
    <x v="1"/>
    <n v="71"/>
    <n v="3"/>
    <x v="1"/>
    <m/>
    <n v="1"/>
    <n v="3"/>
    <n v="1"/>
    <n v="72"/>
    <n v="1.86"/>
    <n v="219"/>
    <n v="5.66"/>
    <n v="80"/>
    <n v="2.0666666666666669"/>
    <n v="71.04033275358654"/>
    <n v="1.835208596134319"/>
    <x v="1"/>
    <n v="2"/>
    <m/>
    <n v="8"/>
    <n v="3"/>
    <n v="0"/>
    <m/>
    <m/>
    <m/>
    <n v="0"/>
    <n v="0"/>
    <n v="0"/>
    <n v="1"/>
    <n v="1"/>
    <n v="2"/>
  </r>
  <r>
    <n v="82021"/>
    <x v="1"/>
    <n v="53"/>
    <n v="2"/>
    <x v="1"/>
    <m/>
    <n v="1"/>
    <n v="4"/>
    <n v="1"/>
    <n v="81"/>
    <n v="2.09"/>
    <n v="277"/>
    <n v="7.16"/>
    <n v="88"/>
    <n v="2.2706172839506173"/>
    <n v="79.316083237730552"/>
    <n v="2.0465507897142818"/>
    <x v="1"/>
    <n v="2"/>
    <m/>
    <n v="14"/>
    <n v="4"/>
    <n v="3"/>
    <n v="3"/>
    <n v="3"/>
    <n v="2"/>
    <n v="1"/>
    <n v="0"/>
    <n v="4"/>
    <n v="1"/>
    <n v="1"/>
    <n v="2"/>
  </r>
  <r>
    <n v="82023"/>
    <x v="1"/>
    <n v="41"/>
    <n v="3"/>
    <x v="1"/>
    <m/>
    <n v="1"/>
    <n v="5"/>
    <n v="1"/>
    <n v="105"/>
    <n v="2.72"/>
    <n v="186"/>
    <n v="4.8099999999999996"/>
    <n v="108"/>
    <n v="2.797714285714286"/>
    <n v="106.90383916818443"/>
    <n v="2.769318500356778"/>
    <x v="1"/>
    <n v="2"/>
    <m/>
    <n v="7"/>
    <n v="4"/>
    <n v="2"/>
    <n v="3"/>
    <n v="3"/>
    <n v="3"/>
    <m/>
    <n v="0"/>
    <n v="0"/>
    <n v="1"/>
    <n v="1"/>
    <n v="2"/>
  </r>
  <r>
    <n v="82025"/>
    <x v="1"/>
    <n v="78"/>
    <n v="3"/>
    <x v="1"/>
    <m/>
    <n v="1"/>
    <n v="4"/>
    <n v="1"/>
    <n v="58"/>
    <n v="1.5"/>
    <n v="120"/>
    <n v="3.1"/>
    <n v="58"/>
    <n v="1.5"/>
    <n v="54.777895614815108"/>
    <n v="1.4166697141762528"/>
    <x v="0"/>
    <n v="2"/>
    <m/>
    <n v="14"/>
    <n v="2"/>
    <n v="2"/>
    <n v="3"/>
    <n v="2"/>
    <n v="2"/>
    <n v="2"/>
    <n v="2"/>
    <n v="0"/>
    <n v="1"/>
    <n v="1"/>
    <n v="2"/>
  </r>
  <r>
    <n v="82028"/>
    <x v="1"/>
    <n v="46"/>
    <n v="4"/>
    <x v="1"/>
    <m/>
    <n v="1"/>
    <n v="4"/>
    <n v="3"/>
    <n v="58"/>
    <n v="1.5"/>
    <n v="147"/>
    <n v="3.8"/>
    <n v="56"/>
    <n v="1.4482758620689655"/>
    <n v="54.590326132243845"/>
    <n v="1.4118187792821686"/>
    <x v="1"/>
    <n v="2"/>
    <m/>
    <n v="8"/>
    <n v="3"/>
    <n v="3"/>
    <n v="3"/>
    <n v="3"/>
    <n v="3"/>
    <n v="3"/>
    <n v="0"/>
    <n v="5"/>
    <n v="1"/>
    <n v="1"/>
    <n v="2"/>
  </r>
  <r>
    <n v="82031"/>
    <x v="1"/>
    <n v="80"/>
    <n v="3"/>
    <x v="1"/>
    <m/>
    <n v="1"/>
    <n v="4"/>
    <n v="1"/>
    <n v="43"/>
    <n v="1.1100000000000001"/>
    <n v="229"/>
    <n v="5.92"/>
    <n v="39"/>
    <n v="1.0067441860465118"/>
    <n v="43.282233660114933"/>
    <n v="1.1172855665750601"/>
    <x v="0"/>
    <n v="2"/>
    <m/>
    <n v="5"/>
    <n v="3"/>
    <n v="3"/>
    <n v="3"/>
    <n v="3"/>
    <n v="3"/>
    <n v="3"/>
    <n v="0"/>
    <n v="3"/>
    <n v="1"/>
    <n v="1"/>
    <n v="2"/>
  </r>
  <r>
    <n v="82037"/>
    <x v="1"/>
    <n v="43"/>
    <n v="1"/>
    <x v="1"/>
    <m/>
    <n v="1"/>
    <n v="2"/>
    <n v="5"/>
    <n v="37"/>
    <n v="0.96"/>
    <n v="340"/>
    <n v="8.7899999999999991"/>
    <n v="37"/>
    <n v="0.95999999999999985"/>
    <n v="32.954220061184898"/>
    <n v="0.85502841239831084"/>
    <x v="0"/>
    <n v="2"/>
    <m/>
    <n v="6"/>
    <n v="5"/>
    <n v="2"/>
    <m/>
    <m/>
    <m/>
    <n v="4"/>
    <n v="0"/>
    <n v="0"/>
    <n v="1"/>
    <n v="2"/>
    <m/>
  </r>
  <r>
    <n v="82039"/>
    <x v="1"/>
    <n v="25"/>
    <n v="3"/>
    <x v="1"/>
    <m/>
    <n v="2"/>
    <n v="5"/>
    <n v="5"/>
    <n v="61"/>
    <n v="1.58"/>
    <n v="130"/>
    <n v="3.36"/>
    <n v="66"/>
    <n v="1.7095081967213115"/>
    <n v="63.149659823205887"/>
    <n v="1.6356797134535297"/>
    <x v="1"/>
    <m/>
    <m/>
    <n v="5"/>
    <n v="2"/>
    <n v="2"/>
    <n v="2"/>
    <n v="2"/>
    <n v="2"/>
    <n v="0"/>
    <n v="0"/>
    <n v="0"/>
    <n v="1"/>
    <n v="2"/>
    <m/>
  </r>
  <r>
    <n v="82041"/>
    <x v="1"/>
    <n v="66"/>
    <n v="3"/>
    <x v="1"/>
    <m/>
    <n v="1"/>
    <n v="2"/>
    <n v="1"/>
    <n v="74"/>
    <n v="1.91"/>
    <n v="256"/>
    <n v="6.62"/>
    <n v="81"/>
    <n v="2.0906756756756755"/>
    <n v="71.242715717488053"/>
    <n v="1.838832257032462"/>
    <x v="1"/>
    <n v="2"/>
    <m/>
    <n v="7"/>
    <n v="1"/>
    <n v="0"/>
    <m/>
    <m/>
    <m/>
    <n v="4"/>
    <n v="0"/>
    <n v="0"/>
    <n v="1"/>
    <n v="1"/>
    <n v="2"/>
  </r>
  <r>
    <n v="82043"/>
    <x v="1"/>
    <n v="57"/>
    <n v="6"/>
    <x v="1"/>
    <m/>
    <n v="2"/>
    <n v="5"/>
    <n v="1"/>
    <n v="62"/>
    <n v="1.6"/>
    <n v="329"/>
    <n v="8.51"/>
    <n v="60"/>
    <n v="1.5483870967741935"/>
    <n v="52.711961966152899"/>
    <n v="1.36030869590072"/>
    <x v="1"/>
    <n v="2"/>
    <m/>
    <n v="10"/>
    <n v="3"/>
    <n v="1"/>
    <m/>
    <m/>
    <m/>
    <n v="0"/>
    <n v="0"/>
    <n v="0"/>
    <n v="1"/>
    <n v="1"/>
    <n v="1"/>
  </r>
  <r>
    <n v="82051"/>
    <x v="1"/>
    <n v="42"/>
    <n v="2"/>
    <x v="1"/>
    <m/>
    <n v="2"/>
    <n v="4"/>
    <n v="1"/>
    <n v="56"/>
    <n v="1.45"/>
    <n v="162"/>
    <n v="4.1900000000000004"/>
    <n v="57"/>
    <n v="1.4758928571428569"/>
    <n v="54.849591152576352"/>
    <n v="1.4202126280577805"/>
    <x v="0"/>
    <n v="2"/>
    <m/>
    <n v="15"/>
    <n v="1"/>
    <n v="2"/>
    <n v="2"/>
    <n v="2"/>
    <n v="2"/>
    <n v="1"/>
    <n v="0"/>
    <n v="0"/>
    <n v="1"/>
    <n v="1"/>
    <n v="2"/>
  </r>
  <r>
    <n v="82052"/>
    <x v="1"/>
    <n v="60"/>
    <n v="3"/>
    <x v="1"/>
    <m/>
    <n v="1"/>
    <n v="4"/>
    <n v="1"/>
    <n v="59"/>
    <n v="1.53"/>
    <n v="138"/>
    <n v="3.57"/>
    <n v="69"/>
    <n v="1.7893220338983051"/>
    <n v="58.570323090154886"/>
    <n v="1.5188575309819827"/>
    <x v="0"/>
    <n v="2"/>
    <m/>
    <n v="12"/>
    <n v="3"/>
    <n v="3"/>
    <n v="2"/>
    <n v="2"/>
    <n v="3"/>
    <n v="1"/>
    <n v="0"/>
    <n v="4"/>
    <n v="1"/>
    <n v="1"/>
    <n v="2"/>
  </r>
  <r>
    <n v="82053"/>
    <x v="1"/>
    <n v="43"/>
    <n v="3"/>
    <x v="1"/>
    <m/>
    <n v="1"/>
    <n v="4"/>
    <n v="1"/>
    <n v="57"/>
    <n v="1.47"/>
    <n v="170"/>
    <n v="4.4000000000000004"/>
    <n v="52"/>
    <n v="1.3410526315789473"/>
    <n v="62.44541540895171"/>
    <n v="1.6104343973887545"/>
    <x v="1"/>
    <n v="2"/>
    <m/>
    <n v="15"/>
    <n v="3"/>
    <n v="0"/>
    <n v="3"/>
    <n v="3"/>
    <n v="2"/>
    <n v="0"/>
    <n v="0"/>
    <n v="0"/>
    <n v="1"/>
    <n v="1"/>
    <n v="2"/>
  </r>
  <r>
    <n v="82057"/>
    <x v="1"/>
    <n v="36"/>
    <n v="4"/>
    <x v="1"/>
    <m/>
    <n v="1"/>
    <n v="4"/>
    <n v="3"/>
    <n v="53"/>
    <n v="1.37"/>
    <n v="147"/>
    <n v="3.8"/>
    <n v="60"/>
    <n v="1.5509433962264152"/>
    <n v="50.546684763228136"/>
    <n v="1.306584115577784"/>
    <x v="1"/>
    <m/>
    <m/>
    <n v="6"/>
    <n v="3"/>
    <n v="2"/>
    <n v="3"/>
    <n v="3"/>
    <n v="1"/>
    <n v="0"/>
    <n v="0"/>
    <n v="2"/>
    <n v="1"/>
    <n v="1"/>
    <n v="2"/>
  </r>
  <r>
    <n v="82059"/>
    <x v="1"/>
    <n v="29"/>
    <n v="6"/>
    <x v="1"/>
    <m/>
    <n v="1"/>
    <n v="4"/>
    <n v="5"/>
    <n v="46"/>
    <n v="1.19"/>
    <n v="134"/>
    <n v="3.47"/>
    <n v="46"/>
    <n v="1.19"/>
    <n v="43.302058532026358"/>
    <n v="1.1202054272415514"/>
    <x v="1"/>
    <m/>
    <m/>
    <n v="15"/>
    <n v="5"/>
    <n v="0"/>
    <m/>
    <m/>
    <m/>
    <n v="6"/>
    <n v="2"/>
    <n v="0"/>
    <n v="1"/>
    <n v="1"/>
    <n v="2"/>
  </r>
  <r>
    <n v="82060"/>
    <x v="1"/>
    <n v="25"/>
    <n v="4"/>
    <x v="1"/>
    <m/>
    <n v="1"/>
    <n v="3"/>
    <n v="5"/>
    <n v="41"/>
    <n v="1.06"/>
    <n v="214"/>
    <n v="5.53"/>
    <n v="47"/>
    <n v="1.2151219512195122"/>
    <n v="43.51164481950169"/>
    <n v="1.1249352075285803"/>
    <x v="1"/>
    <m/>
    <m/>
    <n v="6"/>
    <n v="4"/>
    <n v="2"/>
    <m/>
    <m/>
    <m/>
    <n v="5"/>
    <n v="4"/>
    <n v="7"/>
    <n v="1"/>
    <n v="2"/>
    <m/>
  </r>
  <r>
    <n v="82061"/>
    <x v="1"/>
    <n v="80"/>
    <n v="4"/>
    <x v="1"/>
    <m/>
    <n v="2"/>
    <n v="5"/>
    <n v="2"/>
    <n v="50"/>
    <n v="1.29"/>
    <n v="187"/>
    <n v="4.84"/>
    <n v="47"/>
    <n v="1.2126000000000001"/>
    <n v="41.927549887337804"/>
    <n v="1.0817307870933153"/>
    <x v="0"/>
    <n v="1"/>
    <n v="1"/>
    <m/>
    <n v="4"/>
    <n v="1"/>
    <m/>
    <m/>
    <m/>
    <n v="0"/>
    <n v="0"/>
    <n v="1"/>
    <n v="1"/>
    <n v="1"/>
    <n v="2"/>
  </r>
  <r>
    <n v="82067"/>
    <x v="1"/>
    <n v="56"/>
    <n v="3"/>
    <x v="1"/>
    <m/>
    <n v="1"/>
    <n v="1"/>
    <n v="3"/>
    <n v="33"/>
    <n v="0.85"/>
    <n v="156"/>
    <n v="4.03"/>
    <n v="35"/>
    <n v="0.90151515151515149"/>
    <n v="36.428969267304382"/>
    <n v="0.9383219356729916"/>
    <x v="1"/>
    <n v="2"/>
    <m/>
    <n v="2"/>
    <n v="5"/>
    <n v="3"/>
    <n v="3"/>
    <n v="3"/>
    <n v="3"/>
    <m/>
    <n v="0"/>
    <n v="20"/>
    <n v="1"/>
    <n v="1"/>
    <n v="2"/>
  </r>
  <r>
    <n v="82083"/>
    <x v="1"/>
    <n v="57"/>
    <n v="3"/>
    <x v="1"/>
    <m/>
    <n v="1"/>
    <n v="3"/>
    <n v="1"/>
    <n v="59"/>
    <n v="1.53"/>
    <n v="235"/>
    <n v="6.08"/>
    <n v="55"/>
    <n v="1.4262711864406781"/>
    <n v="61.266184997961915"/>
    <n v="1.588767170286131"/>
    <x v="1"/>
    <n v="2"/>
    <m/>
    <n v="15"/>
    <n v="3"/>
    <n v="2"/>
    <n v="3"/>
    <n v="3"/>
    <n v="3"/>
    <m/>
    <n v="0"/>
    <n v="0"/>
    <n v="1"/>
    <n v="1"/>
    <n v="2"/>
  </r>
  <r>
    <n v="82090"/>
    <x v="1"/>
    <n v="48"/>
    <n v="6"/>
    <x v="1"/>
    <m/>
    <n v="2"/>
    <n v="1"/>
    <n v="1"/>
    <n v="46"/>
    <n v="1.19"/>
    <n v="185"/>
    <n v="4.78"/>
    <n v="55"/>
    <n v="1.4228260869565219"/>
    <n v="48.813699293261216"/>
    <n v="1.2627891773691489"/>
    <x v="0"/>
    <n v="2"/>
    <m/>
    <n v="7"/>
    <n v="3"/>
    <n v="1"/>
    <m/>
    <m/>
    <m/>
    <n v="0"/>
    <n v="0"/>
    <n v="0"/>
    <n v="2"/>
    <n v="1"/>
    <n v="2"/>
  </r>
  <r>
    <n v="82091"/>
    <x v="1"/>
    <n v="69"/>
    <n v="4"/>
    <x v="1"/>
    <m/>
    <n v="1"/>
    <n v="2"/>
    <n v="2"/>
    <n v="45"/>
    <n v="1.1599999999999999"/>
    <n v="125"/>
    <n v="3.23"/>
    <n v="40"/>
    <n v="1.0311111111111111"/>
    <n v="48.470560783015671"/>
    <n v="1.2494633446288483"/>
    <x v="0"/>
    <n v="2"/>
    <m/>
    <n v="6"/>
    <n v="3"/>
    <n v="0"/>
    <n v="3"/>
    <n v="3"/>
    <n v="3"/>
    <m/>
    <n v="0"/>
    <n v="0"/>
    <n v="2"/>
    <n v="1"/>
    <n v="2"/>
  </r>
  <r>
    <n v="82095"/>
    <x v="1"/>
    <n v="40"/>
    <n v="4"/>
    <x v="1"/>
    <m/>
    <n v="1"/>
    <n v="5"/>
    <n v="5"/>
    <n v="67"/>
    <n v="1.73"/>
    <n v="160"/>
    <n v="4.1399999999999997"/>
    <n v="74"/>
    <n v="1.9107462686567165"/>
    <n v="68.722686028990324"/>
    <n v="1.7744812959724368"/>
    <x v="1"/>
    <n v="2"/>
    <m/>
    <n v="10"/>
    <n v="3"/>
    <n v="1"/>
    <m/>
    <m/>
    <m/>
    <n v="3"/>
    <n v="2"/>
    <n v="0"/>
    <n v="1"/>
    <n v="1"/>
    <n v="2"/>
  </r>
  <r>
    <n v="82102"/>
    <x v="1"/>
    <n v="56"/>
    <n v="6"/>
    <x v="1"/>
    <m/>
    <n v="2"/>
    <n v="1"/>
    <n v="1"/>
    <n v="73"/>
    <n v="1.89"/>
    <n v="171"/>
    <n v="4.42"/>
    <n v="68"/>
    <n v="1.7605479452054793"/>
    <n v="74.494815249016469"/>
    <n v="1.9287013811046729"/>
    <x v="0"/>
    <n v="1"/>
    <n v="2"/>
    <n v="8"/>
    <n v="2"/>
    <n v="0"/>
    <m/>
    <m/>
    <m/>
    <n v="0"/>
    <n v="0"/>
    <n v="0"/>
    <n v="2"/>
    <n v="2"/>
    <m/>
  </r>
  <r>
    <n v="82105"/>
    <x v="1"/>
    <n v="49"/>
    <n v="1"/>
    <x v="1"/>
    <m/>
    <n v="2"/>
    <n v="2"/>
    <n v="1"/>
    <n v="34"/>
    <n v="0.88"/>
    <n v="213"/>
    <n v="5.51"/>
    <n v="35"/>
    <n v="0.90588235294117647"/>
    <n v="37.856566383306436"/>
    <n v="0.97981701227381368"/>
    <x v="0"/>
    <n v="2"/>
    <m/>
    <n v="6"/>
    <n v="4"/>
    <n v="3"/>
    <n v="3"/>
    <n v="3"/>
    <n v="3"/>
    <n v="0"/>
    <n v="0"/>
    <n v="0"/>
    <n v="1"/>
    <n v="2"/>
    <m/>
  </r>
  <r>
    <n v="82106"/>
    <x v="1"/>
    <n v="33"/>
    <n v="1"/>
    <x v="1"/>
    <m/>
    <n v="2"/>
    <n v="1"/>
    <n v="1"/>
    <n v="53"/>
    <n v="1.37"/>
    <n v="191"/>
    <n v="4.9400000000000004"/>
    <n v="63"/>
    <n v="1.6284905660377358"/>
    <n v="49.207175709464515"/>
    <n v="1.271959070225781"/>
    <x v="0"/>
    <m/>
    <m/>
    <n v="7"/>
    <n v="4"/>
    <n v="1"/>
    <n v="3"/>
    <n v="3"/>
    <n v="1"/>
    <n v="2"/>
    <n v="8"/>
    <n v="4"/>
    <n v="1"/>
    <n v="1"/>
    <n v="2"/>
  </r>
  <r>
    <n v="82112"/>
    <x v="1"/>
    <n v="37"/>
    <n v="3"/>
    <x v="1"/>
    <m/>
    <n v="1"/>
    <n v="5"/>
    <n v="1"/>
    <n v="70"/>
    <n v="1.81"/>
    <n v="155"/>
    <n v="4.01"/>
    <n v="79"/>
    <n v="2.0427142857142857"/>
    <n v="81.590034931675177"/>
    <n v="2.1096851889476014"/>
    <x v="1"/>
    <m/>
    <m/>
    <n v="15"/>
    <n v="3"/>
    <n v="2"/>
    <n v="3"/>
    <n v="2"/>
    <n v="3"/>
    <n v="1"/>
    <n v="5"/>
    <n v="1"/>
    <n v="1"/>
    <n v="1"/>
    <n v="2"/>
  </r>
  <r>
    <n v="82120"/>
    <x v="1"/>
    <n v="36"/>
    <n v="3"/>
    <x v="1"/>
    <m/>
    <n v="1"/>
    <n v="4"/>
    <n v="5"/>
    <n v="70"/>
    <n v="1.81"/>
    <n v="163"/>
    <n v="4.22"/>
    <n v="79"/>
    <n v="2.0427142857142857"/>
    <n v="78.043402309595436"/>
    <n v="2.0179794025766822"/>
    <x v="1"/>
    <m/>
    <m/>
    <n v="77"/>
    <n v="1"/>
    <n v="4"/>
    <n v="3"/>
    <n v="3"/>
    <n v="3"/>
    <n v="0"/>
    <n v="1"/>
    <n v="0"/>
    <n v="2"/>
    <n v="1"/>
    <n v="2"/>
  </r>
  <r>
    <n v="82124"/>
    <x v="1"/>
    <n v="26"/>
    <n v="7"/>
    <x v="1"/>
    <m/>
    <n v="1"/>
    <n v="2"/>
    <n v="6"/>
    <n v="47"/>
    <n v="1.22"/>
    <n v="204"/>
    <n v="5.28"/>
    <n v="47"/>
    <n v="1.22"/>
    <n v="55.262682916764732"/>
    <n v="1.4344781523075099"/>
    <x v="1"/>
    <m/>
    <m/>
    <n v="3"/>
    <n v="4"/>
    <n v="3"/>
    <n v="3"/>
    <n v="3"/>
    <n v="3"/>
    <n v="4"/>
    <n v="0"/>
    <n v="3"/>
    <n v="1"/>
    <n v="1"/>
    <n v="1"/>
  </r>
  <r>
    <n v="82125"/>
    <x v="1"/>
    <n v="69"/>
    <n v="3"/>
    <x v="1"/>
    <m/>
    <n v="1"/>
    <n v="4"/>
    <n v="3"/>
    <n v="60"/>
    <n v="1.55"/>
    <n v="244"/>
    <n v="6.31"/>
    <n v="64"/>
    <n v="1.6533333333333333"/>
    <n v="58.287593380137189"/>
    <n v="1.5057628289868774"/>
    <x v="1"/>
    <n v="2"/>
    <m/>
    <n v="12"/>
    <n v="1"/>
    <n v="0"/>
    <n v="3"/>
    <n v="3"/>
    <n v="1"/>
    <n v="0"/>
    <n v="0"/>
    <n v="0"/>
    <n v="1"/>
    <n v="1"/>
    <n v="2"/>
  </r>
  <r>
    <n v="82127"/>
    <x v="1"/>
    <n v="30"/>
    <n v="7"/>
    <x v="1"/>
    <m/>
    <n v="2"/>
    <n v="5"/>
    <n v="1"/>
    <n v="44"/>
    <n v="1.1399999999999999"/>
    <n v="195"/>
    <n v="5.04"/>
    <n v="45"/>
    <n v="1.1659090909090908"/>
    <n v="49.316914699037802"/>
    <n v="1.2777564262932521"/>
    <x v="1"/>
    <m/>
    <m/>
    <n v="15"/>
    <n v="2"/>
    <n v="2"/>
    <m/>
    <m/>
    <m/>
    <n v="1"/>
    <n v="0"/>
    <n v="0"/>
    <n v="1"/>
    <n v="1"/>
    <n v="2"/>
  </r>
  <r>
    <n v="82130"/>
    <x v="1"/>
    <n v="67"/>
    <n v="4"/>
    <x v="1"/>
    <m/>
    <n v="1"/>
    <n v="2"/>
    <n v="3"/>
    <n v="60"/>
    <n v="1.55"/>
    <n v="230"/>
    <n v="5.95"/>
    <n v="68"/>
    <n v="1.7566666666666668"/>
    <n v="56.314598412054046"/>
    <n v="1.4547937923113963"/>
    <x v="0"/>
    <n v="2"/>
    <m/>
    <n v="2"/>
    <n v="3"/>
    <n v="0"/>
    <m/>
    <m/>
    <m/>
    <m/>
    <n v="0"/>
    <n v="0"/>
    <n v="2"/>
    <n v="1"/>
    <n v="2"/>
  </r>
  <r>
    <n v="82131"/>
    <x v="1"/>
    <n v="73"/>
    <n v="2"/>
    <x v="1"/>
    <m/>
    <n v="2"/>
    <n v="3"/>
    <n v="2"/>
    <n v="57"/>
    <n v="1.47"/>
    <n v="211"/>
    <n v="5.46"/>
    <n v="63"/>
    <n v="1.6247368421052633"/>
    <n v="62.615773402352289"/>
    <n v="1.6148278403764538"/>
    <x v="0"/>
    <n v="2"/>
    <m/>
    <n v="1"/>
    <n v="4"/>
    <n v="0"/>
    <m/>
    <m/>
    <m/>
    <m/>
    <n v="0"/>
    <n v="0"/>
    <n v="2"/>
    <n v="1"/>
    <n v="2"/>
  </r>
  <r>
    <n v="82133"/>
    <x v="1"/>
    <n v="61"/>
    <n v="3"/>
    <x v="1"/>
    <m/>
    <n v="1"/>
    <n v="4"/>
    <n v="1"/>
    <n v="45"/>
    <n v="1.1599999999999999"/>
    <n v="254"/>
    <n v="6.57"/>
    <n v="55"/>
    <n v="1.4177777777777778"/>
    <n v="45.609081830925966"/>
    <n v="1.1757007760860916"/>
    <x v="1"/>
    <n v="1"/>
    <n v="2"/>
    <n v="14"/>
    <n v="2"/>
    <n v="2"/>
    <n v="3"/>
    <n v="3"/>
    <n v="2"/>
    <n v="1"/>
    <n v="4"/>
    <n v="0"/>
    <n v="1"/>
    <n v="1"/>
    <n v="2"/>
  </r>
  <r>
    <n v="82139"/>
    <x v="1"/>
    <n v="39"/>
    <n v="1"/>
    <x v="1"/>
    <m/>
    <n v="2"/>
    <n v="2"/>
    <n v="1"/>
    <n v="43"/>
    <n v="1.1100000000000001"/>
    <n v="187"/>
    <n v="4.84"/>
    <n v="45"/>
    <n v="1.1616279069767443"/>
    <n v="37.916892837911902"/>
    <n v="0.97878490814144692"/>
    <x v="0"/>
    <m/>
    <m/>
    <n v="77"/>
    <n v="3"/>
    <n v="2"/>
    <n v="3"/>
    <n v="3"/>
    <n v="3"/>
    <m/>
    <n v="0"/>
    <n v="0"/>
    <n v="2"/>
    <n v="2"/>
    <m/>
  </r>
  <r>
    <n v="82144"/>
    <x v="1"/>
    <n v="50"/>
    <n v="3"/>
    <x v="1"/>
    <m/>
    <n v="1"/>
    <n v="2"/>
    <n v="4"/>
    <n v="32"/>
    <n v="0.83"/>
    <n v="164"/>
    <n v="4.24"/>
    <n v="37"/>
    <n v="0.95968749999999992"/>
    <n v="24.605856176292633"/>
    <n v="0.6382143945725901"/>
    <x v="1"/>
    <n v="2"/>
    <m/>
    <n v="2"/>
    <n v="3"/>
    <n v="1"/>
    <m/>
    <m/>
    <m/>
    <n v="1"/>
    <n v="2"/>
    <n v="0"/>
    <n v="1"/>
    <n v="1"/>
    <n v="2"/>
  </r>
  <r>
    <n v="82147"/>
    <x v="1"/>
    <n v="56"/>
    <n v="4"/>
    <x v="0"/>
    <n v="1"/>
    <n v="1"/>
    <n v="5"/>
    <n v="1"/>
    <n v="51"/>
    <n v="1.32"/>
    <n v="202"/>
    <n v="5.22"/>
    <n v="45"/>
    <n v="1.1647058823529413"/>
    <n v="52.559021864077444"/>
    <n v="1.3603511541290632"/>
    <x v="1"/>
    <n v="2"/>
    <m/>
    <n v="15"/>
    <n v="4"/>
    <n v="1"/>
    <m/>
    <m/>
    <m/>
    <n v="1"/>
    <n v="0"/>
    <n v="0"/>
    <n v="1"/>
    <n v="1"/>
    <n v="2"/>
  </r>
  <r>
    <n v="82160"/>
    <x v="1"/>
    <n v="60"/>
    <n v="4"/>
    <x v="1"/>
    <m/>
    <n v="1"/>
    <n v="3"/>
    <n v="4"/>
    <n v="62"/>
    <n v="1.6"/>
    <n v="143"/>
    <n v="3.7"/>
    <n v="69"/>
    <n v="1.7806451612903227"/>
    <n v="64.127343734656918"/>
    <n v="1.6548991931524368"/>
    <x v="1"/>
    <n v="2"/>
    <m/>
    <n v="6"/>
    <n v="2"/>
    <n v="1"/>
    <n v="3"/>
    <n v="3"/>
    <n v="3"/>
    <n v="4"/>
    <n v="0"/>
    <n v="1"/>
    <n v="1"/>
    <n v="1"/>
    <n v="2"/>
  </r>
  <r>
    <n v="82161"/>
    <x v="1"/>
    <n v="39"/>
    <n v="1"/>
    <x v="1"/>
    <m/>
    <n v="1"/>
    <n v="5"/>
    <n v="1"/>
    <n v="31"/>
    <n v="0.8"/>
    <n v="240"/>
    <n v="6.21"/>
    <n v="31"/>
    <n v="0.8"/>
    <n v="30.806767826708594"/>
    <n v="0.79501336326989924"/>
    <x v="1"/>
    <m/>
    <m/>
    <n v="15"/>
    <n v="5"/>
    <n v="0"/>
    <m/>
    <m/>
    <m/>
    <n v="3"/>
    <n v="0"/>
    <n v="0"/>
    <n v="1"/>
    <n v="1"/>
    <n v="2"/>
  </r>
  <r>
    <n v="82163"/>
    <x v="1"/>
    <n v="51"/>
    <n v="3"/>
    <x v="0"/>
    <n v="2"/>
    <n v="1"/>
    <n v="2"/>
    <n v="1"/>
    <n v="46"/>
    <n v="1.19"/>
    <n v="149"/>
    <n v="3.85"/>
    <n v="52"/>
    <n v="1.3452173913043477"/>
    <n v="33.636499543350311"/>
    <n v="0.87016161862145369"/>
    <x v="1"/>
    <n v="2"/>
    <m/>
    <n v="7"/>
    <n v="4"/>
    <n v="2"/>
    <m/>
    <m/>
    <m/>
    <n v="0"/>
    <n v="2"/>
    <n v="0"/>
    <n v="1"/>
    <n v="1"/>
    <n v="2"/>
  </r>
  <r>
    <n v="82169"/>
    <x v="1"/>
    <n v="58"/>
    <n v="2"/>
    <x v="1"/>
    <m/>
    <n v="2"/>
    <n v="2"/>
    <n v="5"/>
    <n v="86"/>
    <n v="2.2200000000000002"/>
    <n v="252"/>
    <n v="6.52"/>
    <n v="91"/>
    <n v="2.3490697674418608"/>
    <n v="81.472701276538132"/>
    <n v="2.1031325213245893"/>
    <x v="0"/>
    <n v="1"/>
    <n v="2"/>
    <n v="12"/>
    <n v="3"/>
    <n v="0"/>
    <m/>
    <m/>
    <m/>
    <n v="1"/>
    <n v="0"/>
    <n v="0"/>
    <n v="1"/>
    <n v="1"/>
    <n v="1"/>
  </r>
  <r>
    <n v="82170"/>
    <x v="1"/>
    <n v="62"/>
    <n v="6"/>
    <x v="1"/>
    <m/>
    <n v="2"/>
    <n v="5"/>
    <n v="1"/>
    <n v="65"/>
    <n v="1.68"/>
    <n v="204"/>
    <n v="5.28"/>
    <n v="71"/>
    <n v="1.8350769230769231"/>
    <n v="66.216811170610598"/>
    <n v="1.71144988871732"/>
    <x v="0"/>
    <n v="2"/>
    <m/>
    <n v="15"/>
    <n v="2"/>
    <n v="3"/>
    <n v="3"/>
    <n v="3"/>
    <n v="3"/>
    <n v="0"/>
    <n v="1"/>
    <n v="2"/>
    <n v="2"/>
    <n v="1"/>
    <n v="2"/>
  </r>
  <r>
    <n v="82173"/>
    <x v="1"/>
    <n v="63"/>
    <n v="3"/>
    <x v="1"/>
    <m/>
    <n v="1"/>
    <n v="3"/>
    <n v="1"/>
    <n v="42"/>
    <n v="1.0900000000000001"/>
    <n v="189"/>
    <n v="4.8899999999999997"/>
    <n v="38"/>
    <n v="0.98619047619047628"/>
    <n v="34.898268423730642"/>
    <n v="0.90569315671110484"/>
    <x v="0"/>
    <n v="2"/>
    <m/>
    <n v="8"/>
    <n v="2"/>
    <n v="0"/>
    <m/>
    <m/>
    <m/>
    <m/>
    <n v="0"/>
    <n v="0"/>
    <n v="2"/>
    <n v="1"/>
    <n v="2"/>
  </r>
  <r>
    <n v="82181"/>
    <x v="1"/>
    <n v="60"/>
    <n v="3"/>
    <x v="1"/>
    <m/>
    <n v="1"/>
    <n v="5"/>
    <n v="3"/>
    <n v="67"/>
    <n v="1.73"/>
    <n v="205"/>
    <n v="5.3"/>
    <n v="70"/>
    <n v="1.8074626865671641"/>
    <n v="62.625447903417758"/>
    <n v="1.6170451473569063"/>
    <x v="1"/>
    <n v="2"/>
    <m/>
    <n v="10"/>
    <n v="2"/>
    <n v="3"/>
    <n v="3"/>
    <n v="3"/>
    <n v="3"/>
    <m/>
    <n v="0"/>
    <n v="0"/>
    <n v="1"/>
    <n v="2"/>
    <m/>
  </r>
  <r>
    <n v="82182"/>
    <x v="1"/>
    <n v="66"/>
    <n v="3"/>
    <x v="1"/>
    <m/>
    <n v="1"/>
    <n v="4"/>
    <n v="1"/>
    <n v="66"/>
    <n v="1.71"/>
    <n v="198"/>
    <n v="5.12"/>
    <n v="72"/>
    <n v="1.8654545454545455"/>
    <n v="74.620857824022494"/>
    <n v="1.9333585890769465"/>
    <x v="0"/>
    <n v="2"/>
    <m/>
    <n v="15"/>
    <n v="2"/>
    <n v="3"/>
    <n v="3"/>
    <n v="3"/>
    <n v="3"/>
    <n v="1"/>
    <n v="1"/>
    <n v="8"/>
    <n v="1"/>
    <n v="1"/>
    <n v="2"/>
  </r>
  <r>
    <n v="82191"/>
    <x v="1"/>
    <n v="76"/>
    <n v="3"/>
    <x v="1"/>
    <m/>
    <n v="1"/>
    <n v="5"/>
    <n v="2"/>
    <n v="78"/>
    <n v="2.02"/>
    <n v="146"/>
    <n v="3.78"/>
    <n v="74"/>
    <n v="1.9164102564102563"/>
    <n v="79.205873889254761"/>
    <n v="2.0512290417473671"/>
    <x v="0"/>
    <n v="1"/>
    <n v="2"/>
    <n v="4"/>
    <n v="3"/>
    <n v="2"/>
    <n v="3"/>
    <n v="1"/>
    <n v="1"/>
    <n v="0"/>
    <n v="0"/>
    <n v="0"/>
    <n v="1"/>
    <n v="2"/>
    <n v="2"/>
  </r>
  <r>
    <n v="82192"/>
    <x v="1"/>
    <n v="53"/>
    <n v="2"/>
    <x v="1"/>
    <m/>
    <n v="2"/>
    <n v="5"/>
    <n v="1"/>
    <n v="92"/>
    <n v="2.38"/>
    <n v="290"/>
    <n v="7.5"/>
    <n v="95"/>
    <n v="2.4576086956521737"/>
    <n v="91.340357956513202"/>
    <n v="2.3629353471358847"/>
    <x v="0"/>
    <n v="2"/>
    <m/>
    <n v="15"/>
    <n v="1"/>
    <n v="0"/>
    <m/>
    <m/>
    <m/>
    <m/>
    <n v="3"/>
    <n v="0"/>
    <n v="1"/>
    <n v="1"/>
    <n v="2"/>
  </r>
  <r>
    <n v="82194"/>
    <x v="1"/>
    <n v="23"/>
    <n v="2"/>
    <x v="1"/>
    <m/>
    <n v="2"/>
    <n v="4"/>
    <n v="5"/>
    <n v="49"/>
    <n v="1.27"/>
    <n v="155"/>
    <n v="4.01"/>
    <n v="44"/>
    <n v="1.1404081632653063"/>
    <n v="50.146960215146173"/>
    <n v="1.2997273361884825"/>
    <x v="1"/>
    <m/>
    <m/>
    <n v="2"/>
    <n v="3"/>
    <n v="3"/>
    <n v="3"/>
    <n v="3"/>
    <n v="3"/>
    <m/>
    <n v="0"/>
    <n v="10"/>
    <n v="1"/>
    <n v="2"/>
    <m/>
  </r>
  <r>
    <n v="82197"/>
    <x v="1"/>
    <n v="46"/>
    <n v="6"/>
    <x v="1"/>
    <m/>
    <n v="2"/>
    <n v="3"/>
    <n v="3"/>
    <n v="63"/>
    <n v="1.63"/>
    <n v="217"/>
    <n v="5.61"/>
    <n v="68"/>
    <n v="1.7593650793650792"/>
    <n v="68.630870175137019"/>
    <n v="1.7756875934202117"/>
    <x v="1"/>
    <n v="2"/>
    <m/>
    <n v="8"/>
    <n v="3"/>
    <n v="0"/>
    <n v="3"/>
    <n v="3"/>
    <n v="1"/>
    <n v="0"/>
    <n v="2"/>
    <n v="0"/>
    <n v="1"/>
    <n v="1"/>
    <n v="2"/>
  </r>
  <r>
    <n v="82201"/>
    <x v="1"/>
    <n v="80"/>
    <n v="2"/>
    <x v="1"/>
    <m/>
    <n v="2"/>
    <n v="2"/>
    <n v="1"/>
    <n v="69"/>
    <n v="1.78"/>
    <n v="148"/>
    <n v="3.83"/>
    <n v="73"/>
    <n v="1.8831884057971013"/>
    <n v="70.306095414987254"/>
    <n v="1.8136934759228596"/>
    <x v="0"/>
    <n v="2"/>
    <m/>
    <n v="5"/>
    <n v="2"/>
    <n v="3"/>
    <n v="3"/>
    <n v="3"/>
    <n v="3"/>
    <m/>
    <n v="0"/>
    <n v="0"/>
    <n v="2"/>
    <n v="1"/>
    <n v="2"/>
  </r>
  <r>
    <n v="82205"/>
    <x v="1"/>
    <n v="43"/>
    <n v="3"/>
    <x v="1"/>
    <m/>
    <n v="1"/>
    <n v="5"/>
    <n v="1"/>
    <n v="91"/>
    <n v="2.35"/>
    <n v="204"/>
    <n v="5.28"/>
    <n v="88"/>
    <n v="2.2725274725274724"/>
    <n v="83.706026614941408"/>
    <n v="2.1616391488473883"/>
    <x v="1"/>
    <n v="2"/>
    <m/>
    <n v="15"/>
    <n v="2"/>
    <n v="1"/>
    <m/>
    <m/>
    <m/>
    <n v="1"/>
    <n v="1"/>
    <n v="0"/>
    <n v="1"/>
    <n v="1"/>
    <n v="2"/>
  </r>
  <r>
    <n v="82207"/>
    <x v="1"/>
    <n v="37"/>
    <n v="3"/>
    <x v="1"/>
    <m/>
    <n v="1"/>
    <n v="5"/>
    <n v="1"/>
    <n v="73"/>
    <n v="1.89"/>
    <n v="182"/>
    <n v="4.71"/>
    <n v="73"/>
    <n v="1.89"/>
    <n v="81.013519972316715"/>
    <n v="2.0974733253106654"/>
    <x v="1"/>
    <m/>
    <m/>
    <n v="15"/>
    <n v="4"/>
    <n v="3"/>
    <n v="3"/>
    <n v="2"/>
    <n v="2"/>
    <n v="4"/>
    <n v="20"/>
    <n v="5"/>
    <n v="1"/>
    <n v="1"/>
    <n v="2"/>
  </r>
  <r>
    <n v="82211"/>
    <x v="1"/>
    <n v="54"/>
    <n v="3"/>
    <x v="1"/>
    <m/>
    <n v="1"/>
    <n v="5"/>
    <n v="3"/>
    <n v="66"/>
    <n v="1.71"/>
    <n v="193"/>
    <n v="4.99"/>
    <n v="67"/>
    <n v="1.7359090909090908"/>
    <n v="67.81595975374124"/>
    <n v="1.7570498663469321"/>
    <x v="0"/>
    <n v="2"/>
    <m/>
    <n v="15"/>
    <n v="4"/>
    <n v="2"/>
    <m/>
    <m/>
    <m/>
    <n v="3"/>
    <n v="0"/>
    <n v="17"/>
    <n v="1"/>
    <n v="1"/>
    <n v="2"/>
  </r>
  <r>
    <n v="82212"/>
    <x v="1"/>
    <n v="80"/>
    <n v="3"/>
    <x v="1"/>
    <m/>
    <n v="1"/>
    <n v="4"/>
    <n v="2"/>
    <n v="38"/>
    <n v="0.98"/>
    <n v="260"/>
    <n v="6.72"/>
    <n v="48"/>
    <n v="1.2378947368421052"/>
    <n v="40.22671909919535"/>
    <n v="1.0374259136108275"/>
    <x v="1"/>
    <n v="2"/>
    <m/>
    <n v="3"/>
    <n v="1"/>
    <n v="1"/>
    <n v="3"/>
    <n v="3"/>
    <n v="2"/>
    <n v="3"/>
    <n v="0"/>
    <n v="1"/>
    <n v="1"/>
    <n v="1"/>
    <n v="2"/>
  </r>
  <r>
    <n v="82227"/>
    <x v="1"/>
    <n v="79"/>
    <n v="3"/>
    <x v="1"/>
    <m/>
    <n v="1"/>
    <n v="5"/>
    <n v="1"/>
    <n v="97"/>
    <n v="2.5099999999999998"/>
    <n v="223"/>
    <n v="5.77"/>
    <n v="98"/>
    <n v="2.5358762886597939"/>
    <n v="96.928810483861739"/>
    <n v="2.508157879530855"/>
    <x v="1"/>
    <n v="2"/>
    <m/>
    <n v="15"/>
    <n v="1"/>
    <n v="2"/>
    <n v="3"/>
    <n v="3"/>
    <n v="2"/>
    <m/>
    <n v="10"/>
    <n v="0"/>
    <n v="2"/>
    <n v="1"/>
    <n v="2"/>
  </r>
  <r>
    <n v="82233"/>
    <x v="1"/>
    <n v="47"/>
    <n v="3"/>
    <x v="1"/>
    <m/>
    <n v="1"/>
    <n v="5"/>
    <n v="3"/>
    <n v="33"/>
    <n v="0.85"/>
    <n v="238"/>
    <n v="6.15"/>
    <n v="43"/>
    <n v="1.1075757575757574"/>
    <n v="38.595745960543532"/>
    <n v="0.99413285049884859"/>
    <x v="1"/>
    <n v="1"/>
    <n v="1"/>
    <n v="4"/>
    <n v="3"/>
    <n v="3"/>
    <n v="0"/>
    <n v="1"/>
    <n v="2"/>
    <n v="0"/>
    <n v="0"/>
    <n v="0"/>
    <n v="1"/>
    <n v="1"/>
    <n v="2"/>
  </r>
  <r>
    <n v="82235"/>
    <x v="1"/>
    <n v="73"/>
    <n v="3"/>
    <x v="1"/>
    <m/>
    <n v="1"/>
    <n v="4"/>
    <n v="3"/>
    <n v="46"/>
    <n v="1.19"/>
    <n v="168"/>
    <n v="4.34"/>
    <n v="42"/>
    <n v="1.0865217391304347"/>
    <n v="44.201800377599263"/>
    <n v="1.1434813575944156"/>
    <x v="1"/>
    <n v="2"/>
    <m/>
    <n v="3"/>
    <n v="2"/>
    <n v="2"/>
    <n v="2"/>
    <n v="2"/>
    <n v="2"/>
    <n v="0"/>
    <n v="0"/>
    <n v="0"/>
    <n v="1"/>
    <n v="1"/>
    <n v="2"/>
  </r>
  <r>
    <n v="82238"/>
    <x v="1"/>
    <n v="66"/>
    <n v="4"/>
    <x v="1"/>
    <m/>
    <n v="1"/>
    <n v="2"/>
    <n v="1"/>
    <n v="50"/>
    <n v="1.29"/>
    <n v="192"/>
    <n v="4.97"/>
    <n v="57"/>
    <n v="1.4706000000000001"/>
    <n v="47.417736778694803"/>
    <n v="1.2233776088903259"/>
    <x v="1"/>
    <n v="1"/>
    <n v="2"/>
    <n v="7"/>
    <n v="3"/>
    <n v="3"/>
    <n v="3"/>
    <n v="3"/>
    <n v="3"/>
    <m/>
    <n v="0"/>
    <n v="0"/>
    <n v="1"/>
    <n v="1"/>
    <n v="2"/>
  </r>
  <r>
    <n v="82241"/>
    <x v="1"/>
    <n v="47"/>
    <n v="3"/>
    <x v="1"/>
    <m/>
    <n v="1"/>
    <n v="5"/>
    <n v="1"/>
    <n v="95"/>
    <n v="2.46"/>
    <n v="202"/>
    <n v="5.22"/>
    <n v="104"/>
    <n v="2.6930526315789476"/>
    <n v="101.61432101574107"/>
    <n v="2.6312761020918214"/>
    <x v="1"/>
    <n v="2"/>
    <m/>
    <n v="15"/>
    <n v="1"/>
    <n v="1"/>
    <n v="3"/>
    <n v="3"/>
    <n v="3"/>
    <n v="0"/>
    <n v="0"/>
    <n v="0"/>
    <n v="1"/>
    <n v="1"/>
    <n v="2"/>
  </r>
  <r>
    <n v="82247"/>
    <x v="1"/>
    <n v="26"/>
    <n v="3"/>
    <x v="1"/>
    <m/>
    <n v="1"/>
    <n v="4"/>
    <n v="5"/>
    <n v="57"/>
    <n v="1.47"/>
    <n v="190"/>
    <n v="4.91"/>
    <n v="59"/>
    <n v="1.5215789473684211"/>
    <n v="50.728322836577931"/>
    <n v="1.3082567468380624"/>
    <x v="1"/>
    <m/>
    <m/>
    <n v="13"/>
    <n v="3"/>
    <n v="0"/>
    <n v="3"/>
    <n v="3"/>
    <n v="0"/>
    <m/>
    <n v="0"/>
    <n v="0"/>
    <n v="1"/>
    <n v="2"/>
    <m/>
  </r>
  <r>
    <n v="82252"/>
    <x v="1"/>
    <n v="40"/>
    <n v="4"/>
    <x v="1"/>
    <m/>
    <n v="1"/>
    <n v="4"/>
    <n v="4"/>
    <n v="59"/>
    <n v="1.53"/>
    <n v="145"/>
    <n v="3.75"/>
    <n v="61"/>
    <n v="1.581864406779661"/>
    <n v="49.383586774933022"/>
    <n v="1.2806252163669074"/>
    <x v="0"/>
    <n v="2"/>
    <m/>
    <n v="6"/>
    <n v="4"/>
    <n v="3"/>
    <n v="3"/>
    <n v="2"/>
    <n v="2"/>
    <n v="5"/>
    <n v="4"/>
    <n v="21"/>
    <n v="1"/>
    <n v="2"/>
    <m/>
  </r>
  <r>
    <n v="82257"/>
    <x v="1"/>
    <n v="25"/>
    <n v="3"/>
    <x v="1"/>
    <m/>
    <n v="1"/>
    <n v="2"/>
    <n v="6"/>
    <n v="54"/>
    <n v="1.4"/>
    <n v="166"/>
    <n v="4.29"/>
    <n v="64"/>
    <n v="1.6592592592592592"/>
    <n v="39.594349726613416"/>
    <n v="1.0265201780973849"/>
    <x v="0"/>
    <m/>
    <m/>
    <n v="7"/>
    <n v="5"/>
    <n v="0"/>
    <n v="3"/>
    <n v="2"/>
    <n v="1"/>
    <n v="4"/>
    <n v="0"/>
    <n v="0"/>
    <n v="1"/>
    <n v="1"/>
    <n v="1"/>
  </r>
  <r>
    <n v="82258"/>
    <x v="1"/>
    <n v="50"/>
    <n v="6"/>
    <x v="1"/>
    <m/>
    <n v="2"/>
    <n v="3"/>
    <n v="1"/>
    <n v="47"/>
    <n v="1.22"/>
    <n v="263"/>
    <n v="6.8"/>
    <n v="47"/>
    <n v="1.22"/>
    <n v="44.481227946749755"/>
    <n v="1.1546191084049935"/>
    <x v="1"/>
    <n v="2"/>
    <m/>
    <n v="8"/>
    <n v="2"/>
    <n v="0"/>
    <n v="3"/>
    <n v="3"/>
    <n v="3"/>
    <m/>
    <n v="0"/>
    <n v="0"/>
    <n v="1"/>
    <n v="1"/>
    <n v="2"/>
  </r>
  <r>
    <n v="82277"/>
    <x v="1"/>
    <n v="71"/>
    <n v="4"/>
    <x v="1"/>
    <m/>
    <n v="1"/>
    <n v="4"/>
    <n v="2"/>
    <n v="65"/>
    <n v="1.68"/>
    <n v="207"/>
    <n v="5.35"/>
    <n v="59"/>
    <n v="1.5249230769230768"/>
    <n v="65.264828774641018"/>
    <n v="1.68684480525226"/>
    <x v="0"/>
    <n v="2"/>
    <m/>
    <n v="7"/>
    <n v="3"/>
    <n v="3"/>
    <n v="2"/>
    <n v="1"/>
    <n v="2"/>
    <n v="2"/>
    <n v="4"/>
    <n v="0"/>
    <n v="1"/>
    <n v="1"/>
    <n v="2"/>
  </r>
  <r>
    <n v="82281"/>
    <x v="1"/>
    <n v="41"/>
    <n v="4"/>
    <x v="1"/>
    <m/>
    <n v="1"/>
    <n v="2"/>
    <n v="1"/>
    <n v="65"/>
    <n v="1.68"/>
    <n v="171"/>
    <n v="4.42"/>
    <n v="64"/>
    <n v="1.6541538461538461"/>
    <n v="62.652758971617729"/>
    <n v="1.6193328472664275"/>
    <x v="1"/>
    <n v="2"/>
    <m/>
    <n v="6"/>
    <n v="3"/>
    <n v="2"/>
    <n v="3"/>
    <n v="3"/>
    <n v="2"/>
    <n v="1"/>
    <n v="0"/>
    <n v="0"/>
    <n v="1"/>
    <n v="2"/>
    <m/>
  </r>
  <r>
    <n v="82285"/>
    <x v="1"/>
    <n v="57"/>
    <n v="3"/>
    <x v="1"/>
    <m/>
    <n v="1"/>
    <n v="4"/>
    <n v="1"/>
    <n v="56"/>
    <n v="1.45"/>
    <n v="177"/>
    <n v="4.58"/>
    <n v="58"/>
    <n v="1.5017857142857143"/>
    <n v="54.248877498445808"/>
    <n v="1.4046584352276148"/>
    <x v="0"/>
    <n v="2"/>
    <m/>
    <n v="7"/>
    <n v="4"/>
    <n v="1"/>
    <m/>
    <m/>
    <m/>
    <n v="10"/>
    <n v="5"/>
    <n v="0"/>
    <n v="1"/>
    <n v="1"/>
    <n v="2"/>
  </r>
  <r>
    <n v="82291"/>
    <x v="1"/>
    <n v="62"/>
    <n v="3"/>
    <x v="1"/>
    <m/>
    <n v="1"/>
    <n v="3"/>
    <n v="1"/>
    <n v="52"/>
    <n v="1.34"/>
    <n v="202"/>
    <n v="5.22"/>
    <n v="57"/>
    <n v="1.4688461538461541"/>
    <n v="44.177303732246585"/>
    <n v="1.1384151346386622"/>
    <x v="1"/>
    <n v="2"/>
    <m/>
    <n v="14"/>
    <n v="3"/>
    <n v="3"/>
    <n v="3"/>
    <n v="3"/>
    <n v="2"/>
    <n v="0"/>
    <n v="0"/>
    <n v="0"/>
    <n v="1"/>
    <n v="1"/>
    <n v="2"/>
  </r>
  <r>
    <n v="82300"/>
    <x v="1"/>
    <n v="80"/>
    <n v="3"/>
    <x v="1"/>
    <m/>
    <n v="1"/>
    <n v="3"/>
    <n v="2"/>
    <n v="64"/>
    <n v="1.66"/>
    <n v="144"/>
    <n v="3.72"/>
    <n v="66"/>
    <n v="1.7118749999999998"/>
    <n v="66.51001919043172"/>
    <n v="1.7251036227518226"/>
    <x v="1"/>
    <n v="1"/>
    <n v="2"/>
    <n v="5"/>
    <n v="2"/>
    <n v="2"/>
    <n v="3"/>
    <n v="3"/>
    <n v="3"/>
    <n v="0"/>
    <n v="0"/>
    <n v="20"/>
    <n v="1"/>
    <n v="1"/>
    <n v="2"/>
  </r>
  <r>
    <n v="82307"/>
    <x v="1"/>
    <n v="73"/>
    <n v="3"/>
    <x v="1"/>
    <m/>
    <n v="1"/>
    <n v="4"/>
    <n v="1"/>
    <n v="84"/>
    <n v="2.17"/>
    <n v="278"/>
    <n v="7.19"/>
    <n v="94"/>
    <n v="2.4283333333333332"/>
    <n v="87.146529821600524"/>
    <n v="2.2512853537246804"/>
    <x v="1"/>
    <n v="1"/>
    <n v="2"/>
    <n v="6"/>
    <n v="2"/>
    <n v="3"/>
    <n v="3"/>
    <n v="1"/>
    <n v="3"/>
    <m/>
    <n v="0"/>
    <n v="1"/>
    <n v="1"/>
    <n v="1"/>
    <n v="2"/>
  </r>
  <r>
    <n v="82312"/>
    <x v="1"/>
    <n v="33"/>
    <n v="3"/>
    <x v="1"/>
    <m/>
    <n v="1"/>
    <n v="4"/>
    <n v="3"/>
    <n v="36"/>
    <n v="0.93"/>
    <n v="172"/>
    <n v="4.45"/>
    <n v="44"/>
    <n v="1.1366666666666667"/>
    <n v="43.603303307582621"/>
    <n v="1.1264186687792177"/>
    <x v="1"/>
    <m/>
    <m/>
    <n v="5"/>
    <n v="3"/>
    <n v="3"/>
    <n v="3"/>
    <n v="3"/>
    <n v="3"/>
    <n v="10"/>
    <n v="0"/>
    <n v="0"/>
    <n v="1"/>
    <n v="1"/>
    <n v="2"/>
  </r>
  <r>
    <n v="82330"/>
    <x v="1"/>
    <n v="51"/>
    <n v="4"/>
    <x v="1"/>
    <m/>
    <n v="1"/>
    <n v="4"/>
    <n v="1"/>
    <n v="56"/>
    <n v="1.45"/>
    <n v="135"/>
    <n v="3.49"/>
    <n v="62"/>
    <n v="1.6053571428571427"/>
    <n v="63.717610121865349"/>
    <n v="1.6498309763697276"/>
    <x v="1"/>
    <n v="2"/>
    <m/>
    <n v="15"/>
    <n v="3"/>
    <n v="2"/>
    <m/>
    <m/>
    <m/>
    <n v="5"/>
    <n v="0"/>
    <n v="0"/>
    <n v="1"/>
    <n v="1"/>
    <n v="2"/>
  </r>
  <r>
    <n v="82334"/>
    <x v="1"/>
    <n v="50"/>
    <n v="4"/>
    <x v="1"/>
    <m/>
    <n v="1"/>
    <n v="3"/>
    <n v="5"/>
    <n v="55"/>
    <n v="1.42"/>
    <n v="237"/>
    <n v="6.13"/>
    <n v="63"/>
    <n v="1.6265454545454545"/>
    <n v="48.746898828151124"/>
    <n v="1.2585562970177198"/>
    <x v="1"/>
    <n v="2"/>
    <m/>
    <n v="2"/>
    <n v="4"/>
    <n v="1"/>
    <n v="3"/>
    <n v="3"/>
    <n v="1"/>
    <n v="0"/>
    <n v="6"/>
    <n v="25"/>
    <n v="1"/>
    <n v="2"/>
    <m/>
  </r>
  <r>
    <n v="82337"/>
    <x v="1"/>
    <n v="35"/>
    <n v="3"/>
    <x v="1"/>
    <m/>
    <n v="1"/>
    <n v="5"/>
    <n v="3"/>
    <n v="55"/>
    <n v="1.42"/>
    <n v="121"/>
    <n v="3.13"/>
    <n v="60"/>
    <n v="1.5490909090909089"/>
    <n v="61.980807060386134"/>
    <n v="1.6002317459226965"/>
    <x v="1"/>
    <m/>
    <m/>
    <n v="6"/>
    <n v="2"/>
    <n v="3"/>
    <n v="3"/>
    <n v="3"/>
    <n v="3"/>
    <n v="0"/>
    <n v="0"/>
    <n v="1"/>
    <n v="1"/>
    <n v="2"/>
    <m/>
  </r>
  <r>
    <n v="82338"/>
    <x v="1"/>
    <n v="31"/>
    <n v="3"/>
    <x v="1"/>
    <m/>
    <n v="1"/>
    <n v="5"/>
    <n v="1"/>
    <n v="47"/>
    <n v="1.22"/>
    <n v="240"/>
    <n v="6.21"/>
    <n v="51"/>
    <n v="1.3238297872340425"/>
    <n v="44.631977334823745"/>
    <n v="1.1585321776273396"/>
    <x v="1"/>
    <m/>
    <m/>
    <n v="6"/>
    <n v="3"/>
    <n v="1"/>
    <m/>
    <m/>
    <m/>
    <n v="1"/>
    <n v="0"/>
    <n v="0"/>
    <n v="1"/>
    <n v="2"/>
    <m/>
  </r>
  <r>
    <n v="82342"/>
    <x v="1"/>
    <n v="25"/>
    <n v="4"/>
    <x v="1"/>
    <m/>
    <n v="1"/>
    <n v="4"/>
    <n v="5"/>
    <n v="38"/>
    <n v="0.98"/>
    <n v="151"/>
    <n v="3.9"/>
    <n v="46"/>
    <n v="1.1863157894736842"/>
    <n v="35.314933870908682"/>
    <n v="0.91075355772343436"/>
    <x v="1"/>
    <m/>
    <m/>
    <n v="8"/>
    <n v="3"/>
    <n v="0"/>
    <n v="2"/>
    <n v="1"/>
    <n v="0"/>
    <n v="2"/>
    <n v="0"/>
    <n v="0"/>
    <n v="1"/>
    <n v="1"/>
    <n v="2"/>
  </r>
  <r>
    <n v="82343"/>
    <x v="1"/>
    <n v="66"/>
    <n v="3"/>
    <x v="1"/>
    <m/>
    <n v="1"/>
    <n v="5"/>
    <n v="1"/>
    <n v="73"/>
    <n v="1.89"/>
    <n v="172"/>
    <n v="4.45"/>
    <n v="69"/>
    <n v="1.7864383561643835"/>
    <n v="66.227725140718547"/>
    <n v="1.7146630207665485"/>
    <x v="1"/>
    <n v="2"/>
    <m/>
    <n v="15"/>
    <n v="2"/>
    <n v="3"/>
    <n v="3"/>
    <n v="2"/>
    <n v="3"/>
    <m/>
    <n v="0"/>
    <n v="3"/>
    <n v="1"/>
    <n v="1"/>
    <n v="2"/>
  </r>
  <r>
    <n v="82346"/>
    <x v="1"/>
    <n v="51"/>
    <n v="4"/>
    <x v="1"/>
    <m/>
    <n v="1"/>
    <n v="5"/>
    <n v="4"/>
    <n v="43"/>
    <n v="1.1100000000000001"/>
    <n v="147"/>
    <n v="3.8"/>
    <n v="49"/>
    <n v="1.2648837209302328"/>
    <n v="41.651424752308877"/>
    <n v="1.0751879412805316"/>
    <x v="1"/>
    <n v="2"/>
    <m/>
    <n v="7"/>
    <n v="3"/>
    <n v="2"/>
    <n v="3"/>
    <n v="3"/>
    <n v="2"/>
    <n v="2"/>
    <n v="0"/>
    <n v="0"/>
    <n v="1"/>
    <n v="1"/>
    <n v="2"/>
  </r>
  <r>
    <n v="82348"/>
    <x v="1"/>
    <n v="29"/>
    <n v="4"/>
    <x v="1"/>
    <m/>
    <n v="1"/>
    <n v="5"/>
    <n v="1"/>
    <n v="113"/>
    <n v="2.92"/>
    <n v="268"/>
    <n v="6.93"/>
    <n v="119"/>
    <n v="3.075044247787611"/>
    <n v="109.50438839514008"/>
    <n v="2.8296709213611422"/>
    <x v="1"/>
    <m/>
    <m/>
    <n v="14"/>
    <n v="3"/>
    <n v="2"/>
    <n v="3"/>
    <n v="3"/>
    <n v="2"/>
    <n v="0"/>
    <n v="12"/>
    <n v="0"/>
    <n v="1"/>
    <n v="1"/>
    <n v="2"/>
  </r>
  <r>
    <n v="82354"/>
    <x v="1"/>
    <n v="57"/>
    <n v="3"/>
    <x v="1"/>
    <m/>
    <n v="1"/>
    <n v="3"/>
    <n v="1"/>
    <n v="50"/>
    <n v="1.29"/>
    <n v="190"/>
    <n v="4.91"/>
    <n v="48"/>
    <n v="1.2383999999999999"/>
    <n v="46.53669025981457"/>
    <n v="1.2006466087032159"/>
    <x v="1"/>
    <n v="2"/>
    <m/>
    <n v="14"/>
    <n v="4"/>
    <n v="3"/>
    <n v="3"/>
    <n v="3"/>
    <n v="2"/>
    <n v="2"/>
    <n v="2"/>
    <n v="20"/>
    <n v="1"/>
    <n v="1"/>
    <n v="2"/>
  </r>
  <r>
    <n v="82355"/>
    <x v="1"/>
    <n v="70"/>
    <n v="2"/>
    <x v="1"/>
    <m/>
    <n v="1"/>
    <n v="3"/>
    <n v="1"/>
    <n v="59"/>
    <n v="1.53"/>
    <n v="142"/>
    <n v="3.67"/>
    <n v="62"/>
    <n v="1.6077966101694916"/>
    <n v="67.527954051455225"/>
    <n v="1.7511486389614659"/>
    <x v="0"/>
    <n v="2"/>
    <m/>
    <n v="7"/>
    <n v="2"/>
    <n v="2"/>
    <m/>
    <m/>
    <m/>
    <n v="4"/>
    <n v="0"/>
    <n v="0"/>
    <n v="2"/>
    <n v="1"/>
    <n v="2"/>
  </r>
  <r>
    <n v="82356"/>
    <x v="1"/>
    <n v="63"/>
    <n v="4"/>
    <x v="1"/>
    <m/>
    <n v="1"/>
    <n v="3"/>
    <n v="1"/>
    <n v="41"/>
    <n v="1.06"/>
    <n v="179"/>
    <n v="4.63"/>
    <n v="49"/>
    <n v="1.2668292682926829"/>
    <n v="31.770244363429057"/>
    <n v="0.82137704939597089"/>
    <x v="0"/>
    <n v="1"/>
    <n v="1"/>
    <n v="8"/>
    <n v="3"/>
    <n v="2"/>
    <m/>
    <m/>
    <m/>
    <n v="4"/>
    <n v="1"/>
    <n v="0"/>
    <n v="1"/>
    <n v="1"/>
    <n v="2"/>
  </r>
  <r>
    <n v="82357"/>
    <x v="1"/>
    <n v="26"/>
    <n v="4"/>
    <x v="1"/>
    <m/>
    <n v="1"/>
    <n v="3"/>
    <n v="6"/>
    <n v="55"/>
    <n v="1.42"/>
    <n v="206"/>
    <n v="5.33"/>
    <n v="65"/>
    <n v="1.6781818181818182"/>
    <n v="47.247374929821603"/>
    <n v="1.2198413163699393"/>
    <x v="1"/>
    <m/>
    <m/>
    <n v="6"/>
    <n v="2"/>
    <n v="2"/>
    <n v="3"/>
    <n v="3"/>
    <n v="2"/>
    <n v="7"/>
    <n v="0"/>
    <n v="0"/>
    <n v="1"/>
    <n v="2"/>
    <m/>
  </r>
  <r>
    <n v="82360"/>
    <x v="1"/>
    <n v="51"/>
    <n v="3"/>
    <x v="1"/>
    <m/>
    <n v="1"/>
    <n v="5"/>
    <n v="3"/>
    <n v="70"/>
    <n v="1.81"/>
    <n v="166"/>
    <n v="4.29"/>
    <n v="79"/>
    <n v="2.0427142857142857"/>
    <n v="70.750987665907331"/>
    <n v="1.8294183953613181"/>
    <x v="0"/>
    <n v="2"/>
    <m/>
    <n v="15"/>
    <n v="1"/>
    <n v="2"/>
    <n v="2"/>
    <n v="2"/>
    <n v="2"/>
    <n v="0"/>
    <n v="0"/>
    <n v="0"/>
    <n v="1"/>
    <n v="1"/>
    <n v="2"/>
  </r>
  <r>
    <n v="82368"/>
    <x v="1"/>
    <n v="49"/>
    <n v="3"/>
    <x v="1"/>
    <m/>
    <n v="1"/>
    <n v="4"/>
    <n v="1"/>
    <n v="41"/>
    <n v="1.06"/>
    <n v="265"/>
    <n v="6.85"/>
    <n v="39"/>
    <n v="1.0082926829268293"/>
    <n v="33.265912809852658"/>
    <n v="0.86004555069375166"/>
    <x v="1"/>
    <n v="2"/>
    <m/>
    <n v="4"/>
    <n v="4"/>
    <n v="3"/>
    <n v="3"/>
    <n v="3"/>
    <n v="3"/>
    <m/>
    <n v="0"/>
    <n v="0"/>
    <n v="1"/>
    <n v="2"/>
    <m/>
  </r>
  <r>
    <n v="82369"/>
    <x v="1"/>
    <n v="37"/>
    <n v="4"/>
    <x v="1"/>
    <m/>
    <n v="1"/>
    <n v="3"/>
    <n v="3"/>
    <n v="48"/>
    <n v="1.24"/>
    <n v="143"/>
    <n v="3.7"/>
    <n v="45"/>
    <n v="1.1624999999999999"/>
    <n v="41.091748589401448"/>
    <n v="1.0615368385595374"/>
    <x v="1"/>
    <m/>
    <m/>
    <n v="6"/>
    <n v="4"/>
    <n v="0"/>
    <m/>
    <m/>
    <m/>
    <n v="5"/>
    <n v="0"/>
    <n v="0"/>
    <n v="1"/>
    <n v="1"/>
    <n v="2"/>
  </r>
  <r>
    <n v="82372"/>
    <x v="1"/>
    <n v="44"/>
    <n v="3"/>
    <x v="1"/>
    <m/>
    <n v="1"/>
    <n v="3"/>
    <n v="6"/>
    <n v="47"/>
    <n v="1.22"/>
    <n v="250"/>
    <n v="6.47"/>
    <n v="56"/>
    <n v="1.4536170212765955"/>
    <n v="46.297566795544675"/>
    <n v="1.2017666274588192"/>
    <x v="0"/>
    <n v="1"/>
    <n v="1"/>
    <n v="6"/>
    <n v="4"/>
    <n v="2"/>
    <n v="3"/>
    <n v="2"/>
    <n v="2"/>
    <n v="7"/>
    <n v="0"/>
    <n v="30"/>
    <n v="1"/>
    <n v="1"/>
    <n v="2"/>
  </r>
  <r>
    <n v="82384"/>
    <x v="1"/>
    <n v="65"/>
    <n v="3"/>
    <x v="1"/>
    <m/>
    <n v="1"/>
    <n v="5"/>
    <n v="1"/>
    <n v="67"/>
    <n v="1.73"/>
    <n v="202"/>
    <n v="5.22"/>
    <n v="77"/>
    <n v="1.9882089552238806"/>
    <n v="73.137753724806103"/>
    <n v="1.8884822976703666"/>
    <x v="0"/>
    <n v="2"/>
    <m/>
    <n v="15"/>
    <n v="3"/>
    <n v="2"/>
    <n v="4"/>
    <n v="4"/>
    <n v="4"/>
    <m/>
    <n v="0"/>
    <n v="0"/>
    <n v="1"/>
    <n v="1"/>
    <n v="2"/>
  </r>
  <r>
    <n v="82389"/>
    <x v="1"/>
    <n v="34"/>
    <n v="3"/>
    <x v="1"/>
    <m/>
    <n v="1"/>
    <n v="4"/>
    <n v="5"/>
    <n v="48"/>
    <n v="1.24"/>
    <n v="216"/>
    <n v="5.59"/>
    <n v="42"/>
    <n v="1.085"/>
    <n v="60.308350975687112"/>
    <n v="1.5579657335385837"/>
    <x v="0"/>
    <m/>
    <m/>
    <n v="7"/>
    <n v="3"/>
    <n v="3"/>
    <m/>
    <m/>
    <m/>
    <n v="0"/>
    <n v="0"/>
    <n v="0"/>
    <n v="1"/>
    <n v="1"/>
    <n v="2"/>
  </r>
  <r>
    <n v="82395"/>
    <x v="1"/>
    <n v="25"/>
    <n v="6"/>
    <x v="1"/>
    <m/>
    <n v="1"/>
    <n v="5"/>
    <n v="1"/>
    <n v="57"/>
    <n v="1.47"/>
    <n v="155"/>
    <n v="4.01"/>
    <n v="58"/>
    <n v="1.4957894736842106"/>
    <n v="52.715087462732853"/>
    <n v="1.3594943608810051"/>
    <x v="0"/>
    <m/>
    <m/>
    <n v="8"/>
    <n v="2"/>
    <n v="3"/>
    <n v="2"/>
    <n v="3"/>
    <n v="3"/>
    <n v="0"/>
    <n v="0"/>
    <n v="0"/>
    <n v="1"/>
    <n v="1"/>
    <n v="1"/>
  </r>
  <r>
    <n v="82401"/>
    <x v="1"/>
    <n v="30"/>
    <n v="3"/>
    <x v="1"/>
    <m/>
    <n v="1"/>
    <n v="5"/>
    <n v="5"/>
    <n v="85"/>
    <n v="2.2000000000000002"/>
    <n v="181"/>
    <n v="4.68"/>
    <n v="88"/>
    <n v="2.2776470588235296"/>
    <n v="85.18552474568645"/>
    <n v="2.204801816947179"/>
    <x v="1"/>
    <m/>
    <m/>
    <n v="15"/>
    <n v="1"/>
    <n v="0"/>
    <n v="3"/>
    <n v="2"/>
    <n v="1"/>
    <n v="0"/>
    <n v="0"/>
    <n v="0"/>
    <n v="2"/>
    <n v="1"/>
    <n v="2"/>
  </r>
  <r>
    <n v="82405"/>
    <x v="1"/>
    <n v="53"/>
    <n v="3"/>
    <x v="1"/>
    <m/>
    <n v="1"/>
    <n v="5"/>
    <n v="1"/>
    <n v="63"/>
    <n v="1.63"/>
    <n v="228"/>
    <n v="5.9"/>
    <n v="69"/>
    <n v="1.7852380952380953"/>
    <n v="58.140353386085962"/>
    <n v="1.5042662860209541"/>
    <x v="1"/>
    <n v="2"/>
    <m/>
    <n v="7"/>
    <n v="5"/>
    <n v="1"/>
    <m/>
    <m/>
    <m/>
    <n v="0"/>
    <n v="0"/>
    <n v="1"/>
    <n v="1"/>
    <n v="1"/>
    <n v="2"/>
  </r>
  <r>
    <n v="82412"/>
    <x v="1"/>
    <n v="22"/>
    <n v="2"/>
    <x v="1"/>
    <m/>
    <n v="1"/>
    <n v="4"/>
    <n v="5"/>
    <n v="58"/>
    <n v="1.5"/>
    <n v="188"/>
    <n v="4.8600000000000003"/>
    <n v="61"/>
    <n v="1.5775862068965518"/>
    <n v="53.270842045431394"/>
    <n v="1.3776941908301223"/>
    <x v="1"/>
    <m/>
    <m/>
    <n v="7"/>
    <n v="5"/>
    <n v="1"/>
    <n v="2"/>
    <n v="1"/>
    <n v="1"/>
    <n v="1"/>
    <n v="1"/>
    <n v="10"/>
    <n v="1"/>
    <n v="1"/>
    <n v="1"/>
  </r>
  <r>
    <n v="82413"/>
    <x v="1"/>
    <n v="47"/>
    <n v="3"/>
    <x v="1"/>
    <m/>
    <n v="1"/>
    <n v="4"/>
    <n v="3"/>
    <n v="50"/>
    <n v="1.29"/>
    <n v="235"/>
    <n v="6.08"/>
    <n v="55"/>
    <n v="1.419"/>
    <n v="49.147829601554207"/>
    <n v="1.2680140037200984"/>
    <x v="1"/>
    <n v="1"/>
    <n v="1"/>
    <n v="6"/>
    <n v="4"/>
    <n v="3"/>
    <n v="3"/>
    <n v="3"/>
    <n v="3"/>
    <n v="4"/>
    <n v="0"/>
    <n v="12"/>
    <n v="1"/>
    <n v="1"/>
    <n v="2"/>
  </r>
  <r>
    <n v="82417"/>
    <x v="1"/>
    <n v="51"/>
    <n v="1"/>
    <x v="1"/>
    <m/>
    <n v="2"/>
    <n v="1"/>
    <n v="1"/>
    <n v="80"/>
    <n v="2.0699999999999998"/>
    <n v="285"/>
    <n v="7.37"/>
    <n v="88"/>
    <n v="2.2770000000000001"/>
    <n v="74.619773750957776"/>
    <n v="1.9307866458060325"/>
    <x v="0"/>
    <n v="1"/>
    <n v="2"/>
    <n v="8"/>
    <n v="3"/>
    <n v="3"/>
    <n v="0"/>
    <n v="2"/>
    <n v="2"/>
    <n v="2"/>
    <n v="0"/>
    <n v="1"/>
    <n v="1"/>
    <n v="1"/>
    <n v="2"/>
  </r>
  <r>
    <n v="82424"/>
    <x v="1"/>
    <n v="70"/>
    <n v="3"/>
    <x v="1"/>
    <m/>
    <n v="1"/>
    <n v="3"/>
    <n v="2"/>
    <n v="53"/>
    <n v="1.37"/>
    <n v="162"/>
    <n v="4.1900000000000004"/>
    <n v="51"/>
    <n v="1.318301886792453"/>
    <n v="36.688827532082513"/>
    <n v="0.94837157960288776"/>
    <x v="1"/>
    <n v="2"/>
    <m/>
    <n v="2"/>
    <n v="3"/>
    <n v="0"/>
    <m/>
    <m/>
    <m/>
    <n v="1"/>
    <n v="0"/>
    <n v="1"/>
    <n v="1"/>
    <n v="1"/>
    <n v="2"/>
  </r>
  <r>
    <n v="82425"/>
    <x v="1"/>
    <n v="43"/>
    <n v="4"/>
    <x v="1"/>
    <m/>
    <n v="1"/>
    <n v="4"/>
    <n v="4"/>
    <n v="46"/>
    <n v="1.19"/>
    <n v="174"/>
    <n v="4.5"/>
    <n v="51"/>
    <n v="1.3193478260869564"/>
    <n v="51.733910436596531"/>
    <n v="1.3383337699902145"/>
    <x v="1"/>
    <n v="1"/>
    <n v="2"/>
    <n v="8"/>
    <n v="5"/>
    <n v="2"/>
    <n v="3"/>
    <n v="3"/>
    <n v="3"/>
    <n v="2"/>
    <n v="5"/>
    <n v="5"/>
    <n v="1"/>
    <n v="1"/>
    <n v="2"/>
  </r>
  <r>
    <n v="82428"/>
    <x v="1"/>
    <n v="26"/>
    <n v="6"/>
    <x v="1"/>
    <m/>
    <n v="1"/>
    <n v="5"/>
    <n v="5"/>
    <n v="44"/>
    <n v="1.1399999999999999"/>
    <n v="173"/>
    <n v="4.47"/>
    <n v="42"/>
    <n v="1.0881818181818181"/>
    <n v="43.403504951572785"/>
    <n v="1.1245453555634766"/>
    <x v="0"/>
    <m/>
    <m/>
    <n v="7"/>
    <n v="3"/>
    <n v="0"/>
    <n v="3"/>
    <n v="2"/>
    <n v="1"/>
    <n v="1"/>
    <n v="4"/>
    <n v="6"/>
    <n v="1"/>
    <n v="1"/>
    <n v="2"/>
  </r>
  <r>
    <n v="82430"/>
    <x v="1"/>
    <n v="24"/>
    <n v="2"/>
    <x v="1"/>
    <m/>
    <n v="1"/>
    <n v="4"/>
    <n v="6"/>
    <n v="43"/>
    <n v="1.1100000000000001"/>
    <n v="160"/>
    <n v="4.1399999999999997"/>
    <n v="48"/>
    <n v="1.2390697674418605"/>
    <n v="52.887565510982334"/>
    <n v="1.3652371562137302"/>
    <x v="1"/>
    <m/>
    <m/>
    <n v="7"/>
    <n v="4"/>
    <n v="2"/>
    <m/>
    <m/>
    <m/>
    <m/>
    <n v="0"/>
    <n v="0"/>
    <n v="1"/>
    <n v="1"/>
    <n v="1"/>
  </r>
  <r>
    <n v="82434"/>
    <x v="1"/>
    <n v="70"/>
    <n v="1"/>
    <x v="1"/>
    <m/>
    <n v="2"/>
    <n v="1"/>
    <n v="1"/>
    <n v="55"/>
    <n v="1.42"/>
    <n v="232"/>
    <n v="6"/>
    <n v="59"/>
    <n v="1.5232727272727273"/>
    <n v="63.742404151630375"/>
    <n v="1.6457129799148205"/>
    <x v="0"/>
    <n v="1"/>
    <n v="2"/>
    <n v="12"/>
    <n v="4"/>
    <n v="1"/>
    <n v="3"/>
    <n v="3"/>
    <n v="3"/>
    <n v="1"/>
    <n v="0"/>
    <n v="0"/>
    <n v="1"/>
    <n v="1"/>
    <n v="2"/>
  </r>
  <r>
    <n v="82439"/>
    <x v="1"/>
    <n v="48"/>
    <n v="3"/>
    <x v="1"/>
    <m/>
    <n v="1"/>
    <n v="5"/>
    <n v="1"/>
    <n v="53"/>
    <n v="1.37"/>
    <n v="182"/>
    <n v="4.71"/>
    <n v="57"/>
    <n v="1.4733962264150944"/>
    <n v="48.052769900224426"/>
    <n v="1.242118769119009"/>
    <x v="1"/>
    <n v="2"/>
    <m/>
    <n v="15"/>
    <n v="2"/>
    <n v="1"/>
    <n v="3"/>
    <n v="3"/>
    <n v="3"/>
    <n v="1"/>
    <n v="1"/>
    <n v="0"/>
    <n v="1"/>
    <n v="1"/>
    <n v="2"/>
  </r>
  <r>
    <n v="82440"/>
    <x v="1"/>
    <n v="63"/>
    <n v="3"/>
    <x v="1"/>
    <m/>
    <n v="1"/>
    <n v="4"/>
    <n v="1"/>
    <n v="95"/>
    <n v="2.46"/>
    <n v="240"/>
    <n v="6.21"/>
    <n v="98"/>
    <n v="2.5376842105263155"/>
    <n v="78.525226470386116"/>
    <n v="2.0333900749173668"/>
    <x v="1"/>
    <n v="2"/>
    <m/>
    <n v="15"/>
    <n v="2"/>
    <n v="1"/>
    <n v="3"/>
    <n v="3"/>
    <n v="1"/>
    <n v="0"/>
    <n v="0"/>
    <n v="2"/>
    <n v="1"/>
    <n v="1"/>
    <n v="2"/>
  </r>
  <r>
    <n v="82441"/>
    <x v="1"/>
    <n v="80"/>
    <n v="3"/>
    <x v="1"/>
    <m/>
    <n v="1"/>
    <n v="4"/>
    <n v="2"/>
    <n v="60"/>
    <n v="1.55"/>
    <n v="143"/>
    <n v="3.7"/>
    <n v="63"/>
    <n v="1.6275000000000002"/>
    <n v="58.809635995444289"/>
    <n v="1.5192489298823106"/>
    <x v="0"/>
    <n v="2"/>
    <m/>
    <n v="14"/>
    <n v="3"/>
    <n v="3"/>
    <n v="3"/>
    <n v="3"/>
    <n v="3"/>
    <n v="0"/>
    <n v="6"/>
    <n v="2"/>
    <n v="1"/>
    <n v="1"/>
    <n v="2"/>
  </r>
  <r>
    <n v="82445"/>
    <x v="1"/>
    <n v="52"/>
    <n v="2"/>
    <x v="1"/>
    <m/>
    <n v="1"/>
    <n v="4"/>
    <n v="1"/>
    <n v="51"/>
    <n v="1.32"/>
    <n v="195"/>
    <n v="5.04"/>
    <n v="61"/>
    <n v="1.578823529411765"/>
    <n v="49.395577829517102"/>
    <n v="1.2784737791169132"/>
    <x v="1"/>
    <n v="2"/>
    <m/>
    <n v="15"/>
    <n v="4"/>
    <n v="1"/>
    <n v="3"/>
    <n v="2"/>
    <n v="1"/>
    <n v="1"/>
    <n v="12"/>
    <n v="0"/>
    <n v="1"/>
    <n v="1"/>
    <n v="2"/>
  </r>
  <r>
    <n v="82450"/>
    <x v="1"/>
    <n v="34"/>
    <n v="1"/>
    <x v="1"/>
    <m/>
    <n v="2"/>
    <n v="3"/>
    <n v="1"/>
    <n v="60"/>
    <n v="1.55"/>
    <n v="170"/>
    <n v="4.4000000000000004"/>
    <n v="57"/>
    <n v="1.4725000000000001"/>
    <n v="67.243333212373514"/>
    <n v="1.7371194413196491"/>
    <x v="0"/>
    <m/>
    <m/>
    <n v="2"/>
    <n v="4"/>
    <n v="3"/>
    <n v="3"/>
    <n v="3"/>
    <n v="3"/>
    <n v="1"/>
    <n v="0"/>
    <n v="0"/>
    <n v="1"/>
    <n v="1"/>
    <n v="2"/>
  </r>
  <r>
    <n v="82451"/>
    <x v="1"/>
    <n v="34"/>
    <n v="3"/>
    <x v="1"/>
    <m/>
    <n v="1"/>
    <n v="5"/>
    <n v="5"/>
    <n v="57"/>
    <n v="1.47"/>
    <n v="179"/>
    <n v="4.63"/>
    <n v="60"/>
    <n v="1.5473684210526317"/>
    <n v="58.409802817992727"/>
    <n v="1.5063580726745491"/>
    <x v="1"/>
    <m/>
    <m/>
    <n v="4"/>
    <n v="4"/>
    <n v="1"/>
    <m/>
    <m/>
    <m/>
    <n v="2"/>
    <n v="0"/>
    <n v="0"/>
    <n v="1"/>
    <n v="2"/>
    <m/>
  </r>
  <r>
    <n v="82454"/>
    <x v="1"/>
    <n v="37"/>
    <n v="7"/>
    <x v="1"/>
    <m/>
    <n v="2"/>
    <n v="4"/>
    <n v="1"/>
    <n v="67"/>
    <n v="1.73"/>
    <n v="168"/>
    <n v="4.34"/>
    <n v="64"/>
    <n v="1.6525373134328358"/>
    <n v="59.90214065285879"/>
    <n v="1.5467269153648613"/>
    <x v="1"/>
    <m/>
    <m/>
    <n v="6"/>
    <n v="1"/>
    <n v="3"/>
    <n v="3"/>
    <n v="3"/>
    <n v="3"/>
    <n v="1"/>
    <n v="0"/>
    <n v="1"/>
    <n v="1"/>
    <n v="1"/>
    <n v="2"/>
  </r>
  <r>
    <n v="82455"/>
    <x v="1"/>
    <n v="25"/>
    <n v="2"/>
    <x v="1"/>
    <m/>
    <n v="1"/>
    <n v="4"/>
    <n v="5"/>
    <n v="49"/>
    <n v="1.27"/>
    <n v="125"/>
    <n v="3.23"/>
    <n v="43"/>
    <n v="1.1144897959183673"/>
    <n v="59.339762913576379"/>
    <n v="1.5379897734743264"/>
    <x v="1"/>
    <m/>
    <m/>
    <n v="77"/>
    <n v="3"/>
    <n v="1"/>
    <m/>
    <m/>
    <m/>
    <n v="3"/>
    <n v="0"/>
    <n v="0"/>
    <n v="1"/>
    <n v="1"/>
    <n v="2"/>
  </r>
  <r>
    <n v="82459"/>
    <x v="1"/>
    <n v="80"/>
    <n v="3"/>
    <x v="1"/>
    <m/>
    <n v="1"/>
    <n v="4"/>
    <n v="2"/>
    <n v="74"/>
    <n v="1.91"/>
    <n v="211"/>
    <n v="5.46"/>
    <n v="77"/>
    <n v="1.9874324324324324"/>
    <n v="70.200939601710886"/>
    <n v="1.8119431708009159"/>
    <x v="1"/>
    <n v="2"/>
    <m/>
    <n v="8"/>
    <n v="2"/>
    <n v="0"/>
    <n v="3"/>
    <n v="3"/>
    <n v="3"/>
    <n v="0"/>
    <n v="0"/>
    <n v="0"/>
    <n v="2"/>
    <n v="1"/>
    <n v="2"/>
  </r>
  <r>
    <n v="82460"/>
    <x v="1"/>
    <n v="58"/>
    <n v="3"/>
    <x v="1"/>
    <m/>
    <n v="1"/>
    <n v="4"/>
    <n v="2"/>
    <n v="47"/>
    <n v="1.22"/>
    <n v="199"/>
    <n v="5.15"/>
    <n v="41"/>
    <n v="1.0642553191489361"/>
    <n v="47.672238945221039"/>
    <n v="1.2374496066631844"/>
    <x v="1"/>
    <n v="1"/>
    <n v="1"/>
    <n v="12"/>
    <n v="4"/>
    <n v="1"/>
    <n v="3"/>
    <n v="2"/>
    <n v="2"/>
    <n v="7"/>
    <n v="0"/>
    <n v="15"/>
    <n v="1"/>
    <n v="1"/>
    <n v="2"/>
  </r>
  <r>
    <n v="82463"/>
    <x v="1"/>
    <n v="48"/>
    <n v="6"/>
    <x v="1"/>
    <m/>
    <n v="2"/>
    <n v="5"/>
    <n v="1"/>
    <n v="44"/>
    <n v="1.1399999999999999"/>
    <n v="255"/>
    <n v="6.59"/>
    <n v="39"/>
    <n v="1.0104545454545453"/>
    <n v="39.543705160212951"/>
    <n v="1.0245414518782445"/>
    <x v="0"/>
    <n v="2"/>
    <m/>
    <n v="15"/>
    <n v="2"/>
    <n v="1"/>
    <n v="3"/>
    <n v="3"/>
    <n v="1"/>
    <m/>
    <n v="0"/>
    <n v="0"/>
    <n v="1"/>
    <n v="1"/>
    <n v="2"/>
  </r>
  <r>
    <n v="82465"/>
    <x v="1"/>
    <n v="44"/>
    <n v="6"/>
    <x v="1"/>
    <m/>
    <n v="2"/>
    <n v="3"/>
    <n v="6"/>
    <n v="45"/>
    <n v="1.1599999999999999"/>
    <n v="197"/>
    <n v="5.09"/>
    <n v="51"/>
    <n v="1.3146666666666667"/>
    <n v="47.105059386180102"/>
    <n v="1.2142637530659759"/>
    <x v="0"/>
    <n v="2"/>
    <m/>
    <n v="3"/>
    <n v="4"/>
    <n v="1"/>
    <m/>
    <m/>
    <m/>
    <n v="2"/>
    <n v="0"/>
    <n v="0"/>
    <n v="2"/>
    <n v="1"/>
    <n v="1"/>
  </r>
  <r>
    <n v="82482"/>
    <x v="1"/>
    <n v="80"/>
    <n v="4"/>
    <x v="1"/>
    <m/>
    <n v="1"/>
    <n v="5"/>
    <n v="2"/>
    <n v="56"/>
    <n v="1.45"/>
    <n v="156"/>
    <n v="4.03"/>
    <n v="57"/>
    <n v="1.4758928571428569"/>
    <n v="55.198269269125198"/>
    <n v="1.4292409007184204"/>
    <x v="0"/>
    <n v="1"/>
    <n v="2"/>
    <n v="7"/>
    <n v="4"/>
    <n v="1"/>
    <m/>
    <m/>
    <m/>
    <m/>
    <n v="0"/>
    <n v="0"/>
    <n v="1"/>
    <n v="1"/>
    <n v="2"/>
  </r>
  <r>
    <n v="82485"/>
    <x v="1"/>
    <n v="33"/>
    <n v="1"/>
    <x v="1"/>
    <m/>
    <n v="2"/>
    <n v="4"/>
    <n v="1"/>
    <n v="40"/>
    <n v="1.03"/>
    <n v="155"/>
    <n v="4.01"/>
    <n v="34"/>
    <n v="0.87550000000000006"/>
    <n v="40.968442833807742"/>
    <n v="1.0549374029705494"/>
    <x v="0"/>
    <m/>
    <m/>
    <n v="7"/>
    <n v="2"/>
    <n v="3"/>
    <n v="3"/>
    <n v="3"/>
    <n v="3"/>
    <m/>
    <n v="0"/>
    <n v="0"/>
    <n v="1"/>
    <n v="2"/>
    <m/>
  </r>
  <r>
    <n v="82492"/>
    <x v="1"/>
    <n v="25"/>
    <n v="3"/>
    <x v="1"/>
    <m/>
    <n v="1"/>
    <n v="4"/>
    <n v="1"/>
    <n v="70"/>
    <n v="1.81"/>
    <n v="149"/>
    <n v="3.85"/>
    <n v="72"/>
    <n v="1.8617142857142857"/>
    <n v="80.095513914948242"/>
    <n v="2.0710411455150903"/>
    <x v="1"/>
    <m/>
    <m/>
    <n v="9"/>
    <n v="3"/>
    <n v="2"/>
    <n v="3"/>
    <n v="3"/>
    <n v="2"/>
    <n v="2"/>
    <n v="4"/>
    <n v="1"/>
    <n v="1"/>
    <n v="1"/>
    <n v="2"/>
  </r>
  <r>
    <n v="82495"/>
    <x v="1"/>
    <n v="51"/>
    <n v="4"/>
    <x v="1"/>
    <m/>
    <n v="1"/>
    <n v="2"/>
    <n v="5"/>
    <n v="68"/>
    <n v="1.76"/>
    <n v="160"/>
    <n v="4.1399999999999997"/>
    <n v="64"/>
    <n v="1.6564705882352941"/>
    <n v="64.150287696524174"/>
    <n v="1.6603603874394492"/>
    <x v="0"/>
    <n v="2"/>
    <m/>
    <n v="6"/>
    <n v="5"/>
    <n v="0"/>
    <m/>
    <m/>
    <m/>
    <n v="15"/>
    <n v="0"/>
    <n v="5"/>
    <n v="1"/>
    <n v="2"/>
    <m/>
  </r>
  <r>
    <n v="82501"/>
    <x v="1"/>
    <n v="38"/>
    <n v="2"/>
    <x v="1"/>
    <m/>
    <n v="2"/>
    <n v="4"/>
    <n v="1"/>
    <n v="73"/>
    <n v="1.89"/>
    <n v="170"/>
    <n v="4.4000000000000004"/>
    <n v="75"/>
    <n v="1.9417808219178083"/>
    <n v="67.842296535711441"/>
    <n v="1.7564649377054056"/>
    <x v="0"/>
    <m/>
    <m/>
    <n v="15"/>
    <n v="1"/>
    <n v="0"/>
    <m/>
    <m/>
    <m/>
    <n v="0"/>
    <n v="0"/>
    <n v="0"/>
    <n v="1"/>
    <n v="1"/>
    <n v="2"/>
  </r>
  <r>
    <n v="82512"/>
    <x v="1"/>
    <n v="21"/>
    <n v="3"/>
    <x v="1"/>
    <m/>
    <n v="1"/>
    <n v="3"/>
    <n v="5"/>
    <n v="45"/>
    <n v="1.1599999999999999"/>
    <n v="167"/>
    <n v="4.32"/>
    <n v="44"/>
    <n v="1.1342222222222222"/>
    <n v="52.472106958843597"/>
    <n v="1.3526143127168571"/>
    <x v="0"/>
    <m/>
    <m/>
    <n v="5"/>
    <n v="2"/>
    <n v="3"/>
    <n v="3"/>
    <n v="3"/>
    <n v="3"/>
    <n v="1"/>
    <n v="0"/>
    <n v="10"/>
    <n v="1"/>
    <n v="2"/>
    <m/>
  </r>
  <r>
    <n v="82519"/>
    <x v="1"/>
    <n v="25"/>
    <n v="1"/>
    <x v="1"/>
    <m/>
    <n v="1"/>
    <n v="5"/>
    <n v="5"/>
    <n v="66"/>
    <n v="1.71"/>
    <n v="173"/>
    <n v="4.47"/>
    <n v="73"/>
    <n v="1.8913636363636364"/>
    <n v="67.187134894942304"/>
    <n v="1.7407575859144142"/>
    <x v="0"/>
    <m/>
    <m/>
    <n v="6"/>
    <n v="2"/>
    <n v="3"/>
    <n v="3"/>
    <n v="3"/>
    <n v="3"/>
    <n v="1"/>
    <n v="1"/>
    <n v="0"/>
    <n v="1"/>
    <n v="1"/>
    <n v="2"/>
  </r>
  <r>
    <n v="82521"/>
    <x v="1"/>
    <n v="70"/>
    <n v="3"/>
    <x v="1"/>
    <m/>
    <n v="1"/>
    <n v="3"/>
    <n v="1"/>
    <n v="59"/>
    <n v="1.53"/>
    <n v="185"/>
    <n v="4.78"/>
    <n v="68"/>
    <n v="1.7633898305084748"/>
    <n v="53.654438193049515"/>
    <n v="1.3913778039892502"/>
    <x v="0"/>
    <n v="2"/>
    <m/>
    <n v="7"/>
    <n v="2"/>
    <n v="2"/>
    <n v="3"/>
    <n v="3"/>
    <n v="2"/>
    <n v="0"/>
    <n v="0"/>
    <n v="0"/>
    <n v="1"/>
    <n v="1"/>
    <n v="2"/>
  </r>
  <r>
    <n v="82524"/>
    <x v="1"/>
    <n v="21"/>
    <n v="4"/>
    <x v="1"/>
    <m/>
    <n v="1"/>
    <n v="4"/>
    <n v="5"/>
    <n v="37"/>
    <n v="0.96"/>
    <n v="140"/>
    <n v="3.62"/>
    <n v="39"/>
    <n v="1.0118918918918918"/>
    <n v="29.572631914306715"/>
    <n v="0.76728990912795791"/>
    <x v="1"/>
    <m/>
    <m/>
    <n v="6"/>
    <n v="3"/>
    <n v="2"/>
    <n v="3"/>
    <n v="3"/>
    <n v="2"/>
    <m/>
    <n v="21"/>
    <n v="0"/>
    <n v="1"/>
    <n v="2"/>
    <m/>
  </r>
  <r>
    <n v="82527"/>
    <x v="1"/>
    <n v="39"/>
    <n v="3"/>
    <x v="1"/>
    <m/>
    <n v="1"/>
    <n v="4"/>
    <n v="1"/>
    <n v="78"/>
    <n v="2.02"/>
    <n v="214"/>
    <n v="5.53"/>
    <n v="84"/>
    <n v="2.1753846153846155"/>
    <n v="74.451207082083869"/>
    <n v="1.9280953628949926"/>
    <x v="0"/>
    <m/>
    <m/>
    <n v="15"/>
    <n v="3"/>
    <n v="3"/>
    <n v="3"/>
    <n v="3"/>
    <n v="3"/>
    <n v="2"/>
    <n v="0"/>
    <n v="10"/>
    <n v="1"/>
    <n v="1"/>
    <n v="2"/>
  </r>
  <r>
    <n v="82529"/>
    <x v="1"/>
    <n v="35"/>
    <n v="1"/>
    <x v="1"/>
    <m/>
    <n v="2"/>
    <n v="3"/>
    <n v="4"/>
    <n v="82"/>
    <n v="2.12"/>
    <n v="189"/>
    <n v="4.8899999999999997"/>
    <n v="84"/>
    <n v="2.1717073170731709"/>
    <n v="81.88320935683781"/>
    <n v="2.1169805345914168"/>
    <x v="0"/>
    <m/>
    <m/>
    <n v="9"/>
    <n v="2"/>
    <n v="3"/>
    <n v="1"/>
    <n v="1"/>
    <n v="3"/>
    <n v="2"/>
    <n v="0"/>
    <n v="0"/>
    <n v="1"/>
    <n v="1"/>
    <n v="1"/>
  </r>
  <r>
    <n v="82531"/>
    <x v="1"/>
    <n v="36"/>
    <n v="7"/>
    <x v="1"/>
    <m/>
    <n v="2"/>
    <n v="3"/>
    <n v="1"/>
    <n v="48"/>
    <n v="1.24"/>
    <n v="164"/>
    <n v="4.24"/>
    <n v="42"/>
    <n v="1.085"/>
    <n v="45.768214164301767"/>
    <n v="1.1823455325777956"/>
    <x v="0"/>
    <m/>
    <m/>
    <n v="77"/>
    <n v="4"/>
    <n v="0"/>
    <n v="2"/>
    <n v="2"/>
    <n v="0"/>
    <n v="3"/>
    <n v="0"/>
    <n v="3"/>
    <n v="1"/>
    <n v="2"/>
    <m/>
  </r>
  <r>
    <n v="82533"/>
    <x v="1"/>
    <n v="26"/>
    <n v="3"/>
    <x v="1"/>
    <m/>
    <n v="1"/>
    <n v="5"/>
    <n v="1"/>
    <n v="56"/>
    <n v="1.45"/>
    <n v="190"/>
    <n v="4.91"/>
    <n v="54"/>
    <n v="1.3982142857142856"/>
    <n v="57.440241795920869"/>
    <n v="1.487291975072951"/>
    <x v="1"/>
    <m/>
    <m/>
    <n v="12"/>
    <n v="3"/>
    <n v="2"/>
    <n v="2"/>
    <n v="2"/>
    <n v="2"/>
    <n v="3"/>
    <n v="0"/>
    <n v="10"/>
    <n v="1"/>
    <n v="1"/>
    <n v="2"/>
  </r>
  <r>
    <n v="82535"/>
    <x v="1"/>
    <n v="64"/>
    <n v="3"/>
    <x v="1"/>
    <m/>
    <n v="1"/>
    <n v="3"/>
    <n v="1"/>
    <n v="67"/>
    <n v="1.73"/>
    <n v="212"/>
    <n v="5.48"/>
    <n v="73"/>
    <n v="1.8849253731343283"/>
    <n v="65.077301878729898"/>
    <n v="1.680354212689593"/>
    <x v="0"/>
    <n v="2"/>
    <m/>
    <n v="10"/>
    <n v="3"/>
    <n v="2"/>
    <m/>
    <m/>
    <m/>
    <n v="2"/>
    <n v="0"/>
    <n v="2"/>
    <n v="1"/>
    <n v="1"/>
    <n v="2"/>
  </r>
  <r>
    <n v="82536"/>
    <x v="1"/>
    <n v="49"/>
    <n v="7"/>
    <x v="0"/>
    <n v="2"/>
    <n v="1"/>
    <n v="5"/>
    <n v="3"/>
    <n v="64"/>
    <n v="1.66"/>
    <n v="232"/>
    <n v="6"/>
    <n v="59"/>
    <n v="1.5303125"/>
    <n v="60.049096048602884"/>
    <n v="1.5575234287606372"/>
    <x v="0"/>
    <n v="2"/>
    <m/>
    <n v="14"/>
    <n v="2"/>
    <n v="1"/>
    <n v="3"/>
    <n v="3"/>
    <n v="2"/>
    <n v="0"/>
    <n v="0"/>
    <n v="0"/>
    <n v="1"/>
    <n v="1"/>
    <n v="2"/>
  </r>
  <r>
    <n v="82538"/>
    <x v="1"/>
    <n v="26"/>
    <n v="1"/>
    <x v="1"/>
    <m/>
    <n v="1"/>
    <n v="5"/>
    <n v="5"/>
    <n v="66"/>
    <n v="1.71"/>
    <n v="162"/>
    <n v="4.1900000000000004"/>
    <n v="74"/>
    <n v="1.9172727272727272"/>
    <n v="56.593325916341627"/>
    <n v="1.4662816260143057"/>
    <x v="0"/>
    <m/>
    <m/>
    <n v="6"/>
    <n v="3"/>
    <n v="2"/>
    <n v="3"/>
    <n v="3"/>
    <n v="2"/>
    <n v="2"/>
    <n v="0"/>
    <n v="0"/>
    <n v="1"/>
    <n v="1"/>
    <n v="2"/>
  </r>
  <r>
    <n v="82541"/>
    <x v="1"/>
    <n v="78"/>
    <n v="3"/>
    <x v="1"/>
    <m/>
    <n v="1"/>
    <n v="3"/>
    <n v="1"/>
    <n v="40"/>
    <n v="1.03"/>
    <n v="161"/>
    <n v="4.16"/>
    <n v="50"/>
    <n v="1.2875000000000001"/>
    <n v="32.8907524490198"/>
    <n v="0.84693687556225983"/>
    <x v="1"/>
    <n v="1"/>
    <n v="1"/>
    <n v="7"/>
    <n v="3"/>
    <n v="3"/>
    <n v="3"/>
    <n v="3"/>
    <n v="3"/>
    <n v="1"/>
    <n v="0"/>
    <n v="0"/>
    <n v="1"/>
    <n v="1"/>
    <n v="2"/>
  </r>
  <r>
    <n v="82547"/>
    <x v="1"/>
    <n v="65"/>
    <n v="6"/>
    <x v="1"/>
    <m/>
    <n v="2"/>
    <n v="2"/>
    <n v="1"/>
    <n v="52"/>
    <n v="1.34"/>
    <n v="246"/>
    <n v="6.36"/>
    <n v="48"/>
    <n v="1.236923076923077"/>
    <n v="49.245441447943797"/>
    <n v="1.2690171450047056"/>
    <x v="0"/>
    <n v="2"/>
    <m/>
    <n v="12"/>
    <n v="3"/>
    <n v="0"/>
    <n v="3"/>
    <n v="3"/>
    <n v="3"/>
    <m/>
    <n v="0"/>
    <n v="0"/>
    <n v="1"/>
    <n v="1"/>
    <n v="2"/>
  </r>
  <r>
    <n v="82550"/>
    <x v="1"/>
    <n v="34"/>
    <n v="2"/>
    <x v="1"/>
    <m/>
    <n v="1"/>
    <n v="4"/>
    <n v="5"/>
    <n v="93"/>
    <n v="2.4"/>
    <n v="205"/>
    <n v="5.3"/>
    <n v="97"/>
    <n v="2.5032258064516126"/>
    <n v="84.497365078953806"/>
    <n v="2.1805771633278401"/>
    <x v="1"/>
    <m/>
    <m/>
    <n v="6"/>
    <n v="4"/>
    <n v="1"/>
    <n v="3"/>
    <n v="2"/>
    <n v="1"/>
    <n v="2"/>
    <n v="4"/>
    <n v="16"/>
    <n v="1"/>
    <n v="2"/>
    <m/>
  </r>
  <r>
    <n v="82554"/>
    <x v="1"/>
    <n v="54"/>
    <n v="3"/>
    <x v="1"/>
    <m/>
    <n v="1"/>
    <n v="3"/>
    <n v="2"/>
    <n v="58"/>
    <n v="1.5"/>
    <n v="228"/>
    <n v="5.9"/>
    <n v="68"/>
    <n v="1.7586206896551724"/>
    <n v="54.855094793001719"/>
    <n v="1.4186662446465963"/>
    <x v="1"/>
    <n v="2"/>
    <m/>
    <n v="15"/>
    <n v="2"/>
    <n v="3"/>
    <n v="3"/>
    <n v="3"/>
    <n v="3"/>
    <n v="2"/>
    <n v="0"/>
    <n v="1"/>
    <n v="1"/>
    <n v="1"/>
    <n v="2"/>
  </r>
  <r>
    <n v="82557"/>
    <x v="1"/>
    <n v="40"/>
    <n v="3"/>
    <x v="1"/>
    <m/>
    <n v="1"/>
    <n v="5"/>
    <n v="1"/>
    <n v="59"/>
    <n v="1.53"/>
    <n v="183"/>
    <n v="4.7300000000000004"/>
    <n v="64"/>
    <n v="1.6596610169491526"/>
    <n v="55.883764332767882"/>
    <n v="1.4491891428666925"/>
    <x v="1"/>
    <n v="2"/>
    <m/>
    <n v="15"/>
    <n v="2"/>
    <n v="3"/>
    <n v="3"/>
    <n v="3"/>
    <n v="3"/>
    <n v="1"/>
    <n v="1"/>
    <n v="4"/>
    <n v="1"/>
    <n v="1"/>
    <n v="2"/>
  </r>
  <r>
    <n v="82558"/>
    <x v="1"/>
    <n v="54"/>
    <n v="3"/>
    <x v="1"/>
    <m/>
    <n v="1"/>
    <n v="4"/>
    <n v="1"/>
    <n v="60"/>
    <n v="1.55"/>
    <n v="199"/>
    <n v="5.15"/>
    <n v="68"/>
    <n v="1.7566666666666668"/>
    <n v="63.898162066763916"/>
    <n v="1.6507025200580678"/>
    <x v="1"/>
    <n v="2"/>
    <m/>
    <n v="12"/>
    <n v="3"/>
    <n v="3"/>
    <n v="3"/>
    <n v="3"/>
    <n v="3"/>
    <n v="1"/>
    <n v="0"/>
    <n v="0"/>
    <n v="1"/>
    <n v="1"/>
    <n v="2"/>
  </r>
  <r>
    <n v="82562"/>
    <x v="1"/>
    <n v="36"/>
    <n v="2"/>
    <x v="1"/>
    <m/>
    <n v="2"/>
    <n v="5"/>
    <n v="3"/>
    <n v="39"/>
    <n v="1.01"/>
    <n v="158"/>
    <n v="4.09"/>
    <n v="44"/>
    <n v="1.1394871794871795"/>
    <n v="48.128518113881285"/>
    <n v="1.2464052126928231"/>
    <x v="1"/>
    <m/>
    <m/>
    <n v="8"/>
    <n v="2"/>
    <n v="0"/>
    <m/>
    <m/>
    <m/>
    <n v="0"/>
    <n v="0"/>
    <n v="0"/>
    <n v="1"/>
    <n v="1"/>
    <n v="2"/>
  </r>
  <r>
    <n v="82564"/>
    <x v="1"/>
    <n v="74"/>
    <n v="4"/>
    <x v="1"/>
    <m/>
    <n v="1"/>
    <n v="3"/>
    <n v="3"/>
    <n v="59"/>
    <n v="1.53"/>
    <n v="191"/>
    <n v="4.9400000000000004"/>
    <n v="57"/>
    <n v="1.4781355932203391"/>
    <n v="63.56655075260111"/>
    <n v="1.6484207229064356"/>
    <x v="0"/>
    <n v="2"/>
    <m/>
    <n v="4"/>
    <n v="3"/>
    <n v="3"/>
    <n v="3"/>
    <n v="3"/>
    <n v="2"/>
    <n v="0"/>
    <n v="1"/>
    <n v="0"/>
    <n v="1"/>
    <n v="1"/>
    <n v="2"/>
  </r>
  <r>
    <n v="82576"/>
    <x v="1"/>
    <n v="80"/>
    <n v="3"/>
    <x v="1"/>
    <m/>
    <n v="1"/>
    <n v="3"/>
    <n v="2"/>
    <n v="48"/>
    <n v="1.24"/>
    <n v="144"/>
    <n v="3.72"/>
    <n v="57"/>
    <n v="1.4724999999999999"/>
    <n v="49.930908072118619"/>
    <n v="1.2898817918630643"/>
    <x v="0"/>
    <n v="2"/>
    <m/>
    <n v="4"/>
    <n v="3"/>
    <n v="2"/>
    <n v="3"/>
    <n v="3"/>
    <n v="3"/>
    <m/>
    <n v="2"/>
    <n v="2"/>
    <n v="1"/>
    <n v="1"/>
    <n v="2"/>
  </r>
  <r>
    <n v="82577"/>
    <x v="1"/>
    <n v="31"/>
    <n v="3"/>
    <x v="1"/>
    <m/>
    <n v="1"/>
    <n v="5"/>
    <n v="6"/>
    <n v="83"/>
    <n v="2.15"/>
    <n v="198"/>
    <n v="5.12"/>
    <n v="77"/>
    <n v="1.9945783132530119"/>
    <n v="82.864676083055826"/>
    <n v="2.1464946214285545"/>
    <x v="0"/>
    <m/>
    <m/>
    <n v="15"/>
    <n v="2"/>
    <n v="1"/>
    <m/>
    <m/>
    <m/>
    <n v="0"/>
    <n v="0"/>
    <n v="0"/>
    <n v="1"/>
    <n v="1"/>
    <n v="2"/>
  </r>
  <r>
    <n v="82579"/>
    <x v="1"/>
    <n v="64"/>
    <n v="3"/>
    <x v="1"/>
    <m/>
    <n v="1"/>
    <n v="4"/>
    <n v="5"/>
    <n v="85"/>
    <n v="2.2000000000000002"/>
    <n v="165"/>
    <n v="4.2699999999999996"/>
    <n v="87"/>
    <n v="2.2517647058823531"/>
    <n v="83.241527327228582"/>
    <n v="2.1544865896459164"/>
    <x v="1"/>
    <n v="2"/>
    <m/>
    <n v="6"/>
    <n v="3"/>
    <n v="2"/>
    <n v="3"/>
    <n v="2"/>
    <n v="1"/>
    <n v="2"/>
    <n v="4"/>
    <n v="0"/>
    <n v="1"/>
    <n v="1"/>
    <n v="2"/>
  </r>
  <r>
    <n v="82580"/>
    <x v="1"/>
    <n v="51"/>
    <n v="3"/>
    <x v="1"/>
    <m/>
    <n v="1"/>
    <n v="4"/>
    <n v="5"/>
    <n v="39"/>
    <n v="1.01"/>
    <n v="149"/>
    <n v="3.85"/>
    <n v="43"/>
    <n v="1.1135897435897435"/>
    <n v="39.620127364506693"/>
    <n v="1.0260597086705581"/>
    <x v="1"/>
    <n v="1"/>
    <n v="2"/>
    <n v="3"/>
    <n v="3"/>
    <n v="0"/>
    <m/>
    <m/>
    <m/>
    <n v="0"/>
    <n v="2"/>
    <n v="0"/>
    <n v="1"/>
    <n v="2"/>
    <m/>
  </r>
  <r>
    <n v="82589"/>
    <x v="1"/>
    <n v="48"/>
    <n v="3"/>
    <x v="1"/>
    <m/>
    <n v="1"/>
    <n v="4"/>
    <n v="1"/>
    <n v="83"/>
    <n v="2.15"/>
    <n v="224"/>
    <n v="5.79"/>
    <n v="91"/>
    <n v="2.3572289156626507"/>
    <n v="85.202104508019772"/>
    <n v="2.2070424661715964"/>
    <x v="1"/>
    <n v="1"/>
    <n v="2"/>
    <n v="8"/>
    <n v="2"/>
    <n v="3"/>
    <n v="3"/>
    <n v="3"/>
    <n v="3"/>
    <n v="2"/>
    <n v="2"/>
    <n v="12"/>
    <n v="1"/>
    <n v="2"/>
    <m/>
  </r>
  <r>
    <n v="82590"/>
    <x v="1"/>
    <n v="21"/>
    <n v="1"/>
    <x v="1"/>
    <m/>
    <n v="2"/>
    <n v="2"/>
    <n v="1"/>
    <n v="42"/>
    <n v="1.0900000000000001"/>
    <n v="140"/>
    <n v="3.62"/>
    <n v="45"/>
    <n v="1.1678571428571429"/>
    <n v="40.119400396555982"/>
    <n v="1.0411939626725244"/>
    <x v="0"/>
    <m/>
    <m/>
    <n v="99"/>
    <n v="3"/>
    <n v="1"/>
    <m/>
    <m/>
    <m/>
    <n v="2"/>
    <n v="0"/>
    <n v="1"/>
    <n v="1"/>
    <n v="2"/>
    <m/>
  </r>
  <r>
    <n v="82603"/>
    <x v="1"/>
    <n v="44"/>
    <n v="6"/>
    <x v="1"/>
    <m/>
    <n v="2"/>
    <n v="4"/>
    <n v="3"/>
    <n v="50"/>
    <n v="1.29"/>
    <n v="205"/>
    <n v="5.3"/>
    <n v="58"/>
    <n v="1.4964000000000002"/>
    <n v="44.091136718008698"/>
    <n v="1.1375513273246245"/>
    <x v="0"/>
    <n v="2"/>
    <m/>
    <n v="15"/>
    <n v="4"/>
    <n v="3"/>
    <n v="1"/>
    <n v="1"/>
    <n v="2"/>
    <n v="4"/>
    <m/>
    <n v="0"/>
    <n v="1"/>
    <n v="1"/>
    <n v="2"/>
  </r>
  <r>
    <n v="82605"/>
    <x v="1"/>
    <n v="46"/>
    <n v="1"/>
    <x v="1"/>
    <m/>
    <n v="1"/>
    <n v="4"/>
    <n v="1"/>
    <n v="62"/>
    <n v="1.6"/>
    <n v="132"/>
    <n v="3.41"/>
    <n v="67"/>
    <n v="1.7290322580645161"/>
    <n v="70.398103831164434"/>
    <n v="1.8167252601590822"/>
    <x v="1"/>
    <n v="1"/>
    <n v="2"/>
    <n v="14"/>
    <n v="4"/>
    <n v="2"/>
    <m/>
    <m/>
    <m/>
    <n v="5"/>
    <n v="0"/>
    <n v="0"/>
    <n v="1"/>
    <n v="1"/>
    <n v="2"/>
  </r>
  <r>
    <n v="82609"/>
    <x v="1"/>
    <n v="46"/>
    <n v="3"/>
    <x v="1"/>
    <m/>
    <n v="1"/>
    <n v="4"/>
    <n v="1"/>
    <n v="38"/>
    <n v="0.98"/>
    <n v="159"/>
    <n v="4.1100000000000003"/>
    <n v="44"/>
    <n v="1.134736842105263"/>
    <n v="30.182178783613232"/>
    <n v="0.77838250547213073"/>
    <x v="1"/>
    <n v="2"/>
    <m/>
    <n v="7"/>
    <n v="3"/>
    <n v="0"/>
    <m/>
    <m/>
    <m/>
    <n v="3"/>
    <n v="0"/>
    <n v="1"/>
    <n v="1"/>
    <n v="2"/>
    <m/>
  </r>
  <r>
    <n v="82612"/>
    <x v="1"/>
    <n v="64"/>
    <n v="1"/>
    <x v="1"/>
    <m/>
    <n v="1"/>
    <n v="1"/>
    <n v="6"/>
    <n v="48"/>
    <n v="1.24"/>
    <n v="162"/>
    <n v="4.1900000000000004"/>
    <n v="50"/>
    <n v="1.2916666666666667"/>
    <n v="54.38213665157835"/>
    <n v="1.4048718634991075"/>
    <x v="0"/>
    <n v="2"/>
    <m/>
    <n v="3"/>
    <n v="5"/>
    <n v="1"/>
    <m/>
    <m/>
    <m/>
    <m/>
    <n v="0"/>
    <n v="0"/>
    <n v="1"/>
    <n v="1"/>
    <n v="2"/>
  </r>
  <r>
    <n v="82625"/>
    <x v="1"/>
    <n v="79"/>
    <n v="4"/>
    <x v="1"/>
    <m/>
    <n v="1"/>
    <n v="1"/>
    <n v="2"/>
    <n v="63"/>
    <n v="1.63"/>
    <n v="190"/>
    <n v="4.91"/>
    <n v="69"/>
    <n v="1.7852380952380953"/>
    <n v="57.046849812597415"/>
    <n v="1.4759740507068853"/>
    <x v="0"/>
    <n v="1"/>
    <n v="2"/>
    <n v="2"/>
    <n v="3"/>
    <n v="3"/>
    <n v="3"/>
    <n v="3"/>
    <n v="2"/>
    <m/>
    <n v="0"/>
    <n v="0"/>
    <n v="2"/>
    <n v="1"/>
    <n v="2"/>
  </r>
  <r>
    <n v="82635"/>
    <x v="1"/>
    <n v="62"/>
    <n v="6"/>
    <x v="1"/>
    <m/>
    <n v="2"/>
    <n v="3"/>
    <n v="1"/>
    <n v="83"/>
    <n v="2.15"/>
    <n v="221"/>
    <n v="5.72"/>
    <n v="90"/>
    <n v="2.3313253012048194"/>
    <n v="76.92506559860432"/>
    <n v="1.9926372414096298"/>
    <x v="0"/>
    <n v="2"/>
    <m/>
    <n v="15"/>
    <n v="2"/>
    <n v="2"/>
    <n v="1"/>
    <n v="1"/>
    <n v="1"/>
    <n v="0"/>
    <n v="0"/>
    <n v="0"/>
    <n v="2"/>
    <n v="1"/>
    <n v="2"/>
  </r>
  <r>
    <n v="82636"/>
    <x v="1"/>
    <n v="46"/>
    <n v="6"/>
    <x v="1"/>
    <m/>
    <n v="1"/>
    <n v="5"/>
    <n v="1"/>
    <n v="57"/>
    <n v="1.47"/>
    <n v="182"/>
    <n v="4.71"/>
    <n v="60"/>
    <n v="1.5473684210526317"/>
    <n v="64.576077444823795"/>
    <n v="1.6653830498928242"/>
    <x v="1"/>
    <n v="2"/>
    <m/>
    <n v="14"/>
    <n v="2"/>
    <n v="3"/>
    <n v="3"/>
    <n v="3"/>
    <n v="3"/>
    <n v="1"/>
    <n v="10"/>
    <n v="0"/>
    <n v="1"/>
    <n v="1"/>
    <n v="2"/>
  </r>
  <r>
    <n v="82638"/>
    <x v="1"/>
    <n v="29"/>
    <n v="4"/>
    <x v="1"/>
    <m/>
    <n v="1"/>
    <n v="3"/>
    <n v="5"/>
    <n v="50"/>
    <n v="1.29"/>
    <n v="179"/>
    <n v="4.63"/>
    <n v="47"/>
    <n v="1.2126000000000001"/>
    <n v="43.340794474704801"/>
    <n v="1.1181924974473838"/>
    <x v="1"/>
    <m/>
    <m/>
    <n v="10"/>
    <n v="3"/>
    <n v="0"/>
    <m/>
    <m/>
    <m/>
    <m/>
    <n v="1"/>
    <n v="0"/>
    <n v="2"/>
    <n v="1"/>
    <n v="2"/>
  </r>
  <r>
    <n v="82640"/>
    <x v="1"/>
    <n v="24"/>
    <n v="3"/>
    <x v="1"/>
    <m/>
    <n v="1"/>
    <n v="5"/>
    <n v="5"/>
    <n v="67"/>
    <n v="1.73"/>
    <n v="174"/>
    <n v="4.5"/>
    <n v="63"/>
    <n v="1.6267164179104476"/>
    <n v="72.473607782507031"/>
    <n v="1.8713334546826441"/>
    <x v="0"/>
    <m/>
    <m/>
    <n v="14"/>
    <n v="1"/>
    <n v="3"/>
    <n v="3"/>
    <n v="3"/>
    <n v="3"/>
    <n v="1"/>
    <n v="0"/>
    <n v="0"/>
    <n v="1"/>
    <n v="1"/>
    <n v="2"/>
  </r>
  <r>
    <n v="82642"/>
    <x v="1"/>
    <n v="66"/>
    <n v="2"/>
    <x v="1"/>
    <m/>
    <n v="2"/>
    <n v="2"/>
    <n v="1"/>
    <n v="43"/>
    <n v="1.1100000000000001"/>
    <n v="247"/>
    <n v="6.39"/>
    <n v="46"/>
    <n v="1.1874418604651162"/>
    <n v="32.242921049649837"/>
    <n v="0.83231726430491437"/>
    <x v="0"/>
    <n v="1"/>
    <n v="1"/>
    <n v="1"/>
    <n v="3"/>
    <n v="3"/>
    <n v="3"/>
    <n v="3"/>
    <n v="3"/>
    <m/>
    <n v="0"/>
    <n v="0"/>
    <n v="2"/>
    <n v="2"/>
    <m/>
  </r>
  <r>
    <n v="82643"/>
    <x v="1"/>
    <n v="38"/>
    <n v="3"/>
    <x v="1"/>
    <m/>
    <n v="2"/>
    <n v="5"/>
    <n v="1"/>
    <n v="57"/>
    <n v="1.47"/>
    <n v="194"/>
    <n v="5.0199999999999996"/>
    <n v="54"/>
    <n v="1.3926315789473684"/>
    <n v="48.736731523929066"/>
    <n v="1.2568946550908022"/>
    <x v="1"/>
    <m/>
    <m/>
    <n v="8"/>
    <n v="2"/>
    <n v="3"/>
    <n v="3"/>
    <n v="3"/>
    <n v="3"/>
    <m/>
    <n v="0"/>
    <n v="0"/>
    <n v="1"/>
    <n v="1"/>
    <n v="2"/>
  </r>
  <r>
    <n v="82648"/>
    <x v="1"/>
    <n v="25"/>
    <n v="1"/>
    <x v="1"/>
    <m/>
    <n v="2"/>
    <n v="1"/>
    <n v="6"/>
    <n v="40"/>
    <n v="1.03"/>
    <n v="69"/>
    <n v="1.78"/>
    <n v="38"/>
    <n v="0.97850000000000004"/>
    <n v="44.833387311292071"/>
    <n v="1.154459723265771"/>
    <x v="0"/>
    <m/>
    <m/>
    <n v="5"/>
    <n v="3"/>
    <n v="2"/>
    <n v="0"/>
    <n v="2"/>
    <n v="2"/>
    <n v="1"/>
    <n v="0"/>
    <n v="0"/>
    <n v="1"/>
    <n v="1"/>
    <n v="1"/>
  </r>
  <r>
    <n v="82650"/>
    <x v="1"/>
    <n v="43"/>
    <n v="4"/>
    <x v="1"/>
    <m/>
    <n v="1"/>
    <n v="5"/>
    <n v="1"/>
    <n v="64"/>
    <n v="1.66"/>
    <n v="265"/>
    <n v="6.85"/>
    <n v="65"/>
    <n v="1.6859374999999999"/>
    <n v="55.091783160801981"/>
    <n v="1.4289431257333014"/>
    <x v="1"/>
    <n v="2"/>
    <m/>
    <n v="14"/>
    <n v="3"/>
    <n v="0"/>
    <n v="3"/>
    <n v="3"/>
    <n v="1"/>
    <n v="1"/>
    <n v="0"/>
    <n v="2"/>
    <n v="1"/>
    <n v="1"/>
    <n v="2"/>
  </r>
  <r>
    <n v="82655"/>
    <x v="1"/>
    <n v="75"/>
    <n v="6"/>
    <x v="1"/>
    <m/>
    <n v="2"/>
    <n v="1"/>
    <n v="2"/>
    <n v="35"/>
    <n v="0.91"/>
    <n v="173"/>
    <n v="4.47"/>
    <n v="36"/>
    <n v="0.93599999999999994"/>
    <n v="33.590716541979681"/>
    <n v="0.87335863009147174"/>
    <x v="0"/>
    <n v="1"/>
    <n v="1"/>
    <n v="8"/>
    <n v="4"/>
    <n v="3"/>
    <n v="1"/>
    <n v="2"/>
    <n v="3"/>
    <m/>
    <n v="0"/>
    <n v="0"/>
    <n v="2"/>
    <n v="1"/>
    <n v="2"/>
  </r>
  <r>
    <n v="82657"/>
    <x v="1"/>
    <n v="66"/>
    <n v="3"/>
    <x v="1"/>
    <m/>
    <n v="1"/>
    <n v="4"/>
    <n v="2"/>
    <n v="63"/>
    <n v="1.63"/>
    <n v="200"/>
    <n v="5.17"/>
    <n v="71"/>
    <n v="1.8369841269841267"/>
    <n v="72.439793528951583"/>
    <n v="1.8742359278125569"/>
    <x v="1"/>
    <n v="2"/>
    <m/>
    <n v="6"/>
    <n v="1"/>
    <n v="3"/>
    <n v="3"/>
    <n v="3"/>
    <n v="3"/>
    <n v="0"/>
    <n v="0"/>
    <n v="0"/>
    <n v="1"/>
    <n v="1"/>
    <n v="2"/>
  </r>
  <r>
    <n v="82660"/>
    <x v="1"/>
    <n v="32"/>
    <n v="3"/>
    <x v="1"/>
    <m/>
    <n v="1"/>
    <n v="4"/>
    <n v="1"/>
    <n v="40"/>
    <n v="1.03"/>
    <n v="166"/>
    <n v="4.29"/>
    <n v="42"/>
    <n v="1.0814999999999999"/>
    <n v="33.617659847368166"/>
    <n v="0.86565474106973039"/>
    <x v="1"/>
    <m/>
    <m/>
    <n v="7"/>
    <n v="2"/>
    <n v="2"/>
    <n v="3"/>
    <n v="3"/>
    <n v="3"/>
    <n v="1"/>
    <n v="0"/>
    <n v="0"/>
    <n v="1"/>
    <n v="2"/>
    <m/>
  </r>
  <r>
    <n v="82665"/>
    <x v="1"/>
    <n v="53"/>
    <n v="3"/>
    <x v="1"/>
    <m/>
    <n v="1"/>
    <n v="5"/>
    <n v="3"/>
    <n v="45"/>
    <n v="1.1599999999999999"/>
    <n v="205"/>
    <n v="5.3"/>
    <n v="41"/>
    <n v="1.0568888888888888"/>
    <n v="53.922699945144345"/>
    <n v="1.3900073763637208"/>
    <x v="1"/>
    <n v="2"/>
    <m/>
    <n v="5"/>
    <n v="2"/>
    <n v="1"/>
    <n v="3"/>
    <n v="3"/>
    <n v="0"/>
    <n v="3"/>
    <n v="1"/>
    <n v="0"/>
    <n v="1"/>
    <n v="1"/>
    <n v="2"/>
  </r>
  <r>
    <n v="82669"/>
    <x v="1"/>
    <n v="33"/>
    <n v="4"/>
    <x v="1"/>
    <m/>
    <n v="1"/>
    <n v="5"/>
    <n v="1"/>
    <n v="43"/>
    <n v="1.1100000000000001"/>
    <n v="158"/>
    <n v="4.09"/>
    <n v="38"/>
    <n v="0.98093023255813971"/>
    <n v="41.135160993899248"/>
    <n v="1.0618611326332132"/>
    <x v="0"/>
    <m/>
    <m/>
    <n v="15"/>
    <n v="3"/>
    <n v="2"/>
    <n v="3"/>
    <n v="3"/>
    <n v="2"/>
    <n v="2"/>
    <n v="0"/>
    <n v="2"/>
    <n v="1"/>
    <n v="1"/>
    <n v="2"/>
  </r>
  <r>
    <n v="82671"/>
    <x v="1"/>
    <n v="30"/>
    <n v="3"/>
    <x v="1"/>
    <m/>
    <n v="1"/>
    <n v="2"/>
    <n v="1"/>
    <n v="38"/>
    <n v="0.98"/>
    <n v="221"/>
    <n v="5.72"/>
    <n v="36"/>
    <n v="0.92842105263157892"/>
    <n v="45.504707450143989"/>
    <n v="1.173542455293187"/>
    <x v="1"/>
    <m/>
    <m/>
    <n v="5"/>
    <n v="3"/>
    <n v="0"/>
    <m/>
    <m/>
    <m/>
    <n v="3"/>
    <n v="0"/>
    <n v="0"/>
    <n v="1"/>
    <n v="1"/>
    <n v="2"/>
  </r>
  <r>
    <n v="82674"/>
    <x v="1"/>
    <n v="45"/>
    <n v="6"/>
    <x v="1"/>
    <m/>
    <n v="1"/>
    <n v="5"/>
    <n v="1"/>
    <n v="55"/>
    <n v="1.42"/>
    <n v="222"/>
    <n v="5.74"/>
    <n v="52"/>
    <n v="1.3425454545454547"/>
    <n v="68.658590132501786"/>
    <n v="1.7726399634209551"/>
    <x v="0"/>
    <n v="2"/>
    <m/>
    <n v="15"/>
    <n v="3"/>
    <n v="1"/>
    <n v="3"/>
    <n v="3"/>
    <n v="2"/>
    <m/>
    <n v="2"/>
    <n v="0"/>
    <n v="1"/>
    <n v="1"/>
    <n v="2"/>
  </r>
  <r>
    <n v="82677"/>
    <x v="1"/>
    <n v="80"/>
    <n v="1"/>
    <x v="1"/>
    <m/>
    <n v="1"/>
    <n v="3"/>
    <n v="2"/>
    <n v="55"/>
    <n v="1.42"/>
    <n v="174"/>
    <n v="4.5"/>
    <n v="50"/>
    <n v="1.290909090909091"/>
    <n v="48.783538946653074"/>
    <n v="1.2595022782590428"/>
    <x v="0"/>
    <n v="2"/>
    <m/>
    <n v="13"/>
    <n v="3"/>
    <n v="3"/>
    <n v="3"/>
    <n v="3"/>
    <n v="3"/>
    <n v="1"/>
    <n v="4"/>
    <n v="0"/>
    <n v="1"/>
    <n v="1"/>
    <n v="2"/>
  </r>
  <r>
    <n v="82678"/>
    <x v="1"/>
    <n v="58"/>
    <n v="3"/>
    <x v="1"/>
    <m/>
    <n v="77"/>
    <n v="5"/>
    <n v="1"/>
    <n v="100"/>
    <n v="2.59"/>
    <n v="260"/>
    <n v="6.72"/>
    <n v="108"/>
    <n v="2.7971999999999997"/>
    <n v="96.15666314908249"/>
    <n v="2.4904575755612366"/>
    <x v="1"/>
    <n v="2"/>
    <m/>
    <n v="15"/>
    <n v="2"/>
    <n v="1"/>
    <n v="3"/>
    <n v="3"/>
    <n v="1"/>
    <n v="1"/>
    <n v="40"/>
    <n v="12"/>
    <n v="1"/>
    <n v="1"/>
    <n v="2"/>
  </r>
  <r>
    <n v="82684"/>
    <x v="1"/>
    <n v="42"/>
    <n v="2"/>
    <x v="1"/>
    <m/>
    <n v="1"/>
    <n v="4"/>
    <n v="3"/>
    <n v="76"/>
    <n v="1.97"/>
    <n v="231"/>
    <n v="5.97"/>
    <n v="84"/>
    <n v="2.1773684210526314"/>
    <n v="88.042442893959787"/>
    <n v="2.2821527960671153"/>
    <x v="1"/>
    <n v="2"/>
    <m/>
    <n v="7"/>
    <n v="3"/>
    <n v="2"/>
    <n v="3"/>
    <n v="2"/>
    <n v="2"/>
    <n v="2"/>
    <n v="0"/>
    <n v="0"/>
    <n v="1"/>
    <n v="1"/>
    <n v="2"/>
  </r>
  <r>
    <n v="82696"/>
    <x v="1"/>
    <n v="22"/>
    <n v="3"/>
    <x v="1"/>
    <m/>
    <n v="1"/>
    <n v="4"/>
    <n v="1"/>
    <n v="58"/>
    <n v="1.5"/>
    <n v="146"/>
    <n v="3.78"/>
    <n v="53"/>
    <n v="1.3706896551724137"/>
    <n v="52.473105006268398"/>
    <n v="1.3570630605069414"/>
    <x v="1"/>
    <m/>
    <m/>
    <n v="3"/>
    <n v="2"/>
    <n v="2"/>
    <n v="3"/>
    <n v="2"/>
    <n v="2"/>
    <n v="0"/>
    <n v="2"/>
    <n v="0"/>
    <n v="1"/>
    <n v="2"/>
    <m/>
  </r>
  <r>
    <n v="82702"/>
    <x v="1"/>
    <n v="64"/>
    <n v="4"/>
    <x v="1"/>
    <m/>
    <n v="1"/>
    <n v="4"/>
    <n v="6"/>
    <n v="40"/>
    <n v="1.03"/>
    <n v="189"/>
    <n v="4.8899999999999997"/>
    <n v="43"/>
    <n v="1.1072500000000001"/>
    <n v="33.893840082792082"/>
    <n v="0.87276638213189606"/>
    <x v="1"/>
    <n v="2"/>
    <m/>
    <n v="8"/>
    <n v="2"/>
    <n v="0"/>
    <n v="3"/>
    <n v="3"/>
    <n v="0"/>
    <m/>
    <n v="6"/>
    <n v="0"/>
    <n v="1"/>
    <n v="1"/>
    <n v="2"/>
  </r>
  <r>
    <n v="82705"/>
    <x v="1"/>
    <n v="76"/>
    <n v="4"/>
    <x v="1"/>
    <m/>
    <n v="1"/>
    <n v="3"/>
    <n v="1"/>
    <n v="43"/>
    <n v="1.1100000000000001"/>
    <n v="209"/>
    <n v="5.4"/>
    <n v="44"/>
    <n v="1.1358139534883722"/>
    <n v="37.658923447914624"/>
    <n v="0.97212569830663353"/>
    <x v="0"/>
    <n v="2"/>
    <m/>
    <n v="9"/>
    <n v="4"/>
    <n v="2"/>
    <n v="3"/>
    <n v="1"/>
    <n v="3"/>
    <n v="1"/>
    <n v="1"/>
    <n v="0"/>
    <n v="1"/>
    <n v="1"/>
    <n v="2"/>
  </r>
  <r>
    <n v="82708"/>
    <x v="1"/>
    <n v="78"/>
    <n v="3"/>
    <x v="1"/>
    <m/>
    <n v="1"/>
    <n v="5"/>
    <n v="1"/>
    <n v="66"/>
    <n v="1.71"/>
    <n v="174"/>
    <n v="4.5"/>
    <n v="72"/>
    <n v="1.8654545454545455"/>
    <n v="68.07780513723219"/>
    <n v="1.763834042191925"/>
    <x v="1"/>
    <n v="2"/>
    <m/>
    <n v="14"/>
    <n v="1"/>
    <n v="3"/>
    <n v="3"/>
    <n v="3"/>
    <n v="3"/>
    <m/>
    <n v="0"/>
    <n v="1"/>
    <n v="1"/>
    <n v="1"/>
    <n v="2"/>
  </r>
  <r>
    <n v="82709"/>
    <x v="1"/>
    <n v="61"/>
    <n v="3"/>
    <x v="1"/>
    <m/>
    <n v="1"/>
    <n v="4"/>
    <n v="3"/>
    <n v="47"/>
    <n v="1.22"/>
    <n v="276"/>
    <n v="7.14"/>
    <n v="43"/>
    <n v="1.1161702127659574"/>
    <n v="51.427040261909539"/>
    <n v="1.3349146621176518"/>
    <x v="1"/>
    <n v="1"/>
    <n v="2"/>
    <n v="1"/>
    <n v="3"/>
    <n v="0"/>
    <n v="3"/>
    <n v="3"/>
    <n v="2"/>
    <m/>
    <n v="0"/>
    <n v="1"/>
    <n v="1"/>
    <n v="1"/>
    <n v="1"/>
  </r>
  <r>
    <n v="82710"/>
    <x v="1"/>
    <n v="61"/>
    <n v="3"/>
    <x v="1"/>
    <m/>
    <n v="1"/>
    <n v="3"/>
    <n v="1"/>
    <n v="65"/>
    <n v="1.68"/>
    <n v="210"/>
    <n v="5.43"/>
    <n v="75"/>
    <n v="1.9384615384615385"/>
    <n v="66.418083221307256"/>
    <n v="1.7166519971045566"/>
    <x v="1"/>
    <n v="2"/>
    <m/>
    <n v="15"/>
    <n v="3"/>
    <n v="3"/>
    <n v="3"/>
    <n v="3"/>
    <n v="3"/>
    <n v="6"/>
    <n v="0"/>
    <n v="0"/>
    <n v="1"/>
    <n v="1"/>
    <n v="2"/>
  </r>
  <r>
    <n v="82712"/>
    <x v="1"/>
    <n v="56"/>
    <n v="3"/>
    <x v="1"/>
    <m/>
    <n v="1"/>
    <n v="4"/>
    <n v="3"/>
    <n v="43"/>
    <n v="1.1100000000000001"/>
    <n v="157"/>
    <n v="4.0599999999999996"/>
    <n v="45"/>
    <n v="1.1616279069767443"/>
    <n v="40.439644259330585"/>
    <n v="1.0439070959966734"/>
    <x v="1"/>
    <n v="2"/>
    <m/>
    <n v="15"/>
    <n v="4"/>
    <n v="3"/>
    <n v="3"/>
    <n v="3"/>
    <n v="3"/>
    <n v="3"/>
    <n v="0"/>
    <n v="2"/>
    <n v="1"/>
    <n v="1"/>
    <n v="2"/>
  </r>
  <r>
    <n v="82719"/>
    <x v="1"/>
    <n v="35"/>
    <n v="7"/>
    <x v="1"/>
    <m/>
    <n v="1"/>
    <n v="4"/>
    <n v="1"/>
    <n v="22"/>
    <n v="0.56999999999999995"/>
    <n v="240"/>
    <n v="6.21"/>
    <n v="30"/>
    <n v="0.77727272727272723"/>
    <n v="21.000275986448198"/>
    <n v="0.54409805964888502"/>
    <x v="1"/>
    <m/>
    <m/>
    <n v="6"/>
    <n v="5"/>
    <n v="3"/>
    <n v="1"/>
    <n v="0"/>
    <n v="4"/>
    <n v="3"/>
    <n v="0"/>
    <n v="0"/>
    <n v="1"/>
    <n v="2"/>
    <m/>
  </r>
  <r>
    <n v="82723"/>
    <x v="1"/>
    <n v="74"/>
    <n v="3"/>
    <x v="1"/>
    <m/>
    <n v="1"/>
    <n v="4"/>
    <n v="3"/>
    <n v="67"/>
    <n v="1.73"/>
    <n v="191"/>
    <n v="4.9400000000000004"/>
    <n v="61"/>
    <n v="1.5750746268656717"/>
    <n v="67.062784650599028"/>
    <n v="1.7316211559035273"/>
    <x v="1"/>
    <n v="2"/>
    <m/>
    <n v="2"/>
    <n v="3"/>
    <n v="0"/>
    <m/>
    <m/>
    <m/>
    <m/>
    <n v="0"/>
    <n v="0"/>
    <n v="1"/>
    <n v="1"/>
    <n v="2"/>
  </r>
  <r>
    <n v="82724"/>
    <x v="1"/>
    <n v="28"/>
    <n v="1"/>
    <x v="1"/>
    <m/>
    <n v="1"/>
    <n v="4"/>
    <n v="5"/>
    <n v="39"/>
    <n v="1.01"/>
    <n v="178"/>
    <n v="4.5999999999999996"/>
    <n v="35"/>
    <n v="0.90641025641025641"/>
    <n v="38.470666031763145"/>
    <n v="0.99629160748925072"/>
    <x v="0"/>
    <m/>
    <m/>
    <n v="2"/>
    <n v="4"/>
    <n v="2"/>
    <n v="3"/>
    <n v="2"/>
    <n v="2"/>
    <n v="3"/>
    <n v="0"/>
    <n v="0"/>
    <n v="1"/>
    <n v="2"/>
    <m/>
  </r>
  <r>
    <n v="82729"/>
    <x v="1"/>
    <n v="22"/>
    <n v="3"/>
    <x v="1"/>
    <m/>
    <n v="1"/>
    <n v="2"/>
    <n v="6"/>
    <n v="53"/>
    <n v="1.37"/>
    <n v="198"/>
    <n v="5.12"/>
    <n v="55"/>
    <n v="1.4216981132075472"/>
    <n v="58.632236778717562"/>
    <n v="1.5155880072989256"/>
    <x v="1"/>
    <m/>
    <m/>
    <n v="4"/>
    <n v="4"/>
    <n v="2"/>
    <m/>
    <m/>
    <m/>
    <m/>
    <n v="0"/>
    <n v="1"/>
    <n v="1"/>
    <n v="1"/>
    <n v="2"/>
  </r>
  <r>
    <n v="82731"/>
    <x v="1"/>
    <n v="36"/>
    <n v="3"/>
    <x v="1"/>
    <m/>
    <n v="1"/>
    <n v="3"/>
    <n v="1"/>
    <n v="61"/>
    <n v="1.58"/>
    <n v="155"/>
    <n v="4.01"/>
    <n v="56"/>
    <n v="1.4504918032786887"/>
    <n v="64.426893126320905"/>
    <n v="1.6687621498292957"/>
    <x v="1"/>
    <m/>
    <m/>
    <n v="7"/>
    <n v="4"/>
    <n v="1"/>
    <n v="3"/>
    <n v="3"/>
    <n v="2"/>
    <n v="4"/>
    <n v="0"/>
    <n v="6"/>
    <n v="1"/>
    <n v="2"/>
    <m/>
  </r>
  <r>
    <n v="82733"/>
    <x v="1"/>
    <n v="40"/>
    <n v="7"/>
    <x v="1"/>
    <m/>
    <n v="1"/>
    <n v="5"/>
    <n v="1"/>
    <n v="82"/>
    <n v="2.12"/>
    <n v="228"/>
    <n v="5.9"/>
    <n v="90"/>
    <n v="2.3268292682926832"/>
    <n v="68.104232568158423"/>
    <n v="1.7607435737133643"/>
    <x v="1"/>
    <n v="2"/>
    <m/>
    <n v="15"/>
    <n v="1"/>
    <n v="1"/>
    <n v="3"/>
    <n v="3"/>
    <n v="3"/>
    <m/>
    <n v="0"/>
    <n v="4"/>
    <n v="1"/>
    <n v="1"/>
    <n v="2"/>
  </r>
  <r>
    <n v="82735"/>
    <x v="1"/>
    <n v="23"/>
    <n v="1"/>
    <x v="1"/>
    <m/>
    <n v="2"/>
    <n v="2"/>
    <n v="6"/>
    <n v="41"/>
    <n v="1.06"/>
    <n v="183"/>
    <n v="4.7300000000000004"/>
    <n v="44"/>
    <n v="1.1375609756097562"/>
    <n v="60.467049329307216"/>
    <n v="1.563294446074772"/>
    <x v="0"/>
    <m/>
    <m/>
    <n v="7"/>
    <n v="5"/>
    <n v="3"/>
    <n v="3"/>
    <n v="3"/>
    <n v="3"/>
    <n v="1"/>
    <n v="0"/>
    <n v="0"/>
    <n v="1"/>
    <n v="2"/>
    <m/>
  </r>
  <r>
    <n v="82737"/>
    <x v="1"/>
    <n v="66"/>
    <n v="4"/>
    <x v="1"/>
    <m/>
    <n v="1"/>
    <n v="2"/>
    <n v="5"/>
    <n v="61"/>
    <n v="1.58"/>
    <n v="175"/>
    <n v="4.53"/>
    <n v="67"/>
    <n v="1.7354098360655739"/>
    <n v="64.792080389753593"/>
    <n v="1.6782210986198474"/>
    <x v="0"/>
    <n v="1"/>
    <n v="1"/>
    <n v="3"/>
    <n v="4"/>
    <n v="0"/>
    <m/>
    <m/>
    <m/>
    <n v="3"/>
    <n v="7"/>
    <n v="30"/>
    <n v="1"/>
    <n v="2"/>
    <n v="2"/>
  </r>
  <r>
    <n v="82739"/>
    <x v="1"/>
    <n v="55"/>
    <n v="3"/>
    <x v="1"/>
    <m/>
    <n v="1"/>
    <n v="4"/>
    <n v="1"/>
    <n v="60"/>
    <n v="1.55"/>
    <n v="171"/>
    <n v="4.42"/>
    <n v="64"/>
    <n v="1.6533333333333333"/>
    <n v="54.156044760154401"/>
    <n v="1.3990311563039886"/>
    <x v="1"/>
    <n v="2"/>
    <m/>
    <n v="10"/>
    <n v="3"/>
    <n v="1"/>
    <n v="3"/>
    <n v="3"/>
    <n v="3"/>
    <n v="1"/>
    <n v="0"/>
    <n v="60"/>
    <n v="1"/>
    <n v="1"/>
    <n v="2"/>
  </r>
  <r>
    <n v="82742"/>
    <x v="1"/>
    <n v="52"/>
    <n v="6"/>
    <x v="1"/>
    <m/>
    <n v="2"/>
    <n v="5"/>
    <n v="3"/>
    <n v="108"/>
    <n v="2.79"/>
    <n v="265"/>
    <n v="6.85"/>
    <n v="112"/>
    <n v="2.8933333333333335"/>
    <n v="103.67401052949786"/>
    <n v="2.6782452720120284"/>
    <x v="0"/>
    <n v="1"/>
    <n v="2"/>
    <n v="15"/>
    <n v="2"/>
    <n v="0"/>
    <n v="1"/>
    <n v="0"/>
    <n v="1"/>
    <m/>
    <n v="0"/>
    <n v="0"/>
    <n v="1"/>
    <n v="2"/>
    <m/>
  </r>
  <r>
    <n v="82743"/>
    <x v="1"/>
    <n v="47"/>
    <n v="3"/>
    <x v="1"/>
    <m/>
    <n v="1"/>
    <n v="1"/>
    <n v="1"/>
    <n v="63"/>
    <n v="1.63"/>
    <n v="169"/>
    <n v="4.37"/>
    <n v="62"/>
    <n v="1.6041269841269838"/>
    <n v="58.523415867661555"/>
    <n v="1.5141772676871164"/>
    <x v="1"/>
    <n v="2"/>
    <m/>
    <n v="77"/>
    <n v="1"/>
    <n v="3"/>
    <n v="3"/>
    <n v="3"/>
    <n v="3"/>
    <n v="1"/>
    <n v="0"/>
    <n v="0"/>
    <n v="1"/>
    <n v="1"/>
    <n v="2"/>
  </r>
  <r>
    <n v="82748"/>
    <x v="1"/>
    <n v="43"/>
    <n v="4"/>
    <x v="1"/>
    <m/>
    <n v="1"/>
    <n v="4"/>
    <n v="5"/>
    <n v="43"/>
    <n v="1.1100000000000001"/>
    <n v="222"/>
    <n v="5.74"/>
    <n v="49"/>
    <n v="1.2648837209302328"/>
    <n v="39.183631182495169"/>
    <n v="1.0114844328504566"/>
    <x v="1"/>
    <n v="2"/>
    <m/>
    <n v="4"/>
    <n v="4"/>
    <n v="1"/>
    <n v="3"/>
    <n v="2"/>
    <n v="2"/>
    <n v="4"/>
    <n v="8"/>
    <n v="2"/>
    <n v="1"/>
    <n v="2"/>
    <m/>
  </r>
  <r>
    <n v="82750"/>
    <x v="1"/>
    <n v="27"/>
    <n v="6"/>
    <x v="1"/>
    <m/>
    <n v="2"/>
    <n v="4"/>
    <n v="6"/>
    <n v="65"/>
    <n v="1.68"/>
    <n v="167"/>
    <n v="4.32"/>
    <n v="61"/>
    <n v="1.5766153846153845"/>
    <n v="58.144673039449323"/>
    <n v="1.5028161647119209"/>
    <x v="0"/>
    <m/>
    <m/>
    <n v="8"/>
    <n v="3"/>
    <n v="1"/>
    <m/>
    <m/>
    <m/>
    <n v="4"/>
    <n v="0"/>
    <n v="0"/>
    <n v="1"/>
    <n v="1"/>
    <n v="2"/>
  </r>
  <r>
    <n v="82755"/>
    <x v="1"/>
    <n v="32"/>
    <n v="3"/>
    <x v="1"/>
    <m/>
    <n v="1"/>
    <n v="2"/>
    <n v="1"/>
    <n v="39"/>
    <n v="1.01"/>
    <n v="263"/>
    <n v="6.8"/>
    <n v="47"/>
    <n v="1.2171794871794872"/>
    <n v="37.265585665640351"/>
    <n v="0.96508311595632701"/>
    <x v="1"/>
    <m/>
    <m/>
    <n v="7"/>
    <n v="5"/>
    <n v="1"/>
    <m/>
    <m/>
    <m/>
    <n v="8"/>
    <n v="2"/>
    <n v="3"/>
    <n v="1"/>
    <n v="2"/>
    <m/>
  </r>
  <r>
    <n v="82762"/>
    <x v="1"/>
    <n v="26"/>
    <n v="7"/>
    <x v="1"/>
    <m/>
    <n v="1"/>
    <n v="2"/>
    <n v="6"/>
    <n v="58"/>
    <n v="1.5"/>
    <n v="203"/>
    <n v="5.25"/>
    <n v="62"/>
    <n v="1.603448275862069"/>
    <n v="51.45393538636521"/>
    <n v="1.3307052255094451"/>
    <x v="1"/>
    <m/>
    <m/>
    <n v="4"/>
    <n v="3"/>
    <n v="1"/>
    <n v="3"/>
    <n v="2"/>
    <n v="2"/>
    <m/>
    <n v="0"/>
    <n v="0"/>
    <n v="2"/>
    <n v="1"/>
    <n v="2"/>
  </r>
  <r>
    <n v="82766"/>
    <x v="1"/>
    <n v="48"/>
    <n v="2"/>
    <x v="1"/>
    <m/>
    <n v="2"/>
    <n v="4"/>
    <n v="1"/>
    <n v="51"/>
    <n v="1.32"/>
    <n v="159"/>
    <n v="4.1100000000000003"/>
    <n v="61"/>
    <n v="1.578823529411765"/>
    <n v="56.513200550560072"/>
    <n v="1.4626946024850842"/>
    <x v="0"/>
    <n v="2"/>
    <m/>
    <n v="6"/>
    <n v="4"/>
    <n v="3"/>
    <n v="3"/>
    <n v="3"/>
    <n v="3"/>
    <m/>
    <n v="0"/>
    <n v="0"/>
    <n v="1"/>
    <n v="1"/>
    <n v="2"/>
  </r>
  <r>
    <n v="82769"/>
    <x v="1"/>
    <n v="55"/>
    <n v="6"/>
    <x v="1"/>
    <m/>
    <n v="2"/>
    <n v="1"/>
    <n v="1"/>
    <n v="66"/>
    <n v="1.71"/>
    <n v="209"/>
    <n v="5.4"/>
    <n v="66"/>
    <n v="1.71"/>
    <n v="54.070160534931077"/>
    <n v="1.4009087047686688"/>
    <x v="0"/>
    <n v="1"/>
    <n v="2"/>
    <n v="15"/>
    <n v="3"/>
    <n v="1"/>
    <n v="3"/>
    <n v="3"/>
    <n v="2"/>
    <n v="0"/>
    <n v="0"/>
    <n v="0"/>
    <n v="1"/>
    <n v="1"/>
    <n v="2"/>
  </r>
  <r>
    <n v="82770"/>
    <x v="1"/>
    <n v="46"/>
    <n v="3"/>
    <x v="1"/>
    <m/>
    <n v="1"/>
    <n v="4"/>
    <n v="1"/>
    <n v="46"/>
    <n v="1.19"/>
    <n v="181"/>
    <n v="4.68"/>
    <n v="48"/>
    <n v="1.2417391304347825"/>
    <n v="48.655974388096162"/>
    <n v="1.2587089026485747"/>
    <x v="1"/>
    <n v="2"/>
    <m/>
    <n v="14"/>
    <n v="2"/>
    <n v="2"/>
    <n v="4"/>
    <n v="4"/>
    <n v="4"/>
    <n v="0"/>
    <n v="0"/>
    <n v="0"/>
    <n v="1"/>
    <n v="1"/>
    <n v="2"/>
  </r>
  <r>
    <n v="82772"/>
    <x v="1"/>
    <n v="60"/>
    <n v="3"/>
    <x v="1"/>
    <m/>
    <n v="1"/>
    <n v="4"/>
    <n v="1"/>
    <n v="39"/>
    <n v="1.01"/>
    <n v="178"/>
    <n v="4.5999999999999996"/>
    <n v="35"/>
    <n v="0.90641025641025641"/>
    <n v="36.481347255163662"/>
    <n v="0.94477335199270007"/>
    <x v="1"/>
    <n v="2"/>
    <m/>
    <n v="14"/>
    <n v="2"/>
    <n v="0"/>
    <m/>
    <m/>
    <m/>
    <n v="3"/>
    <n v="0"/>
    <n v="7"/>
    <n v="1"/>
    <n v="1"/>
    <n v="2"/>
  </r>
  <r>
    <n v="82779"/>
    <x v="1"/>
    <n v="63"/>
    <n v="3"/>
    <x v="1"/>
    <m/>
    <n v="1"/>
    <n v="5"/>
    <n v="1"/>
    <n v="78"/>
    <n v="2.02"/>
    <n v="179"/>
    <n v="4.63"/>
    <n v="82"/>
    <n v="2.123589743589744"/>
    <n v="76.298194822349586"/>
    <n v="1.9759276095018738"/>
    <x v="1"/>
    <n v="2"/>
    <m/>
    <n v="15"/>
    <n v="2"/>
    <n v="1"/>
    <n v="3"/>
    <n v="3"/>
    <n v="1"/>
    <n v="2"/>
    <n v="0"/>
    <n v="2"/>
    <n v="1"/>
    <n v="1"/>
    <n v="2"/>
  </r>
  <r>
    <n v="82780"/>
    <x v="1"/>
    <n v="28"/>
    <n v="7"/>
    <x v="1"/>
    <m/>
    <n v="2"/>
    <n v="3"/>
    <n v="1"/>
    <n v="49"/>
    <n v="1.27"/>
    <n v="156"/>
    <n v="4.03"/>
    <n v="45"/>
    <n v="1.1663265306122448"/>
    <n v="57.557455009790978"/>
    <n v="1.4917952624986641"/>
    <x v="0"/>
    <m/>
    <m/>
    <n v="77"/>
    <n v="3"/>
    <n v="3"/>
    <n v="3"/>
    <n v="3"/>
    <n v="3"/>
    <m/>
    <n v="0"/>
    <n v="0"/>
    <n v="1"/>
    <n v="2"/>
    <m/>
  </r>
  <r>
    <n v="82784"/>
    <x v="1"/>
    <n v="32"/>
    <n v="1"/>
    <x v="1"/>
    <m/>
    <n v="1"/>
    <n v="4"/>
    <n v="1"/>
    <n v="48"/>
    <n v="1.24"/>
    <n v="206"/>
    <n v="5.33"/>
    <n v="56"/>
    <n v="1.4466666666666665"/>
    <n v="36.566250064280091"/>
    <n v="0.94462812666056895"/>
    <x v="0"/>
    <m/>
    <m/>
    <n v="9"/>
    <n v="4"/>
    <n v="2"/>
    <m/>
    <m/>
    <m/>
    <n v="5"/>
    <n v="0"/>
    <n v="1"/>
    <n v="1"/>
    <n v="2"/>
    <m/>
  </r>
  <r>
    <n v="82791"/>
    <x v="1"/>
    <n v="56"/>
    <n v="3"/>
    <x v="1"/>
    <m/>
    <n v="1"/>
    <n v="3"/>
    <n v="2"/>
    <n v="47"/>
    <n v="1.22"/>
    <n v="171"/>
    <n v="4.42"/>
    <n v="46"/>
    <n v="1.1940425531914893"/>
    <n v="46.73763448444025"/>
    <n v="1.2131896610854702"/>
    <x v="0"/>
    <n v="1"/>
    <n v="2"/>
    <n v="5"/>
    <n v="3"/>
    <n v="0"/>
    <m/>
    <m/>
    <m/>
    <n v="2"/>
    <n v="0"/>
    <n v="3"/>
    <n v="1"/>
    <n v="1"/>
    <n v="1"/>
  </r>
  <r>
    <n v="82794"/>
    <x v="1"/>
    <n v="55"/>
    <n v="2"/>
    <x v="1"/>
    <m/>
    <n v="2"/>
    <n v="4"/>
    <n v="5"/>
    <n v="89"/>
    <n v="2.2999999999999998"/>
    <n v="259"/>
    <n v="6.7"/>
    <n v="95"/>
    <n v="2.4550561797752808"/>
    <n v="86.165115527177832"/>
    <n v="2.2267389405899887"/>
    <x v="0"/>
    <n v="2"/>
    <m/>
    <n v="6"/>
    <n v="3"/>
    <n v="3"/>
    <n v="3"/>
    <n v="3"/>
    <n v="3"/>
    <n v="0"/>
    <n v="0"/>
    <n v="0"/>
    <n v="1"/>
    <n v="1"/>
    <n v="2"/>
  </r>
  <r>
    <n v="82798"/>
    <x v="1"/>
    <n v="31"/>
    <n v="4"/>
    <x v="1"/>
    <m/>
    <n v="1"/>
    <n v="3"/>
    <n v="5"/>
    <n v="74"/>
    <n v="1.91"/>
    <n v="148"/>
    <n v="3.83"/>
    <n v="69"/>
    <n v="1.7809459459459458"/>
    <n v="71.435678725713672"/>
    <n v="1.8438127887312581"/>
    <x v="1"/>
    <m/>
    <m/>
    <n v="2"/>
    <n v="4"/>
    <n v="0"/>
    <m/>
    <m/>
    <m/>
    <m/>
    <n v="0"/>
    <n v="0"/>
    <n v="2"/>
    <n v="2"/>
    <m/>
  </r>
  <r>
    <n v="82803"/>
    <x v="1"/>
    <n v="23"/>
    <n v="1"/>
    <x v="1"/>
    <m/>
    <n v="1"/>
    <n v="4"/>
    <n v="1"/>
    <n v="46"/>
    <n v="1.19"/>
    <n v="192"/>
    <n v="4.97"/>
    <n v="55"/>
    <n v="1.4228260869565219"/>
    <n v="43.728000999844085"/>
    <n v="1.1312243736916188"/>
    <x v="1"/>
    <m/>
    <m/>
    <n v="14"/>
    <n v="3"/>
    <n v="2"/>
    <n v="3"/>
    <n v="2"/>
    <n v="2"/>
    <n v="4"/>
    <n v="0"/>
    <n v="0"/>
    <n v="1"/>
    <n v="1"/>
    <n v="2"/>
  </r>
  <r>
    <n v="82805"/>
    <x v="1"/>
    <n v="34"/>
    <n v="3"/>
    <x v="1"/>
    <m/>
    <n v="1"/>
    <n v="5"/>
    <n v="1"/>
    <n v="46"/>
    <n v="1.19"/>
    <n v="145"/>
    <n v="3.75"/>
    <n v="43"/>
    <n v="1.112391304347826"/>
    <n v="39.876108636282773"/>
    <n v="1.0315775929820976"/>
    <x v="1"/>
    <m/>
    <m/>
    <n v="15"/>
    <n v="2"/>
    <n v="3"/>
    <n v="3"/>
    <n v="3"/>
    <n v="3"/>
    <n v="0"/>
    <n v="0"/>
    <n v="0"/>
    <n v="1"/>
    <n v="1"/>
    <n v="2"/>
  </r>
  <r>
    <n v="82810"/>
    <x v="1"/>
    <n v="41"/>
    <n v="7"/>
    <x v="1"/>
    <m/>
    <n v="1"/>
    <n v="4"/>
    <n v="1"/>
    <n v="42"/>
    <n v="1.0900000000000001"/>
    <n v="227"/>
    <n v="5.87"/>
    <n v="40"/>
    <n v="1.0380952380952382"/>
    <n v="32.816002866379179"/>
    <n v="0.85165340772269782"/>
    <x v="1"/>
    <n v="1"/>
    <n v="2"/>
    <n v="14"/>
    <n v="2"/>
    <n v="2"/>
    <n v="3"/>
    <n v="2"/>
    <n v="2"/>
    <n v="0"/>
    <n v="4"/>
    <n v="0"/>
    <n v="1"/>
    <n v="2"/>
    <m/>
  </r>
  <r>
    <n v="82811"/>
    <x v="1"/>
    <n v="51"/>
    <n v="3"/>
    <x v="1"/>
    <m/>
    <n v="1"/>
    <n v="5"/>
    <n v="5"/>
    <n v="73"/>
    <n v="1.89"/>
    <n v="220"/>
    <n v="5.69"/>
    <n v="74"/>
    <n v="1.9158904109589039"/>
    <n v="65.437429033150494"/>
    <n v="1.6942019297623894"/>
    <x v="1"/>
    <n v="2"/>
    <m/>
    <n v="14"/>
    <n v="1"/>
    <n v="0"/>
    <m/>
    <m/>
    <m/>
    <n v="0"/>
    <n v="1"/>
    <n v="2"/>
    <n v="2"/>
    <n v="1"/>
    <n v="2"/>
  </r>
  <r>
    <n v="82813"/>
    <x v="1"/>
    <n v="24"/>
    <n v="3"/>
    <x v="1"/>
    <m/>
    <n v="1"/>
    <n v="5"/>
    <n v="5"/>
    <n v="77"/>
    <n v="1.99"/>
    <n v="157"/>
    <n v="4.0599999999999996"/>
    <n v="76"/>
    <n v="1.9641558441558442"/>
    <n v="72.033833150851024"/>
    <n v="1.8616536100025134"/>
    <x v="1"/>
    <m/>
    <m/>
    <n v="8"/>
    <n v="3"/>
    <n v="1"/>
    <n v="3"/>
    <n v="2"/>
    <n v="1"/>
    <n v="0"/>
    <n v="5"/>
    <n v="8"/>
    <n v="1"/>
    <n v="1"/>
    <n v="2"/>
  </r>
  <r>
    <n v="82823"/>
    <x v="1"/>
    <n v="70"/>
    <n v="3"/>
    <x v="1"/>
    <m/>
    <n v="1"/>
    <n v="5"/>
    <n v="1"/>
    <n v="52"/>
    <n v="1.34"/>
    <n v="158"/>
    <n v="4.09"/>
    <n v="46"/>
    <n v="1.1853846153846155"/>
    <n v="56.144463362476465"/>
    <n v="1.4467996328022783"/>
    <x v="0"/>
    <n v="2"/>
    <m/>
    <n v="15"/>
    <n v="2"/>
    <n v="2"/>
    <n v="3"/>
    <n v="3"/>
    <n v="2"/>
    <n v="1"/>
    <n v="1"/>
    <n v="1"/>
    <n v="1"/>
    <n v="1"/>
    <n v="2"/>
  </r>
  <r>
    <n v="82827"/>
    <x v="1"/>
    <n v="61"/>
    <n v="6"/>
    <x v="1"/>
    <m/>
    <n v="2"/>
    <n v="4"/>
    <n v="2"/>
    <n v="55"/>
    <n v="1.42"/>
    <n v="180"/>
    <n v="4.6500000000000004"/>
    <n v="54"/>
    <n v="1.394181818181818"/>
    <n v="64.605458633663574"/>
    <n v="1.6679954774509504"/>
    <x v="0"/>
    <n v="1"/>
    <n v="2"/>
    <n v="8"/>
    <n v="4"/>
    <n v="1"/>
    <n v="1"/>
    <n v="1"/>
    <n v="2"/>
    <n v="0"/>
    <n v="1"/>
    <n v="0"/>
    <n v="1"/>
    <n v="1"/>
    <n v="1"/>
  </r>
  <r>
    <n v="82831"/>
    <x v="1"/>
    <n v="54"/>
    <n v="4"/>
    <x v="1"/>
    <m/>
    <n v="1"/>
    <n v="3"/>
    <n v="3"/>
    <n v="63"/>
    <n v="1.63"/>
    <n v="224"/>
    <n v="5.79"/>
    <n v="65"/>
    <n v="1.6817460317460315"/>
    <n v="61.759384254946283"/>
    <n v="1.5979015291359115"/>
    <x v="1"/>
    <n v="2"/>
    <m/>
    <n v="1"/>
    <n v="2"/>
    <n v="2"/>
    <n v="3"/>
    <n v="3"/>
    <n v="3"/>
    <m/>
    <n v="0"/>
    <n v="0"/>
    <n v="1"/>
    <n v="1"/>
    <n v="2"/>
  </r>
  <r>
    <n v="82832"/>
    <x v="1"/>
    <n v="49"/>
    <n v="3"/>
    <x v="1"/>
    <m/>
    <n v="1"/>
    <n v="5"/>
    <n v="1"/>
    <n v="86"/>
    <n v="2.2200000000000002"/>
    <n v="262"/>
    <n v="6.78"/>
    <n v="83"/>
    <n v="2.1425581395348838"/>
    <n v="87.628556720532202"/>
    <n v="2.262039487436994"/>
    <x v="1"/>
    <n v="1"/>
    <n v="1"/>
    <n v="14"/>
    <n v="3"/>
    <n v="2"/>
    <m/>
    <m/>
    <m/>
    <n v="1"/>
    <n v="0"/>
    <n v="6"/>
    <n v="1"/>
    <n v="1"/>
    <n v="2"/>
  </r>
  <r>
    <n v="82838"/>
    <x v="1"/>
    <n v="26"/>
    <n v="4"/>
    <x v="1"/>
    <m/>
    <n v="1"/>
    <n v="4"/>
    <n v="5"/>
    <n v="42"/>
    <n v="1.0900000000000001"/>
    <n v="210"/>
    <n v="5.43"/>
    <n v="42"/>
    <n v="1.0900000000000001"/>
    <n v="29.939985836705581"/>
    <n v="0.77701391814307352"/>
    <x v="1"/>
    <m/>
    <m/>
    <n v="7"/>
    <n v="4"/>
    <n v="3"/>
    <n v="3"/>
    <n v="3"/>
    <n v="3"/>
    <m/>
    <n v="0"/>
    <n v="0"/>
    <n v="1"/>
    <n v="1"/>
    <n v="2"/>
  </r>
  <r>
    <n v="82839"/>
    <x v="1"/>
    <n v="32"/>
    <n v="3"/>
    <x v="1"/>
    <m/>
    <n v="1"/>
    <n v="4"/>
    <n v="6"/>
    <n v="61"/>
    <n v="1.58"/>
    <n v="175"/>
    <n v="4.53"/>
    <n v="60"/>
    <n v="1.5540983606557379"/>
    <n v="56.43615757850116"/>
    <n v="1.4617889995742923"/>
    <x v="1"/>
    <m/>
    <m/>
    <n v="7"/>
    <n v="3"/>
    <n v="3"/>
    <n v="3"/>
    <n v="3"/>
    <n v="3"/>
    <n v="1"/>
    <n v="0"/>
    <n v="1"/>
    <n v="1"/>
    <n v="2"/>
    <m/>
  </r>
  <r>
    <n v="82842"/>
    <x v="1"/>
    <n v="68"/>
    <n v="3"/>
    <x v="1"/>
    <m/>
    <n v="1"/>
    <n v="5"/>
    <n v="1"/>
    <n v="85"/>
    <n v="2.2000000000000002"/>
    <n v="190"/>
    <n v="4.91"/>
    <n v="93"/>
    <n v="2.4070588235294119"/>
    <n v="88.901095370631452"/>
    <n v="2.3009695272398729"/>
    <x v="1"/>
    <n v="2"/>
    <m/>
    <n v="12"/>
    <n v="2"/>
    <n v="1"/>
    <n v="4"/>
    <n v="4"/>
    <n v="4"/>
    <n v="0"/>
    <n v="0"/>
    <n v="0"/>
    <n v="1"/>
    <n v="1"/>
    <n v="2"/>
  </r>
  <r>
    <n v="82846"/>
    <x v="1"/>
    <n v="33"/>
    <n v="6"/>
    <x v="1"/>
    <m/>
    <n v="2"/>
    <n v="2"/>
    <n v="1"/>
    <n v="62"/>
    <n v="1.6"/>
    <n v="206"/>
    <n v="5.33"/>
    <n v="72"/>
    <n v="1.8580645161290323"/>
    <n v="66.322976879372504"/>
    <n v="1.711560693661226"/>
    <x v="0"/>
    <m/>
    <m/>
    <n v="8"/>
    <n v="3"/>
    <n v="1"/>
    <m/>
    <m/>
    <m/>
    <m/>
    <n v="1"/>
    <n v="0"/>
    <n v="2"/>
    <n v="2"/>
    <m/>
  </r>
  <r>
    <n v="82851"/>
    <x v="1"/>
    <n v="51"/>
    <n v="1"/>
    <x v="1"/>
    <m/>
    <n v="2"/>
    <n v="4"/>
    <n v="1"/>
    <n v="46"/>
    <n v="1.19"/>
    <n v="186"/>
    <n v="4.8099999999999996"/>
    <n v="41"/>
    <n v="1.0606521739130435"/>
    <n v="54.833856176571018"/>
    <n v="1.4185280184808591"/>
    <x v="0"/>
    <n v="2"/>
    <m/>
    <n v="8"/>
    <n v="3"/>
    <n v="3"/>
    <n v="2"/>
    <n v="2"/>
    <n v="3"/>
    <n v="0"/>
    <n v="0"/>
    <n v="0"/>
    <n v="1"/>
    <n v="2"/>
    <m/>
  </r>
  <r>
    <n v="82857"/>
    <x v="1"/>
    <n v="47"/>
    <n v="4"/>
    <x v="1"/>
    <m/>
    <n v="1"/>
    <n v="5"/>
    <n v="5"/>
    <n v="42"/>
    <n v="1.0900000000000001"/>
    <n v="141"/>
    <n v="3.65"/>
    <n v="41"/>
    <n v="1.0640476190476191"/>
    <n v="57.326813467081116"/>
    <n v="1.487767301883772"/>
    <x v="1"/>
    <n v="2"/>
    <m/>
    <n v="8"/>
    <n v="4"/>
    <n v="2"/>
    <n v="3"/>
    <n v="2"/>
    <n v="2"/>
    <n v="10"/>
    <n v="4"/>
    <n v="12"/>
    <n v="1"/>
    <n v="2"/>
    <m/>
  </r>
  <r>
    <n v="82859"/>
    <x v="1"/>
    <n v="80"/>
    <n v="6"/>
    <x v="1"/>
    <m/>
    <n v="2"/>
    <n v="1"/>
    <n v="2"/>
    <n v="44"/>
    <n v="1.1399999999999999"/>
    <n v="124"/>
    <n v="3.21"/>
    <n v="46"/>
    <n v="1.1918181818181817"/>
    <n v="36.162670761002026"/>
    <n v="0.93694192426232514"/>
    <x v="0"/>
    <n v="2"/>
    <m/>
    <n v="8"/>
    <n v="2"/>
    <n v="0"/>
    <m/>
    <m/>
    <m/>
    <m/>
    <n v="0"/>
    <n v="0"/>
    <n v="2"/>
    <n v="1"/>
    <n v="2"/>
  </r>
  <r>
    <n v="82862"/>
    <x v="1"/>
    <n v="39"/>
    <n v="6"/>
    <x v="1"/>
    <m/>
    <n v="2"/>
    <n v="5"/>
    <n v="1"/>
    <n v="55"/>
    <n v="1.42"/>
    <n v="157"/>
    <n v="4.0599999999999996"/>
    <n v="61"/>
    <n v="1.5749090909090908"/>
    <n v="49.157585666661213"/>
    <n v="1.2691594844847076"/>
    <x v="0"/>
    <m/>
    <m/>
    <n v="15"/>
    <n v="3"/>
    <n v="2"/>
    <n v="3"/>
    <n v="2"/>
    <n v="2"/>
    <n v="0"/>
    <n v="0"/>
    <n v="0"/>
    <n v="1"/>
    <n v="1"/>
    <n v="2"/>
  </r>
  <r>
    <n v="82867"/>
    <x v="1"/>
    <n v="41"/>
    <n v="6"/>
    <x v="1"/>
    <m/>
    <n v="2"/>
    <n v="5"/>
    <n v="1"/>
    <n v="55"/>
    <n v="1.42"/>
    <n v="163"/>
    <n v="4.22"/>
    <n v="63"/>
    <n v="1.6265454545454545"/>
    <n v="54.91310635654493"/>
    <n v="1.4177565641144327"/>
    <x v="0"/>
    <n v="2"/>
    <m/>
    <n v="15"/>
    <n v="4"/>
    <n v="2"/>
    <m/>
    <m/>
    <m/>
    <n v="0"/>
    <n v="0"/>
    <n v="0"/>
    <n v="1"/>
    <n v="1"/>
    <n v="1"/>
  </r>
  <r>
    <n v="82874"/>
    <x v="1"/>
    <n v="59"/>
    <n v="3"/>
    <x v="1"/>
    <m/>
    <n v="1"/>
    <n v="4"/>
    <n v="1"/>
    <n v="48"/>
    <n v="1.24"/>
    <n v="183"/>
    <n v="4.7300000000000004"/>
    <n v="53"/>
    <n v="1.3691666666666666"/>
    <n v="49.577277511076801"/>
    <n v="1.2807463357028175"/>
    <x v="0"/>
    <n v="2"/>
    <m/>
    <n v="7"/>
    <n v="4"/>
    <n v="3"/>
    <n v="3"/>
    <n v="3"/>
    <n v="3"/>
    <n v="0"/>
    <n v="0"/>
    <n v="0"/>
    <n v="2"/>
    <n v="1"/>
    <n v="2"/>
  </r>
  <r>
    <n v="82879"/>
    <x v="1"/>
    <n v="76"/>
    <n v="4"/>
    <x v="1"/>
    <m/>
    <n v="1"/>
    <n v="3"/>
    <n v="6"/>
    <n v="112"/>
    <n v="2.9"/>
    <n v="230"/>
    <n v="5.95"/>
    <n v="120"/>
    <n v="3.1071428571428572"/>
    <n v="109.51263485883868"/>
    <n v="2.8355950097377871"/>
    <x v="0"/>
    <n v="1"/>
    <n v="2"/>
    <n v="7"/>
    <n v="1"/>
    <n v="3"/>
    <n v="3"/>
    <n v="3"/>
    <n v="3"/>
    <m/>
    <n v="0"/>
    <n v="0"/>
    <n v="1"/>
    <n v="1"/>
    <n v="2"/>
  </r>
  <r>
    <n v="82882"/>
    <x v="1"/>
    <n v="80"/>
    <n v="6"/>
    <x v="1"/>
    <m/>
    <n v="2"/>
    <n v="5"/>
    <n v="2"/>
    <n v="74"/>
    <n v="1.91"/>
    <n v="282"/>
    <n v="7.29"/>
    <n v="71"/>
    <n v="1.8325675675675674"/>
    <n v="72.869965134220308"/>
    <n v="1.8808328838697403"/>
    <x v="0"/>
    <n v="2"/>
    <m/>
    <n v="12"/>
    <n v="2"/>
    <n v="0"/>
    <m/>
    <m/>
    <m/>
    <n v="0"/>
    <n v="0"/>
    <n v="0"/>
    <n v="1"/>
    <n v="1"/>
    <n v="2"/>
  </r>
  <r>
    <n v="82895"/>
    <x v="1"/>
    <n v="57"/>
    <n v="2"/>
    <x v="1"/>
    <m/>
    <n v="2"/>
    <n v="2"/>
    <n v="1"/>
    <n v="34"/>
    <n v="0.88"/>
    <n v="259"/>
    <n v="6.7"/>
    <n v="42"/>
    <n v="1.0870588235294119"/>
    <n v="30.522300068516962"/>
    <n v="0.78998894294985078"/>
    <x v="0"/>
    <n v="1"/>
    <n v="1"/>
    <n v="15"/>
    <n v="3"/>
    <n v="1"/>
    <n v="3"/>
    <n v="3"/>
    <n v="3"/>
    <m/>
    <n v="0"/>
    <n v="0"/>
    <n v="1"/>
    <n v="1"/>
    <n v="2"/>
  </r>
  <r>
    <n v="82896"/>
    <x v="1"/>
    <n v="22"/>
    <n v="4"/>
    <x v="1"/>
    <m/>
    <n v="1"/>
    <n v="4"/>
    <n v="5"/>
    <n v="50"/>
    <n v="1.29"/>
    <n v="146"/>
    <n v="3.78"/>
    <n v="49"/>
    <n v="1.2642"/>
    <n v="56.219470864329907"/>
    <n v="1.4504623482997117"/>
    <x v="1"/>
    <m/>
    <m/>
    <n v="15"/>
    <n v="4"/>
    <n v="0"/>
    <m/>
    <m/>
    <m/>
    <n v="19"/>
    <n v="2"/>
    <n v="0"/>
    <n v="1"/>
    <n v="1"/>
    <n v="2"/>
  </r>
  <r>
    <n v="82897"/>
    <x v="1"/>
    <n v="46"/>
    <n v="3"/>
    <x v="1"/>
    <m/>
    <n v="1"/>
    <n v="3"/>
    <n v="6"/>
    <n v="50"/>
    <n v="1.29"/>
    <n v="222"/>
    <n v="5.74"/>
    <n v="44"/>
    <n v="1.1352000000000002"/>
    <n v="52.326558615887251"/>
    <n v="1.350025212289891"/>
    <x v="1"/>
    <n v="1"/>
    <n v="2"/>
    <n v="4"/>
    <n v="4"/>
    <n v="1"/>
    <n v="3"/>
    <n v="3"/>
    <n v="3"/>
    <n v="2"/>
    <n v="0"/>
    <n v="0"/>
    <n v="1"/>
    <n v="2"/>
    <m/>
  </r>
  <r>
    <n v="82903"/>
    <x v="1"/>
    <n v="57"/>
    <n v="2"/>
    <x v="1"/>
    <m/>
    <n v="2"/>
    <n v="1"/>
    <n v="1"/>
    <n v="71"/>
    <n v="1.84"/>
    <n v="226"/>
    <n v="5.84"/>
    <n v="77"/>
    <n v="1.9954929577464791"/>
    <n v="75.470025961276932"/>
    <n v="1.9558429263204165"/>
    <x v="0"/>
    <n v="2"/>
    <m/>
    <n v="8"/>
    <n v="3"/>
    <n v="2"/>
    <n v="2"/>
    <n v="1"/>
    <n v="3"/>
    <n v="0"/>
    <n v="15"/>
    <n v="0"/>
    <n v="2"/>
    <n v="2"/>
    <m/>
  </r>
  <r>
    <n v="82904"/>
    <x v="1"/>
    <n v="68"/>
    <n v="3"/>
    <x v="1"/>
    <m/>
    <n v="1"/>
    <n v="3"/>
    <n v="1"/>
    <n v="52"/>
    <n v="1.34"/>
    <n v="127"/>
    <n v="3.28"/>
    <n v="53"/>
    <n v="1.3657692307692311"/>
    <n v="40.849151264404618"/>
    <n v="1.0526512056596575"/>
    <x v="1"/>
    <n v="2"/>
    <m/>
    <n v="14"/>
    <n v="3"/>
    <n v="1"/>
    <m/>
    <m/>
    <m/>
    <n v="4"/>
    <n v="5"/>
    <n v="0"/>
    <n v="1"/>
    <n v="2"/>
    <m/>
  </r>
  <r>
    <n v="82916"/>
    <x v="1"/>
    <n v="53"/>
    <n v="3"/>
    <x v="1"/>
    <m/>
    <n v="1"/>
    <n v="3"/>
    <n v="3"/>
    <n v="45"/>
    <n v="1.1599999999999999"/>
    <n v="193"/>
    <n v="4.99"/>
    <n v="51"/>
    <n v="1.3146666666666667"/>
    <n v="50.317867960165373"/>
    <n v="1.2970828185287073"/>
    <x v="1"/>
    <n v="1"/>
    <n v="2"/>
    <n v="3"/>
    <n v="3"/>
    <n v="2"/>
    <m/>
    <m/>
    <m/>
    <n v="0"/>
    <n v="2"/>
    <n v="1"/>
    <n v="1"/>
    <n v="1"/>
    <n v="2"/>
  </r>
  <r>
    <n v="82920"/>
    <x v="1"/>
    <n v="45"/>
    <n v="3"/>
    <x v="1"/>
    <m/>
    <n v="1"/>
    <n v="3"/>
    <n v="3"/>
    <n v="59"/>
    <n v="1.53"/>
    <n v="150"/>
    <n v="3.88"/>
    <n v="64"/>
    <n v="1.6596610169491526"/>
    <n v="55.306610120936107"/>
    <n v="1.4342222624581735"/>
    <x v="1"/>
    <n v="2"/>
    <m/>
    <n v="6"/>
    <n v="3"/>
    <n v="2"/>
    <n v="3"/>
    <n v="3"/>
    <n v="3"/>
    <n v="2"/>
    <n v="0"/>
    <n v="4"/>
    <n v="1"/>
    <n v="1"/>
    <n v="2"/>
  </r>
  <r>
    <n v="82924"/>
    <x v="1"/>
    <n v="21"/>
    <n v="3"/>
    <x v="1"/>
    <m/>
    <n v="1"/>
    <n v="4"/>
    <n v="5"/>
    <n v="50"/>
    <n v="1.29"/>
    <n v="218"/>
    <n v="5.64"/>
    <n v="46"/>
    <n v="1.1868000000000001"/>
    <n v="47.916435896391761"/>
    <n v="1.2362440461269073"/>
    <x v="1"/>
    <m/>
    <m/>
    <n v="3"/>
    <n v="2"/>
    <n v="2"/>
    <m/>
    <m/>
    <m/>
    <n v="1"/>
    <n v="0"/>
    <n v="1"/>
    <n v="1"/>
    <n v="1"/>
    <n v="2"/>
  </r>
  <r>
    <n v="82926"/>
    <x v="1"/>
    <n v="57"/>
    <n v="6"/>
    <x v="1"/>
    <m/>
    <n v="2"/>
    <n v="3"/>
    <n v="1"/>
    <n v="71"/>
    <n v="1.84"/>
    <n v="188"/>
    <n v="4.8600000000000003"/>
    <n v="72"/>
    <n v="1.8659154929577468"/>
    <n v="84.115186366097575"/>
    <n v="2.1798865199101343"/>
    <x v="0"/>
    <n v="2"/>
    <m/>
    <n v="7"/>
    <n v="2"/>
    <n v="0"/>
    <m/>
    <m/>
    <m/>
    <n v="4"/>
    <n v="0"/>
    <n v="0"/>
    <n v="1"/>
    <n v="2"/>
    <m/>
  </r>
  <r>
    <n v="82929"/>
    <x v="1"/>
    <n v="51"/>
    <n v="3"/>
    <x v="1"/>
    <m/>
    <n v="1"/>
    <n v="4"/>
    <n v="3"/>
    <n v="75"/>
    <n v="1.94"/>
    <n v="194"/>
    <n v="5.0199999999999996"/>
    <n v="77"/>
    <n v="1.9917333333333334"/>
    <n v="71.701627484205076"/>
    <n v="1.8546820975914378"/>
    <x v="1"/>
    <n v="2"/>
    <m/>
    <n v="6"/>
    <n v="5"/>
    <n v="1"/>
    <n v="3"/>
    <n v="3"/>
    <n v="2"/>
    <n v="0"/>
    <n v="4"/>
    <n v="0"/>
    <n v="1"/>
    <n v="2"/>
    <m/>
  </r>
  <r>
    <n v="82932"/>
    <x v="1"/>
    <n v="23"/>
    <n v="3"/>
    <x v="1"/>
    <m/>
    <n v="1"/>
    <n v="4"/>
    <n v="6"/>
    <n v="38"/>
    <n v="0.98"/>
    <n v="154"/>
    <n v="3.98"/>
    <n v="46"/>
    <n v="1.1863157894736842"/>
    <n v="33.875598796447136"/>
    <n v="0.87363386369784712"/>
    <x v="0"/>
    <m/>
    <m/>
    <n v="7"/>
    <n v="2"/>
    <n v="1"/>
    <m/>
    <m/>
    <m/>
    <n v="4"/>
    <n v="0"/>
    <n v="2"/>
    <n v="1"/>
    <n v="2"/>
    <m/>
  </r>
  <r>
    <n v="82938"/>
    <x v="1"/>
    <n v="52"/>
    <n v="4"/>
    <x v="1"/>
    <m/>
    <n v="1"/>
    <n v="4"/>
    <n v="3"/>
    <n v="74"/>
    <n v="1.91"/>
    <n v="167"/>
    <n v="4.32"/>
    <n v="84"/>
    <n v="2.1681081081081079"/>
    <n v="69.124108479959034"/>
    <n v="1.784149286442186"/>
    <x v="1"/>
    <n v="2"/>
    <m/>
    <n v="6"/>
    <n v="4"/>
    <n v="1"/>
    <m/>
    <m/>
    <m/>
    <n v="4"/>
    <n v="0"/>
    <n v="0"/>
    <n v="1"/>
    <n v="1"/>
    <n v="2"/>
  </r>
  <r>
    <n v="82940"/>
    <x v="1"/>
    <n v="21"/>
    <n v="3"/>
    <x v="1"/>
    <m/>
    <n v="1"/>
    <n v="5"/>
    <n v="1"/>
    <n v="54"/>
    <n v="1.4"/>
    <n v="158"/>
    <n v="4.09"/>
    <n v="56"/>
    <n v="1.4518518518518517"/>
    <n v="52.862163045364603"/>
    <n v="1.3705005233983414"/>
    <x v="0"/>
    <m/>
    <m/>
    <n v="5"/>
    <n v="3"/>
    <n v="1"/>
    <m/>
    <m/>
    <m/>
    <n v="1"/>
    <n v="0"/>
    <n v="1"/>
    <n v="1"/>
    <n v="1"/>
    <n v="2"/>
  </r>
  <r>
    <n v="82945"/>
    <x v="1"/>
    <n v="80"/>
    <n v="3"/>
    <x v="1"/>
    <m/>
    <n v="1"/>
    <n v="3"/>
    <n v="3"/>
    <n v="68"/>
    <n v="1.76"/>
    <n v="185"/>
    <n v="4.78"/>
    <n v="76"/>
    <n v="1.9670588235294115"/>
    <n v="60.445700687317753"/>
    <n v="1.5644769589658711"/>
    <x v="1"/>
    <n v="1"/>
    <n v="3"/>
    <n v="5"/>
    <n v="3"/>
    <n v="1"/>
    <m/>
    <m/>
    <m/>
    <m/>
    <n v="0"/>
    <n v="1"/>
    <n v="1"/>
    <n v="1"/>
    <n v="2"/>
  </r>
  <r>
    <n v="82946"/>
    <x v="1"/>
    <n v="45"/>
    <n v="3"/>
    <x v="1"/>
    <m/>
    <n v="1"/>
    <n v="4"/>
    <n v="1"/>
    <n v="43"/>
    <n v="1.1100000000000001"/>
    <n v="188"/>
    <n v="4.8600000000000003"/>
    <n v="49"/>
    <n v="1.2648837209302328"/>
    <n v="36.208459648371097"/>
    <n v="0.93468349324864941"/>
    <x v="1"/>
    <n v="2"/>
    <m/>
    <n v="10"/>
    <n v="2"/>
    <n v="3"/>
    <n v="3"/>
    <n v="3"/>
    <n v="3"/>
    <n v="3"/>
    <n v="0"/>
    <n v="0"/>
    <n v="1"/>
    <n v="1"/>
    <n v="2"/>
  </r>
  <r>
    <n v="82948"/>
    <x v="1"/>
    <n v="45"/>
    <n v="3"/>
    <x v="1"/>
    <m/>
    <n v="1"/>
    <n v="3"/>
    <n v="1"/>
    <n v="48"/>
    <n v="1.24"/>
    <n v="182"/>
    <n v="4.71"/>
    <n v="50"/>
    <n v="1.2916666666666667"/>
    <n v="41.275245940637525"/>
    <n v="1.0662771867998027"/>
    <x v="1"/>
    <n v="2"/>
    <m/>
    <n v="13"/>
    <n v="3"/>
    <n v="3"/>
    <n v="3"/>
    <n v="3"/>
    <n v="3"/>
    <n v="0"/>
    <n v="3"/>
    <n v="3"/>
    <n v="1"/>
    <n v="1"/>
    <n v="2"/>
  </r>
  <r>
    <n v="82951"/>
    <x v="1"/>
    <n v="65"/>
    <n v="4"/>
    <x v="1"/>
    <m/>
    <n v="1"/>
    <n v="5"/>
    <n v="1"/>
    <n v="62"/>
    <n v="1.6"/>
    <n v="216"/>
    <n v="5.59"/>
    <n v="57"/>
    <n v="1.4709677419354839"/>
    <n v="55.378690296159498"/>
    <n v="1.4291274915137937"/>
    <x v="1"/>
    <n v="2"/>
    <m/>
    <n v="6"/>
    <n v="3"/>
    <n v="2"/>
    <m/>
    <m/>
    <m/>
    <n v="0"/>
    <n v="0"/>
    <n v="0"/>
    <n v="1"/>
    <n v="1"/>
    <n v="2"/>
  </r>
  <r>
    <n v="82952"/>
    <x v="1"/>
    <n v="66"/>
    <n v="3"/>
    <x v="1"/>
    <m/>
    <n v="1"/>
    <n v="5"/>
    <n v="1"/>
    <n v="71"/>
    <n v="1.84"/>
    <n v="226"/>
    <n v="5.84"/>
    <n v="78"/>
    <n v="2.0214084507042256"/>
    <n v="73.392468630315818"/>
    <n v="1.9020020039405789"/>
    <x v="1"/>
    <n v="2"/>
    <m/>
    <n v="15"/>
    <n v="2"/>
    <n v="0"/>
    <m/>
    <m/>
    <m/>
    <n v="2"/>
    <n v="15"/>
    <n v="8"/>
    <n v="1"/>
    <n v="1"/>
    <n v="2"/>
  </r>
  <r>
    <n v="82957"/>
    <x v="1"/>
    <n v="38"/>
    <n v="2"/>
    <x v="1"/>
    <m/>
    <n v="2"/>
    <n v="4"/>
    <n v="4"/>
    <n v="65"/>
    <n v="1.68"/>
    <n v="178"/>
    <n v="4.5999999999999996"/>
    <n v="70"/>
    <n v="1.8092307692307692"/>
    <n v="54.158599856883974"/>
    <n v="1.3997915039933087"/>
    <x v="1"/>
    <m/>
    <m/>
    <n v="4"/>
    <n v="3"/>
    <n v="2"/>
    <m/>
    <m/>
    <m/>
    <m/>
    <n v="0"/>
    <n v="0"/>
    <n v="2"/>
    <n v="2"/>
    <m/>
  </r>
  <r>
    <n v="82961"/>
    <x v="1"/>
    <n v="61"/>
    <n v="4"/>
    <x v="1"/>
    <m/>
    <n v="2"/>
    <n v="3"/>
    <n v="3"/>
    <n v="58"/>
    <n v="1.5"/>
    <n v="247"/>
    <n v="6.39"/>
    <n v="56"/>
    <n v="1.4482758620689655"/>
    <n v="62.677714152381476"/>
    <n v="1.6209753660098658"/>
    <x v="1"/>
    <n v="2"/>
    <m/>
    <n v="5"/>
    <n v="3"/>
    <n v="3"/>
    <m/>
    <m/>
    <m/>
    <m/>
    <n v="0"/>
    <n v="2"/>
    <n v="1"/>
    <n v="1"/>
    <n v="2"/>
  </r>
  <r>
    <n v="82963"/>
    <x v="1"/>
    <n v="60"/>
    <n v="3"/>
    <x v="1"/>
    <m/>
    <n v="1"/>
    <n v="4"/>
    <n v="3"/>
    <n v="47"/>
    <n v="1.22"/>
    <n v="143"/>
    <n v="3.7"/>
    <n v="42"/>
    <n v="1.0902127659574468"/>
    <n v="36.021298633972464"/>
    <n v="0.93502094326481711"/>
    <x v="0"/>
    <n v="2"/>
    <m/>
    <n v="5"/>
    <n v="1"/>
    <n v="2"/>
    <n v="3"/>
    <n v="2"/>
    <n v="2"/>
    <n v="0"/>
    <n v="0"/>
    <n v="0"/>
    <n v="1"/>
    <n v="2"/>
    <m/>
  </r>
  <r>
    <n v="82965"/>
    <x v="1"/>
    <n v="38"/>
    <n v="1"/>
    <x v="1"/>
    <m/>
    <n v="2"/>
    <n v="1"/>
    <n v="1"/>
    <n v="39"/>
    <n v="1.01"/>
    <n v="195"/>
    <n v="5.04"/>
    <n v="49"/>
    <n v="1.268974358974359"/>
    <n v="32.403013946129015"/>
    <n v="0.83915497655359761"/>
    <x v="0"/>
    <m/>
    <m/>
    <n v="8"/>
    <n v="3"/>
    <n v="0"/>
    <n v="3"/>
    <n v="3"/>
    <n v="1"/>
    <n v="0"/>
    <n v="21"/>
    <n v="12"/>
    <n v="1"/>
    <n v="2"/>
    <m/>
  </r>
  <r>
    <n v="82967"/>
    <x v="1"/>
    <n v="80"/>
    <n v="3"/>
    <x v="1"/>
    <m/>
    <n v="1"/>
    <n v="3"/>
    <n v="2"/>
    <n v="76"/>
    <n v="1.97"/>
    <n v="188"/>
    <n v="4.8600000000000003"/>
    <n v="76"/>
    <n v="1.97"/>
    <n v="83.281880200023934"/>
    <n v="2.1587539999216729"/>
    <x v="1"/>
    <n v="1"/>
    <n v="2"/>
    <n v="3"/>
    <n v="2"/>
    <n v="2"/>
    <n v="3"/>
    <n v="3"/>
    <n v="2"/>
    <n v="0"/>
    <n v="0"/>
    <n v="16"/>
    <n v="1"/>
    <n v="1"/>
    <n v="2"/>
  </r>
  <r>
    <n v="82968"/>
    <x v="1"/>
    <n v="79"/>
    <n v="3"/>
    <x v="1"/>
    <m/>
    <n v="1"/>
    <n v="5"/>
    <n v="3"/>
    <n v="86"/>
    <n v="2.2200000000000002"/>
    <n v="275"/>
    <n v="7.11"/>
    <n v="92"/>
    <n v="2.3748837209302325"/>
    <n v="96.804306734483276"/>
    <n v="2.4989018715180569"/>
    <x v="1"/>
    <n v="2"/>
    <m/>
    <n v="4"/>
    <n v="2"/>
    <n v="3"/>
    <n v="3"/>
    <n v="3"/>
    <n v="3"/>
    <n v="1"/>
    <n v="0"/>
    <n v="3"/>
    <n v="1"/>
    <n v="1"/>
    <n v="2"/>
  </r>
  <r>
    <n v="82971"/>
    <x v="1"/>
    <n v="34"/>
    <n v="3"/>
    <x v="1"/>
    <m/>
    <n v="1"/>
    <n v="4"/>
    <n v="1"/>
    <n v="53"/>
    <n v="1.37"/>
    <n v="226"/>
    <n v="5.84"/>
    <n v="62"/>
    <n v="1.6026415094339626"/>
    <n v="58.257316393137437"/>
    <n v="1.5058966690301565"/>
    <x v="1"/>
    <m/>
    <m/>
    <n v="10"/>
    <n v="3"/>
    <n v="3"/>
    <n v="3"/>
    <n v="2"/>
    <n v="2"/>
    <n v="1"/>
    <n v="0"/>
    <n v="5"/>
    <n v="1"/>
    <n v="1"/>
    <n v="2"/>
  </r>
  <r>
    <n v="82975"/>
    <x v="1"/>
    <n v="44"/>
    <n v="3"/>
    <x v="1"/>
    <m/>
    <n v="1"/>
    <n v="4"/>
    <n v="1"/>
    <n v="39"/>
    <n v="1.01"/>
    <n v="236"/>
    <n v="6.1"/>
    <n v="38"/>
    <n v="0.98410256410256414"/>
    <n v="44.123029392159062"/>
    <n v="1.1426733252841192"/>
    <x v="1"/>
    <n v="2"/>
    <m/>
    <n v="9"/>
    <n v="1"/>
    <n v="1"/>
    <n v="3"/>
    <n v="2"/>
    <n v="2"/>
    <n v="1"/>
    <n v="2"/>
    <n v="1"/>
    <n v="1"/>
    <n v="1"/>
    <n v="2"/>
  </r>
  <r>
    <n v="82978"/>
    <x v="1"/>
    <n v="41"/>
    <n v="6"/>
    <x v="1"/>
    <m/>
    <n v="2"/>
    <n v="3"/>
    <n v="5"/>
    <n v="64"/>
    <n v="1.66"/>
    <n v="265"/>
    <n v="6.85"/>
    <n v="60"/>
    <n v="1.5562499999999999"/>
    <n v="68.508105907716953"/>
    <n v="1.7769289969814084"/>
    <x v="0"/>
    <n v="2"/>
    <m/>
    <n v="14"/>
    <n v="3"/>
    <n v="1"/>
    <n v="3"/>
    <n v="2"/>
    <n v="1"/>
    <m/>
    <n v="0"/>
    <n v="0"/>
    <n v="1"/>
    <n v="1"/>
    <n v="2"/>
  </r>
  <r>
    <n v="82982"/>
    <x v="1"/>
    <n v="74"/>
    <n v="1"/>
    <x v="1"/>
    <m/>
    <n v="2"/>
    <n v="1"/>
    <n v="2"/>
    <n v="53"/>
    <n v="1.37"/>
    <n v="210"/>
    <n v="5.43"/>
    <n v="61"/>
    <n v="1.5767924528301889"/>
    <n v="57.913807541989591"/>
    <n v="1.4970172892929385"/>
    <x v="0"/>
    <n v="1"/>
    <n v="1"/>
    <n v="9"/>
    <n v="3"/>
    <n v="3"/>
    <n v="3"/>
    <n v="3"/>
    <n v="3"/>
    <n v="1"/>
    <n v="0"/>
    <n v="0"/>
    <n v="2"/>
    <n v="1"/>
    <n v="2"/>
  </r>
  <r>
    <n v="82996"/>
    <x v="1"/>
    <n v="37"/>
    <n v="1"/>
    <x v="1"/>
    <m/>
    <n v="2"/>
    <n v="2"/>
    <n v="1"/>
    <n v="52"/>
    <n v="1.34"/>
    <n v="214"/>
    <n v="5.53"/>
    <n v="46"/>
    <n v="1.1853846153846155"/>
    <n v="52.310959520886136"/>
    <n v="1.3480131876536043"/>
    <x v="0"/>
    <m/>
    <m/>
    <n v="6"/>
    <n v="4"/>
    <n v="2"/>
    <n v="3"/>
    <n v="3"/>
    <n v="2"/>
    <n v="1"/>
    <n v="0"/>
    <n v="0"/>
    <n v="1"/>
    <n v="2"/>
    <m/>
  </r>
  <r>
    <n v="82997"/>
    <x v="1"/>
    <n v="53"/>
    <n v="1"/>
    <x v="1"/>
    <m/>
    <n v="1"/>
    <n v="5"/>
    <n v="1"/>
    <n v="50"/>
    <n v="1.29"/>
    <n v="232"/>
    <n v="6"/>
    <n v="47"/>
    <n v="1.2126000000000001"/>
    <n v="54.020836364009099"/>
    <n v="1.393737578191435"/>
    <x v="0"/>
    <n v="1"/>
    <n v="2"/>
    <n v="15"/>
    <n v="3"/>
    <n v="2"/>
    <n v="3"/>
    <n v="3"/>
    <n v="2"/>
    <n v="2"/>
    <n v="0"/>
    <n v="1"/>
    <n v="1"/>
    <n v="1"/>
    <n v="2"/>
  </r>
  <r>
    <n v="83001"/>
    <x v="1"/>
    <n v="43"/>
    <n v="6"/>
    <x v="1"/>
    <m/>
    <n v="2"/>
    <n v="5"/>
    <n v="1"/>
    <n v="42"/>
    <n v="1.0900000000000001"/>
    <n v="207"/>
    <n v="5.35"/>
    <n v="45"/>
    <n v="1.1678571428571429"/>
    <n v="36.668177446556328"/>
    <n v="0.95162650992253328"/>
    <x v="1"/>
    <n v="2"/>
    <m/>
    <n v="15"/>
    <n v="1"/>
    <n v="2"/>
    <n v="3"/>
    <n v="3"/>
    <n v="3"/>
    <n v="1"/>
    <n v="4"/>
    <n v="0"/>
    <n v="1"/>
    <n v="1"/>
    <n v="2"/>
  </r>
  <r>
    <n v="83003"/>
    <x v="1"/>
    <n v="32"/>
    <n v="3"/>
    <x v="1"/>
    <m/>
    <n v="1"/>
    <n v="4"/>
    <n v="1"/>
    <n v="57"/>
    <n v="1.47"/>
    <n v="203"/>
    <n v="5.25"/>
    <n v="62"/>
    <n v="1.5989473684210527"/>
    <n v="57.154615308553375"/>
    <n v="1.4739874474311134"/>
    <x v="1"/>
    <m/>
    <m/>
    <n v="14"/>
    <n v="2"/>
    <n v="2"/>
    <m/>
    <m/>
    <m/>
    <n v="7"/>
    <n v="0"/>
    <n v="4"/>
    <n v="1"/>
    <n v="1"/>
    <n v="2"/>
  </r>
  <r>
    <n v="83006"/>
    <x v="1"/>
    <n v="71"/>
    <n v="2"/>
    <x v="0"/>
    <n v="2"/>
    <n v="2"/>
    <n v="4"/>
    <n v="3"/>
    <n v="39"/>
    <n v="1.01"/>
    <n v="204"/>
    <n v="5.28"/>
    <n v="47"/>
    <n v="1.2171794871794872"/>
    <n v="44.051605207721749"/>
    <n v="1.1408236220461274"/>
    <x v="0"/>
    <n v="2"/>
    <m/>
    <n v="4"/>
    <n v="3"/>
    <n v="3"/>
    <n v="3"/>
    <n v="3"/>
    <n v="3"/>
    <n v="1"/>
    <n v="0"/>
    <n v="0"/>
    <n v="1"/>
    <n v="1"/>
    <n v="2"/>
  </r>
  <r>
    <n v="83010"/>
    <x v="1"/>
    <n v="80"/>
    <n v="3"/>
    <x v="1"/>
    <m/>
    <n v="1"/>
    <n v="3"/>
    <n v="2"/>
    <n v="66"/>
    <n v="1.71"/>
    <n v="165"/>
    <n v="4.2699999999999996"/>
    <n v="73"/>
    <n v="1.8913636363636364"/>
    <n v="72.197888844825059"/>
    <n v="1.8705816655250127"/>
    <x v="1"/>
    <n v="1"/>
    <n v="2"/>
    <n v="5"/>
    <n v="1"/>
    <n v="3"/>
    <n v="3"/>
    <n v="3"/>
    <n v="3"/>
    <m/>
    <n v="0"/>
    <n v="0"/>
    <n v="1"/>
    <n v="1"/>
    <n v="2"/>
  </r>
  <r>
    <n v="83011"/>
    <x v="1"/>
    <n v="21"/>
    <n v="2"/>
    <x v="1"/>
    <m/>
    <n v="1"/>
    <n v="4"/>
    <n v="5"/>
    <n v="72"/>
    <n v="1.86"/>
    <n v="153"/>
    <n v="3.96"/>
    <n v="67"/>
    <n v="1.7308333333333334"/>
    <n v="73.729457840893218"/>
    <n v="1.9046776608897416"/>
    <x v="1"/>
    <m/>
    <m/>
    <n v="14"/>
    <n v="3"/>
    <n v="3"/>
    <n v="3"/>
    <n v="3"/>
    <n v="3"/>
    <n v="4"/>
    <n v="0"/>
    <n v="2"/>
    <n v="1"/>
    <n v="2"/>
    <m/>
  </r>
  <r>
    <n v="83016"/>
    <x v="1"/>
    <n v="80"/>
    <n v="4"/>
    <x v="1"/>
    <m/>
    <n v="2"/>
    <n v="5"/>
    <n v="1"/>
    <n v="67"/>
    <n v="1.73"/>
    <n v="199"/>
    <n v="5.15"/>
    <n v="62"/>
    <n v="1.6008955223880599"/>
    <n v="69.203273275825765"/>
    <n v="1.7868904890623667"/>
    <x v="0"/>
    <n v="2"/>
    <m/>
    <n v="15"/>
    <n v="1"/>
    <n v="3"/>
    <n v="2"/>
    <n v="2"/>
    <n v="2"/>
    <m/>
    <n v="2"/>
    <n v="0"/>
    <n v="2"/>
    <n v="1"/>
    <n v="2"/>
  </r>
  <r>
    <n v="83019"/>
    <x v="1"/>
    <n v="57"/>
    <n v="4"/>
    <x v="1"/>
    <m/>
    <n v="1"/>
    <n v="2"/>
    <n v="3"/>
    <n v="76"/>
    <n v="1.97"/>
    <n v="154"/>
    <n v="3.98"/>
    <n v="80"/>
    <n v="2.0736842105263156"/>
    <n v="81.50212066367348"/>
    <n v="2.1126207593083786"/>
    <x v="0"/>
    <n v="2"/>
    <m/>
    <n v="8"/>
    <n v="2"/>
    <n v="3"/>
    <n v="2"/>
    <n v="2"/>
    <n v="2"/>
    <n v="1"/>
    <n v="0"/>
    <n v="0"/>
    <n v="2"/>
    <n v="1"/>
    <n v="2"/>
  </r>
  <r>
    <n v="83027"/>
    <x v="1"/>
    <n v="50"/>
    <n v="4"/>
    <x v="0"/>
    <n v="1"/>
    <n v="1"/>
    <n v="4"/>
    <n v="2"/>
    <n v="100"/>
    <n v="2.59"/>
    <n v="237"/>
    <n v="6.13"/>
    <n v="99"/>
    <n v="2.5640999999999998"/>
    <n v="98.199182258979704"/>
    <n v="2.5433588205075743"/>
    <x v="0"/>
    <n v="2"/>
    <m/>
    <n v="7"/>
    <n v="2"/>
    <n v="3"/>
    <n v="3"/>
    <n v="3"/>
    <n v="3"/>
    <m/>
    <n v="0"/>
    <n v="0"/>
    <n v="2"/>
    <n v="1"/>
    <n v="2"/>
  </r>
  <r>
    <n v="83033"/>
    <x v="1"/>
    <n v="60"/>
    <n v="4"/>
    <x v="1"/>
    <m/>
    <n v="1"/>
    <n v="3"/>
    <n v="5"/>
    <n v="54"/>
    <n v="1.4"/>
    <n v="141"/>
    <n v="3.65"/>
    <n v="63"/>
    <n v="1.6333333333333331"/>
    <n v="65.033498258218756"/>
    <n v="1.6860536585464121"/>
    <x v="0"/>
    <n v="1"/>
    <n v="2"/>
    <n v="3"/>
    <n v="1"/>
    <n v="2"/>
    <n v="3"/>
    <n v="3"/>
    <n v="3"/>
    <n v="2"/>
    <n v="0"/>
    <n v="0"/>
    <n v="1"/>
    <n v="1"/>
    <n v="2"/>
  </r>
  <r>
    <n v="83037"/>
    <x v="1"/>
    <n v="66"/>
    <n v="4"/>
    <x v="1"/>
    <m/>
    <n v="1"/>
    <n v="3"/>
    <n v="1"/>
    <n v="82"/>
    <n v="2.12"/>
    <n v="232"/>
    <n v="6"/>
    <n v="92"/>
    <n v="2.378536585365854"/>
    <n v="85.495885101421848"/>
    <n v="2.2103814196952967"/>
    <x v="0"/>
    <n v="1"/>
    <n v="2"/>
    <n v="7"/>
    <n v="4"/>
    <n v="0"/>
    <n v="3"/>
    <n v="3"/>
    <n v="3"/>
    <n v="0"/>
    <n v="0"/>
    <n v="0"/>
    <n v="2"/>
    <n v="1"/>
    <n v="2"/>
  </r>
  <r>
    <n v="83041"/>
    <x v="1"/>
    <n v="32"/>
    <n v="3"/>
    <x v="1"/>
    <m/>
    <n v="1"/>
    <n v="5"/>
    <n v="1"/>
    <n v="42"/>
    <n v="1.0900000000000001"/>
    <n v="176"/>
    <n v="4.55"/>
    <n v="39"/>
    <n v="1.0121428571428572"/>
    <n v="51.23235772775449"/>
    <n v="1.3296016648393429"/>
    <x v="0"/>
    <m/>
    <m/>
    <n v="6"/>
    <n v="3"/>
    <n v="2"/>
    <n v="3"/>
    <n v="3"/>
    <n v="2"/>
    <n v="0"/>
    <n v="30"/>
    <n v="0"/>
    <n v="1"/>
    <n v="1"/>
    <n v="2"/>
  </r>
  <r>
    <n v="83042"/>
    <x v="1"/>
    <n v="26"/>
    <n v="4"/>
    <x v="1"/>
    <m/>
    <n v="2"/>
    <n v="4"/>
    <n v="5"/>
    <n v="49"/>
    <n v="1.27"/>
    <n v="153"/>
    <n v="3.96"/>
    <n v="49"/>
    <n v="1.27"/>
    <n v="40.226173661293636"/>
    <n v="1.0425967459151615"/>
    <x v="1"/>
    <m/>
    <m/>
    <n v="8"/>
    <n v="4"/>
    <n v="0"/>
    <m/>
    <m/>
    <m/>
    <n v="3"/>
    <n v="0"/>
    <n v="2"/>
    <n v="2"/>
    <n v="1"/>
    <n v="2"/>
  </r>
  <r>
    <n v="83046"/>
    <x v="1"/>
    <n v="79"/>
    <n v="4"/>
    <x v="1"/>
    <m/>
    <n v="1"/>
    <n v="2"/>
    <n v="2"/>
    <n v="68"/>
    <n v="1.76"/>
    <n v="178"/>
    <n v="4.5999999999999996"/>
    <n v="68"/>
    <n v="1.76"/>
    <n v="72.029107513187711"/>
    <n v="1.8642827826942701"/>
    <x v="1"/>
    <n v="2"/>
    <m/>
    <n v="3"/>
    <n v="3"/>
    <n v="1"/>
    <n v="3"/>
    <n v="3"/>
    <n v="3"/>
    <m/>
    <n v="0"/>
    <n v="0"/>
    <n v="2"/>
    <n v="9"/>
    <n v="2"/>
  </r>
  <r>
    <n v="83050"/>
    <x v="1"/>
    <n v="46"/>
    <n v="2"/>
    <x v="1"/>
    <m/>
    <n v="2"/>
    <n v="5"/>
    <n v="1"/>
    <n v="42"/>
    <n v="1.0900000000000001"/>
    <n v="249"/>
    <n v="6.44"/>
    <n v="48"/>
    <n v="1.245714285714286"/>
    <n v="46.652652265899128"/>
    <n v="1.2107474040435728"/>
    <x v="0"/>
    <n v="1"/>
    <n v="2"/>
    <n v="8"/>
    <n v="2"/>
    <n v="0"/>
    <n v="3"/>
    <n v="3"/>
    <n v="1"/>
    <n v="1"/>
    <n v="2"/>
    <n v="1"/>
    <n v="1"/>
    <n v="2"/>
    <m/>
  </r>
  <r>
    <n v="83061"/>
    <x v="1"/>
    <n v="55"/>
    <n v="1"/>
    <x v="1"/>
    <m/>
    <n v="1"/>
    <n v="3"/>
    <n v="1"/>
    <n v="47"/>
    <n v="1.22"/>
    <n v="205"/>
    <n v="5.3"/>
    <n v="52"/>
    <n v="1.3497872340425532"/>
    <n v="46.317090771390554"/>
    <n v="1.2022734200233292"/>
    <x v="1"/>
    <n v="2"/>
    <m/>
    <n v="8"/>
    <n v="4"/>
    <n v="3"/>
    <n v="3"/>
    <n v="3"/>
    <n v="2"/>
    <n v="1"/>
    <n v="0"/>
    <n v="0"/>
    <n v="1"/>
    <n v="1"/>
    <n v="2"/>
  </r>
  <r>
    <n v="83063"/>
    <x v="1"/>
    <n v="53"/>
    <n v="4"/>
    <x v="1"/>
    <m/>
    <n v="1"/>
    <n v="4"/>
    <n v="1"/>
    <n v="63"/>
    <n v="1.63"/>
    <n v="270"/>
    <n v="6.98"/>
    <n v="73"/>
    <n v="1.8887301587301586"/>
    <n v="60.437974100772379"/>
    <n v="1.5637126632422058"/>
    <x v="0"/>
    <n v="2"/>
    <m/>
    <n v="9"/>
    <n v="1"/>
    <n v="0"/>
    <m/>
    <m/>
    <m/>
    <m/>
    <n v="1"/>
    <n v="0"/>
    <n v="1"/>
    <n v="1"/>
    <n v="2"/>
  </r>
  <r>
    <n v="83065"/>
    <x v="1"/>
    <n v="44"/>
    <n v="4"/>
    <x v="1"/>
    <m/>
    <n v="1"/>
    <n v="3"/>
    <n v="6"/>
    <n v="55"/>
    <n v="1.42"/>
    <n v="168"/>
    <n v="4.34"/>
    <n v="55"/>
    <n v="1.42"/>
    <n v="64.044023892626782"/>
    <n v="1.6535002532278187"/>
    <x v="0"/>
    <n v="2"/>
    <m/>
    <n v="9"/>
    <n v="2"/>
    <n v="3"/>
    <m/>
    <m/>
    <m/>
    <n v="1"/>
    <n v="0"/>
    <n v="1"/>
    <n v="1"/>
    <n v="1"/>
    <n v="2"/>
  </r>
  <r>
    <n v="83067"/>
    <x v="1"/>
    <n v="34"/>
    <n v="3"/>
    <x v="1"/>
    <m/>
    <n v="1"/>
    <n v="4"/>
    <n v="1"/>
    <n v="51"/>
    <n v="1.32"/>
    <n v="183"/>
    <n v="4.7300000000000004"/>
    <n v="57"/>
    <n v="1.4752941176470591"/>
    <n v="53.911442692910597"/>
    <n v="1.3953549873459212"/>
    <x v="1"/>
    <m/>
    <m/>
    <n v="14"/>
    <n v="4"/>
    <n v="1"/>
    <n v="3"/>
    <n v="2"/>
    <n v="2"/>
    <n v="2"/>
    <n v="0"/>
    <n v="0"/>
    <n v="1"/>
    <n v="1"/>
    <n v="2"/>
  </r>
  <r>
    <n v="83068"/>
    <x v="1"/>
    <n v="59"/>
    <n v="1"/>
    <x v="1"/>
    <m/>
    <n v="1"/>
    <n v="3"/>
    <n v="1"/>
    <n v="33"/>
    <n v="0.85"/>
    <n v="236"/>
    <n v="6.1"/>
    <n v="42"/>
    <n v="1.0818181818181818"/>
    <n v="34.817353385651728"/>
    <n v="0.89681061750921121"/>
    <x v="0"/>
    <n v="2"/>
    <m/>
    <n v="9"/>
    <n v="3"/>
    <n v="2"/>
    <n v="3"/>
    <n v="3"/>
    <n v="2"/>
    <n v="0"/>
    <n v="0"/>
    <n v="0"/>
    <n v="1"/>
    <n v="1"/>
    <n v="1"/>
  </r>
  <r>
    <n v="83069"/>
    <x v="1"/>
    <n v="25"/>
    <n v="6"/>
    <x v="1"/>
    <m/>
    <n v="2"/>
    <n v="5"/>
    <n v="1"/>
    <n v="33"/>
    <n v="0.85"/>
    <n v="179"/>
    <n v="4.63"/>
    <n v="40"/>
    <n v="1.0303030303030303"/>
    <n v="40.583808098606077"/>
    <n v="1.0453405116307626"/>
    <x v="0"/>
    <m/>
    <m/>
    <n v="9"/>
    <n v="3"/>
    <n v="2"/>
    <n v="3"/>
    <n v="3"/>
    <n v="3"/>
    <n v="2"/>
    <n v="1"/>
    <n v="0"/>
    <n v="1"/>
    <n v="1"/>
    <n v="1"/>
  </r>
  <r>
    <n v="83070"/>
    <x v="1"/>
    <n v="71"/>
    <n v="6"/>
    <x v="1"/>
    <m/>
    <n v="2"/>
    <n v="5"/>
    <n v="2"/>
    <n v="33"/>
    <n v="0.85"/>
    <n v="215"/>
    <n v="5.56"/>
    <n v="42"/>
    <n v="1.0818181818181818"/>
    <n v="35.085633178664388"/>
    <n v="0.9037208546019615"/>
    <x v="0"/>
    <n v="2"/>
    <m/>
    <n v="15"/>
    <n v="3"/>
    <n v="3"/>
    <n v="3"/>
    <n v="3"/>
    <n v="3"/>
    <n v="0"/>
    <n v="0"/>
    <n v="3"/>
    <n v="1"/>
    <n v="1"/>
    <n v="2"/>
  </r>
  <r>
    <n v="83073"/>
    <x v="1"/>
    <n v="53"/>
    <n v="3"/>
    <x v="1"/>
    <m/>
    <n v="1"/>
    <n v="4"/>
    <n v="1"/>
    <n v="51"/>
    <n v="1.32"/>
    <n v="160"/>
    <n v="4.1399999999999997"/>
    <n v="59"/>
    <n v="1.527058823529412"/>
    <n v="59.619359041739017"/>
    <n v="1.54308929284501"/>
    <x v="0"/>
    <n v="1"/>
    <n v="2"/>
    <n v="9"/>
    <n v="2"/>
    <n v="3"/>
    <n v="3"/>
    <n v="3"/>
    <n v="3"/>
    <m/>
    <n v="1"/>
    <n v="0"/>
    <n v="1"/>
    <n v="1"/>
    <n v="2"/>
  </r>
  <r>
    <n v="83074"/>
    <x v="1"/>
    <n v="27"/>
    <n v="3"/>
    <x v="1"/>
    <m/>
    <n v="1"/>
    <n v="5"/>
    <n v="6"/>
    <n v="48"/>
    <n v="1.24"/>
    <n v="192"/>
    <n v="4.97"/>
    <n v="53"/>
    <n v="1.3691666666666666"/>
    <n v="51.47247654968362"/>
    <n v="1.3297056442001602"/>
    <x v="1"/>
    <m/>
    <m/>
    <n v="10"/>
    <n v="3"/>
    <n v="2"/>
    <n v="3"/>
    <n v="3"/>
    <n v="1"/>
    <n v="1"/>
    <n v="0"/>
    <n v="2"/>
    <n v="1"/>
    <n v="1"/>
    <n v="2"/>
  </r>
  <r>
    <n v="83075"/>
    <x v="1"/>
    <n v="77"/>
    <n v="6"/>
    <x v="1"/>
    <m/>
    <n v="2"/>
    <n v="5"/>
    <n v="2"/>
    <n v="81"/>
    <n v="2.09"/>
    <n v="211"/>
    <n v="5.46"/>
    <n v="90"/>
    <n v="2.322222222222222"/>
    <n v="71.629592083132664"/>
    <n v="1.8482203389351513"/>
    <x v="1"/>
    <n v="2"/>
    <m/>
    <n v="15"/>
    <n v="3"/>
    <n v="3"/>
    <n v="0"/>
    <n v="3"/>
    <n v="3"/>
    <n v="1"/>
    <n v="0"/>
    <n v="0"/>
    <n v="1"/>
    <n v="1"/>
    <n v="2"/>
  </r>
  <r>
    <n v="83083"/>
    <x v="1"/>
    <n v="23"/>
    <n v="2"/>
    <x v="1"/>
    <m/>
    <n v="2"/>
    <n v="2"/>
    <n v="1"/>
    <n v="45"/>
    <n v="1.1599999999999999"/>
    <n v="190"/>
    <n v="4.91"/>
    <n v="45"/>
    <n v="1.1599999999999999"/>
    <n v="42.944267161752542"/>
    <n v="1.1070077757251764"/>
    <x v="0"/>
    <m/>
    <m/>
    <n v="14"/>
    <n v="3"/>
    <n v="2"/>
    <m/>
    <m/>
    <m/>
    <n v="4"/>
    <n v="2"/>
    <n v="10"/>
    <n v="1"/>
    <n v="1"/>
    <n v="2"/>
  </r>
  <r>
    <n v="83088"/>
    <x v="1"/>
    <n v="78"/>
    <n v="4"/>
    <x v="1"/>
    <m/>
    <n v="1"/>
    <n v="4"/>
    <n v="1"/>
    <n v="88"/>
    <n v="2.2799999999999998"/>
    <n v="221"/>
    <n v="5.72"/>
    <n v="87"/>
    <n v="2.2540909090909089"/>
    <n v="87.9741095185109"/>
    <n v="2.2793292011614188"/>
    <x v="0"/>
    <n v="2"/>
    <m/>
    <n v="9"/>
    <n v="3"/>
    <n v="3"/>
    <n v="3"/>
    <n v="2"/>
    <n v="3"/>
    <n v="1"/>
    <n v="0"/>
    <n v="0"/>
    <n v="1"/>
    <n v="1"/>
    <n v="2"/>
  </r>
  <r>
    <n v="83096"/>
    <x v="1"/>
    <n v="23"/>
    <n v="1"/>
    <x v="1"/>
    <m/>
    <n v="1"/>
    <n v="4"/>
    <n v="6"/>
    <n v="48"/>
    <n v="1.24"/>
    <n v="195"/>
    <n v="5.04"/>
    <n v="48"/>
    <n v="1.24"/>
    <n v="48.555438275822638"/>
    <n v="1.2543488221254182"/>
    <x v="1"/>
    <m/>
    <m/>
    <n v="77"/>
    <n v="1"/>
    <n v="3"/>
    <n v="3"/>
    <n v="2"/>
    <n v="3"/>
    <n v="0"/>
    <n v="2"/>
    <n v="4"/>
    <n v="1"/>
    <n v="1"/>
    <n v="2"/>
  </r>
  <r>
    <n v="83098"/>
    <x v="1"/>
    <n v="80"/>
    <n v="3"/>
    <x v="1"/>
    <m/>
    <n v="1"/>
    <n v="4"/>
    <n v="1"/>
    <n v="40"/>
    <n v="1.03"/>
    <n v="131"/>
    <n v="3.39"/>
    <n v="45"/>
    <n v="1.1587499999999999"/>
    <n v="35.648408491322861"/>
    <n v="0.91794651865156374"/>
    <x v="1"/>
    <n v="2"/>
    <m/>
    <n v="4"/>
    <n v="4"/>
    <n v="3"/>
    <n v="3"/>
    <n v="3"/>
    <n v="3"/>
    <m/>
    <n v="4"/>
    <n v="0"/>
    <n v="2"/>
    <n v="1"/>
    <n v="2"/>
  </r>
  <r>
    <n v="83100"/>
    <x v="1"/>
    <n v="57"/>
    <n v="4"/>
    <x v="1"/>
    <m/>
    <n v="1"/>
    <n v="1"/>
    <n v="5"/>
    <n v="43"/>
    <n v="1.1100000000000001"/>
    <n v="241"/>
    <n v="6.23"/>
    <n v="42"/>
    <n v="1.084186046511628"/>
    <n v="40.796432831814236"/>
    <n v="1.0531172196119489"/>
    <x v="0"/>
    <n v="2"/>
    <m/>
    <n v="5"/>
    <n v="4"/>
    <n v="0"/>
    <m/>
    <m/>
    <m/>
    <m/>
    <n v="0"/>
    <n v="30"/>
    <n v="2"/>
    <n v="1"/>
    <n v="1"/>
  </r>
  <r>
    <n v="83101"/>
    <x v="1"/>
    <n v="21"/>
    <n v="7"/>
    <x v="1"/>
    <m/>
    <n v="1"/>
    <n v="5"/>
    <n v="5"/>
    <n v="51"/>
    <n v="1.32"/>
    <n v="91"/>
    <n v="2.35"/>
    <n v="46"/>
    <n v="1.1905882352941177"/>
    <n v="49.762617685026065"/>
    <n v="1.2879736342006747"/>
    <x v="0"/>
    <m/>
    <m/>
    <n v="15"/>
    <n v="4"/>
    <n v="3"/>
    <n v="2"/>
    <n v="2"/>
    <n v="2"/>
    <m/>
    <n v="0"/>
    <n v="0"/>
    <n v="1"/>
    <n v="1"/>
    <n v="2"/>
  </r>
  <r>
    <n v="83103"/>
    <x v="1"/>
    <n v="32"/>
    <n v="4"/>
    <x v="1"/>
    <m/>
    <n v="2"/>
    <n v="4"/>
    <n v="3"/>
    <n v="44"/>
    <n v="1.1399999999999999"/>
    <n v="219"/>
    <n v="5.66"/>
    <n v="53"/>
    <n v="1.3731818181818181"/>
    <n v="43.927549607535461"/>
    <n v="1.1381228761952367"/>
    <x v="0"/>
    <m/>
    <m/>
    <n v="8"/>
    <n v="3"/>
    <n v="2"/>
    <m/>
    <m/>
    <m/>
    <n v="6"/>
    <n v="0"/>
    <n v="8"/>
    <n v="1"/>
    <n v="1"/>
    <n v="2"/>
  </r>
  <r>
    <n v="83108"/>
    <x v="1"/>
    <n v="49"/>
    <n v="4"/>
    <x v="1"/>
    <m/>
    <n v="1"/>
    <n v="4"/>
    <n v="6"/>
    <n v="60"/>
    <n v="1.55"/>
    <n v="148"/>
    <n v="3.83"/>
    <n v="66"/>
    <n v="1.7049999999999998"/>
    <n v="59.801012476042942"/>
    <n v="1.5448594889644427"/>
    <x v="1"/>
    <n v="2"/>
    <m/>
    <n v="12"/>
    <n v="3"/>
    <n v="0"/>
    <n v="3"/>
    <n v="2"/>
    <n v="1"/>
    <n v="4"/>
    <n v="0"/>
    <n v="2"/>
    <n v="1"/>
    <n v="1"/>
    <n v="2"/>
  </r>
  <r>
    <n v="83111"/>
    <x v="1"/>
    <n v="64"/>
    <n v="6"/>
    <x v="1"/>
    <m/>
    <n v="2"/>
    <n v="3"/>
    <n v="1"/>
    <n v="42"/>
    <n v="1.0900000000000001"/>
    <n v="201"/>
    <n v="5.2"/>
    <n v="48"/>
    <n v="1.245714285714286"/>
    <n v="40.379370963157768"/>
    <n v="1.0479408178533802"/>
    <x v="0"/>
    <n v="2"/>
    <m/>
    <n v="9"/>
    <n v="3"/>
    <n v="3"/>
    <n v="3"/>
    <n v="3"/>
    <n v="3"/>
    <m/>
    <n v="0"/>
    <n v="0"/>
    <n v="1"/>
    <n v="2"/>
    <m/>
  </r>
  <r>
    <n v="83116"/>
    <x v="1"/>
    <n v="65"/>
    <n v="4"/>
    <x v="1"/>
    <m/>
    <n v="1"/>
    <n v="3"/>
    <n v="4"/>
    <n v="64"/>
    <n v="1.66"/>
    <n v="176"/>
    <n v="4.55"/>
    <n v="66"/>
    <n v="1.7118749999999998"/>
    <n v="57.056552157352606"/>
    <n v="1.4799043215813332"/>
    <x v="1"/>
    <n v="2"/>
    <m/>
    <n v="6"/>
    <n v="3"/>
    <n v="0"/>
    <n v="3"/>
    <n v="3"/>
    <n v="3"/>
    <n v="1"/>
    <n v="0"/>
    <n v="0"/>
    <n v="1"/>
    <n v="1"/>
    <n v="2"/>
  </r>
  <r>
    <n v="83118"/>
    <x v="1"/>
    <n v="71"/>
    <n v="6"/>
    <x v="1"/>
    <m/>
    <n v="2"/>
    <n v="4"/>
    <n v="1"/>
    <n v="83"/>
    <n v="2.15"/>
    <n v="158"/>
    <n v="4.09"/>
    <n v="86"/>
    <n v="2.2277108433734942"/>
    <n v="76.25192956073586"/>
    <n v="1.9752005850070133"/>
    <x v="0"/>
    <n v="2"/>
    <m/>
    <n v="7"/>
    <n v="2"/>
    <n v="3"/>
    <n v="3"/>
    <n v="3"/>
    <n v="3"/>
    <m/>
    <n v="0"/>
    <n v="0"/>
    <n v="1"/>
    <n v="1"/>
    <n v="2"/>
  </r>
  <r>
    <n v="83122"/>
    <x v="1"/>
    <n v="48"/>
    <n v="3"/>
    <x v="1"/>
    <m/>
    <n v="1"/>
    <n v="2"/>
    <n v="1"/>
    <n v="29"/>
    <n v="0.75"/>
    <n v="218"/>
    <n v="5.64"/>
    <n v="24"/>
    <n v="0.62068965517241381"/>
    <n v="26.982834528839771"/>
    <n v="0.69783192746999401"/>
    <x v="1"/>
    <n v="2"/>
    <m/>
    <n v="5"/>
    <n v="1"/>
    <n v="3"/>
    <n v="3"/>
    <n v="3"/>
    <n v="3"/>
    <n v="1"/>
    <n v="0"/>
    <n v="0"/>
    <n v="1"/>
    <n v="1"/>
    <n v="2"/>
  </r>
  <r>
    <n v="83129"/>
    <x v="1"/>
    <n v="74"/>
    <n v="6"/>
    <x v="1"/>
    <m/>
    <n v="2"/>
    <n v="3"/>
    <n v="1"/>
    <n v="50"/>
    <n v="1.29"/>
    <n v="121"/>
    <n v="3.13"/>
    <n v="59"/>
    <n v="1.5222"/>
    <n v="51.959486977500738"/>
    <n v="1.3405547640195192"/>
    <x v="0"/>
    <n v="2"/>
    <m/>
    <n v="15"/>
    <n v="1"/>
    <n v="3"/>
    <n v="3"/>
    <n v="3"/>
    <n v="3"/>
    <m/>
    <n v="0"/>
    <n v="0"/>
    <n v="2"/>
    <n v="1"/>
    <n v="2"/>
  </r>
  <r>
    <n v="83131"/>
    <x v="1"/>
    <n v="30"/>
    <n v="6"/>
    <x v="1"/>
    <m/>
    <n v="2"/>
    <n v="5"/>
    <n v="1"/>
    <n v="88"/>
    <n v="2.2799999999999998"/>
    <n v="182"/>
    <n v="4.71"/>
    <n v="89"/>
    <n v="2.3059090909090907"/>
    <n v="89.582130761106484"/>
    <n v="2.3209915697195771"/>
    <x v="0"/>
    <m/>
    <m/>
    <n v="15"/>
    <n v="2"/>
    <n v="0"/>
    <m/>
    <m/>
    <m/>
    <n v="3"/>
    <n v="2"/>
    <n v="0"/>
    <n v="1"/>
    <n v="1"/>
    <n v="2"/>
  </r>
  <r>
    <n v="83140"/>
    <x v="1"/>
    <n v="44"/>
    <n v="6"/>
    <x v="1"/>
    <m/>
    <n v="2"/>
    <n v="1"/>
    <n v="1"/>
    <n v="44"/>
    <n v="1.1399999999999999"/>
    <n v="149"/>
    <n v="3.85"/>
    <n v="46"/>
    <n v="1.1918181818181817"/>
    <n v="52.232829767669429"/>
    <n v="1.3533051348896168"/>
    <x v="0"/>
    <n v="2"/>
    <m/>
    <n v="1"/>
    <n v="3"/>
    <n v="2"/>
    <n v="2"/>
    <n v="2"/>
    <n v="3"/>
    <m/>
    <n v="0"/>
    <n v="0"/>
    <n v="2"/>
    <n v="2"/>
    <m/>
  </r>
  <r>
    <n v="83144"/>
    <x v="1"/>
    <n v="34"/>
    <n v="3"/>
    <x v="1"/>
    <m/>
    <n v="1"/>
    <n v="2"/>
    <n v="1"/>
    <n v="34"/>
    <n v="0.88"/>
    <n v="203"/>
    <n v="5.25"/>
    <n v="37"/>
    <n v="0.95764705882352952"/>
    <n v="35.089141100207293"/>
    <n v="0.90818953435830641"/>
    <x v="1"/>
    <m/>
    <m/>
    <n v="6"/>
    <n v="4"/>
    <n v="1"/>
    <n v="3"/>
    <n v="3"/>
    <n v="1"/>
    <m/>
    <n v="0"/>
    <n v="1"/>
    <n v="1"/>
    <n v="2"/>
    <m/>
  </r>
  <r>
    <n v="83150"/>
    <x v="1"/>
    <n v="43"/>
    <n v="2"/>
    <x v="1"/>
    <m/>
    <n v="2"/>
    <n v="2"/>
    <n v="3"/>
    <n v="32"/>
    <n v="0.83"/>
    <n v="186"/>
    <n v="4.8099999999999996"/>
    <n v="26"/>
    <n v="0.67437499999999995"/>
    <n v="25.728731267099626"/>
    <n v="0.66733896724039654"/>
    <x v="0"/>
    <n v="2"/>
    <m/>
    <n v="12"/>
    <n v="4"/>
    <n v="1"/>
    <m/>
    <m/>
    <m/>
    <n v="4"/>
    <n v="0"/>
    <n v="0"/>
    <n v="1"/>
    <n v="1"/>
    <n v="2"/>
  </r>
  <r>
    <n v="83151"/>
    <x v="1"/>
    <n v="23"/>
    <n v="1"/>
    <x v="1"/>
    <m/>
    <n v="2"/>
    <n v="1"/>
    <n v="6"/>
    <n v="37"/>
    <n v="0.96"/>
    <n v="155"/>
    <n v="4.01"/>
    <n v="31"/>
    <n v="0.80432432432432432"/>
    <n v="36.003889763870326"/>
    <n v="0.93415497765717592"/>
    <x v="0"/>
    <m/>
    <m/>
    <n v="4"/>
    <n v="3"/>
    <n v="3"/>
    <n v="3"/>
    <n v="1"/>
    <n v="3"/>
    <m/>
    <n v="0"/>
    <n v="0"/>
    <n v="2"/>
    <n v="1"/>
    <n v="2"/>
  </r>
  <r>
    <n v="83160"/>
    <x v="1"/>
    <n v="80"/>
    <n v="3"/>
    <x v="1"/>
    <m/>
    <n v="1"/>
    <n v="4"/>
    <n v="1"/>
    <n v="47"/>
    <n v="1.22"/>
    <n v="164"/>
    <n v="4.24"/>
    <n v="53"/>
    <n v="1.3757446808510638"/>
    <n v="44.306241855718611"/>
    <n v="1.1500769162548237"/>
    <x v="0"/>
    <n v="2"/>
    <m/>
    <n v="15"/>
    <n v="2"/>
    <n v="3"/>
    <n v="3"/>
    <n v="3"/>
    <n v="3"/>
    <n v="0"/>
    <n v="1"/>
    <n v="0"/>
    <n v="1"/>
    <n v="1"/>
    <n v="2"/>
  </r>
  <r>
    <n v="83165"/>
    <x v="1"/>
    <n v="47"/>
    <n v="6"/>
    <x v="1"/>
    <m/>
    <n v="2"/>
    <n v="1"/>
    <n v="4"/>
    <n v="50"/>
    <n v="1.29"/>
    <n v="160"/>
    <n v="4.1399999999999997"/>
    <n v="47"/>
    <n v="1.2126000000000001"/>
    <n v="62.864062948851426"/>
    <n v="1.6218928240803669"/>
    <x v="0"/>
    <n v="2"/>
    <m/>
    <n v="8"/>
    <n v="1"/>
    <n v="0"/>
    <m/>
    <m/>
    <m/>
    <m/>
    <n v="0"/>
    <n v="0"/>
    <n v="1"/>
    <n v="1"/>
    <n v="2"/>
  </r>
  <r>
    <n v="83170"/>
    <x v="1"/>
    <n v="68"/>
    <n v="1"/>
    <x v="1"/>
    <m/>
    <n v="1"/>
    <n v="2"/>
    <n v="4"/>
    <n v="57"/>
    <n v="1.47"/>
    <n v="154"/>
    <n v="3.98"/>
    <n v="53"/>
    <n v="1.3668421052631579"/>
    <n v="48.07428600712116"/>
    <n v="1.2398105338678616"/>
    <x v="0"/>
    <n v="2"/>
    <m/>
    <n v="2"/>
    <n v="3"/>
    <n v="1"/>
    <m/>
    <m/>
    <m/>
    <m/>
    <n v="3"/>
    <n v="0"/>
    <n v="2"/>
    <n v="1"/>
    <n v="2"/>
  </r>
  <r>
    <n v="83171"/>
    <x v="1"/>
    <n v="52"/>
    <n v="3"/>
    <x v="1"/>
    <m/>
    <n v="1"/>
    <n v="4"/>
    <n v="1"/>
    <n v="53"/>
    <n v="1.37"/>
    <n v="175"/>
    <n v="4.53"/>
    <n v="60"/>
    <n v="1.5509433962264152"/>
    <n v="45.947273596612241"/>
    <n v="1.1876936759879013"/>
    <x v="1"/>
    <n v="2"/>
    <m/>
    <n v="4"/>
    <n v="2"/>
    <n v="2"/>
    <n v="2"/>
    <n v="2"/>
    <n v="3"/>
    <m/>
    <n v="0"/>
    <n v="2"/>
    <n v="1"/>
    <n v="1"/>
    <n v="2"/>
  </r>
  <r>
    <n v="83174"/>
    <x v="1"/>
    <n v="44"/>
    <n v="6"/>
    <x v="1"/>
    <m/>
    <n v="2"/>
    <n v="5"/>
    <n v="1"/>
    <n v="62"/>
    <n v="1.6"/>
    <n v="204"/>
    <n v="5.28"/>
    <n v="60"/>
    <n v="1.5483870967741935"/>
    <n v="59.021406123207477"/>
    <n v="1.5231330612440641"/>
    <x v="0"/>
    <n v="2"/>
    <m/>
    <n v="15"/>
    <n v="3"/>
    <n v="3"/>
    <n v="3"/>
    <n v="1"/>
    <n v="2"/>
    <n v="0"/>
    <n v="0"/>
    <n v="0"/>
    <n v="1"/>
    <n v="1"/>
    <n v="2"/>
  </r>
  <r>
    <n v="83177"/>
    <x v="1"/>
    <n v="36"/>
    <n v="3"/>
    <x v="1"/>
    <m/>
    <n v="1"/>
    <n v="5"/>
    <n v="1"/>
    <n v="64"/>
    <n v="1.66"/>
    <n v="155"/>
    <n v="4.01"/>
    <n v="59"/>
    <n v="1.5303125"/>
    <n v="62.93829224325178"/>
    <n v="1.6324619550593429"/>
    <x v="1"/>
    <m/>
    <m/>
    <n v="15"/>
    <n v="2"/>
    <n v="3"/>
    <n v="3"/>
    <n v="3"/>
    <n v="3"/>
    <n v="1"/>
    <n v="0"/>
    <n v="0"/>
    <n v="1"/>
    <n v="1"/>
    <n v="2"/>
  </r>
  <r>
    <n v="83182"/>
    <x v="1"/>
    <n v="45"/>
    <n v="4"/>
    <x v="1"/>
    <m/>
    <n v="1"/>
    <n v="5"/>
    <n v="1"/>
    <n v="57"/>
    <n v="1.47"/>
    <n v="137"/>
    <n v="3.54"/>
    <n v="64"/>
    <n v="1.6505263157894736"/>
    <n v="62.972570766831467"/>
    <n v="1.6240294566182853"/>
    <x v="1"/>
    <n v="2"/>
    <m/>
    <n v="14"/>
    <n v="3"/>
    <n v="0"/>
    <m/>
    <m/>
    <m/>
    <n v="1"/>
    <n v="4"/>
    <n v="0"/>
    <n v="1"/>
    <n v="1"/>
    <n v="2"/>
  </r>
  <r>
    <n v="83184"/>
    <x v="1"/>
    <n v="59"/>
    <n v="3"/>
    <x v="1"/>
    <m/>
    <n v="1"/>
    <n v="5"/>
    <n v="5"/>
    <n v="73"/>
    <n v="1.89"/>
    <n v="225"/>
    <n v="5.82"/>
    <n v="71"/>
    <n v="1.8382191780821917"/>
    <n v="63.108810676615775"/>
    <n v="1.6339130435452576"/>
    <x v="1"/>
    <n v="2"/>
    <m/>
    <n v="3"/>
    <n v="3"/>
    <n v="3"/>
    <n v="3"/>
    <n v="3"/>
    <n v="3"/>
    <m/>
    <n v="0"/>
    <n v="0"/>
    <n v="1"/>
    <n v="2"/>
    <m/>
  </r>
  <r>
    <n v="83186"/>
    <x v="1"/>
    <n v="64"/>
    <n v="3"/>
    <x v="1"/>
    <m/>
    <n v="1"/>
    <n v="4"/>
    <n v="2"/>
    <n v="42"/>
    <n v="1.0900000000000001"/>
    <n v="212"/>
    <n v="5.48"/>
    <n v="52"/>
    <n v="1.3495238095238098"/>
    <n v="58.446358941126832"/>
    <n v="1.5168221725197202"/>
    <x v="1"/>
    <n v="1"/>
    <n v="1"/>
    <n v="6"/>
    <n v="3"/>
    <n v="3"/>
    <n v="3"/>
    <n v="2"/>
    <n v="1"/>
    <n v="2"/>
    <n v="0"/>
    <n v="4"/>
    <n v="1"/>
    <n v="2"/>
    <m/>
  </r>
  <r>
    <n v="83191"/>
    <x v="1"/>
    <n v="62"/>
    <n v="6"/>
    <x v="1"/>
    <m/>
    <n v="2"/>
    <n v="1"/>
    <n v="3"/>
    <n v="40"/>
    <n v="1.03"/>
    <n v="246"/>
    <n v="6.36"/>
    <n v="49"/>
    <n v="1.2617499999999999"/>
    <n v="32.663546204670396"/>
    <n v="0.84108631477026274"/>
    <x v="0"/>
    <n v="1"/>
    <n v="1"/>
    <n v="10"/>
    <n v="3"/>
    <n v="2"/>
    <m/>
    <m/>
    <m/>
    <m/>
    <n v="0"/>
    <n v="0"/>
    <n v="1"/>
    <n v="2"/>
    <m/>
  </r>
  <r>
    <n v="83196"/>
    <x v="1"/>
    <n v="61"/>
    <n v="4"/>
    <x v="1"/>
    <m/>
    <n v="1"/>
    <n v="1"/>
    <n v="5"/>
    <n v="68"/>
    <n v="1.76"/>
    <n v="273"/>
    <n v="7.06"/>
    <n v="72"/>
    <n v="1.8635294117647059"/>
    <n v="62.585805146028491"/>
    <n v="1.6198678978972081"/>
    <x v="0"/>
    <n v="1"/>
    <n v="1"/>
    <n v="2"/>
    <n v="3"/>
    <n v="0"/>
    <m/>
    <m/>
    <m/>
    <m/>
    <n v="0"/>
    <n v="0"/>
    <n v="2"/>
    <n v="2"/>
    <m/>
  </r>
  <r>
    <n v="83197"/>
    <x v="1"/>
    <n v="25"/>
    <n v="1"/>
    <x v="1"/>
    <m/>
    <n v="1"/>
    <n v="2"/>
    <n v="4"/>
    <n v="45"/>
    <n v="1.1599999999999999"/>
    <n v="165"/>
    <n v="4.2699999999999996"/>
    <n v="47"/>
    <n v="1.2115555555555555"/>
    <n v="50.982916244307951"/>
    <n v="1.3142262854088271"/>
    <x v="0"/>
    <m/>
    <m/>
    <n v="5"/>
    <n v="4"/>
    <n v="1"/>
    <n v="3"/>
    <n v="2"/>
    <n v="1"/>
    <n v="0"/>
    <n v="0"/>
    <n v="0"/>
    <n v="1"/>
    <n v="2"/>
    <m/>
  </r>
  <r>
    <n v="83201"/>
    <x v="1"/>
    <n v="53"/>
    <n v="3"/>
    <x v="1"/>
    <m/>
    <n v="1"/>
    <n v="3"/>
    <n v="1"/>
    <n v="36"/>
    <n v="0.93"/>
    <n v="201"/>
    <n v="5.2"/>
    <n v="34"/>
    <n v="0.87833333333333341"/>
    <n v="34.963225599949659"/>
    <n v="0.90321666133203293"/>
    <x v="1"/>
    <n v="1"/>
    <n v="1"/>
    <n v="99"/>
    <n v="4"/>
    <n v="3"/>
    <n v="3"/>
    <n v="3"/>
    <n v="3"/>
    <n v="1"/>
    <n v="2"/>
    <n v="8"/>
    <n v="1"/>
    <n v="2"/>
    <m/>
  </r>
  <r>
    <n v="83203"/>
    <x v="1"/>
    <n v="61"/>
    <n v="3"/>
    <x v="1"/>
    <m/>
    <n v="1"/>
    <n v="3"/>
    <n v="1"/>
    <n v="55"/>
    <n v="1.42"/>
    <n v="211"/>
    <n v="5.46"/>
    <n v="49"/>
    <n v="1.265090909090909"/>
    <n v="49.933128674577574"/>
    <n v="1.2891825948709119"/>
    <x v="1"/>
    <n v="1"/>
    <n v="1"/>
    <n v="14"/>
    <n v="3"/>
    <n v="2"/>
    <n v="3"/>
    <n v="3"/>
    <n v="3"/>
    <n v="0"/>
    <n v="0"/>
    <n v="0"/>
    <n v="2"/>
    <n v="1"/>
    <n v="2"/>
  </r>
  <r>
    <n v="83208"/>
    <x v="1"/>
    <n v="30"/>
    <n v="6"/>
    <x v="1"/>
    <m/>
    <n v="2"/>
    <n v="4"/>
    <n v="1"/>
    <n v="46"/>
    <n v="1.19"/>
    <n v="126"/>
    <n v="3.26"/>
    <n v="40"/>
    <n v="1.034782608695652"/>
    <n v="45.461317354486255"/>
    <n v="1.1760645141704054"/>
    <x v="0"/>
    <m/>
    <m/>
    <n v="8"/>
    <n v="3"/>
    <n v="2"/>
    <n v="3"/>
    <n v="3"/>
    <n v="3"/>
    <m/>
    <n v="0"/>
    <n v="1"/>
    <n v="2"/>
    <n v="2"/>
    <m/>
  </r>
  <r>
    <n v="83210"/>
    <x v="1"/>
    <n v="63"/>
    <n v="3"/>
    <x v="1"/>
    <m/>
    <n v="1"/>
    <n v="5"/>
    <n v="1"/>
    <n v="66"/>
    <n v="1.71"/>
    <n v="219"/>
    <n v="5.66"/>
    <n v="60"/>
    <n v="1.5545454545454545"/>
    <n v="61.659443283177445"/>
    <n v="1.5975401214277793"/>
    <x v="1"/>
    <n v="1"/>
    <n v="2"/>
    <m/>
    <n v="3"/>
    <n v="0"/>
    <n v="3"/>
    <n v="3"/>
    <n v="3"/>
    <n v="1"/>
    <n v="0"/>
    <n v="0"/>
    <n v="1"/>
    <n v="1"/>
    <n v="2"/>
  </r>
  <r>
    <n v="83214"/>
    <x v="1"/>
    <n v="42"/>
    <n v="1"/>
    <x v="1"/>
    <m/>
    <n v="1"/>
    <n v="5"/>
    <n v="1"/>
    <n v="60"/>
    <n v="1.55"/>
    <n v="189"/>
    <n v="4.8899999999999997"/>
    <n v="67"/>
    <n v="1.7308333333333334"/>
    <n v="67.620667883522628"/>
    <n v="1.7468672536576679"/>
    <x v="1"/>
    <n v="2"/>
    <m/>
    <n v="15"/>
    <n v="4"/>
    <n v="1"/>
    <n v="3"/>
    <n v="3"/>
    <n v="2"/>
    <n v="0"/>
    <n v="0"/>
    <n v="0"/>
    <n v="1"/>
    <n v="1"/>
    <n v="2"/>
  </r>
  <r>
    <n v="83215"/>
    <x v="1"/>
    <n v="42"/>
    <n v="3"/>
    <x v="1"/>
    <m/>
    <n v="1"/>
    <n v="3"/>
    <n v="1"/>
    <n v="34"/>
    <n v="0.88"/>
    <n v="292"/>
    <n v="7.55"/>
    <n v="38"/>
    <n v="0.98352941176470576"/>
    <n v="29.377047573730181"/>
    <n v="0.76034711367301644"/>
    <x v="1"/>
    <n v="2"/>
    <m/>
    <n v="4"/>
    <n v="5"/>
    <n v="3"/>
    <n v="3"/>
    <n v="3"/>
    <n v="3"/>
    <n v="2"/>
    <n v="0"/>
    <n v="0"/>
    <n v="1"/>
    <n v="2"/>
    <m/>
  </r>
  <r>
    <n v="83222"/>
    <x v="1"/>
    <n v="51"/>
    <n v="2"/>
    <x v="1"/>
    <m/>
    <n v="2"/>
    <n v="4"/>
    <n v="3"/>
    <n v="34"/>
    <n v="0.88"/>
    <n v="178"/>
    <n v="4.5999999999999996"/>
    <n v="38"/>
    <n v="0.98352941176470576"/>
    <n v="36.321578848415122"/>
    <n v="0.9400879231354502"/>
    <x v="1"/>
    <n v="2"/>
    <m/>
    <n v="7"/>
    <n v="3"/>
    <n v="0"/>
    <m/>
    <m/>
    <m/>
    <n v="1"/>
    <n v="0"/>
    <n v="0"/>
    <n v="1"/>
    <n v="2"/>
    <m/>
  </r>
  <r>
    <n v="83236"/>
    <x v="1"/>
    <n v="52"/>
    <n v="3"/>
    <x v="1"/>
    <m/>
    <n v="2"/>
    <n v="5"/>
    <n v="1"/>
    <n v="64"/>
    <n v="1.66"/>
    <n v="230"/>
    <n v="5.95"/>
    <n v="59"/>
    <n v="1.5303125"/>
    <n v="68.935263720757973"/>
    <n v="1.7880084027571599"/>
    <x v="1"/>
    <n v="1"/>
    <n v="2"/>
    <n v="8"/>
    <n v="3"/>
    <n v="1"/>
    <m/>
    <m/>
    <m/>
    <n v="0"/>
    <n v="0"/>
    <n v="0"/>
    <n v="1"/>
    <n v="1"/>
    <n v="2"/>
  </r>
  <r>
    <n v="83237"/>
    <x v="1"/>
    <n v="52"/>
    <n v="3"/>
    <x v="1"/>
    <m/>
    <n v="1"/>
    <n v="5"/>
    <n v="3"/>
    <n v="85"/>
    <n v="2.2000000000000002"/>
    <n v="313"/>
    <n v="8.09"/>
    <n v="81"/>
    <n v="2.0964705882352943"/>
    <n v="81.394499144398864"/>
    <n v="2.1066811543256176"/>
    <x v="1"/>
    <n v="2"/>
    <m/>
    <n v="2"/>
    <n v="1"/>
    <n v="0"/>
    <m/>
    <m/>
    <m/>
    <n v="1"/>
    <n v="0"/>
    <n v="10"/>
    <n v="1"/>
    <n v="1"/>
    <n v="2"/>
  </r>
  <r>
    <n v="83238"/>
    <x v="1"/>
    <n v="79"/>
    <n v="6"/>
    <x v="1"/>
    <m/>
    <n v="2"/>
    <n v="1"/>
    <n v="2"/>
    <n v="61"/>
    <n v="1.58"/>
    <n v="194"/>
    <n v="5.0199999999999996"/>
    <n v="70"/>
    <n v="1.8131147540983608"/>
    <n v="67.876169857770336"/>
    <n v="1.7581040717258547"/>
    <x v="0"/>
    <n v="2"/>
    <m/>
    <n v="7"/>
    <n v="2"/>
    <n v="0"/>
    <m/>
    <m/>
    <m/>
    <n v="1"/>
    <n v="0"/>
    <n v="0"/>
    <n v="2"/>
    <n v="1"/>
    <n v="2"/>
  </r>
  <r>
    <n v="83248"/>
    <x v="1"/>
    <n v="35"/>
    <n v="1"/>
    <x v="1"/>
    <m/>
    <n v="2"/>
    <n v="4"/>
    <n v="5"/>
    <n v="34"/>
    <n v="0.88"/>
    <n v="177"/>
    <n v="4.58"/>
    <n v="34"/>
    <n v="0.88"/>
    <n v="43.564586345193717"/>
    <n v="1.1275539995226609"/>
    <x v="0"/>
    <m/>
    <m/>
    <n v="77"/>
    <n v="3"/>
    <n v="3"/>
    <n v="3"/>
    <n v="3"/>
    <n v="3"/>
    <n v="2"/>
    <n v="0"/>
    <n v="0"/>
    <n v="1"/>
    <n v="1"/>
    <n v="2"/>
  </r>
  <r>
    <n v="83249"/>
    <x v="1"/>
    <n v="28"/>
    <n v="3"/>
    <x v="1"/>
    <m/>
    <n v="1"/>
    <n v="4"/>
    <n v="5"/>
    <n v="48"/>
    <n v="1.24"/>
    <n v="169"/>
    <n v="4.37"/>
    <n v="53"/>
    <n v="1.3691666666666666"/>
    <n v="40.982808027924506"/>
    <n v="1.0587225407213829"/>
    <x v="1"/>
    <m/>
    <m/>
    <n v="7"/>
    <n v="3"/>
    <n v="1"/>
    <m/>
    <m/>
    <m/>
    <n v="13"/>
    <n v="0"/>
    <n v="15"/>
    <n v="1"/>
    <n v="1"/>
    <n v="2"/>
  </r>
  <r>
    <n v="83251"/>
    <x v="1"/>
    <n v="23"/>
    <n v="3"/>
    <x v="1"/>
    <m/>
    <n v="1"/>
    <n v="2"/>
    <n v="6"/>
    <n v="37"/>
    <n v="0.96"/>
    <n v="172"/>
    <n v="4.45"/>
    <n v="46"/>
    <n v="1.1935135135135133"/>
    <n v="36.548339715685451"/>
    <n v="0.94828124667724412"/>
    <x v="1"/>
    <m/>
    <m/>
    <m/>
    <n v="4"/>
    <n v="3"/>
    <n v="3"/>
    <n v="3"/>
    <n v="3"/>
    <n v="3"/>
    <n v="1"/>
    <n v="4"/>
    <n v="1"/>
    <n v="1"/>
    <n v="2"/>
  </r>
  <r>
    <n v="83252"/>
    <x v="1"/>
    <n v="41"/>
    <n v="4"/>
    <x v="1"/>
    <m/>
    <n v="1"/>
    <n v="4"/>
    <n v="1"/>
    <n v="40"/>
    <n v="1.03"/>
    <n v="177"/>
    <n v="4.58"/>
    <n v="36"/>
    <n v="0.92699999999999994"/>
    <n v="36.441131478537692"/>
    <n v="0.93835913557234552"/>
    <x v="1"/>
    <n v="1"/>
    <n v="2"/>
    <n v="1"/>
    <n v="4"/>
    <n v="1"/>
    <m/>
    <m/>
    <m/>
    <n v="6"/>
    <n v="0"/>
    <n v="4"/>
    <n v="1"/>
    <n v="1"/>
    <n v="2"/>
  </r>
  <r>
    <n v="83253"/>
    <x v="1"/>
    <n v="55"/>
    <n v="4"/>
    <x v="1"/>
    <m/>
    <n v="1"/>
    <n v="5"/>
    <n v="3"/>
    <n v="56"/>
    <n v="1.45"/>
    <n v="178"/>
    <n v="4.5999999999999996"/>
    <n v="65"/>
    <n v="1.6830357142857142"/>
    <n v="54.180178402981319"/>
    <n v="1.4028796193629092"/>
    <x v="0"/>
    <n v="1"/>
    <n v="2"/>
    <n v="15"/>
    <n v="2"/>
    <n v="2"/>
    <n v="3"/>
    <n v="3"/>
    <n v="3"/>
    <n v="2"/>
    <n v="0"/>
    <n v="0"/>
    <n v="1"/>
    <n v="1"/>
    <n v="2"/>
  </r>
  <r>
    <n v="83255"/>
    <x v="1"/>
    <n v="80"/>
    <n v="3"/>
    <x v="1"/>
    <m/>
    <n v="1"/>
    <n v="3"/>
    <n v="2"/>
    <n v="70"/>
    <n v="1.81"/>
    <n v="185"/>
    <n v="4.78"/>
    <n v="66"/>
    <n v="1.7065714285714286"/>
    <n v="72.332714793435997"/>
    <n v="1.8703173396588451"/>
    <x v="0"/>
    <n v="2"/>
    <m/>
    <n v="8"/>
    <n v="1"/>
    <n v="3"/>
    <n v="3"/>
    <n v="3"/>
    <n v="2"/>
    <n v="0"/>
    <n v="0"/>
    <n v="0"/>
    <n v="1"/>
    <n v="1"/>
    <n v="2"/>
  </r>
  <r>
    <n v="83258"/>
    <x v="1"/>
    <n v="33"/>
    <n v="4"/>
    <x v="1"/>
    <m/>
    <n v="1"/>
    <n v="4"/>
    <n v="3"/>
    <n v="94"/>
    <n v="2.4300000000000002"/>
    <n v="237"/>
    <n v="6.13"/>
    <n v="102"/>
    <n v="2.6368085106382981"/>
    <n v="96.54977419357175"/>
    <n v="2.4959143754295678"/>
    <x v="1"/>
    <m/>
    <m/>
    <n v="12"/>
    <n v="2"/>
    <n v="1"/>
    <n v="3"/>
    <n v="2"/>
    <n v="1"/>
    <n v="4"/>
    <n v="5"/>
    <n v="0"/>
    <n v="1"/>
    <n v="1"/>
    <n v="2"/>
  </r>
  <r>
    <n v="83260"/>
    <x v="1"/>
    <n v="24"/>
    <n v="7"/>
    <x v="1"/>
    <m/>
    <n v="2"/>
    <n v="4"/>
    <n v="1"/>
    <n v="51"/>
    <n v="1.32"/>
    <n v="131"/>
    <n v="3.39"/>
    <n v="53"/>
    <n v="1.371764705882353"/>
    <n v="45.620645438003528"/>
    <n v="1.1807696466306796"/>
    <x v="1"/>
    <m/>
    <m/>
    <n v="6"/>
    <n v="3"/>
    <n v="3"/>
    <m/>
    <m/>
    <m/>
    <m/>
    <n v="9999"/>
    <n v="9999"/>
    <n v="1"/>
    <n v="2"/>
    <m/>
  </r>
  <r>
    <n v="83261"/>
    <x v="1"/>
    <n v="63"/>
    <n v="1"/>
    <x v="1"/>
    <m/>
    <n v="2"/>
    <n v="1"/>
    <n v="1"/>
    <n v="62"/>
    <n v="1.6"/>
    <n v="182"/>
    <n v="4.71"/>
    <n v="56"/>
    <n v="1.4451612903225808"/>
    <n v="53.478630039985703"/>
    <n v="1.3800936784512441"/>
    <x v="0"/>
    <n v="2"/>
    <m/>
    <n v="9"/>
    <n v="3"/>
    <n v="3"/>
    <n v="3"/>
    <n v="3"/>
    <n v="3"/>
    <m/>
    <n v="0"/>
    <n v="0"/>
    <n v="2"/>
    <n v="2"/>
    <m/>
  </r>
  <r>
    <n v="83272"/>
    <x v="1"/>
    <n v="65"/>
    <n v="1"/>
    <x v="1"/>
    <m/>
    <n v="2"/>
    <n v="1"/>
    <n v="4"/>
    <n v="57"/>
    <n v="1.47"/>
    <n v="209"/>
    <n v="5.4"/>
    <n v="55"/>
    <n v="1.4184210526315788"/>
    <n v="51.422745359546546"/>
    <n v="1.3261655382198845"/>
    <x v="0"/>
    <n v="2"/>
    <m/>
    <n v="3"/>
    <n v="4"/>
    <n v="3"/>
    <m/>
    <m/>
    <m/>
    <m/>
    <n v="0"/>
    <n v="0"/>
    <n v="2"/>
    <n v="2"/>
    <m/>
  </r>
  <r>
    <n v="83278"/>
    <x v="1"/>
    <n v="38"/>
    <n v="3"/>
    <x v="0"/>
    <n v="2"/>
    <n v="1"/>
    <n v="4"/>
    <n v="1"/>
    <n v="65"/>
    <n v="1.68"/>
    <n v="164"/>
    <n v="4.24"/>
    <n v="68"/>
    <n v="1.7575384615384615"/>
    <n v="72.560959384503349"/>
    <n v="1.8754217194763942"/>
    <x v="1"/>
    <m/>
    <m/>
    <n v="7"/>
    <n v="2"/>
    <n v="0"/>
    <m/>
    <m/>
    <m/>
    <n v="0"/>
    <n v="0"/>
    <n v="3"/>
    <n v="1"/>
    <n v="1"/>
    <n v="2"/>
  </r>
  <r>
    <n v="83282"/>
    <x v="1"/>
    <n v="71"/>
    <n v="3"/>
    <x v="1"/>
    <m/>
    <n v="1"/>
    <n v="5"/>
    <n v="1"/>
    <n v="56"/>
    <n v="1.45"/>
    <n v="160"/>
    <n v="4.1399999999999997"/>
    <n v="63"/>
    <n v="1.6312499999999999"/>
    <n v="52.009223193405241"/>
    <n v="1.346667386257814"/>
    <x v="1"/>
    <n v="2"/>
    <m/>
    <n v="9"/>
    <n v="2"/>
    <n v="3"/>
    <n v="3"/>
    <n v="2"/>
    <n v="2"/>
    <m/>
    <n v="0"/>
    <n v="0"/>
    <n v="1"/>
    <n v="1"/>
    <n v="2"/>
  </r>
  <r>
    <n v="83284"/>
    <x v="1"/>
    <n v="52"/>
    <n v="3"/>
    <x v="1"/>
    <m/>
    <n v="1"/>
    <n v="5"/>
    <n v="1"/>
    <n v="97"/>
    <n v="2.5099999999999998"/>
    <n v="183"/>
    <n v="4.7300000000000004"/>
    <n v="105"/>
    <n v="2.7170103092783502"/>
    <n v="93.489030717678304"/>
    <n v="2.4191491453749747"/>
    <x v="1"/>
    <n v="2"/>
    <m/>
    <n v="12"/>
    <n v="2"/>
    <n v="0"/>
    <n v="3"/>
    <n v="3"/>
    <n v="2"/>
    <n v="1"/>
    <n v="0"/>
    <n v="0"/>
    <n v="1"/>
    <n v="1"/>
    <n v="2"/>
  </r>
  <r>
    <n v="83286"/>
    <x v="1"/>
    <n v="24"/>
    <n v="1"/>
    <x v="1"/>
    <m/>
    <n v="1"/>
    <n v="4"/>
    <n v="5"/>
    <n v="57"/>
    <n v="1.47"/>
    <n v="167"/>
    <n v="4.32"/>
    <n v="60"/>
    <n v="1.5473684210526317"/>
    <n v="51.84012140422773"/>
    <n v="1.3369294467406099"/>
    <x v="0"/>
    <m/>
    <m/>
    <n v="6"/>
    <n v="4"/>
    <n v="0"/>
    <m/>
    <m/>
    <m/>
    <n v="0"/>
    <n v="1"/>
    <n v="0"/>
    <n v="1"/>
    <n v="1"/>
    <n v="1"/>
  </r>
  <r>
    <n v="83287"/>
    <x v="1"/>
    <n v="63"/>
    <n v="4"/>
    <x v="1"/>
    <m/>
    <n v="1"/>
    <n v="3"/>
    <n v="1"/>
    <n v="48"/>
    <n v="1.24"/>
    <n v="181"/>
    <n v="4.68"/>
    <n v="53"/>
    <n v="1.3691666666666666"/>
    <n v="42.751391637989954"/>
    <n v="1.1044109506480739"/>
    <x v="0"/>
    <n v="2"/>
    <m/>
    <n v="1"/>
    <n v="1"/>
    <n v="0"/>
    <n v="2"/>
    <n v="3"/>
    <n v="1"/>
    <m/>
    <n v="0"/>
    <n v="0"/>
    <n v="2"/>
    <n v="2"/>
    <m/>
  </r>
  <r>
    <n v="83292"/>
    <x v="1"/>
    <n v="64"/>
    <n v="1"/>
    <x v="1"/>
    <m/>
    <n v="1"/>
    <n v="2"/>
    <n v="2"/>
    <n v="41"/>
    <n v="1.06"/>
    <n v="185"/>
    <n v="4.78"/>
    <n v="47"/>
    <n v="1.2151219512195122"/>
    <n v="50.556913469577154"/>
    <n v="1.3070811775061411"/>
    <x v="0"/>
    <n v="2"/>
    <m/>
    <n v="3"/>
    <n v="2"/>
    <n v="2"/>
    <m/>
    <m/>
    <m/>
    <n v="1"/>
    <n v="0"/>
    <n v="0"/>
    <n v="2"/>
    <n v="1"/>
    <n v="2"/>
  </r>
  <r>
    <n v="83296"/>
    <x v="1"/>
    <n v="25"/>
    <n v="3"/>
    <x v="1"/>
    <m/>
    <n v="1"/>
    <n v="5"/>
    <n v="1"/>
    <n v="49"/>
    <n v="1.27"/>
    <n v="155"/>
    <n v="4.01"/>
    <n v="49"/>
    <n v="1.27"/>
    <n v="62.750635574806211"/>
    <n v="1.6263940240817119"/>
    <x v="1"/>
    <m/>
    <m/>
    <n v="15"/>
    <n v="3"/>
    <n v="3"/>
    <n v="3"/>
    <n v="3"/>
    <n v="3"/>
    <n v="1"/>
    <n v="0"/>
    <n v="1"/>
    <n v="1"/>
    <n v="1"/>
    <n v="2"/>
  </r>
  <r>
    <n v="83297"/>
    <x v="1"/>
    <n v="75"/>
    <n v="3"/>
    <x v="1"/>
    <m/>
    <n v="1"/>
    <n v="4"/>
    <n v="1"/>
    <n v="57"/>
    <n v="1.47"/>
    <n v="199"/>
    <n v="5.15"/>
    <n v="61"/>
    <n v="1.5731578947368421"/>
    <n v="51.214524177785336"/>
    <n v="1.3207956235323586"/>
    <x v="0"/>
    <n v="2"/>
    <m/>
    <n v="7"/>
    <n v="3"/>
    <n v="1"/>
    <n v="3"/>
    <n v="2"/>
    <n v="2"/>
    <n v="2"/>
    <n v="0"/>
    <n v="0"/>
    <n v="1"/>
    <n v="1"/>
    <n v="2"/>
  </r>
  <r>
    <n v="83300"/>
    <x v="1"/>
    <n v="80"/>
    <n v="3"/>
    <x v="1"/>
    <m/>
    <n v="1"/>
    <n v="3"/>
    <n v="2"/>
    <n v="63"/>
    <n v="1.63"/>
    <n v="221"/>
    <n v="5.72"/>
    <n v="70"/>
    <n v="1.8111111111111111"/>
    <n v="62.085671688897982"/>
    <n v="1.6063435690937096"/>
    <x v="1"/>
    <n v="2"/>
    <m/>
    <n v="7"/>
    <n v="3"/>
    <n v="0"/>
    <m/>
    <m/>
    <m/>
    <n v="0"/>
    <n v="1"/>
    <n v="30"/>
    <n v="1"/>
    <n v="1"/>
    <n v="2"/>
  </r>
  <r>
    <n v="83301"/>
    <x v="1"/>
    <n v="30"/>
    <n v="3"/>
    <x v="1"/>
    <m/>
    <n v="1"/>
    <n v="4"/>
    <n v="1"/>
    <n v="36"/>
    <n v="0.93"/>
    <n v="185"/>
    <n v="4.78"/>
    <n v="36"/>
    <n v="0.93000000000000016"/>
    <n v="42.995377096638748"/>
    <n v="1.1107139083298343"/>
    <x v="1"/>
    <m/>
    <m/>
    <n v="5"/>
    <n v="3"/>
    <n v="1"/>
    <m/>
    <m/>
    <m/>
    <n v="2"/>
    <n v="0"/>
    <n v="7"/>
    <n v="1"/>
    <n v="2"/>
    <m/>
  </r>
  <r>
    <n v="83305"/>
    <x v="1"/>
    <n v="53"/>
    <n v="1"/>
    <x v="1"/>
    <m/>
    <n v="1"/>
    <n v="4"/>
    <n v="1"/>
    <n v="62"/>
    <n v="1.6"/>
    <n v="205"/>
    <n v="5.3"/>
    <n v="72"/>
    <n v="1.8580645161290323"/>
    <n v="60.011248088028402"/>
    <n v="1.5486773700136363"/>
    <x v="1"/>
    <n v="2"/>
    <m/>
    <n v="15"/>
    <n v="3"/>
    <n v="1"/>
    <n v="3"/>
    <n v="3"/>
    <n v="3"/>
    <n v="10"/>
    <n v="6"/>
    <n v="12"/>
    <n v="1"/>
    <n v="1"/>
    <n v="2"/>
  </r>
  <r>
    <n v="83309"/>
    <x v="1"/>
    <n v="42"/>
    <n v="6"/>
    <x v="1"/>
    <m/>
    <n v="2"/>
    <n v="3"/>
    <n v="1"/>
    <n v="46"/>
    <n v="1.19"/>
    <n v="143"/>
    <n v="3.7"/>
    <n v="44"/>
    <n v="1.1382608695652174"/>
    <n v="46.012763609928271"/>
    <n v="1.1903301890394486"/>
    <x v="0"/>
    <n v="2"/>
    <m/>
    <n v="10"/>
    <n v="3"/>
    <n v="2"/>
    <m/>
    <m/>
    <m/>
    <m/>
    <n v="3"/>
    <n v="2"/>
    <n v="1"/>
    <n v="2"/>
    <m/>
  </r>
  <r>
    <n v="83313"/>
    <x v="1"/>
    <n v="24"/>
    <n v="4"/>
    <x v="1"/>
    <m/>
    <n v="1"/>
    <n v="4"/>
    <n v="5"/>
    <n v="43"/>
    <n v="1.1100000000000001"/>
    <n v="149"/>
    <n v="3.85"/>
    <n v="49"/>
    <n v="1.2648837209302328"/>
    <n v="46.83801178396255"/>
    <n v="1.2090742576790334"/>
    <x v="1"/>
    <m/>
    <m/>
    <n v="7"/>
    <n v="4"/>
    <n v="2"/>
    <n v="3"/>
    <n v="2"/>
    <n v="1"/>
    <n v="5"/>
    <n v="0"/>
    <n v="5"/>
    <n v="1"/>
    <n v="1"/>
    <n v="2"/>
  </r>
  <r>
    <n v="83316"/>
    <x v="1"/>
    <n v="31"/>
    <n v="4"/>
    <x v="1"/>
    <m/>
    <n v="1"/>
    <n v="4"/>
    <n v="4"/>
    <n v="42"/>
    <n v="1.0900000000000001"/>
    <n v="114"/>
    <n v="2.95"/>
    <n v="50"/>
    <n v="1.2976190476190479"/>
    <n v="33.111295441914635"/>
    <n v="0.85931695313540368"/>
    <x v="1"/>
    <m/>
    <m/>
    <n v="6"/>
    <n v="3"/>
    <n v="0"/>
    <n v="3"/>
    <n v="0"/>
    <n v="0"/>
    <n v="3"/>
    <n v="0"/>
    <n v="0"/>
    <n v="1"/>
    <n v="1"/>
    <n v="2"/>
  </r>
  <r>
    <n v="83321"/>
    <x v="1"/>
    <n v="80"/>
    <n v="4"/>
    <x v="1"/>
    <m/>
    <n v="1"/>
    <n v="2"/>
    <n v="2"/>
    <n v="85"/>
    <n v="2.2000000000000002"/>
    <n v="161"/>
    <n v="4.16"/>
    <n v="89"/>
    <n v="2.303529411764706"/>
    <n v="84.3779101903081"/>
    <n v="2.1838988519844449"/>
    <x v="0"/>
    <n v="1"/>
    <n v="2"/>
    <n v="2"/>
    <n v="3"/>
    <n v="3"/>
    <n v="3"/>
    <n v="3"/>
    <n v="3"/>
    <n v="0"/>
    <n v="0"/>
    <n v="0"/>
    <n v="1"/>
    <n v="1"/>
    <n v="2"/>
  </r>
  <r>
    <n v="83326"/>
    <x v="1"/>
    <n v="65"/>
    <n v="3"/>
    <x v="1"/>
    <m/>
    <n v="1"/>
    <n v="4"/>
    <n v="1"/>
    <n v="55"/>
    <n v="1.42"/>
    <n v="242"/>
    <n v="6.26"/>
    <n v="53"/>
    <n v="1.3683636363636362"/>
    <n v="46.651270407981748"/>
    <n v="1.2044509814424378"/>
    <x v="1"/>
    <n v="2"/>
    <m/>
    <n v="8"/>
    <n v="2"/>
    <n v="0"/>
    <m/>
    <m/>
    <m/>
    <m/>
    <n v="0"/>
    <n v="0"/>
    <n v="2"/>
    <n v="1"/>
    <n v="2"/>
  </r>
  <r>
    <n v="83328"/>
    <x v="1"/>
    <n v="48"/>
    <n v="1"/>
    <x v="1"/>
    <m/>
    <n v="2"/>
    <n v="3"/>
    <n v="3"/>
    <n v="60"/>
    <n v="1.55"/>
    <n v="250"/>
    <n v="6.47"/>
    <n v="61"/>
    <n v="1.5758333333333332"/>
    <n v="59.550658487392695"/>
    <n v="1.5383920109243114"/>
    <x v="0"/>
    <n v="2"/>
    <m/>
    <n v="7"/>
    <n v="5"/>
    <n v="1"/>
    <n v="3"/>
    <n v="3"/>
    <n v="3"/>
    <n v="0"/>
    <n v="0"/>
    <n v="4"/>
    <n v="1"/>
    <n v="1"/>
    <n v="2"/>
  </r>
  <r>
    <n v="83329"/>
    <x v="1"/>
    <n v="21"/>
    <n v="2"/>
    <x v="1"/>
    <m/>
    <n v="1"/>
    <n v="3"/>
    <n v="1"/>
    <n v="61"/>
    <n v="1.58"/>
    <n v="170"/>
    <n v="4.4000000000000004"/>
    <n v="69"/>
    <n v="1.7872131147540986"/>
    <n v="59.451299039452564"/>
    <n v="1.5398861062677878"/>
    <x v="0"/>
    <m/>
    <m/>
    <n v="3"/>
    <n v="4"/>
    <n v="3"/>
    <n v="3"/>
    <n v="3"/>
    <n v="3"/>
    <n v="2"/>
    <n v="5"/>
    <n v="5"/>
    <n v="1"/>
    <n v="1"/>
    <n v="2"/>
  </r>
  <r>
    <n v="83336"/>
    <x v="1"/>
    <n v="32"/>
    <n v="1"/>
    <x v="1"/>
    <m/>
    <n v="2"/>
    <n v="3"/>
    <n v="1"/>
    <n v="27"/>
    <n v="0.7"/>
    <n v="186"/>
    <n v="4.8099999999999996"/>
    <n v="30"/>
    <n v="0.77777777777777779"/>
    <n v="26.962647467252996"/>
    <n v="0.69903160100285533"/>
    <x v="0"/>
    <m/>
    <m/>
    <n v="7"/>
    <n v="4"/>
    <n v="2"/>
    <m/>
    <m/>
    <m/>
    <n v="0"/>
    <n v="0"/>
    <n v="0"/>
    <n v="2"/>
    <n v="2"/>
    <m/>
  </r>
  <r>
    <n v="83341"/>
    <x v="1"/>
    <n v="68"/>
    <n v="4"/>
    <x v="1"/>
    <m/>
    <n v="1"/>
    <n v="1"/>
    <n v="3"/>
    <n v="55"/>
    <n v="1.42"/>
    <n v="216"/>
    <n v="5.59"/>
    <n v="62"/>
    <n v="1.6007272727272726"/>
    <n v="52.934976771953927"/>
    <n v="1.3666848548395378"/>
    <x v="1"/>
    <n v="2"/>
    <m/>
    <n v="6"/>
    <n v="4"/>
    <n v="0"/>
    <n v="3"/>
    <n v="3"/>
    <n v="1"/>
    <m/>
    <n v="0"/>
    <n v="0"/>
    <n v="2"/>
    <n v="1"/>
    <n v="2"/>
  </r>
  <r>
    <n v="83347"/>
    <x v="1"/>
    <n v="80"/>
    <n v="3"/>
    <x v="0"/>
    <n v="2"/>
    <n v="1"/>
    <n v="4"/>
    <n v="1"/>
    <n v="45"/>
    <n v="1.1599999999999999"/>
    <n v="147"/>
    <n v="3.8"/>
    <n v="44"/>
    <n v="1.1342222222222222"/>
    <n v="56.221307746395254"/>
    <n v="1.4492603774626331"/>
    <x v="1"/>
    <n v="1"/>
    <n v="2"/>
    <n v="15"/>
    <n v="3"/>
    <n v="3"/>
    <m/>
    <m/>
    <m/>
    <n v="0"/>
    <n v="0"/>
    <n v="0"/>
    <n v="2"/>
    <n v="1"/>
    <n v="1"/>
  </r>
  <r>
    <n v="83354"/>
    <x v="1"/>
    <n v="48"/>
    <n v="4"/>
    <x v="1"/>
    <m/>
    <n v="1"/>
    <n v="4"/>
    <n v="5"/>
    <n v="54"/>
    <n v="1.4"/>
    <n v="151"/>
    <n v="3.9"/>
    <n v="48"/>
    <n v="1.2444444444444442"/>
    <n v="49.500287592534853"/>
    <n v="1.2833407894360886"/>
    <x v="1"/>
    <n v="2"/>
    <m/>
    <m/>
    <n v="4"/>
    <n v="1"/>
    <m/>
    <m/>
    <m/>
    <n v="1"/>
    <n v="0"/>
    <n v="0"/>
    <n v="1"/>
    <n v="2"/>
    <m/>
  </r>
  <r>
    <n v="83356"/>
    <x v="1"/>
    <n v="21"/>
    <n v="3"/>
    <x v="1"/>
    <m/>
    <n v="1"/>
    <n v="4"/>
    <n v="6"/>
    <n v="30"/>
    <n v="0.78"/>
    <n v="205"/>
    <n v="5.3"/>
    <n v="25"/>
    <n v="0.65"/>
    <n v="34.457112058896257"/>
    <n v="0.89588491353130273"/>
    <x v="1"/>
    <m/>
    <m/>
    <n v="4"/>
    <n v="4"/>
    <n v="3"/>
    <n v="3"/>
    <n v="3"/>
    <n v="3"/>
    <n v="7"/>
    <n v="2"/>
    <n v="20"/>
    <n v="1"/>
    <n v="1"/>
    <n v="2"/>
  </r>
  <r>
    <n v="83359"/>
    <x v="1"/>
    <n v="60"/>
    <n v="1"/>
    <x v="1"/>
    <m/>
    <n v="1"/>
    <n v="2"/>
    <n v="2"/>
    <n v="48"/>
    <n v="1.24"/>
    <n v="157"/>
    <n v="4.0599999999999996"/>
    <n v="49"/>
    <n v="1.2658333333333334"/>
    <n v="40.806502521419013"/>
    <n v="1.0541679818033245"/>
    <x v="1"/>
    <n v="2"/>
    <m/>
    <n v="12"/>
    <n v="5"/>
    <n v="1"/>
    <m/>
    <m/>
    <m/>
    <n v="3"/>
    <n v="0"/>
    <n v="0"/>
    <n v="1"/>
    <n v="1"/>
    <n v="2"/>
  </r>
  <r>
    <n v="83362"/>
    <x v="1"/>
    <n v="31"/>
    <n v="6"/>
    <x v="1"/>
    <m/>
    <n v="2"/>
    <n v="5"/>
    <n v="1"/>
    <n v="44"/>
    <n v="1.1399999999999999"/>
    <n v="153"/>
    <n v="3.96"/>
    <n v="41"/>
    <n v="1.0622727272727273"/>
    <n v="33.445925551083363"/>
    <n v="0.86655352564170518"/>
    <x v="0"/>
    <m/>
    <m/>
    <n v="8"/>
    <n v="3"/>
    <n v="1"/>
    <m/>
    <m/>
    <m/>
    <m/>
    <n v="0"/>
    <n v="0"/>
    <n v="1"/>
    <n v="1"/>
    <n v="2"/>
  </r>
  <r>
    <n v="83368"/>
    <x v="1"/>
    <n v="43"/>
    <n v="6"/>
    <x v="1"/>
    <m/>
    <n v="2"/>
    <n v="5"/>
    <n v="1"/>
    <n v="62"/>
    <n v="1.6"/>
    <n v="215"/>
    <n v="5.56"/>
    <n v="65"/>
    <n v="1.6774193548387097"/>
    <n v="65.627611342670875"/>
    <n v="1.693615776585055"/>
    <x v="1"/>
    <n v="2"/>
    <m/>
    <n v="7"/>
    <n v="3"/>
    <n v="0"/>
    <m/>
    <m/>
    <m/>
    <n v="1"/>
    <n v="5"/>
    <n v="0"/>
    <n v="1"/>
    <n v="2"/>
    <m/>
  </r>
  <r>
    <n v="83369"/>
    <x v="1"/>
    <n v="63"/>
    <n v="4"/>
    <x v="1"/>
    <m/>
    <n v="1"/>
    <n v="2"/>
    <n v="2"/>
    <n v="83"/>
    <n v="2.15"/>
    <n v="279"/>
    <n v="7.21"/>
    <n v="80"/>
    <n v="2.072289156626506"/>
    <n v="91.763618673152592"/>
    <n v="2.377009399364796"/>
    <x v="0"/>
    <n v="2"/>
    <m/>
    <n v="10"/>
    <n v="3"/>
    <n v="2"/>
    <n v="3"/>
    <n v="3"/>
    <n v="2"/>
    <n v="0"/>
    <n v="0"/>
    <n v="0"/>
    <n v="1"/>
    <n v="1"/>
    <n v="1"/>
  </r>
  <r>
    <n v="83372"/>
    <x v="1"/>
    <n v="25"/>
    <n v="2"/>
    <x v="1"/>
    <m/>
    <n v="2"/>
    <n v="4"/>
    <n v="1"/>
    <n v="43"/>
    <n v="1.1100000000000001"/>
    <n v="129"/>
    <n v="3.34"/>
    <n v="44"/>
    <n v="1.1358139534883722"/>
    <n v="46.775253994582755"/>
    <n v="1.2074542310229504"/>
    <x v="1"/>
    <m/>
    <m/>
    <n v="8"/>
    <n v="5"/>
    <n v="1"/>
    <m/>
    <m/>
    <m/>
    <n v="2"/>
    <n v="0"/>
    <n v="2"/>
    <n v="1"/>
    <n v="1"/>
    <n v="2"/>
  </r>
  <r>
    <n v="83376"/>
    <x v="1"/>
    <n v="43"/>
    <n v="4"/>
    <x v="1"/>
    <m/>
    <n v="1"/>
    <n v="5"/>
    <n v="1"/>
    <n v="55"/>
    <n v="1.42"/>
    <n v="169"/>
    <n v="4.37"/>
    <n v="59"/>
    <n v="1.5232727272727273"/>
    <n v="38.802078224634833"/>
    <n v="1.0017991105269355"/>
    <x v="1"/>
    <n v="2"/>
    <m/>
    <n v="10"/>
    <n v="4"/>
    <n v="2"/>
    <n v="2"/>
    <n v="2"/>
    <n v="2"/>
    <n v="3"/>
    <n v="2"/>
    <n v="1"/>
    <n v="1"/>
    <n v="1"/>
    <n v="1"/>
  </r>
  <r>
    <n v="83379"/>
    <x v="1"/>
    <n v="48"/>
    <n v="3"/>
    <x v="1"/>
    <m/>
    <n v="1"/>
    <n v="2"/>
    <n v="1"/>
    <n v="36"/>
    <n v="0.93"/>
    <n v="174"/>
    <n v="4.5"/>
    <n v="39"/>
    <n v="1.0075000000000001"/>
    <n v="46.832758046215595"/>
    <n v="1.2098462495272362"/>
    <x v="1"/>
    <n v="2"/>
    <m/>
    <n v="2"/>
    <n v="5"/>
    <n v="2"/>
    <n v="3"/>
    <n v="3"/>
    <n v="2"/>
    <n v="1"/>
    <n v="4"/>
    <n v="0"/>
    <n v="1"/>
    <n v="1"/>
    <n v="1"/>
  </r>
  <r>
    <n v="83380"/>
    <x v="1"/>
    <n v="46"/>
    <n v="3"/>
    <x v="1"/>
    <m/>
    <n v="1"/>
    <n v="4"/>
    <n v="3"/>
    <n v="64"/>
    <n v="1.66"/>
    <n v="153"/>
    <n v="3.96"/>
    <n v="68"/>
    <n v="1.7637499999999999"/>
    <n v="66.042191193316839"/>
    <n v="1.7129693340766554"/>
    <x v="0"/>
    <n v="2"/>
    <m/>
    <n v="6"/>
    <n v="2"/>
    <n v="2"/>
    <n v="3"/>
    <n v="3"/>
    <n v="2"/>
    <n v="2"/>
    <n v="0"/>
    <n v="10"/>
    <n v="1"/>
    <n v="1"/>
    <n v="2"/>
  </r>
  <r>
    <n v="83385"/>
    <x v="1"/>
    <n v="50"/>
    <n v="3"/>
    <x v="1"/>
    <m/>
    <n v="1"/>
    <n v="4"/>
    <n v="1"/>
    <n v="38"/>
    <n v="0.98"/>
    <n v="143"/>
    <n v="3.7"/>
    <n v="34"/>
    <n v="0.87684210526315787"/>
    <n v="39.824771754616144"/>
    <n v="1.0270599031453636"/>
    <x v="0"/>
    <n v="1"/>
    <n v="2"/>
    <n v="2"/>
    <n v="3"/>
    <n v="2"/>
    <n v="2"/>
    <n v="2"/>
    <n v="3"/>
    <n v="0"/>
    <n v="18"/>
    <n v="5"/>
    <n v="1"/>
    <n v="1"/>
    <n v="2"/>
  </r>
  <r>
    <n v="83391"/>
    <x v="1"/>
    <n v="56"/>
    <n v="1"/>
    <x v="1"/>
    <m/>
    <n v="1"/>
    <n v="4"/>
    <n v="1"/>
    <n v="47"/>
    <n v="1.22"/>
    <n v="205"/>
    <n v="5.3"/>
    <n v="47"/>
    <n v="1.22"/>
    <n v="55.400554440630117"/>
    <n v="1.4380569450546539"/>
    <x v="1"/>
    <n v="2"/>
    <m/>
    <n v="7"/>
    <n v="2"/>
    <n v="3"/>
    <n v="3"/>
    <n v="3"/>
    <n v="3"/>
    <m/>
    <n v="0"/>
    <n v="0"/>
    <n v="1"/>
    <n v="2"/>
    <m/>
  </r>
  <r>
    <n v="83393"/>
    <x v="1"/>
    <n v="23"/>
    <n v="3"/>
    <x v="1"/>
    <m/>
    <n v="1"/>
    <n v="4"/>
    <n v="1"/>
    <n v="60"/>
    <n v="1.55"/>
    <n v="152"/>
    <n v="3.93"/>
    <n v="66"/>
    <n v="1.7049999999999998"/>
    <n v="62.085228952535658"/>
    <n v="1.6038684146071711"/>
    <x v="0"/>
    <m/>
    <m/>
    <n v="14"/>
    <n v="3"/>
    <n v="0"/>
    <m/>
    <m/>
    <m/>
    <n v="4"/>
    <n v="2"/>
    <n v="0"/>
    <n v="1"/>
    <n v="1"/>
    <n v="1"/>
  </r>
  <r>
    <n v="83395"/>
    <x v="1"/>
    <n v="75"/>
    <n v="2"/>
    <x v="1"/>
    <m/>
    <n v="1"/>
    <n v="4"/>
    <n v="1"/>
    <n v="64"/>
    <n v="1.66"/>
    <n v="224"/>
    <n v="5.79"/>
    <n v="66"/>
    <n v="1.7118749999999998"/>
    <n v="61.735624390202901"/>
    <n v="1.6012677576208876"/>
    <x v="0"/>
    <n v="2"/>
    <m/>
    <n v="7"/>
    <n v="3"/>
    <n v="3"/>
    <n v="3"/>
    <n v="3"/>
    <n v="2"/>
    <n v="0"/>
    <n v="0"/>
    <n v="0"/>
    <n v="2"/>
    <n v="1"/>
    <n v="2"/>
  </r>
  <r>
    <n v="83398"/>
    <x v="1"/>
    <n v="56"/>
    <n v="1"/>
    <x v="1"/>
    <m/>
    <n v="2"/>
    <n v="4"/>
    <n v="1"/>
    <n v="58"/>
    <n v="1.5"/>
    <n v="214"/>
    <n v="5.53"/>
    <n v="60"/>
    <n v="1.5517241379310345"/>
    <n v="57.547380204293667"/>
    <n v="1.4882943156282846"/>
    <x v="0"/>
    <n v="2"/>
    <m/>
    <n v="6"/>
    <n v="3"/>
    <n v="3"/>
    <n v="3"/>
    <n v="3"/>
    <n v="3"/>
    <m/>
    <n v="0"/>
    <n v="0"/>
    <n v="2"/>
    <n v="1"/>
    <n v="2"/>
  </r>
  <r>
    <n v="83403"/>
    <x v="1"/>
    <n v="80"/>
    <n v="3"/>
    <x v="1"/>
    <m/>
    <n v="1"/>
    <n v="5"/>
    <n v="2"/>
    <n v="46"/>
    <n v="1.19"/>
    <n v="240"/>
    <n v="6.21"/>
    <n v="50"/>
    <n v="1.2934782608695652"/>
    <n v="43.904847177178716"/>
    <n v="1.1357993074096233"/>
    <x v="0"/>
    <n v="1"/>
    <n v="2"/>
    <n v="6"/>
    <n v="2"/>
    <n v="1"/>
    <n v="3"/>
    <n v="3"/>
    <n v="3"/>
    <n v="11"/>
    <n v="3"/>
    <n v="0"/>
    <n v="1"/>
    <n v="1"/>
    <n v="2"/>
  </r>
  <r>
    <n v="83406"/>
    <x v="1"/>
    <n v="80"/>
    <n v="3"/>
    <x v="1"/>
    <m/>
    <n v="1"/>
    <n v="4"/>
    <n v="1"/>
    <n v="75"/>
    <n v="1.94"/>
    <n v="185"/>
    <n v="4.78"/>
    <n v="70"/>
    <n v="1.8106666666666664"/>
    <n v="83.602362904350798"/>
    <n v="2.1625144537925407"/>
    <x v="1"/>
    <n v="2"/>
    <m/>
    <n v="8"/>
    <n v="1"/>
    <n v="3"/>
    <n v="3"/>
    <n v="3"/>
    <n v="3"/>
    <n v="1"/>
    <n v="0"/>
    <n v="30"/>
    <n v="1"/>
    <n v="1"/>
    <n v="2"/>
  </r>
  <r>
    <n v="83409"/>
    <x v="1"/>
    <n v="43"/>
    <n v="2"/>
    <x v="1"/>
    <m/>
    <n v="2"/>
    <n v="1"/>
    <n v="1"/>
    <n v="39"/>
    <n v="1.01"/>
    <n v="183"/>
    <n v="4.7300000000000004"/>
    <n v="43"/>
    <n v="1.1135897435897435"/>
    <n v="40.774673251368377"/>
    <n v="1.0559594867662068"/>
    <x v="0"/>
    <n v="1"/>
    <n v="2"/>
    <n v="12"/>
    <n v="3"/>
    <n v="2"/>
    <n v="3"/>
    <n v="2"/>
    <n v="3"/>
    <m/>
    <n v="0"/>
    <n v="0"/>
    <n v="2"/>
    <n v="2"/>
    <m/>
  </r>
  <r>
    <n v="83411"/>
    <x v="1"/>
    <n v="41"/>
    <n v="1"/>
    <x v="1"/>
    <m/>
    <n v="1"/>
    <n v="3"/>
    <n v="1"/>
    <n v="77"/>
    <n v="1.99"/>
    <n v="132"/>
    <n v="3.41"/>
    <n v="86"/>
    <n v="2.2225974025974025"/>
    <n v="81.461620302660904"/>
    <n v="2.1053068104194179"/>
    <x v="1"/>
    <n v="2"/>
    <m/>
    <m/>
    <n v="3"/>
    <n v="1"/>
    <n v="3"/>
    <n v="3"/>
    <n v="3"/>
    <n v="2"/>
    <n v="0"/>
    <n v="0"/>
    <n v="1"/>
    <n v="1"/>
    <n v="2"/>
  </r>
  <r>
    <n v="83415"/>
    <x v="1"/>
    <n v="26"/>
    <n v="6"/>
    <x v="1"/>
    <m/>
    <n v="2"/>
    <n v="3"/>
    <n v="1"/>
    <n v="61"/>
    <n v="1.58"/>
    <n v="189"/>
    <n v="4.8899999999999997"/>
    <n v="64"/>
    <n v="1.657704918032787"/>
    <n v="49.210895665673519"/>
    <n v="1.2746428713403961"/>
    <x v="0"/>
    <m/>
    <m/>
    <n v="15"/>
    <n v="2"/>
    <n v="1"/>
    <m/>
    <m/>
    <m/>
    <m/>
    <n v="0"/>
    <n v="0"/>
    <n v="2"/>
    <n v="1"/>
    <n v="2"/>
  </r>
  <r>
    <n v="83420"/>
    <x v="1"/>
    <n v="80"/>
    <n v="3"/>
    <x v="1"/>
    <m/>
    <n v="1"/>
    <n v="4"/>
    <n v="2"/>
    <n v="53"/>
    <n v="1.37"/>
    <n v="169"/>
    <n v="4.37"/>
    <n v="52"/>
    <n v="1.3441509433962266"/>
    <n v="54.176408844408975"/>
    <n v="1.4004090588083076"/>
    <x v="1"/>
    <n v="1"/>
    <n v="2"/>
    <n v="10"/>
    <n v="4"/>
    <n v="2"/>
    <n v="3"/>
    <n v="3"/>
    <n v="3"/>
    <n v="1"/>
    <n v="0"/>
    <n v="1"/>
    <n v="1"/>
    <n v="1"/>
    <n v="2"/>
  </r>
  <r>
    <n v="83424"/>
    <x v="1"/>
    <n v="57"/>
    <n v="4"/>
    <x v="1"/>
    <m/>
    <n v="1"/>
    <n v="4"/>
    <n v="1"/>
    <n v="63"/>
    <n v="1.63"/>
    <n v="249"/>
    <n v="6.44"/>
    <n v="65"/>
    <n v="1.6817460317460315"/>
    <n v="59.372306586014119"/>
    <n v="1.5361406307175081"/>
    <x v="1"/>
    <n v="2"/>
    <m/>
    <n v="6"/>
    <n v="3"/>
    <n v="3"/>
    <n v="3"/>
    <n v="3"/>
    <n v="2"/>
    <m/>
    <n v="0"/>
    <n v="0"/>
    <n v="1"/>
    <n v="1"/>
    <n v="2"/>
  </r>
  <r>
    <n v="83426"/>
    <x v="1"/>
    <n v="56"/>
    <n v="3"/>
    <x v="1"/>
    <m/>
    <n v="1"/>
    <n v="4"/>
    <n v="1"/>
    <n v="57"/>
    <n v="1.47"/>
    <n v="275"/>
    <n v="7.11"/>
    <n v="66"/>
    <n v="1.7021052631578946"/>
    <n v="52.883926190762494"/>
    <n v="1.3638486228144011"/>
    <x v="1"/>
    <n v="1"/>
    <n v="2"/>
    <n v="14"/>
    <n v="3"/>
    <n v="3"/>
    <n v="3"/>
    <n v="3"/>
    <n v="3"/>
    <n v="1"/>
    <n v="6"/>
    <n v="15"/>
    <n v="1"/>
    <n v="1"/>
    <n v="2"/>
  </r>
  <r>
    <n v="83427"/>
    <x v="1"/>
    <n v="27"/>
    <n v="1"/>
    <x v="1"/>
    <m/>
    <n v="1"/>
    <n v="4"/>
    <n v="1"/>
    <n v="41"/>
    <n v="1.06"/>
    <n v="153"/>
    <n v="3.96"/>
    <n v="40"/>
    <n v="1.0341463414634147"/>
    <n v="31.780240545525544"/>
    <n v="0.82163548727456293"/>
    <x v="0"/>
    <m/>
    <m/>
    <n v="8"/>
    <n v="4"/>
    <n v="3"/>
    <n v="2"/>
    <n v="3"/>
    <n v="3"/>
    <m/>
    <n v="0"/>
    <n v="0"/>
    <n v="1"/>
    <n v="2"/>
    <m/>
  </r>
  <r>
    <n v="83428"/>
    <x v="1"/>
    <n v="63"/>
    <n v="3"/>
    <x v="1"/>
    <m/>
    <n v="1"/>
    <n v="2"/>
    <n v="3"/>
    <n v="81"/>
    <n v="2.09"/>
    <n v="221"/>
    <n v="5.72"/>
    <n v="84"/>
    <n v="2.1674074074074072"/>
    <n v="80.910162030746946"/>
    <n v="2.0876819585711246"/>
    <x v="0"/>
    <n v="2"/>
    <m/>
    <n v="6"/>
    <n v="3"/>
    <n v="3"/>
    <n v="2"/>
    <n v="2"/>
    <n v="1"/>
    <m/>
    <n v="0"/>
    <n v="0"/>
    <n v="2"/>
    <n v="1"/>
    <n v="2"/>
  </r>
  <r>
    <n v="83429"/>
    <x v="1"/>
    <n v="61"/>
    <n v="2"/>
    <x v="1"/>
    <m/>
    <n v="2"/>
    <n v="3"/>
    <n v="1"/>
    <n v="52"/>
    <n v="1.34"/>
    <n v="201"/>
    <n v="5.2"/>
    <n v="50"/>
    <n v="1.2884615384615385"/>
    <n v="64.495170585228465"/>
    <n v="1.6619909343116568"/>
    <x v="0"/>
    <n v="2"/>
    <m/>
    <n v="6"/>
    <n v="4"/>
    <n v="2"/>
    <m/>
    <m/>
    <m/>
    <n v="1"/>
    <n v="2"/>
    <n v="0"/>
    <n v="1"/>
    <n v="1"/>
    <n v="2"/>
  </r>
  <r>
    <n v="83430"/>
    <x v="1"/>
    <n v="23"/>
    <n v="4"/>
    <x v="1"/>
    <m/>
    <n v="1"/>
    <n v="4"/>
    <n v="5"/>
    <n v="52"/>
    <n v="1.34"/>
    <n v="175"/>
    <n v="4.53"/>
    <n v="61"/>
    <n v="1.5719230769230772"/>
    <n v="44.873132880187313"/>
    <n v="1.1563461165279039"/>
    <x v="1"/>
    <m/>
    <m/>
    <n v="14"/>
    <n v="2"/>
    <n v="0"/>
    <n v="3"/>
    <n v="3"/>
    <n v="2"/>
    <n v="2"/>
    <n v="15"/>
    <n v="2"/>
    <n v="1"/>
    <n v="1"/>
    <n v="2"/>
  </r>
  <r>
    <n v="83431"/>
    <x v="1"/>
    <n v="64"/>
    <n v="3"/>
    <x v="1"/>
    <m/>
    <n v="1"/>
    <n v="2"/>
    <n v="1"/>
    <n v="49"/>
    <n v="1.27"/>
    <n v="208"/>
    <n v="5.38"/>
    <n v="43"/>
    <n v="1.1144897959183673"/>
    <n v="42.471753059766797"/>
    <n v="1.1007984976715068"/>
    <x v="1"/>
    <n v="1"/>
    <n v="1"/>
    <n v="14"/>
    <n v="2"/>
    <n v="2"/>
    <n v="3"/>
    <n v="3"/>
    <n v="2"/>
    <n v="3"/>
    <n v="0"/>
    <n v="0"/>
    <n v="1"/>
    <n v="1"/>
    <n v="2"/>
  </r>
  <r>
    <n v="83433"/>
    <x v="1"/>
    <n v="29"/>
    <n v="3"/>
    <x v="1"/>
    <m/>
    <n v="1"/>
    <n v="4"/>
    <n v="1"/>
    <n v="67"/>
    <n v="1.73"/>
    <n v="167"/>
    <n v="4.32"/>
    <n v="64"/>
    <n v="1.6525373134328358"/>
    <n v="81.301983245512233"/>
    <n v="2.0992900151453155"/>
    <x v="1"/>
    <m/>
    <m/>
    <n v="6"/>
    <n v="3"/>
    <n v="2"/>
    <n v="3"/>
    <n v="3"/>
    <n v="2"/>
    <n v="10"/>
    <n v="0"/>
    <n v="3"/>
    <n v="1"/>
    <n v="2"/>
    <m/>
  </r>
  <r>
    <n v="83437"/>
    <x v="1"/>
    <n v="49"/>
    <n v="4"/>
    <x v="1"/>
    <m/>
    <n v="1"/>
    <n v="4"/>
    <n v="3"/>
    <n v="58"/>
    <n v="1.5"/>
    <n v="169"/>
    <n v="4.37"/>
    <n v="56"/>
    <n v="1.4482758620689655"/>
    <n v="58.866175283909698"/>
    <n v="1.5224010849286993"/>
    <x v="0"/>
    <n v="1"/>
    <n v="2"/>
    <n v="8"/>
    <n v="3"/>
    <n v="2"/>
    <n v="3"/>
    <n v="3"/>
    <n v="3"/>
    <n v="0"/>
    <n v="0"/>
    <n v="2"/>
    <n v="1"/>
    <n v="1"/>
    <n v="2"/>
  </r>
  <r>
    <n v="83445"/>
    <x v="1"/>
    <n v="80"/>
    <n v="3"/>
    <x v="1"/>
    <m/>
    <n v="1"/>
    <n v="3"/>
    <n v="2"/>
    <n v="79"/>
    <n v="2.04"/>
    <n v="121"/>
    <n v="3.13"/>
    <n v="79"/>
    <n v="2.04"/>
    <n v="82.344381690678276"/>
    <n v="2.1263612487213122"/>
    <x v="0"/>
    <n v="2"/>
    <m/>
    <n v="2"/>
    <n v="1"/>
    <n v="2"/>
    <n v="3"/>
    <n v="3"/>
    <n v="3"/>
    <n v="0"/>
    <n v="0"/>
    <n v="2"/>
    <n v="1"/>
    <n v="1"/>
    <n v="2"/>
  </r>
  <r>
    <n v="83448"/>
    <x v="1"/>
    <n v="43"/>
    <n v="6"/>
    <x v="1"/>
    <m/>
    <n v="1"/>
    <n v="5"/>
    <n v="1"/>
    <n v="64"/>
    <n v="1.66"/>
    <n v="160"/>
    <n v="4.1399999999999997"/>
    <n v="63"/>
    <n v="1.6340625"/>
    <n v="63.99144289139425"/>
    <n v="1.6597780499955384"/>
    <x v="1"/>
    <n v="2"/>
    <m/>
    <n v="8"/>
    <n v="4"/>
    <n v="0"/>
    <m/>
    <m/>
    <m/>
    <n v="5"/>
    <n v="0"/>
    <n v="0"/>
    <n v="1"/>
    <n v="1"/>
    <n v="2"/>
  </r>
  <r>
    <n v="83455"/>
    <x v="1"/>
    <n v="44"/>
    <n v="3"/>
    <x v="1"/>
    <m/>
    <n v="1"/>
    <n v="5"/>
    <n v="1"/>
    <n v="78"/>
    <n v="2.02"/>
    <n v="204"/>
    <n v="5.28"/>
    <n v="88"/>
    <n v="2.278974358974359"/>
    <n v="73.17361584921467"/>
    <n v="1.8950090258386365"/>
    <x v="1"/>
    <n v="2"/>
    <m/>
    <n v="15"/>
    <n v="2"/>
    <n v="2"/>
    <n v="3"/>
    <n v="2"/>
    <n v="2"/>
    <n v="1"/>
    <n v="0"/>
    <n v="5"/>
    <n v="1"/>
    <n v="1"/>
    <n v="2"/>
  </r>
  <r>
    <n v="83461"/>
    <x v="1"/>
    <n v="42"/>
    <n v="2"/>
    <x v="1"/>
    <m/>
    <n v="1"/>
    <n v="4"/>
    <n v="1"/>
    <n v="87"/>
    <n v="2.25"/>
    <n v="243"/>
    <n v="6.28"/>
    <n v="92"/>
    <n v="2.3793103448275863"/>
    <n v="89.210485365273712"/>
    <n v="2.3071677249639753"/>
    <x v="1"/>
    <n v="1"/>
    <n v="2"/>
    <n v="5"/>
    <n v="4"/>
    <n v="0"/>
    <n v="3"/>
    <n v="2"/>
    <n v="2"/>
    <m/>
    <n v="0"/>
    <n v="0"/>
    <n v="2"/>
    <n v="1"/>
    <n v="1"/>
  </r>
  <r>
    <n v="83464"/>
    <x v="1"/>
    <n v="75"/>
    <n v="4"/>
    <x v="1"/>
    <m/>
    <n v="1"/>
    <n v="5"/>
    <n v="5"/>
    <n v="32"/>
    <n v="0.83"/>
    <n v="145"/>
    <n v="3.75"/>
    <n v="29"/>
    <n v="0.75218750000000001"/>
    <n v="33.906313619958887"/>
    <n v="0.87944500951768356"/>
    <x v="1"/>
    <n v="1"/>
    <n v="1"/>
    <n v="77"/>
    <n v="3"/>
    <n v="0"/>
    <n v="3"/>
    <n v="3"/>
    <n v="3"/>
    <m/>
    <n v="0"/>
    <n v="0"/>
    <n v="1"/>
    <n v="1"/>
    <n v="2"/>
  </r>
  <r>
    <n v="83466"/>
    <x v="1"/>
    <n v="32"/>
    <n v="2"/>
    <x v="1"/>
    <m/>
    <n v="2"/>
    <n v="3"/>
    <n v="3"/>
    <n v="61"/>
    <n v="1.58"/>
    <n v="263"/>
    <n v="6.8"/>
    <n v="68"/>
    <n v="1.761311475409836"/>
    <n v="67.114138474250794"/>
    <n v="1.7383662096609225"/>
    <x v="0"/>
    <m/>
    <m/>
    <n v="12"/>
    <n v="3"/>
    <n v="3"/>
    <n v="3"/>
    <n v="3"/>
    <n v="3"/>
    <n v="0"/>
    <n v="0"/>
    <n v="0"/>
    <n v="1"/>
    <n v="1"/>
    <n v="1"/>
  </r>
  <r>
    <n v="83472"/>
    <x v="1"/>
    <n v="63"/>
    <n v="3"/>
    <x v="1"/>
    <m/>
    <n v="2"/>
    <n v="5"/>
    <n v="1"/>
    <n v="90"/>
    <n v="2.33"/>
    <n v="278"/>
    <n v="7.19"/>
    <n v="84"/>
    <n v="2.1746666666666665"/>
    <n v="83.047659886480915"/>
    <n v="2.1500116392833393"/>
    <x v="0"/>
    <n v="2"/>
    <m/>
    <n v="15"/>
    <n v="3"/>
    <n v="0"/>
    <m/>
    <m/>
    <m/>
    <n v="3"/>
    <n v="0"/>
    <n v="0"/>
    <n v="1"/>
    <n v="1"/>
    <n v="2"/>
  </r>
  <r>
    <n v="83480"/>
    <x v="1"/>
    <n v="24"/>
    <n v="3"/>
    <x v="1"/>
    <m/>
    <n v="1"/>
    <n v="5"/>
    <n v="1"/>
    <n v="65"/>
    <n v="1.68"/>
    <n v="205"/>
    <n v="5.3"/>
    <n v="60"/>
    <n v="1.5507692307692307"/>
    <n v="60.434083593393083"/>
    <n v="1.5619886221061596"/>
    <x v="0"/>
    <m/>
    <m/>
    <n v="10"/>
    <n v="1"/>
    <n v="0"/>
    <m/>
    <m/>
    <m/>
    <n v="0"/>
    <n v="5"/>
    <n v="0"/>
    <n v="1"/>
    <n v="1"/>
    <n v="2"/>
  </r>
  <r>
    <n v="83483"/>
    <x v="1"/>
    <n v="54"/>
    <n v="4"/>
    <x v="1"/>
    <m/>
    <n v="1"/>
    <n v="4"/>
    <n v="2"/>
    <n v="58"/>
    <n v="1.5"/>
    <n v="275"/>
    <n v="7.11"/>
    <n v="65"/>
    <n v="1.6810344827586208"/>
    <n v="57.182825641583662"/>
    <n v="1.4788661803857843"/>
    <x v="1"/>
    <n v="1"/>
    <n v="2"/>
    <n v="15"/>
    <n v="2"/>
    <n v="1"/>
    <n v="3"/>
    <n v="3"/>
    <n v="2"/>
    <n v="2"/>
    <n v="0"/>
    <n v="0"/>
    <n v="1"/>
    <n v="1"/>
    <n v="2"/>
  </r>
  <r>
    <n v="83484"/>
    <x v="1"/>
    <n v="67"/>
    <n v="3"/>
    <x v="1"/>
    <m/>
    <n v="1"/>
    <n v="5"/>
    <n v="3"/>
    <n v="60"/>
    <n v="1.55"/>
    <n v="177"/>
    <n v="4.58"/>
    <n v="69"/>
    <n v="1.7825"/>
    <n v="53.726548082565813"/>
    <n v="1.3879358254662835"/>
    <x v="1"/>
    <n v="2"/>
    <m/>
    <n v="13"/>
    <n v="3"/>
    <n v="1"/>
    <m/>
    <m/>
    <m/>
    <n v="3"/>
    <n v="1"/>
    <n v="4"/>
    <n v="1"/>
    <n v="1"/>
    <n v="2"/>
  </r>
  <r>
    <n v="83486"/>
    <x v="1"/>
    <n v="25"/>
    <n v="3"/>
    <x v="1"/>
    <m/>
    <n v="1"/>
    <n v="4"/>
    <n v="5"/>
    <n v="54"/>
    <n v="1.4"/>
    <n v="189"/>
    <n v="4.8899999999999997"/>
    <n v="61"/>
    <n v="1.5814814814814813"/>
    <n v="56.125818089972029"/>
    <n v="1.455113802332608"/>
    <x v="1"/>
    <m/>
    <m/>
    <n v="1"/>
    <n v="3"/>
    <n v="3"/>
    <n v="3"/>
    <n v="3"/>
    <n v="3"/>
    <m/>
    <n v="3"/>
    <n v="0"/>
    <n v="2"/>
    <n v="1"/>
    <n v="2"/>
  </r>
  <r>
    <n v="83491"/>
    <x v="1"/>
    <n v="39"/>
    <n v="4"/>
    <x v="1"/>
    <m/>
    <n v="1"/>
    <n v="2"/>
    <n v="1"/>
    <n v="57"/>
    <n v="1.47"/>
    <n v="213"/>
    <n v="5.51"/>
    <n v="60"/>
    <n v="1.5473684210526317"/>
    <n v="69.35723576994225"/>
    <n v="1.7886866066985108"/>
    <x v="1"/>
    <m/>
    <m/>
    <n v="2"/>
    <n v="3"/>
    <n v="0"/>
    <m/>
    <m/>
    <m/>
    <m/>
    <n v="0"/>
    <n v="4"/>
    <n v="1"/>
    <n v="1"/>
    <n v="2"/>
  </r>
  <r>
    <n v="83497"/>
    <x v="1"/>
    <n v="29"/>
    <n v="3"/>
    <x v="1"/>
    <m/>
    <n v="1"/>
    <n v="5"/>
    <n v="1"/>
    <n v="59"/>
    <n v="1.53"/>
    <n v="179"/>
    <n v="4.63"/>
    <n v="66"/>
    <n v="1.7115254237288136"/>
    <n v="56.8369330586657"/>
    <n v="1.4739069081315004"/>
    <x v="1"/>
    <m/>
    <m/>
    <n v="15"/>
    <n v="3"/>
    <n v="3"/>
    <n v="3"/>
    <n v="3"/>
    <n v="2"/>
    <n v="0"/>
    <n v="1"/>
    <n v="2"/>
    <n v="1"/>
    <n v="1"/>
    <n v="2"/>
  </r>
  <r>
    <n v="83505"/>
    <x v="1"/>
    <n v="70"/>
    <n v="6"/>
    <x v="1"/>
    <m/>
    <n v="2"/>
    <n v="5"/>
    <n v="1"/>
    <n v="69"/>
    <n v="1.78"/>
    <n v="192"/>
    <n v="4.97"/>
    <n v="65"/>
    <n v="1.6768115942028985"/>
    <n v="62.692602465865704"/>
    <n v="1.6172874259310284"/>
    <x v="0"/>
    <n v="2"/>
    <m/>
    <n v="6"/>
    <n v="2"/>
    <n v="3"/>
    <n v="0"/>
    <n v="0"/>
    <n v="0"/>
    <n v="3"/>
    <n v="0"/>
    <n v="0"/>
    <n v="1"/>
    <n v="1"/>
    <n v="2"/>
  </r>
  <r>
    <n v="83511"/>
    <x v="1"/>
    <n v="68"/>
    <n v="7"/>
    <x v="1"/>
    <m/>
    <n v="1"/>
    <n v="3"/>
    <n v="2"/>
    <n v="152"/>
    <n v="3.93"/>
    <n v="326"/>
    <n v="8.43"/>
    <n v="151"/>
    <n v="3.9041447368421056"/>
    <n v="148.39481020556994"/>
    <n v="3.8367868691308549"/>
    <x v="0"/>
    <n v="1"/>
    <n v="1"/>
    <n v="4"/>
    <n v="3"/>
    <n v="2"/>
    <n v="3"/>
    <n v="2"/>
    <n v="1"/>
    <n v="0"/>
    <n v="1"/>
    <n v="30"/>
    <n v="2"/>
    <n v="1"/>
    <n v="2"/>
  </r>
  <r>
    <n v="83514"/>
    <x v="1"/>
    <n v="53"/>
    <n v="1"/>
    <x v="1"/>
    <m/>
    <n v="2"/>
    <n v="3"/>
    <n v="1"/>
    <n v="47"/>
    <n v="1.22"/>
    <n v="205"/>
    <n v="5.3"/>
    <n v="54"/>
    <n v="1.4017021276595745"/>
    <n v="37.284992197957969"/>
    <n v="0.96782320173422809"/>
    <x v="0"/>
    <n v="2"/>
    <m/>
    <n v="99"/>
    <n v="4"/>
    <n v="3"/>
    <n v="3"/>
    <n v="2"/>
    <n v="2"/>
    <n v="1"/>
    <n v="0"/>
    <n v="0"/>
    <n v="1"/>
    <n v="1"/>
    <n v="2"/>
  </r>
  <r>
    <n v="83516"/>
    <x v="1"/>
    <n v="66"/>
    <n v="6"/>
    <x v="1"/>
    <m/>
    <n v="2"/>
    <n v="3"/>
    <n v="4"/>
    <n v="50"/>
    <n v="1.29"/>
    <n v="206"/>
    <n v="5.33"/>
    <n v="54"/>
    <n v="1.3932"/>
    <n v="48.081728729115113"/>
    <n v="1.2405086012111699"/>
    <x v="0"/>
    <n v="1"/>
    <n v="3"/>
    <n v="2"/>
    <n v="2"/>
    <n v="3"/>
    <n v="0"/>
    <n v="1"/>
    <n v="1"/>
    <m/>
    <n v="0"/>
    <n v="0"/>
    <n v="2"/>
    <n v="1"/>
    <n v="2"/>
  </r>
  <r>
    <n v="83518"/>
    <x v="1"/>
    <n v="33"/>
    <n v="4"/>
    <x v="1"/>
    <m/>
    <n v="1"/>
    <n v="4"/>
    <n v="5"/>
    <n v="48"/>
    <n v="1.24"/>
    <n v="160"/>
    <n v="4.1399999999999997"/>
    <n v="55"/>
    <n v="1.4208333333333334"/>
    <n v="38.345241689806308"/>
    <n v="0.99058541031999636"/>
    <x v="1"/>
    <m/>
    <m/>
    <n v="15"/>
    <n v="4"/>
    <n v="1"/>
    <m/>
    <m/>
    <m/>
    <n v="3"/>
    <n v="0"/>
    <n v="5"/>
    <n v="1"/>
    <n v="1"/>
    <n v="2"/>
  </r>
  <r>
    <n v="83520"/>
    <x v="1"/>
    <n v="49"/>
    <n v="2"/>
    <x v="1"/>
    <m/>
    <n v="2"/>
    <n v="2"/>
    <n v="3"/>
    <n v="82"/>
    <n v="2.12"/>
    <n v="185"/>
    <n v="4.78"/>
    <n v="77"/>
    <n v="1.9907317073170734"/>
    <n v="85.392292090548708"/>
    <n v="2.2077031613654055"/>
    <x v="0"/>
    <n v="2"/>
    <m/>
    <n v="5"/>
    <n v="3"/>
    <n v="3"/>
    <n v="3"/>
    <n v="3"/>
    <n v="2"/>
    <m/>
    <n v="0"/>
    <n v="0"/>
    <n v="1"/>
    <n v="1"/>
    <n v="2"/>
  </r>
  <r>
    <n v="83522"/>
    <x v="1"/>
    <n v="35"/>
    <n v="6"/>
    <x v="1"/>
    <m/>
    <n v="2"/>
    <n v="5"/>
    <n v="1"/>
    <n v="33"/>
    <n v="0.85"/>
    <n v="238"/>
    <n v="6.15"/>
    <n v="34"/>
    <n v="0.87575757575757573"/>
    <n v="30.430815686751316"/>
    <n v="0.78382404041632181"/>
    <x v="1"/>
    <m/>
    <m/>
    <n v="9"/>
    <n v="3"/>
    <n v="2"/>
    <n v="3"/>
    <n v="3"/>
    <n v="2"/>
    <n v="1"/>
    <n v="7"/>
    <n v="2"/>
    <n v="1"/>
    <n v="1"/>
    <n v="2"/>
  </r>
  <r>
    <n v="83524"/>
    <x v="1"/>
    <n v="55"/>
    <n v="6"/>
    <x v="1"/>
    <m/>
    <n v="2"/>
    <n v="5"/>
    <n v="1"/>
    <n v="73"/>
    <n v="1.89"/>
    <n v="266"/>
    <n v="6.88"/>
    <n v="71"/>
    <n v="1.8382191780821917"/>
    <n v="53.171271975548827"/>
    <n v="1.3766260826546204"/>
    <x v="0"/>
    <n v="2"/>
    <m/>
    <n v="15"/>
    <n v="1"/>
    <n v="0"/>
    <n v="3"/>
    <n v="3"/>
    <n v="1"/>
    <m/>
    <n v="0"/>
    <n v="0"/>
    <n v="2"/>
    <n v="1"/>
    <n v="2"/>
  </r>
  <r>
    <n v="83529"/>
    <x v="1"/>
    <n v="59"/>
    <n v="6"/>
    <x v="1"/>
    <m/>
    <n v="2"/>
    <n v="3"/>
    <n v="1"/>
    <n v="48"/>
    <n v="1.24"/>
    <n v="199"/>
    <n v="5.15"/>
    <n v="45"/>
    <n v="1.1624999999999999"/>
    <n v="34.212946938112843"/>
    <n v="0.8838344625679152"/>
    <x v="0"/>
    <n v="2"/>
    <m/>
    <n v="15"/>
    <n v="3"/>
    <n v="0"/>
    <m/>
    <m/>
    <m/>
    <n v="3"/>
    <n v="0"/>
    <n v="0"/>
    <n v="1"/>
    <n v="1"/>
    <n v="2"/>
  </r>
  <r>
    <n v="83530"/>
    <x v="1"/>
    <n v="80"/>
    <n v="3"/>
    <x v="1"/>
    <m/>
    <n v="1"/>
    <n v="5"/>
    <n v="2"/>
    <n v="38"/>
    <n v="0.98"/>
    <n v="132"/>
    <n v="3.41"/>
    <n v="47"/>
    <n v="1.2121052631578948"/>
    <n v="30.116671327881409"/>
    <n v="0.77669310266641534"/>
    <x v="1"/>
    <n v="1"/>
    <n v="3"/>
    <n v="7"/>
    <n v="3"/>
    <n v="3"/>
    <n v="3"/>
    <n v="3"/>
    <n v="3"/>
    <m/>
    <n v="1"/>
    <n v="0"/>
    <n v="2"/>
    <n v="1"/>
    <n v="2"/>
  </r>
  <r>
    <n v="83539"/>
    <x v="1"/>
    <n v="73"/>
    <n v="6"/>
    <x v="1"/>
    <m/>
    <n v="2"/>
    <n v="1"/>
    <n v="5"/>
    <n v="45"/>
    <n v="1.1599999999999999"/>
    <n v="185"/>
    <n v="4.78"/>
    <n v="49"/>
    <n v="1.2631111111111111"/>
    <n v="51.527939573323543"/>
    <n v="1.3282757756678956"/>
    <x v="0"/>
    <n v="2"/>
    <m/>
    <n v="7"/>
    <n v="3"/>
    <n v="3"/>
    <n v="0"/>
    <n v="0"/>
    <n v="0"/>
    <m/>
    <n v="0"/>
    <n v="0"/>
    <n v="1"/>
    <n v="1"/>
    <n v="2"/>
  </r>
  <r>
    <n v="83542"/>
    <x v="1"/>
    <n v="71"/>
    <n v="4"/>
    <x v="1"/>
    <m/>
    <n v="1"/>
    <n v="1"/>
    <n v="3"/>
    <n v="57"/>
    <n v="1.47"/>
    <n v="168"/>
    <n v="4.34"/>
    <n v="64"/>
    <n v="1.6505263157894736"/>
    <n v="63.050310898222584"/>
    <n v="1.6260343336910035"/>
    <x v="1"/>
    <n v="2"/>
    <m/>
    <n v="7"/>
    <n v="1"/>
    <n v="0"/>
    <m/>
    <m/>
    <m/>
    <n v="7"/>
    <n v="1"/>
    <n v="8"/>
    <n v="2"/>
    <n v="1"/>
    <n v="2"/>
  </r>
  <r>
    <n v="83562"/>
    <x v="1"/>
    <n v="21"/>
    <n v="3"/>
    <x v="1"/>
    <m/>
    <n v="1"/>
    <n v="5"/>
    <n v="5"/>
    <n v="59"/>
    <n v="1.53"/>
    <n v="173"/>
    <n v="4.47"/>
    <n v="62"/>
    <n v="1.6077966101694916"/>
    <n v="57.46492413717619"/>
    <n v="1.4901921005064334"/>
    <x v="1"/>
    <m/>
    <m/>
    <n v="3"/>
    <n v="3"/>
    <n v="2"/>
    <m/>
    <m/>
    <m/>
    <n v="2"/>
    <n v="0"/>
    <n v="5"/>
    <n v="1"/>
    <n v="1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15">
  <r>
    <n v="73557"/>
    <x v="0"/>
    <n v="69"/>
    <n v="4"/>
    <n v="1"/>
    <n v="1"/>
    <n v="1"/>
    <n v="3"/>
    <n v="4"/>
    <n v="65"/>
    <n v="1.68"/>
    <n v="167"/>
    <n v="4.32"/>
    <n v="62"/>
    <n v="1.6024615384615384"/>
    <n v="73.433063329494075"/>
    <n v="1.8979622522084623"/>
    <n v="1"/>
    <n v="2"/>
    <m/>
    <n v="4"/>
    <n v="2"/>
    <n v="1"/>
    <m/>
    <m/>
    <m/>
    <n v="8"/>
    <n v="0"/>
    <n v="4"/>
    <n v="1"/>
    <n v="1"/>
    <n v="2"/>
  </r>
  <r>
    <n v="73558"/>
    <x v="0"/>
    <n v="54"/>
    <n v="3"/>
    <n v="2"/>
    <m/>
    <n v="1"/>
    <n v="3"/>
    <n v="1"/>
    <n v="50"/>
    <n v="1.29"/>
    <n v="170"/>
    <n v="4.4000000000000004"/>
    <n v="54"/>
    <n v="1.3932"/>
    <n v="40.88458897303633"/>
    <n v="1.0548223955043374"/>
    <n v="2"/>
    <n v="1"/>
    <n v="1"/>
    <n v="7"/>
    <n v="3"/>
    <n v="3"/>
    <n v="3"/>
    <n v="3"/>
    <n v="3"/>
    <m/>
    <n v="0"/>
    <n v="2"/>
    <n v="1"/>
    <n v="2"/>
    <m/>
  </r>
  <r>
    <n v="73559"/>
    <x v="0"/>
    <n v="72"/>
    <n v="3"/>
    <n v="1"/>
    <n v="1"/>
    <n v="1"/>
    <n v="4"/>
    <n v="1"/>
    <n v="60"/>
    <n v="1.55"/>
    <n v="126"/>
    <n v="3.26"/>
    <n v="70"/>
    <n v="1.8083333333333333"/>
    <n v="67.770370157957842"/>
    <n v="1.750734562413911"/>
    <n v="2"/>
    <n v="2"/>
    <m/>
    <n v="10"/>
    <n v="3"/>
    <n v="3"/>
    <n v="3"/>
    <n v="3"/>
    <n v="3"/>
    <n v="0"/>
    <n v="0"/>
    <n v="0"/>
    <n v="2"/>
    <n v="1"/>
    <n v="2"/>
  </r>
  <r>
    <n v="73562"/>
    <x v="0"/>
    <n v="56"/>
    <n v="1"/>
    <n v="1"/>
    <n v="2"/>
    <n v="1"/>
    <n v="4"/>
    <n v="3"/>
    <n v="38"/>
    <n v="0.98"/>
    <n v="226"/>
    <n v="5.84"/>
    <n v="46"/>
    <n v="1.1863157894736842"/>
    <n v="36.552678660510153"/>
    <n v="0.9426743444026302"/>
    <n v="2"/>
    <n v="1"/>
    <n v="1"/>
    <n v="9"/>
    <n v="5"/>
    <n v="0"/>
    <n v="3"/>
    <n v="3"/>
    <n v="3"/>
    <n v="14"/>
    <n v="0"/>
    <n v="0"/>
    <n v="1"/>
    <n v="1"/>
    <n v="2"/>
  </r>
  <r>
    <n v="73567"/>
    <x v="0"/>
    <n v="65"/>
    <n v="3"/>
    <n v="2"/>
    <m/>
    <n v="1"/>
    <n v="2"/>
    <n v="2"/>
    <n v="79"/>
    <n v="2.04"/>
    <n v="173"/>
    <n v="4.47"/>
    <n v="78"/>
    <n v="2.0141772151898736"/>
    <n v="86.593250879079562"/>
    <n v="2.236078883459776"/>
    <n v="2"/>
    <n v="1"/>
    <n v="2"/>
    <n v="3"/>
    <n v="3"/>
    <n v="2"/>
    <n v="3"/>
    <n v="2"/>
    <n v="2"/>
    <m/>
    <n v="4"/>
    <n v="0"/>
    <n v="1"/>
    <n v="1"/>
    <n v="1"/>
  </r>
  <r>
    <n v="73585"/>
    <x v="0"/>
    <n v="28"/>
    <m/>
    <n v="1"/>
    <n v="1"/>
    <n v="2"/>
    <n v="4"/>
    <n v="1"/>
    <n v="55"/>
    <n v="1.42"/>
    <n v="198"/>
    <n v="5.12"/>
    <n v="52"/>
    <n v="1.3425454545454547"/>
    <n v="62.230317281060238"/>
    <n v="1.6066736461655551"/>
    <n v="1"/>
    <m/>
    <m/>
    <n v="7"/>
    <n v="1"/>
    <n v="0"/>
    <n v="3"/>
    <n v="2"/>
    <n v="1"/>
    <n v="0"/>
    <n v="0"/>
    <n v="2"/>
    <n v="1"/>
    <n v="1"/>
    <n v="2"/>
  </r>
  <r>
    <n v="73589"/>
    <x v="0"/>
    <n v="35"/>
    <n v="3"/>
    <n v="2"/>
    <m/>
    <n v="1"/>
    <n v="3"/>
    <n v="3"/>
    <n v="45"/>
    <n v="1.1599999999999999"/>
    <n v="192"/>
    <n v="4.97"/>
    <n v="54"/>
    <n v="1.3919999999999999"/>
    <n v="51.476026064760717"/>
    <n v="1.3269375607804983"/>
    <n v="2"/>
    <m/>
    <m/>
    <n v="5"/>
    <n v="3"/>
    <n v="2"/>
    <n v="3"/>
    <n v="2"/>
    <n v="2"/>
    <n v="3"/>
    <n v="21"/>
    <n v="10"/>
    <n v="1"/>
    <n v="2"/>
    <m/>
  </r>
  <r>
    <n v="73592"/>
    <x v="0"/>
    <n v="29"/>
    <n v="1"/>
    <n v="2"/>
    <m/>
    <n v="1"/>
    <n v="4"/>
    <n v="5"/>
    <n v="34"/>
    <n v="0.88"/>
    <n v="168"/>
    <n v="4.34"/>
    <n v="36"/>
    <n v="0.93176470588235294"/>
    <n v="33.541957802022445"/>
    <n v="0.86814479016999269"/>
    <n v="1"/>
    <m/>
    <m/>
    <n v="12"/>
    <n v="2"/>
    <n v="3"/>
    <n v="3"/>
    <n v="3"/>
    <n v="3"/>
    <n v="7"/>
    <n v="3"/>
    <n v="0"/>
    <n v="1"/>
    <n v="1"/>
    <n v="2"/>
  </r>
  <r>
    <n v="73749"/>
    <x v="0"/>
    <n v="29"/>
    <n v="3"/>
    <n v="2"/>
    <m/>
    <n v="1"/>
    <n v="5"/>
    <n v="5"/>
    <n v="57"/>
    <n v="1.47"/>
    <n v="149"/>
    <n v="3.85"/>
    <n v="62"/>
    <n v="1.5989473684210527"/>
    <n v="62.088481491748674"/>
    <n v="1.6012292595240447"/>
    <n v="2"/>
    <m/>
    <m/>
    <n v="77"/>
    <n v="3"/>
    <n v="3"/>
    <n v="3"/>
    <n v="3"/>
    <n v="3"/>
    <n v="0"/>
    <n v="10"/>
    <n v="0"/>
    <n v="1"/>
    <n v="1"/>
    <n v="2"/>
  </r>
  <r>
    <n v="73755"/>
    <x v="0"/>
    <n v="75"/>
    <n v="1"/>
    <n v="1"/>
    <n v="2"/>
    <n v="1"/>
    <n v="2"/>
    <n v="2"/>
    <n v="68"/>
    <n v="1.76"/>
    <n v="182"/>
    <n v="4.71"/>
    <n v="77"/>
    <n v="1.9929411764705884"/>
    <n v="68.959591692969767"/>
    <n v="1.7848364908768646"/>
    <n v="1"/>
    <n v="2"/>
    <m/>
    <n v="7"/>
    <n v="2"/>
    <n v="2"/>
    <m/>
    <m/>
    <m/>
    <m/>
    <n v="0"/>
    <n v="0"/>
    <n v="2"/>
    <n v="1"/>
    <n v="2"/>
  </r>
  <r>
    <n v="73756"/>
    <x v="0"/>
    <n v="56"/>
    <n v="3"/>
    <n v="2"/>
    <m/>
    <n v="1"/>
    <n v="4"/>
    <n v="1"/>
    <n v="57"/>
    <n v="1.47"/>
    <n v="143"/>
    <n v="3.7"/>
    <n v="52"/>
    <n v="1.3410526315789473"/>
    <n v="62.076180853211156"/>
    <n v="1.6009120325301824"/>
    <n v="2"/>
    <n v="2"/>
    <m/>
    <n v="77"/>
    <n v="3"/>
    <n v="2"/>
    <n v="3"/>
    <n v="2"/>
    <n v="2"/>
    <n v="4"/>
    <n v="0"/>
    <n v="0"/>
    <n v="1"/>
    <n v="1"/>
    <n v="2"/>
  </r>
  <r>
    <n v="73760"/>
    <x v="0"/>
    <n v="64"/>
    <n v="3"/>
    <n v="1"/>
    <n v="2"/>
    <n v="1"/>
    <n v="3"/>
    <n v="3"/>
    <n v="53"/>
    <n v="1.37"/>
    <n v="222"/>
    <n v="5.74"/>
    <n v="56"/>
    <n v="1.4475471698113207"/>
    <n v="58.159760164179971"/>
    <n v="1.5033749325457844"/>
    <n v="2"/>
    <n v="2"/>
    <m/>
    <n v="5"/>
    <n v="2"/>
    <n v="0"/>
    <m/>
    <m/>
    <m/>
    <n v="0"/>
    <n v="0"/>
    <n v="0"/>
    <n v="1"/>
    <n v="1"/>
    <n v="2"/>
  </r>
  <r>
    <n v="73765"/>
    <x v="0"/>
    <n v="54"/>
    <n v="1"/>
    <n v="2"/>
    <m/>
    <n v="1"/>
    <n v="4"/>
    <n v="1"/>
    <n v="43"/>
    <n v="1.1100000000000001"/>
    <n v="246"/>
    <n v="6.36"/>
    <n v="44"/>
    <n v="1.1358139534883722"/>
    <n v="40.445126401045044"/>
    <n v="1.0440486117479071"/>
    <n v="1"/>
    <n v="2"/>
    <m/>
    <n v="3"/>
    <n v="2"/>
    <n v="0"/>
    <n v="3"/>
    <n v="3"/>
    <n v="2"/>
    <m/>
    <n v="0"/>
    <n v="0"/>
    <n v="1"/>
    <n v="1"/>
    <n v="2"/>
  </r>
  <r>
    <n v="73778"/>
    <x v="0"/>
    <n v="62"/>
    <n v="1"/>
    <n v="2"/>
    <m/>
    <n v="2"/>
    <n v="4"/>
    <n v="1"/>
    <n v="44"/>
    <n v="1.1399999999999999"/>
    <n v="121"/>
    <n v="3.13"/>
    <n v="49"/>
    <n v="1.2695454545454543"/>
    <n v="47.526490008480408"/>
    <n v="1.2313681502197196"/>
    <n v="1"/>
    <n v="1"/>
    <n v="3"/>
    <n v="5"/>
    <n v="2"/>
    <n v="3"/>
    <n v="3"/>
    <n v="3"/>
    <n v="0"/>
    <m/>
    <n v="0"/>
    <n v="0"/>
    <n v="2"/>
    <n v="1"/>
    <n v="2"/>
  </r>
  <r>
    <n v="73779"/>
    <x v="0"/>
    <n v="62"/>
    <n v="3"/>
    <n v="2"/>
    <m/>
    <n v="1"/>
    <n v="3"/>
    <n v="3"/>
    <n v="48"/>
    <n v="1.24"/>
    <n v="233"/>
    <n v="6.03"/>
    <n v="54"/>
    <n v="1.3949999999999998"/>
    <n v="50.586608253847011"/>
    <n v="1.3068207132243812"/>
    <n v="2"/>
    <n v="2"/>
    <m/>
    <n v="1"/>
    <n v="2"/>
    <n v="2"/>
    <m/>
    <m/>
    <m/>
    <n v="0"/>
    <n v="2"/>
    <n v="0"/>
    <n v="2"/>
    <n v="1"/>
    <n v="2"/>
  </r>
  <r>
    <n v="73780"/>
    <x v="0"/>
    <n v="78"/>
    <n v="3"/>
    <n v="1"/>
    <n v="2"/>
    <n v="1"/>
    <n v="5"/>
    <n v="1"/>
    <n v="69"/>
    <n v="1.78"/>
    <n v="164"/>
    <n v="4.24"/>
    <n v="66"/>
    <n v="1.702608695652174"/>
    <n v="67.010373742298498"/>
    <n v="1.7286734095839322"/>
    <n v="2"/>
    <n v="2"/>
    <m/>
    <n v="77"/>
    <n v="2"/>
    <n v="3"/>
    <n v="3"/>
    <n v="3"/>
    <n v="3"/>
    <n v="1"/>
    <n v="2"/>
    <n v="0"/>
    <n v="1"/>
    <n v="1"/>
    <n v="2"/>
  </r>
  <r>
    <n v="73782"/>
    <x v="0"/>
    <n v="68"/>
    <n v="3"/>
    <n v="1"/>
    <n v="2"/>
    <n v="1"/>
    <n v="3"/>
    <n v="5"/>
    <n v="60"/>
    <n v="1.55"/>
    <n v="190"/>
    <n v="4.91"/>
    <n v="70"/>
    <n v="1.8083333333333333"/>
    <n v="66.905483179247639"/>
    <n v="1.7283916487972308"/>
    <n v="2"/>
    <n v="2"/>
    <m/>
    <n v="5"/>
    <n v="2"/>
    <n v="3"/>
    <n v="3"/>
    <n v="3"/>
    <n v="3"/>
    <n v="2"/>
    <n v="9"/>
    <n v="2"/>
    <n v="1"/>
    <n v="1"/>
    <n v="2"/>
  </r>
  <r>
    <n v="73783"/>
    <x v="0"/>
    <n v="26"/>
    <n v="3"/>
    <n v="2"/>
    <m/>
    <n v="1"/>
    <n v="5"/>
    <n v="5"/>
    <n v="70"/>
    <n v="1.81"/>
    <n v="222"/>
    <n v="5.74"/>
    <n v="71"/>
    <n v="1.8358571428571426"/>
    <n v="74.662167715312705"/>
    <n v="1.9305503366387999"/>
    <n v="2"/>
    <m/>
    <m/>
    <n v="15"/>
    <n v="3"/>
    <n v="3"/>
    <n v="3"/>
    <n v="3"/>
    <n v="3"/>
    <n v="2"/>
    <n v="0"/>
    <n v="2"/>
    <n v="1"/>
    <n v="1"/>
    <n v="2"/>
  </r>
  <r>
    <n v="73787"/>
    <x v="0"/>
    <n v="71"/>
    <n v="4"/>
    <n v="2"/>
    <m/>
    <n v="1"/>
    <n v="1"/>
    <n v="1"/>
    <n v="40"/>
    <n v="1.03"/>
    <n v="141"/>
    <n v="3.65"/>
    <n v="45"/>
    <n v="1.1587499999999999"/>
    <n v="40.511000195217107"/>
    <n v="1.0431582550268406"/>
    <n v="1"/>
    <n v="2"/>
    <m/>
    <n v="9"/>
    <n v="3"/>
    <n v="1"/>
    <n v="3"/>
    <n v="3"/>
    <n v="3"/>
    <n v="2"/>
    <n v="0"/>
    <n v="0"/>
    <n v="1"/>
    <n v="1"/>
    <n v="2"/>
  </r>
  <r>
    <n v="73790"/>
    <x v="0"/>
    <n v="59"/>
    <n v="3"/>
    <n v="1"/>
    <n v="9"/>
    <n v="1"/>
    <n v="5"/>
    <n v="5"/>
    <n v="44"/>
    <n v="1.1399999999999999"/>
    <n v="261"/>
    <n v="6.75"/>
    <n v="48"/>
    <n v="1.2436363636363637"/>
    <n v="42.825732412120097"/>
    <n v="1.1095757943140205"/>
    <n v="2"/>
    <n v="2"/>
    <m/>
    <n v="7"/>
    <n v="2"/>
    <n v="0"/>
    <n v="3"/>
    <n v="3"/>
    <n v="2"/>
    <m/>
    <n v="4"/>
    <n v="4"/>
    <n v="1"/>
    <n v="2"/>
    <m/>
  </r>
  <r>
    <n v="73795"/>
    <x v="0"/>
    <n v="59"/>
    <n v="3"/>
    <n v="2"/>
    <m/>
    <n v="1"/>
    <n v="3"/>
    <n v="1"/>
    <n v="33"/>
    <n v="0.85"/>
    <n v="227"/>
    <n v="5.87"/>
    <n v="32"/>
    <n v="0.82424242424242422"/>
    <n v="36.298483232164706"/>
    <n v="0.93496093173757577"/>
    <n v="2"/>
    <n v="1"/>
    <n v="2"/>
    <n v="15"/>
    <n v="3"/>
    <n v="0"/>
    <n v="3"/>
    <n v="3"/>
    <n v="2"/>
    <n v="6"/>
    <n v="0"/>
    <n v="0"/>
    <n v="1"/>
    <n v="1"/>
    <n v="2"/>
  </r>
  <r>
    <n v="73804"/>
    <x v="0"/>
    <n v="55"/>
    <n v="1"/>
    <n v="2"/>
    <m/>
    <n v="2"/>
    <n v="1"/>
    <n v="1"/>
    <n v="33"/>
    <n v="0.85"/>
    <n v="130"/>
    <n v="3.36"/>
    <n v="31"/>
    <n v="0.79848484848484846"/>
    <n v="30.642779415203456"/>
    <n v="0.78928371220978599"/>
    <n v="1"/>
    <n v="2"/>
    <m/>
    <n v="5"/>
    <n v="4"/>
    <n v="1"/>
    <m/>
    <m/>
    <m/>
    <n v="1"/>
    <n v="1"/>
    <n v="0"/>
    <n v="1"/>
    <n v="2"/>
    <m/>
  </r>
  <r>
    <n v="73806"/>
    <x v="0"/>
    <n v="63"/>
    <n v="4"/>
    <n v="1"/>
    <n v="2"/>
    <n v="1"/>
    <n v="3"/>
    <n v="1"/>
    <n v="41"/>
    <n v="1.06"/>
    <n v="220"/>
    <n v="5.69"/>
    <n v="46"/>
    <n v="1.189268292682927"/>
    <n v="44.103724906783441"/>
    <n v="1.1402426439314743"/>
    <n v="1"/>
    <n v="2"/>
    <m/>
    <n v="14"/>
    <n v="4"/>
    <n v="4"/>
    <n v="4"/>
    <n v="4"/>
    <n v="4"/>
    <n v="2"/>
    <n v="0"/>
    <n v="0"/>
    <n v="1"/>
    <n v="1"/>
    <n v="2"/>
  </r>
  <r>
    <n v="73810"/>
    <x v="0"/>
    <n v="48"/>
    <n v="2"/>
    <n v="2"/>
    <m/>
    <n v="1"/>
    <n v="4"/>
    <n v="1"/>
    <n v="41"/>
    <n v="1.06"/>
    <n v="214"/>
    <n v="5.53"/>
    <n v="37"/>
    <n v="0.9565853658536585"/>
    <n v="38.543088922426612"/>
    <n v="0.99647985994566379"/>
    <n v="2"/>
    <n v="2"/>
    <m/>
    <n v="14"/>
    <n v="2"/>
    <n v="2"/>
    <n v="3"/>
    <n v="3"/>
    <n v="2"/>
    <n v="1"/>
    <n v="1"/>
    <n v="0"/>
    <n v="1"/>
    <n v="1"/>
    <n v="2"/>
  </r>
  <r>
    <n v="73816"/>
    <x v="0"/>
    <n v="64"/>
    <n v="2"/>
    <n v="2"/>
    <m/>
    <n v="2"/>
    <n v="3"/>
    <n v="1"/>
    <n v="55"/>
    <n v="1.42"/>
    <n v="250"/>
    <n v="6.47"/>
    <n v="63"/>
    <n v="1.6265454545454545"/>
    <n v="58.422785818046769"/>
    <n v="1.5083701065750257"/>
    <n v="1"/>
    <n v="2"/>
    <m/>
    <n v="6"/>
    <n v="4"/>
    <n v="0"/>
    <m/>
    <m/>
    <m/>
    <m/>
    <n v="4"/>
    <n v="0"/>
    <n v="1"/>
    <n v="1"/>
    <n v="2"/>
  </r>
  <r>
    <n v="73820"/>
    <x v="0"/>
    <n v="56"/>
    <n v="3"/>
    <n v="2"/>
    <m/>
    <n v="1"/>
    <n v="3"/>
    <n v="1"/>
    <n v="37"/>
    <n v="0.96"/>
    <n v="163"/>
    <n v="4.22"/>
    <n v="40"/>
    <n v="1.0378378378378379"/>
    <n v="49.131040556233827"/>
    <n v="1.274751322540121"/>
    <n v="2"/>
    <n v="2"/>
    <m/>
    <n v="9"/>
    <n v="3"/>
    <n v="0"/>
    <n v="3"/>
    <n v="3"/>
    <n v="4"/>
    <n v="2"/>
    <n v="0"/>
    <n v="0"/>
    <n v="1"/>
    <n v="1"/>
    <n v="2"/>
  </r>
  <r>
    <n v="73823"/>
    <x v="0"/>
    <n v="35"/>
    <n v="4"/>
    <n v="2"/>
    <m/>
    <n v="2"/>
    <n v="4"/>
    <n v="1"/>
    <n v="36"/>
    <n v="0.93"/>
    <n v="140"/>
    <n v="3.62"/>
    <n v="44"/>
    <n v="1.1366666666666667"/>
    <n v="45.001896601563907"/>
    <n v="1.1625489955404009"/>
    <n v="1"/>
    <m/>
    <m/>
    <n v="6"/>
    <n v="1"/>
    <n v="1"/>
    <n v="2"/>
    <n v="3"/>
    <n v="0"/>
    <n v="1"/>
    <n v="0"/>
    <n v="0"/>
    <n v="1"/>
    <n v="1"/>
    <n v="1"/>
  </r>
  <r>
    <n v="73834"/>
    <x v="0"/>
    <n v="64"/>
    <n v="6"/>
    <n v="2"/>
    <m/>
    <n v="2"/>
    <n v="5"/>
    <n v="5"/>
    <n v="56"/>
    <n v="1.45"/>
    <n v="243"/>
    <n v="6.28"/>
    <n v="54"/>
    <n v="1.3982142857142856"/>
    <n v="57.476686881054647"/>
    <n v="1.4882356424558794"/>
    <n v="1"/>
    <n v="2"/>
    <m/>
    <m/>
    <n v="4"/>
    <n v="2"/>
    <n v="1"/>
    <n v="1"/>
    <n v="2"/>
    <n v="0"/>
    <n v="3"/>
    <n v="0"/>
    <n v="1"/>
    <n v="1"/>
    <n v="2"/>
  </r>
  <r>
    <n v="73837"/>
    <x v="0"/>
    <n v="29"/>
    <n v="3"/>
    <n v="2"/>
    <m/>
    <n v="1"/>
    <n v="3"/>
    <n v="1"/>
    <n v="38"/>
    <n v="0.98"/>
    <n v="117"/>
    <n v="3.03"/>
    <n v="48"/>
    <n v="1.2378947368421052"/>
    <n v="43.44053628250245"/>
    <n v="1.1203085672855895"/>
    <n v="2"/>
    <m/>
    <m/>
    <n v="9"/>
    <n v="4"/>
    <n v="1"/>
    <n v="3"/>
    <n v="3"/>
    <n v="2"/>
    <n v="6"/>
    <n v="6"/>
    <n v="4"/>
    <n v="1"/>
    <n v="1"/>
    <n v="1"/>
  </r>
  <r>
    <n v="73839"/>
    <x v="0"/>
    <n v="68"/>
    <n v="3"/>
    <n v="1"/>
    <n v="1"/>
    <n v="1"/>
    <n v="4"/>
    <n v="1"/>
    <n v="41"/>
    <n v="1.06"/>
    <n v="135"/>
    <n v="3.49"/>
    <n v="45"/>
    <n v="1.1634146341463416"/>
    <n v="37.067667795600386"/>
    <n v="0.95833482593503438"/>
    <n v="1"/>
    <n v="2"/>
    <m/>
    <n v="9"/>
    <n v="2"/>
    <n v="2"/>
    <n v="4"/>
    <n v="4"/>
    <n v="3"/>
    <n v="0"/>
    <n v="0"/>
    <n v="0"/>
    <n v="1"/>
    <n v="1"/>
    <n v="2"/>
  </r>
  <r>
    <n v="73842"/>
    <x v="0"/>
    <n v="53"/>
    <n v="1"/>
    <n v="2"/>
    <m/>
    <n v="2"/>
    <n v="1"/>
    <n v="1"/>
    <n v="36"/>
    <n v="0.93"/>
    <n v="234"/>
    <n v="6.05"/>
    <n v="39"/>
    <n v="1.0075000000000001"/>
    <n v="35.810734090572367"/>
    <n v="0.9251106306731196"/>
    <n v="1"/>
    <n v="2"/>
    <m/>
    <n v="3"/>
    <n v="3"/>
    <n v="2"/>
    <n v="3"/>
    <n v="3"/>
    <n v="2"/>
    <m/>
    <n v="0"/>
    <n v="0"/>
    <n v="1"/>
    <n v="2"/>
    <m/>
  </r>
  <r>
    <n v="73843"/>
    <x v="0"/>
    <n v="42"/>
    <n v="6"/>
    <n v="2"/>
    <m/>
    <n v="2"/>
    <n v="4"/>
    <n v="1"/>
    <n v="41"/>
    <n v="1.06"/>
    <n v="214"/>
    <n v="5.53"/>
    <n v="36"/>
    <n v="0.93073170731707322"/>
    <n v="46.444717039762025"/>
    <n v="1.2007658551743354"/>
    <n v="1"/>
    <n v="2"/>
    <m/>
    <n v="7"/>
    <n v="3"/>
    <n v="0"/>
    <n v="0"/>
    <n v="2"/>
    <n v="2"/>
    <n v="0"/>
    <n v="0"/>
    <n v="0"/>
    <n v="1"/>
    <n v="1"/>
    <n v="2"/>
  </r>
  <r>
    <n v="73847"/>
    <x v="0"/>
    <n v="34"/>
    <n v="3"/>
    <n v="2"/>
    <m/>
    <n v="1"/>
    <n v="2"/>
    <n v="6"/>
    <n v="41"/>
    <n v="1.06"/>
    <n v="233"/>
    <n v="6.03"/>
    <n v="41"/>
    <n v="1.06"/>
    <n v="46.003324322220266"/>
    <n v="1.1893542385744751"/>
    <n v="2"/>
    <m/>
    <m/>
    <n v="7"/>
    <n v="4"/>
    <n v="2"/>
    <n v="3"/>
    <n v="3"/>
    <n v="3"/>
    <n v="11"/>
    <n v="2"/>
    <n v="0"/>
    <n v="1"/>
    <n v="2"/>
    <m/>
  </r>
  <r>
    <n v="73850"/>
    <x v="0"/>
    <n v="30"/>
    <n v="3"/>
    <n v="2"/>
    <m/>
    <n v="1"/>
    <n v="3"/>
    <n v="1"/>
    <n v="48"/>
    <n v="1.24"/>
    <n v="169"/>
    <n v="4.37"/>
    <n v="44"/>
    <n v="1.1366666666666667"/>
    <n v="45.020529540159714"/>
    <n v="1.1630303464541261"/>
    <n v="2"/>
    <m/>
    <m/>
    <n v="5"/>
    <n v="3"/>
    <n v="3"/>
    <m/>
    <m/>
    <m/>
    <n v="2"/>
    <n v="0"/>
    <n v="5"/>
    <n v="1"/>
    <n v="1"/>
    <n v="2"/>
  </r>
  <r>
    <n v="73858"/>
    <x v="0"/>
    <n v="52"/>
    <n v="4"/>
    <n v="1"/>
    <n v="2"/>
    <n v="1"/>
    <n v="3"/>
    <n v="3"/>
    <n v="47"/>
    <n v="1.22"/>
    <n v="190"/>
    <n v="4.91"/>
    <n v="44"/>
    <n v="1.142127659574468"/>
    <n v="45.204915192291161"/>
    <n v="1.1734041815871323"/>
    <n v="1"/>
    <n v="1"/>
    <n v="2"/>
    <n v="4"/>
    <n v="3"/>
    <n v="2"/>
    <n v="4"/>
    <n v="4"/>
    <n v="4"/>
    <n v="6"/>
    <n v="0"/>
    <n v="0"/>
    <n v="1"/>
    <n v="1"/>
    <n v="2"/>
  </r>
  <r>
    <n v="73859"/>
    <x v="0"/>
    <n v="38"/>
    <n v="4"/>
    <n v="2"/>
    <m/>
    <n v="1"/>
    <n v="4"/>
    <n v="1"/>
    <n v="60"/>
    <n v="1.55"/>
    <n v="176"/>
    <n v="4.55"/>
    <n v="56"/>
    <n v="1.4466666666666665"/>
    <n v="61.183433331925897"/>
    <n v="1.580572027741419"/>
    <n v="1"/>
    <m/>
    <m/>
    <n v="9"/>
    <n v="2"/>
    <n v="2"/>
    <n v="3"/>
    <n v="2"/>
    <n v="3"/>
    <n v="1"/>
    <n v="5"/>
    <n v="1"/>
    <n v="1"/>
    <n v="1"/>
    <n v="2"/>
  </r>
  <r>
    <n v="73860"/>
    <x v="0"/>
    <n v="53"/>
    <n v="4"/>
    <n v="2"/>
    <m/>
    <n v="1"/>
    <n v="2"/>
    <n v="4"/>
    <n v="91"/>
    <n v="2.35"/>
    <n v="240"/>
    <n v="6.21"/>
    <n v="98"/>
    <n v="2.5307692307692311"/>
    <n v="98.471560414846948"/>
    <n v="2.54294688983396"/>
    <n v="2"/>
    <n v="1"/>
    <n v="2"/>
    <n v="6"/>
    <n v="3"/>
    <n v="0"/>
    <n v="3"/>
    <n v="3"/>
    <n v="2"/>
    <n v="7"/>
    <n v="0"/>
    <n v="4"/>
    <n v="1"/>
    <n v="1"/>
    <n v="2"/>
  </r>
  <r>
    <n v="73861"/>
    <x v="0"/>
    <n v="77"/>
    <n v="3"/>
    <n v="1"/>
    <n v="2"/>
    <n v="1"/>
    <n v="5"/>
    <n v="1"/>
    <n v="42"/>
    <n v="1.0900000000000001"/>
    <n v="189"/>
    <n v="4.8899999999999997"/>
    <n v="52"/>
    <n v="1.3495238095238098"/>
    <n v="41.343497627295903"/>
    <n v="1.0729622003274413"/>
    <n v="2"/>
    <n v="2"/>
    <m/>
    <n v="15"/>
    <n v="1"/>
    <n v="1"/>
    <n v="3"/>
    <n v="3"/>
    <n v="3"/>
    <n v="1"/>
    <n v="0"/>
    <n v="0"/>
    <n v="1"/>
    <n v="1"/>
    <n v="2"/>
  </r>
  <r>
    <n v="73863"/>
    <x v="0"/>
    <n v="26"/>
    <n v="6"/>
    <n v="2"/>
    <m/>
    <n v="2"/>
    <n v="5"/>
    <n v="5"/>
    <n v="55"/>
    <n v="1.42"/>
    <n v="145"/>
    <n v="3.75"/>
    <n v="62"/>
    <n v="1.6007272727272726"/>
    <n v="60.385265104883345"/>
    <n v="1.5590377536169882"/>
    <n v="2"/>
    <m/>
    <m/>
    <n v="8"/>
    <n v="1"/>
    <n v="2"/>
    <n v="3"/>
    <n v="2"/>
    <n v="2"/>
    <n v="0"/>
    <n v="0"/>
    <n v="0"/>
    <n v="1"/>
    <n v="1"/>
    <n v="2"/>
  </r>
  <r>
    <n v="73865"/>
    <x v="0"/>
    <n v="48"/>
    <n v="3"/>
    <n v="1"/>
    <n v="2"/>
    <n v="1"/>
    <n v="3"/>
    <n v="3"/>
    <n v="102"/>
    <n v="2.64"/>
    <n v="253"/>
    <n v="6.54"/>
    <n v="97"/>
    <n v="2.5105882352941173"/>
    <n v="102.33674562534817"/>
    <n v="2.648715769126659"/>
    <n v="1"/>
    <n v="2"/>
    <m/>
    <n v="6"/>
    <n v="3"/>
    <n v="2"/>
    <n v="3"/>
    <n v="3"/>
    <n v="2"/>
    <n v="2"/>
    <n v="0"/>
    <n v="30"/>
    <n v="1"/>
    <n v="2"/>
    <m/>
  </r>
  <r>
    <n v="73868"/>
    <x v="0"/>
    <n v="32"/>
    <n v="7"/>
    <n v="2"/>
    <m/>
    <n v="1"/>
    <n v="4"/>
    <n v="5"/>
    <n v="40"/>
    <n v="1.03"/>
    <n v="199"/>
    <n v="5.15"/>
    <n v="45"/>
    <n v="1.1587499999999999"/>
    <n v="43.155579428549473"/>
    <n v="1.1112561702851491"/>
    <n v="2"/>
    <m/>
    <m/>
    <n v="5"/>
    <n v="4"/>
    <n v="0"/>
    <n v="3"/>
    <n v="3"/>
    <n v="1"/>
    <n v="7"/>
    <n v="0"/>
    <n v="0"/>
    <n v="1"/>
    <n v="2"/>
    <m/>
  </r>
  <r>
    <n v="73870"/>
    <x v="0"/>
    <n v="38"/>
    <n v="3"/>
    <n v="2"/>
    <m/>
    <n v="1"/>
    <n v="5"/>
    <n v="5"/>
    <n v="39"/>
    <n v="1.01"/>
    <n v="208"/>
    <n v="5.38"/>
    <n v="41"/>
    <n v="1.061794871794872"/>
    <n v="37.952076999177009"/>
    <n v="0.98286148126073791"/>
    <n v="2"/>
    <m/>
    <m/>
    <n v="15"/>
    <n v="3"/>
    <n v="0"/>
    <m/>
    <m/>
    <m/>
    <n v="5"/>
    <n v="2"/>
    <n v="0"/>
    <n v="1"/>
    <n v="1"/>
    <n v="2"/>
  </r>
  <r>
    <n v="73873"/>
    <x v="0"/>
    <n v="80"/>
    <n v="6"/>
    <n v="2"/>
    <m/>
    <n v="1"/>
    <n v="3"/>
    <n v="2"/>
    <n v="53"/>
    <n v="1.37"/>
    <n v="186"/>
    <n v="4.8099999999999996"/>
    <n v="51"/>
    <n v="1.318301886792453"/>
    <n v="55.858606807912594"/>
    <n v="1.4438922891856654"/>
    <n v="1"/>
    <n v="2"/>
    <m/>
    <n v="7"/>
    <n v="1"/>
    <n v="3"/>
    <n v="3"/>
    <n v="3"/>
    <n v="3"/>
    <n v="2"/>
    <n v="0"/>
    <n v="0"/>
    <n v="1"/>
    <n v="1"/>
    <n v="2"/>
  </r>
  <r>
    <n v="73875"/>
    <x v="0"/>
    <n v="43"/>
    <n v="2"/>
    <n v="2"/>
    <m/>
    <n v="2"/>
    <n v="3"/>
    <n v="1"/>
    <n v="43"/>
    <n v="1.1100000000000001"/>
    <n v="173"/>
    <n v="4.47"/>
    <n v="51"/>
    <n v="1.3165116279069768"/>
    <n v="46.896082142308813"/>
    <n v="1.210573283208437"/>
    <n v="1"/>
    <n v="2"/>
    <m/>
    <n v="8"/>
    <n v="4"/>
    <n v="0"/>
    <m/>
    <m/>
    <m/>
    <n v="7"/>
    <n v="3"/>
    <n v="0"/>
    <n v="1"/>
    <n v="1"/>
    <n v="2"/>
  </r>
  <r>
    <n v="73881"/>
    <x v="0"/>
    <n v="38"/>
    <n v="2"/>
    <n v="1"/>
    <n v="1"/>
    <n v="1"/>
    <n v="4"/>
    <n v="3"/>
    <n v="44"/>
    <n v="1.1399999999999999"/>
    <n v="180"/>
    <n v="4.6500000000000004"/>
    <n v="41"/>
    <n v="1.0622727272727273"/>
    <n v="50.724488899598057"/>
    <n v="1.3142253942168587"/>
    <n v="1"/>
    <m/>
    <m/>
    <n v="7"/>
    <n v="4"/>
    <n v="2"/>
    <n v="2"/>
    <n v="2"/>
    <n v="2"/>
    <n v="10"/>
    <n v="2"/>
    <n v="0"/>
    <n v="1"/>
    <n v="1"/>
    <n v="2"/>
  </r>
  <r>
    <n v="73883"/>
    <x v="0"/>
    <n v="67"/>
    <n v="1"/>
    <n v="2"/>
    <m/>
    <n v="2"/>
    <n v="1"/>
    <n v="1"/>
    <n v="37"/>
    <n v="0.96"/>
    <n v="207"/>
    <n v="5.35"/>
    <n v="46"/>
    <n v="1.1935135135135133"/>
    <n v="36.276314625620188"/>
    <n v="0.94122329839446961"/>
    <n v="1"/>
    <n v="2"/>
    <m/>
    <n v="2"/>
    <n v="4"/>
    <n v="3"/>
    <n v="3"/>
    <n v="3"/>
    <n v="3"/>
    <m/>
    <n v="0"/>
    <n v="0"/>
    <n v="2"/>
    <n v="2"/>
    <m/>
  </r>
  <r>
    <n v="73884"/>
    <x v="0"/>
    <n v="43"/>
    <n v="1"/>
    <n v="2"/>
    <m/>
    <n v="1"/>
    <n v="4"/>
    <n v="1"/>
    <n v="46"/>
    <n v="1.19"/>
    <n v="216"/>
    <n v="5.59"/>
    <n v="48"/>
    <n v="1.2417391304347825"/>
    <n v="41.348429187726815"/>
    <n v="1.069665885508585"/>
    <n v="2"/>
    <n v="2"/>
    <m/>
    <n v="14"/>
    <n v="4"/>
    <n v="2"/>
    <n v="3"/>
    <n v="3"/>
    <n v="2"/>
    <n v="4"/>
    <n v="2"/>
    <n v="0"/>
    <n v="1"/>
    <n v="1"/>
    <n v="2"/>
  </r>
  <r>
    <n v="73888"/>
    <x v="0"/>
    <n v="56"/>
    <n v="3"/>
    <n v="2"/>
    <m/>
    <n v="1"/>
    <n v="5"/>
    <n v="1"/>
    <n v="39"/>
    <n v="1.01"/>
    <n v="103"/>
    <n v="2.66"/>
    <n v="36"/>
    <n v="0.93230769230769228"/>
    <n v="47.656851603023235"/>
    <n v="1.2341902594629095"/>
    <n v="2"/>
    <n v="2"/>
    <m/>
    <n v="15"/>
    <n v="3"/>
    <n v="2"/>
    <n v="3"/>
    <n v="3"/>
    <n v="3"/>
    <n v="0"/>
    <n v="3"/>
    <n v="0"/>
    <n v="1"/>
    <n v="1"/>
    <n v="2"/>
  </r>
  <r>
    <n v="73899"/>
    <x v="0"/>
    <n v="57"/>
    <n v="4"/>
    <n v="2"/>
    <m/>
    <n v="1"/>
    <n v="5"/>
    <n v="1"/>
    <n v="36"/>
    <n v="0.93"/>
    <n v="90"/>
    <n v="2.33"/>
    <n v="33"/>
    <n v="0.85250000000000004"/>
    <n v="39.462974494610215"/>
    <n v="1.0194601744440974"/>
    <n v="2"/>
    <n v="1"/>
    <n v="1"/>
    <n v="15"/>
    <n v="4"/>
    <n v="0"/>
    <m/>
    <m/>
    <m/>
    <n v="0"/>
    <n v="0"/>
    <n v="0"/>
    <n v="1"/>
    <n v="1"/>
    <n v="2"/>
  </r>
  <r>
    <n v="73900"/>
    <x v="0"/>
    <n v="66"/>
    <n v="3"/>
    <n v="2"/>
    <m/>
    <n v="1"/>
    <n v="5"/>
    <n v="1"/>
    <n v="42"/>
    <n v="1.0900000000000001"/>
    <n v="205"/>
    <n v="5.3"/>
    <n v="46"/>
    <n v="1.1938095238095239"/>
    <n v="37.692867083378204"/>
    <n v="0.97821964573529152"/>
    <n v="2"/>
    <n v="2"/>
    <m/>
    <n v="15"/>
    <n v="2"/>
    <n v="3"/>
    <n v="3"/>
    <n v="3"/>
    <n v="2"/>
    <n v="0"/>
    <n v="0"/>
    <n v="0"/>
    <n v="1"/>
    <n v="1"/>
    <n v="2"/>
  </r>
  <r>
    <n v="73901"/>
    <x v="0"/>
    <n v="54"/>
    <n v="3"/>
    <n v="2"/>
    <m/>
    <n v="1"/>
    <n v="4"/>
    <n v="5"/>
    <n v="58"/>
    <n v="1.5"/>
    <n v="186"/>
    <n v="4.8099999999999996"/>
    <n v="67"/>
    <n v="1.7327586206896552"/>
    <n v="62.201057503435315"/>
    <n v="1.6086480388819477"/>
    <n v="1"/>
    <n v="2"/>
    <m/>
    <n v="15"/>
    <n v="1"/>
    <n v="3"/>
    <n v="3"/>
    <n v="3"/>
    <n v="3"/>
    <n v="0"/>
    <n v="0"/>
    <n v="0"/>
    <n v="2"/>
    <n v="1"/>
    <n v="2"/>
  </r>
  <r>
    <n v="73908"/>
    <x v="0"/>
    <n v="67"/>
    <n v="3"/>
    <n v="2"/>
    <m/>
    <n v="1"/>
    <n v="3"/>
    <n v="1"/>
    <n v="29"/>
    <n v="0.75"/>
    <n v="133"/>
    <n v="3.44"/>
    <n v="36"/>
    <n v="0.93103448275862066"/>
    <n v="31.602142571248365"/>
    <n v="0.81729679063573357"/>
    <n v="2"/>
    <n v="1"/>
    <n v="2"/>
    <n v="8"/>
    <n v="2"/>
    <n v="1"/>
    <m/>
    <m/>
    <m/>
    <m/>
    <n v="0"/>
    <n v="0"/>
    <n v="2"/>
    <n v="1"/>
    <n v="2"/>
  </r>
  <r>
    <n v="73910"/>
    <x v="0"/>
    <n v="51"/>
    <n v="6"/>
    <n v="2"/>
    <m/>
    <n v="1"/>
    <n v="5"/>
    <n v="1"/>
    <n v="55"/>
    <n v="1.42"/>
    <n v="215"/>
    <n v="5.56"/>
    <n v="54"/>
    <n v="1.394181818181818"/>
    <n v="58.266975445585899"/>
    <n v="1.5043473660496722"/>
    <n v="2"/>
    <n v="2"/>
    <m/>
    <n v="15"/>
    <n v="3"/>
    <n v="1"/>
    <n v="3"/>
    <n v="2"/>
    <n v="2"/>
    <n v="2"/>
    <n v="2"/>
    <n v="0"/>
    <n v="1"/>
    <n v="1"/>
    <n v="2"/>
  </r>
  <r>
    <n v="73913"/>
    <x v="0"/>
    <n v="26"/>
    <n v="4"/>
    <n v="2"/>
    <m/>
    <n v="1"/>
    <n v="3"/>
    <n v="5"/>
    <n v="48"/>
    <n v="1.24"/>
    <n v="125"/>
    <n v="3.23"/>
    <n v="53"/>
    <n v="1.3691666666666666"/>
    <n v="47.068759997953997"/>
    <n v="1.2159429666138115"/>
    <n v="2"/>
    <m/>
    <m/>
    <n v="12"/>
    <n v="3"/>
    <n v="2"/>
    <n v="3"/>
    <n v="3"/>
    <n v="2"/>
    <n v="3"/>
    <n v="4"/>
    <n v="0"/>
    <n v="1"/>
    <n v="1"/>
    <n v="2"/>
  </r>
  <r>
    <n v="73916"/>
    <x v="0"/>
    <n v="27"/>
    <n v="3"/>
    <n v="2"/>
    <m/>
    <n v="1"/>
    <n v="4"/>
    <n v="5"/>
    <n v="53"/>
    <n v="1.37"/>
    <n v="208"/>
    <n v="5.38"/>
    <n v="51"/>
    <n v="1.318301886792453"/>
    <n v="54.827220627198422"/>
    <n v="1.4172319294200346"/>
    <n v="1"/>
    <m/>
    <m/>
    <n v="4"/>
    <n v="4"/>
    <n v="0"/>
    <n v="3"/>
    <n v="3"/>
    <n v="2"/>
    <n v="2"/>
    <n v="0"/>
    <n v="0"/>
    <n v="1"/>
    <n v="2"/>
    <m/>
  </r>
  <r>
    <n v="73918"/>
    <x v="0"/>
    <n v="32"/>
    <n v="4"/>
    <n v="2"/>
    <m/>
    <n v="1"/>
    <n v="2"/>
    <n v="5"/>
    <n v="66"/>
    <n v="1.71"/>
    <n v="208"/>
    <n v="5.38"/>
    <n v="69"/>
    <n v="1.7877272727272726"/>
    <n v="71.159776466243656"/>
    <n v="1.8436851175344948"/>
    <n v="2"/>
    <m/>
    <m/>
    <n v="6"/>
    <n v="1"/>
    <n v="2"/>
    <n v="3"/>
    <n v="3"/>
    <n v="2"/>
    <n v="5"/>
    <n v="0"/>
    <n v="0"/>
    <n v="1"/>
    <n v="2"/>
    <m/>
  </r>
  <r>
    <n v="73925"/>
    <x v="0"/>
    <n v="60"/>
    <n v="2"/>
    <n v="2"/>
    <m/>
    <n v="2"/>
    <n v="2"/>
    <n v="1"/>
    <n v="35"/>
    <n v="0.91"/>
    <n v="118"/>
    <n v="3.05"/>
    <n v="37"/>
    <n v="0.96200000000000008"/>
    <n v="45.723617186622768"/>
    <n v="1.1888140468521919"/>
    <n v="1"/>
    <n v="2"/>
    <m/>
    <n v="3"/>
    <n v="4"/>
    <n v="3"/>
    <n v="2"/>
    <n v="3"/>
    <n v="0"/>
    <m/>
    <n v="0"/>
    <n v="0"/>
    <n v="1"/>
    <n v="1"/>
    <n v="2"/>
  </r>
  <r>
    <n v="73926"/>
    <x v="0"/>
    <n v="64"/>
    <n v="1"/>
    <n v="2"/>
    <m/>
    <n v="2"/>
    <n v="3"/>
    <n v="1"/>
    <n v="42"/>
    <n v="1.0900000000000001"/>
    <n v="176"/>
    <n v="4.55"/>
    <n v="45"/>
    <n v="1.1678571428571429"/>
    <n v="43.235204205231682"/>
    <n v="1.1220564900881556"/>
    <n v="1"/>
    <n v="1"/>
    <n v="2"/>
    <n v="10"/>
    <n v="4"/>
    <n v="3"/>
    <n v="3"/>
    <n v="3"/>
    <n v="3"/>
    <n v="1"/>
    <n v="0"/>
    <n v="0"/>
    <n v="1"/>
    <n v="1"/>
    <n v="2"/>
  </r>
  <r>
    <n v="73928"/>
    <x v="0"/>
    <n v="23"/>
    <n v="4"/>
    <n v="2"/>
    <m/>
    <n v="1"/>
    <n v="4"/>
    <n v="5"/>
    <n v="50"/>
    <n v="1.29"/>
    <n v="219"/>
    <n v="5.66"/>
    <n v="60"/>
    <n v="1.548"/>
    <n v="47.16951597331186"/>
    <n v="1.216973512111446"/>
    <n v="2"/>
    <m/>
    <m/>
    <n v="12"/>
    <n v="4"/>
    <n v="1"/>
    <n v="3"/>
    <n v="3"/>
    <n v="1"/>
    <n v="4"/>
    <n v="6"/>
    <n v="10"/>
    <n v="1"/>
    <n v="1"/>
    <n v="2"/>
  </r>
  <r>
    <n v="73932"/>
    <x v="0"/>
    <n v="30"/>
    <n v="3"/>
    <n v="2"/>
    <m/>
    <n v="1"/>
    <n v="3"/>
    <n v="1"/>
    <n v="51"/>
    <n v="1.32"/>
    <n v="199"/>
    <n v="5.15"/>
    <n v="51"/>
    <n v="1.32"/>
    <n v="55.615665639143707"/>
    <n v="1.4394642871307783"/>
    <n v="2"/>
    <m/>
    <m/>
    <n v="3"/>
    <n v="2"/>
    <n v="1"/>
    <n v="4"/>
    <n v="4"/>
    <n v="4"/>
    <m/>
    <n v="0"/>
    <m/>
    <n v="2"/>
    <n v="2"/>
    <m/>
  </r>
  <r>
    <n v="73934"/>
    <x v="0"/>
    <n v="31"/>
    <n v="4"/>
    <n v="2"/>
    <m/>
    <n v="1"/>
    <n v="3"/>
    <n v="5"/>
    <n v="38"/>
    <n v="0.98"/>
    <n v="165"/>
    <n v="4.2699999999999996"/>
    <n v="43"/>
    <n v="1.1089473684210527"/>
    <n v="45.650541642360515"/>
    <n v="1.1773034423556132"/>
    <n v="2"/>
    <m/>
    <m/>
    <n v="8"/>
    <n v="3"/>
    <n v="1"/>
    <n v="3"/>
    <n v="1"/>
    <n v="1"/>
    <n v="1"/>
    <n v="0"/>
    <n v="12"/>
    <n v="1"/>
    <n v="2"/>
    <m/>
  </r>
  <r>
    <n v="73935"/>
    <x v="0"/>
    <n v="63"/>
    <n v="2"/>
    <n v="2"/>
    <m/>
    <n v="1"/>
    <n v="4"/>
    <n v="1"/>
    <n v="42"/>
    <n v="1.0900000000000001"/>
    <n v="203"/>
    <n v="5.25"/>
    <n v="50"/>
    <n v="1.2976190476190479"/>
    <n v="44.543747823956934"/>
    <n v="1.1560163125741205"/>
    <n v="2"/>
    <n v="2"/>
    <m/>
    <n v="77"/>
    <n v="2"/>
    <n v="3"/>
    <n v="3"/>
    <n v="3"/>
    <n v="3"/>
    <n v="5"/>
    <n v="0"/>
    <n v="0"/>
    <n v="1"/>
    <n v="1"/>
    <n v="2"/>
  </r>
  <r>
    <n v="73941"/>
    <x v="0"/>
    <n v="28"/>
    <n v="4"/>
    <n v="2"/>
    <m/>
    <n v="2"/>
    <n v="3"/>
    <n v="6"/>
    <n v="42"/>
    <n v="1.0900000000000001"/>
    <n v="173"/>
    <n v="4.47"/>
    <n v="43"/>
    <n v="1.115952380952381"/>
    <n v="46.563431158083972"/>
    <n v="1.2084319038645603"/>
    <n v="1"/>
    <m/>
    <m/>
    <n v="8"/>
    <n v="2"/>
    <n v="2"/>
    <n v="3"/>
    <n v="1"/>
    <n v="2"/>
    <n v="1"/>
    <n v="0"/>
    <n v="0"/>
    <n v="1"/>
    <n v="2"/>
    <m/>
  </r>
  <r>
    <n v="73945"/>
    <x v="0"/>
    <n v="66"/>
    <n v="3"/>
    <n v="1"/>
    <n v="1"/>
    <n v="1"/>
    <n v="4"/>
    <n v="3"/>
    <n v="48"/>
    <n v="1.24"/>
    <n v="206"/>
    <n v="5.33"/>
    <n v="48"/>
    <n v="1.24"/>
    <n v="50.442628292216625"/>
    <n v="1.3031012308822627"/>
    <n v="2"/>
    <n v="2"/>
    <m/>
    <n v="5"/>
    <n v="4"/>
    <n v="2"/>
    <n v="3"/>
    <n v="3"/>
    <n v="3"/>
    <n v="0"/>
    <n v="0"/>
    <n v="0"/>
    <n v="1"/>
    <n v="2"/>
    <m/>
  </r>
  <r>
    <n v="73949"/>
    <x v="0"/>
    <n v="48"/>
    <n v="1"/>
    <n v="2"/>
    <m/>
    <n v="1"/>
    <n v="3"/>
    <n v="3"/>
    <n v="68"/>
    <n v="1.76"/>
    <n v="169"/>
    <n v="4.37"/>
    <n v="78"/>
    <n v="2.0188235294117649"/>
    <n v="75.627920845110751"/>
    <n v="1.9574285395205138"/>
    <n v="2"/>
    <n v="2"/>
    <m/>
    <n v="5"/>
    <n v="3"/>
    <n v="3"/>
    <n v="3"/>
    <n v="2"/>
    <n v="3"/>
    <m/>
    <n v="0"/>
    <n v="0"/>
    <n v="1"/>
    <n v="1"/>
    <n v="2"/>
  </r>
  <r>
    <n v="73952"/>
    <x v="0"/>
    <n v="42"/>
    <n v="1"/>
    <n v="2"/>
    <m/>
    <n v="1"/>
    <n v="4"/>
    <n v="5"/>
    <n v="41"/>
    <n v="1.06"/>
    <n v="175"/>
    <n v="4.53"/>
    <n v="51"/>
    <n v="1.3185365853658537"/>
    <n v="42.87425615856727"/>
    <n v="1.1084563787336905"/>
    <n v="1"/>
    <n v="1"/>
    <n v="2"/>
    <n v="1"/>
    <n v="4"/>
    <n v="1"/>
    <n v="3"/>
    <n v="3"/>
    <n v="3"/>
    <n v="7"/>
    <n v="2"/>
    <n v="0"/>
    <n v="1"/>
    <n v="2"/>
    <m/>
  </r>
  <r>
    <n v="73962"/>
    <x v="0"/>
    <n v="49"/>
    <n v="4"/>
    <n v="2"/>
    <m/>
    <n v="1"/>
    <n v="3"/>
    <n v="1"/>
    <n v="60"/>
    <n v="1.55"/>
    <n v="206"/>
    <n v="5.33"/>
    <n v="63"/>
    <n v="1.6275000000000002"/>
    <n v="56.441852244530352"/>
    <n v="1.4580811829837008"/>
    <n v="2"/>
    <n v="2"/>
    <m/>
    <n v="9"/>
    <n v="4"/>
    <n v="1"/>
    <n v="3"/>
    <n v="2"/>
    <n v="2"/>
    <n v="2"/>
    <n v="0"/>
    <n v="2"/>
    <n v="2"/>
    <n v="1"/>
    <n v="2"/>
  </r>
  <r>
    <n v="73964"/>
    <x v="0"/>
    <n v="45"/>
    <n v="4"/>
    <n v="1"/>
    <n v="1"/>
    <n v="1"/>
    <n v="5"/>
    <n v="5"/>
    <n v="40"/>
    <n v="1.03"/>
    <n v="225"/>
    <n v="5.82"/>
    <n v="48"/>
    <n v="1.236"/>
    <n v="42.302420874867479"/>
    <n v="1.0892873375278378"/>
    <n v="2"/>
    <n v="2"/>
    <m/>
    <n v="9"/>
    <n v="5"/>
    <n v="1"/>
    <n v="3"/>
    <n v="3"/>
    <n v="1"/>
    <n v="10"/>
    <n v="0"/>
    <n v="10"/>
    <n v="1"/>
    <n v="1"/>
    <n v="2"/>
  </r>
  <r>
    <n v="73974"/>
    <x v="0"/>
    <n v="34"/>
    <n v="1"/>
    <n v="2"/>
    <m/>
    <n v="1"/>
    <n v="5"/>
    <n v="1"/>
    <n v="32"/>
    <n v="0.83"/>
    <n v="247"/>
    <n v="6.39"/>
    <n v="38"/>
    <n v="0.98562499999999997"/>
    <n v="34.117087314377152"/>
    <n v="0.8849119522166573"/>
    <n v="2"/>
    <m/>
    <m/>
    <n v="14"/>
    <n v="3"/>
    <n v="2"/>
    <n v="3"/>
    <n v="2"/>
    <n v="2"/>
    <n v="5"/>
    <n v="0"/>
    <n v="15"/>
    <n v="1"/>
    <n v="1"/>
    <n v="2"/>
  </r>
  <r>
    <n v="73977"/>
    <x v="0"/>
    <n v="30"/>
    <n v="6"/>
    <n v="2"/>
    <m/>
    <n v="1"/>
    <n v="5"/>
    <n v="5"/>
    <n v="55"/>
    <n v="1.42"/>
    <n v="137"/>
    <n v="3.54"/>
    <n v="64"/>
    <n v="1.6523636363636363"/>
    <n v="55.745770842136523"/>
    <n v="1.4392544471969793"/>
    <n v="1"/>
    <m/>
    <m/>
    <n v="15"/>
    <n v="3"/>
    <n v="3"/>
    <n v="0"/>
    <n v="3"/>
    <n v="2"/>
    <m/>
    <n v="10"/>
    <n v="10"/>
    <n v="2"/>
    <n v="1"/>
    <n v="1"/>
  </r>
  <r>
    <n v="73980"/>
    <x v="0"/>
    <n v="43"/>
    <n v="2"/>
    <n v="2"/>
    <m/>
    <n v="2"/>
    <n v="1"/>
    <n v="6"/>
    <n v="53"/>
    <n v="1.37"/>
    <n v="207"/>
    <n v="5.35"/>
    <n v="52"/>
    <n v="1.3441509433962266"/>
    <n v="65.772165289475126"/>
    <n v="1.700148423520395"/>
    <n v="1"/>
    <n v="2"/>
    <m/>
    <n v="12"/>
    <n v="4"/>
    <n v="3"/>
    <n v="3"/>
    <n v="3"/>
    <n v="3"/>
    <n v="6"/>
    <n v="0"/>
    <n v="0"/>
    <n v="1"/>
    <n v="2"/>
    <m/>
  </r>
  <r>
    <n v="73987"/>
    <x v="0"/>
    <n v="56"/>
    <n v="1"/>
    <n v="2"/>
    <m/>
    <n v="1"/>
    <n v="4"/>
    <n v="2"/>
    <n v="40"/>
    <n v="1.03"/>
    <n v="202"/>
    <n v="5.22"/>
    <n v="45"/>
    <n v="1.1587499999999999"/>
    <n v="41.135838980652245"/>
    <n v="1.0592478537517953"/>
    <n v="1"/>
    <n v="1"/>
    <n v="2"/>
    <n v="4"/>
    <n v="3"/>
    <n v="2"/>
    <n v="3"/>
    <n v="3"/>
    <n v="3"/>
    <n v="1"/>
    <n v="0"/>
    <n v="0"/>
    <n v="1"/>
    <n v="1"/>
    <n v="2"/>
  </r>
  <r>
    <n v="73993"/>
    <x v="0"/>
    <n v="57"/>
    <n v="3"/>
    <n v="2"/>
    <m/>
    <n v="1"/>
    <n v="4"/>
    <n v="3"/>
    <n v="50"/>
    <n v="1.29"/>
    <n v="120"/>
    <n v="3.1"/>
    <n v="44"/>
    <n v="1.1352000000000002"/>
    <n v="60.063529706122083"/>
    <n v="1.5496390664179498"/>
    <n v="2"/>
    <n v="2"/>
    <m/>
    <n v="3"/>
    <n v="1"/>
    <n v="3"/>
    <n v="3"/>
    <n v="3"/>
    <n v="3"/>
    <n v="0"/>
    <n v="0"/>
    <n v="0"/>
    <n v="2"/>
    <n v="1"/>
    <n v="2"/>
  </r>
  <r>
    <n v="73994"/>
    <x v="0"/>
    <n v="36"/>
    <n v="7"/>
    <n v="2"/>
    <m/>
    <n v="1"/>
    <n v="3"/>
    <n v="1"/>
    <n v="36"/>
    <n v="0.93"/>
    <n v="145"/>
    <n v="3.75"/>
    <n v="37"/>
    <n v="0.95583333333333342"/>
    <n v="36.351407990498188"/>
    <n v="0.93907803975453652"/>
    <n v="2"/>
    <m/>
    <m/>
    <n v="10"/>
    <n v="3"/>
    <n v="2"/>
    <n v="3"/>
    <n v="3"/>
    <n v="2"/>
    <m/>
    <n v="0"/>
    <n v="0"/>
    <n v="1"/>
    <n v="1"/>
    <n v="2"/>
  </r>
  <r>
    <n v="73999"/>
    <x v="0"/>
    <n v="66"/>
    <n v="3"/>
    <n v="1"/>
    <n v="1"/>
    <n v="1"/>
    <n v="5"/>
    <n v="1"/>
    <n v="71"/>
    <n v="1.84"/>
    <n v="187"/>
    <n v="4.84"/>
    <n v="78"/>
    <n v="2.0214084507042256"/>
    <n v="73.495360324699803"/>
    <n v="1.9046684929217976"/>
    <n v="1"/>
    <n v="1"/>
    <n v="2"/>
    <n v="15"/>
    <n v="2"/>
    <n v="0"/>
    <n v="3"/>
    <n v="3"/>
    <n v="0"/>
    <n v="0"/>
    <n v="3"/>
    <n v="0"/>
    <n v="1"/>
    <n v="1"/>
    <n v="2"/>
  </r>
  <r>
    <n v="74001"/>
    <x v="0"/>
    <n v="48"/>
    <n v="4"/>
    <n v="1"/>
    <n v="2"/>
    <n v="1"/>
    <n v="4"/>
    <n v="1"/>
    <n v="33"/>
    <n v="0.85"/>
    <n v="140"/>
    <n v="3.62"/>
    <n v="39"/>
    <n v="1.0045454545454544"/>
    <n v="36.049714576872667"/>
    <n v="0.92855325425278079"/>
    <n v="2"/>
    <n v="1"/>
    <n v="2"/>
    <n v="5"/>
    <n v="1"/>
    <n v="2"/>
    <n v="3"/>
    <n v="2"/>
    <n v="2"/>
    <m/>
    <n v="0"/>
    <n v="1"/>
    <n v="1"/>
    <n v="1"/>
    <n v="2"/>
  </r>
  <r>
    <n v="74002"/>
    <x v="0"/>
    <n v="63"/>
    <n v="4"/>
    <n v="2"/>
    <m/>
    <n v="1"/>
    <n v="2"/>
    <n v="1"/>
    <n v="57"/>
    <n v="1.47"/>
    <n v="223"/>
    <n v="5.77"/>
    <n v="64"/>
    <n v="1.6505263157894736"/>
    <n v="51.611297791216771"/>
    <n v="1.3310282061945378"/>
    <n v="1"/>
    <n v="2"/>
    <m/>
    <n v="14"/>
    <n v="4"/>
    <n v="2"/>
    <n v="3"/>
    <n v="3"/>
    <n v="2"/>
    <n v="2"/>
    <n v="0"/>
    <n v="1"/>
    <n v="1"/>
    <n v="1"/>
    <n v="2"/>
  </r>
  <r>
    <n v="74005"/>
    <x v="0"/>
    <n v="23"/>
    <n v="3"/>
    <n v="2"/>
    <m/>
    <n v="1"/>
    <n v="4"/>
    <n v="5"/>
    <n v="60"/>
    <n v="1.55"/>
    <n v="160"/>
    <n v="4.1399999999999997"/>
    <n v="62"/>
    <n v="1.6016666666666668"/>
    <n v="65.184901366008376"/>
    <n v="1.6839432852885496"/>
    <n v="2"/>
    <m/>
    <m/>
    <n v="3"/>
    <n v="4"/>
    <n v="1"/>
    <n v="3"/>
    <n v="2"/>
    <n v="2"/>
    <n v="15"/>
    <n v="0"/>
    <n v="1"/>
    <n v="1"/>
    <n v="1"/>
    <n v="2"/>
  </r>
  <r>
    <n v="74010"/>
    <x v="0"/>
    <n v="40"/>
    <n v="3"/>
    <n v="2"/>
    <m/>
    <n v="1"/>
    <n v="3"/>
    <n v="1"/>
    <n v="38"/>
    <n v="0.98"/>
    <n v="206"/>
    <n v="5.33"/>
    <n v="37"/>
    <n v="0.9542105263157894"/>
    <n v="42.081216718818482"/>
    <n v="1.0852524311695293"/>
    <n v="2"/>
    <n v="1"/>
    <n v="2"/>
    <n v="8"/>
    <n v="4"/>
    <n v="1"/>
    <n v="2"/>
    <n v="2"/>
    <n v="1"/>
    <n v="0"/>
    <n v="12"/>
    <n v="3"/>
    <n v="1"/>
    <n v="1"/>
    <n v="1"/>
  </r>
  <r>
    <n v="74011"/>
    <x v="0"/>
    <n v="55"/>
    <n v="4"/>
    <n v="2"/>
    <m/>
    <n v="2"/>
    <n v="5"/>
    <n v="1"/>
    <n v="48"/>
    <n v="1.24"/>
    <n v="193"/>
    <n v="4.99"/>
    <n v="56"/>
    <n v="1.4466666666666665"/>
    <n v="54.04955951242183"/>
    <n v="1.3962802874042304"/>
    <n v="1"/>
    <n v="2"/>
    <m/>
    <n v="15"/>
    <n v="1"/>
    <n v="3"/>
    <n v="3"/>
    <n v="3"/>
    <n v="3"/>
    <n v="2"/>
    <n v="0"/>
    <n v="0"/>
    <n v="1"/>
    <n v="1"/>
    <n v="2"/>
  </r>
  <r>
    <n v="74014"/>
    <x v="0"/>
    <n v="60"/>
    <n v="1"/>
    <n v="2"/>
    <m/>
    <n v="2"/>
    <n v="1"/>
    <n v="3"/>
    <n v="26"/>
    <n v="0.67"/>
    <n v="235"/>
    <n v="6.08"/>
    <n v="23"/>
    <n v="0.59269230769230774"/>
    <n v="28.519390198138897"/>
    <n v="0.73492274741357932"/>
    <n v="1"/>
    <n v="2"/>
    <m/>
    <n v="99"/>
    <n v="3"/>
    <n v="2"/>
    <m/>
    <m/>
    <m/>
    <m/>
    <n v="0"/>
    <n v="4"/>
    <n v="2"/>
    <n v="1"/>
    <n v="1"/>
  </r>
  <r>
    <n v="74018"/>
    <x v="0"/>
    <n v="22"/>
    <n v="4"/>
    <n v="2"/>
    <m/>
    <n v="1"/>
    <n v="4"/>
    <n v="6"/>
    <n v="36"/>
    <n v="0.93"/>
    <n v="211"/>
    <n v="5.46"/>
    <n v="37"/>
    <n v="0.95583333333333342"/>
    <n v="33.463648769775716"/>
    <n v="0.86447759321920603"/>
    <n v="1"/>
    <m/>
    <m/>
    <n v="2"/>
    <n v="4"/>
    <n v="2"/>
    <n v="3"/>
    <n v="3"/>
    <n v="2"/>
    <n v="6"/>
    <n v="0"/>
    <n v="2"/>
    <n v="1"/>
    <n v="2"/>
    <m/>
  </r>
  <r>
    <n v="74025"/>
    <x v="0"/>
    <n v="45"/>
    <n v="3"/>
    <n v="1"/>
    <n v="2"/>
    <n v="1"/>
    <n v="4"/>
    <n v="3"/>
    <n v="48"/>
    <n v="1.24"/>
    <n v="177"/>
    <n v="4.58"/>
    <n v="46"/>
    <n v="1.1883333333333332"/>
    <n v="53.530563562697552"/>
    <n v="1.3828728920363533"/>
    <n v="2"/>
    <n v="2"/>
    <m/>
    <n v="8"/>
    <n v="2"/>
    <n v="1"/>
    <n v="4"/>
    <n v="1"/>
    <n v="1"/>
    <n v="5"/>
    <n v="0"/>
    <n v="0"/>
    <n v="1"/>
    <n v="2"/>
    <m/>
  </r>
  <r>
    <n v="74027"/>
    <x v="0"/>
    <n v="42"/>
    <n v="4"/>
    <n v="2"/>
    <m/>
    <n v="1"/>
    <n v="2"/>
    <n v="1"/>
    <n v="65"/>
    <n v="1.68"/>
    <n v="132"/>
    <n v="3.41"/>
    <n v="69"/>
    <n v="1.7833846153846153"/>
    <n v="64.71732341596433"/>
    <n v="1.6726938975203089"/>
    <n v="1"/>
    <n v="2"/>
    <m/>
    <n v="10"/>
    <n v="2"/>
    <n v="1"/>
    <m/>
    <m/>
    <m/>
    <n v="1"/>
    <n v="1"/>
    <n v="0"/>
    <n v="1"/>
    <n v="1"/>
    <n v="2"/>
  </r>
  <r>
    <n v="74029"/>
    <x v="0"/>
    <n v="22"/>
    <n v="4"/>
    <n v="2"/>
    <m/>
    <n v="1"/>
    <n v="4"/>
    <n v="5"/>
    <n v="43"/>
    <n v="1.1100000000000001"/>
    <n v="153"/>
    <n v="3.96"/>
    <n v="38"/>
    <n v="0.98093023255813971"/>
    <n v="41.757093431737026"/>
    <n v="1.0779156676564674"/>
    <n v="2"/>
    <m/>
    <m/>
    <n v="7"/>
    <n v="2"/>
    <n v="3"/>
    <n v="3"/>
    <n v="3"/>
    <n v="3"/>
    <n v="2"/>
    <n v="0"/>
    <n v="0"/>
    <n v="1"/>
    <n v="1"/>
    <n v="2"/>
  </r>
  <r>
    <n v="74033"/>
    <x v="0"/>
    <n v="80"/>
    <n v="3"/>
    <n v="1"/>
    <n v="1"/>
    <n v="1"/>
    <n v="5"/>
    <n v="2"/>
    <n v="54"/>
    <n v="1.4"/>
    <n v="171"/>
    <n v="4.42"/>
    <n v="58"/>
    <n v="1.5037037037037035"/>
    <n v="57.937482342957345"/>
    <n v="1.5020828755581532"/>
    <n v="1"/>
    <n v="2"/>
    <m/>
    <n v="10"/>
    <n v="2"/>
    <n v="3"/>
    <n v="3"/>
    <n v="3"/>
    <n v="3"/>
    <n v="3"/>
    <n v="10"/>
    <n v="1"/>
    <n v="1"/>
    <n v="1"/>
    <n v="2"/>
  </r>
  <r>
    <n v="74036"/>
    <x v="0"/>
    <n v="43"/>
    <n v="4"/>
    <n v="2"/>
    <m/>
    <n v="1"/>
    <n v="2"/>
    <n v="1"/>
    <n v="64"/>
    <n v="1.66"/>
    <n v="192"/>
    <n v="4.97"/>
    <n v="63"/>
    <n v="1.6340625"/>
    <n v="66.29935942787445"/>
    <n v="1.7196396351604935"/>
    <n v="2"/>
    <n v="2"/>
    <m/>
    <n v="12"/>
    <n v="3"/>
    <n v="1"/>
    <n v="3"/>
    <n v="2"/>
    <n v="1"/>
    <n v="4"/>
    <n v="0"/>
    <n v="0"/>
    <n v="1"/>
    <n v="1"/>
    <n v="2"/>
  </r>
  <r>
    <n v="74041"/>
    <x v="0"/>
    <n v="60"/>
    <n v="1"/>
    <n v="2"/>
    <m/>
    <n v="1"/>
    <n v="3"/>
    <n v="2"/>
    <n v="36"/>
    <n v="0.93"/>
    <n v="137"/>
    <n v="3.54"/>
    <n v="35"/>
    <n v="0.90416666666666679"/>
    <n v="39.257136797919642"/>
    <n v="1.0141427006129242"/>
    <n v="1"/>
    <n v="2"/>
    <m/>
    <m/>
    <n v="2"/>
    <n v="3"/>
    <n v="3"/>
    <n v="3"/>
    <n v="2"/>
    <n v="0"/>
    <n v="10"/>
    <n v="0"/>
    <n v="1"/>
    <n v="1"/>
    <n v="2"/>
  </r>
  <r>
    <n v="74044"/>
    <x v="0"/>
    <n v="73"/>
    <n v="3"/>
    <n v="1"/>
    <n v="1"/>
    <n v="1"/>
    <n v="3"/>
    <n v="5"/>
    <n v="70"/>
    <n v="1.81"/>
    <n v="211"/>
    <n v="5.46"/>
    <n v="75"/>
    <n v="1.9392857142857143"/>
    <n v="70.81069562078774"/>
    <n v="1.8309622724803689"/>
    <n v="2"/>
    <n v="2"/>
    <m/>
    <n v="3"/>
    <n v="4"/>
    <n v="3"/>
    <n v="3"/>
    <n v="3"/>
    <n v="3"/>
    <n v="0"/>
    <n v="4"/>
    <n v="2"/>
    <n v="1"/>
    <n v="1"/>
    <n v="2"/>
  </r>
  <r>
    <n v="74045"/>
    <x v="0"/>
    <n v="38"/>
    <n v="1"/>
    <n v="2"/>
    <m/>
    <n v="2"/>
    <n v="1"/>
    <n v="5"/>
    <n v="53"/>
    <n v="1.37"/>
    <n v="279"/>
    <n v="7.21"/>
    <n v="57"/>
    <n v="1.4733962264150944"/>
    <n v="50.407375216424775"/>
    <n v="1.3029830952170181"/>
    <n v="1"/>
    <m/>
    <m/>
    <n v="8"/>
    <n v="1"/>
    <n v="1"/>
    <n v="3"/>
    <n v="3"/>
    <n v="3"/>
    <n v="3"/>
    <n v="0"/>
    <n v="0"/>
    <n v="1"/>
    <n v="2"/>
    <m/>
  </r>
  <r>
    <n v="74048"/>
    <x v="0"/>
    <n v="80"/>
    <n v="3"/>
    <n v="1"/>
    <n v="2"/>
    <n v="1"/>
    <n v="3"/>
    <n v="1"/>
    <n v="42"/>
    <n v="1.0900000000000001"/>
    <n v="161"/>
    <n v="4.16"/>
    <n v="43"/>
    <n v="1.115952380952381"/>
    <n v="41.597856049874196"/>
    <n v="1.07956340700864"/>
    <n v="2"/>
    <n v="1"/>
    <n v="2"/>
    <n v="6"/>
    <n v="4"/>
    <n v="3"/>
    <n v="3"/>
    <n v="3"/>
    <n v="3"/>
    <n v="0"/>
    <n v="0"/>
    <n v="0"/>
    <n v="1"/>
    <n v="1"/>
    <n v="2"/>
  </r>
  <r>
    <n v="74056"/>
    <x v="0"/>
    <n v="38"/>
    <n v="2"/>
    <n v="2"/>
    <m/>
    <n v="2"/>
    <n v="2"/>
    <n v="1"/>
    <n v="35"/>
    <n v="0.91"/>
    <n v="185"/>
    <n v="4.78"/>
    <n v="30"/>
    <n v="0.78"/>
    <n v="38.28015669480736"/>
    <n v="0.99528407406499142"/>
    <n v="1"/>
    <m/>
    <m/>
    <n v="5"/>
    <n v="3"/>
    <n v="2"/>
    <n v="3"/>
    <n v="2"/>
    <n v="1"/>
    <m/>
    <n v="0"/>
    <n v="0"/>
    <n v="2"/>
    <n v="2"/>
    <m/>
  </r>
  <r>
    <n v="74059"/>
    <x v="0"/>
    <n v="57"/>
    <n v="3"/>
    <n v="2"/>
    <m/>
    <n v="1"/>
    <n v="5"/>
    <n v="1"/>
    <n v="46"/>
    <n v="1.19"/>
    <n v="241"/>
    <n v="6.23"/>
    <n v="47"/>
    <n v="1.2158695652173912"/>
    <n v="47.878356834613932"/>
    <n v="1.2385922746345777"/>
    <n v="2"/>
    <n v="2"/>
    <m/>
    <n v="15"/>
    <n v="4"/>
    <n v="1"/>
    <n v="3"/>
    <n v="3"/>
    <n v="3"/>
    <n v="2"/>
    <n v="21"/>
    <n v="0"/>
    <n v="1"/>
    <n v="1"/>
    <n v="2"/>
  </r>
  <r>
    <n v="74072"/>
    <x v="0"/>
    <n v="63"/>
    <n v="4"/>
    <n v="1"/>
    <n v="1"/>
    <n v="1"/>
    <n v="4"/>
    <n v="4"/>
    <n v="50"/>
    <n v="1.29"/>
    <n v="192"/>
    <n v="4.97"/>
    <n v="60"/>
    <n v="1.548"/>
    <n v="56.044229821031109"/>
    <n v="1.4459411293826026"/>
    <n v="2"/>
    <n v="2"/>
    <m/>
    <n v="4"/>
    <n v="4"/>
    <n v="1"/>
    <n v="3"/>
    <n v="3"/>
    <n v="2"/>
    <n v="0"/>
    <n v="0"/>
    <n v="0"/>
    <n v="1"/>
    <n v="1"/>
    <n v="2"/>
  </r>
  <r>
    <n v="74075"/>
    <x v="0"/>
    <n v="59"/>
    <n v="4"/>
    <n v="2"/>
    <m/>
    <n v="1"/>
    <n v="2"/>
    <n v="5"/>
    <n v="37"/>
    <n v="0.96"/>
    <n v="145"/>
    <n v="3.75"/>
    <n v="34"/>
    <n v="0.88216216216216214"/>
    <n v="41.483770295923129"/>
    <n v="1.0763356617320594"/>
    <n v="2"/>
    <n v="2"/>
    <m/>
    <n v="2"/>
    <n v="4"/>
    <n v="1"/>
    <n v="3"/>
    <n v="2"/>
    <n v="1"/>
    <m/>
    <n v="2"/>
    <n v="0"/>
    <n v="2"/>
    <n v="1"/>
    <n v="2"/>
  </r>
  <r>
    <n v="74077"/>
    <x v="0"/>
    <n v="26"/>
    <n v="3"/>
    <n v="2"/>
    <m/>
    <n v="1"/>
    <n v="2"/>
    <n v="5"/>
    <n v="50"/>
    <n v="1.29"/>
    <n v="139"/>
    <n v="3.59"/>
    <n v="60"/>
    <n v="1.548"/>
    <n v="48.726662007359529"/>
    <n v="1.2571478797898759"/>
    <n v="1"/>
    <m/>
    <m/>
    <n v="9"/>
    <n v="4"/>
    <n v="2"/>
    <n v="3"/>
    <n v="3"/>
    <n v="2"/>
    <m/>
    <n v="0"/>
    <n v="2"/>
    <n v="2"/>
    <n v="2"/>
    <m/>
  </r>
  <r>
    <n v="74078"/>
    <x v="0"/>
    <n v="63"/>
    <n v="3"/>
    <n v="1"/>
    <n v="1"/>
    <n v="1"/>
    <n v="4"/>
    <n v="1"/>
    <n v="50"/>
    <n v="1.29"/>
    <n v="184"/>
    <n v="4.76"/>
    <n v="55"/>
    <n v="1.419"/>
    <n v="52.150367810593657"/>
    <n v="1.3454794895133164"/>
    <n v="2"/>
    <n v="1"/>
    <n v="2"/>
    <n v="14"/>
    <n v="4"/>
    <n v="2"/>
    <n v="3"/>
    <n v="3"/>
    <n v="2"/>
    <n v="2"/>
    <n v="0"/>
    <n v="3"/>
    <n v="1"/>
    <n v="1"/>
    <n v="2"/>
  </r>
  <r>
    <n v="74081"/>
    <x v="0"/>
    <n v="80"/>
    <n v="3"/>
    <n v="1"/>
    <n v="2"/>
    <n v="1"/>
    <n v="4"/>
    <n v="1"/>
    <n v="51"/>
    <n v="1.32"/>
    <n v="187"/>
    <n v="4.84"/>
    <n v="47"/>
    <n v="1.2164705882352942"/>
    <n v="56.331633577819375"/>
    <n v="1.4579952220141488"/>
    <n v="1"/>
    <n v="2"/>
    <m/>
    <n v="5"/>
    <n v="3"/>
    <n v="3"/>
    <n v="3"/>
    <n v="3"/>
    <n v="3"/>
    <n v="1"/>
    <n v="0"/>
    <n v="0"/>
    <n v="1"/>
    <n v="1"/>
    <n v="2"/>
  </r>
  <r>
    <n v="74099"/>
    <x v="0"/>
    <n v="44"/>
    <n v="1"/>
    <n v="2"/>
    <m/>
    <n v="2"/>
    <n v="3"/>
    <n v="1"/>
    <n v="44"/>
    <n v="1.1399999999999999"/>
    <n v="232"/>
    <n v="6"/>
    <n v="39"/>
    <n v="1.0104545454545453"/>
    <n v="45.148587218254562"/>
    <n v="1.1697588506547771"/>
    <n v="1"/>
    <n v="2"/>
    <m/>
    <n v="5"/>
    <n v="5"/>
    <n v="2"/>
    <n v="3"/>
    <n v="3"/>
    <n v="1"/>
    <n v="7"/>
    <n v="0"/>
    <n v="0"/>
    <n v="1"/>
    <n v="2"/>
    <m/>
  </r>
  <r>
    <n v="74110"/>
    <x v="0"/>
    <n v="60"/>
    <n v="2"/>
    <n v="2"/>
    <m/>
    <n v="2"/>
    <n v="3"/>
    <n v="1"/>
    <n v="43"/>
    <n v="1.1100000000000001"/>
    <n v="188"/>
    <n v="4.8600000000000003"/>
    <n v="49"/>
    <n v="1.2648837209302328"/>
    <n v="41.768152875821734"/>
    <n v="1.0782011556316775"/>
    <n v="1"/>
    <n v="2"/>
    <m/>
    <n v="6"/>
    <n v="3"/>
    <n v="2"/>
    <n v="3"/>
    <n v="3"/>
    <n v="2"/>
    <m/>
    <n v="0"/>
    <n v="0"/>
    <n v="2"/>
    <n v="1"/>
    <n v="2"/>
  </r>
  <r>
    <n v="74115"/>
    <x v="0"/>
    <n v="27"/>
    <n v="1"/>
    <n v="2"/>
    <m/>
    <n v="2"/>
    <n v="1"/>
    <n v="6"/>
    <n v="24"/>
    <n v="0.62"/>
    <n v="179"/>
    <n v="4.63"/>
    <n v="30"/>
    <n v="0.77500000000000002"/>
    <n v="20.807552944332478"/>
    <n v="0.53752845106192237"/>
    <n v="1"/>
    <m/>
    <m/>
    <n v="4"/>
    <n v="3"/>
    <n v="1"/>
    <m/>
    <m/>
    <m/>
    <n v="2"/>
    <n v="0"/>
    <n v="0"/>
    <n v="1"/>
    <n v="2"/>
    <m/>
  </r>
  <r>
    <n v="74116"/>
    <x v="0"/>
    <n v="25"/>
    <n v="2"/>
    <n v="2"/>
    <m/>
    <n v="1"/>
    <n v="4"/>
    <n v="4"/>
    <n v="43"/>
    <n v="1.1100000000000001"/>
    <n v="164"/>
    <n v="4.24"/>
    <n v="45"/>
    <n v="1.1616279069767443"/>
    <n v="40.024416753060919"/>
    <n v="1.0331884324627354"/>
    <n v="1"/>
    <m/>
    <m/>
    <n v="8"/>
    <n v="3"/>
    <n v="3"/>
    <n v="3"/>
    <n v="3"/>
    <n v="3"/>
    <n v="4"/>
    <n v="12"/>
    <n v="0"/>
    <n v="1"/>
    <n v="2"/>
    <m/>
  </r>
  <r>
    <n v="74120"/>
    <x v="0"/>
    <n v="80"/>
    <n v="3"/>
    <n v="2"/>
    <m/>
    <n v="1"/>
    <n v="4"/>
    <n v="1"/>
    <n v="35"/>
    <n v="0.91"/>
    <n v="251"/>
    <n v="6.49"/>
    <n v="32"/>
    <n v="0.83200000000000007"/>
    <n v="27.74040040262663"/>
    <n v="0.72125041046829241"/>
    <n v="1"/>
    <n v="2"/>
    <m/>
    <n v="5"/>
    <n v="1"/>
    <n v="3"/>
    <n v="3"/>
    <n v="3"/>
    <n v="3"/>
    <m/>
    <n v="0"/>
    <n v="0"/>
    <n v="2"/>
    <n v="1"/>
    <n v="2"/>
  </r>
  <r>
    <n v="74129"/>
    <x v="0"/>
    <n v="56"/>
    <n v="6"/>
    <n v="2"/>
    <m/>
    <n v="2"/>
    <n v="1"/>
    <n v="1"/>
    <n v="38"/>
    <n v="0.98"/>
    <n v="150"/>
    <n v="3.88"/>
    <n v="45"/>
    <n v="1.1605263157894736"/>
    <n v="38.380768251142115"/>
    <n v="0.98981981279261244"/>
    <n v="1"/>
    <n v="2"/>
    <m/>
    <n v="8"/>
    <n v="1"/>
    <n v="0"/>
    <m/>
    <m/>
    <m/>
    <m/>
    <n v="0"/>
    <n v="0"/>
    <n v="2"/>
    <n v="2"/>
    <m/>
  </r>
  <r>
    <n v="74138"/>
    <x v="0"/>
    <n v="69"/>
    <n v="1"/>
    <n v="2"/>
    <m/>
    <n v="2"/>
    <n v="3"/>
    <n v="1"/>
    <n v="47"/>
    <n v="1.22"/>
    <n v="193"/>
    <n v="4.99"/>
    <n v="52"/>
    <n v="1.3497872340425532"/>
    <n v="45.036860874501222"/>
    <n v="1.1690419205721594"/>
    <n v="1"/>
    <n v="1"/>
    <n v="2"/>
    <n v="6"/>
    <n v="2"/>
    <n v="2"/>
    <n v="0"/>
    <n v="0"/>
    <n v="2"/>
    <n v="3"/>
    <n v="1"/>
    <n v="0"/>
    <n v="1"/>
    <n v="1"/>
    <n v="2"/>
  </r>
  <r>
    <n v="74142"/>
    <x v="0"/>
    <n v="61"/>
    <n v="4"/>
    <n v="2"/>
    <m/>
    <n v="1"/>
    <n v="2"/>
    <n v="1"/>
    <n v="68"/>
    <n v="1.76"/>
    <n v="141"/>
    <n v="3.65"/>
    <n v="63"/>
    <n v="1.6305882352941177"/>
    <n v="66.577059921918661"/>
    <n v="1.7231709626849536"/>
    <n v="2"/>
    <n v="2"/>
    <m/>
    <n v="7"/>
    <n v="3"/>
    <n v="2"/>
    <n v="3"/>
    <n v="3"/>
    <n v="2"/>
    <n v="1"/>
    <n v="0"/>
    <n v="0"/>
    <n v="1"/>
    <n v="1"/>
    <n v="2"/>
  </r>
  <r>
    <n v="74143"/>
    <x v="0"/>
    <n v="30"/>
    <n v="3"/>
    <n v="2"/>
    <m/>
    <n v="1"/>
    <n v="5"/>
    <n v="1"/>
    <n v="61"/>
    <n v="1.58"/>
    <n v="216"/>
    <n v="5.59"/>
    <n v="66"/>
    <n v="1.7095081967213115"/>
    <n v="64.601796781251593"/>
    <n v="1.6732924412193035"/>
    <n v="2"/>
    <m/>
    <m/>
    <n v="15"/>
    <n v="2"/>
    <n v="3"/>
    <n v="3"/>
    <n v="3"/>
    <n v="3"/>
    <n v="0"/>
    <n v="0"/>
    <n v="0"/>
    <n v="1"/>
    <n v="1"/>
    <n v="1"/>
  </r>
  <r>
    <n v="74144"/>
    <x v="0"/>
    <n v="51"/>
    <n v="1"/>
    <n v="2"/>
    <m/>
    <n v="2"/>
    <n v="1"/>
    <n v="1"/>
    <n v="51"/>
    <n v="1.32"/>
    <n v="251"/>
    <n v="6.49"/>
    <n v="57"/>
    <n v="1.4752941176470591"/>
    <n v="50.553957196746737"/>
    <n v="1.3084553627393274"/>
    <n v="1"/>
    <n v="2"/>
    <m/>
    <n v="14"/>
    <n v="4"/>
    <n v="2"/>
    <n v="3"/>
    <n v="3"/>
    <n v="2"/>
    <n v="0"/>
    <n v="8"/>
    <n v="0"/>
    <n v="1"/>
    <n v="1"/>
    <n v="2"/>
  </r>
  <r>
    <n v="74146"/>
    <x v="0"/>
    <n v="50"/>
    <n v="4"/>
    <n v="2"/>
    <m/>
    <n v="2"/>
    <n v="1"/>
    <n v="1"/>
    <n v="113"/>
    <n v="2.92"/>
    <n v="185"/>
    <n v="4.78"/>
    <n v="108"/>
    <n v="2.7907964601769915"/>
    <n v="116.95565019981834"/>
    <n v="3.0222168016236242"/>
    <n v="1"/>
    <n v="2"/>
    <m/>
    <n v="2"/>
    <n v="1"/>
    <n v="2"/>
    <n v="3"/>
    <n v="3"/>
    <n v="3"/>
    <m/>
    <n v="0"/>
    <n v="0"/>
    <n v="2"/>
    <n v="2"/>
    <m/>
  </r>
  <r>
    <n v="74159"/>
    <x v="0"/>
    <n v="32"/>
    <n v="4"/>
    <n v="2"/>
    <m/>
    <n v="1"/>
    <n v="5"/>
    <n v="5"/>
    <n v="40"/>
    <n v="1.03"/>
    <n v="294"/>
    <n v="7.6"/>
    <n v="36"/>
    <n v="0.92699999999999994"/>
    <n v="40.522849863396694"/>
    <n v="1.043463383982465"/>
    <n v="2"/>
    <m/>
    <m/>
    <n v="15"/>
    <n v="3"/>
    <n v="1"/>
    <n v="3"/>
    <n v="2"/>
    <n v="1"/>
    <n v="0"/>
    <n v="2"/>
    <n v="20"/>
    <n v="1"/>
    <n v="1"/>
    <n v="2"/>
  </r>
  <r>
    <n v="74169"/>
    <x v="0"/>
    <n v="22"/>
    <n v="4"/>
    <n v="2"/>
    <m/>
    <n v="1"/>
    <n v="2"/>
    <n v="5"/>
    <n v="47"/>
    <n v="1.22"/>
    <n v="145"/>
    <n v="3.75"/>
    <n v="51"/>
    <n v="1.3238297872340425"/>
    <n v="51.843660581854209"/>
    <n v="1.3457290619119602"/>
    <n v="2"/>
    <m/>
    <m/>
    <n v="8"/>
    <n v="1"/>
    <n v="0"/>
    <m/>
    <m/>
    <m/>
    <n v="12"/>
    <n v="0"/>
    <n v="0"/>
    <n v="1"/>
    <n v="2"/>
    <m/>
  </r>
  <r>
    <n v="74170"/>
    <x v="0"/>
    <n v="56"/>
    <n v="4"/>
    <n v="2"/>
    <m/>
    <n v="1"/>
    <n v="5"/>
    <n v="1"/>
    <n v="49"/>
    <n v="1.27"/>
    <n v="216"/>
    <n v="5.59"/>
    <n v="53"/>
    <n v="1.3736734693877553"/>
    <n v="49.413329929704091"/>
    <n v="1.280712836953555"/>
    <n v="2"/>
    <n v="2"/>
    <m/>
    <n v="15"/>
    <n v="4"/>
    <n v="3"/>
    <n v="3"/>
    <n v="3"/>
    <n v="3"/>
    <n v="0"/>
    <n v="0"/>
    <n v="0"/>
    <n v="1"/>
    <n v="1"/>
    <n v="2"/>
  </r>
  <r>
    <n v="74181"/>
    <x v="0"/>
    <n v="38"/>
    <n v="3"/>
    <n v="2"/>
    <m/>
    <n v="1"/>
    <n v="2"/>
    <n v="5"/>
    <n v="11"/>
    <n v="0.28000000000000003"/>
    <n v="170"/>
    <n v="4.4000000000000004"/>
    <n v="8"/>
    <n v="0.20363636363636364"/>
    <n v="10.125172482702073"/>
    <n v="0.25773166319605278"/>
    <n v="2"/>
    <m/>
    <m/>
    <n v="6"/>
    <n v="3"/>
    <n v="3"/>
    <n v="3"/>
    <n v="3"/>
    <n v="3"/>
    <n v="1"/>
    <n v="8"/>
    <n v="8"/>
    <n v="1"/>
    <n v="1"/>
    <n v="2"/>
  </r>
  <r>
    <n v="74188"/>
    <x v="0"/>
    <n v="80"/>
    <n v="3"/>
    <n v="1"/>
    <n v="1"/>
    <n v="1"/>
    <n v="5"/>
    <n v="5"/>
    <n v="48"/>
    <n v="1.24"/>
    <n v="148"/>
    <n v="3.83"/>
    <n v="54"/>
    <n v="1.3949999999999998"/>
    <n v="52.890092074405331"/>
    <n v="1.3663273785888042"/>
    <n v="2"/>
    <n v="2"/>
    <m/>
    <n v="77"/>
    <n v="2"/>
    <n v="2"/>
    <n v="3"/>
    <n v="3"/>
    <n v="3"/>
    <m/>
    <n v="12"/>
    <n v="17"/>
    <n v="1"/>
    <n v="1"/>
    <n v="2"/>
  </r>
  <r>
    <n v="74205"/>
    <x v="0"/>
    <n v="65"/>
    <n v="6"/>
    <n v="2"/>
    <m/>
    <n v="2"/>
    <n v="5"/>
    <n v="1"/>
    <n v="59"/>
    <n v="1.53"/>
    <n v="164"/>
    <n v="4.24"/>
    <n v="69"/>
    <n v="1.7893220338983051"/>
    <n v="57.630580042318208"/>
    <n v="1.4944879231313026"/>
    <n v="1"/>
    <n v="2"/>
    <m/>
    <n v="15"/>
    <n v="1"/>
    <n v="2"/>
    <m/>
    <m/>
    <m/>
    <n v="0"/>
    <n v="0"/>
    <n v="0"/>
    <n v="2"/>
    <n v="2"/>
    <m/>
  </r>
  <r>
    <n v="74219"/>
    <x v="0"/>
    <n v="74"/>
    <n v="6"/>
    <n v="2"/>
    <m/>
    <n v="2"/>
    <n v="5"/>
    <n v="1"/>
    <n v="42"/>
    <n v="1.0900000000000001"/>
    <n v="162"/>
    <n v="4.1900000000000004"/>
    <n v="44"/>
    <n v="1.141904761904762"/>
    <n v="50.247637691935573"/>
    <n v="1.3040458353383282"/>
    <n v="1"/>
    <n v="2"/>
    <m/>
    <n v="15"/>
    <n v="1"/>
    <n v="0"/>
    <m/>
    <m/>
    <m/>
    <n v="1"/>
    <n v="1"/>
    <n v="0"/>
    <n v="1"/>
    <n v="1"/>
    <n v="2"/>
  </r>
  <r>
    <n v="74222"/>
    <x v="0"/>
    <n v="45"/>
    <n v="3"/>
    <n v="2"/>
    <m/>
    <n v="1"/>
    <n v="2"/>
    <n v="6"/>
    <n v="56"/>
    <n v="1.45"/>
    <n v="149"/>
    <n v="3.85"/>
    <n v="66"/>
    <n v="1.7089285714285716"/>
    <n v="62.835097691527238"/>
    <n v="1.6269802080841875"/>
    <n v="1"/>
    <n v="2"/>
    <m/>
    <n v="5"/>
    <n v="3"/>
    <n v="1"/>
    <n v="3"/>
    <n v="3"/>
    <n v="1"/>
    <n v="4"/>
    <n v="20"/>
    <n v="25"/>
    <n v="1"/>
    <n v="2"/>
    <m/>
  </r>
  <r>
    <n v="74224"/>
    <x v="0"/>
    <n v="66"/>
    <n v="3"/>
    <n v="2"/>
    <m/>
    <n v="1"/>
    <n v="3"/>
    <n v="3"/>
    <n v="60"/>
    <n v="1.55"/>
    <n v="204"/>
    <n v="5.28"/>
    <n v="54"/>
    <n v="1.395"/>
    <n v="58.675522319200695"/>
    <n v="1.5157843265793514"/>
    <n v="2"/>
    <n v="2"/>
    <m/>
    <n v="5"/>
    <n v="3"/>
    <n v="0"/>
    <m/>
    <m/>
    <m/>
    <m/>
    <n v="0"/>
    <n v="30"/>
    <n v="1"/>
    <n v="1"/>
    <n v="2"/>
  </r>
  <r>
    <n v="74230"/>
    <x v="0"/>
    <n v="44"/>
    <n v="1"/>
    <n v="2"/>
    <m/>
    <n v="2"/>
    <n v="1"/>
    <n v="1"/>
    <n v="42"/>
    <n v="1.0900000000000001"/>
    <n v="234"/>
    <n v="6.05"/>
    <n v="38"/>
    <n v="0.98619047619047628"/>
    <n v="47.132711213565443"/>
    <n v="1.223206076733008"/>
    <n v="1"/>
    <n v="2"/>
    <m/>
    <n v="9"/>
    <n v="4"/>
    <n v="3"/>
    <n v="3"/>
    <n v="3"/>
    <n v="3"/>
    <n v="0"/>
    <n v="0"/>
    <n v="0"/>
    <n v="1"/>
    <n v="1"/>
    <n v="2"/>
  </r>
  <r>
    <n v="74241"/>
    <x v="0"/>
    <n v="72"/>
    <n v="3"/>
    <n v="2"/>
    <m/>
    <n v="1"/>
    <n v="4"/>
    <n v="1"/>
    <n v="59"/>
    <n v="1.53"/>
    <n v="196"/>
    <n v="5.07"/>
    <n v="58"/>
    <n v="1.5040677966101694"/>
    <n v="59.216049500669065"/>
    <n v="1.5356026395936215"/>
    <n v="1"/>
    <n v="2"/>
    <m/>
    <n v="8"/>
    <n v="3"/>
    <n v="3"/>
    <n v="0"/>
    <n v="0"/>
    <n v="1"/>
    <n v="3"/>
    <n v="0"/>
    <n v="0"/>
    <n v="1"/>
    <n v="1"/>
    <n v="2"/>
  </r>
  <r>
    <n v="74247"/>
    <x v="0"/>
    <n v="74"/>
    <n v="3"/>
    <n v="2"/>
    <m/>
    <n v="2"/>
    <n v="3"/>
    <n v="1"/>
    <n v="55"/>
    <n v="1.42"/>
    <n v="166"/>
    <n v="4.29"/>
    <n v="62"/>
    <n v="1.6007272727272726"/>
    <n v="52.180146037579391"/>
    <n v="1.3471964976975042"/>
    <n v="2"/>
    <n v="2"/>
    <m/>
    <n v="14"/>
    <n v="5"/>
    <n v="3"/>
    <n v="4"/>
    <n v="4"/>
    <n v="4"/>
    <n v="0"/>
    <n v="0"/>
    <n v="0"/>
    <n v="1"/>
    <n v="1"/>
    <n v="2"/>
  </r>
  <r>
    <n v="74253"/>
    <x v="0"/>
    <n v="77"/>
    <n v="4"/>
    <n v="2"/>
    <m/>
    <n v="1"/>
    <n v="3"/>
    <n v="1"/>
    <n v="34"/>
    <n v="0.88"/>
    <n v="141"/>
    <n v="3.65"/>
    <n v="43"/>
    <n v="1.1129411764705883"/>
    <n v="34.412230473504209"/>
    <n v="0.89066949460834421"/>
    <n v="1"/>
    <n v="2"/>
    <m/>
    <n v="6"/>
    <n v="3"/>
    <n v="2"/>
    <n v="3"/>
    <n v="3"/>
    <n v="3"/>
    <n v="1"/>
    <n v="0"/>
    <n v="0"/>
    <n v="1"/>
    <n v="1"/>
    <n v="2"/>
  </r>
  <r>
    <n v="74254"/>
    <x v="0"/>
    <n v="71"/>
    <n v="3"/>
    <n v="1"/>
    <n v="1"/>
    <n v="1"/>
    <n v="5"/>
    <n v="1"/>
    <n v="40"/>
    <n v="1.03"/>
    <n v="131"/>
    <n v="3.39"/>
    <n v="35"/>
    <n v="0.90125000000000011"/>
    <n v="49.855062536120776"/>
    <n v="1.2837678603051101"/>
    <n v="1"/>
    <n v="2"/>
    <m/>
    <n v="15"/>
    <n v="4"/>
    <n v="2"/>
    <n v="3"/>
    <n v="3"/>
    <n v="2"/>
    <m/>
    <n v="0"/>
    <n v="0"/>
    <n v="1"/>
    <n v="1"/>
    <n v="2"/>
  </r>
  <r>
    <n v="74281"/>
    <x v="0"/>
    <n v="27"/>
    <n v="3"/>
    <n v="2"/>
    <m/>
    <n v="1"/>
    <n v="5"/>
    <n v="5"/>
    <n v="59"/>
    <n v="1.53"/>
    <n v="141"/>
    <n v="3.65"/>
    <n v="54"/>
    <n v="1.4003389830508475"/>
    <n v="64.264386784361321"/>
    <n v="1.6665171488147936"/>
    <n v="1"/>
    <m/>
    <m/>
    <n v="10"/>
    <n v="3"/>
    <n v="3"/>
    <n v="3"/>
    <n v="3"/>
    <n v="3"/>
    <n v="1"/>
    <n v="0"/>
    <n v="5"/>
    <n v="1"/>
    <n v="1"/>
    <n v="2"/>
  </r>
  <r>
    <n v="74284"/>
    <x v="0"/>
    <n v="58"/>
    <n v="4"/>
    <n v="2"/>
    <m/>
    <n v="1"/>
    <n v="4"/>
    <n v="1"/>
    <n v="36"/>
    <n v="0.93"/>
    <n v="176"/>
    <n v="4.55"/>
    <n v="31"/>
    <n v="0.8008333333333334"/>
    <n v="34.323085522569343"/>
    <n v="0.88667970933304141"/>
    <n v="2"/>
    <n v="2"/>
    <m/>
    <n v="8"/>
    <n v="3"/>
    <n v="3"/>
    <n v="3"/>
    <n v="3"/>
    <n v="3"/>
    <m/>
    <n v="0"/>
    <n v="2"/>
    <n v="1"/>
    <n v="2"/>
    <m/>
  </r>
  <r>
    <n v="74287"/>
    <x v="0"/>
    <n v="60"/>
    <n v="4"/>
    <n v="2"/>
    <m/>
    <n v="1"/>
    <n v="3"/>
    <n v="3"/>
    <n v="38"/>
    <n v="0.98"/>
    <n v="200"/>
    <n v="5.17"/>
    <n v="32"/>
    <n v="0.82526315789473681"/>
    <n v="39.605938891900685"/>
    <n v="1.0214163187911229"/>
    <n v="1"/>
    <n v="1"/>
    <n v="1"/>
    <n v="9"/>
    <n v="2"/>
    <n v="2"/>
    <n v="2"/>
    <n v="2"/>
    <n v="2"/>
    <n v="2"/>
    <n v="0"/>
    <n v="0"/>
    <n v="1"/>
    <n v="1"/>
    <n v="2"/>
  </r>
  <r>
    <n v="74290"/>
    <x v="0"/>
    <n v="48"/>
    <n v="3"/>
    <n v="2"/>
    <m/>
    <n v="1"/>
    <n v="5"/>
    <n v="1"/>
    <n v="44"/>
    <n v="1.1399999999999999"/>
    <n v="189"/>
    <n v="4.8899999999999997"/>
    <n v="44"/>
    <n v="1.1399999999999999"/>
    <n v="49.340251815883583"/>
    <n v="1.2783610697751655"/>
    <n v="2"/>
    <n v="2"/>
    <m/>
    <n v="10"/>
    <n v="4"/>
    <n v="3"/>
    <n v="3"/>
    <n v="3"/>
    <n v="3"/>
    <n v="2"/>
    <n v="0"/>
    <n v="0"/>
    <n v="1"/>
    <n v="1"/>
    <n v="2"/>
  </r>
  <r>
    <n v="74295"/>
    <x v="0"/>
    <n v="26"/>
    <n v="6"/>
    <n v="2"/>
    <m/>
    <n v="2"/>
    <n v="5"/>
    <n v="5"/>
    <n v="36"/>
    <n v="0.93"/>
    <n v="120"/>
    <n v="3.1"/>
    <n v="36"/>
    <n v="0.93000000000000016"/>
    <n v="41.045286633645873"/>
    <n v="1.0603365713691852"/>
    <n v="1"/>
    <m/>
    <m/>
    <n v="7"/>
    <n v="2"/>
    <n v="2"/>
    <n v="3"/>
    <n v="2"/>
    <n v="1"/>
    <n v="0"/>
    <n v="0"/>
    <n v="0"/>
    <n v="1"/>
    <n v="1"/>
    <n v="2"/>
  </r>
  <r>
    <n v="74296"/>
    <x v="0"/>
    <n v="26"/>
    <n v="3"/>
    <n v="2"/>
    <m/>
    <n v="1"/>
    <n v="4"/>
    <n v="5"/>
    <n v="36"/>
    <n v="0.93"/>
    <n v="137"/>
    <n v="3.54"/>
    <n v="36"/>
    <n v="0.93000000000000016"/>
    <n v="37.574197424028391"/>
    <n v="0.97066676678740016"/>
    <n v="2"/>
    <m/>
    <m/>
    <n v="15"/>
    <n v="3"/>
    <n v="2"/>
    <n v="3"/>
    <n v="3"/>
    <n v="2"/>
    <n v="7"/>
    <m/>
    <n v="150"/>
    <n v="1"/>
    <n v="2"/>
    <m/>
  </r>
  <r>
    <n v="74300"/>
    <x v="0"/>
    <n v="46"/>
    <n v="4"/>
    <n v="1"/>
    <n v="2"/>
    <n v="2"/>
    <n v="5"/>
    <n v="1"/>
    <n v="46"/>
    <n v="1.19"/>
    <n v="200"/>
    <n v="5.17"/>
    <n v="44"/>
    <n v="1.1382608695652174"/>
    <n v="47.078681472593544"/>
    <n v="1.2179050207040503"/>
    <n v="2"/>
    <n v="2"/>
    <m/>
    <n v="15"/>
    <n v="2"/>
    <n v="3"/>
    <n v="3"/>
    <n v="2"/>
    <n v="2"/>
    <n v="4"/>
    <n v="5"/>
    <n v="0"/>
    <n v="1"/>
    <n v="1"/>
    <n v="2"/>
  </r>
  <r>
    <n v="74302"/>
    <x v="0"/>
    <n v="62"/>
    <n v="2"/>
    <n v="2"/>
    <m/>
    <n v="2"/>
    <n v="4"/>
    <n v="6"/>
    <n v="48"/>
    <n v="1.24"/>
    <n v="213"/>
    <n v="5.51"/>
    <n v="42"/>
    <n v="1.085"/>
    <n v="47.159856468256045"/>
    <n v="1.2182962920966145"/>
    <n v="1"/>
    <n v="2"/>
    <m/>
    <n v="14"/>
    <n v="2"/>
    <n v="3"/>
    <n v="3"/>
    <n v="3"/>
    <n v="3"/>
    <n v="3"/>
    <n v="0"/>
    <n v="0"/>
    <n v="1"/>
    <n v="1"/>
    <n v="2"/>
  </r>
  <r>
    <n v="74304"/>
    <x v="0"/>
    <n v="80"/>
    <n v="3"/>
    <n v="2"/>
    <m/>
    <n v="1"/>
    <n v="4"/>
    <n v="1"/>
    <n v="39"/>
    <n v="1.01"/>
    <n v="155"/>
    <n v="4.01"/>
    <n v="46"/>
    <n v="1.1912820512820512"/>
    <n v="46.6920309604292"/>
    <n v="1.2092038787188075"/>
    <n v="2"/>
    <n v="2"/>
    <m/>
    <n v="3"/>
    <n v="2"/>
    <n v="2"/>
    <m/>
    <m/>
    <m/>
    <n v="1"/>
    <n v="0"/>
    <n v="0"/>
    <n v="1"/>
    <n v="1"/>
    <n v="2"/>
  </r>
  <r>
    <n v="74305"/>
    <x v="0"/>
    <n v="71"/>
    <n v="3"/>
    <n v="1"/>
    <n v="1"/>
    <n v="1"/>
    <n v="4"/>
    <n v="1"/>
    <n v="40"/>
    <n v="1.03"/>
    <n v="186"/>
    <n v="4.8099999999999996"/>
    <n v="47"/>
    <n v="1.21025"/>
    <n v="47.15544963491849"/>
    <n v="1.2142528280991511"/>
    <n v="1"/>
    <n v="2"/>
    <m/>
    <n v="6"/>
    <n v="1"/>
    <n v="3"/>
    <n v="3"/>
    <n v="3"/>
    <n v="3"/>
    <n v="1"/>
    <n v="0"/>
    <n v="0"/>
    <n v="1"/>
    <n v="1"/>
    <n v="2"/>
  </r>
  <r>
    <n v="74306"/>
    <x v="0"/>
    <n v="62"/>
    <n v="1"/>
    <n v="2"/>
    <m/>
    <n v="1"/>
    <n v="5"/>
    <n v="1"/>
    <n v="41"/>
    <n v="1.06"/>
    <n v="136"/>
    <n v="3.52"/>
    <n v="51"/>
    <n v="1.3185365853658537"/>
    <n v="42.636998764747055"/>
    <n v="1.1023224070885824"/>
    <n v="2"/>
    <n v="1"/>
    <n v="1"/>
    <n v="6"/>
    <n v="3"/>
    <n v="1"/>
    <m/>
    <m/>
    <m/>
    <n v="2"/>
    <n v="0"/>
    <n v="0"/>
    <n v="1"/>
    <n v="1"/>
    <n v="2"/>
  </r>
  <r>
    <n v="74312"/>
    <x v="0"/>
    <n v="22"/>
    <n v="3"/>
    <n v="2"/>
    <m/>
    <n v="1"/>
    <n v="5"/>
    <n v="5"/>
    <n v="46"/>
    <n v="1.19"/>
    <n v="185"/>
    <n v="4.78"/>
    <n v="54"/>
    <n v="1.3969565217391302"/>
    <n v="46.905592471291797"/>
    <n v="1.2134272834964617"/>
    <n v="2"/>
    <m/>
    <m/>
    <n v="3"/>
    <n v="2"/>
    <n v="2"/>
    <n v="3"/>
    <n v="3"/>
    <n v="2"/>
    <n v="2"/>
    <n v="0"/>
    <n v="4"/>
    <n v="1"/>
    <n v="2"/>
    <m/>
  </r>
  <r>
    <n v="74314"/>
    <x v="0"/>
    <n v="50"/>
    <n v="6"/>
    <n v="2"/>
    <m/>
    <n v="2"/>
    <n v="5"/>
    <n v="1"/>
    <n v="49"/>
    <n v="1.27"/>
    <n v="198"/>
    <n v="5.12"/>
    <n v="51"/>
    <n v="1.3218367346938775"/>
    <n v="52.482399263666338"/>
    <n v="1.3602581033644134"/>
    <n v="1"/>
    <n v="2"/>
    <m/>
    <n v="15"/>
    <n v="3"/>
    <n v="0"/>
    <m/>
    <m/>
    <m/>
    <n v="1"/>
    <n v="0"/>
    <n v="0"/>
    <n v="1"/>
    <n v="1"/>
    <n v="2"/>
  </r>
  <r>
    <n v="74317"/>
    <x v="0"/>
    <n v="33"/>
    <n v="3"/>
    <n v="2"/>
    <m/>
    <n v="1"/>
    <n v="5"/>
    <n v="1"/>
    <n v="46"/>
    <n v="1.19"/>
    <n v="161"/>
    <n v="4.16"/>
    <n v="46"/>
    <n v="1.19"/>
    <n v="50.885848535856503"/>
    <n v="1.3163947773406357"/>
    <n v="2"/>
    <m/>
    <m/>
    <n v="10"/>
    <n v="3"/>
    <n v="3"/>
    <n v="3"/>
    <n v="3"/>
    <n v="3"/>
    <n v="1"/>
    <n v="0"/>
    <n v="0"/>
    <n v="1"/>
    <n v="1"/>
    <n v="2"/>
  </r>
  <r>
    <n v="74328"/>
    <x v="0"/>
    <n v="44"/>
    <n v="2"/>
    <n v="2"/>
    <m/>
    <n v="2"/>
    <n v="1"/>
    <n v="1"/>
    <n v="37"/>
    <n v="0.96"/>
    <n v="186"/>
    <n v="4.8099999999999996"/>
    <n v="41"/>
    <n v="1.0637837837837838"/>
    <n v="38.212939394951682"/>
    <n v="0.9914708599771247"/>
    <n v="1"/>
    <n v="2"/>
    <m/>
    <n v="9"/>
    <n v="3"/>
    <n v="2"/>
    <n v="3"/>
    <n v="3"/>
    <n v="2"/>
    <n v="2"/>
    <n v="0"/>
    <n v="0"/>
    <n v="1"/>
    <n v="1"/>
    <n v="2"/>
  </r>
  <r>
    <n v="74329"/>
    <x v="0"/>
    <n v="46"/>
    <n v="6"/>
    <n v="2"/>
    <m/>
    <n v="2"/>
    <n v="1"/>
    <n v="3"/>
    <n v="46"/>
    <n v="1.19"/>
    <n v="169"/>
    <n v="4.37"/>
    <n v="40"/>
    <n v="1.034782608695652"/>
    <n v="50.650935792340022"/>
    <n v="1.3103176868018396"/>
    <n v="1"/>
    <n v="2"/>
    <m/>
    <m/>
    <n v="3"/>
    <n v="3"/>
    <n v="0"/>
    <n v="0"/>
    <n v="1"/>
    <n v="3"/>
    <n v="0"/>
    <n v="1"/>
    <n v="1"/>
    <n v="1"/>
    <n v="2"/>
  </r>
  <r>
    <n v="74331"/>
    <x v="0"/>
    <n v="33"/>
    <n v="4"/>
    <n v="2"/>
    <m/>
    <n v="1"/>
    <n v="3"/>
    <n v="1"/>
    <n v="50"/>
    <n v="1.29"/>
    <n v="183"/>
    <n v="4.7300000000000004"/>
    <n v="60"/>
    <n v="1.548"/>
    <n v="46.695770326239611"/>
    <n v="1.2047508744169819"/>
    <n v="2"/>
    <m/>
    <m/>
    <n v="6"/>
    <n v="4"/>
    <n v="2"/>
    <n v="4"/>
    <n v="4"/>
    <n v="4"/>
    <n v="3"/>
    <n v="0"/>
    <n v="0"/>
    <n v="2"/>
    <n v="2"/>
    <m/>
  </r>
  <r>
    <n v="74338"/>
    <x v="0"/>
    <n v="43"/>
    <n v="3"/>
    <n v="2"/>
    <m/>
    <n v="1"/>
    <n v="5"/>
    <n v="3"/>
    <n v="57"/>
    <n v="1.47"/>
    <n v="250"/>
    <n v="6.47"/>
    <n v="53"/>
    <n v="1.3668421052631579"/>
    <n v="55.131776929978727"/>
    <n v="1.4218195102994513"/>
    <n v="2"/>
    <n v="2"/>
    <m/>
    <n v="9"/>
    <n v="3"/>
    <n v="2"/>
    <n v="3"/>
    <n v="2"/>
    <n v="2"/>
    <n v="2"/>
    <n v="0"/>
    <n v="0"/>
    <n v="1"/>
    <n v="1"/>
    <n v="2"/>
  </r>
  <r>
    <n v="74340"/>
    <x v="0"/>
    <n v="41"/>
    <n v="3"/>
    <n v="2"/>
    <m/>
    <n v="1"/>
    <n v="5"/>
    <n v="1"/>
    <n v="45"/>
    <n v="1.1599999999999999"/>
    <n v="261"/>
    <n v="6.75"/>
    <n v="55"/>
    <n v="1.4177777777777778"/>
    <n v="49.283930244468465"/>
    <n v="1.2704302018574092"/>
    <n v="1"/>
    <n v="2"/>
    <m/>
    <n v="15"/>
    <n v="3"/>
    <n v="0"/>
    <m/>
    <m/>
    <m/>
    <n v="1"/>
    <n v="0"/>
    <n v="2"/>
    <n v="1"/>
    <n v="1"/>
    <n v="2"/>
  </r>
  <r>
    <n v="74341"/>
    <x v="0"/>
    <n v="60"/>
    <n v="2"/>
    <n v="2"/>
    <m/>
    <n v="2"/>
    <n v="4"/>
    <n v="4"/>
    <n v="50"/>
    <n v="1.29"/>
    <n v="116"/>
    <n v="3"/>
    <n v="45"/>
    <n v="1.161"/>
    <n v="49.326407414786999"/>
    <n v="1.2726213113015046"/>
    <n v="2"/>
    <n v="2"/>
    <m/>
    <n v="9"/>
    <n v="2"/>
    <n v="3"/>
    <n v="3"/>
    <n v="2"/>
    <n v="3"/>
    <n v="2"/>
    <n v="0"/>
    <n v="4"/>
    <n v="1"/>
    <n v="1"/>
    <n v="2"/>
  </r>
  <r>
    <n v="74345"/>
    <x v="0"/>
    <n v="56"/>
    <n v="3"/>
    <n v="2"/>
    <m/>
    <n v="1"/>
    <n v="5"/>
    <n v="1"/>
    <n v="56"/>
    <n v="1.45"/>
    <n v="210"/>
    <n v="5.43"/>
    <n v="55"/>
    <n v="1.4241071428571428"/>
    <n v="66.60209090344695"/>
    <n v="1.724518425178537"/>
    <n v="2"/>
    <n v="1"/>
    <n v="2"/>
    <n v="14"/>
    <n v="3"/>
    <n v="2"/>
    <m/>
    <m/>
    <m/>
    <n v="2"/>
    <n v="0"/>
    <n v="0"/>
    <n v="1"/>
    <n v="1"/>
    <n v="2"/>
  </r>
  <r>
    <n v="74346"/>
    <x v="0"/>
    <n v="70"/>
    <n v="3"/>
    <n v="2"/>
    <m/>
    <n v="1"/>
    <n v="5"/>
    <n v="1"/>
    <n v="29"/>
    <n v="0.75"/>
    <n v="145"/>
    <n v="3.75"/>
    <n v="36"/>
    <n v="0.93103448275862066"/>
    <n v="36.165081435315798"/>
    <n v="0.93530383022368446"/>
    <n v="2"/>
    <n v="1"/>
    <n v="1"/>
    <n v="9"/>
    <n v="3"/>
    <n v="3"/>
    <n v="3"/>
    <n v="3"/>
    <n v="3"/>
    <m/>
    <n v="0"/>
    <n v="1"/>
    <n v="1"/>
    <n v="1"/>
    <n v="2"/>
  </r>
  <r>
    <n v="74350"/>
    <x v="0"/>
    <n v="52"/>
    <n v="3"/>
    <n v="1"/>
    <n v="1"/>
    <n v="1"/>
    <n v="3"/>
    <n v="1"/>
    <n v="35"/>
    <n v="0.91"/>
    <n v="157"/>
    <n v="4.0599999999999996"/>
    <n v="45"/>
    <n v="1.1700000000000002"/>
    <n v="39.079844229707881"/>
    <n v="1.0160759499724048"/>
    <n v="2"/>
    <n v="2"/>
    <m/>
    <n v="13"/>
    <n v="4"/>
    <n v="3"/>
    <n v="3"/>
    <n v="3"/>
    <n v="3"/>
    <n v="4"/>
    <n v="4"/>
    <n v="3"/>
    <n v="1"/>
    <n v="1"/>
    <n v="2"/>
  </r>
  <r>
    <n v="74352"/>
    <x v="0"/>
    <n v="65"/>
    <n v="6"/>
    <n v="2"/>
    <m/>
    <n v="2"/>
    <n v="3"/>
    <n v="1"/>
    <n v="38"/>
    <n v="0.98"/>
    <n v="226"/>
    <n v="5.84"/>
    <n v="48"/>
    <n v="1.2378947368421052"/>
    <n v="40.520093050111718"/>
    <n v="1.044991873397618"/>
    <n v="1"/>
    <n v="2"/>
    <m/>
    <n v="15"/>
    <n v="3"/>
    <n v="1"/>
    <m/>
    <m/>
    <m/>
    <n v="0"/>
    <n v="0"/>
    <n v="0"/>
    <n v="1"/>
    <n v="1"/>
    <n v="2"/>
  </r>
  <r>
    <n v="74355"/>
    <x v="0"/>
    <n v="61"/>
    <n v="3"/>
    <n v="2"/>
    <m/>
    <n v="1"/>
    <n v="4"/>
    <n v="1"/>
    <n v="54"/>
    <n v="1.4"/>
    <n v="221"/>
    <n v="5.72"/>
    <n v="54"/>
    <n v="1.4"/>
    <n v="59.407213825867963"/>
    <n v="1.5401870251150953"/>
    <n v="2"/>
    <n v="2"/>
    <m/>
    <n v="77"/>
    <n v="2"/>
    <n v="3"/>
    <n v="3"/>
    <n v="3"/>
    <n v="3"/>
    <n v="5"/>
    <n v="0"/>
    <n v="0"/>
    <n v="1"/>
    <n v="1"/>
    <n v="2"/>
  </r>
  <r>
    <n v="74359"/>
    <x v="0"/>
    <n v="63"/>
    <n v="4"/>
    <n v="2"/>
    <m/>
    <n v="2"/>
    <n v="5"/>
    <n v="1"/>
    <n v="68"/>
    <n v="1.76"/>
    <n v="145"/>
    <n v="3.75"/>
    <n v="73"/>
    <n v="1.8894117647058821"/>
    <n v="68.693738678591458"/>
    <n v="1.7779555893282495"/>
    <n v="1"/>
    <n v="2"/>
    <m/>
    <n v="10"/>
    <n v="2"/>
    <n v="2"/>
    <m/>
    <m/>
    <m/>
    <m/>
    <n v="0"/>
    <n v="0"/>
    <n v="2"/>
    <n v="1"/>
    <n v="1"/>
  </r>
  <r>
    <n v="74367"/>
    <x v="0"/>
    <n v="74"/>
    <n v="3"/>
    <n v="1"/>
    <n v="2"/>
    <n v="1"/>
    <n v="1"/>
    <n v="5"/>
    <n v="45"/>
    <n v="1.1599999999999999"/>
    <n v="164"/>
    <n v="4.24"/>
    <n v="48"/>
    <n v="1.2373333333333332"/>
    <n v="52.951996509979402"/>
    <n v="1.3649847989239134"/>
    <n v="2"/>
    <n v="2"/>
    <m/>
    <n v="99"/>
    <n v="2"/>
    <n v="3"/>
    <n v="3"/>
    <n v="3"/>
    <n v="3"/>
    <m/>
    <n v="0"/>
    <n v="0"/>
    <n v="2"/>
    <n v="1"/>
    <n v="2"/>
  </r>
  <r>
    <n v="74376"/>
    <x v="0"/>
    <n v="21"/>
    <n v="4"/>
    <n v="2"/>
    <m/>
    <n v="1"/>
    <n v="4"/>
    <n v="5"/>
    <n v="39"/>
    <n v="1.01"/>
    <n v="127"/>
    <n v="3.28"/>
    <n v="33"/>
    <n v="0.85461538461538455"/>
    <n v="43.376486301213973"/>
    <n v="1.1233397734416952"/>
    <n v="2"/>
    <m/>
    <m/>
    <n v="3"/>
    <n v="3"/>
    <n v="2"/>
    <n v="3"/>
    <n v="2"/>
    <n v="2"/>
    <n v="6"/>
    <n v="0"/>
    <n v="0"/>
    <n v="1"/>
    <n v="2"/>
    <m/>
  </r>
  <r>
    <n v="74378"/>
    <x v="0"/>
    <n v="24"/>
    <n v="2"/>
    <n v="2"/>
    <m/>
    <n v="1"/>
    <n v="4"/>
    <n v="1"/>
    <n v="42"/>
    <n v="1.0900000000000001"/>
    <n v="203"/>
    <n v="5.25"/>
    <n v="50"/>
    <n v="1.2976190476190479"/>
    <n v="36.678944266492302"/>
    <n v="0.95190593453515737"/>
    <n v="1"/>
    <m/>
    <m/>
    <n v="6"/>
    <n v="4"/>
    <n v="2"/>
    <n v="3"/>
    <n v="3"/>
    <n v="3"/>
    <n v="0"/>
    <n v="0"/>
    <n v="2"/>
    <n v="1"/>
    <n v="2"/>
    <m/>
  </r>
  <r>
    <n v="74379"/>
    <x v="0"/>
    <n v="43"/>
    <n v="4"/>
    <n v="2"/>
    <m/>
    <n v="2"/>
    <n v="5"/>
    <n v="6"/>
    <n v="31"/>
    <n v="0.8"/>
    <n v="179"/>
    <n v="4.63"/>
    <n v="26"/>
    <n v="0.67096774193548392"/>
    <n v="35.589993400346842"/>
    <n v="0.91845144258959599"/>
    <n v="1"/>
    <n v="2"/>
    <m/>
    <n v="8"/>
    <n v="3"/>
    <n v="1"/>
    <m/>
    <m/>
    <m/>
    <n v="0"/>
    <n v="0"/>
    <n v="0"/>
    <n v="1"/>
    <n v="1"/>
    <n v="1"/>
  </r>
  <r>
    <n v="74380"/>
    <x v="0"/>
    <n v="28"/>
    <n v="3"/>
    <n v="2"/>
    <m/>
    <n v="1"/>
    <n v="3"/>
    <n v="1"/>
    <n v="39"/>
    <n v="1.01"/>
    <n v="222"/>
    <n v="5.74"/>
    <n v="47"/>
    <n v="1.2171794871794872"/>
    <n v="41.609443531455931"/>
    <n v="1.0775778965838587"/>
    <n v="2"/>
    <m/>
    <m/>
    <n v="8"/>
    <n v="4"/>
    <n v="3"/>
    <n v="2"/>
    <n v="2"/>
    <n v="3"/>
    <n v="10"/>
    <n v="1"/>
    <n v="1"/>
    <n v="1"/>
    <n v="1"/>
    <n v="2"/>
  </r>
  <r>
    <n v="74383"/>
    <x v="0"/>
    <n v="64"/>
    <n v="2"/>
    <n v="1"/>
    <n v="2"/>
    <n v="1"/>
    <n v="4"/>
    <n v="3"/>
    <n v="38"/>
    <n v="0.98"/>
    <n v="212"/>
    <n v="5.48"/>
    <n v="33"/>
    <n v="0.85105263157894728"/>
    <n v="32.19649274092243"/>
    <n v="0.83033060226589428"/>
    <n v="1"/>
    <n v="2"/>
    <m/>
    <n v="15"/>
    <n v="4"/>
    <n v="2"/>
    <n v="3"/>
    <n v="2"/>
    <n v="1"/>
    <n v="5"/>
    <n v="8"/>
    <n v="1"/>
    <n v="1"/>
    <n v="2"/>
    <m/>
  </r>
  <r>
    <n v="74385"/>
    <x v="0"/>
    <n v="73"/>
    <n v="3"/>
    <n v="1"/>
    <n v="2"/>
    <n v="2"/>
    <n v="5"/>
    <n v="1"/>
    <n v="62"/>
    <n v="1.6"/>
    <n v="144"/>
    <n v="3.72"/>
    <n v="70"/>
    <n v="1.8064516129032258"/>
    <n v="64.527235506813113"/>
    <n v="1.6652189808209836"/>
    <n v="2"/>
    <n v="2"/>
    <m/>
    <n v="9"/>
    <n v="1"/>
    <n v="0"/>
    <m/>
    <m/>
    <m/>
    <m/>
    <n v="0"/>
    <n v="0"/>
    <n v="2"/>
    <n v="1"/>
    <n v="1"/>
  </r>
  <r>
    <n v="74386"/>
    <x v="0"/>
    <n v="24"/>
    <n v="7"/>
    <n v="2"/>
    <m/>
    <n v="1"/>
    <n v="5"/>
    <n v="1"/>
    <n v="57"/>
    <n v="1.47"/>
    <n v="162"/>
    <n v="4.1900000000000004"/>
    <n v="65"/>
    <n v="1.6763157894736842"/>
    <n v="56.827951754399038"/>
    <n v="1.4655629662976595"/>
    <n v="2"/>
    <m/>
    <m/>
    <n v="7"/>
    <n v="4"/>
    <n v="1"/>
    <m/>
    <m/>
    <m/>
    <n v="6"/>
    <n v="1"/>
    <n v="1"/>
    <n v="1"/>
    <n v="1"/>
    <n v="2"/>
  </r>
  <r>
    <n v="74388"/>
    <x v="0"/>
    <n v="57"/>
    <n v="6"/>
    <n v="2"/>
    <m/>
    <n v="2"/>
    <n v="4"/>
    <n v="1"/>
    <n v="31"/>
    <n v="0.8"/>
    <n v="136"/>
    <n v="3.52"/>
    <n v="38"/>
    <n v="0.98064516129032264"/>
    <n v="31.181220190392338"/>
    <n v="0.80467665007464095"/>
    <n v="1"/>
    <n v="2"/>
    <m/>
    <n v="10"/>
    <n v="3"/>
    <n v="0"/>
    <n v="3"/>
    <n v="3"/>
    <n v="3"/>
    <m/>
    <n v="0"/>
    <n v="0"/>
    <n v="2"/>
    <n v="1"/>
    <n v="2"/>
  </r>
  <r>
    <n v="74393"/>
    <x v="0"/>
    <n v="26"/>
    <n v="4"/>
    <n v="2"/>
    <m/>
    <n v="2"/>
    <n v="4"/>
    <n v="5"/>
    <n v="47"/>
    <n v="1.22"/>
    <n v="138"/>
    <n v="3.57"/>
    <n v="43"/>
    <n v="1.1161702127659574"/>
    <n v="48.401334938418685"/>
    <n v="1.2563750771249105"/>
    <n v="2"/>
    <m/>
    <m/>
    <n v="6"/>
    <n v="3"/>
    <n v="1"/>
    <n v="2"/>
    <n v="1"/>
    <n v="2"/>
    <n v="14"/>
    <n v="0"/>
    <n v="0"/>
    <n v="1"/>
    <n v="2"/>
    <m/>
  </r>
  <r>
    <n v="74395"/>
    <x v="0"/>
    <n v="77"/>
    <n v="3"/>
    <n v="2"/>
    <m/>
    <n v="1"/>
    <n v="4"/>
    <n v="3"/>
    <n v="62"/>
    <n v="1.6"/>
    <n v="207"/>
    <n v="5.35"/>
    <n v="65"/>
    <n v="1.6774193548387097"/>
    <n v="66.512252345295749"/>
    <n v="1.716445221814084"/>
    <n v="2"/>
    <n v="2"/>
    <m/>
    <n v="5"/>
    <n v="2"/>
    <n v="2"/>
    <n v="3"/>
    <n v="3"/>
    <n v="3"/>
    <n v="1"/>
    <n v="0"/>
    <n v="0"/>
    <n v="1"/>
    <n v="1"/>
    <n v="2"/>
  </r>
  <r>
    <n v="74400"/>
    <x v="0"/>
    <n v="23"/>
    <n v="6"/>
    <n v="2"/>
    <m/>
    <n v="1"/>
    <n v="4"/>
    <n v="5"/>
    <n v="49"/>
    <n v="1.27"/>
    <n v="167"/>
    <n v="4.32"/>
    <n v="54"/>
    <n v="1.3995918367346938"/>
    <n v="49.203304408585112"/>
    <n v="1.275269318344961"/>
    <n v="2"/>
    <m/>
    <m/>
    <n v="15"/>
    <n v="2"/>
    <n v="2"/>
    <n v="3"/>
    <n v="3"/>
    <n v="3"/>
    <n v="6"/>
    <n v="2"/>
    <n v="0"/>
    <n v="1"/>
    <n v="2"/>
    <m/>
  </r>
  <r>
    <n v="74408"/>
    <x v="0"/>
    <n v="29"/>
    <n v="2"/>
    <n v="2"/>
    <m/>
    <n v="1"/>
    <n v="2"/>
    <n v="5"/>
    <n v="33"/>
    <n v="0.85"/>
    <n v="120"/>
    <n v="3.1"/>
    <n v="33"/>
    <n v="0.85"/>
    <n v="40.055975621052987"/>
    <n v="1.0317448266028799"/>
    <n v="2"/>
    <m/>
    <m/>
    <n v="3"/>
    <n v="5"/>
    <n v="2"/>
    <n v="3"/>
    <n v="3"/>
    <n v="3"/>
    <n v="2"/>
    <n v="0"/>
    <n v="0"/>
    <n v="1"/>
    <n v="1"/>
    <n v="1"/>
  </r>
  <r>
    <n v="74411"/>
    <x v="0"/>
    <n v="28"/>
    <n v="3"/>
    <n v="2"/>
    <m/>
    <n v="1"/>
    <n v="4"/>
    <n v="6"/>
    <n v="52"/>
    <n v="1.34"/>
    <n v="199"/>
    <n v="5.15"/>
    <n v="58"/>
    <n v="1.4946153846153847"/>
    <n v="52.564151705286804"/>
    <n v="1.354537755482391"/>
    <n v="2"/>
    <m/>
    <m/>
    <n v="10"/>
    <n v="5"/>
    <n v="0"/>
    <n v="3"/>
    <n v="2"/>
    <n v="1"/>
    <n v="20"/>
    <n v="0"/>
    <n v="0"/>
    <n v="1"/>
    <n v="1"/>
    <n v="2"/>
  </r>
  <r>
    <n v="74412"/>
    <x v="0"/>
    <n v="37"/>
    <n v="6"/>
    <n v="2"/>
    <m/>
    <n v="2"/>
    <n v="4"/>
    <n v="1"/>
    <n v="72"/>
    <n v="1.86"/>
    <n v="204"/>
    <n v="5.28"/>
    <n v="80"/>
    <n v="2.0666666666666669"/>
    <n v="79.062750975561258"/>
    <n v="2.0424544002019993"/>
    <n v="1"/>
    <m/>
    <m/>
    <n v="8"/>
    <n v="3"/>
    <n v="2"/>
    <m/>
    <m/>
    <m/>
    <n v="0"/>
    <n v="0"/>
    <n v="0"/>
    <n v="1"/>
    <n v="2"/>
    <m/>
  </r>
  <r>
    <n v="74421"/>
    <x v="0"/>
    <n v="47"/>
    <n v="3"/>
    <n v="2"/>
    <m/>
    <n v="1"/>
    <n v="4"/>
    <n v="5"/>
    <n v="31"/>
    <n v="0.8"/>
    <n v="230"/>
    <n v="5.95"/>
    <n v="39"/>
    <n v="1.0064516129032259"/>
    <n v="33.649085429970263"/>
    <n v="0.86836349496697463"/>
    <n v="2"/>
    <n v="1"/>
    <n v="2"/>
    <n v="3"/>
    <n v="3"/>
    <n v="2"/>
    <n v="3"/>
    <n v="3"/>
    <n v="3"/>
    <n v="1"/>
    <n v="2"/>
    <n v="0"/>
    <n v="1"/>
    <n v="1"/>
    <n v="2"/>
  </r>
  <r>
    <n v="74422"/>
    <x v="0"/>
    <n v="29"/>
    <n v="4"/>
    <n v="2"/>
    <m/>
    <n v="1"/>
    <n v="4"/>
    <n v="5"/>
    <n v="35"/>
    <n v="0.91"/>
    <n v="189"/>
    <n v="4.8899999999999997"/>
    <n v="30"/>
    <n v="0.78"/>
    <n v="40.775540158223052"/>
    <n v="1.0601640441137994"/>
    <n v="2"/>
    <m/>
    <m/>
    <n v="2"/>
    <n v="2"/>
    <n v="2"/>
    <n v="3"/>
    <n v="3"/>
    <n v="2"/>
    <n v="3"/>
    <n v="0"/>
    <n v="0"/>
    <n v="1"/>
    <n v="2"/>
    <m/>
  </r>
  <r>
    <n v="74432"/>
    <x v="0"/>
    <n v="60"/>
    <n v="4"/>
    <n v="2"/>
    <m/>
    <n v="1"/>
    <n v="3"/>
    <n v="3"/>
    <n v="48"/>
    <n v="1.24"/>
    <n v="223"/>
    <n v="5.77"/>
    <n v="55"/>
    <n v="1.4208333333333334"/>
    <n v="56.076491158700499"/>
    <n v="1.4486426882664294"/>
    <n v="2"/>
    <n v="2"/>
    <m/>
    <n v="12"/>
    <n v="3"/>
    <n v="1"/>
    <n v="2"/>
    <n v="2"/>
    <n v="2"/>
    <n v="2"/>
    <n v="0"/>
    <n v="0"/>
    <n v="1"/>
    <n v="1"/>
    <n v="2"/>
  </r>
  <r>
    <n v="74433"/>
    <x v="0"/>
    <n v="22"/>
    <n v="3"/>
    <n v="2"/>
    <m/>
    <n v="1"/>
    <n v="2"/>
    <n v="5"/>
    <n v="48"/>
    <n v="1.24"/>
    <n v="259"/>
    <n v="6.7"/>
    <n v="48"/>
    <n v="1.24"/>
    <n v="49.471204267732105"/>
    <n v="1.278006110249746"/>
    <n v="2"/>
    <m/>
    <m/>
    <n v="15"/>
    <n v="4"/>
    <n v="3"/>
    <n v="2"/>
    <n v="2"/>
    <n v="2"/>
    <n v="3"/>
    <n v="6"/>
    <n v="0"/>
    <n v="2"/>
    <n v="1"/>
    <n v="2"/>
  </r>
  <r>
    <n v="74436"/>
    <x v="0"/>
    <n v="55"/>
    <n v="6"/>
    <n v="2"/>
    <m/>
    <n v="2"/>
    <n v="3"/>
    <n v="1"/>
    <n v="32"/>
    <n v="0.83"/>
    <n v="150"/>
    <n v="3.88"/>
    <n v="31"/>
    <n v="0.80406250000000001"/>
    <n v="38.854331850874487"/>
    <n v="1.0077842323820569"/>
    <n v="1"/>
    <n v="2"/>
    <m/>
    <n v="14"/>
    <n v="2"/>
    <n v="0"/>
    <m/>
    <m/>
    <m/>
    <n v="2"/>
    <n v="0"/>
    <n v="0"/>
    <n v="1"/>
    <n v="1"/>
    <n v="2"/>
  </r>
  <r>
    <n v="74437"/>
    <x v="0"/>
    <n v="35"/>
    <n v="1"/>
    <n v="2"/>
    <m/>
    <n v="2"/>
    <n v="2"/>
    <n v="5"/>
    <n v="45"/>
    <n v="1.1599999999999999"/>
    <n v="228"/>
    <n v="5.9"/>
    <n v="53"/>
    <n v="1.3662222222222222"/>
    <n v="43.144089184673319"/>
    <n v="1.1121587434271345"/>
    <n v="1"/>
    <m/>
    <m/>
    <n v="7"/>
    <n v="2"/>
    <n v="0"/>
    <n v="3"/>
    <n v="3"/>
    <n v="2"/>
    <m/>
    <n v="0"/>
    <n v="0"/>
    <n v="1"/>
    <n v="2"/>
    <m/>
  </r>
  <r>
    <n v="74442"/>
    <x v="0"/>
    <n v="63"/>
    <n v="4"/>
    <n v="1"/>
    <n v="1"/>
    <n v="1"/>
    <n v="4"/>
    <n v="1"/>
    <n v="41"/>
    <n v="1.06"/>
    <n v="215"/>
    <n v="5.56"/>
    <n v="47"/>
    <n v="1.2151219512195122"/>
    <n v="45.32726368085725"/>
    <n v="1.1718755976026509"/>
    <n v="1"/>
    <n v="2"/>
    <m/>
    <n v="10"/>
    <n v="3"/>
    <n v="3"/>
    <n v="3"/>
    <n v="3"/>
    <n v="2"/>
    <n v="1"/>
    <n v="0"/>
    <n v="0"/>
    <n v="1"/>
    <n v="1"/>
    <n v="2"/>
  </r>
  <r>
    <n v="74445"/>
    <x v="0"/>
    <n v="47"/>
    <n v="3"/>
    <n v="2"/>
    <m/>
    <n v="1"/>
    <n v="4"/>
    <n v="1"/>
    <n v="43"/>
    <n v="1.1100000000000001"/>
    <n v="139"/>
    <n v="3.59"/>
    <n v="40"/>
    <n v="1.032558139534884"/>
    <n v="44.28058666751901"/>
    <n v="1.1430570046731652"/>
    <n v="2"/>
    <n v="2"/>
    <m/>
    <n v="14"/>
    <n v="4"/>
    <n v="3"/>
    <n v="3"/>
    <n v="3"/>
    <n v="3"/>
    <n v="2"/>
    <n v="0"/>
    <n v="0"/>
    <n v="1"/>
    <n v="1"/>
    <n v="2"/>
  </r>
  <r>
    <n v="74449"/>
    <x v="0"/>
    <n v="37"/>
    <n v="4"/>
    <n v="2"/>
    <m/>
    <n v="1"/>
    <n v="5"/>
    <n v="1"/>
    <n v="52"/>
    <n v="1.34"/>
    <n v="232"/>
    <n v="6"/>
    <n v="56"/>
    <n v="1.4430769230769231"/>
    <n v="51.463384698696281"/>
    <n v="1.3261718364664041"/>
    <n v="1"/>
    <m/>
    <m/>
    <n v="15"/>
    <n v="3"/>
    <n v="1"/>
    <n v="2"/>
    <n v="2"/>
    <n v="2"/>
    <n v="1"/>
    <n v="4"/>
    <n v="0"/>
    <n v="1"/>
    <n v="1"/>
    <n v="2"/>
  </r>
  <r>
    <n v="74454"/>
    <x v="0"/>
    <n v="45"/>
    <n v="6"/>
    <n v="2"/>
    <m/>
    <n v="2"/>
    <n v="5"/>
    <n v="3"/>
    <n v="38"/>
    <n v="0.98"/>
    <n v="242"/>
    <n v="6.26"/>
    <n v="37"/>
    <n v="0.9542105263157894"/>
    <n v="35.56340742186061"/>
    <n v="0.91716155982693148"/>
    <n v="1"/>
    <n v="2"/>
    <m/>
    <n v="15"/>
    <n v="3"/>
    <n v="0"/>
    <n v="3"/>
    <n v="3"/>
    <n v="1"/>
    <n v="7"/>
    <n v="0"/>
    <n v="0"/>
    <n v="1"/>
    <n v="1"/>
    <n v="2"/>
  </r>
  <r>
    <n v="74463"/>
    <x v="0"/>
    <n v="45"/>
    <n v="3"/>
    <n v="2"/>
    <m/>
    <n v="1"/>
    <n v="4"/>
    <n v="3"/>
    <n v="38"/>
    <n v="0.98"/>
    <n v="209"/>
    <n v="5.4"/>
    <n v="41"/>
    <n v="1.0573684210526315"/>
    <n v="40.055074141322415"/>
    <n v="1.0329992804867361"/>
    <n v="2"/>
    <n v="2"/>
    <m/>
    <n v="14"/>
    <n v="5"/>
    <n v="2"/>
    <n v="2"/>
    <n v="2"/>
    <n v="2"/>
    <n v="5"/>
    <n v="0"/>
    <n v="2"/>
    <n v="1"/>
    <n v="1"/>
    <n v="2"/>
  </r>
  <r>
    <n v="74464"/>
    <x v="0"/>
    <n v="45"/>
    <n v="7"/>
    <n v="2"/>
    <m/>
    <n v="2"/>
    <n v="3"/>
    <n v="1"/>
    <n v="19"/>
    <n v="0.49"/>
    <n v="197"/>
    <n v="5.09"/>
    <n v="16"/>
    <n v="0.4126315789473684"/>
    <n v="21.761251078217384"/>
    <n v="0.56121121201718516"/>
    <n v="1"/>
    <n v="2"/>
    <m/>
    <n v="1"/>
    <n v="5"/>
    <n v="2"/>
    <m/>
    <m/>
    <m/>
    <m/>
    <n v="0"/>
    <n v="0"/>
    <n v="1"/>
    <n v="1"/>
    <n v="2"/>
  </r>
  <r>
    <n v="74465"/>
    <x v="0"/>
    <n v="80"/>
    <n v="1"/>
    <n v="1"/>
    <n v="2"/>
    <n v="1"/>
    <n v="1"/>
    <n v="1"/>
    <n v="37"/>
    <n v="0.96"/>
    <n v="183"/>
    <n v="4.7300000000000004"/>
    <n v="47"/>
    <n v="1.2194594594594594"/>
    <n v="40.871496423184681"/>
    <n v="1.0604496369258727"/>
    <n v="1"/>
    <n v="1"/>
    <n v="2"/>
    <n v="5"/>
    <n v="3"/>
    <n v="2"/>
    <n v="3"/>
    <n v="3"/>
    <n v="2"/>
    <m/>
    <n v="4"/>
    <n v="12"/>
    <n v="1"/>
    <n v="1"/>
    <n v="2"/>
  </r>
  <r>
    <n v="74466"/>
    <x v="0"/>
    <n v="34"/>
    <n v="3"/>
    <n v="2"/>
    <m/>
    <n v="1"/>
    <n v="2"/>
    <n v="1"/>
    <n v="40"/>
    <n v="1.03"/>
    <n v="166"/>
    <n v="4.29"/>
    <n v="44"/>
    <n v="1.133"/>
    <n v="43.875283657228245"/>
    <n v="1.1297885541736272"/>
    <n v="2"/>
    <m/>
    <m/>
    <n v="7"/>
    <n v="4"/>
    <n v="2"/>
    <n v="3"/>
    <n v="1"/>
    <n v="1"/>
    <m/>
    <n v="0"/>
    <n v="9"/>
    <n v="1"/>
    <n v="2"/>
    <m/>
  </r>
  <r>
    <n v="74473"/>
    <x v="0"/>
    <n v="80"/>
    <n v="3"/>
    <n v="1"/>
    <n v="1"/>
    <n v="1"/>
    <n v="5"/>
    <n v="1"/>
    <n v="34"/>
    <n v="0.88"/>
    <n v="225"/>
    <n v="5.82"/>
    <n v="43"/>
    <n v="1.1129411764705883"/>
    <n v="36.953262194566356"/>
    <n v="0.9564373744475998"/>
    <n v="2"/>
    <n v="1"/>
    <n v="2"/>
    <n v="4"/>
    <n v="4"/>
    <n v="3"/>
    <n v="3"/>
    <n v="3"/>
    <n v="3"/>
    <m/>
    <n v="0"/>
    <n v="0"/>
    <n v="2"/>
    <n v="1"/>
    <n v="2"/>
  </r>
  <r>
    <n v="74487"/>
    <x v="0"/>
    <n v="78"/>
    <n v="3"/>
    <n v="2"/>
    <m/>
    <n v="1"/>
    <n v="2"/>
    <n v="1"/>
    <n v="42"/>
    <n v="1.0900000000000001"/>
    <n v="198"/>
    <n v="5.12"/>
    <n v="48"/>
    <n v="1.245714285714286"/>
    <n v="49.476511751635279"/>
    <n v="1.2840332811733919"/>
    <n v="1"/>
    <n v="2"/>
    <m/>
    <n v="8"/>
    <n v="2"/>
    <n v="2"/>
    <m/>
    <m/>
    <m/>
    <n v="0"/>
    <n v="0"/>
    <n v="1"/>
    <n v="1"/>
    <n v="1"/>
    <n v="2"/>
  </r>
  <r>
    <n v="74493"/>
    <x v="0"/>
    <n v="40"/>
    <n v="1"/>
    <n v="2"/>
    <m/>
    <n v="2"/>
    <n v="3"/>
    <n v="6"/>
    <n v="49"/>
    <n v="1.27"/>
    <n v="188"/>
    <n v="4.8600000000000003"/>
    <n v="49"/>
    <n v="1.27"/>
    <n v="49.715121806198198"/>
    <n v="1.2885347896708512"/>
    <n v="1"/>
    <n v="1"/>
    <n v="2"/>
    <n v="8"/>
    <n v="3"/>
    <n v="3"/>
    <n v="3"/>
    <n v="3"/>
    <n v="3"/>
    <n v="4"/>
    <n v="0"/>
    <n v="0"/>
    <n v="1"/>
    <n v="2"/>
    <m/>
  </r>
  <r>
    <n v="74498"/>
    <x v="0"/>
    <n v="29"/>
    <n v="1"/>
    <n v="2"/>
    <m/>
    <n v="2"/>
    <n v="3"/>
    <n v="1"/>
    <n v="49"/>
    <n v="1.27"/>
    <n v="253"/>
    <n v="6.54"/>
    <n v="45"/>
    <n v="1.1663265306122448"/>
    <n v="48.218412700471504"/>
    <n v="1.2497425332571186"/>
    <n v="1"/>
    <m/>
    <m/>
    <n v="8"/>
    <n v="4"/>
    <n v="2"/>
    <n v="3"/>
    <n v="2"/>
    <n v="2"/>
    <n v="2"/>
    <n v="1"/>
    <n v="2"/>
    <n v="1"/>
    <n v="2"/>
    <m/>
  </r>
  <r>
    <n v="74499"/>
    <x v="0"/>
    <n v="59"/>
    <n v="4"/>
    <n v="1"/>
    <n v="2"/>
    <n v="1"/>
    <n v="3"/>
    <n v="3"/>
    <n v="42"/>
    <n v="1.0900000000000001"/>
    <n v="186"/>
    <n v="4.8099999999999996"/>
    <n v="50"/>
    <n v="1.2976190476190479"/>
    <n v="44.608993474167526"/>
    <n v="1.1577095925438716"/>
    <n v="2"/>
    <n v="2"/>
    <m/>
    <n v="3"/>
    <n v="4"/>
    <n v="2"/>
    <n v="2"/>
    <n v="2"/>
    <n v="3"/>
    <n v="0"/>
    <n v="4"/>
    <n v="0"/>
    <n v="1"/>
    <n v="1"/>
    <n v="2"/>
  </r>
  <r>
    <n v="74502"/>
    <x v="0"/>
    <n v="27"/>
    <n v="4"/>
    <n v="2"/>
    <m/>
    <n v="2"/>
    <n v="1"/>
    <n v="1"/>
    <n v="91"/>
    <n v="2.35"/>
    <n v="205"/>
    <n v="5.3"/>
    <n v="101"/>
    <n v="2.6082417582417583"/>
    <n v="99.685403439601686"/>
    <n v="2.5742933855281755"/>
    <n v="1"/>
    <m/>
    <m/>
    <n v="2"/>
    <n v="3"/>
    <n v="1"/>
    <m/>
    <m/>
    <m/>
    <n v="10"/>
    <n v="3"/>
    <n v="0"/>
    <n v="1"/>
    <n v="2"/>
    <m/>
  </r>
  <r>
    <n v="74508"/>
    <x v="0"/>
    <n v="80"/>
    <n v="3"/>
    <n v="1"/>
    <n v="1"/>
    <n v="1"/>
    <n v="5"/>
    <n v="1"/>
    <n v="56"/>
    <n v="1.45"/>
    <n v="185"/>
    <n v="4.78"/>
    <n v="65"/>
    <n v="1.6830357142857142"/>
    <n v="60.932577804337342"/>
    <n v="1.5777185324337348"/>
    <n v="2"/>
    <n v="2"/>
    <m/>
    <n v="15"/>
    <n v="1"/>
    <n v="2"/>
    <n v="3"/>
    <n v="3"/>
    <n v="2"/>
    <n v="1"/>
    <n v="0"/>
    <n v="0"/>
    <n v="1"/>
    <n v="1"/>
    <n v="2"/>
  </r>
  <r>
    <n v="74510"/>
    <x v="0"/>
    <n v="64"/>
    <n v="3"/>
    <n v="1"/>
    <n v="1"/>
    <n v="1"/>
    <n v="4"/>
    <n v="1"/>
    <n v="32"/>
    <n v="0.83"/>
    <n v="180"/>
    <n v="4.6500000000000004"/>
    <n v="42"/>
    <n v="1.089375"/>
    <n v="31.788020082495485"/>
    <n v="0.82450177088972665"/>
    <n v="2"/>
    <n v="1"/>
    <n v="2"/>
    <n v="15"/>
    <n v="3"/>
    <n v="3"/>
    <n v="3"/>
    <n v="3"/>
    <n v="3"/>
    <n v="0"/>
    <n v="0"/>
    <n v="5"/>
    <n v="1"/>
    <n v="1"/>
    <n v="2"/>
  </r>
  <r>
    <n v="74511"/>
    <x v="0"/>
    <n v="46"/>
    <n v="3"/>
    <n v="2"/>
    <m/>
    <n v="1"/>
    <n v="5"/>
    <n v="1"/>
    <n v="62"/>
    <n v="1.6"/>
    <n v="252"/>
    <n v="6.52"/>
    <n v="62"/>
    <n v="1.6"/>
    <n v="53.353463502830287"/>
    <n v="1.376863574266588"/>
    <n v="2"/>
    <n v="1"/>
    <n v="2"/>
    <n v="15"/>
    <n v="3"/>
    <n v="0"/>
    <m/>
    <m/>
    <m/>
    <n v="1"/>
    <n v="1"/>
    <n v="1"/>
    <n v="1"/>
    <n v="1"/>
    <n v="2"/>
  </r>
  <r>
    <n v="74512"/>
    <x v="0"/>
    <n v="80"/>
    <n v="3"/>
    <n v="1"/>
    <n v="2"/>
    <n v="1"/>
    <n v="1"/>
    <n v="1"/>
    <n v="38"/>
    <n v="0.98"/>
    <n v="232"/>
    <n v="6"/>
    <n v="43"/>
    <n v="1.1089473684210527"/>
    <n v="38.625894489737732"/>
    <n v="0.99614148947218362"/>
    <n v="1"/>
    <n v="2"/>
    <m/>
    <n v="7"/>
    <n v="3"/>
    <n v="2"/>
    <n v="3"/>
    <n v="3"/>
    <n v="3"/>
    <n v="0"/>
    <n v="0"/>
    <n v="2"/>
    <n v="1"/>
    <n v="1"/>
    <n v="2"/>
  </r>
  <r>
    <n v="74524"/>
    <x v="0"/>
    <n v="47"/>
    <n v="1"/>
    <n v="2"/>
    <m/>
    <n v="2"/>
    <n v="2"/>
    <n v="1"/>
    <n v="66"/>
    <n v="1.71"/>
    <n v="203"/>
    <n v="5.25"/>
    <n v="67"/>
    <n v="1.7359090909090908"/>
    <n v="65.863691474123726"/>
    <n v="1.7064683700113874"/>
    <n v="1"/>
    <n v="2"/>
    <m/>
    <n v="4"/>
    <n v="3"/>
    <n v="0"/>
    <m/>
    <m/>
    <m/>
    <m/>
    <n v="8"/>
    <n v="0"/>
    <n v="1"/>
    <n v="1"/>
    <n v="1"/>
  </r>
  <r>
    <n v="74529"/>
    <x v="0"/>
    <n v="51"/>
    <n v="1"/>
    <n v="2"/>
    <m/>
    <n v="2"/>
    <n v="1"/>
    <n v="1"/>
    <n v="50"/>
    <n v="1.29"/>
    <n v="214"/>
    <n v="5.53"/>
    <n v="58"/>
    <n v="1.4964000000000002"/>
    <n v="54.31869247057999"/>
    <n v="1.4014222657409638"/>
    <n v="1"/>
    <n v="2"/>
    <m/>
    <n v="6"/>
    <n v="4"/>
    <n v="0"/>
    <m/>
    <m/>
    <m/>
    <n v="1"/>
    <n v="3"/>
    <n v="0"/>
    <n v="1"/>
    <n v="2"/>
    <m/>
  </r>
  <r>
    <n v="74531"/>
    <x v="0"/>
    <n v="72"/>
    <n v="4"/>
    <n v="2"/>
    <m/>
    <n v="1"/>
    <n v="2"/>
    <n v="3"/>
    <n v="53"/>
    <n v="1.37"/>
    <n v="146"/>
    <n v="3.78"/>
    <n v="62"/>
    <n v="1.6026415094339626"/>
    <n v="53.27959762534126"/>
    <n v="1.3772273348437269"/>
    <n v="1"/>
    <n v="1"/>
    <n v="2"/>
    <n v="4"/>
    <n v="5"/>
    <n v="1"/>
    <n v="3"/>
    <n v="3"/>
    <n v="0"/>
    <m/>
    <n v="0"/>
    <n v="0"/>
    <n v="2"/>
    <n v="1"/>
    <n v="2"/>
  </r>
  <r>
    <n v="74532"/>
    <x v="0"/>
    <n v="25"/>
    <n v="1"/>
    <n v="2"/>
    <m/>
    <n v="2"/>
    <n v="1"/>
    <n v="1"/>
    <n v="35"/>
    <n v="0.91"/>
    <n v="183"/>
    <n v="4.7300000000000004"/>
    <n v="36"/>
    <n v="0.93599999999999994"/>
    <n v="33.805855580938321"/>
    <n v="0.8789522451043964"/>
    <n v="1"/>
    <m/>
    <m/>
    <n v="4"/>
    <n v="3"/>
    <n v="2"/>
    <m/>
    <m/>
    <m/>
    <n v="1"/>
    <n v="0"/>
    <n v="3"/>
    <n v="1"/>
    <n v="2"/>
    <m/>
  </r>
  <r>
    <n v="74534"/>
    <x v="0"/>
    <n v="65"/>
    <n v="3"/>
    <n v="1"/>
    <n v="2"/>
    <n v="1"/>
    <n v="4"/>
    <n v="2"/>
    <n v="47"/>
    <n v="1.22"/>
    <n v="164"/>
    <n v="4.24"/>
    <n v="53"/>
    <n v="1.3757446808510638"/>
    <n v="46.306203345045823"/>
    <n v="1.2019908102331043"/>
    <n v="2"/>
    <n v="2"/>
    <m/>
    <n v="6"/>
    <n v="4"/>
    <n v="1"/>
    <m/>
    <m/>
    <m/>
    <n v="0"/>
    <n v="0"/>
    <n v="0"/>
    <n v="1"/>
    <n v="1"/>
    <n v="2"/>
  </r>
  <r>
    <n v="74536"/>
    <x v="0"/>
    <n v="65"/>
    <n v="2"/>
    <n v="1"/>
    <n v="1"/>
    <n v="2"/>
    <n v="4"/>
    <n v="1"/>
    <n v="51"/>
    <n v="1.32"/>
    <n v="170"/>
    <n v="4.4000000000000004"/>
    <n v="54"/>
    <n v="1.3976470588235295"/>
    <n v="60.014292790941667"/>
    <n v="1.553311107530255"/>
    <n v="2"/>
    <n v="1"/>
    <n v="2"/>
    <n v="6"/>
    <n v="4"/>
    <n v="2"/>
    <n v="1"/>
    <n v="2"/>
    <n v="1"/>
    <n v="1"/>
    <n v="0"/>
    <n v="8"/>
    <n v="1"/>
    <n v="1"/>
    <n v="1"/>
  </r>
  <r>
    <n v="74539"/>
    <x v="0"/>
    <n v="55"/>
    <n v="4"/>
    <n v="2"/>
    <m/>
    <n v="1"/>
    <n v="3"/>
    <n v="1"/>
    <n v="30"/>
    <n v="0.78"/>
    <n v="273"/>
    <n v="7.06"/>
    <n v="40"/>
    <n v="1.04"/>
    <n v="27.906393172233564"/>
    <n v="0.72556622247807268"/>
    <n v="2"/>
    <n v="2"/>
    <m/>
    <n v="10"/>
    <n v="3"/>
    <n v="2"/>
    <n v="3"/>
    <n v="3"/>
    <n v="2"/>
    <m/>
    <n v="0"/>
    <n v="0"/>
    <n v="1"/>
    <n v="1"/>
    <n v="2"/>
  </r>
  <r>
    <n v="74542"/>
    <x v="0"/>
    <n v="46"/>
    <n v="3"/>
    <n v="2"/>
    <m/>
    <n v="1"/>
    <n v="2"/>
    <n v="5"/>
    <n v="57"/>
    <n v="1.47"/>
    <n v="129"/>
    <n v="3.34"/>
    <n v="57"/>
    <n v="1.4699999999999998"/>
    <n v="59.943913331922779"/>
    <n v="1.5459219754022191"/>
    <n v="2"/>
    <n v="2"/>
    <m/>
    <n v="1"/>
    <n v="3"/>
    <n v="0"/>
    <m/>
    <m/>
    <m/>
    <m/>
    <n v="0"/>
    <n v="0"/>
    <n v="2"/>
    <n v="1"/>
    <n v="1"/>
  </r>
  <r>
    <n v="74547"/>
    <x v="0"/>
    <n v="43"/>
    <n v="3"/>
    <n v="2"/>
    <m/>
    <n v="1"/>
    <n v="4"/>
    <n v="3"/>
    <n v="39"/>
    <n v="1.01"/>
    <n v="132"/>
    <n v="3.41"/>
    <n v="42"/>
    <n v="1.0876923076923077"/>
    <n v="42.567360296855249"/>
    <n v="1.1023854846108667"/>
    <n v="2"/>
    <n v="1"/>
    <n v="2"/>
    <n v="6"/>
    <n v="5"/>
    <n v="3"/>
    <n v="3"/>
    <n v="3"/>
    <n v="3"/>
    <m/>
    <n v="2"/>
    <n v="6"/>
    <n v="1"/>
    <n v="2"/>
    <m/>
  </r>
  <r>
    <n v="74560"/>
    <x v="0"/>
    <n v="36"/>
    <n v="3"/>
    <n v="2"/>
    <m/>
    <n v="1"/>
    <n v="3"/>
    <n v="1"/>
    <n v="44"/>
    <n v="1.1399999999999999"/>
    <n v="197"/>
    <n v="5.09"/>
    <n v="42"/>
    <n v="1.0881818181818181"/>
    <n v="50.165734903801408"/>
    <n v="1.2997485861439453"/>
    <n v="2"/>
    <m/>
    <m/>
    <n v="4"/>
    <n v="3"/>
    <n v="1"/>
    <n v="3"/>
    <n v="2"/>
    <n v="1"/>
    <m/>
    <n v="0"/>
    <n v="4"/>
    <n v="1"/>
    <n v="1"/>
    <n v="2"/>
  </r>
  <r>
    <n v="74562"/>
    <x v="0"/>
    <n v="62"/>
    <n v="3"/>
    <n v="2"/>
    <m/>
    <n v="1"/>
    <n v="4"/>
    <n v="1"/>
    <n v="32"/>
    <n v="0.83"/>
    <n v="211"/>
    <n v="5.46"/>
    <n v="36"/>
    <n v="0.93374999999999997"/>
    <n v="33.477771990282641"/>
    <n v="0.86832971099795597"/>
    <n v="2"/>
    <n v="2"/>
    <m/>
    <n v="10"/>
    <n v="3"/>
    <n v="1"/>
    <n v="3"/>
    <n v="2"/>
    <n v="1"/>
    <n v="1"/>
    <n v="1"/>
    <n v="1"/>
    <n v="1"/>
    <n v="1"/>
    <n v="2"/>
  </r>
  <r>
    <n v="74565"/>
    <x v="0"/>
    <n v="66"/>
    <n v="2"/>
    <n v="2"/>
    <m/>
    <n v="2"/>
    <n v="1"/>
    <n v="1"/>
    <n v="51"/>
    <n v="1.32"/>
    <n v="166"/>
    <n v="4.29"/>
    <n v="57"/>
    <n v="1.4752941176470591"/>
    <n v="57.25598208901863"/>
    <n v="1.4819195364216589"/>
    <n v="1"/>
    <n v="1"/>
    <n v="1"/>
    <n v="77"/>
    <n v="3"/>
    <n v="0"/>
    <m/>
    <m/>
    <m/>
    <m/>
    <n v="0"/>
    <n v="1"/>
    <n v="2"/>
    <n v="1"/>
    <n v="2"/>
  </r>
  <r>
    <n v="74571"/>
    <x v="0"/>
    <n v="53"/>
    <n v="3"/>
    <n v="2"/>
    <m/>
    <n v="1"/>
    <n v="5"/>
    <n v="1"/>
    <n v="60"/>
    <n v="1.55"/>
    <n v="192"/>
    <n v="4.97"/>
    <n v="70"/>
    <n v="1.8083333333333333"/>
    <n v="64.640879001281718"/>
    <n v="1.6698893741997778"/>
    <n v="2"/>
    <n v="2"/>
    <m/>
    <n v="15"/>
    <n v="2"/>
    <n v="3"/>
    <n v="3"/>
    <n v="3"/>
    <n v="2"/>
    <n v="1"/>
    <n v="0"/>
    <n v="1"/>
    <n v="1"/>
    <n v="1"/>
    <n v="2"/>
  </r>
  <r>
    <n v="74579"/>
    <x v="0"/>
    <n v="51"/>
    <n v="6"/>
    <n v="2"/>
    <m/>
    <n v="2"/>
    <n v="3"/>
    <n v="6"/>
    <n v="41"/>
    <n v="1.06"/>
    <n v="136"/>
    <n v="3.52"/>
    <n v="40"/>
    <n v="1.0341463414634147"/>
    <n v="38.21513244655101"/>
    <n v="0.98800098520351398"/>
    <n v="1"/>
    <n v="2"/>
    <m/>
    <n v="3"/>
    <n v="5"/>
    <n v="1"/>
    <m/>
    <m/>
    <m/>
    <m/>
    <n v="0"/>
    <n v="0"/>
    <n v="2"/>
    <n v="1"/>
    <n v="2"/>
  </r>
  <r>
    <n v="74581"/>
    <x v="0"/>
    <n v="75"/>
    <n v="1"/>
    <n v="2"/>
    <m/>
    <n v="1"/>
    <n v="2"/>
    <n v="2"/>
    <n v="72"/>
    <n v="1.86"/>
    <n v="136"/>
    <n v="3.52"/>
    <n v="67"/>
    <n v="1.7308333333333334"/>
    <n v="77.209271205865235"/>
    <n v="1.9945728394848521"/>
    <n v="1"/>
    <n v="2"/>
    <m/>
    <n v="4"/>
    <n v="3"/>
    <n v="2"/>
    <n v="3"/>
    <n v="1"/>
    <n v="2"/>
    <n v="2"/>
    <n v="2"/>
    <n v="2"/>
    <n v="1"/>
    <n v="1"/>
    <n v="2"/>
  </r>
  <r>
    <n v="74586"/>
    <x v="0"/>
    <n v="24"/>
    <n v="7"/>
    <n v="2"/>
    <m/>
    <n v="1"/>
    <n v="2"/>
    <n v="6"/>
    <n v="65"/>
    <n v="1.68"/>
    <n v="149"/>
    <n v="3.85"/>
    <n v="69"/>
    <n v="1.7833846153846153"/>
    <n v="67.436450196149593"/>
    <n v="1.7429728666081741"/>
    <n v="2"/>
    <m/>
    <m/>
    <n v="6"/>
    <n v="4"/>
    <n v="2"/>
    <n v="3"/>
    <n v="3"/>
    <n v="2"/>
    <n v="6"/>
    <n v="15"/>
    <n v="1"/>
    <n v="1"/>
    <n v="1"/>
    <n v="2"/>
  </r>
  <r>
    <n v="74587"/>
    <x v="0"/>
    <n v="66"/>
    <n v="1"/>
    <n v="1"/>
    <n v="1"/>
    <n v="1"/>
    <n v="5"/>
    <n v="1"/>
    <n v="61"/>
    <n v="1.58"/>
    <n v="215"/>
    <n v="5.56"/>
    <n v="60"/>
    <n v="1.5540983606557379"/>
    <n v="61.771867466930942"/>
    <n v="1.5999926327500147"/>
    <n v="2"/>
    <n v="2"/>
    <m/>
    <n v="14"/>
    <n v="3"/>
    <n v="1"/>
    <m/>
    <m/>
    <m/>
    <n v="3"/>
    <n v="30"/>
    <n v="4"/>
    <n v="1"/>
    <n v="1"/>
    <n v="2"/>
  </r>
  <r>
    <n v="74589"/>
    <x v="0"/>
    <n v="67"/>
    <n v="3"/>
    <n v="1"/>
    <n v="1"/>
    <n v="1"/>
    <n v="5"/>
    <n v="5"/>
    <n v="58"/>
    <n v="1.5"/>
    <n v="222"/>
    <n v="5.74"/>
    <n v="57"/>
    <n v="1.4741379310344827"/>
    <n v="59.208532309070065"/>
    <n v="1.5312551459242258"/>
    <n v="2"/>
    <n v="1"/>
    <n v="2"/>
    <n v="5"/>
    <n v="1"/>
    <n v="0"/>
    <n v="3"/>
    <n v="3"/>
    <n v="1"/>
    <n v="2"/>
    <n v="2"/>
    <n v="1"/>
    <n v="1"/>
    <n v="1"/>
    <n v="2"/>
  </r>
  <r>
    <n v="74590"/>
    <x v="0"/>
    <n v="30"/>
    <n v="3"/>
    <n v="2"/>
    <m/>
    <n v="1"/>
    <n v="2"/>
    <n v="1"/>
    <n v="57"/>
    <n v="1.47"/>
    <n v="195"/>
    <n v="5.04"/>
    <n v="66"/>
    <n v="1.7021052631578946"/>
    <n v="57.502050245627558"/>
    <n v="1.4829476115977633"/>
    <n v="2"/>
    <m/>
    <m/>
    <m/>
    <n v="3"/>
    <n v="2"/>
    <n v="3"/>
    <n v="3"/>
    <n v="3"/>
    <m/>
    <n v="0"/>
    <n v="0"/>
    <n v="2"/>
    <n v="2"/>
    <m/>
  </r>
  <r>
    <n v="74591"/>
    <x v="0"/>
    <n v="73"/>
    <n v="4"/>
    <n v="2"/>
    <m/>
    <n v="2"/>
    <n v="4"/>
    <n v="1"/>
    <n v="43"/>
    <n v="1.1100000000000001"/>
    <n v="149"/>
    <n v="3.85"/>
    <n v="50"/>
    <n v="1.2906976744186047"/>
    <n v="43.277989804050407"/>
    <n v="1.117176015871999"/>
    <n v="1"/>
    <n v="2"/>
    <m/>
    <n v="5"/>
    <n v="2"/>
    <n v="3"/>
    <n v="1"/>
    <n v="3"/>
    <n v="1"/>
    <n v="2"/>
    <n v="0"/>
    <n v="2"/>
    <n v="2"/>
    <n v="1"/>
    <n v="2"/>
  </r>
  <r>
    <n v="74598"/>
    <x v="0"/>
    <n v="58"/>
    <n v="3"/>
    <n v="2"/>
    <m/>
    <n v="1"/>
    <n v="2"/>
    <n v="1"/>
    <n v="26"/>
    <n v="0.67"/>
    <n v="178"/>
    <n v="4.5999999999999996"/>
    <n v="22"/>
    <n v="0.56692307692307697"/>
    <n v="31.998959999407319"/>
    <n v="0.82458858460011164"/>
    <n v="2"/>
    <n v="1"/>
    <n v="1"/>
    <n v="14"/>
    <n v="5"/>
    <n v="3"/>
    <n v="3"/>
    <n v="3"/>
    <n v="3"/>
    <m/>
    <n v="0"/>
    <n v="0"/>
    <n v="2"/>
    <n v="1"/>
    <n v="1"/>
  </r>
  <r>
    <n v="74607"/>
    <x v="0"/>
    <n v="68"/>
    <n v="6"/>
    <n v="2"/>
    <m/>
    <n v="2"/>
    <n v="5"/>
    <n v="1"/>
    <n v="53"/>
    <n v="1.37"/>
    <n v="146"/>
    <n v="3.78"/>
    <n v="48"/>
    <n v="1.2407547169811322"/>
    <n v="56.852974280592662"/>
    <n v="1.4695957502719237"/>
    <n v="1"/>
    <n v="2"/>
    <m/>
    <n v="77"/>
    <n v="2"/>
    <n v="0"/>
    <m/>
    <m/>
    <m/>
    <n v="2"/>
    <n v="1"/>
    <n v="0"/>
    <n v="1"/>
    <n v="1"/>
    <n v="2"/>
  </r>
  <r>
    <n v="74611"/>
    <x v="0"/>
    <n v="64"/>
    <n v="1"/>
    <n v="1"/>
    <n v="1"/>
    <n v="1"/>
    <n v="4"/>
    <n v="1"/>
    <n v="73"/>
    <n v="1.89"/>
    <n v="192"/>
    <n v="4.97"/>
    <n v="77"/>
    <n v="1.9935616438356165"/>
    <n v="72.952825551860784"/>
    <n v="1.8887786341509158"/>
    <n v="2"/>
    <n v="2"/>
    <m/>
    <n v="9"/>
    <n v="4"/>
    <n v="3"/>
    <n v="3"/>
    <n v="2"/>
    <n v="2"/>
    <n v="2"/>
    <n v="0"/>
    <n v="0"/>
    <n v="1"/>
    <n v="1"/>
    <n v="2"/>
  </r>
  <r>
    <n v="74619"/>
    <x v="0"/>
    <n v="80"/>
    <n v="3"/>
    <n v="1"/>
    <n v="1"/>
    <n v="1"/>
    <n v="3"/>
    <n v="1"/>
    <n v="45"/>
    <n v="1.1599999999999999"/>
    <n v="119"/>
    <n v="3.08"/>
    <n v="52"/>
    <n v="1.3404444444444443"/>
    <n v="45.631439504459912"/>
    <n v="1.1762771072260776"/>
    <n v="2"/>
    <n v="1"/>
    <n v="2"/>
    <n v="8"/>
    <n v="3"/>
    <n v="1"/>
    <n v="3"/>
    <n v="3"/>
    <n v="3"/>
    <n v="0"/>
    <n v="0"/>
    <n v="12"/>
    <n v="2"/>
    <n v="1"/>
    <n v="2"/>
  </r>
  <r>
    <n v="74631"/>
    <x v="0"/>
    <n v="30"/>
    <n v="2"/>
    <n v="2"/>
    <m/>
    <n v="2"/>
    <n v="1"/>
    <n v="1"/>
    <n v="45"/>
    <n v="1.1599999999999999"/>
    <n v="215"/>
    <n v="5.56"/>
    <n v="43"/>
    <n v="1.1084444444444443"/>
    <n v="44.167362301746209"/>
    <n v="1.1385364504450133"/>
    <n v="1"/>
    <m/>
    <m/>
    <n v="5"/>
    <n v="4"/>
    <n v="2"/>
    <n v="9"/>
    <n v="3"/>
    <n v="2"/>
    <n v="1"/>
    <n v="0"/>
    <n v="0"/>
    <n v="1"/>
    <n v="2"/>
    <m/>
  </r>
  <r>
    <n v="74632"/>
    <x v="0"/>
    <n v="46"/>
    <n v="4"/>
    <n v="1"/>
    <n v="2"/>
    <n v="1"/>
    <n v="5"/>
    <n v="1"/>
    <n v="103"/>
    <n v="2.66"/>
    <n v="183"/>
    <n v="4.7300000000000004"/>
    <n v="102"/>
    <n v="2.6341747572815533"/>
    <n v="101.69117546595194"/>
    <n v="2.6261992887323511"/>
    <n v="2"/>
    <n v="1"/>
    <n v="2"/>
    <n v="15"/>
    <n v="3"/>
    <n v="3"/>
    <n v="2"/>
    <n v="2"/>
    <n v="3"/>
    <n v="3"/>
    <n v="0"/>
    <n v="10"/>
    <n v="1"/>
    <n v="1"/>
    <n v="2"/>
  </r>
  <r>
    <n v="74638"/>
    <x v="0"/>
    <n v="34"/>
    <n v="2"/>
    <n v="2"/>
    <m/>
    <n v="2"/>
    <n v="4"/>
    <n v="6"/>
    <n v="28"/>
    <n v="0.72"/>
    <n v="170"/>
    <n v="4.4000000000000004"/>
    <n v="31"/>
    <n v="0.79714285714285715"/>
    <n v="29.442345305611934"/>
    <n v="0.75708887928716406"/>
    <n v="2"/>
    <m/>
    <m/>
    <n v="14"/>
    <n v="2"/>
    <n v="3"/>
    <m/>
    <m/>
    <m/>
    <n v="2"/>
    <n v="0"/>
    <n v="0"/>
    <n v="1"/>
    <n v="1"/>
    <n v="2"/>
  </r>
  <r>
    <n v="74639"/>
    <x v="0"/>
    <n v="51"/>
    <n v="1"/>
    <n v="2"/>
    <m/>
    <n v="1"/>
    <n v="4"/>
    <n v="5"/>
    <n v="31"/>
    <n v="0.8"/>
    <n v="210"/>
    <n v="5.43"/>
    <n v="28"/>
    <n v="0.72258064516129039"/>
    <n v="31.042707273920382"/>
    <n v="0.80110212319794538"/>
    <n v="2"/>
    <n v="2"/>
    <m/>
    <n v="3"/>
    <n v="4"/>
    <n v="2"/>
    <n v="3"/>
    <n v="2"/>
    <n v="2"/>
    <n v="3"/>
    <n v="0"/>
    <n v="0"/>
    <n v="1"/>
    <n v="1"/>
    <n v="1"/>
  </r>
  <r>
    <n v="74641"/>
    <x v="0"/>
    <n v="33"/>
    <n v="6"/>
    <n v="2"/>
    <m/>
    <n v="1"/>
    <n v="3"/>
    <n v="5"/>
    <n v="60"/>
    <n v="1.55"/>
    <n v="189"/>
    <n v="4.8899999999999997"/>
    <n v="61"/>
    <n v="1.5758333333333332"/>
    <n v="63.766339649243328"/>
    <n v="1.6472971076054528"/>
    <n v="2"/>
    <m/>
    <m/>
    <n v="15"/>
    <n v="2"/>
    <n v="0"/>
    <m/>
    <m/>
    <m/>
    <n v="2"/>
    <n v="0"/>
    <n v="0"/>
    <n v="1"/>
    <n v="2"/>
    <m/>
  </r>
  <r>
    <n v="74646"/>
    <x v="0"/>
    <n v="49"/>
    <n v="1"/>
    <n v="2"/>
    <m/>
    <n v="1"/>
    <n v="4"/>
    <n v="5"/>
    <n v="67"/>
    <n v="1.73"/>
    <n v="184"/>
    <n v="4.76"/>
    <n v="73"/>
    <n v="1.8849253731343283"/>
    <n v="72.528495669834371"/>
    <n v="1.8727507090867681"/>
    <n v="2"/>
    <n v="2"/>
    <m/>
    <n v="5"/>
    <n v="2"/>
    <n v="3"/>
    <n v="3"/>
    <n v="3"/>
    <n v="3"/>
    <m/>
    <n v="0"/>
    <n v="0"/>
    <n v="1"/>
    <n v="2"/>
    <m/>
  </r>
  <r>
    <n v="74650"/>
    <x v="0"/>
    <n v="56"/>
    <n v="1"/>
    <n v="2"/>
    <m/>
    <n v="2"/>
    <n v="4"/>
    <n v="1"/>
    <n v="42"/>
    <n v="1.0900000000000001"/>
    <n v="187"/>
    <n v="4.84"/>
    <n v="39"/>
    <n v="1.0121428571428572"/>
    <n v="41.520943522243236"/>
    <n v="1.0775673437915507"/>
    <n v="1"/>
    <n v="2"/>
    <m/>
    <n v="6"/>
    <n v="3"/>
    <n v="3"/>
    <n v="3"/>
    <n v="2"/>
    <n v="3"/>
    <n v="1"/>
    <n v="0"/>
    <n v="0"/>
    <n v="1"/>
    <n v="1"/>
    <n v="2"/>
  </r>
  <r>
    <n v="74656"/>
    <x v="0"/>
    <n v="62"/>
    <n v="3"/>
    <n v="2"/>
    <m/>
    <n v="1"/>
    <n v="5"/>
    <n v="1"/>
    <n v="41"/>
    <n v="1.06"/>
    <n v="150"/>
    <n v="3.88"/>
    <n v="47"/>
    <n v="1.2151219512195122"/>
    <n v="42.871359992460313"/>
    <n v="1.1083815022440959"/>
    <n v="2"/>
    <n v="2"/>
    <m/>
    <n v="15"/>
    <n v="4"/>
    <n v="2"/>
    <n v="3"/>
    <n v="3"/>
    <n v="3"/>
    <n v="0"/>
    <n v="0"/>
    <n v="0"/>
    <n v="1"/>
    <n v="1"/>
    <n v="2"/>
  </r>
  <r>
    <n v="74661"/>
    <x v="0"/>
    <n v="65"/>
    <n v="4"/>
    <n v="2"/>
    <m/>
    <n v="1"/>
    <n v="3"/>
    <n v="3"/>
    <n v="61"/>
    <n v="1.58"/>
    <n v="182"/>
    <n v="4.71"/>
    <n v="58"/>
    <n v="1.5022950819672132"/>
    <n v="56.802958015835017"/>
    <n v="1.4712897322134315"/>
    <n v="2"/>
    <n v="2"/>
    <m/>
    <n v="4"/>
    <n v="1"/>
    <n v="2"/>
    <n v="3"/>
    <n v="2"/>
    <n v="2"/>
    <n v="2"/>
    <n v="0"/>
    <n v="0"/>
    <n v="1"/>
    <n v="1"/>
    <n v="2"/>
  </r>
  <r>
    <n v="74663"/>
    <x v="0"/>
    <n v="52"/>
    <n v="6"/>
    <n v="2"/>
    <m/>
    <n v="2"/>
    <n v="5"/>
    <n v="1"/>
    <n v="59"/>
    <n v="1.53"/>
    <n v="137"/>
    <n v="3.54"/>
    <n v="62"/>
    <n v="1.6077966101694916"/>
    <n v="58.817232217914331"/>
    <n v="1.5252604287018463"/>
    <n v="1"/>
    <n v="2"/>
    <m/>
    <n v="6"/>
    <n v="4"/>
    <n v="2"/>
    <n v="0"/>
    <n v="1"/>
    <n v="1"/>
    <n v="1"/>
    <n v="2"/>
    <n v="2"/>
    <n v="1"/>
    <n v="2"/>
    <m/>
  </r>
  <r>
    <n v="74676"/>
    <x v="0"/>
    <n v="75"/>
    <n v="6"/>
    <n v="2"/>
    <m/>
    <n v="2"/>
    <n v="3"/>
    <n v="1"/>
    <n v="37"/>
    <n v="0.96"/>
    <n v="100"/>
    <n v="2.59"/>
    <n v="45"/>
    <n v="1.1675675675675674"/>
    <n v="30.009392866143237"/>
    <n v="0.77862208517560827"/>
    <n v="1"/>
    <n v="2"/>
    <m/>
    <n v="15"/>
    <n v="3"/>
    <n v="0"/>
    <m/>
    <m/>
    <m/>
    <m/>
    <n v="2"/>
    <n v="0"/>
    <n v="2"/>
    <n v="1"/>
    <n v="2"/>
  </r>
  <r>
    <n v="74679"/>
    <x v="0"/>
    <n v="39"/>
    <n v="1"/>
    <n v="2"/>
    <m/>
    <n v="2"/>
    <n v="1"/>
    <n v="1"/>
    <n v="50"/>
    <n v="1.29"/>
    <n v="184"/>
    <n v="4.76"/>
    <n v="59"/>
    <n v="1.5222"/>
    <n v="47.581968342967137"/>
    <n v="1.2276147832485522"/>
    <n v="1"/>
    <m/>
    <m/>
    <n v="12"/>
    <n v="3"/>
    <n v="0"/>
    <m/>
    <m/>
    <m/>
    <n v="2"/>
    <n v="0"/>
    <n v="0"/>
    <n v="2"/>
    <n v="2"/>
    <m/>
  </r>
  <r>
    <n v="74685"/>
    <x v="0"/>
    <n v="75"/>
    <n v="6"/>
    <n v="2"/>
    <m/>
    <n v="2"/>
    <n v="1"/>
    <n v="1"/>
    <n v="48"/>
    <n v="1.24"/>
    <n v="195"/>
    <n v="5.04"/>
    <n v="50"/>
    <n v="1.2916666666666667"/>
    <n v="49.444379000764393"/>
    <n v="1.2773131241864135"/>
    <n v="1"/>
    <n v="2"/>
    <m/>
    <n v="3"/>
    <n v="3"/>
    <n v="3"/>
    <n v="3"/>
    <n v="3"/>
    <n v="3"/>
    <n v="0"/>
    <n v="0"/>
    <n v="0"/>
    <n v="2"/>
    <n v="1"/>
    <n v="2"/>
  </r>
  <r>
    <n v="74692"/>
    <x v="0"/>
    <n v="24"/>
    <n v="4"/>
    <n v="2"/>
    <m/>
    <n v="1"/>
    <n v="2"/>
    <n v="5"/>
    <n v="43"/>
    <n v="1.1100000000000001"/>
    <n v="139"/>
    <n v="3.59"/>
    <n v="46"/>
    <n v="1.1874418604651162"/>
    <n v="46.771335900566484"/>
    <n v="1.2073530895262512"/>
    <n v="1"/>
    <m/>
    <m/>
    <n v="9"/>
    <n v="4"/>
    <n v="0"/>
    <m/>
    <m/>
    <m/>
    <n v="14"/>
    <n v="60"/>
    <n v="90"/>
    <n v="1"/>
    <n v="2"/>
    <m/>
  </r>
  <r>
    <n v="74694"/>
    <x v="0"/>
    <n v="71"/>
    <n v="4"/>
    <n v="2"/>
    <m/>
    <n v="1"/>
    <n v="2"/>
    <n v="1"/>
    <n v="71"/>
    <n v="1.84"/>
    <n v="176"/>
    <n v="4.55"/>
    <n v="69"/>
    <n v="1.7881690140845072"/>
    <n v="78.588254583099342"/>
    <n v="2.0366533582098985"/>
    <n v="1"/>
    <n v="2"/>
    <m/>
    <n v="77"/>
    <n v="3"/>
    <n v="0"/>
    <n v="3"/>
    <n v="3"/>
    <n v="2"/>
    <m/>
    <n v="0"/>
    <n v="0"/>
    <n v="2"/>
    <n v="1"/>
    <n v="2"/>
  </r>
  <r>
    <n v="74695"/>
    <x v="0"/>
    <n v="53"/>
    <n v="4"/>
    <n v="2"/>
    <m/>
    <n v="1"/>
    <n v="2"/>
    <n v="4"/>
    <n v="32"/>
    <n v="0.83"/>
    <n v="317"/>
    <n v="8.1999999999999993"/>
    <n v="33"/>
    <n v="0.85593749999999991"/>
    <n v="31.491768471851742"/>
    <n v="0.81681774473865454"/>
    <n v="2"/>
    <n v="2"/>
    <m/>
    <n v="3"/>
    <n v="3"/>
    <n v="3"/>
    <m/>
    <m/>
    <m/>
    <m/>
    <n v="0"/>
    <n v="1"/>
    <n v="1"/>
    <n v="2"/>
    <m/>
  </r>
  <r>
    <n v="74696"/>
    <x v="0"/>
    <n v="62"/>
    <n v="3"/>
    <n v="1"/>
    <n v="1"/>
    <n v="1"/>
    <n v="4"/>
    <n v="1"/>
    <n v="55"/>
    <n v="1.42"/>
    <n v="296"/>
    <n v="7.65"/>
    <n v="50"/>
    <n v="1.290909090909091"/>
    <n v="61.804600481613633"/>
    <n v="1.5956824124343882"/>
    <n v="2"/>
    <n v="1"/>
    <n v="2"/>
    <n v="7"/>
    <n v="2"/>
    <n v="3"/>
    <n v="3"/>
    <n v="3"/>
    <n v="3"/>
    <n v="1"/>
    <n v="4"/>
    <n v="5"/>
    <n v="1"/>
    <n v="1"/>
    <n v="2"/>
  </r>
  <r>
    <n v="74697"/>
    <x v="0"/>
    <n v="44"/>
    <n v="1"/>
    <n v="2"/>
    <m/>
    <n v="2"/>
    <n v="3"/>
    <n v="1"/>
    <n v="33"/>
    <n v="0.85"/>
    <n v="185"/>
    <n v="4.78"/>
    <n v="32"/>
    <n v="0.82424242424242422"/>
    <n v="36.064174009141929"/>
    <n v="0.92892569417486781"/>
    <n v="1"/>
    <n v="2"/>
    <m/>
    <n v="5"/>
    <n v="4"/>
    <n v="2"/>
    <n v="0"/>
    <n v="0"/>
    <n v="2"/>
    <m/>
    <n v="0"/>
    <n v="0"/>
    <n v="2"/>
    <n v="2"/>
    <m/>
  </r>
  <r>
    <n v="74698"/>
    <x v="0"/>
    <n v="34"/>
    <n v="3"/>
    <n v="2"/>
    <m/>
    <n v="1"/>
    <n v="5"/>
    <n v="1"/>
    <n v="50"/>
    <n v="1.29"/>
    <n v="176"/>
    <n v="4.55"/>
    <n v="50"/>
    <n v="1.29"/>
    <n v="46.128927339392568"/>
    <n v="1.1901263253563283"/>
    <n v="2"/>
    <m/>
    <m/>
    <n v="10"/>
    <n v="4"/>
    <n v="2"/>
    <n v="3"/>
    <n v="2"/>
    <n v="2"/>
    <n v="2"/>
    <n v="0"/>
    <n v="3"/>
    <n v="1"/>
    <n v="1"/>
    <n v="2"/>
  </r>
  <r>
    <n v="74702"/>
    <x v="0"/>
    <n v="68"/>
    <n v="3"/>
    <n v="2"/>
    <m/>
    <n v="1"/>
    <n v="5"/>
    <n v="1"/>
    <n v="30"/>
    <n v="0.78"/>
    <n v="143"/>
    <n v="3.7"/>
    <n v="27"/>
    <n v="0.70200000000000007"/>
    <n v="30.56529067683654"/>
    <n v="0.79469755759775007"/>
    <n v="2"/>
    <n v="2"/>
    <m/>
    <n v="14"/>
    <n v="3"/>
    <n v="3"/>
    <n v="3"/>
    <n v="3"/>
    <n v="2"/>
    <n v="1"/>
    <n v="2"/>
    <n v="1"/>
    <n v="1"/>
    <n v="1"/>
    <n v="2"/>
  </r>
  <r>
    <n v="74703"/>
    <x v="0"/>
    <n v="32"/>
    <n v="4"/>
    <n v="2"/>
    <m/>
    <n v="1"/>
    <n v="4"/>
    <n v="5"/>
    <n v="63"/>
    <n v="1.63"/>
    <n v="210"/>
    <n v="5.43"/>
    <n v="62"/>
    <n v="1.6041269841269838"/>
    <n v="61.986823377706216"/>
    <n v="1.6037860651692244"/>
    <n v="2"/>
    <m/>
    <m/>
    <n v="6"/>
    <n v="4"/>
    <n v="1"/>
    <n v="3"/>
    <n v="2"/>
    <n v="1"/>
    <n v="2"/>
    <n v="0"/>
    <n v="10"/>
    <n v="1"/>
    <n v="2"/>
    <m/>
  </r>
  <r>
    <n v="74705"/>
    <x v="0"/>
    <n v="74"/>
    <n v="6"/>
    <n v="2"/>
    <m/>
    <n v="2"/>
    <n v="5"/>
    <n v="1"/>
    <n v="37"/>
    <n v="0.96"/>
    <n v="183"/>
    <n v="4.7300000000000004"/>
    <n v="34"/>
    <n v="0.88216216216216214"/>
    <n v="34.972139860417137"/>
    <n v="0.90738525043244456"/>
    <n v="1"/>
    <n v="2"/>
    <m/>
    <n v="15"/>
    <n v="3"/>
    <n v="0"/>
    <n v="3"/>
    <n v="3"/>
    <n v="3"/>
    <n v="0"/>
    <n v="4"/>
    <n v="0"/>
    <n v="1"/>
    <n v="1"/>
    <n v="2"/>
  </r>
  <r>
    <n v="74707"/>
    <x v="0"/>
    <n v="51"/>
    <n v="1"/>
    <n v="2"/>
    <m/>
    <n v="2"/>
    <n v="4"/>
    <n v="1"/>
    <n v="29"/>
    <n v="0.75"/>
    <n v="221"/>
    <n v="5.72"/>
    <n v="28"/>
    <n v="0.72413793103448276"/>
    <n v="37.308130020395126"/>
    <n v="0.96486543156194293"/>
    <n v="1"/>
    <n v="1"/>
    <n v="2"/>
    <n v="7"/>
    <n v="4"/>
    <n v="0"/>
    <m/>
    <m/>
    <m/>
    <m/>
    <n v="2"/>
    <n v="1"/>
    <n v="1"/>
    <n v="1"/>
    <n v="2"/>
  </r>
  <r>
    <n v="74708"/>
    <x v="0"/>
    <n v="76"/>
    <n v="6"/>
    <n v="2"/>
    <m/>
    <n v="2"/>
    <n v="1"/>
    <n v="1"/>
    <n v="45"/>
    <n v="1.1599999999999999"/>
    <n v="141"/>
    <n v="3.65"/>
    <n v="45"/>
    <n v="1.1599999999999999"/>
    <n v="45.220813094139103"/>
    <n v="1.1656920708711414"/>
    <n v="1"/>
    <n v="2"/>
    <m/>
    <n v="15"/>
    <n v="3"/>
    <n v="0"/>
    <m/>
    <m/>
    <m/>
    <n v="0"/>
    <n v="0"/>
    <n v="0"/>
    <n v="2"/>
    <n v="1"/>
    <n v="2"/>
  </r>
  <r>
    <n v="74718"/>
    <x v="0"/>
    <n v="52"/>
    <n v="4"/>
    <n v="2"/>
    <m/>
    <n v="1"/>
    <n v="4"/>
    <n v="1"/>
    <n v="59"/>
    <n v="1.53"/>
    <n v="134"/>
    <n v="3.47"/>
    <n v="62"/>
    <n v="1.6077966101694916"/>
    <n v="62.458019511308194"/>
    <n v="1.6196740652932464"/>
    <n v="1"/>
    <n v="2"/>
    <m/>
    <n v="15"/>
    <n v="2"/>
    <n v="2"/>
    <m/>
    <m/>
    <m/>
    <n v="5"/>
    <n v="0"/>
    <n v="0"/>
    <n v="1"/>
    <n v="1"/>
    <n v="2"/>
  </r>
  <r>
    <n v="74723"/>
    <x v="0"/>
    <n v="66"/>
    <n v="3"/>
    <n v="1"/>
    <n v="2"/>
    <n v="1"/>
    <n v="3"/>
    <n v="1"/>
    <n v="30"/>
    <n v="0.78"/>
    <n v="134"/>
    <n v="3.47"/>
    <n v="32"/>
    <n v="0.83200000000000007"/>
    <n v="24.907738543067452"/>
    <n v="0.6476012021197538"/>
    <n v="2"/>
    <n v="2"/>
    <m/>
    <n v="9"/>
    <n v="2"/>
    <n v="2"/>
    <n v="3"/>
    <n v="3"/>
    <n v="2"/>
    <n v="0"/>
    <n v="0"/>
    <n v="4"/>
    <n v="2"/>
    <n v="1"/>
    <n v="2"/>
  </r>
  <r>
    <n v="74728"/>
    <x v="0"/>
    <n v="46"/>
    <n v="1"/>
    <n v="2"/>
    <m/>
    <n v="2"/>
    <n v="3"/>
    <n v="1"/>
    <n v="41"/>
    <n v="1.06"/>
    <n v="231"/>
    <n v="5.97"/>
    <n v="50"/>
    <n v="1.2926829268292683"/>
    <n v="44.652006717943785"/>
    <n v="1.1544177346590345"/>
    <n v="1"/>
    <n v="2"/>
    <m/>
    <n v="8"/>
    <n v="1"/>
    <n v="3"/>
    <n v="3"/>
    <n v="2"/>
    <n v="3"/>
    <n v="0"/>
    <n v="0"/>
    <n v="0"/>
    <n v="1"/>
    <n v="1"/>
    <n v="2"/>
  </r>
  <r>
    <n v="74733"/>
    <x v="0"/>
    <n v="53"/>
    <n v="3"/>
    <n v="2"/>
    <m/>
    <n v="1"/>
    <n v="5"/>
    <n v="1"/>
    <n v="32"/>
    <n v="0.83"/>
    <n v="200"/>
    <n v="5.17"/>
    <n v="34"/>
    <n v="0.88187499999999996"/>
    <n v="32.605026447694911"/>
    <n v="0.84569287348708666"/>
    <n v="2"/>
    <n v="2"/>
    <m/>
    <n v="15"/>
    <n v="2"/>
    <n v="3"/>
    <n v="3"/>
    <n v="3"/>
    <n v="3"/>
    <n v="0"/>
    <n v="2"/>
    <n v="8"/>
    <n v="1"/>
    <n v="1"/>
    <n v="2"/>
  </r>
  <r>
    <n v="74741"/>
    <x v="0"/>
    <n v="61"/>
    <n v="3"/>
    <n v="2"/>
    <m/>
    <n v="1"/>
    <n v="4"/>
    <n v="1"/>
    <n v="45"/>
    <n v="1.1599999999999999"/>
    <n v="151"/>
    <n v="3.9"/>
    <n v="55"/>
    <n v="1.4177777777777778"/>
    <n v="46.560410396989788"/>
    <n v="1.2002239124557366"/>
    <n v="2"/>
    <n v="1"/>
    <n v="2"/>
    <n v="15"/>
    <n v="3"/>
    <n v="2"/>
    <n v="3"/>
    <n v="3"/>
    <n v="2"/>
    <n v="5"/>
    <n v="0"/>
    <n v="30"/>
    <n v="1"/>
    <n v="1"/>
    <n v="2"/>
  </r>
  <r>
    <n v="74743"/>
    <x v="0"/>
    <n v="41"/>
    <n v="2"/>
    <n v="2"/>
    <m/>
    <n v="2"/>
    <n v="4"/>
    <n v="6"/>
    <n v="55"/>
    <n v="1.42"/>
    <n v="214"/>
    <n v="5.53"/>
    <n v="64"/>
    <n v="1.6523636363636363"/>
    <n v="60.942592078835048"/>
    <n v="1.5734269227626503"/>
    <n v="1"/>
    <n v="2"/>
    <m/>
    <n v="8"/>
    <n v="1"/>
    <n v="3"/>
    <n v="3"/>
    <n v="3"/>
    <n v="3"/>
    <m/>
    <n v="0"/>
    <n v="0"/>
    <n v="2"/>
    <n v="1"/>
    <n v="2"/>
  </r>
  <r>
    <n v="74744"/>
    <x v="0"/>
    <n v="22"/>
    <n v="4"/>
    <n v="2"/>
    <m/>
    <n v="1"/>
    <n v="4"/>
    <n v="5"/>
    <n v="30"/>
    <n v="0.78"/>
    <n v="169"/>
    <n v="4.37"/>
    <n v="25"/>
    <n v="0.65"/>
    <n v="32.919190793022359"/>
    <n v="0.85589896061858139"/>
    <n v="2"/>
    <m/>
    <m/>
    <n v="8"/>
    <n v="4"/>
    <n v="1"/>
    <m/>
    <m/>
    <m/>
    <n v="8"/>
    <n v="0"/>
    <n v="2"/>
    <n v="1"/>
    <n v="1"/>
    <n v="1"/>
  </r>
  <r>
    <n v="74746"/>
    <x v="0"/>
    <n v="55"/>
    <n v="3"/>
    <n v="1"/>
    <n v="2"/>
    <n v="1"/>
    <n v="3"/>
    <n v="1"/>
    <n v="54"/>
    <n v="1.4"/>
    <n v="180"/>
    <n v="4.6500000000000004"/>
    <n v="53"/>
    <n v="1.3740740740740738"/>
    <n v="54.457650094197732"/>
    <n v="1.4118650024421635"/>
    <n v="2"/>
    <n v="2"/>
    <m/>
    <n v="4"/>
    <n v="3"/>
    <n v="0"/>
    <n v="3"/>
    <n v="3"/>
    <n v="2"/>
    <n v="1"/>
    <n v="0"/>
    <n v="4"/>
    <n v="1"/>
    <n v="1"/>
    <n v="2"/>
  </r>
  <r>
    <n v="74748"/>
    <x v="0"/>
    <n v="36"/>
    <n v="4"/>
    <n v="2"/>
    <m/>
    <n v="1"/>
    <n v="2"/>
    <n v="5"/>
    <n v="40"/>
    <n v="1.03"/>
    <n v="277"/>
    <n v="7.16"/>
    <n v="38"/>
    <n v="0.97850000000000004"/>
    <n v="42.62184935917292"/>
    <n v="1.0975126209987027"/>
    <n v="2"/>
    <m/>
    <m/>
    <n v="13"/>
    <n v="4"/>
    <n v="2"/>
    <n v="3"/>
    <n v="3"/>
    <n v="3"/>
    <n v="1"/>
    <n v="0"/>
    <n v="0"/>
    <n v="1"/>
    <n v="1"/>
    <n v="2"/>
  </r>
  <r>
    <n v="74760"/>
    <x v="0"/>
    <n v="53"/>
    <n v="1"/>
    <n v="2"/>
    <m/>
    <n v="2"/>
    <n v="1"/>
    <n v="1"/>
    <n v="40"/>
    <n v="1.03"/>
    <n v="174"/>
    <n v="4.5"/>
    <n v="48"/>
    <n v="1.236"/>
    <n v="34.349561153883087"/>
    <n v="0.88450119971248964"/>
    <n v="1"/>
    <n v="2"/>
    <m/>
    <n v="3"/>
    <n v="3"/>
    <n v="2"/>
    <n v="3"/>
    <n v="3"/>
    <n v="3"/>
    <m/>
    <n v="0"/>
    <n v="0"/>
    <n v="2"/>
    <n v="1"/>
    <n v="2"/>
  </r>
  <r>
    <n v="74763"/>
    <x v="0"/>
    <n v="33"/>
    <n v="4"/>
    <n v="2"/>
    <m/>
    <n v="1"/>
    <n v="3"/>
    <n v="5"/>
    <n v="57"/>
    <n v="1.47"/>
    <n v="183"/>
    <n v="4.7300000000000004"/>
    <n v="57"/>
    <n v="1.4699999999999998"/>
    <n v="61.540101854266943"/>
    <n v="1.5870868372942528"/>
    <n v="2"/>
    <m/>
    <m/>
    <n v="7"/>
    <n v="3"/>
    <n v="1"/>
    <n v="3"/>
    <n v="2"/>
    <n v="1"/>
    <n v="4"/>
    <n v="0"/>
    <n v="2"/>
    <n v="1"/>
    <n v="2"/>
    <m/>
  </r>
  <r>
    <n v="74764"/>
    <x v="0"/>
    <n v="31"/>
    <n v="3"/>
    <n v="2"/>
    <m/>
    <n v="1"/>
    <n v="2"/>
    <n v="6"/>
    <n v="37"/>
    <n v="0.96"/>
    <n v="144"/>
    <n v="3.72"/>
    <n v="46"/>
    <n v="1.1935135135135133"/>
    <n v="32.6653963105732"/>
    <n v="0.84753460697703431"/>
    <n v="2"/>
    <m/>
    <m/>
    <n v="5"/>
    <n v="3"/>
    <n v="3"/>
    <n v="3"/>
    <n v="3"/>
    <n v="3"/>
    <n v="3"/>
    <n v="0"/>
    <n v="2"/>
    <n v="1"/>
    <n v="1"/>
    <n v="2"/>
  </r>
  <r>
    <n v="74769"/>
    <x v="0"/>
    <n v="50"/>
    <n v="3"/>
    <n v="2"/>
    <m/>
    <n v="1"/>
    <n v="5"/>
    <n v="1"/>
    <n v="48"/>
    <n v="1.24"/>
    <n v="120"/>
    <n v="3.1"/>
    <n v="54"/>
    <n v="1.3949999999999998"/>
    <n v="46.898364460501988"/>
    <n v="1.2115410818963013"/>
    <n v="2"/>
    <n v="2"/>
    <m/>
    <n v="15"/>
    <n v="2"/>
    <n v="0"/>
    <n v="3"/>
    <n v="3"/>
    <n v="0"/>
    <n v="2"/>
    <n v="0"/>
    <n v="5"/>
    <n v="1"/>
    <n v="1"/>
    <n v="2"/>
  </r>
  <r>
    <n v="74773"/>
    <x v="0"/>
    <n v="64"/>
    <n v="4"/>
    <n v="2"/>
    <m/>
    <n v="1"/>
    <n v="2"/>
    <n v="3"/>
    <n v="47"/>
    <n v="1.22"/>
    <n v="171"/>
    <n v="4.42"/>
    <n v="53"/>
    <n v="1.3757446808510638"/>
    <n v="48.525766133569448"/>
    <n v="1.2596049932543558"/>
    <n v="1"/>
    <n v="1"/>
    <n v="2"/>
    <n v="5"/>
    <n v="4"/>
    <n v="2"/>
    <m/>
    <m/>
    <m/>
    <n v="4"/>
    <n v="0"/>
    <n v="0"/>
    <n v="1"/>
    <n v="1"/>
    <n v="2"/>
  </r>
  <r>
    <n v="74794"/>
    <x v="0"/>
    <n v="38"/>
    <n v="3"/>
    <n v="2"/>
    <m/>
    <n v="1"/>
    <n v="5"/>
    <n v="1"/>
    <n v="37"/>
    <n v="0.96"/>
    <n v="248"/>
    <n v="6.41"/>
    <n v="42"/>
    <n v="1.0897297297297297"/>
    <n v="41.106797577171541"/>
    <n v="1.0665547479482347"/>
    <n v="2"/>
    <m/>
    <m/>
    <n v="15"/>
    <n v="4"/>
    <n v="1"/>
    <n v="3"/>
    <n v="2"/>
    <n v="2"/>
    <n v="9"/>
    <n v="0"/>
    <n v="2"/>
    <n v="1"/>
    <n v="1"/>
    <n v="2"/>
  </r>
  <r>
    <n v="74800"/>
    <x v="0"/>
    <n v="28"/>
    <n v="4"/>
    <n v="2"/>
    <m/>
    <n v="1"/>
    <n v="2"/>
    <n v="5"/>
    <n v="40"/>
    <n v="1.03"/>
    <n v="152"/>
    <n v="3.93"/>
    <n v="37"/>
    <n v="0.95274999999999999"/>
    <n v="35.476989749864011"/>
    <n v="0.91353248605899817"/>
    <n v="2"/>
    <m/>
    <m/>
    <n v="6"/>
    <n v="2"/>
    <n v="3"/>
    <n v="3"/>
    <n v="3"/>
    <n v="3"/>
    <n v="0"/>
    <n v="5"/>
    <n v="0"/>
    <n v="2"/>
    <n v="1"/>
    <n v="2"/>
  </r>
  <r>
    <n v="74801"/>
    <x v="0"/>
    <n v="36"/>
    <n v="3"/>
    <n v="2"/>
    <m/>
    <n v="1"/>
    <n v="5"/>
    <n v="1"/>
    <n v="43"/>
    <n v="1.1100000000000001"/>
    <n v="162"/>
    <n v="4.1900000000000004"/>
    <n v="50"/>
    <n v="1.2906976744186047"/>
    <n v="45.168393416834974"/>
    <n v="1.1659748068066704"/>
    <n v="2"/>
    <m/>
    <m/>
    <n v="6"/>
    <n v="2"/>
    <n v="3"/>
    <n v="3"/>
    <n v="3"/>
    <n v="3"/>
    <n v="2"/>
    <n v="0"/>
    <n v="2"/>
    <n v="1"/>
    <n v="1"/>
    <n v="2"/>
  </r>
  <r>
    <n v="74818"/>
    <x v="0"/>
    <n v="26"/>
    <n v="3"/>
    <n v="2"/>
    <m/>
    <n v="1"/>
    <n v="5"/>
    <n v="1"/>
    <n v="63"/>
    <n v="1.63"/>
    <n v="212"/>
    <n v="5.48"/>
    <n v="59"/>
    <n v="1.5265079365079364"/>
    <n v="69.494011883257826"/>
    <n v="1.7980196725350832"/>
    <n v="2"/>
    <m/>
    <m/>
    <n v="15"/>
    <n v="2"/>
    <n v="0"/>
    <m/>
    <m/>
    <m/>
    <n v="0"/>
    <n v="0"/>
    <n v="0"/>
    <n v="1"/>
    <n v="1"/>
    <n v="2"/>
  </r>
  <r>
    <n v="74823"/>
    <x v="0"/>
    <n v="67"/>
    <n v="3"/>
    <n v="2"/>
    <m/>
    <n v="1"/>
    <n v="2"/>
    <n v="1"/>
    <n v="49"/>
    <n v="1.27"/>
    <n v="168"/>
    <n v="4.34"/>
    <n v="46"/>
    <n v="1.1922448979591838"/>
    <n v="45.812539818070782"/>
    <n v="1.1873862361010181"/>
    <n v="1"/>
    <n v="1"/>
    <n v="3"/>
    <n v="5"/>
    <n v="4"/>
    <n v="3"/>
    <n v="3"/>
    <n v="2"/>
    <n v="1"/>
    <m/>
    <n v="1"/>
    <n v="0"/>
    <n v="1"/>
    <n v="1"/>
    <n v="2"/>
  </r>
  <r>
    <n v="74826"/>
    <x v="0"/>
    <n v="47"/>
    <n v="3"/>
    <n v="2"/>
    <m/>
    <n v="1"/>
    <n v="5"/>
    <n v="1"/>
    <n v="45"/>
    <n v="1.1599999999999999"/>
    <n v="206"/>
    <n v="5.33"/>
    <n v="53"/>
    <n v="1.3662222222222222"/>
    <n v="40.967644280998286"/>
    <n v="1.0560548303546224"/>
    <n v="2"/>
    <n v="2"/>
    <m/>
    <n v="15"/>
    <n v="3"/>
    <n v="2"/>
    <n v="3"/>
    <n v="3"/>
    <n v="2"/>
    <n v="0"/>
    <n v="0"/>
    <n v="0"/>
    <n v="1"/>
    <n v="1"/>
    <n v="2"/>
  </r>
  <r>
    <n v="74832"/>
    <x v="0"/>
    <n v="21"/>
    <n v="3"/>
    <n v="2"/>
    <m/>
    <n v="1"/>
    <n v="3"/>
    <n v="5"/>
    <n v="50"/>
    <n v="1.29"/>
    <n v="172"/>
    <n v="4.45"/>
    <n v="57"/>
    <n v="1.4706000000000001"/>
    <n v="52.691091973408128"/>
    <n v="1.3594301729139298"/>
    <n v="1"/>
    <m/>
    <m/>
    <n v="14"/>
    <n v="3"/>
    <n v="3"/>
    <n v="3"/>
    <n v="3"/>
    <n v="3"/>
    <n v="2"/>
    <n v="0"/>
    <n v="4"/>
    <n v="1"/>
    <n v="1"/>
    <n v="2"/>
  </r>
  <r>
    <n v="74834"/>
    <x v="0"/>
    <n v="48"/>
    <n v="1"/>
    <n v="2"/>
    <m/>
    <n v="2"/>
    <n v="2"/>
    <n v="6"/>
    <n v="36"/>
    <n v="0.93"/>
    <n v="143"/>
    <n v="3.7"/>
    <n v="46"/>
    <n v="1.1883333333333335"/>
    <n v="38.931849087632223"/>
    <n v="1.0057394347638324"/>
    <n v="1"/>
    <n v="2"/>
    <m/>
    <n v="99"/>
    <n v="4"/>
    <n v="1"/>
    <m/>
    <m/>
    <m/>
    <n v="1"/>
    <n v="0"/>
    <n v="0"/>
    <n v="1"/>
    <n v="1"/>
    <n v="2"/>
  </r>
  <r>
    <n v="74839"/>
    <x v="0"/>
    <n v="47"/>
    <n v="3"/>
    <n v="2"/>
    <m/>
    <n v="2"/>
    <n v="5"/>
    <n v="1"/>
    <n v="22"/>
    <n v="0.56999999999999995"/>
    <n v="233"/>
    <n v="6.03"/>
    <n v="32"/>
    <n v="0.82909090909090899"/>
    <n v="23.793304239331732"/>
    <n v="0.61646288256450399"/>
    <n v="1"/>
    <n v="2"/>
    <m/>
    <n v="15"/>
    <n v="3"/>
    <n v="2"/>
    <n v="3"/>
    <n v="2"/>
    <n v="2"/>
    <n v="1"/>
    <n v="0"/>
    <n v="0"/>
    <n v="1"/>
    <n v="1"/>
    <n v="2"/>
  </r>
  <r>
    <n v="74851"/>
    <x v="0"/>
    <n v="80"/>
    <n v="3"/>
    <n v="1"/>
    <n v="2"/>
    <n v="1"/>
    <n v="4"/>
    <n v="3"/>
    <n v="75"/>
    <n v="1.94"/>
    <n v="207"/>
    <n v="5.35"/>
    <n v="75"/>
    <n v="1.94"/>
    <n v="77.379235285780439"/>
    <n v="2.001542886058854"/>
    <n v="1"/>
    <n v="1"/>
    <n v="3"/>
    <n v="99"/>
    <n v="2"/>
    <n v="3"/>
    <n v="3"/>
    <n v="3"/>
    <n v="3"/>
    <m/>
    <n v="0"/>
    <n v="0"/>
    <n v="2"/>
    <n v="1"/>
    <n v="2"/>
  </r>
  <r>
    <n v="74860"/>
    <x v="0"/>
    <n v="40"/>
    <n v="6"/>
    <n v="2"/>
    <m/>
    <n v="2"/>
    <n v="4"/>
    <n v="1"/>
    <n v="48"/>
    <n v="1.24"/>
    <n v="273"/>
    <n v="7.06"/>
    <n v="43"/>
    <n v="1.1108333333333333"/>
    <n v="46.642262857661756"/>
    <n v="1.2049251238229288"/>
    <n v="1"/>
    <n v="2"/>
    <m/>
    <n v="10"/>
    <n v="2"/>
    <n v="3"/>
    <m/>
    <m/>
    <m/>
    <m/>
    <n v="1"/>
    <n v="0"/>
    <n v="1"/>
    <n v="1"/>
    <n v="2"/>
  </r>
  <r>
    <n v="74861"/>
    <x v="0"/>
    <n v="60"/>
    <n v="6"/>
    <n v="2"/>
    <m/>
    <n v="2"/>
    <n v="1"/>
    <n v="1"/>
    <n v="40"/>
    <n v="1.03"/>
    <n v="287"/>
    <n v="7.42"/>
    <n v="39"/>
    <n v="1.0042500000000001"/>
    <n v="43.778933667890485"/>
    <n v="1.1273075419481802"/>
    <n v="1"/>
    <n v="1"/>
    <n v="1"/>
    <n v="2"/>
    <n v="2"/>
    <n v="0"/>
    <m/>
    <m/>
    <m/>
    <m/>
    <n v="0"/>
    <n v="1"/>
    <n v="1"/>
    <n v="2"/>
    <m/>
  </r>
  <r>
    <n v="74865"/>
    <x v="0"/>
    <n v="58"/>
    <n v="3"/>
    <n v="2"/>
    <m/>
    <n v="1"/>
    <n v="5"/>
    <n v="1"/>
    <n v="43"/>
    <n v="1.1100000000000001"/>
    <n v="177"/>
    <n v="4.58"/>
    <n v="46"/>
    <n v="1.1874418604651162"/>
    <n v="44.361309810743023"/>
    <n v="1.1451407881377851"/>
    <n v="2"/>
    <n v="2"/>
    <m/>
    <n v="12"/>
    <n v="3"/>
    <n v="0"/>
    <n v="3"/>
    <n v="1"/>
    <n v="0"/>
    <n v="0"/>
    <n v="0"/>
    <n v="0"/>
    <n v="1"/>
    <n v="2"/>
    <m/>
  </r>
  <r>
    <n v="74866"/>
    <x v="0"/>
    <n v="40"/>
    <n v="3"/>
    <n v="2"/>
    <m/>
    <n v="1"/>
    <n v="4"/>
    <n v="1"/>
    <n v="38"/>
    <n v="0.98"/>
    <n v="227"/>
    <n v="5.87"/>
    <n v="35"/>
    <n v="0.90263157894736834"/>
    <n v="43.21571859796299"/>
    <n v="1.114510637526414"/>
    <n v="2"/>
    <n v="1"/>
    <n v="1"/>
    <n v="7"/>
    <n v="5"/>
    <n v="2"/>
    <m/>
    <m/>
    <m/>
    <n v="1"/>
    <n v="1"/>
    <n v="0"/>
    <n v="1"/>
    <n v="1"/>
    <n v="2"/>
  </r>
  <r>
    <n v="74872"/>
    <x v="0"/>
    <n v="50"/>
    <n v="1"/>
    <n v="2"/>
    <m/>
    <n v="1"/>
    <n v="4"/>
    <n v="6"/>
    <n v="39"/>
    <n v="1.01"/>
    <n v="176"/>
    <n v="4.55"/>
    <n v="45"/>
    <n v="1.1653846153846155"/>
    <n v="35.824923223777219"/>
    <n v="0.92777365271833312"/>
    <n v="2"/>
    <n v="2"/>
    <m/>
    <n v="15"/>
    <n v="3"/>
    <n v="0"/>
    <n v="3"/>
    <n v="3"/>
    <n v="2"/>
    <n v="0"/>
    <n v="1"/>
    <n v="0"/>
    <n v="2"/>
    <n v="1"/>
    <n v="2"/>
  </r>
  <r>
    <n v="74874"/>
    <x v="0"/>
    <n v="36"/>
    <n v="3"/>
    <n v="2"/>
    <m/>
    <n v="1"/>
    <n v="5"/>
    <n v="1"/>
    <n v="53"/>
    <n v="1.37"/>
    <n v="211"/>
    <n v="5.46"/>
    <n v="51"/>
    <n v="1.318301886792453"/>
    <n v="60.850099336896918"/>
    <n v="1.5729176621046941"/>
    <n v="2"/>
    <m/>
    <m/>
    <n v="15"/>
    <n v="3"/>
    <n v="2"/>
    <m/>
    <m/>
    <m/>
    <n v="0"/>
    <n v="0"/>
    <n v="0"/>
    <n v="1"/>
    <n v="1"/>
    <n v="2"/>
  </r>
  <r>
    <n v="74880"/>
    <x v="0"/>
    <n v="39"/>
    <n v="3"/>
    <n v="2"/>
    <m/>
    <n v="1"/>
    <n v="4"/>
    <n v="5"/>
    <n v="36"/>
    <n v="0.93"/>
    <n v="187"/>
    <n v="4.84"/>
    <n v="38"/>
    <n v="0.9816666666666668"/>
    <n v="37.697764717140416"/>
    <n v="0.97385892185946077"/>
    <n v="2"/>
    <m/>
    <m/>
    <n v="4"/>
    <n v="3"/>
    <n v="3"/>
    <n v="3"/>
    <n v="3"/>
    <n v="3"/>
    <n v="7"/>
    <n v="0"/>
    <n v="0"/>
    <n v="1"/>
    <n v="2"/>
    <m/>
  </r>
  <r>
    <n v="74882"/>
    <x v="0"/>
    <n v="25"/>
    <n v="1"/>
    <n v="2"/>
    <m/>
    <n v="2"/>
    <n v="2"/>
    <n v="1"/>
    <n v="44"/>
    <n v="1.1399999999999999"/>
    <n v="166"/>
    <n v="4.29"/>
    <n v="40"/>
    <n v="1.0363636363636362"/>
    <n v="43.18819815814836"/>
    <n v="1.1189669522792984"/>
    <n v="1"/>
    <m/>
    <m/>
    <n v="8"/>
    <n v="4"/>
    <n v="2"/>
    <m/>
    <m/>
    <m/>
    <n v="0"/>
    <n v="0"/>
    <n v="0"/>
    <n v="2"/>
    <n v="2"/>
    <m/>
  </r>
  <r>
    <n v="74889"/>
    <x v="0"/>
    <n v="50"/>
    <n v="3"/>
    <n v="2"/>
    <m/>
    <n v="1"/>
    <n v="2"/>
    <n v="1"/>
    <n v="49"/>
    <n v="1.27"/>
    <n v="161"/>
    <n v="4.16"/>
    <n v="45"/>
    <n v="1.1663265306122448"/>
    <n v="50.059699133593085"/>
    <n v="1.2974656714216983"/>
    <n v="2"/>
    <n v="2"/>
    <m/>
    <n v="7"/>
    <n v="2"/>
    <n v="3"/>
    <m/>
    <m/>
    <m/>
    <n v="3"/>
    <n v="0"/>
    <n v="2"/>
    <n v="1"/>
    <n v="1"/>
    <n v="2"/>
  </r>
  <r>
    <n v="74890"/>
    <x v="0"/>
    <n v="30"/>
    <n v="3"/>
    <n v="2"/>
    <m/>
    <n v="1"/>
    <n v="3"/>
    <n v="5"/>
    <n v="41"/>
    <n v="1.06"/>
    <n v="229"/>
    <n v="5.92"/>
    <n v="44"/>
    <n v="1.1375609756097562"/>
    <n v="45.405116033994638"/>
    <n v="1.1738883657569348"/>
    <n v="2"/>
    <m/>
    <m/>
    <n v="3"/>
    <n v="3"/>
    <n v="2"/>
    <m/>
    <m/>
    <m/>
    <n v="3"/>
    <n v="0"/>
    <n v="0"/>
    <n v="1"/>
    <n v="1"/>
    <n v="2"/>
  </r>
  <r>
    <n v="74901"/>
    <x v="0"/>
    <n v="55"/>
    <n v="3"/>
    <n v="1"/>
    <n v="2"/>
    <n v="1"/>
    <n v="3"/>
    <n v="1"/>
    <n v="55"/>
    <n v="1.42"/>
    <n v="171"/>
    <n v="4.42"/>
    <n v="53"/>
    <n v="1.3683636363636362"/>
    <n v="54.095831481107268"/>
    <n v="1.3966560127849512"/>
    <n v="2"/>
    <n v="2"/>
    <m/>
    <n v="6"/>
    <n v="4"/>
    <n v="2"/>
    <m/>
    <m/>
    <m/>
    <n v="1"/>
    <n v="3"/>
    <n v="1"/>
    <n v="1"/>
    <n v="2"/>
    <m/>
  </r>
  <r>
    <n v="74905"/>
    <x v="0"/>
    <n v="44"/>
    <n v="3"/>
    <n v="2"/>
    <m/>
    <n v="1"/>
    <n v="5"/>
    <n v="1"/>
    <n v="57"/>
    <n v="1.47"/>
    <n v="217"/>
    <n v="5.61"/>
    <n v="53"/>
    <n v="1.3668421052631579"/>
    <n v="61.061985219585196"/>
    <n v="1.5747564609261446"/>
    <n v="2"/>
    <n v="2"/>
    <m/>
    <n v="15"/>
    <n v="3"/>
    <n v="2"/>
    <n v="3"/>
    <n v="3"/>
    <n v="3"/>
    <n v="4"/>
    <n v="0"/>
    <n v="0"/>
    <n v="1"/>
    <n v="1"/>
    <n v="2"/>
  </r>
  <r>
    <n v="74909"/>
    <x v="0"/>
    <n v="64"/>
    <n v="2"/>
    <n v="2"/>
    <m/>
    <n v="2"/>
    <n v="3"/>
    <n v="1"/>
    <n v="30"/>
    <n v="0.78"/>
    <n v="248"/>
    <n v="6.41"/>
    <n v="35"/>
    <n v="0.91"/>
    <n v="27.23994392615111"/>
    <n v="0.70823854207992887"/>
    <n v="1"/>
    <n v="2"/>
    <m/>
    <n v="8"/>
    <n v="3"/>
    <n v="0"/>
    <m/>
    <m/>
    <m/>
    <n v="1"/>
    <n v="0"/>
    <n v="0"/>
    <n v="1"/>
    <n v="2"/>
    <m/>
  </r>
  <r>
    <n v="74923"/>
    <x v="0"/>
    <n v="24"/>
    <n v="4"/>
    <n v="2"/>
    <m/>
    <n v="1"/>
    <n v="4"/>
    <n v="5"/>
    <n v="44"/>
    <n v="1.1399999999999999"/>
    <n v="130"/>
    <n v="3.36"/>
    <n v="48"/>
    <n v="1.2436363636363637"/>
    <n v="57.125592017852092"/>
    <n v="1.4800721568261677"/>
    <n v="2"/>
    <m/>
    <m/>
    <n v="5"/>
    <n v="4"/>
    <n v="1"/>
    <n v="3"/>
    <n v="3"/>
    <n v="2"/>
    <n v="5"/>
    <n v="3"/>
    <n v="0"/>
    <n v="1"/>
    <n v="2"/>
    <m/>
  </r>
  <r>
    <n v="74928"/>
    <x v="0"/>
    <n v="50"/>
    <n v="1"/>
    <n v="2"/>
    <m/>
    <n v="1"/>
    <n v="2"/>
    <n v="1"/>
    <n v="45"/>
    <n v="1.1599999999999999"/>
    <n v="217"/>
    <n v="5.61"/>
    <n v="52"/>
    <n v="1.3404444444444443"/>
    <n v="51.757298794762761"/>
    <n v="1.3341881467094399"/>
    <n v="1"/>
    <n v="2"/>
    <m/>
    <n v="9"/>
    <n v="4"/>
    <n v="1"/>
    <n v="3"/>
    <n v="3"/>
    <n v="3"/>
    <n v="0"/>
    <n v="3"/>
    <n v="0"/>
    <n v="2"/>
    <n v="1"/>
    <n v="2"/>
  </r>
  <r>
    <n v="74931"/>
    <x v="0"/>
    <n v="53"/>
    <n v="3"/>
    <n v="2"/>
    <m/>
    <n v="1"/>
    <n v="4"/>
    <n v="1"/>
    <n v="49"/>
    <n v="1.27"/>
    <n v="119"/>
    <n v="3.08"/>
    <n v="55"/>
    <n v="1.4255102040816325"/>
    <n v="49.823195387450887"/>
    <n v="1.2913358804502577"/>
    <n v="1"/>
    <n v="2"/>
    <m/>
    <n v="12"/>
    <n v="3"/>
    <n v="3"/>
    <n v="3"/>
    <n v="3"/>
    <n v="3"/>
    <m/>
    <n v="0"/>
    <n v="0"/>
    <n v="1"/>
    <n v="1"/>
    <n v="2"/>
  </r>
  <r>
    <n v="74932"/>
    <x v="0"/>
    <n v="32"/>
    <n v="7"/>
    <n v="1"/>
    <n v="1"/>
    <n v="1"/>
    <n v="4"/>
    <n v="1"/>
    <n v="30"/>
    <n v="0.78"/>
    <n v="159"/>
    <n v="4.1100000000000003"/>
    <n v="26"/>
    <n v="0.67600000000000005"/>
    <n v="26.349759921273716"/>
    <n v="0.68509375795311667"/>
    <n v="1"/>
    <m/>
    <m/>
    <m/>
    <n v="5"/>
    <n v="3"/>
    <n v="3"/>
    <n v="4"/>
    <n v="4"/>
    <n v="8"/>
    <n v="4"/>
    <n v="0"/>
    <n v="1"/>
    <n v="1"/>
    <n v="2"/>
  </r>
  <r>
    <n v="74937"/>
    <x v="0"/>
    <n v="74"/>
    <n v="3"/>
    <n v="1"/>
    <n v="1"/>
    <n v="1"/>
    <n v="3"/>
    <n v="1"/>
    <n v="36"/>
    <n v="0.93"/>
    <n v="166"/>
    <n v="4.29"/>
    <n v="37"/>
    <n v="0.95583333333333342"/>
    <n v="41.966481235949786"/>
    <n v="1.0841340985953696"/>
    <n v="2"/>
    <n v="1"/>
    <n v="3"/>
    <n v="14"/>
    <n v="2"/>
    <n v="2"/>
    <n v="3"/>
    <n v="3"/>
    <n v="2"/>
    <n v="2"/>
    <n v="3"/>
    <n v="0"/>
    <n v="1"/>
    <n v="1"/>
    <n v="2"/>
  </r>
  <r>
    <n v="74940"/>
    <x v="0"/>
    <n v="80"/>
    <n v="4"/>
    <n v="2"/>
    <m/>
    <n v="2"/>
    <n v="3"/>
    <n v="1"/>
    <n v="61"/>
    <n v="1.58"/>
    <n v="198"/>
    <n v="5.12"/>
    <n v="66"/>
    <n v="1.7095081967213115"/>
    <n v="65.235034570629878"/>
    <n v="1.689694338058938"/>
    <n v="1"/>
    <n v="2"/>
    <m/>
    <n v="7"/>
    <n v="1"/>
    <n v="3"/>
    <n v="3"/>
    <n v="3"/>
    <n v="3"/>
    <m/>
    <n v="0"/>
    <n v="0"/>
    <n v="2"/>
    <n v="1"/>
    <n v="2"/>
  </r>
  <r>
    <n v="74946"/>
    <x v="0"/>
    <n v="62"/>
    <n v="4"/>
    <n v="2"/>
    <m/>
    <n v="1"/>
    <n v="3"/>
    <n v="5"/>
    <n v="47"/>
    <n v="1.22"/>
    <n v="233"/>
    <n v="6.03"/>
    <n v="47"/>
    <n v="1.22"/>
    <n v="43.787844925924531"/>
    <n v="1.1366206555239984"/>
    <n v="2"/>
    <n v="2"/>
    <m/>
    <n v="1"/>
    <n v="2"/>
    <n v="1"/>
    <m/>
    <m/>
    <m/>
    <n v="3"/>
    <n v="0"/>
    <n v="8"/>
    <n v="1"/>
    <n v="1"/>
    <n v="1"/>
  </r>
  <r>
    <n v="74951"/>
    <x v="0"/>
    <n v="46"/>
    <n v="3"/>
    <n v="2"/>
    <m/>
    <n v="1"/>
    <n v="3"/>
    <n v="1"/>
    <n v="41"/>
    <n v="1.06"/>
    <n v="235"/>
    <n v="6.08"/>
    <n v="35"/>
    <n v="0.90487804878048783"/>
    <n v="40.668875474853103"/>
    <n v="1.0514392195937632"/>
    <n v="2"/>
    <n v="2"/>
    <m/>
    <n v="12"/>
    <n v="3"/>
    <n v="3"/>
    <n v="3"/>
    <n v="3"/>
    <n v="3"/>
    <n v="0"/>
    <n v="0"/>
    <n v="1"/>
    <n v="1"/>
    <n v="1"/>
    <n v="2"/>
  </r>
  <r>
    <n v="74953"/>
    <x v="0"/>
    <n v="80"/>
    <n v="3"/>
    <n v="1"/>
    <n v="2"/>
    <n v="1"/>
    <n v="4"/>
    <n v="2"/>
    <n v="41"/>
    <n v="1.06"/>
    <n v="83"/>
    <n v="2.15"/>
    <n v="35"/>
    <n v="0.90487804878048783"/>
    <n v="32.47997397116788"/>
    <n v="0.83972615632775494"/>
    <n v="1"/>
    <n v="2"/>
    <m/>
    <n v="6"/>
    <n v="1"/>
    <n v="3"/>
    <n v="3"/>
    <n v="3"/>
    <n v="3"/>
    <n v="0"/>
    <n v="0"/>
    <n v="0"/>
    <n v="1"/>
    <n v="1"/>
    <n v="2"/>
  </r>
  <r>
    <n v="74961"/>
    <x v="0"/>
    <n v="61"/>
    <n v="3"/>
    <n v="2"/>
    <m/>
    <n v="1"/>
    <n v="5"/>
    <n v="3"/>
    <n v="50"/>
    <n v="1.29"/>
    <n v="205"/>
    <n v="5.3"/>
    <n v="54"/>
    <n v="1.3932"/>
    <n v="40.381205197221938"/>
    <n v="1.0418350940883261"/>
    <n v="2"/>
    <n v="2"/>
    <m/>
    <n v="15"/>
    <n v="3"/>
    <n v="0"/>
    <m/>
    <m/>
    <m/>
    <n v="5"/>
    <n v="3"/>
    <n v="3"/>
    <n v="1"/>
    <n v="1"/>
    <n v="2"/>
  </r>
  <r>
    <n v="74963"/>
    <x v="0"/>
    <n v="39"/>
    <n v="3"/>
    <n v="2"/>
    <m/>
    <n v="1"/>
    <n v="4"/>
    <n v="1"/>
    <n v="51"/>
    <n v="1.32"/>
    <n v="220"/>
    <n v="5.69"/>
    <n v="50"/>
    <n v="1.2941176470588236"/>
    <n v="51.039970851903419"/>
    <n v="1.3210345396963237"/>
    <n v="2"/>
    <m/>
    <m/>
    <n v="6"/>
    <n v="3"/>
    <n v="2"/>
    <n v="3"/>
    <n v="3"/>
    <n v="2"/>
    <n v="7"/>
    <n v="0"/>
    <n v="3"/>
    <n v="1"/>
    <n v="1"/>
    <n v="2"/>
  </r>
  <r>
    <n v="74965"/>
    <x v="0"/>
    <n v="26"/>
    <n v="7"/>
    <n v="2"/>
    <m/>
    <n v="1"/>
    <n v="4"/>
    <n v="5"/>
    <n v="48"/>
    <n v="1.24"/>
    <n v="196"/>
    <n v="5.07"/>
    <n v="54"/>
    <n v="1.3949999999999998"/>
    <n v="49.047114679373507"/>
    <n v="1.2670504625504824"/>
    <n v="2"/>
    <m/>
    <m/>
    <n v="77"/>
    <n v="4"/>
    <n v="2"/>
    <n v="2"/>
    <n v="2"/>
    <n v="1"/>
    <n v="3"/>
    <n v="0"/>
    <n v="6"/>
    <n v="1"/>
    <n v="2"/>
    <m/>
  </r>
  <r>
    <n v="74969"/>
    <x v="0"/>
    <n v="22"/>
    <n v="1"/>
    <n v="2"/>
    <m/>
    <n v="2"/>
    <n v="5"/>
    <n v="5"/>
    <n v="74"/>
    <n v="1.91"/>
    <n v="194"/>
    <n v="5.0199999999999996"/>
    <n v="78"/>
    <n v="2.013243243243243"/>
    <n v="71.286918737016506"/>
    <n v="1.8399731728067772"/>
    <n v="1"/>
    <m/>
    <m/>
    <n v="5"/>
    <n v="3"/>
    <n v="3"/>
    <n v="3"/>
    <n v="3"/>
    <n v="3"/>
    <n v="4"/>
    <n v="0"/>
    <n v="0"/>
    <n v="1"/>
    <n v="2"/>
    <m/>
  </r>
  <r>
    <n v="74972"/>
    <x v="0"/>
    <n v="36"/>
    <n v="3"/>
    <n v="2"/>
    <m/>
    <n v="1"/>
    <n v="5"/>
    <n v="1"/>
    <n v="45"/>
    <n v="1.1599999999999999"/>
    <n v="139"/>
    <n v="3.59"/>
    <n v="41"/>
    <n v="1.0568888888888888"/>
    <n v="45.300750738159827"/>
    <n v="1.1677526856947866"/>
    <n v="1"/>
    <m/>
    <m/>
    <n v="15"/>
    <n v="2"/>
    <n v="2"/>
    <n v="3"/>
    <n v="3"/>
    <n v="1"/>
    <m/>
    <n v="0"/>
    <n v="1"/>
    <n v="1"/>
    <n v="1"/>
    <n v="2"/>
  </r>
  <r>
    <n v="74974"/>
    <x v="0"/>
    <n v="48"/>
    <n v="3"/>
    <n v="2"/>
    <m/>
    <n v="2"/>
    <n v="5"/>
    <n v="1"/>
    <n v="31"/>
    <n v="0.8"/>
    <n v="134"/>
    <n v="3.47"/>
    <n v="31"/>
    <n v="0.8"/>
    <n v="38.308676215484603"/>
    <n v="0.98861099910928008"/>
    <n v="1"/>
    <n v="2"/>
    <m/>
    <n v="15"/>
    <n v="2"/>
    <n v="3"/>
    <n v="3"/>
    <n v="3"/>
    <n v="3"/>
    <n v="4"/>
    <n v="0"/>
    <n v="1"/>
    <n v="1"/>
    <n v="1"/>
    <n v="2"/>
  </r>
  <r>
    <n v="74981"/>
    <x v="0"/>
    <n v="33"/>
    <n v="1"/>
    <n v="2"/>
    <m/>
    <n v="1"/>
    <n v="4"/>
    <n v="6"/>
    <n v="43"/>
    <n v="1.1100000000000001"/>
    <n v="157"/>
    <n v="4.0599999999999996"/>
    <n v="37"/>
    <n v="0.95511627906976748"/>
    <n v="44.775368006578894"/>
    <n v="1.1558292671465715"/>
    <n v="2"/>
    <m/>
    <m/>
    <n v="13"/>
    <n v="3"/>
    <n v="1"/>
    <n v="9"/>
    <n v="3"/>
    <n v="1"/>
    <n v="5"/>
    <n v="4"/>
    <n v="0"/>
    <n v="1"/>
    <n v="2"/>
    <m/>
  </r>
  <r>
    <n v="74982"/>
    <x v="0"/>
    <n v="43"/>
    <n v="4"/>
    <n v="2"/>
    <m/>
    <n v="1"/>
    <n v="3"/>
    <n v="5"/>
    <n v="39"/>
    <n v="1.01"/>
    <n v="184"/>
    <n v="4.76"/>
    <n v="46"/>
    <n v="1.1912820512820512"/>
    <n v="42.862658412694955"/>
    <n v="1.1100329486364591"/>
    <n v="2"/>
    <n v="2"/>
    <m/>
    <n v="13"/>
    <n v="3"/>
    <n v="0"/>
    <n v="3"/>
    <n v="2"/>
    <n v="1"/>
    <n v="4"/>
    <n v="0"/>
    <n v="0"/>
    <n v="1"/>
    <n v="1"/>
    <n v="2"/>
  </r>
  <r>
    <n v="74984"/>
    <x v="0"/>
    <n v="64"/>
    <n v="1"/>
    <n v="2"/>
    <m/>
    <n v="2"/>
    <n v="1"/>
    <n v="5"/>
    <n v="41"/>
    <n v="1.06"/>
    <n v="175"/>
    <n v="4.53"/>
    <n v="35"/>
    <n v="0.90487804878048783"/>
    <n v="32.68033202987025"/>
    <n v="0.84490614516249918"/>
    <n v="1"/>
    <n v="2"/>
    <m/>
    <n v="77"/>
    <n v="4"/>
    <n v="3"/>
    <m/>
    <m/>
    <m/>
    <n v="15"/>
    <n v="3"/>
    <n v="0"/>
    <n v="1"/>
    <n v="2"/>
    <m/>
  </r>
  <r>
    <n v="74990"/>
    <x v="0"/>
    <n v="47"/>
    <n v="3"/>
    <n v="2"/>
    <m/>
    <n v="1"/>
    <n v="4"/>
    <n v="5"/>
    <n v="51"/>
    <n v="1.32"/>
    <n v="103"/>
    <n v="2.66"/>
    <n v="49"/>
    <n v="1.2682352941176471"/>
    <n v="52.208109943898442"/>
    <n v="1.3512687279597244"/>
    <n v="2"/>
    <n v="2"/>
    <m/>
    <n v="12"/>
    <n v="4"/>
    <n v="3"/>
    <n v="3"/>
    <n v="2"/>
    <n v="1"/>
    <n v="13"/>
    <n v="180"/>
    <n v="16"/>
    <n v="1"/>
    <n v="1"/>
    <n v="1"/>
  </r>
  <r>
    <n v="74996"/>
    <x v="0"/>
    <n v="56"/>
    <n v="3"/>
    <n v="2"/>
    <m/>
    <n v="1"/>
    <n v="5"/>
    <n v="1"/>
    <n v="52"/>
    <n v="1.34"/>
    <n v="224"/>
    <n v="5.79"/>
    <n v="59"/>
    <n v="1.5203846153846154"/>
    <n v="54.787906634415663"/>
    <n v="1.4118422094253269"/>
    <n v="2"/>
    <n v="2"/>
    <m/>
    <n v="15"/>
    <n v="2"/>
    <n v="3"/>
    <n v="3"/>
    <n v="3"/>
    <n v="3"/>
    <n v="3"/>
    <n v="2"/>
    <n v="0"/>
    <n v="1"/>
    <n v="1"/>
    <n v="2"/>
  </r>
  <r>
    <n v="75012"/>
    <x v="0"/>
    <n v="60"/>
    <n v="3"/>
    <n v="2"/>
    <m/>
    <n v="1"/>
    <n v="5"/>
    <n v="1"/>
    <n v="89"/>
    <n v="2.2999999999999998"/>
    <n v="279"/>
    <n v="7.21"/>
    <n v="90"/>
    <n v="2.3258426966292132"/>
    <n v="89.10642907111702"/>
    <n v="2.3027504141974062"/>
    <n v="2"/>
    <n v="2"/>
    <m/>
    <n v="14"/>
    <n v="3"/>
    <n v="2"/>
    <n v="3"/>
    <n v="2"/>
    <n v="2"/>
    <n v="2"/>
    <n v="1"/>
    <n v="0"/>
    <n v="1"/>
    <n v="1"/>
    <n v="2"/>
  </r>
  <r>
    <n v="75013"/>
    <x v="0"/>
    <n v="63"/>
    <n v="4"/>
    <n v="2"/>
    <m/>
    <n v="1"/>
    <n v="2"/>
    <n v="2"/>
    <n v="44"/>
    <n v="1.1399999999999999"/>
    <n v="129"/>
    <n v="3.34"/>
    <n v="41"/>
    <n v="1.0622727272727273"/>
    <n v="51.752183281765497"/>
    <n v="1.3408520213911967"/>
    <n v="1"/>
    <n v="2"/>
    <m/>
    <n v="3"/>
    <n v="3"/>
    <n v="2"/>
    <n v="3"/>
    <n v="3"/>
    <n v="3"/>
    <m/>
    <n v="4"/>
    <n v="0"/>
    <n v="1"/>
    <n v="1"/>
    <n v="2"/>
  </r>
  <r>
    <n v="75016"/>
    <x v="0"/>
    <n v="53"/>
    <n v="4"/>
    <n v="2"/>
    <m/>
    <n v="1"/>
    <n v="2"/>
    <n v="5"/>
    <n v="24"/>
    <n v="0.62"/>
    <n v="155"/>
    <n v="4.01"/>
    <n v="24"/>
    <n v="0.62"/>
    <n v="35.064738774353131"/>
    <n v="0.90583908500412258"/>
    <n v="2"/>
    <n v="2"/>
    <m/>
    <n v="8"/>
    <n v="5"/>
    <n v="1"/>
    <n v="3"/>
    <n v="3"/>
    <n v="1"/>
    <m/>
    <n v="0"/>
    <n v="0"/>
    <n v="1"/>
    <n v="1"/>
    <n v="2"/>
  </r>
  <r>
    <n v="75017"/>
    <x v="0"/>
    <n v="54"/>
    <n v="4"/>
    <n v="2"/>
    <m/>
    <n v="2"/>
    <n v="2"/>
    <n v="5"/>
    <n v="111"/>
    <n v="2.87"/>
    <n v="187"/>
    <n v="4.84"/>
    <n v="119"/>
    <n v="3.0768468468468471"/>
    <n v="108.7929804577667"/>
    <n v="2.812935620844959"/>
    <n v="1"/>
    <n v="2"/>
    <m/>
    <n v="7"/>
    <n v="2"/>
    <n v="1"/>
    <m/>
    <m/>
    <m/>
    <m/>
    <n v="0"/>
    <n v="2"/>
    <n v="1"/>
    <n v="1"/>
    <n v="2"/>
  </r>
  <r>
    <n v="75023"/>
    <x v="0"/>
    <n v="27"/>
    <n v="2"/>
    <n v="2"/>
    <m/>
    <n v="1"/>
    <n v="4"/>
    <n v="6"/>
    <n v="56"/>
    <n v="1.45"/>
    <n v="171"/>
    <n v="4.42"/>
    <n v="62"/>
    <n v="1.6053571428571427"/>
    <n v="54.749139254475075"/>
    <n v="1.4176116414105153"/>
    <n v="2"/>
    <m/>
    <m/>
    <n v="14"/>
    <n v="2"/>
    <n v="1"/>
    <n v="2"/>
    <n v="2"/>
    <n v="1"/>
    <n v="0"/>
    <n v="4"/>
    <n v="0"/>
    <n v="1"/>
    <n v="1"/>
    <n v="2"/>
  </r>
  <r>
    <n v="75029"/>
    <x v="0"/>
    <n v="23"/>
    <n v="4"/>
    <n v="2"/>
    <m/>
    <n v="1"/>
    <n v="2"/>
    <n v="5"/>
    <n v="86"/>
    <n v="2.2200000000000002"/>
    <n v="193"/>
    <n v="4.99"/>
    <n v="82"/>
    <n v="2.1167441860465117"/>
    <n v="89.272221499478704"/>
    <n v="2.3044689735911947"/>
    <n v="2"/>
    <m/>
    <m/>
    <m/>
    <n v="1"/>
    <n v="1"/>
    <m/>
    <m/>
    <m/>
    <n v="1"/>
    <n v="2"/>
    <n v="0"/>
    <n v="1"/>
    <n v="1"/>
    <n v="2"/>
  </r>
  <r>
    <n v="75032"/>
    <x v="0"/>
    <n v="23"/>
    <n v="3"/>
    <n v="1"/>
    <n v="2"/>
    <n v="1"/>
    <n v="4"/>
    <n v="5"/>
    <n v="46"/>
    <n v="1.19"/>
    <n v="134"/>
    <n v="3.47"/>
    <n v="55"/>
    <n v="1.4228260869565219"/>
    <n v="48.820828103695085"/>
    <n v="1.2629735965955902"/>
    <n v="1"/>
    <m/>
    <m/>
    <n v="12"/>
    <n v="2"/>
    <n v="1"/>
    <m/>
    <m/>
    <m/>
    <n v="4"/>
    <n v="30"/>
    <n v="10"/>
    <n v="1"/>
    <n v="1"/>
    <n v="2"/>
  </r>
  <r>
    <n v="75049"/>
    <x v="0"/>
    <n v="59"/>
    <n v="3"/>
    <n v="2"/>
    <m/>
    <n v="1"/>
    <n v="4"/>
    <n v="1"/>
    <n v="56"/>
    <n v="1.45"/>
    <n v="240"/>
    <n v="6.21"/>
    <n v="63"/>
    <n v="1.6312499999999999"/>
    <n v="58.899638733083016"/>
    <n v="1.5250799314816137"/>
    <n v="2"/>
    <n v="2"/>
    <m/>
    <n v="77"/>
    <n v="3"/>
    <n v="3"/>
    <n v="3"/>
    <n v="3"/>
    <n v="3"/>
    <n v="12"/>
    <n v="1"/>
    <n v="2"/>
    <n v="1"/>
    <n v="1"/>
    <n v="2"/>
  </r>
  <r>
    <n v="75060"/>
    <x v="0"/>
    <n v="32"/>
    <n v="4"/>
    <n v="2"/>
    <m/>
    <n v="1"/>
    <n v="3"/>
    <n v="5"/>
    <n v="63"/>
    <n v="1.63"/>
    <n v="193"/>
    <n v="4.99"/>
    <n v="61"/>
    <n v="1.5782539682539682"/>
    <n v="63.893584707390268"/>
    <n v="1.6531197313181927"/>
    <n v="2"/>
    <m/>
    <m/>
    <n v="15"/>
    <n v="5"/>
    <n v="2"/>
    <m/>
    <m/>
    <m/>
    <n v="2"/>
    <n v="0"/>
    <n v="3"/>
    <n v="1"/>
    <n v="2"/>
    <m/>
  </r>
  <r>
    <n v="75063"/>
    <x v="0"/>
    <n v="34"/>
    <n v="7"/>
    <n v="2"/>
    <m/>
    <n v="1"/>
    <n v="5"/>
    <n v="5"/>
    <n v="45"/>
    <n v="1.1599999999999999"/>
    <n v="172"/>
    <n v="4.45"/>
    <n v="53"/>
    <n v="1.3662222222222222"/>
    <n v="56.225189318271404"/>
    <n v="1.4493604357598848"/>
    <n v="2"/>
    <m/>
    <m/>
    <n v="7"/>
    <n v="3"/>
    <n v="2"/>
    <m/>
    <m/>
    <m/>
    <n v="9"/>
    <n v="8"/>
    <n v="2"/>
    <n v="1"/>
    <n v="2"/>
    <m/>
  </r>
  <r>
    <n v="75065"/>
    <x v="0"/>
    <n v="76"/>
    <n v="3"/>
    <n v="2"/>
    <m/>
    <n v="1"/>
    <n v="5"/>
    <n v="1"/>
    <n v="36"/>
    <n v="0.93"/>
    <n v="152"/>
    <n v="3.93"/>
    <n v="46"/>
    <n v="1.1883333333333335"/>
    <n v="39.824783456766113"/>
    <n v="1.028806905966458"/>
    <n v="1"/>
    <n v="1"/>
    <n v="2"/>
    <n v="15"/>
    <n v="4"/>
    <n v="3"/>
    <n v="3"/>
    <n v="3"/>
    <n v="3"/>
    <n v="3"/>
    <n v="5"/>
    <n v="5"/>
    <n v="1"/>
    <n v="1"/>
    <n v="2"/>
  </r>
  <r>
    <n v="75068"/>
    <x v="0"/>
    <n v="72"/>
    <n v="7"/>
    <n v="1"/>
    <n v="1"/>
    <n v="1"/>
    <n v="4"/>
    <n v="2"/>
    <n v="47"/>
    <n v="1.22"/>
    <n v="253"/>
    <n v="6.54"/>
    <n v="56"/>
    <n v="1.4536170212765955"/>
    <n v="44.1249630494126"/>
    <n v="1.1453713812826249"/>
    <n v="2"/>
    <n v="2"/>
    <m/>
    <n v="4"/>
    <n v="3"/>
    <n v="2"/>
    <n v="3"/>
    <n v="3"/>
    <n v="3"/>
    <m/>
    <n v="5"/>
    <n v="20"/>
    <n v="1"/>
    <n v="1"/>
    <n v="2"/>
  </r>
  <r>
    <n v="75071"/>
    <x v="0"/>
    <n v="33"/>
    <n v="6"/>
    <n v="2"/>
    <m/>
    <n v="2"/>
    <n v="4"/>
    <n v="1"/>
    <n v="35"/>
    <n v="0.91"/>
    <n v="224"/>
    <n v="5.79"/>
    <n v="39"/>
    <n v="1.014"/>
    <n v="40.243125702294414"/>
    <n v="1.0463212682596548"/>
    <n v="1"/>
    <m/>
    <m/>
    <n v="6"/>
    <n v="2"/>
    <n v="0"/>
    <n v="3"/>
    <n v="3"/>
    <n v="1"/>
    <n v="0"/>
    <n v="3"/>
    <n v="0"/>
    <n v="2"/>
    <n v="1"/>
    <n v="2"/>
  </r>
  <r>
    <n v="75076"/>
    <x v="0"/>
    <n v="72"/>
    <n v="3"/>
    <n v="2"/>
    <m/>
    <n v="1"/>
    <n v="5"/>
    <n v="1"/>
    <n v="49"/>
    <n v="1.27"/>
    <n v="125"/>
    <n v="3.23"/>
    <n v="50"/>
    <n v="1.2959183673469388"/>
    <n v="59.430478629625128"/>
    <n v="1.5403409767270186"/>
    <n v="2"/>
    <n v="1"/>
    <n v="2"/>
    <n v="10"/>
    <n v="3"/>
    <n v="3"/>
    <n v="3"/>
    <n v="3"/>
    <n v="3"/>
    <n v="1"/>
    <n v="0"/>
    <n v="2"/>
    <n v="1"/>
    <n v="1"/>
    <n v="2"/>
  </r>
  <r>
    <n v="75085"/>
    <x v="0"/>
    <n v="26"/>
    <n v="1"/>
    <n v="2"/>
    <m/>
    <n v="2"/>
    <n v="3"/>
    <n v="5"/>
    <n v="42"/>
    <n v="1.0900000000000001"/>
    <n v="125"/>
    <n v="3.23"/>
    <n v="52"/>
    <n v="1.3495238095238098"/>
    <n v="39.480529059504264"/>
    <n v="1.0246137303538012"/>
    <n v="1"/>
    <m/>
    <m/>
    <n v="13"/>
    <n v="3"/>
    <n v="1"/>
    <n v="3"/>
    <n v="3"/>
    <n v="1"/>
    <n v="1"/>
    <n v="0"/>
    <n v="3"/>
    <n v="2"/>
    <n v="2"/>
    <m/>
  </r>
  <r>
    <n v="75092"/>
    <x v="0"/>
    <n v="47"/>
    <n v="3"/>
    <n v="1"/>
    <n v="1"/>
    <n v="1"/>
    <n v="4"/>
    <n v="1"/>
    <n v="33"/>
    <n v="0.85"/>
    <n v="149"/>
    <n v="3.85"/>
    <n v="40"/>
    <n v="1.0303030303030303"/>
    <n v="40.672827617145643"/>
    <n v="1.0476334386234483"/>
    <n v="2"/>
    <n v="1"/>
    <n v="2"/>
    <n v="6"/>
    <n v="4"/>
    <n v="0"/>
    <m/>
    <m/>
    <m/>
    <n v="0"/>
    <n v="0"/>
    <n v="0"/>
    <n v="1"/>
    <n v="1"/>
    <n v="2"/>
  </r>
  <r>
    <n v="75098"/>
    <x v="0"/>
    <n v="25"/>
    <n v="2"/>
    <n v="2"/>
    <m/>
    <n v="1"/>
    <n v="5"/>
    <n v="1"/>
    <n v="47"/>
    <n v="1.22"/>
    <n v="99"/>
    <n v="2.56"/>
    <n v="54"/>
    <n v="1.4017021276595745"/>
    <n v="45.186201528449288"/>
    <n v="1.1729184226533644"/>
    <n v="2"/>
    <m/>
    <m/>
    <n v="8"/>
    <n v="3"/>
    <n v="2"/>
    <n v="3"/>
    <n v="3"/>
    <n v="2"/>
    <n v="1"/>
    <n v="1"/>
    <n v="1"/>
    <n v="1"/>
    <n v="2"/>
    <m/>
  </r>
  <r>
    <n v="75099"/>
    <x v="0"/>
    <n v="46"/>
    <n v="6"/>
    <n v="2"/>
    <m/>
    <n v="2"/>
    <n v="5"/>
    <n v="1"/>
    <n v="83"/>
    <n v="2.15"/>
    <n v="246"/>
    <n v="6.36"/>
    <n v="79"/>
    <n v="2.0463855421686747"/>
    <n v="88.163450662849428"/>
    <n v="2.2837520352424852"/>
    <n v="1"/>
    <n v="2"/>
    <m/>
    <n v="15"/>
    <n v="2"/>
    <n v="2"/>
    <n v="3"/>
    <n v="2"/>
    <n v="3"/>
    <n v="0"/>
    <n v="0"/>
    <n v="0"/>
    <n v="1"/>
    <n v="1"/>
    <n v="2"/>
  </r>
  <r>
    <n v="75105"/>
    <x v="0"/>
    <n v="55"/>
    <n v="3"/>
    <n v="2"/>
    <m/>
    <n v="1"/>
    <n v="5"/>
    <n v="1"/>
    <n v="52"/>
    <n v="1.34"/>
    <n v="172"/>
    <n v="4.45"/>
    <n v="61"/>
    <n v="1.5719230769230772"/>
    <n v="56.878575607132902"/>
    <n v="1.465717140645348"/>
    <n v="2"/>
    <n v="2"/>
    <m/>
    <n v="15"/>
    <n v="3"/>
    <n v="2"/>
    <n v="3"/>
    <n v="3"/>
    <n v="2"/>
    <n v="0"/>
    <n v="0"/>
    <n v="0"/>
    <n v="1"/>
    <n v="1"/>
    <n v="2"/>
  </r>
  <r>
    <n v="75108"/>
    <x v="0"/>
    <n v="80"/>
    <n v="3"/>
    <n v="1"/>
    <n v="2"/>
    <n v="1"/>
    <n v="4"/>
    <n v="1"/>
    <n v="67"/>
    <n v="1.73"/>
    <n v="204"/>
    <n v="5.28"/>
    <n v="77"/>
    <n v="1.9882089552238806"/>
    <n v="75.791710594481629"/>
    <n v="1.9570098407231824"/>
    <n v="2"/>
    <n v="2"/>
    <m/>
    <n v="10"/>
    <n v="1"/>
    <n v="3"/>
    <n v="3"/>
    <n v="1"/>
    <n v="1"/>
    <n v="2"/>
    <n v="2"/>
    <n v="2"/>
    <n v="1"/>
    <n v="1"/>
    <n v="2"/>
  </r>
  <r>
    <n v="75111"/>
    <x v="0"/>
    <n v="32"/>
    <n v="6"/>
    <n v="2"/>
    <m/>
    <n v="2"/>
    <n v="5"/>
    <n v="1"/>
    <n v="48"/>
    <n v="1.24"/>
    <n v="148"/>
    <n v="3.83"/>
    <n v="51"/>
    <n v="1.3175000000000001"/>
    <n v="44.523658084869076"/>
    <n v="1.1501945005257845"/>
    <n v="1"/>
    <m/>
    <m/>
    <n v="7"/>
    <n v="2"/>
    <n v="1"/>
    <m/>
    <m/>
    <m/>
    <n v="0"/>
    <n v="0"/>
    <n v="4"/>
    <n v="1"/>
    <n v="1"/>
    <n v="2"/>
  </r>
  <r>
    <n v="75112"/>
    <x v="0"/>
    <n v="80"/>
    <n v="3"/>
    <n v="1"/>
    <n v="2"/>
    <n v="1"/>
    <n v="5"/>
    <n v="1"/>
    <n v="32"/>
    <n v="0.83"/>
    <n v="95"/>
    <n v="2.46"/>
    <n v="29"/>
    <n v="0.75218750000000001"/>
    <n v="35.114543134360893"/>
    <n v="0.91078346254748566"/>
    <n v="1"/>
    <n v="2"/>
    <m/>
    <n v="7"/>
    <n v="3"/>
    <n v="3"/>
    <n v="3"/>
    <n v="3"/>
    <n v="3"/>
    <n v="2"/>
    <n v="1"/>
    <n v="0"/>
    <n v="1"/>
    <n v="1"/>
    <n v="2"/>
  </r>
  <r>
    <n v="75117"/>
    <x v="0"/>
    <n v="80"/>
    <n v="3"/>
    <n v="1"/>
    <n v="2"/>
    <n v="1"/>
    <n v="3"/>
    <n v="2"/>
    <n v="70"/>
    <n v="1.81"/>
    <n v="156"/>
    <n v="4.03"/>
    <n v="75"/>
    <n v="1.9392857142857143"/>
    <n v="75.995785968879829"/>
    <n v="1.9650338943381784"/>
    <n v="2"/>
    <n v="2"/>
    <m/>
    <n v="3"/>
    <n v="3"/>
    <n v="3"/>
    <n v="3"/>
    <n v="3"/>
    <n v="3"/>
    <n v="0"/>
    <n v="0"/>
    <n v="0"/>
    <n v="2"/>
    <n v="1"/>
    <n v="2"/>
  </r>
  <r>
    <n v="75121"/>
    <x v="0"/>
    <n v="44"/>
    <n v="2"/>
    <n v="2"/>
    <m/>
    <n v="2"/>
    <n v="5"/>
    <n v="1"/>
    <n v="49"/>
    <n v="1.27"/>
    <n v="207"/>
    <n v="5.35"/>
    <n v="52"/>
    <n v="1.3477551020408165"/>
    <n v="47.731658598633565"/>
    <n v="1.2371266616380536"/>
    <n v="1"/>
    <n v="2"/>
    <m/>
    <n v="77"/>
    <n v="3"/>
    <n v="3"/>
    <n v="3"/>
    <n v="3"/>
    <n v="3"/>
    <n v="1"/>
    <n v="1"/>
    <n v="1"/>
    <n v="2"/>
    <n v="2"/>
    <m/>
  </r>
  <r>
    <n v="75123"/>
    <x v="0"/>
    <n v="35"/>
    <n v="4"/>
    <n v="2"/>
    <m/>
    <n v="1"/>
    <n v="4"/>
    <n v="3"/>
    <n v="59"/>
    <n v="1.53"/>
    <n v="207"/>
    <n v="5.35"/>
    <n v="59"/>
    <n v="1.53"/>
    <n v="66.094609494864514"/>
    <n v="1.7139788563922491"/>
    <n v="2"/>
    <m/>
    <m/>
    <n v="9"/>
    <n v="3"/>
    <n v="2"/>
    <n v="3"/>
    <n v="3"/>
    <n v="2"/>
    <n v="2"/>
    <n v="3"/>
    <n v="1"/>
    <n v="1"/>
    <n v="1"/>
    <n v="2"/>
  </r>
  <r>
    <n v="75124"/>
    <x v="0"/>
    <n v="47"/>
    <n v="6"/>
    <n v="2"/>
    <m/>
    <n v="2"/>
    <n v="5"/>
    <n v="1"/>
    <n v="62"/>
    <n v="1.6"/>
    <n v="181"/>
    <n v="4.68"/>
    <n v="59"/>
    <n v="1.5225806451612904"/>
    <n v="57.067416941243152"/>
    <n v="1.4727075339675653"/>
    <n v="1"/>
    <n v="2"/>
    <m/>
    <n v="15"/>
    <n v="3"/>
    <n v="2"/>
    <n v="0"/>
    <n v="0"/>
    <n v="2"/>
    <n v="3"/>
    <n v="4"/>
    <n v="0"/>
    <n v="1"/>
    <n v="1"/>
    <n v="2"/>
  </r>
  <r>
    <n v="75127"/>
    <x v="0"/>
    <n v="59"/>
    <n v="4"/>
    <n v="2"/>
    <m/>
    <n v="1"/>
    <n v="5"/>
    <n v="5"/>
    <n v="62"/>
    <n v="1.6"/>
    <n v="165"/>
    <n v="4.2699999999999996"/>
    <n v="62"/>
    <n v="1.6"/>
    <n v="68.830683387830177"/>
    <n v="1.7762757003311014"/>
    <n v="2"/>
    <n v="2"/>
    <m/>
    <n v="15"/>
    <n v="2"/>
    <n v="0"/>
    <m/>
    <m/>
    <m/>
    <m/>
    <n v="2"/>
    <n v="0"/>
    <n v="1"/>
    <n v="1"/>
    <n v="2"/>
  </r>
  <r>
    <n v="75128"/>
    <x v="0"/>
    <n v="45"/>
    <n v="3"/>
    <n v="2"/>
    <m/>
    <n v="1"/>
    <n v="4"/>
    <n v="1"/>
    <n v="45"/>
    <n v="1.1599999999999999"/>
    <n v="176"/>
    <n v="4.55"/>
    <n v="42"/>
    <n v="1.0826666666666667"/>
    <n v="51.492130293512545"/>
    <n v="1.3273526920105456"/>
    <n v="2"/>
    <n v="1"/>
    <n v="2"/>
    <n v="15"/>
    <n v="4"/>
    <n v="2"/>
    <n v="3"/>
    <n v="3"/>
    <n v="2"/>
    <n v="4"/>
    <n v="0"/>
    <n v="2"/>
    <n v="1"/>
    <n v="1"/>
    <n v="2"/>
  </r>
  <r>
    <n v="75132"/>
    <x v="0"/>
    <n v="24"/>
    <n v="3"/>
    <n v="2"/>
    <m/>
    <n v="1"/>
    <n v="4"/>
    <n v="1"/>
    <n v="47"/>
    <n v="1.22"/>
    <n v="210"/>
    <n v="5.43"/>
    <n v="42"/>
    <n v="1.0902127659574468"/>
    <n v="47.678661510564332"/>
    <n v="1.2376163200614572"/>
    <n v="2"/>
    <m/>
    <m/>
    <n v="14"/>
    <n v="3"/>
    <n v="3"/>
    <n v="3"/>
    <n v="3"/>
    <n v="3"/>
    <n v="1"/>
    <n v="0"/>
    <n v="0"/>
    <n v="1"/>
    <n v="2"/>
    <m/>
  </r>
  <r>
    <n v="75136"/>
    <x v="0"/>
    <n v="56"/>
    <n v="3"/>
    <n v="2"/>
    <m/>
    <n v="1"/>
    <n v="4"/>
    <n v="1"/>
    <n v="39"/>
    <n v="1.01"/>
    <n v="222"/>
    <n v="5.74"/>
    <n v="49"/>
    <n v="1.268974358974359"/>
    <n v="37.817163846332683"/>
    <n v="0.97936757653323103"/>
    <n v="2"/>
    <n v="1"/>
    <n v="2"/>
    <n v="14"/>
    <n v="1"/>
    <n v="0"/>
    <n v="3"/>
    <n v="3"/>
    <n v="4"/>
    <n v="0"/>
    <n v="0"/>
    <n v="0"/>
    <n v="1"/>
    <n v="1"/>
    <n v="2"/>
  </r>
  <r>
    <n v="75139"/>
    <x v="0"/>
    <n v="44"/>
    <n v="6"/>
    <n v="2"/>
    <m/>
    <n v="2"/>
    <n v="1"/>
    <n v="1"/>
    <n v="31"/>
    <n v="0.8"/>
    <n v="172"/>
    <n v="4.45"/>
    <n v="25"/>
    <n v="0.64516129032258063"/>
    <n v="33.247675510058784"/>
    <n v="0.85800452929183968"/>
    <n v="1"/>
    <n v="2"/>
    <m/>
    <n v="1"/>
    <n v="3"/>
    <n v="2"/>
    <n v="1"/>
    <n v="2"/>
    <n v="2"/>
    <m/>
    <n v="0"/>
    <n v="0"/>
    <n v="2"/>
    <n v="2"/>
    <m/>
  </r>
  <r>
    <n v="75146"/>
    <x v="0"/>
    <n v="49"/>
    <n v="4"/>
    <n v="2"/>
    <m/>
    <n v="1"/>
    <n v="5"/>
    <n v="1"/>
    <n v="42"/>
    <n v="1.0900000000000001"/>
    <n v="199"/>
    <n v="5.15"/>
    <n v="44"/>
    <n v="1.141904761904762"/>
    <n v="51.956845087562755"/>
    <n v="1.3484038367962716"/>
    <n v="2"/>
    <n v="2"/>
    <m/>
    <n v="15"/>
    <n v="5"/>
    <n v="2"/>
    <m/>
    <m/>
    <m/>
    <n v="1"/>
    <n v="1"/>
    <n v="1"/>
    <n v="1"/>
    <n v="1"/>
    <n v="2"/>
  </r>
  <r>
    <n v="75147"/>
    <x v="0"/>
    <n v="42"/>
    <n v="6"/>
    <n v="2"/>
    <m/>
    <n v="2"/>
    <n v="5"/>
    <n v="3"/>
    <n v="45"/>
    <n v="1.1599999999999999"/>
    <n v="181"/>
    <n v="4.68"/>
    <n v="42"/>
    <n v="1.0826666666666667"/>
    <n v="45.069038415727654"/>
    <n v="1.1617796569387573"/>
    <n v="2"/>
    <n v="2"/>
    <m/>
    <n v="15"/>
    <n v="2"/>
    <n v="1"/>
    <n v="3"/>
    <n v="3"/>
    <n v="3"/>
    <n v="0"/>
    <n v="1"/>
    <n v="2"/>
    <n v="1"/>
    <n v="2"/>
    <m/>
  </r>
  <r>
    <n v="75156"/>
    <x v="0"/>
    <n v="42"/>
    <n v="3"/>
    <n v="1"/>
    <n v="1"/>
    <n v="1"/>
    <n v="4"/>
    <n v="1"/>
    <n v="37"/>
    <n v="0.96"/>
    <n v="207"/>
    <n v="5.35"/>
    <n v="33"/>
    <n v="0.85621621621621624"/>
    <n v="34.672815767099692"/>
    <n v="0.89961900368691095"/>
    <n v="2"/>
    <n v="2"/>
    <m/>
    <n v="10"/>
    <n v="4"/>
    <n v="3"/>
    <n v="3"/>
    <n v="3"/>
    <n v="3"/>
    <n v="2"/>
    <n v="0"/>
    <n v="0"/>
    <n v="1"/>
    <n v="1"/>
    <n v="1"/>
  </r>
  <r>
    <n v="75157"/>
    <x v="0"/>
    <n v="56"/>
    <n v="4"/>
    <n v="2"/>
    <m/>
    <n v="2"/>
    <n v="4"/>
    <n v="1"/>
    <n v="37"/>
    <n v="0.96"/>
    <n v="132"/>
    <n v="3.41"/>
    <n v="37"/>
    <n v="0.95999999999999985"/>
    <n v="38.047075496977847"/>
    <n v="0.98716736424591178"/>
    <n v="1"/>
    <n v="2"/>
    <m/>
    <n v="14"/>
    <n v="1"/>
    <n v="3"/>
    <n v="3"/>
    <n v="3"/>
    <n v="3"/>
    <n v="0"/>
    <n v="0"/>
    <n v="0"/>
    <n v="2"/>
    <n v="1"/>
    <n v="2"/>
  </r>
  <r>
    <n v="75159"/>
    <x v="0"/>
    <n v="68"/>
    <n v="3"/>
    <n v="1"/>
    <n v="1"/>
    <n v="1"/>
    <n v="4"/>
    <n v="1"/>
    <n v="40"/>
    <n v="1.03"/>
    <n v="196"/>
    <n v="5.07"/>
    <n v="40"/>
    <n v="1.03"/>
    <n v="45.337002126289214"/>
    <n v="1.1674278047519473"/>
    <n v="2"/>
    <n v="1"/>
    <n v="2"/>
    <n v="8"/>
    <n v="2"/>
    <n v="2"/>
    <n v="3"/>
    <n v="3"/>
    <n v="3"/>
    <n v="0"/>
    <n v="4"/>
    <n v="0"/>
    <n v="1"/>
    <n v="1"/>
    <n v="2"/>
  </r>
  <r>
    <n v="75160"/>
    <x v="0"/>
    <n v="64"/>
    <n v="3"/>
    <n v="2"/>
    <m/>
    <n v="1"/>
    <n v="2"/>
    <n v="1"/>
    <n v="37"/>
    <n v="0.96"/>
    <n v="234"/>
    <n v="6.05"/>
    <n v="47"/>
    <n v="1.2194594594594594"/>
    <n v="40.075999040687613"/>
    <n v="1.0398097048394623"/>
    <n v="2"/>
    <n v="2"/>
    <m/>
    <n v="6"/>
    <n v="1"/>
    <n v="3"/>
    <n v="3"/>
    <n v="3"/>
    <n v="3"/>
    <n v="3"/>
    <n v="0"/>
    <n v="8"/>
    <n v="1"/>
    <n v="2"/>
    <m/>
  </r>
  <r>
    <n v="75162"/>
    <x v="0"/>
    <n v="54"/>
    <n v="3"/>
    <n v="2"/>
    <m/>
    <n v="1"/>
    <n v="5"/>
    <n v="1"/>
    <n v="46"/>
    <n v="1.19"/>
    <n v="143"/>
    <n v="3.7"/>
    <n v="52"/>
    <n v="1.3452173913043477"/>
    <n v="51.031049695984358"/>
    <n v="1.320151068222204"/>
    <n v="2"/>
    <n v="2"/>
    <m/>
    <n v="12"/>
    <n v="2"/>
    <n v="3"/>
    <n v="3"/>
    <n v="3"/>
    <n v="3"/>
    <n v="4"/>
    <n v="0"/>
    <n v="0"/>
    <n v="1"/>
    <n v="1"/>
    <n v="2"/>
  </r>
  <r>
    <n v="75174"/>
    <x v="0"/>
    <n v="76"/>
    <n v="4"/>
    <n v="2"/>
    <m/>
    <n v="1"/>
    <n v="1"/>
    <n v="1"/>
    <n v="36"/>
    <n v="0.93"/>
    <n v="113"/>
    <n v="2.92"/>
    <n v="42"/>
    <n v="1.085"/>
    <n v="33.112787066748552"/>
    <n v="0.85541366589100432"/>
    <n v="2"/>
    <n v="1"/>
    <n v="2"/>
    <n v="4"/>
    <n v="3"/>
    <n v="0"/>
    <n v="3"/>
    <n v="2"/>
    <n v="0"/>
    <m/>
    <n v="0"/>
    <n v="0"/>
    <n v="1"/>
    <n v="1"/>
    <n v="2"/>
  </r>
  <r>
    <n v="75175"/>
    <x v="0"/>
    <n v="34"/>
    <n v="6"/>
    <n v="2"/>
    <m/>
    <n v="2"/>
    <n v="5"/>
    <n v="1"/>
    <n v="54"/>
    <n v="1.4"/>
    <n v="166"/>
    <n v="4.29"/>
    <n v="51"/>
    <n v="1.322222222222222"/>
    <n v="59.403570795863281"/>
    <n v="1.5400925761890478"/>
    <n v="1"/>
    <m/>
    <m/>
    <n v="7"/>
    <n v="3"/>
    <n v="0"/>
    <m/>
    <m/>
    <m/>
    <n v="0"/>
    <n v="0"/>
    <n v="0"/>
    <n v="1"/>
    <n v="1"/>
    <n v="2"/>
  </r>
  <r>
    <n v="75176"/>
    <x v="0"/>
    <n v="43"/>
    <n v="4"/>
    <n v="2"/>
    <m/>
    <n v="1"/>
    <n v="4"/>
    <n v="1"/>
    <n v="44"/>
    <n v="1.1399999999999999"/>
    <n v="101"/>
    <n v="2.61"/>
    <n v="43"/>
    <n v="1.114090909090909"/>
    <n v="45.772178391539811"/>
    <n v="1.1859155310535314"/>
    <n v="2"/>
    <n v="1"/>
    <n v="1"/>
    <n v="6"/>
    <n v="4"/>
    <n v="2"/>
    <n v="3"/>
    <n v="3"/>
    <n v="2"/>
    <n v="3"/>
    <n v="2"/>
    <n v="0"/>
    <n v="1"/>
    <n v="1"/>
    <n v="2"/>
  </r>
  <r>
    <n v="75189"/>
    <x v="0"/>
    <n v="59"/>
    <n v="6"/>
    <n v="2"/>
    <m/>
    <n v="2"/>
    <n v="5"/>
    <n v="1"/>
    <n v="62"/>
    <n v="1.6"/>
    <n v="214"/>
    <n v="5.53"/>
    <n v="62"/>
    <n v="1.6"/>
    <n v="64.770305494114666"/>
    <n v="1.6714917546868302"/>
    <n v="1"/>
    <n v="2"/>
    <m/>
    <n v="15"/>
    <n v="3"/>
    <n v="2"/>
    <m/>
    <m/>
    <m/>
    <n v="1"/>
    <n v="1"/>
    <n v="0"/>
    <n v="1"/>
    <n v="1"/>
    <n v="2"/>
  </r>
  <r>
    <n v="75190"/>
    <x v="0"/>
    <n v="41"/>
    <n v="3"/>
    <n v="2"/>
    <m/>
    <n v="1"/>
    <n v="4"/>
    <n v="1"/>
    <n v="34"/>
    <n v="0.88"/>
    <n v="250"/>
    <n v="6.47"/>
    <n v="37"/>
    <n v="0.95764705882352952"/>
    <n v="38.464948787655132"/>
    <n v="0.99556338038636816"/>
    <n v="2"/>
    <n v="2"/>
    <m/>
    <n v="7"/>
    <n v="4"/>
    <n v="2"/>
    <n v="3"/>
    <n v="2"/>
    <n v="2"/>
    <n v="5"/>
    <n v="0"/>
    <n v="2"/>
    <n v="1"/>
    <n v="2"/>
    <m/>
  </r>
  <r>
    <n v="75202"/>
    <x v="0"/>
    <n v="23"/>
    <n v="4"/>
    <n v="2"/>
    <m/>
    <n v="1"/>
    <n v="3"/>
    <n v="5"/>
    <n v="40"/>
    <n v="1.03"/>
    <n v="140"/>
    <n v="3.62"/>
    <n v="49"/>
    <n v="1.2617499999999999"/>
    <n v="41.333679197058679"/>
    <n v="1.064342239324261"/>
    <n v="2"/>
    <m/>
    <m/>
    <n v="9"/>
    <n v="4"/>
    <n v="0"/>
    <m/>
    <m/>
    <m/>
    <n v="21"/>
    <n v="0"/>
    <n v="4"/>
    <n v="1"/>
    <n v="2"/>
    <m/>
  </r>
  <r>
    <n v="75203"/>
    <x v="0"/>
    <n v="69"/>
    <n v="1"/>
    <n v="1"/>
    <n v="1"/>
    <n v="1"/>
    <n v="4"/>
    <n v="3"/>
    <n v="49"/>
    <n v="1.27"/>
    <n v="142"/>
    <n v="3.67"/>
    <n v="51"/>
    <n v="1.3218367346938775"/>
    <n v="56.940828973644912"/>
    <n v="1.4758133223781436"/>
    <n v="1"/>
    <n v="1"/>
    <n v="2"/>
    <n v="4"/>
    <n v="1"/>
    <n v="3"/>
    <n v="3"/>
    <n v="3"/>
    <n v="3"/>
    <n v="1"/>
    <n v="0"/>
    <n v="1"/>
    <n v="1"/>
    <n v="1"/>
    <n v="2"/>
  </r>
  <r>
    <n v="75207"/>
    <x v="0"/>
    <n v="65"/>
    <n v="6"/>
    <n v="2"/>
    <m/>
    <n v="1"/>
    <n v="4"/>
    <n v="3"/>
    <n v="47"/>
    <n v="1.22"/>
    <n v="217"/>
    <n v="5.61"/>
    <n v="43"/>
    <n v="1.1161702127659574"/>
    <n v="49.59186917621421"/>
    <n v="1.2872783062761985"/>
    <n v="2"/>
    <n v="2"/>
    <m/>
    <n v="5"/>
    <n v="2"/>
    <n v="3"/>
    <n v="3"/>
    <n v="3"/>
    <n v="2"/>
    <m/>
    <n v="0"/>
    <n v="0"/>
    <n v="2"/>
    <n v="1"/>
    <n v="2"/>
  </r>
  <r>
    <n v="75211"/>
    <x v="0"/>
    <n v="37"/>
    <n v="6"/>
    <n v="2"/>
    <m/>
    <n v="2"/>
    <n v="5"/>
    <n v="1"/>
    <n v="32"/>
    <n v="0.83"/>
    <n v="229"/>
    <n v="5.92"/>
    <n v="41"/>
    <n v="1.0634375"/>
    <n v="24.262345030296785"/>
    <n v="0.62930457422332287"/>
    <n v="1"/>
    <m/>
    <m/>
    <n v="15"/>
    <n v="3"/>
    <n v="3"/>
    <n v="3"/>
    <n v="3"/>
    <n v="3"/>
    <n v="1"/>
    <n v="8"/>
    <n v="0"/>
    <n v="1"/>
    <n v="1"/>
    <n v="2"/>
  </r>
  <r>
    <n v="75212"/>
    <x v="0"/>
    <n v="55"/>
    <n v="3"/>
    <n v="2"/>
    <m/>
    <n v="1"/>
    <n v="4"/>
    <n v="1"/>
    <n v="54"/>
    <n v="1.4"/>
    <n v="231"/>
    <n v="5.97"/>
    <n v="60"/>
    <n v="1.5555555555555556"/>
    <n v="53.098367469628251"/>
    <n v="1.3766243418051769"/>
    <n v="1"/>
    <n v="2"/>
    <m/>
    <n v="9"/>
    <n v="2"/>
    <n v="3"/>
    <n v="3"/>
    <n v="3"/>
    <n v="3"/>
    <n v="1"/>
    <n v="0"/>
    <n v="0"/>
    <n v="1"/>
    <n v="1"/>
    <n v="2"/>
  </r>
  <r>
    <n v="75216"/>
    <x v="0"/>
    <n v="54"/>
    <n v="3"/>
    <n v="2"/>
    <m/>
    <n v="1"/>
    <n v="1"/>
    <n v="5"/>
    <n v="50"/>
    <n v="1.29"/>
    <n v="238"/>
    <n v="6.15"/>
    <n v="58"/>
    <n v="1.4964000000000002"/>
    <n v="52.102166145361174"/>
    <n v="1.3442358865503183"/>
    <n v="1"/>
    <n v="2"/>
    <m/>
    <n v="6"/>
    <n v="3"/>
    <n v="1"/>
    <n v="3"/>
    <n v="2"/>
    <n v="2"/>
    <m/>
    <n v="0"/>
    <n v="7"/>
    <n v="1"/>
    <n v="1"/>
    <n v="1"/>
  </r>
  <r>
    <n v="75217"/>
    <x v="0"/>
    <n v="54"/>
    <n v="3"/>
    <n v="2"/>
    <m/>
    <n v="1"/>
    <n v="4"/>
    <n v="3"/>
    <n v="46"/>
    <n v="1.19"/>
    <n v="218"/>
    <n v="5.64"/>
    <n v="56"/>
    <n v="1.4486956521739132"/>
    <n v="52.776971785462536"/>
    <n v="1.3653173135804437"/>
    <n v="2"/>
    <n v="1"/>
    <n v="2"/>
    <n v="3"/>
    <n v="4"/>
    <n v="0"/>
    <m/>
    <m/>
    <m/>
    <n v="1"/>
    <n v="0"/>
    <n v="0"/>
    <n v="1"/>
    <n v="1"/>
    <n v="2"/>
  </r>
  <r>
    <n v="75221"/>
    <x v="0"/>
    <n v="44"/>
    <n v="3"/>
    <n v="2"/>
    <m/>
    <n v="1"/>
    <n v="3"/>
    <n v="5"/>
    <n v="47"/>
    <n v="1.22"/>
    <n v="237"/>
    <n v="6.13"/>
    <n v="51"/>
    <n v="1.3238297872340425"/>
    <n v="55.788821657448878"/>
    <n v="1.4481353706827156"/>
    <n v="2"/>
    <n v="2"/>
    <m/>
    <n v="6"/>
    <n v="5"/>
    <n v="1"/>
    <n v="3"/>
    <n v="1"/>
    <n v="1"/>
    <n v="4"/>
    <n v="4"/>
    <n v="5"/>
    <n v="1"/>
    <n v="2"/>
    <m/>
  </r>
  <r>
    <n v="75232"/>
    <x v="0"/>
    <n v="63"/>
    <n v="1"/>
    <n v="2"/>
    <m/>
    <n v="2"/>
    <n v="1"/>
    <n v="5"/>
    <n v="38"/>
    <n v="0.98"/>
    <n v="220"/>
    <n v="5.69"/>
    <n v="44"/>
    <n v="1.134736842105263"/>
    <n v="35.521688682067094"/>
    <n v="0.91608565548488818"/>
    <n v="1"/>
    <n v="2"/>
    <m/>
    <n v="12"/>
    <n v="5"/>
    <n v="1"/>
    <n v="1"/>
    <n v="3"/>
    <n v="1"/>
    <n v="2"/>
    <n v="0"/>
    <n v="0"/>
    <n v="1"/>
    <n v="1"/>
    <n v="2"/>
  </r>
  <r>
    <n v="75237"/>
    <x v="0"/>
    <n v="54"/>
    <n v="3"/>
    <n v="2"/>
    <m/>
    <n v="1"/>
    <n v="2"/>
    <n v="1"/>
    <n v="37"/>
    <n v="0.96"/>
    <n v="230"/>
    <n v="5.95"/>
    <n v="33"/>
    <n v="0.85621621621621624"/>
    <n v="41.949070146589676"/>
    <n v="1.0884083065061105"/>
    <n v="2"/>
    <n v="2"/>
    <m/>
    <n v="4"/>
    <n v="5"/>
    <n v="3"/>
    <n v="3"/>
    <n v="3"/>
    <n v="2"/>
    <n v="3"/>
    <n v="60"/>
    <n v="0"/>
    <n v="1"/>
    <n v="1"/>
    <n v="2"/>
  </r>
  <r>
    <n v="75251"/>
    <x v="0"/>
    <n v="22"/>
    <n v="7"/>
    <n v="2"/>
    <m/>
    <n v="1"/>
    <n v="4"/>
    <n v="6"/>
    <n v="52"/>
    <n v="1.34"/>
    <n v="163"/>
    <n v="4.22"/>
    <n v="62"/>
    <n v="1.5976923076923077"/>
    <n v="59.982130634560562"/>
    <n v="1.5456933663521375"/>
    <n v="2"/>
    <m/>
    <m/>
    <n v="5"/>
    <n v="3"/>
    <n v="2"/>
    <n v="3"/>
    <n v="3"/>
    <n v="2"/>
    <n v="7"/>
    <n v="2"/>
    <n v="2"/>
    <n v="1"/>
    <n v="1"/>
    <n v="2"/>
  </r>
  <r>
    <n v="75252"/>
    <x v="0"/>
    <n v="43"/>
    <n v="3"/>
    <n v="2"/>
    <m/>
    <n v="1"/>
    <n v="4"/>
    <n v="5"/>
    <n v="36"/>
    <n v="0.93"/>
    <n v="275"/>
    <n v="7.11"/>
    <n v="46"/>
    <n v="1.1883333333333335"/>
    <n v="43.410606663194883"/>
    <n v="1.1214406721325345"/>
    <n v="2"/>
    <n v="1"/>
    <n v="2"/>
    <n v="10"/>
    <n v="5"/>
    <n v="2"/>
    <n v="3"/>
    <n v="3"/>
    <n v="2"/>
    <n v="3"/>
    <n v="5"/>
    <n v="6"/>
    <n v="1"/>
    <n v="1"/>
    <n v="2"/>
  </r>
  <r>
    <n v="75254"/>
    <x v="0"/>
    <n v="26"/>
    <n v="4"/>
    <n v="2"/>
    <m/>
    <n v="1"/>
    <n v="3"/>
    <n v="5"/>
    <n v="50"/>
    <n v="1.29"/>
    <n v="169"/>
    <n v="4.37"/>
    <n v="55"/>
    <n v="1.419"/>
    <n v="47.018985289141177"/>
    <n v="1.2130898204598424"/>
    <n v="2"/>
    <m/>
    <m/>
    <m/>
    <n v="4"/>
    <n v="1"/>
    <n v="3"/>
    <n v="3"/>
    <n v="1"/>
    <n v="4"/>
    <n v="0"/>
    <n v="0"/>
    <n v="1"/>
    <n v="1"/>
    <n v="2"/>
  </r>
  <r>
    <n v="75256"/>
    <x v="0"/>
    <n v="44"/>
    <n v="2"/>
    <n v="2"/>
    <m/>
    <n v="2"/>
    <n v="2"/>
    <n v="1"/>
    <n v="50"/>
    <n v="1.29"/>
    <n v="246"/>
    <n v="6.36"/>
    <n v="50"/>
    <n v="1.29"/>
    <n v="51.624207240850374"/>
    <n v="1.3319045468139397"/>
    <n v="1"/>
    <n v="2"/>
    <m/>
    <n v="8"/>
    <n v="3"/>
    <n v="2"/>
    <n v="3"/>
    <n v="3"/>
    <n v="3"/>
    <m/>
    <n v="0"/>
    <n v="0"/>
    <n v="2"/>
    <n v="2"/>
    <m/>
  </r>
  <r>
    <n v="75257"/>
    <x v="0"/>
    <n v="21"/>
    <n v="4"/>
    <n v="2"/>
    <m/>
    <n v="1"/>
    <n v="3"/>
    <n v="6"/>
    <n v="63"/>
    <n v="1.63"/>
    <n v="163"/>
    <n v="4.22"/>
    <n v="73"/>
    <n v="1.8887301587301586"/>
    <n v="63.119921063755882"/>
    <n v="1.6331027195860648"/>
    <n v="2"/>
    <m/>
    <m/>
    <n v="1"/>
    <n v="4"/>
    <n v="1"/>
    <n v="3"/>
    <n v="2"/>
    <n v="1"/>
    <m/>
    <n v="3"/>
    <n v="3"/>
    <n v="1"/>
    <n v="2"/>
    <m/>
  </r>
  <r>
    <n v="75262"/>
    <x v="0"/>
    <n v="80"/>
    <n v="3"/>
    <n v="1"/>
    <n v="2"/>
    <n v="1"/>
    <n v="5"/>
    <n v="1"/>
    <n v="65"/>
    <n v="1.68"/>
    <n v="193"/>
    <n v="4.99"/>
    <n v="66"/>
    <n v="1.7058461538461538"/>
    <n v="66.029837891740229"/>
    <n v="1.7066173485865166"/>
    <n v="1"/>
    <n v="2"/>
    <m/>
    <n v="15"/>
    <n v="1"/>
    <n v="3"/>
    <n v="3"/>
    <n v="3"/>
    <n v="3"/>
    <n v="0"/>
    <n v="0"/>
    <n v="0"/>
    <n v="1"/>
    <n v="1"/>
    <n v="2"/>
  </r>
  <r>
    <n v="75268"/>
    <x v="0"/>
    <n v="28"/>
    <n v="1"/>
    <n v="2"/>
    <m/>
    <n v="2"/>
    <n v="2"/>
    <n v="5"/>
    <n v="43"/>
    <n v="1.1100000000000001"/>
    <n v="157"/>
    <n v="4.0599999999999996"/>
    <n v="42"/>
    <n v="1.084186046511628"/>
    <n v="42.366365820412945"/>
    <n v="1.093643396759497"/>
    <n v="1"/>
    <m/>
    <m/>
    <n v="8"/>
    <n v="3"/>
    <n v="3"/>
    <n v="3"/>
    <n v="3"/>
    <n v="3"/>
    <n v="4"/>
    <n v="21"/>
    <n v="5"/>
    <n v="2"/>
    <n v="2"/>
    <m/>
  </r>
  <r>
    <n v="75269"/>
    <x v="0"/>
    <n v="29"/>
    <n v="4"/>
    <n v="2"/>
    <m/>
    <n v="1"/>
    <n v="3"/>
    <n v="1"/>
    <n v="63"/>
    <n v="1.63"/>
    <n v="196"/>
    <n v="5.07"/>
    <n v="65"/>
    <n v="1.6817460317460315"/>
    <n v="68.175618151938494"/>
    <n v="1.7639088505977736"/>
    <n v="2"/>
    <m/>
    <m/>
    <n v="3"/>
    <n v="1"/>
    <n v="2"/>
    <n v="4"/>
    <n v="4"/>
    <n v="2"/>
    <n v="5"/>
    <n v="0"/>
    <n v="2"/>
    <n v="1"/>
    <n v="1"/>
    <n v="2"/>
  </r>
  <r>
    <n v="75270"/>
    <x v="0"/>
    <n v="24"/>
    <n v="3"/>
    <n v="2"/>
    <m/>
    <n v="1"/>
    <n v="2"/>
    <n v="1"/>
    <n v="29"/>
    <n v="0.75"/>
    <n v="258"/>
    <n v="6.67"/>
    <n v="25"/>
    <n v="0.64655172413793105"/>
    <n v="33.231539018767201"/>
    <n v="0.8594363539336346"/>
    <n v="2"/>
    <m/>
    <m/>
    <n v="5"/>
    <n v="3"/>
    <n v="0"/>
    <n v="3"/>
    <n v="3"/>
    <n v="0"/>
    <m/>
    <n v="0"/>
    <n v="0"/>
    <n v="1"/>
    <n v="2"/>
    <m/>
  </r>
  <r>
    <n v="75273"/>
    <x v="0"/>
    <n v="75"/>
    <n v="3"/>
    <n v="1"/>
    <n v="2"/>
    <n v="1"/>
    <n v="3"/>
    <n v="2"/>
    <n v="31"/>
    <n v="0.8"/>
    <n v="117"/>
    <n v="3.03"/>
    <n v="28"/>
    <n v="0.72258064516129039"/>
    <n v="37.336742473124026"/>
    <n v="0.96352883801610389"/>
    <n v="2"/>
    <n v="2"/>
    <m/>
    <n v="6"/>
    <n v="2"/>
    <n v="3"/>
    <n v="3"/>
    <n v="3"/>
    <n v="3"/>
    <n v="7"/>
    <n v="0"/>
    <n v="1"/>
    <n v="1"/>
    <n v="1"/>
    <n v="2"/>
  </r>
  <r>
    <n v="75277"/>
    <x v="0"/>
    <n v="70"/>
    <n v="3"/>
    <n v="2"/>
    <m/>
    <n v="1"/>
    <n v="4"/>
    <n v="1"/>
    <n v="40"/>
    <n v="1.03"/>
    <n v="205"/>
    <n v="5.3"/>
    <n v="49"/>
    <n v="1.2617499999999999"/>
    <n v="44.711244927090569"/>
    <n v="1.1513145568725822"/>
    <n v="2"/>
    <n v="2"/>
    <m/>
    <n v="4"/>
    <n v="3"/>
    <n v="1"/>
    <m/>
    <m/>
    <m/>
    <m/>
    <n v="0"/>
    <n v="0"/>
    <n v="2"/>
    <n v="1"/>
    <n v="2"/>
  </r>
  <r>
    <n v="75278"/>
    <x v="0"/>
    <n v="22"/>
    <n v="6"/>
    <n v="2"/>
    <m/>
    <n v="2"/>
    <n v="5"/>
    <n v="5"/>
    <n v="63"/>
    <n v="1.63"/>
    <n v="162"/>
    <n v="4.1900000000000004"/>
    <n v="73"/>
    <n v="1.8887301587301586"/>
    <n v="63.275594290281958"/>
    <n v="1.6371304554469777"/>
    <n v="2"/>
    <m/>
    <m/>
    <n v="14"/>
    <n v="2"/>
    <n v="1"/>
    <n v="3"/>
    <n v="2"/>
    <n v="2"/>
    <n v="2"/>
    <n v="0"/>
    <n v="0"/>
    <n v="1"/>
    <n v="1"/>
    <n v="2"/>
  </r>
  <r>
    <n v="75285"/>
    <x v="0"/>
    <n v="80"/>
    <n v="3"/>
    <n v="1"/>
    <n v="2"/>
    <n v="1"/>
    <n v="5"/>
    <n v="1"/>
    <n v="64"/>
    <n v="1.66"/>
    <n v="209"/>
    <n v="5.4"/>
    <n v="71"/>
    <n v="1.8415625"/>
    <n v="68.539803872314081"/>
    <n v="1.7777511629381464"/>
    <n v="2"/>
    <n v="1"/>
    <n v="2"/>
    <n v="3"/>
    <n v="4"/>
    <n v="1"/>
    <n v="3"/>
    <n v="3"/>
    <n v="3"/>
    <n v="0"/>
    <n v="0"/>
    <n v="1"/>
    <n v="2"/>
    <n v="1"/>
    <n v="2"/>
  </r>
  <r>
    <n v="75287"/>
    <x v="0"/>
    <n v="75"/>
    <n v="4"/>
    <n v="1"/>
    <n v="2"/>
    <n v="1"/>
    <n v="2"/>
    <n v="1"/>
    <n v="84"/>
    <n v="2.17"/>
    <n v="193"/>
    <n v="4.99"/>
    <n v="81"/>
    <n v="2.0924999999999998"/>
    <n v="84.001207195326643"/>
    <n v="2.1700311858792714"/>
    <n v="2"/>
    <n v="2"/>
    <m/>
    <n v="5"/>
    <n v="4"/>
    <n v="3"/>
    <n v="3"/>
    <n v="3"/>
    <n v="3"/>
    <m/>
    <n v="0"/>
    <n v="2"/>
    <n v="2"/>
    <n v="1"/>
    <n v="2"/>
  </r>
  <r>
    <n v="75290"/>
    <x v="0"/>
    <n v="21"/>
    <n v="6"/>
    <n v="2"/>
    <m/>
    <n v="1"/>
    <n v="4"/>
    <n v="5"/>
    <n v="40"/>
    <n v="1.03"/>
    <n v="200"/>
    <n v="5.17"/>
    <n v="50"/>
    <n v="1.2875000000000001"/>
    <n v="41.238941896688168"/>
    <n v="1.0619027538397203"/>
    <n v="1"/>
    <m/>
    <m/>
    <m/>
    <n v="3"/>
    <n v="1"/>
    <n v="2"/>
    <n v="1"/>
    <n v="1"/>
    <n v="2"/>
    <n v="3"/>
    <n v="5"/>
    <n v="1"/>
    <n v="1"/>
    <n v="2"/>
  </r>
  <r>
    <n v="75298"/>
    <x v="0"/>
    <n v="72"/>
    <n v="4"/>
    <n v="1"/>
    <n v="1"/>
    <n v="1"/>
    <n v="3"/>
    <n v="1"/>
    <n v="48"/>
    <n v="1.24"/>
    <n v="147"/>
    <n v="3.8"/>
    <n v="42"/>
    <n v="1.085"/>
    <n v="49.141988328994245"/>
    <n v="1.2695013651656846"/>
    <n v="1"/>
    <n v="2"/>
    <m/>
    <n v="15"/>
    <n v="3"/>
    <n v="3"/>
    <n v="3"/>
    <n v="3"/>
    <n v="3"/>
    <n v="1"/>
    <n v="0"/>
    <n v="0"/>
    <n v="1"/>
    <n v="1"/>
    <n v="2"/>
  </r>
  <r>
    <n v="75299"/>
    <x v="0"/>
    <n v="80"/>
    <n v="2"/>
    <n v="2"/>
    <m/>
    <n v="1"/>
    <n v="3"/>
    <n v="1"/>
    <n v="58"/>
    <n v="1.5"/>
    <n v="215"/>
    <n v="5.56"/>
    <n v="57"/>
    <n v="1.4741379310344827"/>
    <n v="59.110105957485729"/>
    <n v="1.5287096368315274"/>
    <n v="1"/>
    <n v="2"/>
    <m/>
    <n v="4"/>
    <n v="3"/>
    <n v="3"/>
    <n v="3"/>
    <n v="3"/>
    <n v="3"/>
    <n v="2"/>
    <n v="0"/>
    <n v="0"/>
    <n v="1"/>
    <n v="1"/>
    <n v="2"/>
  </r>
  <r>
    <n v="75301"/>
    <x v="0"/>
    <n v="48"/>
    <n v="3"/>
    <n v="2"/>
    <m/>
    <n v="1"/>
    <n v="3"/>
    <n v="3"/>
    <n v="46"/>
    <n v="1.19"/>
    <n v="176"/>
    <n v="4.55"/>
    <n v="50"/>
    <n v="1.2934782608695652"/>
    <n v="52.431682839229346"/>
    <n v="1.3563848386670201"/>
    <n v="2"/>
    <n v="1"/>
    <n v="1"/>
    <n v="1"/>
    <n v="5"/>
    <n v="1"/>
    <n v="3"/>
    <n v="3"/>
    <n v="0"/>
    <m/>
    <n v="2"/>
    <n v="15"/>
    <n v="1"/>
    <n v="1"/>
    <n v="2"/>
  </r>
  <r>
    <n v="75306"/>
    <x v="0"/>
    <n v="59"/>
    <n v="6"/>
    <n v="2"/>
    <m/>
    <n v="2"/>
    <n v="4"/>
    <n v="1"/>
    <n v="56"/>
    <n v="1.45"/>
    <n v="245"/>
    <n v="6.34"/>
    <n v="57"/>
    <n v="1.4758928571428569"/>
    <n v="61.410707359359918"/>
    <n v="1.5900986726977122"/>
    <n v="1"/>
    <n v="2"/>
    <m/>
    <n v="4"/>
    <n v="3"/>
    <n v="2"/>
    <n v="3"/>
    <n v="2"/>
    <n v="2"/>
    <m/>
    <n v="0"/>
    <n v="0"/>
    <n v="2"/>
    <n v="1"/>
    <n v="2"/>
  </r>
  <r>
    <n v="75307"/>
    <x v="0"/>
    <n v="26"/>
    <n v="3"/>
    <n v="2"/>
    <m/>
    <n v="1"/>
    <n v="4"/>
    <n v="5"/>
    <n v="30"/>
    <n v="0.78"/>
    <n v="135"/>
    <n v="3.49"/>
    <n v="32"/>
    <n v="0.83200000000000007"/>
    <n v="28.146467033018638"/>
    <n v="0.73180814285848461"/>
    <n v="2"/>
    <m/>
    <m/>
    <n v="10"/>
    <n v="4"/>
    <n v="2"/>
    <n v="3"/>
    <n v="2"/>
    <n v="2"/>
    <n v="2"/>
    <n v="8"/>
    <n v="4"/>
    <n v="1"/>
    <n v="1"/>
    <n v="2"/>
  </r>
  <r>
    <n v="75311"/>
    <x v="0"/>
    <n v="74"/>
    <n v="4"/>
    <n v="2"/>
    <m/>
    <n v="2"/>
    <n v="3"/>
    <n v="1"/>
    <n v="40"/>
    <n v="1.03"/>
    <n v="164"/>
    <n v="4.24"/>
    <n v="41"/>
    <n v="1.0557500000000002"/>
    <n v="36.421472494892036"/>
    <n v="0.93785291674346993"/>
    <n v="1"/>
    <n v="2"/>
    <m/>
    <n v="6"/>
    <n v="1"/>
    <n v="3"/>
    <n v="3"/>
    <n v="3"/>
    <n v="3"/>
    <m/>
    <n v="1"/>
    <n v="0"/>
    <n v="1"/>
    <n v="1"/>
    <n v="2"/>
  </r>
  <r>
    <n v="75315"/>
    <x v="0"/>
    <n v="67"/>
    <n v="3"/>
    <n v="1"/>
    <n v="1"/>
    <n v="1"/>
    <n v="4"/>
    <n v="1"/>
    <n v="38"/>
    <n v="0.98"/>
    <n v="167"/>
    <n v="4.32"/>
    <n v="39"/>
    <n v="1.0057894736842106"/>
    <n v="48.849768263439351"/>
    <n v="1.2598098131097517"/>
    <n v="1"/>
    <n v="2"/>
    <m/>
    <n v="8"/>
    <n v="4"/>
    <n v="3"/>
    <n v="3"/>
    <n v="3"/>
    <n v="3"/>
    <n v="1"/>
    <n v="0"/>
    <n v="0"/>
    <n v="1"/>
    <n v="1"/>
    <n v="2"/>
  </r>
  <r>
    <n v="75321"/>
    <x v="0"/>
    <n v="25"/>
    <n v="2"/>
    <n v="2"/>
    <m/>
    <n v="1"/>
    <n v="4"/>
    <n v="5"/>
    <n v="33"/>
    <n v="0.85"/>
    <n v="194"/>
    <n v="5.0199999999999996"/>
    <n v="38"/>
    <n v="0.97878787878787865"/>
    <n v="36.767140795320714"/>
    <n v="0.94703241442492747"/>
    <n v="1"/>
    <m/>
    <m/>
    <n v="5"/>
    <n v="2"/>
    <n v="3"/>
    <m/>
    <m/>
    <m/>
    <n v="0"/>
    <n v="4"/>
    <n v="0"/>
    <n v="1"/>
    <n v="1"/>
    <n v="2"/>
  </r>
  <r>
    <n v="75325"/>
    <x v="0"/>
    <n v="64"/>
    <n v="3"/>
    <n v="1"/>
    <n v="1"/>
    <n v="1"/>
    <n v="2"/>
    <n v="1"/>
    <n v="63"/>
    <n v="1.63"/>
    <n v="207"/>
    <n v="5.35"/>
    <n v="67"/>
    <n v="1.7334920634920634"/>
    <n v="65.5294400063501"/>
    <n v="1.6954442414341373"/>
    <n v="1"/>
    <n v="2"/>
    <m/>
    <n v="4"/>
    <n v="3"/>
    <n v="3"/>
    <n v="3"/>
    <n v="3"/>
    <n v="3"/>
    <m/>
    <n v="0"/>
    <n v="0"/>
    <n v="1"/>
    <n v="1"/>
    <n v="2"/>
  </r>
  <r>
    <n v="75327"/>
    <x v="0"/>
    <n v="34"/>
    <n v="1"/>
    <n v="2"/>
    <m/>
    <n v="2"/>
    <n v="3"/>
    <n v="1"/>
    <n v="52"/>
    <n v="1.34"/>
    <n v="211"/>
    <n v="5.46"/>
    <n v="56"/>
    <n v="1.4430769230769231"/>
    <n v="46.655969559644582"/>
    <n v="1.2022884463446872"/>
    <n v="1"/>
    <m/>
    <m/>
    <n v="7"/>
    <n v="3"/>
    <n v="2"/>
    <m/>
    <m/>
    <m/>
    <n v="3"/>
    <n v="0"/>
    <n v="2"/>
    <n v="1"/>
    <n v="2"/>
    <m/>
  </r>
  <r>
    <n v="75328"/>
    <x v="0"/>
    <n v="24"/>
    <n v="3"/>
    <n v="2"/>
    <m/>
    <n v="1"/>
    <n v="4"/>
    <n v="5"/>
    <n v="63"/>
    <n v="1.63"/>
    <n v="166"/>
    <n v="4.29"/>
    <n v="58"/>
    <n v="1.5006349206349205"/>
    <n v="65.405794450250283"/>
    <n v="1.6922451579985389"/>
    <n v="2"/>
    <m/>
    <m/>
    <n v="9"/>
    <n v="3"/>
    <n v="3"/>
    <n v="3"/>
    <n v="3"/>
    <n v="2"/>
    <n v="1"/>
    <n v="4"/>
    <n v="1"/>
    <n v="1"/>
    <n v="1"/>
    <n v="2"/>
  </r>
  <r>
    <n v="75330"/>
    <x v="0"/>
    <n v="55"/>
    <n v="3"/>
    <n v="2"/>
    <m/>
    <n v="1"/>
    <n v="4"/>
    <n v="3"/>
    <n v="55"/>
    <n v="1.42"/>
    <n v="190"/>
    <n v="4.91"/>
    <n v="51"/>
    <n v="1.3167272727272727"/>
    <n v="55.976054821183418"/>
    <n v="1.4451999608378263"/>
    <n v="2"/>
    <n v="2"/>
    <m/>
    <n v="5"/>
    <n v="2"/>
    <n v="0"/>
    <n v="3"/>
    <n v="3"/>
    <n v="3"/>
    <m/>
    <n v="0"/>
    <n v="0"/>
    <n v="1"/>
    <n v="1"/>
    <n v="2"/>
  </r>
  <r>
    <n v="75331"/>
    <x v="0"/>
    <n v="32"/>
    <n v="3"/>
    <n v="2"/>
    <m/>
    <n v="1"/>
    <n v="3"/>
    <n v="6"/>
    <n v="63"/>
    <n v="1.63"/>
    <n v="186"/>
    <n v="4.8099999999999996"/>
    <n v="60"/>
    <n v="1.5523809523809524"/>
    <n v="63.028783030299792"/>
    <n v="1.63074470379982"/>
    <n v="2"/>
    <m/>
    <m/>
    <n v="15"/>
    <n v="3"/>
    <n v="1"/>
    <n v="1"/>
    <n v="1"/>
    <n v="1"/>
    <n v="2"/>
    <n v="0"/>
    <n v="0"/>
    <n v="1"/>
    <n v="1"/>
    <n v="2"/>
  </r>
  <r>
    <n v="75333"/>
    <x v="0"/>
    <n v="44"/>
    <n v="1"/>
    <n v="1"/>
    <n v="1"/>
    <n v="1"/>
    <n v="4"/>
    <n v="1"/>
    <n v="34"/>
    <n v="0.88"/>
    <n v="193"/>
    <n v="4.99"/>
    <n v="38"/>
    <n v="0.98352941176470576"/>
    <n v="37.621433134002075"/>
    <n v="0.97373121052711253"/>
    <n v="1"/>
    <n v="2"/>
    <m/>
    <n v="14"/>
    <n v="4"/>
    <n v="1"/>
    <n v="3"/>
    <n v="2"/>
    <n v="2"/>
    <n v="18"/>
    <n v="0"/>
    <n v="0"/>
    <n v="1"/>
    <n v="1"/>
    <n v="2"/>
  </r>
  <r>
    <n v="75334"/>
    <x v="0"/>
    <n v="66"/>
    <n v="2"/>
    <n v="2"/>
    <m/>
    <n v="2"/>
    <n v="3"/>
    <n v="1"/>
    <n v="44"/>
    <n v="1.1399999999999999"/>
    <n v="142"/>
    <n v="3.67"/>
    <n v="42"/>
    <n v="1.0881818181818181"/>
    <n v="45.850702119338195"/>
    <n v="1.1879500094555804"/>
    <n v="1"/>
    <n v="2"/>
    <m/>
    <n v="9"/>
    <n v="3"/>
    <n v="2"/>
    <n v="3"/>
    <n v="3"/>
    <n v="3"/>
    <n v="0"/>
    <n v="1"/>
    <n v="0"/>
    <n v="1"/>
    <n v="1"/>
    <n v="2"/>
  </r>
  <r>
    <n v="75335"/>
    <x v="0"/>
    <n v="30"/>
    <n v="4"/>
    <n v="2"/>
    <m/>
    <n v="1"/>
    <n v="2"/>
    <n v="5"/>
    <n v="54"/>
    <n v="1.4"/>
    <n v="250"/>
    <n v="6.47"/>
    <n v="50"/>
    <n v="1.2962962962962963"/>
    <n v="47.973940218068094"/>
    <n v="1.2437688204684321"/>
    <n v="1"/>
    <m/>
    <m/>
    <n v="4"/>
    <n v="4"/>
    <n v="2"/>
    <n v="3"/>
    <n v="2"/>
    <n v="2"/>
    <n v="5"/>
    <n v="0"/>
    <n v="2"/>
    <n v="1"/>
    <n v="2"/>
    <m/>
  </r>
  <r>
    <n v="75339"/>
    <x v="0"/>
    <n v="34"/>
    <n v="3"/>
    <n v="2"/>
    <m/>
    <n v="1"/>
    <n v="3"/>
    <n v="5"/>
    <n v="59"/>
    <n v="1.53"/>
    <n v="241"/>
    <n v="6.23"/>
    <n v="61"/>
    <n v="1.581864406779661"/>
    <n v="64.973770785349984"/>
    <n v="1.6849130390099232"/>
    <n v="2"/>
    <m/>
    <m/>
    <n v="6"/>
    <n v="5"/>
    <n v="2"/>
    <n v="3"/>
    <n v="3"/>
    <n v="3"/>
    <n v="14"/>
    <n v="0"/>
    <n v="0"/>
    <n v="1"/>
    <n v="2"/>
    <m/>
  </r>
  <r>
    <n v="75342"/>
    <x v="0"/>
    <n v="73"/>
    <n v="3"/>
    <n v="2"/>
    <m/>
    <n v="1"/>
    <n v="3"/>
    <n v="1"/>
    <n v="39"/>
    <n v="1.01"/>
    <n v="157"/>
    <n v="4.0599999999999996"/>
    <n v="38"/>
    <n v="0.98410256410256414"/>
    <n v="43.077038613991348"/>
    <n v="1.1155848461572118"/>
    <n v="2"/>
    <n v="2"/>
    <m/>
    <n v="15"/>
    <n v="4"/>
    <n v="3"/>
    <n v="2"/>
    <n v="2"/>
    <n v="2"/>
    <n v="1"/>
    <n v="0"/>
    <n v="3"/>
    <n v="1"/>
    <n v="1"/>
    <n v="2"/>
  </r>
  <r>
    <n v="75343"/>
    <x v="0"/>
    <n v="80"/>
    <n v="3"/>
    <n v="1"/>
    <n v="1"/>
    <n v="1"/>
    <n v="2"/>
    <n v="1"/>
    <n v="36"/>
    <n v="0.93"/>
    <n v="146"/>
    <n v="3.78"/>
    <n v="33"/>
    <n v="0.85250000000000004"/>
    <n v="34.275328711853923"/>
    <n v="0.88544599172289307"/>
    <n v="1"/>
    <n v="2"/>
    <m/>
    <n v="5"/>
    <n v="4"/>
    <n v="3"/>
    <n v="3"/>
    <n v="3"/>
    <n v="3"/>
    <n v="1"/>
    <n v="0"/>
    <n v="4"/>
    <n v="1"/>
    <n v="1"/>
    <n v="2"/>
  </r>
  <r>
    <n v="75344"/>
    <x v="0"/>
    <n v="62"/>
    <n v="3"/>
    <n v="2"/>
    <m/>
    <n v="1"/>
    <n v="2"/>
    <n v="1"/>
    <n v="50"/>
    <n v="1.29"/>
    <n v="196"/>
    <n v="5.07"/>
    <n v="46"/>
    <n v="1.1868000000000001"/>
    <n v="49.216337687156305"/>
    <n v="1.2697815123286327"/>
    <n v="2"/>
    <n v="1"/>
    <n v="2"/>
    <n v="15"/>
    <n v="4"/>
    <n v="1"/>
    <n v="3"/>
    <n v="2"/>
    <n v="1"/>
    <n v="0"/>
    <n v="6"/>
    <n v="0"/>
    <n v="1"/>
    <n v="1"/>
    <n v="2"/>
  </r>
  <r>
    <n v="75346"/>
    <x v="0"/>
    <n v="41"/>
    <n v="3"/>
    <n v="2"/>
    <m/>
    <n v="1"/>
    <n v="5"/>
    <n v="1"/>
    <n v="48"/>
    <n v="1.24"/>
    <n v="183"/>
    <n v="4.7300000000000004"/>
    <n v="56"/>
    <n v="1.4466666666666665"/>
    <n v="51.137326099802891"/>
    <n v="1.3210475909115746"/>
    <n v="2"/>
    <n v="2"/>
    <m/>
    <n v="15"/>
    <n v="2"/>
    <n v="0"/>
    <m/>
    <m/>
    <m/>
    <n v="2"/>
    <n v="0"/>
    <n v="2"/>
    <n v="1"/>
    <n v="1"/>
    <n v="2"/>
  </r>
  <r>
    <n v="75349"/>
    <x v="0"/>
    <n v="54"/>
    <n v="2"/>
    <n v="2"/>
    <m/>
    <n v="2"/>
    <n v="2"/>
    <n v="4"/>
    <n v="43"/>
    <n v="1.1100000000000001"/>
    <n v="221"/>
    <n v="5.72"/>
    <n v="50"/>
    <n v="1.2906976744186047"/>
    <n v="48.231391220286163"/>
    <n v="1.2450428896399452"/>
    <n v="2"/>
    <n v="2"/>
    <m/>
    <n v="6"/>
    <n v="3"/>
    <n v="1"/>
    <n v="3"/>
    <n v="3"/>
    <n v="2"/>
    <m/>
    <n v="0"/>
    <n v="0"/>
    <n v="1"/>
    <n v="2"/>
    <m/>
  </r>
  <r>
    <n v="75352"/>
    <x v="0"/>
    <n v="30"/>
    <n v="2"/>
    <n v="1"/>
    <n v="2"/>
    <n v="1"/>
    <n v="4"/>
    <n v="1"/>
    <n v="36"/>
    <n v="0.93"/>
    <n v="173"/>
    <n v="4.47"/>
    <n v="45"/>
    <n v="1.1625000000000001"/>
    <n v="33.819617393641302"/>
    <n v="0.87367344933573365"/>
    <n v="1"/>
    <m/>
    <m/>
    <n v="12"/>
    <n v="2"/>
    <n v="1"/>
    <m/>
    <m/>
    <m/>
    <n v="0"/>
    <n v="0"/>
    <n v="0"/>
    <n v="1"/>
    <n v="1"/>
    <n v="2"/>
  </r>
  <r>
    <n v="75358"/>
    <x v="0"/>
    <n v="40"/>
    <n v="1"/>
    <n v="2"/>
    <m/>
    <n v="2"/>
    <n v="2"/>
    <n v="1"/>
    <n v="37"/>
    <n v="0.96"/>
    <n v="180"/>
    <n v="4.6500000000000004"/>
    <n v="34"/>
    <n v="0.88216216216216214"/>
    <n v="44.161914337587412"/>
    <n v="1.1458226422725382"/>
    <n v="1"/>
    <n v="2"/>
    <m/>
    <n v="77"/>
    <n v="3"/>
    <n v="2"/>
    <n v="3"/>
    <n v="3"/>
    <n v="3"/>
    <m/>
    <n v="0"/>
    <n v="0"/>
    <n v="2"/>
    <n v="2"/>
    <m/>
  </r>
  <r>
    <n v="75361"/>
    <x v="0"/>
    <n v="66"/>
    <n v="6"/>
    <n v="1"/>
    <n v="1"/>
    <n v="1"/>
    <n v="4"/>
    <n v="1"/>
    <n v="49"/>
    <n v="1.27"/>
    <n v="197"/>
    <n v="5.09"/>
    <n v="49"/>
    <n v="1.27"/>
    <n v="54.801852247925787"/>
    <n v="1.420374537854403"/>
    <n v="2"/>
    <n v="2"/>
    <m/>
    <n v="7"/>
    <n v="1"/>
    <n v="2"/>
    <n v="3"/>
    <n v="3"/>
    <n v="2"/>
    <n v="1"/>
    <n v="2"/>
    <n v="4"/>
    <n v="1"/>
    <n v="1"/>
    <n v="2"/>
  </r>
  <r>
    <n v="75362"/>
    <x v="0"/>
    <n v="40"/>
    <n v="2"/>
    <n v="1"/>
    <n v="1"/>
    <n v="1"/>
    <n v="4"/>
    <n v="1"/>
    <n v="93"/>
    <n v="2.4"/>
    <n v="246"/>
    <n v="6.36"/>
    <n v="90"/>
    <n v="2.3225806451612905"/>
    <n v="89.045768802101406"/>
    <n v="2.2979553239251973"/>
    <n v="1"/>
    <n v="2"/>
    <m/>
    <n v="9"/>
    <n v="4"/>
    <n v="3"/>
    <n v="3"/>
    <n v="3"/>
    <n v="3"/>
    <n v="0"/>
    <n v="1"/>
    <n v="0"/>
    <n v="1"/>
    <n v="1"/>
    <n v="2"/>
  </r>
  <r>
    <n v="75364"/>
    <x v="0"/>
    <n v="61"/>
    <n v="3"/>
    <n v="2"/>
    <m/>
    <n v="1"/>
    <n v="4"/>
    <n v="1"/>
    <n v="48"/>
    <n v="1.24"/>
    <n v="175"/>
    <n v="4.53"/>
    <n v="47"/>
    <n v="1.2141666666666666"/>
    <n v="51.72102196809243"/>
    <n v="1.3361264008423879"/>
    <n v="2"/>
    <n v="2"/>
    <m/>
    <n v="15"/>
    <n v="2"/>
    <n v="0"/>
    <n v="3"/>
    <n v="2"/>
    <n v="1"/>
    <n v="1"/>
    <n v="3"/>
    <n v="0"/>
    <n v="1"/>
    <n v="1"/>
    <n v="2"/>
  </r>
  <r>
    <n v="75370"/>
    <x v="0"/>
    <n v="25"/>
    <n v="3"/>
    <n v="2"/>
    <m/>
    <n v="1"/>
    <n v="5"/>
    <n v="5"/>
    <n v="84"/>
    <n v="2.17"/>
    <n v="154"/>
    <n v="3.98"/>
    <n v="91"/>
    <n v="2.3508333333333331"/>
    <n v="88.313542479744171"/>
    <n v="2.2814331807267245"/>
    <n v="1"/>
    <m/>
    <m/>
    <n v="7"/>
    <n v="3"/>
    <n v="2"/>
    <n v="3"/>
    <n v="3"/>
    <n v="2"/>
    <n v="0"/>
    <n v="90"/>
    <n v="0"/>
    <n v="1"/>
    <n v="1"/>
    <n v="2"/>
  </r>
  <r>
    <n v="75375"/>
    <x v="0"/>
    <n v="52"/>
    <n v="3"/>
    <n v="2"/>
    <m/>
    <n v="1"/>
    <n v="3"/>
    <n v="1"/>
    <n v="42"/>
    <n v="1.0900000000000001"/>
    <n v="180"/>
    <n v="4.6500000000000004"/>
    <n v="42"/>
    <n v="1.0900000000000001"/>
    <n v="48.463873378014732"/>
    <n v="1.257752904334192"/>
    <n v="2"/>
    <n v="2"/>
    <m/>
    <n v="4"/>
    <n v="2"/>
    <n v="3"/>
    <n v="3"/>
    <n v="3"/>
    <n v="3"/>
    <n v="0"/>
    <n v="0"/>
    <n v="0"/>
    <n v="1"/>
    <n v="1"/>
    <n v="2"/>
  </r>
  <r>
    <n v="75377"/>
    <x v="0"/>
    <n v="53"/>
    <n v="3"/>
    <n v="2"/>
    <m/>
    <n v="1"/>
    <n v="5"/>
    <n v="1"/>
    <n v="42"/>
    <n v="1.0900000000000001"/>
    <n v="162"/>
    <n v="4.1900000000000004"/>
    <n v="37"/>
    <n v="0.96023809523809533"/>
    <n v="45.730301093713734"/>
    <n v="1.1868101950511423"/>
    <n v="2"/>
    <n v="2"/>
    <m/>
    <n v="15"/>
    <n v="3"/>
    <n v="1"/>
    <n v="3"/>
    <n v="3"/>
    <n v="3"/>
    <n v="2"/>
    <n v="3"/>
    <n v="1"/>
    <n v="1"/>
    <n v="1"/>
    <n v="2"/>
  </r>
  <r>
    <n v="75382"/>
    <x v="0"/>
    <n v="54"/>
    <n v="4"/>
    <n v="2"/>
    <m/>
    <n v="1"/>
    <n v="3"/>
    <n v="5"/>
    <n v="33"/>
    <n v="0.85"/>
    <n v="161"/>
    <n v="4.16"/>
    <n v="27"/>
    <n v="0.69545454545454544"/>
    <n v="25.992341710955237"/>
    <n v="0.66949971073672576"/>
    <n v="1"/>
    <n v="2"/>
    <m/>
    <n v="5"/>
    <n v="2"/>
    <n v="0"/>
    <n v="3"/>
    <n v="3"/>
    <n v="2"/>
    <n v="0"/>
    <n v="1"/>
    <n v="0"/>
    <n v="1"/>
    <n v="1"/>
    <n v="2"/>
  </r>
  <r>
    <n v="75384"/>
    <x v="0"/>
    <n v="61"/>
    <n v="3"/>
    <n v="2"/>
    <m/>
    <n v="1"/>
    <n v="4"/>
    <n v="1"/>
    <n v="30"/>
    <n v="0.78"/>
    <n v="151"/>
    <n v="3.9"/>
    <n v="30"/>
    <n v="0.78"/>
    <n v="29.784738820550061"/>
    <n v="0.77440320933430162"/>
    <n v="2"/>
    <n v="2"/>
    <m/>
    <n v="12"/>
    <n v="3"/>
    <n v="3"/>
    <n v="3"/>
    <n v="3"/>
    <n v="3"/>
    <n v="5"/>
    <n v="1"/>
    <n v="1"/>
    <n v="2"/>
    <n v="1"/>
    <n v="2"/>
  </r>
  <r>
    <n v="75390"/>
    <x v="0"/>
    <n v="36"/>
    <n v="6"/>
    <n v="2"/>
    <m/>
    <n v="1"/>
    <n v="5"/>
    <n v="5"/>
    <n v="33"/>
    <n v="0.85"/>
    <n v="209"/>
    <n v="5.4"/>
    <n v="30"/>
    <n v="0.77272727272727271"/>
    <n v="31.638006918114062"/>
    <n v="0.81491836001202878"/>
    <n v="2"/>
    <m/>
    <m/>
    <n v="14"/>
    <n v="3"/>
    <n v="0"/>
    <n v="1"/>
    <n v="1"/>
    <n v="1"/>
    <m/>
    <n v="0"/>
    <n v="150"/>
    <n v="1"/>
    <n v="2"/>
    <m/>
  </r>
  <r>
    <n v="75395"/>
    <x v="0"/>
    <n v="53"/>
    <n v="4"/>
    <n v="1"/>
    <n v="2"/>
    <n v="1"/>
    <n v="4"/>
    <n v="1"/>
    <n v="82"/>
    <n v="2.12"/>
    <n v="227"/>
    <n v="5.87"/>
    <n v="81"/>
    <n v="2.0941463414634147"/>
    <n v="82.195368341456998"/>
    <n v="2.1250509863888882"/>
    <n v="2"/>
    <n v="2"/>
    <m/>
    <n v="14"/>
    <n v="3"/>
    <n v="1"/>
    <n v="3"/>
    <n v="3"/>
    <n v="1"/>
    <n v="1"/>
    <n v="1"/>
    <n v="0"/>
    <n v="1"/>
    <n v="1"/>
    <n v="2"/>
  </r>
  <r>
    <n v="75404"/>
    <x v="0"/>
    <n v="43"/>
    <n v="2"/>
    <n v="1"/>
    <n v="2"/>
    <n v="2"/>
    <n v="4"/>
    <n v="1"/>
    <n v="47"/>
    <n v="1.22"/>
    <n v="267"/>
    <n v="6.9"/>
    <n v="46"/>
    <n v="1.1940425531914893"/>
    <n v="47.672678824349674"/>
    <n v="1.2374610248022682"/>
    <n v="2"/>
    <n v="2"/>
    <m/>
    <n v="14"/>
    <n v="5"/>
    <n v="3"/>
    <n v="3"/>
    <n v="3"/>
    <n v="3"/>
    <n v="0"/>
    <n v="0"/>
    <n v="0"/>
    <n v="2"/>
    <n v="1"/>
    <n v="2"/>
  </r>
  <r>
    <n v="75409"/>
    <x v="0"/>
    <n v="47"/>
    <n v="1"/>
    <n v="2"/>
    <m/>
    <n v="2"/>
    <n v="1"/>
    <n v="1"/>
    <n v="48"/>
    <n v="1.24"/>
    <n v="252"/>
    <n v="6.52"/>
    <n v="50"/>
    <n v="1.2916666666666667"/>
    <n v="53.143275238873372"/>
    <n v="1.3728679436708955"/>
    <n v="1"/>
    <n v="2"/>
    <m/>
    <n v="7"/>
    <n v="4"/>
    <n v="0"/>
    <m/>
    <m/>
    <m/>
    <m/>
    <n v="0"/>
    <n v="0"/>
    <n v="2"/>
    <n v="1"/>
    <n v="2"/>
  </r>
  <r>
    <n v="75414"/>
    <x v="0"/>
    <n v="56"/>
    <n v="6"/>
    <n v="2"/>
    <m/>
    <n v="1"/>
    <n v="5"/>
    <n v="1"/>
    <n v="112"/>
    <n v="2.9"/>
    <n v="230"/>
    <n v="5.95"/>
    <n v="119"/>
    <n v="3.0812499999999998"/>
    <n v="113.9515328792691"/>
    <n v="2.950530762052503"/>
    <n v="2"/>
    <n v="2"/>
    <m/>
    <n v="14"/>
    <n v="3"/>
    <n v="3"/>
    <n v="3"/>
    <n v="3"/>
    <n v="3"/>
    <n v="0"/>
    <n v="0"/>
    <n v="0"/>
    <n v="1"/>
    <n v="1"/>
    <n v="2"/>
  </r>
  <r>
    <n v="75416"/>
    <x v="0"/>
    <n v="61"/>
    <n v="3"/>
    <n v="1"/>
    <n v="1"/>
    <n v="1"/>
    <n v="4"/>
    <n v="1"/>
    <n v="22"/>
    <n v="0.56999999999999995"/>
    <n v="196"/>
    <n v="5.07"/>
    <n v="19"/>
    <n v="0.4922727272727272"/>
    <n v="18.174941632468197"/>
    <n v="0.47089621502303963"/>
    <n v="1"/>
    <n v="1"/>
    <n v="1"/>
    <n v="4"/>
    <n v="4"/>
    <n v="3"/>
    <n v="3"/>
    <n v="3"/>
    <n v="3"/>
    <n v="1"/>
    <n v="0"/>
    <n v="0"/>
    <n v="1"/>
    <n v="1"/>
    <n v="2"/>
  </r>
  <r>
    <n v="75418"/>
    <x v="0"/>
    <n v="64"/>
    <n v="4"/>
    <n v="2"/>
    <m/>
    <n v="1"/>
    <n v="4"/>
    <n v="1"/>
    <n v="55"/>
    <n v="1.42"/>
    <n v="202"/>
    <n v="5.22"/>
    <n v="58"/>
    <n v="1.4974545454545454"/>
    <n v="51.221133328183697"/>
    <n v="1.3224365332003791"/>
    <n v="1"/>
    <n v="2"/>
    <m/>
    <n v="14"/>
    <n v="3"/>
    <n v="2"/>
    <m/>
    <m/>
    <m/>
    <m/>
    <n v="0"/>
    <n v="0"/>
    <n v="1"/>
    <n v="1"/>
    <n v="2"/>
  </r>
  <r>
    <n v="75424"/>
    <x v="0"/>
    <n v="42"/>
    <n v="2"/>
    <n v="2"/>
    <m/>
    <n v="77"/>
    <n v="5"/>
    <n v="1"/>
    <n v="44"/>
    <n v="1.1399999999999999"/>
    <n v="232"/>
    <n v="6"/>
    <n v="42"/>
    <n v="1.0881818181818181"/>
    <n v="41.427073397707233"/>
    <n v="1.0733378107587781"/>
    <n v="1"/>
    <n v="2"/>
    <m/>
    <n v="77"/>
    <n v="1"/>
    <n v="0"/>
    <m/>
    <m/>
    <m/>
    <m/>
    <n v="9999"/>
    <n v="0"/>
    <n v="2"/>
    <n v="1"/>
    <n v="2"/>
  </r>
  <r>
    <n v="75426"/>
    <x v="0"/>
    <n v="24"/>
    <n v="3"/>
    <n v="2"/>
    <m/>
    <n v="1"/>
    <n v="5"/>
    <n v="5"/>
    <n v="54"/>
    <n v="1.4"/>
    <n v="138"/>
    <n v="3.57"/>
    <n v="53"/>
    <n v="1.3740740740740738"/>
    <n v="48.278597835460864"/>
    <n v="1.2516673512897261"/>
    <n v="2"/>
    <m/>
    <m/>
    <n v="12"/>
    <n v="2"/>
    <n v="3"/>
    <n v="3"/>
    <n v="3"/>
    <n v="3"/>
    <n v="4"/>
    <n v="0"/>
    <n v="1"/>
    <n v="1"/>
    <n v="1"/>
    <n v="2"/>
  </r>
  <r>
    <n v="75432"/>
    <x v="0"/>
    <n v="23"/>
    <n v="3"/>
    <n v="2"/>
    <m/>
    <n v="1"/>
    <n v="4"/>
    <n v="1"/>
    <n v="44"/>
    <n v="1.1399999999999999"/>
    <n v="166"/>
    <n v="4.29"/>
    <n v="50"/>
    <n v="1.2954545454545452"/>
    <n v="47.876147352051142"/>
    <n v="1.2404274541213249"/>
    <n v="1"/>
    <m/>
    <m/>
    <n v="77"/>
    <n v="4"/>
    <n v="2"/>
    <n v="2"/>
    <n v="2"/>
    <n v="2"/>
    <m/>
    <n v="1"/>
    <n v="0"/>
    <n v="1"/>
    <n v="2"/>
    <m/>
  </r>
  <r>
    <n v="75440"/>
    <x v="0"/>
    <n v="59"/>
    <n v="2"/>
    <n v="2"/>
    <m/>
    <n v="2"/>
    <n v="1"/>
    <n v="5"/>
    <n v="77"/>
    <n v="1.99"/>
    <n v="232"/>
    <n v="6"/>
    <n v="74"/>
    <n v="1.9124675324675324"/>
    <n v="68.642435882564868"/>
    <n v="1.7740058104714815"/>
    <n v="1"/>
    <n v="2"/>
    <m/>
    <n v="14"/>
    <n v="3"/>
    <n v="3"/>
    <n v="3"/>
    <n v="3"/>
    <n v="3"/>
    <n v="5"/>
    <n v="0"/>
    <n v="0"/>
    <n v="1"/>
    <n v="1"/>
    <n v="2"/>
  </r>
  <r>
    <n v="75443"/>
    <x v="0"/>
    <n v="74"/>
    <n v="3"/>
    <n v="2"/>
    <m/>
    <n v="1"/>
    <n v="3"/>
    <n v="1"/>
    <n v="36"/>
    <n v="0.93"/>
    <n v="167"/>
    <n v="4.32"/>
    <n v="30"/>
    <n v="0.77500000000000002"/>
    <n v="37.342177977031717"/>
    <n v="0.96467293107331942"/>
    <n v="1"/>
    <n v="2"/>
    <m/>
    <n v="4"/>
    <n v="3"/>
    <n v="3"/>
    <n v="3"/>
    <n v="3"/>
    <n v="3"/>
    <n v="1"/>
    <n v="0"/>
    <n v="0"/>
    <n v="1"/>
    <n v="1"/>
    <n v="2"/>
  </r>
  <r>
    <n v="75445"/>
    <x v="0"/>
    <n v="21"/>
    <n v="3"/>
    <n v="2"/>
    <m/>
    <n v="1"/>
    <n v="4"/>
    <n v="5"/>
    <n v="37"/>
    <n v="0.96"/>
    <n v="195"/>
    <n v="5.04"/>
    <n v="42"/>
    <n v="1.0897297297297297"/>
    <n v="41.995057363291636"/>
    <n v="1.0896014883448639"/>
    <n v="1"/>
    <m/>
    <m/>
    <n v="8"/>
    <n v="3"/>
    <n v="3"/>
    <n v="3"/>
    <n v="3"/>
    <n v="2"/>
    <n v="1"/>
    <n v="6"/>
    <n v="3"/>
    <n v="1"/>
    <n v="9"/>
    <m/>
  </r>
  <r>
    <n v="75446"/>
    <x v="0"/>
    <n v="23"/>
    <n v="1"/>
    <n v="2"/>
    <m/>
    <n v="2"/>
    <n v="2"/>
    <n v="1"/>
    <n v="41"/>
    <n v="1.06"/>
    <n v="193"/>
    <n v="4.99"/>
    <n v="50"/>
    <n v="1.2926829268292683"/>
    <n v="36.410560057909642"/>
    <n v="0.94134618686302984"/>
    <n v="2"/>
    <m/>
    <m/>
    <n v="8"/>
    <n v="3"/>
    <n v="0"/>
    <m/>
    <m/>
    <m/>
    <n v="10"/>
    <n v="0"/>
    <n v="0"/>
    <n v="1"/>
    <n v="2"/>
    <m/>
  </r>
  <r>
    <n v="75451"/>
    <x v="0"/>
    <n v="56"/>
    <n v="4"/>
    <n v="1"/>
    <n v="1"/>
    <n v="1"/>
    <n v="4"/>
    <n v="4"/>
    <n v="44"/>
    <n v="1.1399999999999999"/>
    <n v="214"/>
    <n v="5.53"/>
    <n v="44"/>
    <n v="1.1399999999999999"/>
    <n v="43.643703440056207"/>
    <n v="1.1307686800378198"/>
    <n v="1"/>
    <n v="2"/>
    <m/>
    <n v="14"/>
    <n v="3"/>
    <n v="1"/>
    <m/>
    <m/>
    <m/>
    <n v="4"/>
    <n v="3"/>
    <n v="0"/>
    <n v="1"/>
    <n v="1"/>
    <n v="2"/>
  </r>
  <r>
    <n v="75456"/>
    <x v="0"/>
    <n v="80"/>
    <n v="3"/>
    <n v="1"/>
    <n v="1"/>
    <n v="1"/>
    <n v="5"/>
    <n v="2"/>
    <n v="54"/>
    <n v="1.4"/>
    <n v="162"/>
    <n v="4.1900000000000004"/>
    <n v="63"/>
    <n v="1.6333333333333331"/>
    <n v="59.254856522024042"/>
    <n v="1.5362370209413641"/>
    <n v="2"/>
    <n v="2"/>
    <m/>
    <n v="8"/>
    <n v="2"/>
    <n v="2"/>
    <m/>
    <m/>
    <m/>
    <n v="0"/>
    <n v="30"/>
    <n v="0"/>
    <n v="2"/>
    <n v="1"/>
    <n v="2"/>
  </r>
  <r>
    <n v="75457"/>
    <x v="0"/>
    <n v="27"/>
    <n v="3"/>
    <n v="2"/>
    <m/>
    <n v="1"/>
    <n v="3"/>
    <n v="3"/>
    <n v="57"/>
    <n v="1.47"/>
    <n v="157"/>
    <n v="4.0599999999999996"/>
    <n v="58"/>
    <n v="1.4957894736842106"/>
    <n v="59.04092457900768"/>
    <n v="1.5226343707217771"/>
    <n v="1"/>
    <m/>
    <m/>
    <n v="15"/>
    <n v="4"/>
    <n v="3"/>
    <n v="3"/>
    <n v="3"/>
    <n v="3"/>
    <n v="2"/>
    <n v="60"/>
    <n v="0"/>
    <n v="1"/>
    <n v="1"/>
    <n v="2"/>
  </r>
  <r>
    <n v="75458"/>
    <x v="0"/>
    <n v="61"/>
    <n v="3"/>
    <n v="2"/>
    <m/>
    <n v="1"/>
    <n v="4"/>
    <n v="1"/>
    <n v="46"/>
    <n v="1.19"/>
    <n v="133"/>
    <n v="3.44"/>
    <n v="41"/>
    <n v="1.0606521739130435"/>
    <n v="45.786187853934329"/>
    <n v="1.1844687727430838"/>
    <n v="2"/>
    <n v="1"/>
    <n v="2"/>
    <n v="14"/>
    <n v="3"/>
    <n v="3"/>
    <n v="3"/>
    <n v="3"/>
    <n v="3"/>
    <n v="3"/>
    <n v="5"/>
    <n v="15"/>
    <n v="1"/>
    <n v="1"/>
    <n v="2"/>
  </r>
  <r>
    <n v="75461"/>
    <x v="0"/>
    <n v="63"/>
    <n v="4"/>
    <n v="2"/>
    <m/>
    <n v="1"/>
    <n v="3"/>
    <n v="3"/>
    <n v="54"/>
    <n v="1.4"/>
    <n v="169"/>
    <n v="4.37"/>
    <n v="49"/>
    <n v="1.2703703703703704"/>
    <n v="50.709510986550868"/>
    <n v="1.3146910255772448"/>
    <n v="1"/>
    <n v="2"/>
    <m/>
    <n v="3"/>
    <n v="3"/>
    <n v="0"/>
    <m/>
    <m/>
    <m/>
    <m/>
    <n v="0"/>
    <n v="0"/>
    <n v="2"/>
    <n v="2"/>
    <m/>
  </r>
  <r>
    <n v="75468"/>
    <x v="0"/>
    <n v="54"/>
    <n v="3"/>
    <n v="2"/>
    <m/>
    <n v="1"/>
    <n v="5"/>
    <n v="1"/>
    <n v="44"/>
    <n v="1.1399999999999999"/>
    <n v="168"/>
    <n v="4.34"/>
    <n v="47"/>
    <n v="1.2177272727272728"/>
    <n v="37.885343765085665"/>
    <n v="0.98157481573176486"/>
    <n v="2"/>
    <n v="2"/>
    <m/>
    <n v="15"/>
    <n v="4"/>
    <n v="2"/>
    <n v="3"/>
    <n v="3"/>
    <n v="3"/>
    <n v="1"/>
    <n v="0"/>
    <n v="0"/>
    <n v="1"/>
    <n v="1"/>
    <n v="1"/>
  </r>
  <r>
    <n v="75479"/>
    <x v="0"/>
    <n v="66"/>
    <n v="4"/>
    <n v="2"/>
    <m/>
    <n v="1"/>
    <n v="3"/>
    <n v="3"/>
    <n v="60"/>
    <n v="1.55"/>
    <n v="162"/>
    <n v="4.1900000000000004"/>
    <n v="69"/>
    <n v="1.7825"/>
    <n v="60.046995730947884"/>
    <n v="1.5512140563828205"/>
    <n v="1"/>
    <n v="1"/>
    <n v="2"/>
    <n v="10"/>
    <n v="4"/>
    <n v="0"/>
    <n v="3"/>
    <n v="3"/>
    <n v="0"/>
    <m/>
    <n v="0"/>
    <n v="0"/>
    <n v="2"/>
    <n v="1"/>
    <n v="2"/>
  </r>
  <r>
    <n v="75483"/>
    <x v="0"/>
    <n v="57"/>
    <n v="4"/>
    <n v="2"/>
    <m/>
    <n v="1"/>
    <n v="2"/>
    <n v="1"/>
    <n v="60"/>
    <n v="1.55"/>
    <n v="152"/>
    <n v="3.93"/>
    <n v="66"/>
    <n v="1.7049999999999998"/>
    <n v="62.269228527695418"/>
    <n v="1.608621736965465"/>
    <n v="2"/>
    <n v="2"/>
    <m/>
    <n v="1"/>
    <n v="3"/>
    <n v="3"/>
    <n v="3"/>
    <n v="3"/>
    <n v="3"/>
    <m/>
    <n v="0"/>
    <n v="0"/>
    <n v="1"/>
    <n v="2"/>
    <m/>
  </r>
  <r>
    <n v="75486"/>
    <x v="0"/>
    <n v="37"/>
    <n v="1"/>
    <n v="2"/>
    <m/>
    <n v="1"/>
    <n v="4"/>
    <n v="1"/>
    <n v="50"/>
    <n v="1.29"/>
    <n v="190"/>
    <n v="4.91"/>
    <n v="57"/>
    <n v="1.4706000000000001"/>
    <n v="51.271435230337502"/>
    <n v="1.3228030289427075"/>
    <n v="1"/>
    <m/>
    <m/>
    <n v="10"/>
    <n v="4"/>
    <n v="3"/>
    <n v="3"/>
    <n v="3"/>
    <n v="3"/>
    <n v="2"/>
    <n v="0"/>
    <n v="4"/>
    <n v="1"/>
    <n v="1"/>
    <n v="2"/>
  </r>
  <r>
    <n v="75487"/>
    <x v="0"/>
    <n v="51"/>
    <n v="1"/>
    <n v="2"/>
    <m/>
    <n v="2"/>
    <n v="4"/>
    <n v="1"/>
    <n v="73"/>
    <n v="1.89"/>
    <n v="188"/>
    <n v="4.8600000000000003"/>
    <n v="81"/>
    <n v="2.0971232876712329"/>
    <n v="69.506432126553761"/>
    <n v="1.799550092043652"/>
    <n v="1"/>
    <n v="1"/>
    <n v="2"/>
    <n v="77"/>
    <n v="3"/>
    <n v="3"/>
    <n v="3"/>
    <n v="3"/>
    <n v="3"/>
    <n v="1"/>
    <n v="0"/>
    <n v="0"/>
    <n v="1"/>
    <n v="7"/>
    <m/>
  </r>
  <r>
    <n v="75490"/>
    <x v="0"/>
    <n v="28"/>
    <n v="3"/>
    <n v="2"/>
    <m/>
    <n v="1"/>
    <n v="5"/>
    <n v="5"/>
    <n v="43"/>
    <n v="1.1100000000000001"/>
    <n v="139"/>
    <n v="3.59"/>
    <n v="39"/>
    <n v="1.0067441860465118"/>
    <n v="46.646826061065561"/>
    <n v="1.2041389983205297"/>
    <n v="1"/>
    <m/>
    <m/>
    <n v="4"/>
    <n v="2"/>
    <n v="0"/>
    <n v="3"/>
    <n v="3"/>
    <n v="1"/>
    <n v="0"/>
    <n v="7"/>
    <n v="7"/>
    <n v="1"/>
    <n v="2"/>
    <m/>
  </r>
  <r>
    <n v="75491"/>
    <x v="0"/>
    <n v="57"/>
    <n v="6"/>
    <n v="2"/>
    <m/>
    <n v="1"/>
    <n v="5"/>
    <n v="1"/>
    <n v="48"/>
    <n v="1.24"/>
    <n v="124"/>
    <n v="3.21"/>
    <n v="53"/>
    <n v="1.3691666666666666"/>
    <n v="48.71449628285955"/>
    <n v="1.2584578206405383"/>
    <n v="2"/>
    <n v="2"/>
    <m/>
    <n v="12"/>
    <n v="2"/>
    <n v="1"/>
    <n v="3"/>
    <n v="3"/>
    <n v="2"/>
    <n v="1"/>
    <n v="2"/>
    <n v="0"/>
    <n v="1"/>
    <n v="1"/>
    <n v="2"/>
  </r>
  <r>
    <n v="75492"/>
    <x v="0"/>
    <n v="27"/>
    <n v="1"/>
    <n v="2"/>
    <m/>
    <n v="1"/>
    <n v="5"/>
    <n v="1"/>
    <n v="45"/>
    <n v="1.1599999999999999"/>
    <n v="181"/>
    <n v="4.68"/>
    <n v="55"/>
    <n v="1.4177777777777778"/>
    <n v="42.643390182609195"/>
    <n v="1.0992518358183703"/>
    <n v="2"/>
    <m/>
    <m/>
    <n v="10"/>
    <n v="2"/>
    <n v="3"/>
    <n v="3"/>
    <n v="1"/>
    <n v="3"/>
    <n v="0"/>
    <n v="2"/>
    <n v="0"/>
    <n v="1"/>
    <n v="1"/>
    <n v="2"/>
  </r>
  <r>
    <n v="75495"/>
    <x v="0"/>
    <n v="66"/>
    <n v="4"/>
    <n v="2"/>
    <m/>
    <n v="1"/>
    <n v="2"/>
    <n v="3"/>
    <n v="27"/>
    <n v="0.7"/>
    <n v="119"/>
    <n v="3.08"/>
    <n v="36"/>
    <n v="0.93333333333333335"/>
    <n v="29.239718391994479"/>
    <n v="0.75806677312578274"/>
    <n v="2"/>
    <n v="1"/>
    <n v="2"/>
    <n v="3"/>
    <n v="2"/>
    <n v="1"/>
    <n v="3"/>
    <n v="3"/>
    <n v="2"/>
    <n v="0"/>
    <n v="0"/>
    <n v="0"/>
    <n v="1"/>
    <n v="1"/>
    <n v="2"/>
  </r>
  <r>
    <n v="75496"/>
    <x v="0"/>
    <n v="72"/>
    <n v="4"/>
    <n v="2"/>
    <m/>
    <n v="2"/>
    <n v="1"/>
    <n v="3"/>
    <n v="44"/>
    <n v="1.1399999999999999"/>
    <n v="124"/>
    <n v="3.21"/>
    <n v="53"/>
    <n v="1.3731818181818181"/>
    <n v="43.887485756353215"/>
    <n v="1.1370848582327877"/>
    <n v="1"/>
    <n v="2"/>
    <m/>
    <n v="4"/>
    <n v="1"/>
    <n v="0"/>
    <n v="3"/>
    <n v="3"/>
    <n v="0"/>
    <m/>
    <n v="0"/>
    <n v="0"/>
    <n v="2"/>
    <n v="1"/>
    <n v="2"/>
  </r>
  <r>
    <n v="75499"/>
    <x v="0"/>
    <n v="60"/>
    <n v="3"/>
    <n v="2"/>
    <m/>
    <n v="1"/>
    <n v="3"/>
    <n v="1"/>
    <n v="35"/>
    <n v="0.91"/>
    <n v="166"/>
    <n v="4.29"/>
    <n v="35"/>
    <n v="0.91"/>
    <n v="43.906650952473981"/>
    <n v="1.1415729247643236"/>
    <n v="2"/>
    <n v="2"/>
    <m/>
    <n v="14"/>
    <n v="3"/>
    <n v="3"/>
    <n v="3"/>
    <n v="3"/>
    <n v="3"/>
    <n v="1"/>
    <n v="5"/>
    <n v="0"/>
    <n v="1"/>
    <n v="1"/>
    <n v="2"/>
  </r>
  <r>
    <n v="75505"/>
    <x v="0"/>
    <n v="67"/>
    <n v="3"/>
    <n v="2"/>
    <m/>
    <n v="1"/>
    <n v="5"/>
    <n v="1"/>
    <n v="48"/>
    <n v="1.24"/>
    <n v="131"/>
    <n v="3.39"/>
    <n v="51"/>
    <n v="1.3175000000000001"/>
    <n v="54.795990981393466"/>
    <n v="1.4155631003526645"/>
    <n v="2"/>
    <n v="1"/>
    <n v="2"/>
    <n v="15"/>
    <n v="2"/>
    <n v="3"/>
    <n v="3"/>
    <n v="3"/>
    <n v="3"/>
    <n v="0"/>
    <n v="0"/>
    <n v="2"/>
    <n v="1"/>
    <n v="1"/>
    <n v="2"/>
  </r>
  <r>
    <n v="75515"/>
    <x v="0"/>
    <n v="21"/>
    <n v="1"/>
    <n v="2"/>
    <m/>
    <n v="1"/>
    <n v="4"/>
    <n v="5"/>
    <n v="49"/>
    <n v="1.27"/>
    <n v="180"/>
    <n v="4.6500000000000004"/>
    <n v="58"/>
    <n v="1.503265306122449"/>
    <n v="48.525319379580324"/>
    <n v="1.25769705330749"/>
    <n v="1"/>
    <m/>
    <m/>
    <n v="15"/>
    <n v="4"/>
    <n v="2"/>
    <n v="3"/>
    <n v="3"/>
    <n v="2"/>
    <n v="2"/>
    <n v="0"/>
    <n v="16"/>
    <n v="1"/>
    <n v="1"/>
    <n v="2"/>
  </r>
  <r>
    <n v="75523"/>
    <x v="0"/>
    <n v="58"/>
    <n v="3"/>
    <n v="2"/>
    <m/>
    <n v="1"/>
    <n v="2"/>
    <n v="1"/>
    <n v="79"/>
    <n v="2.04"/>
    <n v="163"/>
    <n v="4.22"/>
    <n v="77"/>
    <n v="1.9883544303797469"/>
    <n v="87.407361890810748"/>
    <n v="2.2571014969272647"/>
    <n v="1"/>
    <n v="2"/>
    <m/>
    <n v="2"/>
    <n v="3"/>
    <n v="2"/>
    <n v="4"/>
    <n v="4"/>
    <n v="4"/>
    <m/>
    <n v="0"/>
    <n v="0"/>
    <n v="2"/>
    <n v="1"/>
    <n v="2"/>
  </r>
  <r>
    <n v="75524"/>
    <x v="0"/>
    <n v="48"/>
    <n v="6"/>
    <n v="2"/>
    <m/>
    <n v="2"/>
    <n v="5"/>
    <n v="1"/>
    <n v="43"/>
    <n v="1.1100000000000001"/>
    <n v="192"/>
    <n v="4.97"/>
    <n v="38"/>
    <n v="0.98093023255813971"/>
    <n v="45.507905079455021"/>
    <n v="1.1747389450743042"/>
    <n v="1"/>
    <n v="2"/>
    <m/>
    <n v="15"/>
    <n v="2"/>
    <n v="3"/>
    <n v="3"/>
    <n v="0"/>
    <n v="0"/>
    <n v="1"/>
    <n v="0"/>
    <n v="0"/>
    <n v="2"/>
    <n v="1"/>
    <n v="2"/>
  </r>
  <r>
    <n v="75529"/>
    <x v="0"/>
    <n v="48"/>
    <n v="3"/>
    <n v="2"/>
    <m/>
    <n v="1"/>
    <n v="4"/>
    <n v="1"/>
    <n v="30"/>
    <n v="0.78"/>
    <n v="165"/>
    <n v="4.2699999999999996"/>
    <n v="35"/>
    <n v="0.91"/>
    <n v="40.295224423888698"/>
    <n v="1.0476758350211062"/>
    <n v="2"/>
    <n v="2"/>
    <m/>
    <n v="15"/>
    <n v="4"/>
    <n v="3"/>
    <n v="3"/>
    <n v="3"/>
    <n v="3"/>
    <n v="2"/>
    <n v="0"/>
    <n v="0"/>
    <n v="1"/>
    <n v="1"/>
    <n v="2"/>
  </r>
  <r>
    <n v="75532"/>
    <x v="0"/>
    <n v="36"/>
    <n v="1"/>
    <n v="2"/>
    <m/>
    <n v="2"/>
    <n v="2"/>
    <n v="1"/>
    <n v="57"/>
    <n v="1.47"/>
    <n v="222"/>
    <n v="5.74"/>
    <n v="56"/>
    <n v="1.4442105263157894"/>
    <n v="60.362465710543567"/>
    <n v="1.5567162209561234"/>
    <n v="1"/>
    <m/>
    <m/>
    <n v="6"/>
    <n v="4"/>
    <n v="3"/>
    <n v="3"/>
    <n v="3"/>
    <n v="3"/>
    <n v="3"/>
    <n v="0"/>
    <n v="0"/>
    <n v="1"/>
    <n v="1"/>
    <n v="2"/>
  </r>
  <r>
    <n v="75533"/>
    <x v="0"/>
    <n v="21"/>
    <n v="6"/>
    <n v="2"/>
    <m/>
    <n v="2"/>
    <n v="3"/>
    <n v="5"/>
    <n v="62"/>
    <n v="1.6"/>
    <n v="163"/>
    <n v="4.22"/>
    <n v="63"/>
    <n v="1.6258064516129034"/>
    <n v="68.546644623959921"/>
    <n v="1.7689456677150948"/>
    <n v="1"/>
    <m/>
    <m/>
    <n v="9"/>
    <n v="4"/>
    <n v="0"/>
    <m/>
    <m/>
    <m/>
    <n v="5"/>
    <n v="60"/>
    <n v="0"/>
    <n v="1"/>
    <n v="1"/>
    <n v="2"/>
  </r>
  <r>
    <n v="75544"/>
    <x v="0"/>
    <n v="26"/>
    <n v="1"/>
    <n v="2"/>
    <m/>
    <n v="1"/>
    <n v="5"/>
    <n v="5"/>
    <n v="41"/>
    <n v="1.06"/>
    <n v="272"/>
    <n v="7.03"/>
    <n v="50"/>
    <n v="1.2926829268292683"/>
    <n v="39.949824987780325"/>
    <n v="1.0328491338304182"/>
    <n v="1"/>
    <m/>
    <m/>
    <n v="14"/>
    <n v="4"/>
    <n v="1"/>
    <m/>
    <m/>
    <m/>
    <n v="7"/>
    <n v="2"/>
    <n v="3"/>
    <n v="1"/>
    <n v="1"/>
    <n v="2"/>
  </r>
  <r>
    <n v="75556"/>
    <x v="0"/>
    <n v="22"/>
    <n v="1"/>
    <n v="2"/>
    <m/>
    <n v="1"/>
    <n v="2"/>
    <n v="5"/>
    <n v="51"/>
    <n v="1.32"/>
    <n v="175"/>
    <n v="4.53"/>
    <n v="50"/>
    <n v="1.2941176470588236"/>
    <n v="59.612528803297721"/>
    <n v="1.5429125102029999"/>
    <n v="1"/>
    <m/>
    <m/>
    <n v="6"/>
    <n v="5"/>
    <n v="0"/>
    <n v="3"/>
    <n v="2"/>
    <n v="3"/>
    <n v="16"/>
    <n v="0"/>
    <n v="0"/>
    <n v="1"/>
    <n v="1"/>
    <n v="2"/>
  </r>
  <r>
    <n v="75558"/>
    <x v="0"/>
    <n v="37"/>
    <n v="3"/>
    <n v="2"/>
    <m/>
    <n v="1"/>
    <n v="5"/>
    <n v="1"/>
    <n v="44"/>
    <n v="1.1399999999999999"/>
    <n v="145"/>
    <n v="3.75"/>
    <n v="51"/>
    <n v="1.3213636363636363"/>
    <n v="54.039774160166665"/>
    <n v="1.4001214214225"/>
    <n v="1"/>
    <m/>
    <m/>
    <n v="14"/>
    <n v="3"/>
    <n v="3"/>
    <n v="3"/>
    <n v="3"/>
    <n v="3"/>
    <n v="3"/>
    <n v="0"/>
    <n v="0"/>
    <n v="1"/>
    <n v="1"/>
    <n v="2"/>
  </r>
  <r>
    <n v="75562"/>
    <x v="0"/>
    <n v="66"/>
    <n v="4"/>
    <n v="1"/>
    <n v="1"/>
    <n v="1"/>
    <n v="4"/>
    <n v="1"/>
    <n v="30"/>
    <n v="0.78"/>
    <n v="172"/>
    <n v="4.45"/>
    <n v="25"/>
    <n v="0.65"/>
    <n v="29.839879446317134"/>
    <n v="0.77583686560424558"/>
    <n v="1"/>
    <n v="2"/>
    <m/>
    <n v="8"/>
    <n v="4"/>
    <n v="3"/>
    <n v="3"/>
    <n v="3"/>
    <n v="3"/>
    <n v="7"/>
    <n v="0"/>
    <n v="0"/>
    <n v="1"/>
    <n v="1"/>
    <n v="2"/>
  </r>
  <r>
    <n v="75566"/>
    <x v="0"/>
    <n v="28"/>
    <n v="1"/>
    <n v="2"/>
    <m/>
    <n v="1"/>
    <n v="5"/>
    <n v="5"/>
    <n v="44"/>
    <n v="1.1399999999999999"/>
    <n v="209"/>
    <n v="5.4"/>
    <n v="48"/>
    <n v="1.2436363636363637"/>
    <n v="40.828346348405226"/>
    <n v="1.0578253372086808"/>
    <n v="1"/>
    <m/>
    <m/>
    <n v="14"/>
    <n v="4"/>
    <n v="2"/>
    <n v="3"/>
    <n v="3"/>
    <n v="1"/>
    <n v="14"/>
    <n v="0"/>
    <n v="0"/>
    <n v="1"/>
    <n v="2"/>
    <m/>
  </r>
  <r>
    <n v="75571"/>
    <x v="0"/>
    <n v="57"/>
    <n v="6"/>
    <n v="2"/>
    <m/>
    <n v="2"/>
    <n v="5"/>
    <n v="1"/>
    <n v="50"/>
    <n v="1.29"/>
    <n v="163"/>
    <n v="4.22"/>
    <n v="59"/>
    <n v="1.5222"/>
    <n v="47.889489472545463"/>
    <n v="1.2355488283916731"/>
    <n v="1"/>
    <n v="2"/>
    <m/>
    <n v="15"/>
    <n v="1"/>
    <n v="3"/>
    <n v="1"/>
    <n v="0"/>
    <n v="3"/>
    <n v="1"/>
    <n v="0"/>
    <n v="0"/>
    <n v="2"/>
    <n v="1"/>
    <n v="2"/>
  </r>
  <r>
    <n v="75576"/>
    <x v="0"/>
    <n v="47"/>
    <n v="4"/>
    <n v="2"/>
    <m/>
    <n v="1"/>
    <n v="4"/>
    <n v="5"/>
    <n v="46"/>
    <n v="1.19"/>
    <n v="184"/>
    <n v="4.76"/>
    <n v="49"/>
    <n v="1.2676086956521737"/>
    <n v="46.780994845981802"/>
    <n v="1.2102039971025726"/>
    <n v="2"/>
    <n v="2"/>
    <m/>
    <n v="9"/>
    <n v="2"/>
    <n v="3"/>
    <n v="3"/>
    <n v="3"/>
    <n v="3"/>
    <n v="0"/>
    <n v="0"/>
    <n v="0"/>
    <n v="2"/>
    <n v="1"/>
    <n v="2"/>
  </r>
  <r>
    <n v="75579"/>
    <x v="0"/>
    <n v="60"/>
    <n v="1"/>
    <n v="1"/>
    <n v="1"/>
    <n v="2"/>
    <n v="4"/>
    <n v="1"/>
    <n v="51"/>
    <n v="1.32"/>
    <n v="142"/>
    <n v="3.67"/>
    <n v="54"/>
    <n v="1.3976470588235295"/>
    <n v="49.90815316874054"/>
    <n v="1.2917404349556376"/>
    <n v="1"/>
    <n v="2"/>
    <m/>
    <n v="7"/>
    <n v="4"/>
    <n v="3"/>
    <n v="3"/>
    <n v="3"/>
    <n v="3"/>
    <n v="3"/>
    <n v="1"/>
    <n v="1"/>
    <n v="1"/>
    <n v="1"/>
    <n v="2"/>
  </r>
  <r>
    <n v="75585"/>
    <x v="0"/>
    <n v="31"/>
    <n v="3"/>
    <n v="2"/>
    <m/>
    <n v="1"/>
    <n v="5"/>
    <n v="5"/>
    <n v="47"/>
    <n v="1.22"/>
    <n v="246"/>
    <n v="6.36"/>
    <n v="55"/>
    <n v="1.4276595744680849"/>
    <n v="44.965704806397895"/>
    <n v="1.1671948907192646"/>
    <n v="2"/>
    <m/>
    <m/>
    <m/>
    <n v="2"/>
    <n v="2"/>
    <n v="3"/>
    <n v="3"/>
    <n v="2"/>
    <n v="0"/>
    <n v="2"/>
    <n v="1"/>
    <n v="1"/>
    <n v="1"/>
    <n v="2"/>
  </r>
  <r>
    <n v="75588"/>
    <x v="0"/>
    <n v="32"/>
    <n v="2"/>
    <n v="1"/>
    <n v="1"/>
    <n v="1"/>
    <n v="4"/>
    <n v="5"/>
    <n v="47"/>
    <n v="1.22"/>
    <n v="218"/>
    <n v="5.64"/>
    <n v="45"/>
    <n v="1.1680851063829787"/>
    <n v="49.660895341712923"/>
    <n v="1.2890700492955269"/>
    <n v="1"/>
    <m/>
    <m/>
    <n v="9"/>
    <n v="5"/>
    <n v="1"/>
    <m/>
    <m/>
    <m/>
    <n v="10"/>
    <n v="5"/>
    <n v="5"/>
    <n v="1"/>
    <n v="1"/>
    <n v="2"/>
  </r>
  <r>
    <n v="75590"/>
    <x v="0"/>
    <n v="45"/>
    <n v="6"/>
    <n v="2"/>
    <m/>
    <n v="2"/>
    <n v="5"/>
    <n v="1"/>
    <n v="53"/>
    <n v="1.37"/>
    <n v="146"/>
    <n v="3.78"/>
    <n v="62"/>
    <n v="1.6026415094339626"/>
    <n v="54.932780531203811"/>
    <n v="1.4199605533537591"/>
    <n v="1"/>
    <n v="2"/>
    <m/>
    <n v="15"/>
    <n v="2"/>
    <n v="0"/>
    <n v="3"/>
    <n v="3"/>
    <n v="3"/>
    <n v="1"/>
    <n v="0"/>
    <n v="0"/>
    <n v="1"/>
    <n v="1"/>
    <n v="2"/>
  </r>
  <r>
    <n v="75591"/>
    <x v="0"/>
    <n v="38"/>
    <n v="1"/>
    <n v="2"/>
    <m/>
    <n v="1"/>
    <n v="3"/>
    <n v="1"/>
    <n v="60"/>
    <n v="1.55"/>
    <n v="171"/>
    <n v="4.42"/>
    <n v="70"/>
    <n v="1.8083333333333333"/>
    <n v="63.098618181253897"/>
    <n v="1.630047636349059"/>
    <n v="2"/>
    <m/>
    <m/>
    <n v="7"/>
    <n v="2"/>
    <n v="3"/>
    <m/>
    <m/>
    <m/>
    <n v="0"/>
    <n v="1"/>
    <n v="6"/>
    <n v="1"/>
    <n v="1"/>
    <n v="2"/>
  </r>
  <r>
    <n v="75595"/>
    <x v="0"/>
    <n v="21"/>
    <n v="6"/>
    <n v="2"/>
    <m/>
    <n v="2"/>
    <n v="3"/>
    <n v="5"/>
    <n v="46"/>
    <n v="1.19"/>
    <n v="224"/>
    <n v="5.79"/>
    <n v="55"/>
    <n v="1.4228260869565219"/>
    <n v="43.013437225948088"/>
    <n v="1.112738919540831"/>
    <n v="1"/>
    <m/>
    <m/>
    <n v="7"/>
    <n v="2"/>
    <n v="3"/>
    <n v="1"/>
    <n v="2"/>
    <n v="3"/>
    <n v="3"/>
    <n v="12"/>
    <n v="0"/>
    <n v="1"/>
    <n v="1"/>
    <n v="2"/>
  </r>
  <r>
    <n v="75596"/>
    <x v="0"/>
    <n v="35"/>
    <n v="4"/>
    <n v="1"/>
    <n v="1"/>
    <n v="1"/>
    <n v="4"/>
    <n v="4"/>
    <n v="38"/>
    <n v="0.98"/>
    <n v="120"/>
    <n v="3.1"/>
    <n v="46"/>
    <n v="1.1863157894736842"/>
    <n v="48.224907559570269"/>
    <n v="1.2436949844310228"/>
    <n v="1"/>
    <m/>
    <m/>
    <n v="4"/>
    <n v="3"/>
    <n v="2"/>
    <n v="3"/>
    <n v="3"/>
    <n v="2"/>
    <m/>
    <n v="2"/>
    <n v="1"/>
    <n v="1"/>
    <n v="1"/>
    <n v="2"/>
  </r>
  <r>
    <n v="75601"/>
    <x v="0"/>
    <n v="61"/>
    <n v="1"/>
    <n v="2"/>
    <m/>
    <n v="2"/>
    <n v="4"/>
    <n v="1"/>
    <n v="39"/>
    <n v="1.01"/>
    <n v="121"/>
    <n v="3.13"/>
    <n v="44"/>
    <n v="1.1394871794871795"/>
    <n v="45.347694558784731"/>
    <n v="1.1743890129326302"/>
    <n v="1"/>
    <n v="2"/>
    <m/>
    <n v="9"/>
    <n v="4"/>
    <n v="3"/>
    <n v="3"/>
    <n v="3"/>
    <n v="2"/>
    <n v="1"/>
    <n v="2"/>
    <n v="0"/>
    <n v="1"/>
    <n v="1"/>
    <n v="1"/>
  </r>
  <r>
    <n v="75607"/>
    <x v="0"/>
    <n v="64"/>
    <n v="3"/>
    <n v="1"/>
    <n v="1"/>
    <n v="1"/>
    <n v="5"/>
    <n v="3"/>
    <n v="50"/>
    <n v="1.29"/>
    <n v="111"/>
    <n v="2.87"/>
    <n v="52"/>
    <n v="1.3415999999999999"/>
    <n v="48.974346640864276"/>
    <n v="1.2635381433342985"/>
    <n v="2"/>
    <n v="2"/>
    <m/>
    <n v="12"/>
    <n v="3"/>
    <n v="0"/>
    <n v="3"/>
    <n v="3"/>
    <n v="3"/>
    <n v="1"/>
    <n v="0"/>
    <n v="0"/>
    <n v="1"/>
    <n v="1"/>
    <n v="2"/>
  </r>
  <r>
    <n v="75610"/>
    <x v="0"/>
    <n v="56"/>
    <n v="3"/>
    <n v="2"/>
    <m/>
    <n v="1"/>
    <n v="3"/>
    <n v="1"/>
    <n v="45"/>
    <n v="1.1599999999999999"/>
    <n v="152"/>
    <n v="3.93"/>
    <n v="52"/>
    <n v="1.3404444444444443"/>
    <n v="49.207059594569714"/>
    <n v="1.2684486473266858"/>
    <n v="2"/>
    <n v="1"/>
    <n v="2"/>
    <n v="4"/>
    <n v="5"/>
    <n v="2"/>
    <n v="3"/>
    <n v="3"/>
    <n v="3"/>
    <m/>
    <n v="3"/>
    <n v="5"/>
    <n v="1"/>
    <n v="1"/>
    <n v="2"/>
  </r>
  <r>
    <n v="75616"/>
    <x v="0"/>
    <n v="30"/>
    <n v="3"/>
    <n v="2"/>
    <m/>
    <n v="1"/>
    <n v="3"/>
    <n v="5"/>
    <n v="43"/>
    <n v="1.1100000000000001"/>
    <n v="128"/>
    <n v="3.31"/>
    <n v="49"/>
    <n v="1.2648837209302328"/>
    <n v="45.965987282522619"/>
    <n v="1.1865638577581421"/>
    <n v="1"/>
    <m/>
    <m/>
    <n v="4"/>
    <n v="3"/>
    <n v="3"/>
    <n v="3"/>
    <n v="3"/>
    <n v="3"/>
    <n v="3"/>
    <n v="0"/>
    <n v="2"/>
    <n v="1"/>
    <n v="1"/>
    <n v="2"/>
  </r>
  <r>
    <n v="75619"/>
    <x v="0"/>
    <n v="36"/>
    <n v="1"/>
    <n v="2"/>
    <m/>
    <n v="2"/>
    <n v="4"/>
    <n v="1"/>
    <n v="29"/>
    <n v="0.75"/>
    <n v="195"/>
    <n v="5.04"/>
    <n v="34"/>
    <n v="0.87931034482758619"/>
    <n v="33.635596066135086"/>
    <n v="0.86988610515866593"/>
    <n v="1"/>
    <m/>
    <m/>
    <n v="15"/>
    <n v="4"/>
    <n v="3"/>
    <n v="3"/>
    <n v="3"/>
    <n v="3"/>
    <n v="4"/>
    <n v="2"/>
    <n v="0"/>
    <n v="1"/>
    <n v="1"/>
    <n v="2"/>
  </r>
  <r>
    <n v="75644"/>
    <x v="0"/>
    <n v="69"/>
    <n v="6"/>
    <n v="1"/>
    <n v="1"/>
    <n v="2"/>
    <n v="2"/>
    <n v="1"/>
    <n v="68"/>
    <n v="1.76"/>
    <n v="185"/>
    <n v="4.78"/>
    <n v="75"/>
    <n v="1.9411764705882353"/>
    <n v="67.623608469830984"/>
    <n v="1.7502581015720959"/>
    <n v="1"/>
    <n v="2"/>
    <m/>
    <n v="77"/>
    <n v="3"/>
    <n v="3"/>
    <n v="3"/>
    <n v="3"/>
    <n v="3"/>
    <m/>
    <n v="0"/>
    <n v="0"/>
    <n v="1"/>
    <n v="1"/>
    <n v="2"/>
  </r>
  <r>
    <n v="75647"/>
    <x v="0"/>
    <n v="28"/>
    <n v="1"/>
    <n v="2"/>
    <m/>
    <n v="1"/>
    <n v="5"/>
    <n v="1"/>
    <n v="56"/>
    <n v="1.45"/>
    <n v="195"/>
    <n v="5.04"/>
    <n v="51"/>
    <n v="1.3205357142857144"/>
    <n v="55.401787033640986"/>
    <n v="1.4345105571210612"/>
    <n v="2"/>
    <m/>
    <m/>
    <n v="8"/>
    <n v="5"/>
    <n v="1"/>
    <n v="3"/>
    <n v="2"/>
    <n v="1"/>
    <n v="4"/>
    <n v="0"/>
    <n v="4"/>
    <n v="1"/>
    <n v="1"/>
    <n v="2"/>
  </r>
  <r>
    <n v="75653"/>
    <x v="0"/>
    <n v="40"/>
    <n v="4"/>
    <n v="2"/>
    <m/>
    <n v="1"/>
    <n v="3"/>
    <n v="1"/>
    <n v="33"/>
    <n v="0.85"/>
    <n v="236"/>
    <n v="6.1"/>
    <n v="38"/>
    <n v="0.97878787878787865"/>
    <n v="36.301427074125677"/>
    <n v="0.93503675796990371"/>
    <n v="2"/>
    <n v="1"/>
    <n v="2"/>
    <n v="8"/>
    <n v="3"/>
    <n v="2"/>
    <n v="3"/>
    <n v="2"/>
    <n v="2"/>
    <n v="0"/>
    <n v="2"/>
    <n v="0"/>
    <n v="1"/>
    <n v="1"/>
    <n v="2"/>
  </r>
  <r>
    <n v="75655"/>
    <x v="0"/>
    <n v="29"/>
    <n v="3"/>
    <n v="2"/>
    <m/>
    <n v="1"/>
    <n v="3"/>
    <n v="5"/>
    <n v="52"/>
    <n v="1.34"/>
    <n v="222"/>
    <n v="5.74"/>
    <n v="48"/>
    <n v="1.236923076923077"/>
    <n v="48.2722966074383"/>
    <n v="1.2439399510378333"/>
    <n v="2"/>
    <m/>
    <m/>
    <n v="4"/>
    <n v="3"/>
    <n v="2"/>
    <n v="2"/>
    <n v="2"/>
    <n v="2"/>
    <n v="0"/>
    <n v="0"/>
    <n v="0"/>
    <n v="1"/>
    <n v="1"/>
    <n v="2"/>
  </r>
  <r>
    <n v="75666"/>
    <x v="0"/>
    <n v="37"/>
    <n v="4"/>
    <n v="2"/>
    <m/>
    <n v="1"/>
    <n v="5"/>
    <n v="1"/>
    <n v="39"/>
    <n v="1.01"/>
    <n v="144"/>
    <n v="3.72"/>
    <n v="45"/>
    <n v="1.1653846153846155"/>
    <n v="38.487891290364864"/>
    <n v="0.99673769751970553"/>
    <n v="2"/>
    <m/>
    <m/>
    <n v="15"/>
    <n v="3"/>
    <n v="2"/>
    <n v="3"/>
    <n v="3"/>
    <n v="2"/>
    <n v="1"/>
    <n v="0"/>
    <n v="0"/>
    <n v="1"/>
    <n v="1"/>
    <n v="2"/>
  </r>
  <r>
    <n v="75669"/>
    <x v="0"/>
    <n v="64"/>
    <n v="6"/>
    <n v="2"/>
    <m/>
    <n v="2"/>
    <n v="5"/>
    <n v="3"/>
    <n v="71"/>
    <n v="1.84"/>
    <n v="256"/>
    <n v="6.62"/>
    <n v="71"/>
    <n v="1.8400000000000003"/>
    <n v="71.751178049774566"/>
    <n v="1.8594671494589468"/>
    <n v="1"/>
    <n v="2"/>
    <m/>
    <n v="15"/>
    <n v="3"/>
    <n v="0"/>
    <m/>
    <m/>
    <m/>
    <n v="0"/>
    <n v="0"/>
    <n v="0"/>
    <n v="2"/>
    <n v="1"/>
    <n v="2"/>
  </r>
  <r>
    <n v="75674"/>
    <x v="0"/>
    <n v="60"/>
    <n v="4"/>
    <n v="2"/>
    <m/>
    <n v="1"/>
    <n v="2"/>
    <n v="4"/>
    <n v="41"/>
    <n v="1.06"/>
    <n v="155"/>
    <n v="4.01"/>
    <n v="39"/>
    <n v="1.0082926829268293"/>
    <n v="46.193951610981955"/>
    <n v="1.1942826514058751"/>
    <n v="1"/>
    <n v="1"/>
    <n v="2"/>
    <n v="4"/>
    <n v="4"/>
    <n v="1"/>
    <n v="3"/>
    <n v="3"/>
    <n v="3"/>
    <n v="2"/>
    <n v="0"/>
    <n v="0"/>
    <n v="1"/>
    <n v="2"/>
    <m/>
  </r>
  <r>
    <n v="75682"/>
    <x v="0"/>
    <n v="29"/>
    <n v="6"/>
    <n v="2"/>
    <m/>
    <n v="2"/>
    <n v="5"/>
    <n v="1"/>
    <n v="39"/>
    <n v="1.01"/>
    <n v="166"/>
    <n v="4.29"/>
    <n v="41"/>
    <n v="1.061794871794872"/>
    <n v="38.900038559987472"/>
    <n v="1.0074112550150602"/>
    <n v="2"/>
    <m/>
    <m/>
    <n v="9"/>
    <n v="3"/>
    <n v="0"/>
    <n v="3"/>
    <n v="3"/>
    <n v="2"/>
    <n v="2"/>
    <n v="1"/>
    <n v="0"/>
    <n v="1"/>
    <n v="1"/>
    <n v="2"/>
  </r>
  <r>
    <n v="75683"/>
    <x v="0"/>
    <n v="23"/>
    <n v="1"/>
    <n v="2"/>
    <m/>
    <n v="1"/>
    <n v="4"/>
    <n v="6"/>
    <n v="65"/>
    <n v="1.68"/>
    <n v="197"/>
    <n v="5.09"/>
    <n v="72"/>
    <n v="1.8609230769230769"/>
    <n v="73.104729064245035"/>
    <n v="1.8894760742758716"/>
    <n v="1"/>
    <m/>
    <m/>
    <n v="77"/>
    <n v="3"/>
    <n v="2"/>
    <n v="3"/>
    <n v="3"/>
    <n v="2"/>
    <n v="3"/>
    <n v="4"/>
    <n v="10"/>
    <n v="1"/>
    <n v="2"/>
    <m/>
  </r>
  <r>
    <n v="75686"/>
    <x v="0"/>
    <n v="41"/>
    <n v="3"/>
    <n v="2"/>
    <m/>
    <n v="1"/>
    <n v="5"/>
    <n v="1"/>
    <n v="49"/>
    <n v="1.27"/>
    <n v="186"/>
    <n v="4.8099999999999996"/>
    <n v="51"/>
    <n v="1.3218367346938775"/>
    <n v="52.533457488959812"/>
    <n v="1.3615814492036522"/>
    <n v="2"/>
    <n v="1"/>
    <n v="2"/>
    <n v="8"/>
    <n v="3"/>
    <n v="3"/>
    <n v="3"/>
    <n v="3"/>
    <n v="3"/>
    <n v="0"/>
    <n v="0"/>
    <n v="0"/>
    <n v="1"/>
    <n v="1"/>
    <n v="2"/>
  </r>
  <r>
    <n v="75689"/>
    <x v="0"/>
    <n v="58"/>
    <n v="4"/>
    <n v="2"/>
    <m/>
    <n v="1"/>
    <n v="2"/>
    <n v="6"/>
    <n v="51"/>
    <n v="1.32"/>
    <n v="195"/>
    <n v="5.04"/>
    <n v="56"/>
    <n v="1.4494117647058824"/>
    <n v="51.719092032492981"/>
    <n v="1.3386117937821713"/>
    <n v="2"/>
    <n v="2"/>
    <m/>
    <n v="5"/>
    <n v="1"/>
    <n v="2"/>
    <n v="3"/>
    <n v="3"/>
    <n v="3"/>
    <n v="0"/>
    <n v="0"/>
    <n v="0"/>
    <n v="1"/>
    <n v="1"/>
    <n v="2"/>
  </r>
  <r>
    <n v="75690"/>
    <x v="0"/>
    <n v="34"/>
    <n v="1"/>
    <n v="2"/>
    <m/>
    <n v="2"/>
    <n v="1"/>
    <n v="1"/>
    <n v="62"/>
    <n v="1.6"/>
    <n v="174"/>
    <n v="4.5"/>
    <n v="61"/>
    <n v="1.574193548387097"/>
    <n v="71.922314608366293"/>
    <n v="1.8560597318288077"/>
    <n v="1"/>
    <m/>
    <m/>
    <n v="7"/>
    <n v="3"/>
    <n v="3"/>
    <n v="3"/>
    <n v="3"/>
    <n v="3"/>
    <m/>
    <n v="3"/>
    <n v="0"/>
    <n v="1"/>
    <n v="2"/>
    <m/>
  </r>
  <r>
    <n v="75698"/>
    <x v="0"/>
    <n v="22"/>
    <n v="3"/>
    <n v="2"/>
    <m/>
    <n v="1"/>
    <n v="4"/>
    <n v="1"/>
    <n v="40"/>
    <n v="1.03"/>
    <n v="167"/>
    <n v="4.32"/>
    <n v="39"/>
    <n v="1.0042500000000001"/>
    <n v="42.117869538925824"/>
    <n v="1.08453514062734"/>
    <n v="1"/>
    <m/>
    <m/>
    <n v="15"/>
    <n v="4"/>
    <n v="3"/>
    <n v="3"/>
    <n v="3"/>
    <n v="3"/>
    <n v="1"/>
    <n v="0"/>
    <n v="1"/>
    <n v="1"/>
    <n v="1"/>
    <n v="2"/>
  </r>
  <r>
    <n v="75700"/>
    <x v="0"/>
    <n v="68"/>
    <n v="2"/>
    <n v="2"/>
    <m/>
    <n v="2"/>
    <n v="1"/>
    <n v="3"/>
    <n v="56"/>
    <n v="1.45"/>
    <n v="179"/>
    <n v="4.63"/>
    <n v="66"/>
    <n v="1.7089285714285716"/>
    <n v="55.568398340421652"/>
    <n v="1.4388245998859177"/>
    <n v="1"/>
    <n v="2"/>
    <m/>
    <n v="4"/>
    <n v="4"/>
    <n v="1"/>
    <m/>
    <m/>
    <m/>
    <n v="1"/>
    <n v="0"/>
    <n v="0"/>
    <n v="1"/>
    <n v="1"/>
    <n v="2"/>
  </r>
  <r>
    <n v="75704"/>
    <x v="0"/>
    <n v="24"/>
    <n v="1"/>
    <n v="2"/>
    <m/>
    <n v="1"/>
    <n v="4"/>
    <n v="5"/>
    <n v="46"/>
    <n v="1.19"/>
    <n v="157"/>
    <n v="4.0599999999999996"/>
    <n v="47"/>
    <n v="1.2158695652173912"/>
    <n v="48.679814753694487"/>
    <n v="1.2593256425412269"/>
    <n v="1"/>
    <m/>
    <m/>
    <n v="3"/>
    <n v="4"/>
    <n v="3"/>
    <n v="3"/>
    <n v="3"/>
    <n v="2"/>
    <n v="4"/>
    <n v="5"/>
    <n v="0"/>
    <n v="1"/>
    <n v="2"/>
    <m/>
  </r>
  <r>
    <n v="75710"/>
    <x v="0"/>
    <n v="35"/>
    <n v="3"/>
    <n v="2"/>
    <m/>
    <n v="1"/>
    <n v="5"/>
    <n v="1"/>
    <n v="48"/>
    <n v="1.24"/>
    <n v="136"/>
    <n v="3.52"/>
    <n v="48"/>
    <n v="1.24"/>
    <n v="50.935669127230597"/>
    <n v="1.3158381191201236"/>
    <n v="2"/>
    <m/>
    <m/>
    <n v="15"/>
    <n v="2"/>
    <n v="2"/>
    <n v="3"/>
    <n v="3"/>
    <n v="2"/>
    <n v="1"/>
    <n v="0"/>
    <n v="0"/>
    <n v="1"/>
    <n v="1"/>
    <n v="2"/>
  </r>
  <r>
    <n v="75714"/>
    <x v="0"/>
    <n v="54"/>
    <n v="6"/>
    <n v="2"/>
    <m/>
    <n v="2"/>
    <n v="5"/>
    <n v="1"/>
    <n v="35"/>
    <n v="0.91"/>
    <n v="188"/>
    <n v="4.8600000000000003"/>
    <n v="42"/>
    <n v="1.0919999999999999"/>
    <n v="38.318241804782971"/>
    <n v="0.99627428692435716"/>
    <n v="1"/>
    <n v="2"/>
    <m/>
    <n v="15"/>
    <n v="3"/>
    <n v="0"/>
    <m/>
    <m/>
    <m/>
    <m/>
    <n v="0"/>
    <n v="0"/>
    <n v="2"/>
    <n v="1"/>
    <n v="2"/>
  </r>
  <r>
    <n v="75721"/>
    <x v="0"/>
    <n v="32"/>
    <n v="3"/>
    <n v="2"/>
    <m/>
    <n v="1"/>
    <n v="3"/>
    <n v="1"/>
    <n v="10"/>
    <n v="0.26"/>
    <n v="251"/>
    <n v="6.49"/>
    <n v="16"/>
    <n v="0.41600000000000004"/>
    <n v="18.691409447031099"/>
    <n v="0.48597664562280862"/>
    <n v="2"/>
    <m/>
    <m/>
    <n v="5"/>
    <n v="5"/>
    <n v="3"/>
    <n v="2"/>
    <n v="0"/>
    <n v="2"/>
    <n v="21"/>
    <n v="0"/>
    <n v="5"/>
    <n v="1"/>
    <n v="1"/>
    <n v="2"/>
  </r>
  <r>
    <n v="75724"/>
    <x v="0"/>
    <n v="66"/>
    <n v="1"/>
    <n v="2"/>
    <m/>
    <n v="2"/>
    <n v="1"/>
    <n v="1"/>
    <n v="35"/>
    <n v="0.91"/>
    <n v="149"/>
    <n v="3.85"/>
    <n v="33"/>
    <n v="0.85799999999999998"/>
    <n v="33.418263360929906"/>
    <n v="0.86887484738417753"/>
    <n v="1"/>
    <n v="2"/>
    <m/>
    <n v="8"/>
    <n v="4"/>
    <n v="1"/>
    <m/>
    <m/>
    <m/>
    <n v="0"/>
    <n v="0"/>
    <n v="0"/>
    <n v="1"/>
    <n v="1"/>
    <n v="2"/>
  </r>
  <r>
    <n v="75725"/>
    <x v="0"/>
    <n v="24"/>
    <n v="3"/>
    <n v="2"/>
    <m/>
    <n v="1"/>
    <n v="5"/>
    <n v="5"/>
    <n v="43"/>
    <n v="1.1100000000000001"/>
    <n v="166"/>
    <n v="4.29"/>
    <n v="50"/>
    <n v="1.2906976744186047"/>
    <n v="47.147402594154151"/>
    <n v="1.2170608576630491"/>
    <n v="2"/>
    <m/>
    <m/>
    <n v="15"/>
    <n v="2"/>
    <n v="1"/>
    <n v="3"/>
    <n v="3"/>
    <n v="1"/>
    <n v="0"/>
    <n v="8"/>
    <n v="2"/>
    <n v="1"/>
    <n v="1"/>
    <n v="2"/>
  </r>
  <r>
    <n v="75726"/>
    <x v="0"/>
    <n v="33"/>
    <n v="3"/>
    <n v="2"/>
    <m/>
    <n v="1"/>
    <n v="3"/>
    <n v="1"/>
    <n v="32"/>
    <n v="0.83"/>
    <n v="191"/>
    <n v="4.9400000000000004"/>
    <n v="38"/>
    <n v="0.98562499999999997"/>
    <n v="28.590529376606483"/>
    <n v="0.74156685570573067"/>
    <n v="2"/>
    <m/>
    <m/>
    <n v="10"/>
    <n v="5"/>
    <n v="2"/>
    <m/>
    <m/>
    <m/>
    <n v="4"/>
    <n v="0"/>
    <n v="12"/>
    <n v="1"/>
    <n v="1"/>
    <n v="2"/>
  </r>
  <r>
    <n v="75733"/>
    <x v="0"/>
    <n v="56"/>
    <n v="4"/>
    <n v="2"/>
    <m/>
    <n v="1"/>
    <n v="2"/>
    <n v="5"/>
    <n v="35"/>
    <n v="0.91"/>
    <n v="142"/>
    <n v="3.67"/>
    <n v="37"/>
    <n v="0.96200000000000008"/>
    <n v="36.547560188984029"/>
    <n v="0.95023656491358477"/>
    <n v="2"/>
    <n v="2"/>
    <m/>
    <n v="8"/>
    <n v="3"/>
    <n v="3"/>
    <n v="3"/>
    <n v="3"/>
    <n v="3"/>
    <m/>
    <n v="0"/>
    <n v="0"/>
    <n v="2"/>
    <n v="1"/>
    <n v="2"/>
  </r>
  <r>
    <n v="75738"/>
    <x v="0"/>
    <n v="47"/>
    <n v="2"/>
    <n v="2"/>
    <m/>
    <n v="2"/>
    <n v="5"/>
    <n v="1"/>
    <n v="26"/>
    <n v="0.67"/>
    <n v="311"/>
    <n v="8.0399999999999991"/>
    <n v="34"/>
    <n v="0.87615384615384617"/>
    <n v="21.796102115011422"/>
    <n v="0.56166878527144815"/>
    <n v="1"/>
    <n v="2"/>
    <m/>
    <n v="14"/>
    <n v="3"/>
    <n v="3"/>
    <n v="1"/>
    <n v="1"/>
    <n v="1"/>
    <n v="2"/>
    <n v="0"/>
    <n v="0"/>
    <n v="1"/>
    <n v="1"/>
    <n v="2"/>
  </r>
  <r>
    <n v="75742"/>
    <x v="0"/>
    <n v="37"/>
    <n v="2"/>
    <n v="2"/>
    <m/>
    <n v="2"/>
    <n v="4"/>
    <n v="1"/>
    <n v="36"/>
    <n v="0.93"/>
    <n v="250"/>
    <n v="6.47"/>
    <n v="43"/>
    <n v="1.1108333333333333"/>
    <n v="40.071208178094992"/>
    <n v="1.0351728779341207"/>
    <n v="2"/>
    <m/>
    <m/>
    <n v="10"/>
    <n v="3"/>
    <n v="1"/>
    <n v="3"/>
    <n v="3"/>
    <n v="1"/>
    <n v="11"/>
    <n v="0"/>
    <n v="0"/>
    <n v="1"/>
    <n v="2"/>
    <m/>
  </r>
  <r>
    <n v="75749"/>
    <x v="0"/>
    <n v="69"/>
    <n v="2"/>
    <n v="1"/>
    <n v="2"/>
    <n v="2"/>
    <n v="3"/>
    <n v="3"/>
    <n v="53"/>
    <n v="1.37"/>
    <n v="166"/>
    <n v="4.29"/>
    <n v="58"/>
    <n v="1.4992452830188681"/>
    <n v="52.03614345912586"/>
    <n v="1.3450852177170272"/>
    <n v="1"/>
    <n v="2"/>
    <m/>
    <n v="2"/>
    <n v="3"/>
    <n v="0"/>
    <m/>
    <m/>
    <m/>
    <n v="1"/>
    <n v="0"/>
    <n v="0"/>
    <n v="1"/>
    <n v="1"/>
    <n v="2"/>
  </r>
  <r>
    <n v="75750"/>
    <x v="0"/>
    <n v="70"/>
    <n v="3"/>
    <n v="2"/>
    <m/>
    <n v="1"/>
    <n v="5"/>
    <n v="1"/>
    <n v="47"/>
    <n v="1.22"/>
    <n v="224"/>
    <n v="5.79"/>
    <n v="46"/>
    <n v="1.1940425531914893"/>
    <n v="45.714329320269911"/>
    <n v="1.1866272717176445"/>
    <n v="2"/>
    <n v="2"/>
    <m/>
    <n v="15"/>
    <n v="2"/>
    <n v="3"/>
    <n v="3"/>
    <n v="3"/>
    <n v="3"/>
    <n v="2"/>
    <n v="0"/>
    <n v="0"/>
    <n v="1"/>
    <n v="1"/>
    <n v="2"/>
  </r>
  <r>
    <n v="75751"/>
    <x v="0"/>
    <n v="47"/>
    <n v="3"/>
    <n v="2"/>
    <m/>
    <n v="1"/>
    <n v="5"/>
    <n v="1"/>
    <n v="51"/>
    <n v="1.32"/>
    <n v="227"/>
    <n v="5.87"/>
    <n v="52"/>
    <n v="1.3458823529411765"/>
    <n v="44.347323686662449"/>
    <n v="1.1478130836547928"/>
    <n v="2"/>
    <n v="2"/>
    <m/>
    <n v="15"/>
    <n v="3"/>
    <n v="2"/>
    <n v="3"/>
    <n v="3"/>
    <n v="2"/>
    <n v="2"/>
    <n v="1"/>
    <n v="5"/>
    <n v="1"/>
    <n v="1"/>
    <n v="2"/>
  </r>
  <r>
    <n v="75754"/>
    <x v="0"/>
    <n v="55"/>
    <n v="3"/>
    <n v="1"/>
    <n v="1"/>
    <n v="1"/>
    <n v="4"/>
    <n v="1"/>
    <n v="50"/>
    <n v="1.29"/>
    <n v="199"/>
    <n v="5.15"/>
    <n v="49"/>
    <n v="1.2642"/>
    <n v="48.522221024352127"/>
    <n v="1.2518733024282849"/>
    <n v="2"/>
    <n v="2"/>
    <m/>
    <n v="3"/>
    <n v="2"/>
    <n v="3"/>
    <n v="3"/>
    <n v="3"/>
    <n v="3"/>
    <n v="1"/>
    <n v="12"/>
    <n v="3"/>
    <n v="1"/>
    <n v="1"/>
    <n v="2"/>
  </r>
  <r>
    <n v="75758"/>
    <x v="0"/>
    <n v="47"/>
    <n v="6"/>
    <n v="2"/>
    <m/>
    <n v="2"/>
    <n v="5"/>
    <n v="1"/>
    <n v="51"/>
    <n v="1.32"/>
    <n v="197"/>
    <n v="5.09"/>
    <n v="56"/>
    <n v="1.4494117647058824"/>
    <n v="57.213374340245473"/>
    <n v="1.480816747629883"/>
    <n v="1"/>
    <n v="2"/>
    <m/>
    <n v="15"/>
    <n v="2"/>
    <n v="3"/>
    <n v="3"/>
    <n v="3"/>
    <n v="3"/>
    <n v="0"/>
    <n v="0"/>
    <n v="0"/>
    <n v="1"/>
    <n v="1"/>
    <n v="2"/>
  </r>
  <r>
    <n v="75763"/>
    <x v="0"/>
    <n v="32"/>
    <n v="2"/>
    <n v="2"/>
    <m/>
    <n v="2"/>
    <n v="4"/>
    <n v="1"/>
    <n v="34"/>
    <n v="0.88"/>
    <n v="185"/>
    <n v="4.78"/>
    <n v="33"/>
    <n v="0.85411764705882354"/>
    <n v="36.801607099988736"/>
    <n v="0.95251218376441449"/>
    <n v="1"/>
    <m/>
    <m/>
    <n v="6"/>
    <n v="5"/>
    <n v="1"/>
    <m/>
    <m/>
    <m/>
    <n v="2"/>
    <n v="0"/>
    <n v="1"/>
    <n v="1"/>
    <n v="1"/>
    <n v="1"/>
  </r>
  <r>
    <n v="75768"/>
    <x v="0"/>
    <n v="46"/>
    <n v="6"/>
    <n v="2"/>
    <m/>
    <n v="2"/>
    <n v="3"/>
    <n v="1"/>
    <n v="40"/>
    <n v="1.03"/>
    <n v="218"/>
    <n v="5.64"/>
    <n v="38"/>
    <n v="0.97850000000000004"/>
    <n v="43.049765590517431"/>
    <n v="1.1085314639558239"/>
    <n v="1"/>
    <n v="2"/>
    <m/>
    <n v="10"/>
    <n v="3"/>
    <n v="3"/>
    <n v="3"/>
    <n v="1"/>
    <n v="1"/>
    <m/>
    <n v="0"/>
    <n v="0"/>
    <n v="1"/>
    <n v="1"/>
    <n v="2"/>
  </r>
  <r>
    <n v="75769"/>
    <x v="0"/>
    <n v="72"/>
    <n v="3"/>
    <n v="1"/>
    <n v="1"/>
    <n v="1"/>
    <n v="2"/>
    <n v="1"/>
    <n v="68"/>
    <n v="1.76"/>
    <n v="184"/>
    <n v="4.76"/>
    <n v="65"/>
    <n v="1.6823529411764706"/>
    <n v="65.458775166368639"/>
    <n v="1.6942271219530707"/>
    <n v="2"/>
    <n v="2"/>
    <m/>
    <n v="15"/>
    <n v="5"/>
    <n v="0"/>
    <n v="0"/>
    <n v="0"/>
    <n v="0"/>
    <n v="1"/>
    <n v="0"/>
    <n v="0"/>
    <n v="1"/>
    <n v="1"/>
    <n v="2"/>
  </r>
  <r>
    <n v="75771"/>
    <x v="0"/>
    <n v="70"/>
    <n v="3"/>
    <n v="2"/>
    <m/>
    <n v="1"/>
    <n v="2"/>
    <n v="1"/>
    <n v="31"/>
    <n v="0.8"/>
    <n v="121"/>
    <n v="3.13"/>
    <n v="36"/>
    <n v="0.92903225806451617"/>
    <n v="35.690961131449932"/>
    <n v="0.92105706145677246"/>
    <n v="2"/>
    <n v="2"/>
    <m/>
    <n v="12"/>
    <n v="3"/>
    <n v="3"/>
    <n v="3"/>
    <n v="3"/>
    <n v="3"/>
    <m/>
    <n v="0"/>
    <n v="2"/>
    <n v="2"/>
    <n v="1"/>
    <n v="2"/>
  </r>
  <r>
    <n v="75774"/>
    <x v="0"/>
    <n v="80"/>
    <n v="3"/>
    <n v="1"/>
    <n v="1"/>
    <n v="1"/>
    <n v="5"/>
    <n v="1"/>
    <n v="71"/>
    <n v="1.84"/>
    <n v="137"/>
    <n v="3.54"/>
    <n v="75"/>
    <n v="1.943661971830986"/>
    <n v="69.304378788680168"/>
    <n v="1.7960571404390353"/>
    <n v="2"/>
    <n v="2"/>
    <m/>
    <n v="4"/>
    <n v="1"/>
    <n v="2"/>
    <n v="3"/>
    <n v="3"/>
    <n v="3"/>
    <m/>
    <n v="0"/>
    <n v="0"/>
    <n v="1"/>
    <n v="1"/>
    <n v="2"/>
  </r>
  <r>
    <n v="75775"/>
    <x v="0"/>
    <n v="41"/>
    <n v="3"/>
    <n v="2"/>
    <m/>
    <n v="2"/>
    <n v="2"/>
    <n v="1"/>
    <n v="45"/>
    <n v="1.1599999999999999"/>
    <n v="190"/>
    <n v="4.91"/>
    <n v="40"/>
    <n v="1.0311111111111111"/>
    <n v="47.450106948171403"/>
    <n v="1.2231583124417515"/>
    <n v="1"/>
    <n v="2"/>
    <m/>
    <n v="12"/>
    <n v="3"/>
    <n v="0"/>
    <n v="3"/>
    <n v="3"/>
    <n v="1"/>
    <m/>
    <n v="0"/>
    <n v="0"/>
    <n v="2"/>
    <n v="2"/>
    <m/>
  </r>
  <r>
    <n v="75779"/>
    <x v="0"/>
    <n v="29"/>
    <n v="3"/>
    <n v="2"/>
    <m/>
    <n v="1"/>
    <n v="3"/>
    <n v="6"/>
    <n v="34"/>
    <n v="0.88"/>
    <n v="128"/>
    <n v="3.31"/>
    <n v="32"/>
    <n v="0.82823529411764707"/>
    <n v="33.850599396454705"/>
    <n v="0.87613316084941584"/>
    <n v="2"/>
    <m/>
    <m/>
    <n v="77"/>
    <n v="5"/>
    <n v="3"/>
    <m/>
    <m/>
    <m/>
    <n v="5"/>
    <n v="0"/>
    <n v="0"/>
    <n v="1"/>
    <n v="1"/>
    <n v="2"/>
  </r>
  <r>
    <n v="75781"/>
    <x v="0"/>
    <n v="65"/>
    <n v="3"/>
    <n v="2"/>
    <m/>
    <n v="1"/>
    <n v="5"/>
    <n v="1"/>
    <n v="37"/>
    <n v="0.96"/>
    <n v="121"/>
    <n v="3.13"/>
    <n v="44"/>
    <n v="1.1416216216216215"/>
    <n v="37.765792930340275"/>
    <n v="0.97986922197639625"/>
    <n v="2"/>
    <n v="2"/>
    <m/>
    <n v="15"/>
    <n v="2"/>
    <n v="2"/>
    <n v="3"/>
    <n v="3"/>
    <n v="3"/>
    <n v="1"/>
    <n v="1"/>
    <n v="0"/>
    <n v="1"/>
    <n v="1"/>
    <n v="2"/>
  </r>
  <r>
    <n v="75787"/>
    <x v="0"/>
    <n v="72"/>
    <n v="3"/>
    <n v="2"/>
    <m/>
    <n v="1"/>
    <n v="3"/>
    <n v="1"/>
    <n v="41"/>
    <n v="1.06"/>
    <n v="234"/>
    <n v="6.05"/>
    <n v="37"/>
    <n v="0.9565853658536585"/>
    <n v="46.536904523251792"/>
    <n v="1.203149238893827"/>
    <n v="1"/>
    <n v="1"/>
    <n v="2"/>
    <n v="13"/>
    <n v="2"/>
    <n v="3"/>
    <n v="3"/>
    <n v="3"/>
    <n v="3"/>
    <n v="1"/>
    <n v="0"/>
    <n v="0"/>
    <n v="1"/>
    <n v="1"/>
    <n v="2"/>
  </r>
  <r>
    <n v="75789"/>
    <x v="0"/>
    <n v="58"/>
    <n v="3"/>
    <n v="2"/>
    <m/>
    <n v="1"/>
    <n v="3"/>
    <n v="1"/>
    <n v="45"/>
    <n v="1.1599999999999999"/>
    <n v="134"/>
    <n v="3.47"/>
    <n v="42"/>
    <n v="1.0826666666666667"/>
    <n v="45.128313767383524"/>
    <n v="1.1633076437814418"/>
    <n v="2"/>
    <n v="2"/>
    <m/>
    <n v="15"/>
    <n v="1"/>
    <n v="3"/>
    <n v="3"/>
    <n v="3"/>
    <n v="3"/>
    <n v="1"/>
    <n v="0"/>
    <n v="0"/>
    <n v="1"/>
    <n v="1"/>
    <n v="2"/>
  </r>
  <r>
    <n v="75792"/>
    <x v="0"/>
    <n v="42"/>
    <n v="3"/>
    <n v="2"/>
    <m/>
    <n v="1"/>
    <n v="4"/>
    <n v="1"/>
    <n v="38"/>
    <n v="0.98"/>
    <n v="202"/>
    <n v="5.22"/>
    <n v="41"/>
    <n v="1.0573684210526315"/>
    <n v="36.371862131322565"/>
    <n v="0.93801118128147676"/>
    <n v="2"/>
    <n v="2"/>
    <m/>
    <n v="7"/>
    <n v="4"/>
    <n v="3"/>
    <n v="3"/>
    <n v="3"/>
    <n v="3"/>
    <n v="1"/>
    <n v="13"/>
    <n v="2"/>
    <n v="1"/>
    <n v="1"/>
    <n v="2"/>
  </r>
  <r>
    <n v="75795"/>
    <x v="0"/>
    <n v="79"/>
    <n v="1"/>
    <n v="2"/>
    <m/>
    <n v="2"/>
    <n v="1"/>
    <n v="1"/>
    <n v="59"/>
    <n v="1.53"/>
    <n v="184"/>
    <n v="4.76"/>
    <n v="56"/>
    <n v="1.4522033898305087"/>
    <n v="66.515307279154243"/>
    <n v="1.7248884769001016"/>
    <n v="1"/>
    <n v="2"/>
    <m/>
    <n v="5"/>
    <n v="2"/>
    <n v="3"/>
    <n v="3"/>
    <n v="3"/>
    <n v="3"/>
    <m/>
    <n v="0"/>
    <n v="0"/>
    <n v="1"/>
    <n v="1"/>
    <n v="2"/>
  </r>
  <r>
    <n v="75803"/>
    <x v="0"/>
    <n v="40"/>
    <n v="4"/>
    <n v="2"/>
    <m/>
    <n v="1"/>
    <n v="3"/>
    <n v="5"/>
    <n v="40"/>
    <n v="1.03"/>
    <n v="200"/>
    <n v="5.17"/>
    <n v="40"/>
    <n v="1.03"/>
    <n v="42.955579773792941"/>
    <n v="1.1061061791751683"/>
    <n v="2"/>
    <n v="2"/>
    <m/>
    <n v="6"/>
    <n v="3"/>
    <n v="0"/>
    <m/>
    <m/>
    <m/>
    <m/>
    <n v="0"/>
    <n v="0"/>
    <n v="1"/>
    <n v="2"/>
    <m/>
  </r>
  <r>
    <n v="75808"/>
    <x v="0"/>
    <n v="75"/>
    <n v="3"/>
    <n v="2"/>
    <m/>
    <n v="1"/>
    <n v="3"/>
    <n v="1"/>
    <n v="39"/>
    <n v="1.01"/>
    <n v="136"/>
    <n v="3.52"/>
    <n v="42"/>
    <n v="1.0876923076923077"/>
    <n v="44.420412082694313"/>
    <n v="1.1503747744492629"/>
    <n v="2"/>
    <n v="2"/>
    <m/>
    <n v="12"/>
    <n v="3"/>
    <n v="1"/>
    <n v="2"/>
    <n v="1"/>
    <n v="1"/>
    <m/>
    <n v="0"/>
    <n v="10"/>
    <n v="1"/>
    <n v="1"/>
    <n v="2"/>
  </r>
  <r>
    <n v="75814"/>
    <x v="0"/>
    <n v="28"/>
    <n v="3"/>
    <n v="2"/>
    <m/>
    <n v="1"/>
    <n v="4"/>
    <n v="5"/>
    <n v="39"/>
    <n v="1.01"/>
    <n v="244"/>
    <n v="6.31"/>
    <n v="35"/>
    <n v="0.90641025641025641"/>
    <n v="41.520659737188325"/>
    <n v="1.0752786239630823"/>
    <n v="2"/>
    <m/>
    <m/>
    <n v="1"/>
    <n v="3"/>
    <n v="3"/>
    <n v="3"/>
    <n v="3"/>
    <n v="3"/>
    <n v="1"/>
    <n v="0"/>
    <n v="15"/>
    <n v="1"/>
    <n v="1"/>
    <n v="2"/>
  </r>
  <r>
    <n v="75826"/>
    <x v="0"/>
    <n v="70"/>
    <n v="1"/>
    <n v="2"/>
    <m/>
    <n v="1"/>
    <n v="3"/>
    <n v="1"/>
    <n v="48"/>
    <n v="1.24"/>
    <n v="120"/>
    <n v="3.1"/>
    <n v="52"/>
    <n v="1.3433333333333335"/>
    <n v="53.783387891668191"/>
    <n v="1.3894041872014282"/>
    <n v="2"/>
    <n v="2"/>
    <m/>
    <n v="7"/>
    <n v="1"/>
    <n v="0"/>
    <m/>
    <m/>
    <m/>
    <n v="0"/>
    <n v="0"/>
    <n v="1"/>
    <n v="1"/>
    <n v="1"/>
    <n v="2"/>
  </r>
  <r>
    <n v="75835"/>
    <x v="0"/>
    <n v="31"/>
    <n v="3"/>
    <n v="2"/>
    <m/>
    <n v="1"/>
    <n v="4"/>
    <n v="5"/>
    <n v="78"/>
    <n v="2.02"/>
    <n v="175"/>
    <n v="4.53"/>
    <n v="73"/>
    <n v="1.8905128205128205"/>
    <n v="84.158132540289841"/>
    <n v="2.1794798427100703"/>
    <n v="2"/>
    <m/>
    <m/>
    <n v="15"/>
    <n v="3"/>
    <n v="2"/>
    <n v="3"/>
    <n v="3"/>
    <n v="2"/>
    <n v="0"/>
    <n v="1"/>
    <n v="0"/>
    <n v="1"/>
    <n v="1"/>
    <n v="2"/>
  </r>
  <r>
    <n v="75837"/>
    <x v="0"/>
    <n v="55"/>
    <n v="3"/>
    <n v="1"/>
    <n v="2"/>
    <n v="1"/>
    <n v="3"/>
    <n v="1"/>
    <n v="48"/>
    <n v="1.24"/>
    <n v="198"/>
    <n v="5.12"/>
    <n v="45"/>
    <n v="1.1624999999999999"/>
    <n v="52.431781104018299"/>
    <n v="1.3544876785204727"/>
    <n v="1"/>
    <n v="1"/>
    <n v="2"/>
    <n v="14"/>
    <n v="3"/>
    <n v="0"/>
    <n v="3"/>
    <n v="3"/>
    <n v="2"/>
    <n v="1"/>
    <n v="1"/>
    <n v="3"/>
    <n v="1"/>
    <n v="1"/>
    <n v="2"/>
  </r>
  <r>
    <n v="75838"/>
    <x v="0"/>
    <n v="80"/>
    <n v="3"/>
    <n v="1"/>
    <n v="2"/>
    <n v="1"/>
    <n v="3"/>
    <n v="1"/>
    <n v="48"/>
    <n v="1.24"/>
    <n v="129"/>
    <n v="3.34"/>
    <n v="46"/>
    <n v="1.1883333333333332"/>
    <n v="46.410921022265029"/>
    <n v="1.1989487930751799"/>
    <n v="1"/>
    <n v="1"/>
    <n v="2"/>
    <n v="14"/>
    <n v="1"/>
    <n v="3"/>
    <n v="3"/>
    <n v="3"/>
    <n v="3"/>
    <n v="0"/>
    <n v="1"/>
    <n v="0"/>
    <n v="1"/>
    <n v="1"/>
    <n v="2"/>
  </r>
  <r>
    <n v="75840"/>
    <x v="0"/>
    <n v="52"/>
    <n v="3"/>
    <n v="2"/>
    <m/>
    <n v="1"/>
    <n v="5"/>
    <n v="1"/>
    <n v="31"/>
    <n v="0.8"/>
    <n v="237"/>
    <n v="6.13"/>
    <n v="38"/>
    <n v="0.98064516129032264"/>
    <n v="31.265707649567148"/>
    <n v="0.80685697160173286"/>
    <n v="2"/>
    <n v="2"/>
    <m/>
    <n v="15"/>
    <n v="4"/>
    <n v="0"/>
    <m/>
    <m/>
    <m/>
    <n v="1"/>
    <n v="0"/>
    <n v="2"/>
    <n v="1"/>
    <n v="1"/>
    <n v="2"/>
  </r>
  <r>
    <n v="75842"/>
    <x v="0"/>
    <n v="23"/>
    <n v="7"/>
    <n v="2"/>
    <m/>
    <n v="1"/>
    <n v="3"/>
    <n v="5"/>
    <n v="47"/>
    <n v="1.22"/>
    <n v="170"/>
    <n v="4.4000000000000004"/>
    <n v="49"/>
    <n v="1.2719148936170213"/>
    <n v="46.216895088398942"/>
    <n v="1.1996725959116321"/>
    <n v="2"/>
    <m/>
    <m/>
    <n v="77"/>
    <n v="3"/>
    <n v="3"/>
    <n v="3"/>
    <n v="2"/>
    <n v="2"/>
    <n v="2"/>
    <n v="0"/>
    <n v="0"/>
    <n v="1"/>
    <n v="2"/>
    <m/>
  </r>
  <r>
    <n v="75845"/>
    <x v="0"/>
    <n v="59"/>
    <n v="1"/>
    <n v="2"/>
    <m/>
    <n v="2"/>
    <n v="4"/>
    <n v="4"/>
    <n v="40"/>
    <n v="1.03"/>
    <n v="129"/>
    <n v="3.34"/>
    <n v="41"/>
    <n v="1.0557500000000002"/>
    <n v="40.684992745379738"/>
    <n v="1.0476385631935283"/>
    <n v="1"/>
    <n v="2"/>
    <m/>
    <n v="8"/>
    <n v="3"/>
    <n v="2"/>
    <n v="2"/>
    <n v="3"/>
    <n v="2"/>
    <n v="1"/>
    <n v="0"/>
    <n v="0"/>
    <n v="1"/>
    <n v="1"/>
    <n v="2"/>
  </r>
  <r>
    <n v="75848"/>
    <x v="0"/>
    <n v="59"/>
    <n v="3"/>
    <n v="2"/>
    <m/>
    <n v="1"/>
    <n v="5"/>
    <n v="1"/>
    <n v="49"/>
    <n v="1.27"/>
    <n v="156"/>
    <n v="4.03"/>
    <n v="47"/>
    <n v="1.2181632653061225"/>
    <n v="44.204527173829867"/>
    <n v="1.1457091736890599"/>
    <n v="2"/>
    <n v="1"/>
    <n v="2"/>
    <n v="15"/>
    <n v="2"/>
    <n v="0"/>
    <m/>
    <m/>
    <m/>
    <n v="0"/>
    <n v="0"/>
    <n v="1"/>
    <n v="1"/>
    <n v="1"/>
    <n v="2"/>
  </r>
  <r>
    <n v="75860"/>
    <x v="0"/>
    <n v="60"/>
    <n v="6"/>
    <n v="2"/>
    <m/>
    <n v="2"/>
    <n v="5"/>
    <n v="1"/>
    <n v="55"/>
    <n v="1.42"/>
    <n v="185"/>
    <n v="4.78"/>
    <n v="60"/>
    <n v="1.5490909090909089"/>
    <n v="50.930654782451022"/>
    <n v="1.3149369052923718"/>
    <n v="1"/>
    <n v="2"/>
    <m/>
    <n v="14"/>
    <n v="4"/>
    <n v="1"/>
    <m/>
    <m/>
    <m/>
    <n v="2"/>
    <n v="2"/>
    <n v="4"/>
    <n v="1"/>
    <n v="1"/>
    <n v="2"/>
  </r>
  <r>
    <n v="75869"/>
    <x v="0"/>
    <n v="27"/>
    <n v="4"/>
    <n v="2"/>
    <m/>
    <n v="1"/>
    <n v="4"/>
    <n v="1"/>
    <n v="53"/>
    <n v="1.37"/>
    <n v="166"/>
    <n v="4.29"/>
    <n v="50"/>
    <n v="1.2924528301886793"/>
    <n v="61.476663287908508"/>
    <n v="1.5891137491402767"/>
    <n v="2"/>
    <m/>
    <m/>
    <n v="8"/>
    <n v="4"/>
    <n v="2"/>
    <n v="3"/>
    <n v="3"/>
    <n v="1"/>
    <n v="4"/>
    <n v="0"/>
    <n v="0"/>
    <n v="1"/>
    <n v="1"/>
    <n v="1"/>
  </r>
  <r>
    <n v="75874"/>
    <x v="0"/>
    <n v="57"/>
    <n v="3"/>
    <n v="2"/>
    <m/>
    <n v="1"/>
    <n v="5"/>
    <n v="1"/>
    <n v="38"/>
    <n v="0.98"/>
    <n v="177"/>
    <n v="4.58"/>
    <n v="41"/>
    <n v="1.0573684210526315"/>
    <n v="38.893533087191564"/>
    <n v="1.0030437480380983"/>
    <n v="2"/>
    <n v="2"/>
    <m/>
    <n v="8"/>
    <n v="4"/>
    <n v="3"/>
    <n v="3"/>
    <n v="3"/>
    <n v="3"/>
    <n v="1"/>
    <n v="18"/>
    <n v="1"/>
    <n v="1"/>
    <n v="1"/>
    <n v="2"/>
  </r>
  <r>
    <n v="75879"/>
    <x v="0"/>
    <n v="56"/>
    <n v="3"/>
    <n v="1"/>
    <n v="1"/>
    <n v="1"/>
    <n v="5"/>
    <n v="5"/>
    <n v="83"/>
    <n v="2.15"/>
    <n v="172"/>
    <n v="4.45"/>
    <n v="84"/>
    <n v="2.1759036144578312"/>
    <n v="86.088994818370494"/>
    <n v="2.2300161308373077"/>
    <n v="2"/>
    <n v="2"/>
    <m/>
    <n v="3"/>
    <n v="2"/>
    <n v="0"/>
    <m/>
    <m/>
    <m/>
    <m/>
    <n v="0"/>
    <n v="0"/>
    <n v="1"/>
    <n v="1"/>
    <n v="2"/>
  </r>
  <r>
    <n v="75882"/>
    <x v="0"/>
    <n v="54"/>
    <n v="3"/>
    <n v="2"/>
    <m/>
    <n v="1"/>
    <n v="2"/>
    <n v="1"/>
    <n v="35"/>
    <n v="0.91"/>
    <n v="192"/>
    <n v="4.97"/>
    <n v="41"/>
    <n v="1.0660000000000001"/>
    <n v="41.445116690635892"/>
    <n v="1.0775730339565333"/>
    <n v="2"/>
    <n v="2"/>
    <m/>
    <n v="15"/>
    <n v="4"/>
    <n v="2"/>
    <n v="3"/>
    <n v="3"/>
    <n v="3"/>
    <n v="4"/>
    <n v="0"/>
    <n v="4"/>
    <n v="1"/>
    <n v="1"/>
    <n v="2"/>
  </r>
  <r>
    <n v="75885"/>
    <x v="0"/>
    <n v="40"/>
    <n v="3"/>
    <n v="2"/>
    <m/>
    <n v="1"/>
    <n v="5"/>
    <n v="1"/>
    <n v="48"/>
    <n v="1.24"/>
    <n v="209"/>
    <n v="5.4"/>
    <n v="52"/>
    <n v="1.3433333333333335"/>
    <n v="47.838094090770234"/>
    <n v="1.235817430678231"/>
    <n v="2"/>
    <n v="1"/>
    <n v="2"/>
    <n v="15"/>
    <n v="4"/>
    <n v="2"/>
    <m/>
    <m/>
    <m/>
    <m/>
    <n v="1"/>
    <n v="20"/>
    <n v="1"/>
    <n v="1"/>
    <n v="2"/>
  </r>
  <r>
    <n v="75896"/>
    <x v="0"/>
    <n v="26"/>
    <n v="3"/>
    <n v="2"/>
    <m/>
    <n v="1"/>
    <n v="4"/>
    <n v="6"/>
    <n v="27"/>
    <n v="0.7"/>
    <n v="143"/>
    <n v="3.7"/>
    <n v="28"/>
    <n v="0.72592592592592586"/>
    <n v="33.893539080657668"/>
    <n v="0.87872138357260621"/>
    <n v="2"/>
    <m/>
    <m/>
    <n v="7"/>
    <n v="4"/>
    <n v="3"/>
    <n v="3"/>
    <n v="3"/>
    <n v="3"/>
    <n v="9"/>
    <n v="5"/>
    <n v="20"/>
    <n v="1"/>
    <n v="2"/>
    <m/>
  </r>
  <r>
    <n v="75898"/>
    <x v="0"/>
    <n v="24"/>
    <n v="3"/>
    <n v="2"/>
    <m/>
    <n v="1"/>
    <n v="4"/>
    <n v="6"/>
    <n v="49"/>
    <n v="1.27"/>
    <n v="187"/>
    <n v="4.84"/>
    <n v="45"/>
    <n v="1.1663265306122448"/>
    <n v="45.94538911586335"/>
    <n v="1.1908294730029889"/>
    <n v="1"/>
    <m/>
    <m/>
    <n v="7"/>
    <n v="2"/>
    <n v="3"/>
    <n v="3"/>
    <n v="2"/>
    <n v="3"/>
    <n v="2"/>
    <n v="0"/>
    <n v="0"/>
    <n v="1"/>
    <n v="1"/>
    <n v="2"/>
  </r>
  <r>
    <n v="75900"/>
    <x v="0"/>
    <n v="21"/>
    <n v="6"/>
    <n v="2"/>
    <m/>
    <n v="2"/>
    <n v="3"/>
    <n v="5"/>
    <n v="43"/>
    <n v="1.1100000000000001"/>
    <n v="126"/>
    <n v="3.26"/>
    <n v="47"/>
    <n v="1.2132558139534884"/>
    <n v="38.653485831530567"/>
    <n v="0.99779928541857987"/>
    <n v="1"/>
    <m/>
    <m/>
    <n v="7"/>
    <n v="2"/>
    <n v="3"/>
    <n v="1"/>
    <n v="2"/>
    <n v="3"/>
    <n v="1"/>
    <n v="0"/>
    <n v="0"/>
    <n v="1"/>
    <n v="2"/>
    <m/>
  </r>
  <r>
    <n v="75903"/>
    <x v="0"/>
    <n v="28"/>
    <n v="4"/>
    <n v="2"/>
    <m/>
    <n v="1"/>
    <n v="2"/>
    <n v="5"/>
    <n v="57"/>
    <n v="1.47"/>
    <n v="159"/>
    <n v="4.1100000000000003"/>
    <n v="66"/>
    <n v="1.7021052631578946"/>
    <n v="56.809458618202939"/>
    <n v="1.4650860380483917"/>
    <n v="2"/>
    <m/>
    <m/>
    <n v="4"/>
    <n v="3"/>
    <n v="2"/>
    <n v="3"/>
    <n v="2"/>
    <n v="2"/>
    <n v="2"/>
    <n v="4"/>
    <n v="4"/>
    <n v="1"/>
    <n v="2"/>
    <m/>
  </r>
  <r>
    <n v="75907"/>
    <x v="0"/>
    <n v="40"/>
    <n v="3"/>
    <n v="2"/>
    <m/>
    <n v="1"/>
    <n v="5"/>
    <n v="1"/>
    <n v="31"/>
    <n v="0.8"/>
    <n v="163"/>
    <n v="4.22"/>
    <n v="28"/>
    <n v="0.72258064516129039"/>
    <n v="39.748699670979008"/>
    <n v="1.0257728947349423"/>
    <n v="2"/>
    <n v="2"/>
    <m/>
    <n v="8"/>
    <n v="3"/>
    <n v="1"/>
    <n v="3"/>
    <n v="3"/>
    <n v="2"/>
    <n v="0"/>
    <n v="0"/>
    <n v="0"/>
    <n v="1"/>
    <n v="1"/>
    <n v="2"/>
  </r>
  <r>
    <n v="75910"/>
    <x v="0"/>
    <n v="30"/>
    <n v="3"/>
    <n v="2"/>
    <m/>
    <n v="1"/>
    <n v="4"/>
    <n v="1"/>
    <n v="28"/>
    <n v="0.72"/>
    <n v="141"/>
    <n v="3.65"/>
    <n v="31"/>
    <n v="0.79714285714285715"/>
    <n v="34.691018824375718"/>
    <n v="0.89205476976966125"/>
    <n v="1"/>
    <m/>
    <m/>
    <n v="7"/>
    <n v="2"/>
    <n v="2"/>
    <n v="3"/>
    <n v="3"/>
    <n v="2"/>
    <m/>
    <n v="0"/>
    <n v="0"/>
    <n v="1"/>
    <n v="1"/>
    <n v="2"/>
  </r>
  <r>
    <n v="75911"/>
    <x v="0"/>
    <n v="67"/>
    <n v="4"/>
    <n v="2"/>
    <m/>
    <n v="2"/>
    <n v="3"/>
    <n v="4"/>
    <n v="72"/>
    <n v="1.86"/>
    <n v="152"/>
    <n v="3.93"/>
    <n v="82"/>
    <n v="2.1183333333333336"/>
    <n v="70.723568856648001"/>
    <n v="1.8270255287967399"/>
    <n v="1"/>
    <n v="2"/>
    <m/>
    <n v="8"/>
    <n v="2"/>
    <n v="3"/>
    <m/>
    <m/>
    <m/>
    <n v="7"/>
    <n v="0"/>
    <n v="0"/>
    <n v="1"/>
    <n v="2"/>
    <m/>
  </r>
  <r>
    <n v="75912"/>
    <x v="0"/>
    <n v="80"/>
    <n v="4"/>
    <n v="2"/>
    <m/>
    <n v="1"/>
    <n v="3"/>
    <n v="1"/>
    <n v="50"/>
    <n v="1.29"/>
    <n v="128"/>
    <n v="3.31"/>
    <n v="54"/>
    <n v="1.3932"/>
    <n v="60.531455800202238"/>
    <n v="1.5617115596452178"/>
    <n v="2"/>
    <n v="2"/>
    <m/>
    <n v="9"/>
    <n v="4"/>
    <n v="2"/>
    <n v="3"/>
    <n v="3"/>
    <n v="3"/>
    <n v="1"/>
    <n v="0"/>
    <n v="0"/>
    <n v="1"/>
    <n v="1"/>
    <n v="2"/>
  </r>
  <r>
    <n v="75921"/>
    <x v="0"/>
    <n v="76"/>
    <n v="4"/>
    <n v="2"/>
    <m/>
    <n v="2"/>
    <n v="4"/>
    <n v="1"/>
    <n v="47"/>
    <n v="1.22"/>
    <n v="138"/>
    <n v="3.57"/>
    <n v="49"/>
    <n v="1.2719148936170213"/>
    <n v="45.333008035509195"/>
    <n v="1.1767291447515151"/>
    <n v="1"/>
    <n v="2"/>
    <m/>
    <n v="14"/>
    <n v="3"/>
    <n v="2"/>
    <n v="1"/>
    <n v="0"/>
    <n v="3"/>
    <n v="1"/>
    <n v="0"/>
    <n v="0"/>
    <n v="1"/>
    <n v="1"/>
    <n v="2"/>
  </r>
  <r>
    <n v="75923"/>
    <x v="0"/>
    <n v="80"/>
    <n v="3"/>
    <n v="1"/>
    <n v="2"/>
    <n v="1"/>
    <n v="5"/>
    <n v="1"/>
    <n v="54"/>
    <n v="1.4"/>
    <n v="161"/>
    <n v="4.16"/>
    <n v="54"/>
    <n v="1.4"/>
    <n v="57.817034775104517"/>
    <n v="1.498960160836043"/>
    <n v="2"/>
    <n v="2"/>
    <m/>
    <n v="9"/>
    <n v="3"/>
    <n v="3"/>
    <n v="3"/>
    <n v="3"/>
    <n v="3"/>
    <n v="0"/>
    <n v="4"/>
    <n v="2"/>
    <n v="1"/>
    <n v="1"/>
    <n v="2"/>
  </r>
  <r>
    <n v="75924"/>
    <x v="0"/>
    <n v="30"/>
    <n v="7"/>
    <n v="2"/>
    <m/>
    <n v="1"/>
    <n v="3"/>
    <n v="5"/>
    <n v="50"/>
    <n v="1.29"/>
    <n v="157"/>
    <n v="4.0599999999999996"/>
    <n v="57"/>
    <n v="1.4706000000000001"/>
    <n v="53.85633133530127"/>
    <n v="1.389493348450773"/>
    <n v="2"/>
    <m/>
    <m/>
    <n v="10"/>
    <n v="5"/>
    <n v="1"/>
    <m/>
    <m/>
    <m/>
    <m/>
    <n v="0"/>
    <n v="0"/>
    <n v="1"/>
    <n v="1"/>
    <n v="2"/>
  </r>
  <r>
    <n v="75925"/>
    <x v="0"/>
    <n v="51"/>
    <n v="4"/>
    <n v="2"/>
    <m/>
    <n v="1"/>
    <n v="2"/>
    <n v="3"/>
    <n v="76"/>
    <n v="1.97"/>
    <n v="154"/>
    <n v="3.98"/>
    <n v="83"/>
    <n v="2.1514473684210524"/>
    <n v="79.368823517088401"/>
    <n v="2.0573234516929495"/>
    <n v="2"/>
    <n v="2"/>
    <m/>
    <n v="2"/>
    <n v="1"/>
    <n v="0"/>
    <m/>
    <m/>
    <m/>
    <m/>
    <n v="0"/>
    <n v="0"/>
    <n v="1"/>
    <n v="1"/>
    <n v="2"/>
  </r>
  <r>
    <n v="75927"/>
    <x v="0"/>
    <n v="30"/>
    <n v="4"/>
    <n v="2"/>
    <m/>
    <n v="1"/>
    <n v="4"/>
    <n v="5"/>
    <n v="87"/>
    <n v="2.25"/>
    <n v="197"/>
    <n v="5.09"/>
    <n v="91"/>
    <n v="2.353448275862069"/>
    <n v="87.922811534973633"/>
    <n v="2.2738658155596632"/>
    <n v="2"/>
    <m/>
    <m/>
    <n v="12"/>
    <n v="2"/>
    <n v="3"/>
    <n v="3"/>
    <n v="3"/>
    <n v="3"/>
    <m/>
    <n v="0"/>
    <n v="0"/>
    <n v="1"/>
    <n v="2"/>
    <m/>
  </r>
  <r>
    <n v="75932"/>
    <x v="0"/>
    <n v="41"/>
    <n v="2"/>
    <n v="2"/>
    <m/>
    <n v="1"/>
    <n v="3"/>
    <n v="6"/>
    <n v="31"/>
    <n v="0.8"/>
    <n v="192"/>
    <n v="4.97"/>
    <n v="33"/>
    <n v="0.85161290322580652"/>
    <n v="34.448665798063182"/>
    <n v="0.88899782704679187"/>
    <n v="2"/>
    <n v="2"/>
    <m/>
    <n v="15"/>
    <n v="4"/>
    <n v="2"/>
    <m/>
    <m/>
    <m/>
    <n v="1"/>
    <n v="0"/>
    <n v="1"/>
    <n v="1"/>
    <n v="1"/>
    <n v="1"/>
  </r>
  <r>
    <n v="75934"/>
    <x v="0"/>
    <n v="46"/>
    <n v="3"/>
    <n v="2"/>
    <m/>
    <n v="1"/>
    <n v="2"/>
    <n v="4"/>
    <n v="33"/>
    <n v="0.85"/>
    <n v="262"/>
    <n v="6.78"/>
    <n v="33"/>
    <n v="0.85"/>
    <n v="37.088737552881405"/>
    <n v="0.95531596727118773"/>
    <n v="1"/>
    <n v="2"/>
    <m/>
    <n v="2"/>
    <n v="3"/>
    <n v="2"/>
    <n v="3"/>
    <n v="3"/>
    <n v="3"/>
    <n v="0"/>
    <n v="0"/>
    <n v="0"/>
    <n v="1"/>
    <n v="2"/>
    <m/>
  </r>
  <r>
    <n v="75937"/>
    <x v="0"/>
    <n v="77"/>
    <n v="3"/>
    <n v="1"/>
    <n v="2"/>
    <n v="1"/>
    <n v="4"/>
    <n v="1"/>
    <n v="44"/>
    <n v="1.1399999999999999"/>
    <n v="153"/>
    <n v="3.96"/>
    <n v="52"/>
    <n v="1.3472727272727272"/>
    <n v="48.427062003743444"/>
    <n v="1.254701151915171"/>
    <n v="2"/>
    <n v="2"/>
    <m/>
    <n v="14"/>
    <n v="2"/>
    <n v="3"/>
    <n v="3"/>
    <n v="3"/>
    <n v="3"/>
    <n v="0"/>
    <n v="0"/>
    <n v="0"/>
    <n v="1"/>
    <n v="1"/>
    <n v="2"/>
  </r>
  <r>
    <n v="75942"/>
    <x v="0"/>
    <n v="78"/>
    <n v="4"/>
    <n v="1"/>
    <n v="1"/>
    <n v="1"/>
    <n v="4"/>
    <n v="1"/>
    <n v="88"/>
    <n v="2.2799999999999998"/>
    <n v="192"/>
    <n v="4.97"/>
    <n v="89"/>
    <n v="2.3059090909090907"/>
    <n v="90.48427310217356"/>
    <n v="2.3443652576472238"/>
    <n v="1"/>
    <n v="2"/>
    <m/>
    <n v="9"/>
    <n v="4"/>
    <n v="2"/>
    <n v="3"/>
    <n v="3"/>
    <n v="3"/>
    <n v="2"/>
    <n v="0"/>
    <n v="4"/>
    <n v="1"/>
    <n v="1"/>
    <n v="2"/>
  </r>
  <r>
    <n v="75945"/>
    <x v="0"/>
    <n v="60"/>
    <n v="6"/>
    <n v="2"/>
    <m/>
    <n v="2"/>
    <n v="2"/>
    <n v="1"/>
    <n v="69"/>
    <n v="1.78"/>
    <n v="209"/>
    <n v="5.4"/>
    <n v="73"/>
    <n v="1.8831884057971013"/>
    <n v="66.605369952647223"/>
    <n v="1.7182254857349575"/>
    <n v="1"/>
    <n v="2"/>
    <m/>
    <n v="9"/>
    <n v="3"/>
    <n v="2"/>
    <n v="3"/>
    <n v="3"/>
    <n v="3"/>
    <m/>
    <n v="0"/>
    <n v="0"/>
    <n v="1"/>
    <n v="2"/>
    <m/>
  </r>
  <r>
    <n v="75956"/>
    <x v="0"/>
    <n v="80"/>
    <n v="3"/>
    <n v="1"/>
    <n v="1"/>
    <n v="1"/>
    <n v="5"/>
    <n v="1"/>
    <n v="50"/>
    <n v="1.29"/>
    <n v="130"/>
    <n v="3.36"/>
    <n v="44"/>
    <n v="1.1352000000000002"/>
    <n v="56.420463895826174"/>
    <n v="1.4556479685123154"/>
    <n v="2"/>
    <n v="2"/>
    <m/>
    <n v="14"/>
    <n v="2"/>
    <n v="3"/>
    <n v="3"/>
    <n v="3"/>
    <n v="2"/>
    <n v="1"/>
    <n v="0"/>
    <n v="0"/>
    <n v="1"/>
    <n v="1"/>
    <n v="2"/>
  </r>
  <r>
    <n v="75957"/>
    <x v="0"/>
    <n v="21"/>
    <n v="1"/>
    <n v="2"/>
    <m/>
    <n v="1"/>
    <n v="3"/>
    <n v="5"/>
    <n v="80"/>
    <n v="2.0699999999999998"/>
    <n v="154"/>
    <n v="3.98"/>
    <n v="84"/>
    <n v="2.1734999999999998"/>
    <n v="79.79258618076021"/>
    <n v="2.0646331674271705"/>
    <n v="2"/>
    <m/>
    <m/>
    <n v="15"/>
    <n v="3"/>
    <n v="3"/>
    <n v="3"/>
    <n v="3"/>
    <n v="3"/>
    <n v="1"/>
    <n v="15"/>
    <n v="0"/>
    <n v="1"/>
    <n v="1"/>
    <n v="2"/>
  </r>
  <r>
    <n v="75960"/>
    <x v="0"/>
    <n v="76"/>
    <n v="1"/>
    <n v="2"/>
    <m/>
    <n v="1"/>
    <n v="3"/>
    <n v="1"/>
    <n v="73"/>
    <n v="1.89"/>
    <n v="189"/>
    <n v="4.8899999999999997"/>
    <n v="69"/>
    <n v="1.7864383561643835"/>
    <n v="77.490197667174144"/>
    <n v="2.0062530628898512"/>
    <n v="1"/>
    <n v="2"/>
    <m/>
    <n v="14"/>
    <n v="2"/>
    <n v="3"/>
    <n v="3"/>
    <n v="3"/>
    <n v="3"/>
    <n v="3"/>
    <n v="0"/>
    <n v="0"/>
    <n v="1"/>
    <n v="1"/>
    <n v="2"/>
  </r>
  <r>
    <n v="75962"/>
    <x v="0"/>
    <n v="64"/>
    <n v="1"/>
    <n v="2"/>
    <m/>
    <n v="2"/>
    <n v="1"/>
    <n v="1"/>
    <n v="43"/>
    <n v="1.1100000000000001"/>
    <n v="236"/>
    <n v="6.1"/>
    <n v="44"/>
    <n v="1.1358139534883722"/>
    <n v="40.902429328733504"/>
    <n v="1.0558534082533533"/>
    <n v="1"/>
    <n v="2"/>
    <m/>
    <n v="7"/>
    <n v="4"/>
    <n v="0"/>
    <n v="3"/>
    <n v="3"/>
    <n v="3"/>
    <m/>
    <n v="0"/>
    <n v="6"/>
    <n v="2"/>
    <n v="2"/>
    <m/>
  </r>
  <r>
    <n v="75964"/>
    <x v="0"/>
    <n v="71"/>
    <n v="3"/>
    <n v="1"/>
    <n v="2"/>
    <n v="1"/>
    <n v="5"/>
    <n v="1"/>
    <n v="50"/>
    <n v="1.29"/>
    <n v="165"/>
    <n v="4.2699999999999996"/>
    <n v="54"/>
    <n v="1.3932"/>
    <n v="45.483708970745582"/>
    <n v="1.1734796914452361"/>
    <n v="2"/>
    <n v="2"/>
    <m/>
    <n v="15"/>
    <n v="1"/>
    <n v="3"/>
    <n v="3"/>
    <n v="3"/>
    <n v="3"/>
    <n v="1"/>
    <n v="8"/>
    <n v="0"/>
    <n v="1"/>
    <n v="1"/>
    <n v="2"/>
  </r>
  <r>
    <n v="75969"/>
    <x v="0"/>
    <n v="69"/>
    <n v="6"/>
    <n v="2"/>
    <m/>
    <n v="2"/>
    <n v="3"/>
    <n v="3"/>
    <n v="32"/>
    <n v="0.83"/>
    <n v="144"/>
    <n v="3.72"/>
    <n v="27"/>
    <n v="0.7003125"/>
    <n v="32.660429568595056"/>
    <n v="0.8471298919354342"/>
    <n v="1"/>
    <n v="2"/>
    <m/>
    <n v="9"/>
    <n v="3"/>
    <n v="0"/>
    <m/>
    <m/>
    <m/>
    <m/>
    <n v="0"/>
    <n v="0"/>
    <n v="2"/>
    <n v="1"/>
    <n v="2"/>
  </r>
  <r>
    <n v="75970"/>
    <x v="0"/>
    <n v="30"/>
    <n v="3"/>
    <n v="2"/>
    <m/>
    <n v="1"/>
    <n v="2"/>
    <n v="6"/>
    <n v="72"/>
    <n v="1.86"/>
    <n v="252"/>
    <n v="6.52"/>
    <n v="76"/>
    <n v="1.9633333333333336"/>
    <n v="70.369332651667833"/>
    <n v="1.8178744268347526"/>
    <n v="2"/>
    <m/>
    <m/>
    <n v="5"/>
    <n v="4"/>
    <n v="3"/>
    <n v="3"/>
    <n v="3"/>
    <n v="3"/>
    <n v="5"/>
    <n v="4"/>
    <n v="0"/>
    <n v="1"/>
    <n v="2"/>
    <m/>
  </r>
  <r>
    <n v="75973"/>
    <x v="0"/>
    <n v="65"/>
    <n v="3"/>
    <n v="2"/>
    <m/>
    <n v="1"/>
    <n v="5"/>
    <n v="1"/>
    <n v="41"/>
    <n v="1.06"/>
    <n v="155"/>
    <n v="4.01"/>
    <n v="35"/>
    <n v="0.90487804878048783"/>
    <n v="35.166752034401171"/>
    <n v="0.90918919893817673"/>
    <n v="2"/>
    <n v="2"/>
    <m/>
    <n v="15"/>
    <n v="2"/>
    <n v="3"/>
    <n v="3"/>
    <n v="3"/>
    <n v="3"/>
    <n v="0"/>
    <n v="0"/>
    <n v="0"/>
    <n v="1"/>
    <n v="1"/>
    <n v="2"/>
  </r>
  <r>
    <n v="75975"/>
    <x v="0"/>
    <n v="31"/>
    <n v="3"/>
    <n v="2"/>
    <m/>
    <n v="1"/>
    <n v="3"/>
    <n v="4"/>
    <n v="32"/>
    <n v="0.83"/>
    <n v="139"/>
    <n v="3.59"/>
    <n v="38"/>
    <n v="0.98562499999999997"/>
    <n v="32.99665413867978"/>
    <n v="0.85585071672200674"/>
    <n v="2"/>
    <m/>
    <m/>
    <n v="6"/>
    <n v="4"/>
    <n v="1"/>
    <m/>
    <m/>
    <m/>
    <m/>
    <n v="0"/>
    <n v="2"/>
    <n v="1"/>
    <n v="2"/>
    <m/>
  </r>
  <r>
    <n v="75976"/>
    <x v="0"/>
    <n v="67"/>
    <n v="4"/>
    <n v="1"/>
    <n v="1"/>
    <n v="1"/>
    <n v="4"/>
    <n v="2"/>
    <n v="38"/>
    <n v="0.98"/>
    <n v="122"/>
    <n v="3.15"/>
    <n v="36"/>
    <n v="0.92842105263157892"/>
    <n v="36.33836789960742"/>
    <n v="0.93714738267408604"/>
    <n v="1"/>
    <n v="2"/>
    <m/>
    <n v="5"/>
    <n v="3"/>
    <n v="3"/>
    <n v="2"/>
    <n v="3"/>
    <n v="2"/>
    <m/>
    <n v="0"/>
    <n v="4"/>
    <n v="1"/>
    <n v="1"/>
    <n v="2"/>
  </r>
  <r>
    <n v="75977"/>
    <x v="0"/>
    <n v="25"/>
    <n v="3"/>
    <n v="2"/>
    <m/>
    <n v="1"/>
    <n v="5"/>
    <n v="5"/>
    <n v="53"/>
    <n v="1.37"/>
    <n v="153"/>
    <n v="3.96"/>
    <n v="62"/>
    <n v="1.6026415094339626"/>
    <n v="54.5778581930035"/>
    <n v="1.4107861457436754"/>
    <n v="1"/>
    <m/>
    <m/>
    <n v="5"/>
    <n v="3"/>
    <n v="2"/>
    <n v="3"/>
    <n v="3"/>
    <n v="3"/>
    <n v="3"/>
    <n v="1"/>
    <n v="3"/>
    <n v="1"/>
    <n v="1"/>
    <n v="2"/>
  </r>
  <r>
    <n v="75978"/>
    <x v="0"/>
    <n v="71"/>
    <n v="3"/>
    <n v="1"/>
    <n v="1"/>
    <n v="1"/>
    <n v="5"/>
    <n v="1"/>
    <n v="19"/>
    <n v="0.49"/>
    <n v="179"/>
    <n v="4.63"/>
    <n v="15"/>
    <n v="0.38684210526315788"/>
    <n v="24.77784858322859"/>
    <n v="0.63900767398852676"/>
    <n v="2"/>
    <n v="1"/>
    <n v="2"/>
    <n v="7"/>
    <n v="3"/>
    <n v="3"/>
    <n v="3"/>
    <n v="3"/>
    <n v="3"/>
    <n v="1"/>
    <n v="2"/>
    <n v="4"/>
    <n v="1"/>
    <n v="1"/>
    <n v="2"/>
  </r>
  <r>
    <n v="75980"/>
    <x v="0"/>
    <n v="31"/>
    <n v="3"/>
    <n v="2"/>
    <m/>
    <n v="1"/>
    <n v="5"/>
    <n v="1"/>
    <n v="55"/>
    <n v="1.42"/>
    <n v="135"/>
    <n v="3.49"/>
    <n v="55"/>
    <n v="1.42"/>
    <n v="52.812734352523286"/>
    <n v="1.3635287778287828"/>
    <n v="1"/>
    <m/>
    <m/>
    <n v="15"/>
    <n v="2"/>
    <n v="3"/>
    <n v="3"/>
    <n v="3"/>
    <n v="3"/>
    <n v="2"/>
    <n v="0"/>
    <n v="3"/>
    <n v="1"/>
    <n v="1"/>
    <n v="2"/>
  </r>
  <r>
    <n v="75986"/>
    <x v="0"/>
    <n v="55"/>
    <n v="2"/>
    <n v="2"/>
    <m/>
    <n v="2"/>
    <n v="5"/>
    <n v="1"/>
    <n v="42"/>
    <n v="1.0900000000000001"/>
    <n v="276"/>
    <n v="7.14"/>
    <n v="36"/>
    <n v="0.93428571428571439"/>
    <n v="42.313581987434489"/>
    <n v="1.0981381991977046"/>
    <n v="1"/>
    <n v="2"/>
    <m/>
    <n v="8"/>
    <n v="2"/>
    <n v="0"/>
    <n v="3"/>
    <n v="3"/>
    <n v="3"/>
    <n v="0"/>
    <n v="0"/>
    <n v="0"/>
    <n v="2"/>
    <n v="1"/>
    <n v="1"/>
  </r>
  <r>
    <n v="75989"/>
    <x v="0"/>
    <n v="32"/>
    <n v="4"/>
    <n v="2"/>
    <m/>
    <n v="1"/>
    <n v="2"/>
    <n v="5"/>
    <n v="70"/>
    <n v="1.81"/>
    <n v="183"/>
    <n v="4.7300000000000004"/>
    <n v="72"/>
    <n v="1.8617142857142857"/>
    <n v="66.056475438495085"/>
    <n v="1.7080317220525159"/>
    <n v="2"/>
    <m/>
    <m/>
    <n v="6"/>
    <n v="4"/>
    <n v="0"/>
    <m/>
    <m/>
    <m/>
    <n v="10"/>
    <n v="0"/>
    <n v="0"/>
    <n v="1"/>
    <n v="2"/>
    <m/>
  </r>
  <r>
    <n v="75991"/>
    <x v="0"/>
    <n v="80"/>
    <n v="3"/>
    <n v="1"/>
    <n v="1"/>
    <n v="1"/>
    <n v="4"/>
    <n v="2"/>
    <n v="60"/>
    <n v="1.55"/>
    <n v="185"/>
    <n v="4.78"/>
    <n v="70"/>
    <n v="1.8083333333333333"/>
    <n v="65.442461255024426"/>
    <n v="1.6905969157547978"/>
    <n v="2"/>
    <n v="2"/>
    <m/>
    <n v="8"/>
    <n v="3"/>
    <n v="3"/>
    <n v="3"/>
    <n v="3"/>
    <n v="3"/>
    <n v="0"/>
    <n v="0"/>
    <n v="1"/>
    <n v="1"/>
    <n v="1"/>
    <n v="2"/>
  </r>
  <r>
    <n v="75993"/>
    <x v="0"/>
    <n v="48"/>
    <n v="3"/>
    <n v="2"/>
    <m/>
    <n v="1"/>
    <n v="4"/>
    <n v="1"/>
    <n v="52"/>
    <n v="1.34"/>
    <n v="270"/>
    <n v="6.98"/>
    <n v="47"/>
    <n v="1.2111538461538462"/>
    <n v="44.694054807418297"/>
    <n v="1.15173141234501"/>
    <n v="2"/>
    <n v="2"/>
    <m/>
    <n v="15"/>
    <n v="2"/>
    <n v="1"/>
    <n v="3"/>
    <n v="3"/>
    <n v="1"/>
    <n v="1"/>
    <n v="1"/>
    <n v="0"/>
    <n v="1"/>
    <n v="1"/>
    <n v="2"/>
  </r>
  <r>
    <n v="75996"/>
    <x v="0"/>
    <n v="61"/>
    <n v="4"/>
    <n v="2"/>
    <m/>
    <n v="2"/>
    <n v="3"/>
    <n v="6"/>
    <n v="41"/>
    <n v="1.06"/>
    <n v="157"/>
    <n v="4.0599999999999996"/>
    <n v="37"/>
    <n v="0.9565853658536585"/>
    <n v="41.806504921707337"/>
    <n v="1.080851102853897"/>
    <n v="1"/>
    <n v="1"/>
    <n v="2"/>
    <n v="12"/>
    <n v="1"/>
    <n v="0"/>
    <n v="3"/>
    <n v="3"/>
    <n v="1"/>
    <n v="0"/>
    <n v="0"/>
    <n v="0"/>
    <n v="1"/>
    <n v="1"/>
    <n v="2"/>
  </r>
  <r>
    <n v="76012"/>
    <x v="0"/>
    <n v="59"/>
    <n v="6"/>
    <n v="2"/>
    <m/>
    <n v="2"/>
    <n v="1"/>
    <n v="1"/>
    <n v="54"/>
    <n v="1.4"/>
    <n v="151"/>
    <n v="3.9"/>
    <n v="59"/>
    <n v="1.5296296296296295"/>
    <n v="63.337495421363336"/>
    <n v="1.6420832146279383"/>
    <n v="1"/>
    <n v="2"/>
    <m/>
    <n v="9"/>
    <n v="3"/>
    <n v="0"/>
    <m/>
    <m/>
    <m/>
    <m/>
    <n v="0"/>
    <n v="0"/>
    <n v="1"/>
    <n v="1"/>
    <n v="2"/>
  </r>
  <r>
    <n v="76016"/>
    <x v="0"/>
    <n v="79"/>
    <n v="3"/>
    <n v="2"/>
    <m/>
    <n v="1"/>
    <n v="5"/>
    <n v="1"/>
    <n v="63"/>
    <n v="1.63"/>
    <n v="176"/>
    <n v="4.55"/>
    <n v="71"/>
    <n v="1.8369841269841267"/>
    <n v="68.582247660362853"/>
    <n v="1.7744295823236738"/>
    <n v="2"/>
    <n v="2"/>
    <m/>
    <n v="8"/>
    <n v="3"/>
    <n v="3"/>
    <n v="3"/>
    <n v="3"/>
    <n v="2"/>
    <n v="2"/>
    <n v="90"/>
    <n v="0"/>
    <n v="1"/>
    <n v="1"/>
    <n v="2"/>
  </r>
  <r>
    <n v="76018"/>
    <x v="0"/>
    <n v="31"/>
    <n v="3"/>
    <n v="2"/>
    <m/>
    <n v="1"/>
    <n v="4"/>
    <n v="6"/>
    <n v="34"/>
    <n v="0.88"/>
    <n v="191"/>
    <n v="4.9400000000000004"/>
    <n v="28"/>
    <n v="0.7247058823529412"/>
    <n v="37.647850579706848"/>
    <n v="0.97441495618064788"/>
    <n v="2"/>
    <m/>
    <m/>
    <n v="6"/>
    <n v="3"/>
    <n v="2"/>
    <n v="3"/>
    <n v="2"/>
    <n v="2"/>
    <n v="3"/>
    <n v="2"/>
    <n v="0"/>
    <n v="1"/>
    <n v="1"/>
    <n v="2"/>
  </r>
  <r>
    <n v="76019"/>
    <x v="0"/>
    <n v="29"/>
    <n v="2"/>
    <n v="1"/>
    <n v="2"/>
    <n v="1"/>
    <n v="4"/>
    <n v="1"/>
    <n v="34"/>
    <n v="0.88"/>
    <n v="200"/>
    <n v="5.17"/>
    <n v="31"/>
    <n v="0.8023529411764706"/>
    <n v="37.139974522152571"/>
    <n v="0.96126992880865481"/>
    <n v="2"/>
    <m/>
    <m/>
    <n v="1"/>
    <n v="1"/>
    <n v="0"/>
    <m/>
    <m/>
    <m/>
    <m/>
    <n v="0"/>
    <n v="0"/>
    <n v="2"/>
    <n v="2"/>
    <m/>
  </r>
  <r>
    <n v="76023"/>
    <x v="0"/>
    <n v="67"/>
    <n v="4"/>
    <n v="1"/>
    <n v="2"/>
    <n v="1"/>
    <n v="5"/>
    <n v="1"/>
    <n v="82"/>
    <n v="2.12"/>
    <n v="216"/>
    <n v="5.59"/>
    <n v="89"/>
    <n v="2.3009756097560978"/>
    <n v="85.691114769375773"/>
    <n v="2.2154288208667885"/>
    <n v="2"/>
    <n v="2"/>
    <m/>
    <n v="15"/>
    <n v="3"/>
    <n v="2"/>
    <n v="3"/>
    <n v="3"/>
    <n v="2"/>
    <n v="2"/>
    <n v="3"/>
    <n v="0"/>
    <n v="1"/>
    <n v="1"/>
    <n v="2"/>
  </r>
  <r>
    <n v="76025"/>
    <x v="0"/>
    <n v="51"/>
    <n v="3"/>
    <n v="2"/>
    <m/>
    <n v="1"/>
    <n v="5"/>
    <n v="3"/>
    <n v="59"/>
    <n v="1.53"/>
    <n v="211"/>
    <n v="5.46"/>
    <n v="60"/>
    <n v="1.5559322033898304"/>
    <n v="61.577299023074538"/>
    <n v="1.5968350424627804"/>
    <n v="2"/>
    <n v="2"/>
    <m/>
    <n v="15"/>
    <n v="2"/>
    <n v="2"/>
    <n v="3"/>
    <n v="3"/>
    <n v="2"/>
    <n v="1"/>
    <n v="0"/>
    <n v="0"/>
    <n v="1"/>
    <n v="1"/>
    <n v="2"/>
  </r>
  <r>
    <n v="76030"/>
    <x v="0"/>
    <n v="32"/>
    <n v="4"/>
    <n v="2"/>
    <m/>
    <n v="1"/>
    <n v="5"/>
    <n v="1"/>
    <n v="79"/>
    <n v="2.04"/>
    <n v="214"/>
    <n v="5.53"/>
    <n v="84"/>
    <n v="2.1691139240506332"/>
    <n v="84.63089768537489"/>
    <n v="2.1854054592172756"/>
    <n v="1"/>
    <m/>
    <m/>
    <n v="14"/>
    <n v="3"/>
    <n v="2"/>
    <n v="3"/>
    <n v="3"/>
    <n v="1"/>
    <n v="6"/>
    <n v="2"/>
    <n v="1"/>
    <n v="1"/>
    <n v="1"/>
    <n v="2"/>
  </r>
  <r>
    <n v="76036"/>
    <x v="0"/>
    <n v="64"/>
    <n v="2"/>
    <n v="2"/>
    <m/>
    <n v="2"/>
    <n v="1"/>
    <n v="5"/>
    <n v="55"/>
    <n v="1.42"/>
    <n v="162"/>
    <n v="4.1900000000000004"/>
    <n v="62"/>
    <n v="1.6007272727272726"/>
    <n v="51.988646866517648"/>
    <n v="1.3422523372810011"/>
    <n v="1"/>
    <n v="2"/>
    <m/>
    <n v="1"/>
    <n v="3"/>
    <n v="0"/>
    <n v="3"/>
    <n v="3"/>
    <n v="1"/>
    <m/>
    <n v="0"/>
    <n v="0"/>
    <n v="2"/>
    <n v="1"/>
    <n v="2"/>
  </r>
  <r>
    <n v="76037"/>
    <x v="0"/>
    <n v="60"/>
    <n v="1"/>
    <n v="2"/>
    <m/>
    <n v="2"/>
    <n v="1"/>
    <n v="1"/>
    <n v="46"/>
    <n v="1.19"/>
    <n v="124"/>
    <n v="3.21"/>
    <n v="51"/>
    <n v="1.3193478260869564"/>
    <n v="45.05762414963732"/>
    <n v="1.1656211464797479"/>
    <n v="1"/>
    <n v="2"/>
    <m/>
    <n v="5"/>
    <n v="4"/>
    <n v="2"/>
    <n v="3"/>
    <n v="3"/>
    <n v="2"/>
    <n v="2"/>
    <n v="0"/>
    <n v="0"/>
    <n v="1"/>
    <n v="1"/>
    <n v="2"/>
  </r>
  <r>
    <n v="76041"/>
    <x v="0"/>
    <n v="52"/>
    <n v="3"/>
    <n v="2"/>
    <m/>
    <n v="1"/>
    <n v="4"/>
    <n v="1"/>
    <n v="60"/>
    <n v="1.55"/>
    <n v="206"/>
    <n v="5.33"/>
    <n v="58"/>
    <n v="1.4983333333333335"/>
    <n v="67.142725972163575"/>
    <n v="1.7345204209475589"/>
    <n v="2"/>
    <n v="2"/>
    <m/>
    <n v="9"/>
    <n v="3"/>
    <n v="1"/>
    <m/>
    <m/>
    <m/>
    <n v="2"/>
    <n v="0"/>
    <n v="0"/>
    <n v="1"/>
    <n v="1"/>
    <n v="2"/>
  </r>
  <r>
    <n v="76046"/>
    <x v="0"/>
    <n v="50"/>
    <n v="3"/>
    <n v="2"/>
    <m/>
    <n v="1"/>
    <n v="3"/>
    <n v="1"/>
    <n v="41"/>
    <n v="1.06"/>
    <n v="246"/>
    <n v="6.36"/>
    <n v="43"/>
    <n v="1.1117073170731708"/>
    <n v="38.024099763414902"/>
    <n v="0.98306209144438528"/>
    <n v="2"/>
    <n v="2"/>
    <m/>
    <n v="5"/>
    <n v="3"/>
    <n v="0"/>
    <n v="3"/>
    <n v="3"/>
    <n v="3"/>
    <n v="1"/>
    <n v="0"/>
    <n v="0"/>
    <n v="1"/>
    <n v="2"/>
    <m/>
  </r>
  <r>
    <n v="76048"/>
    <x v="0"/>
    <n v="49"/>
    <n v="3"/>
    <n v="1"/>
    <n v="2"/>
    <n v="1"/>
    <n v="4"/>
    <n v="3"/>
    <n v="33"/>
    <n v="0.85"/>
    <n v="304"/>
    <n v="7.86"/>
    <n v="40"/>
    <n v="1.0303030303030303"/>
    <n v="25.889734638287734"/>
    <n v="0.66685680128922953"/>
    <n v="1"/>
    <n v="1"/>
    <n v="2"/>
    <n v="8"/>
    <n v="3"/>
    <n v="3"/>
    <n v="3"/>
    <n v="3"/>
    <n v="4"/>
    <n v="0"/>
    <n v="0"/>
    <n v="0"/>
    <n v="1"/>
    <n v="2"/>
    <m/>
  </r>
  <r>
    <n v="76049"/>
    <x v="0"/>
    <n v="54"/>
    <n v="3"/>
    <n v="2"/>
    <m/>
    <n v="1"/>
    <n v="2"/>
    <n v="6"/>
    <n v="52"/>
    <n v="1.34"/>
    <n v="203"/>
    <n v="5.25"/>
    <n v="51"/>
    <n v="1.3142307692307693"/>
    <n v="56.629445515482054"/>
    <n v="1.4592972498220376"/>
    <n v="2"/>
    <n v="2"/>
    <m/>
    <n v="9"/>
    <n v="2"/>
    <n v="3"/>
    <n v="3"/>
    <n v="3"/>
    <n v="3"/>
    <m/>
    <n v="0"/>
    <n v="0"/>
    <n v="2"/>
    <n v="1"/>
    <n v="2"/>
  </r>
  <r>
    <n v="76051"/>
    <x v="0"/>
    <n v="50"/>
    <n v="3"/>
    <n v="2"/>
    <m/>
    <n v="2"/>
    <n v="4"/>
    <n v="1"/>
    <n v="50"/>
    <n v="1.29"/>
    <n v="209"/>
    <n v="5.4"/>
    <n v="46"/>
    <n v="1.1868000000000001"/>
    <n v="58.665262474426136"/>
    <n v="1.5135637718401944"/>
    <n v="2"/>
    <n v="2"/>
    <m/>
    <n v="77"/>
    <n v="3"/>
    <n v="3"/>
    <n v="3"/>
    <n v="3"/>
    <n v="3"/>
    <n v="1"/>
    <n v="0"/>
    <n v="1"/>
    <n v="1"/>
    <n v="1"/>
    <n v="2"/>
  </r>
  <r>
    <n v="76059"/>
    <x v="0"/>
    <n v="21"/>
    <n v="4"/>
    <n v="2"/>
    <m/>
    <n v="1"/>
    <n v="3"/>
    <n v="6"/>
    <n v="61"/>
    <n v="1.58"/>
    <n v="147"/>
    <n v="3.8"/>
    <n v="58"/>
    <n v="1.5022950819672132"/>
    <n v="65.655060827177962"/>
    <n v="1.7005737066711668"/>
    <n v="2"/>
    <m/>
    <m/>
    <n v="10"/>
    <n v="4"/>
    <n v="2"/>
    <n v="3"/>
    <n v="2"/>
    <n v="2"/>
    <n v="7"/>
    <n v="0"/>
    <n v="0"/>
    <n v="1"/>
    <n v="2"/>
    <m/>
  </r>
  <r>
    <n v="76062"/>
    <x v="0"/>
    <n v="30"/>
    <n v="3"/>
    <n v="2"/>
    <m/>
    <n v="1"/>
    <n v="4"/>
    <n v="6"/>
    <n v="21"/>
    <n v="0.54"/>
    <n v="212"/>
    <n v="5.48"/>
    <n v="29"/>
    <n v="0.74571428571428577"/>
    <n v="24.307309675415343"/>
    <n v="0.62504510593925167"/>
    <n v="2"/>
    <m/>
    <m/>
    <n v="7"/>
    <n v="4"/>
    <n v="3"/>
    <n v="3"/>
    <n v="3"/>
    <n v="3"/>
    <n v="7"/>
    <n v="0"/>
    <n v="0"/>
    <n v="1"/>
    <n v="1"/>
    <n v="2"/>
  </r>
  <r>
    <n v="76064"/>
    <x v="0"/>
    <n v="42"/>
    <n v="3"/>
    <n v="2"/>
    <m/>
    <n v="1"/>
    <n v="5"/>
    <n v="3"/>
    <n v="56"/>
    <n v="1.45"/>
    <n v="173"/>
    <n v="4.47"/>
    <n v="56"/>
    <n v="1.45"/>
    <n v="55.538319601532329"/>
    <n v="1.4380457753968192"/>
    <n v="2"/>
    <n v="2"/>
    <m/>
    <n v="10"/>
    <n v="3"/>
    <n v="0"/>
    <n v="3"/>
    <n v="2"/>
    <n v="3"/>
    <n v="0"/>
    <n v="0"/>
    <n v="0"/>
    <n v="2"/>
    <n v="1"/>
    <n v="2"/>
  </r>
  <r>
    <n v="76067"/>
    <x v="0"/>
    <n v="26"/>
    <n v="3"/>
    <n v="2"/>
    <m/>
    <n v="1"/>
    <n v="3"/>
    <n v="1"/>
    <n v="39"/>
    <n v="1.01"/>
    <n v="184"/>
    <n v="4.76"/>
    <n v="35"/>
    <n v="0.90641025641025641"/>
    <n v="36.832079736722655"/>
    <n v="0.95385642395102255"/>
    <n v="2"/>
    <m/>
    <m/>
    <n v="9"/>
    <n v="3"/>
    <n v="1"/>
    <n v="3"/>
    <n v="3"/>
    <n v="1"/>
    <m/>
    <n v="0"/>
    <n v="1"/>
    <n v="1"/>
    <n v="2"/>
    <m/>
  </r>
  <r>
    <n v="76069"/>
    <x v="0"/>
    <n v="44"/>
    <n v="4"/>
    <n v="2"/>
    <m/>
    <n v="1"/>
    <n v="5"/>
    <n v="1"/>
    <n v="25"/>
    <n v="0.65"/>
    <n v="159"/>
    <n v="4.1100000000000003"/>
    <n v="22"/>
    <n v="0.57200000000000006"/>
    <n v="26.757954677985111"/>
    <n v="0.69570682162761288"/>
    <n v="2"/>
    <n v="2"/>
    <m/>
    <n v="15"/>
    <n v="3"/>
    <n v="3"/>
    <m/>
    <m/>
    <m/>
    <n v="2"/>
    <n v="2"/>
    <n v="1"/>
    <n v="1"/>
    <n v="1"/>
    <n v="2"/>
  </r>
  <r>
    <n v="76071"/>
    <x v="0"/>
    <n v="34"/>
    <n v="3"/>
    <n v="2"/>
    <m/>
    <n v="1"/>
    <n v="5"/>
    <n v="1"/>
    <n v="39"/>
    <n v="1.01"/>
    <n v="148"/>
    <n v="3.83"/>
    <n v="34"/>
    <n v="0.88051282051282065"/>
    <n v="49.074610260203485"/>
    <n v="1.2709065734052698"/>
    <n v="2"/>
    <m/>
    <m/>
    <n v="15"/>
    <n v="2"/>
    <n v="3"/>
    <n v="3"/>
    <n v="3"/>
    <n v="3"/>
    <n v="1"/>
    <n v="0"/>
    <n v="0"/>
    <n v="1"/>
    <n v="1"/>
    <n v="2"/>
  </r>
  <r>
    <n v="76072"/>
    <x v="0"/>
    <n v="73"/>
    <n v="3"/>
    <n v="1"/>
    <n v="2"/>
    <n v="1"/>
    <n v="1"/>
    <n v="1"/>
    <n v="44"/>
    <n v="1.1399999999999999"/>
    <n v="144"/>
    <n v="3.72"/>
    <n v="41"/>
    <n v="1.0622727272727273"/>
    <n v="50.524518892363993"/>
    <n v="1.3090443531203397"/>
    <n v="2"/>
    <n v="1"/>
    <n v="2"/>
    <n v="3"/>
    <n v="3"/>
    <n v="3"/>
    <n v="3"/>
    <n v="3"/>
    <n v="3"/>
    <n v="1"/>
    <n v="0"/>
    <n v="1"/>
    <n v="1"/>
    <n v="1"/>
    <n v="2"/>
  </r>
  <r>
    <n v="76073"/>
    <x v="0"/>
    <n v="21"/>
    <n v="3"/>
    <n v="2"/>
    <m/>
    <n v="1"/>
    <n v="4"/>
    <n v="5"/>
    <n v="53"/>
    <n v="1.37"/>
    <n v="137"/>
    <n v="3.54"/>
    <n v="58"/>
    <n v="1.4992452830188681"/>
    <n v="51.298940740951821"/>
    <n v="1.3260292229264905"/>
    <n v="2"/>
    <m/>
    <m/>
    <n v="15"/>
    <n v="3"/>
    <n v="3"/>
    <n v="3"/>
    <n v="2"/>
    <n v="3"/>
    <n v="1"/>
    <n v="0"/>
    <m/>
    <n v="1"/>
    <n v="1"/>
    <n v="2"/>
  </r>
  <r>
    <n v="76074"/>
    <x v="0"/>
    <n v="70"/>
    <n v="4"/>
    <n v="2"/>
    <m/>
    <n v="1"/>
    <n v="2"/>
    <n v="1"/>
    <n v="33"/>
    <n v="0.85"/>
    <n v="115"/>
    <n v="2.97"/>
    <n v="35"/>
    <n v="0.90151515151515149"/>
    <n v="33.116098809906376"/>
    <n v="0.8529904238915279"/>
    <n v="1"/>
    <n v="2"/>
    <m/>
    <n v="9"/>
    <n v="4"/>
    <n v="2"/>
    <n v="3"/>
    <n v="3"/>
    <n v="2"/>
    <n v="0"/>
    <n v="0"/>
    <n v="0"/>
    <n v="1"/>
    <n v="1"/>
    <n v="2"/>
  </r>
  <r>
    <n v="76075"/>
    <x v="0"/>
    <n v="35"/>
    <n v="3"/>
    <n v="2"/>
    <m/>
    <n v="1"/>
    <n v="3"/>
    <n v="1"/>
    <n v="39"/>
    <n v="1.01"/>
    <n v="180"/>
    <n v="4.6500000000000004"/>
    <n v="39"/>
    <n v="1.01"/>
    <n v="40.333719094293109"/>
    <n v="1.0445399047496422"/>
    <n v="2"/>
    <m/>
    <m/>
    <n v="8"/>
    <n v="2"/>
    <n v="1"/>
    <n v="3"/>
    <n v="3"/>
    <n v="3"/>
    <n v="0"/>
    <n v="0"/>
    <n v="0"/>
    <n v="2"/>
    <n v="1"/>
    <n v="2"/>
  </r>
  <r>
    <n v="76078"/>
    <x v="0"/>
    <n v="48"/>
    <n v="2"/>
    <n v="1"/>
    <n v="2"/>
    <n v="1"/>
    <n v="5"/>
    <n v="1"/>
    <n v="55"/>
    <n v="1.42"/>
    <n v="216"/>
    <n v="5.59"/>
    <n v="50"/>
    <n v="1.290909090909091"/>
    <n v="61.833963704279796"/>
    <n v="1.5964405174559511"/>
    <n v="2"/>
    <n v="2"/>
    <m/>
    <n v="15"/>
    <n v="2"/>
    <n v="0"/>
    <n v="3"/>
    <n v="3"/>
    <n v="2"/>
    <n v="15"/>
    <n v="3"/>
    <n v="0"/>
    <n v="1"/>
    <n v="1"/>
    <n v="2"/>
  </r>
  <r>
    <n v="76081"/>
    <x v="0"/>
    <n v="35"/>
    <n v="3"/>
    <n v="2"/>
    <m/>
    <n v="1"/>
    <n v="4"/>
    <n v="1"/>
    <n v="54"/>
    <n v="1.4"/>
    <n v="189"/>
    <n v="4.8899999999999997"/>
    <n v="53"/>
    <n v="1.3740740740740738"/>
    <n v="55.677495035854072"/>
    <n v="1.443490612040661"/>
    <n v="2"/>
    <m/>
    <m/>
    <n v="15"/>
    <n v="4"/>
    <n v="0"/>
    <m/>
    <m/>
    <m/>
    <n v="8"/>
    <n v="0"/>
    <n v="0"/>
    <n v="1"/>
    <n v="1"/>
    <n v="2"/>
  </r>
  <r>
    <n v="76082"/>
    <x v="0"/>
    <n v="30"/>
    <n v="3"/>
    <n v="2"/>
    <m/>
    <n v="1"/>
    <n v="5"/>
    <n v="1"/>
    <n v="41"/>
    <n v="1.06"/>
    <n v="130"/>
    <n v="3.36"/>
    <n v="43"/>
    <n v="1.1117073170731708"/>
    <n v="37.018495714894541"/>
    <n v="0.95706354775093205"/>
    <n v="2"/>
    <m/>
    <m/>
    <n v="15"/>
    <n v="3"/>
    <n v="2"/>
    <n v="3"/>
    <n v="3"/>
    <n v="2"/>
    <n v="1"/>
    <n v="0"/>
    <n v="0"/>
    <n v="1"/>
    <n v="1"/>
    <n v="2"/>
  </r>
  <r>
    <n v="76084"/>
    <x v="0"/>
    <n v="48"/>
    <n v="2"/>
    <n v="2"/>
    <m/>
    <n v="1"/>
    <n v="5"/>
    <n v="1"/>
    <n v="50"/>
    <n v="1.29"/>
    <n v="219"/>
    <n v="5.66"/>
    <n v="58"/>
    <n v="1.4964000000000002"/>
    <n v="49.436335897444579"/>
    <n v="1.2754574661540701"/>
    <n v="2"/>
    <n v="1"/>
    <n v="2"/>
    <n v="15"/>
    <n v="4"/>
    <n v="2"/>
    <n v="3"/>
    <n v="3"/>
    <n v="3"/>
    <n v="1"/>
    <n v="4"/>
    <n v="1"/>
    <n v="1"/>
    <n v="1"/>
    <n v="2"/>
  </r>
  <r>
    <n v="76087"/>
    <x v="0"/>
    <n v="55"/>
    <n v="2"/>
    <n v="2"/>
    <m/>
    <n v="2"/>
    <n v="3"/>
    <n v="1"/>
    <n v="39"/>
    <n v="1.01"/>
    <n v="152"/>
    <n v="3.93"/>
    <n v="34"/>
    <n v="0.88051282051282065"/>
    <n v="43.12618442343323"/>
    <n v="1.1168575966068606"/>
    <n v="1"/>
    <n v="2"/>
    <m/>
    <n v="15"/>
    <n v="4"/>
    <n v="2"/>
    <n v="3"/>
    <n v="3"/>
    <n v="3"/>
    <n v="0"/>
    <n v="1"/>
    <n v="0"/>
    <n v="1"/>
    <n v="1"/>
    <n v="2"/>
  </r>
  <r>
    <n v="76088"/>
    <x v="0"/>
    <n v="27"/>
    <n v="3"/>
    <n v="2"/>
    <m/>
    <n v="1"/>
    <n v="5"/>
    <n v="1"/>
    <n v="55"/>
    <n v="1.42"/>
    <n v="238"/>
    <n v="6.15"/>
    <n v="65"/>
    <n v="1.6781818181818182"/>
    <n v="49.472785613949597"/>
    <n v="1.2772973740328804"/>
    <n v="2"/>
    <m/>
    <m/>
    <n v="15"/>
    <n v="3"/>
    <n v="2"/>
    <n v="3"/>
    <n v="3"/>
    <n v="2"/>
    <n v="2"/>
    <n v="0"/>
    <n v="0"/>
    <n v="1"/>
    <n v="1"/>
    <n v="2"/>
  </r>
  <r>
    <n v="76090"/>
    <x v="0"/>
    <n v="44"/>
    <n v="3"/>
    <n v="2"/>
    <m/>
    <n v="1"/>
    <n v="5"/>
    <n v="5"/>
    <n v="43"/>
    <n v="1.1100000000000001"/>
    <n v="206"/>
    <n v="5.33"/>
    <n v="45"/>
    <n v="1.1616279069767443"/>
    <n v="44.037993422064901"/>
    <n v="1.1367947139184196"/>
    <n v="1"/>
    <n v="2"/>
    <m/>
    <n v="15"/>
    <n v="5"/>
    <n v="0"/>
    <m/>
    <m/>
    <m/>
    <n v="0"/>
    <n v="30"/>
    <n v="0"/>
    <n v="2"/>
    <n v="1"/>
    <n v="2"/>
  </r>
  <r>
    <n v="76096"/>
    <x v="0"/>
    <n v="37"/>
    <n v="1"/>
    <n v="2"/>
    <m/>
    <n v="1"/>
    <n v="4"/>
    <n v="1"/>
    <n v="73"/>
    <n v="1.89"/>
    <n v="224"/>
    <n v="5.79"/>
    <n v="71"/>
    <n v="1.8382191780821917"/>
    <n v="77.089279117902706"/>
    <n v="1.9958731168881658"/>
    <n v="2"/>
    <m/>
    <m/>
    <n v="15"/>
    <n v="5"/>
    <n v="2"/>
    <n v="2"/>
    <n v="3"/>
    <n v="3"/>
    <n v="2"/>
    <n v="1"/>
    <n v="0"/>
    <n v="1"/>
    <n v="1"/>
    <n v="2"/>
  </r>
  <r>
    <n v="76106"/>
    <x v="0"/>
    <n v="39"/>
    <n v="1"/>
    <n v="2"/>
    <m/>
    <n v="1"/>
    <n v="2"/>
    <n v="1"/>
    <n v="50"/>
    <n v="1.29"/>
    <n v="231"/>
    <n v="5.97"/>
    <n v="51"/>
    <n v="1.3158000000000001"/>
    <n v="49.643484464077147"/>
    <n v="1.2808018991731904"/>
    <n v="2"/>
    <m/>
    <m/>
    <n v="99"/>
    <n v="3"/>
    <n v="2"/>
    <n v="3"/>
    <n v="3"/>
    <n v="2"/>
    <m/>
    <n v="0"/>
    <n v="0"/>
    <n v="1"/>
    <n v="1"/>
    <n v="2"/>
  </r>
  <r>
    <n v="76108"/>
    <x v="0"/>
    <n v="48"/>
    <n v="3"/>
    <n v="2"/>
    <m/>
    <n v="1"/>
    <n v="1"/>
    <n v="1"/>
    <n v="49"/>
    <n v="1.27"/>
    <n v="228"/>
    <n v="5.9"/>
    <n v="57"/>
    <n v="1.4773469387755103"/>
    <n v="49.882590325617009"/>
    <n v="1.2928753002761959"/>
    <n v="2"/>
    <n v="2"/>
    <m/>
    <n v="15"/>
    <n v="3"/>
    <n v="3"/>
    <m/>
    <m/>
    <m/>
    <m/>
    <n v="0"/>
    <n v="0"/>
    <n v="1"/>
    <n v="1"/>
    <n v="2"/>
  </r>
  <r>
    <n v="76109"/>
    <x v="0"/>
    <n v="36"/>
    <n v="7"/>
    <n v="2"/>
    <m/>
    <n v="1"/>
    <n v="5"/>
    <n v="1"/>
    <n v="48"/>
    <n v="1.24"/>
    <n v="237"/>
    <n v="6.13"/>
    <n v="48"/>
    <n v="1.24"/>
    <n v="47.060014397291795"/>
    <n v="1.2157170385967047"/>
    <n v="2"/>
    <m/>
    <m/>
    <n v="8"/>
    <n v="4"/>
    <n v="1"/>
    <n v="3"/>
    <n v="3"/>
    <n v="2"/>
    <n v="3"/>
    <n v="8"/>
    <n v="4"/>
    <n v="1"/>
    <n v="1"/>
    <n v="2"/>
  </r>
  <r>
    <n v="76110"/>
    <x v="0"/>
    <n v="22"/>
    <n v="3"/>
    <n v="2"/>
    <m/>
    <n v="1"/>
    <n v="2"/>
    <n v="6"/>
    <n v="35"/>
    <n v="0.91"/>
    <n v="112"/>
    <n v="2.9"/>
    <n v="43"/>
    <n v="1.1180000000000001"/>
    <n v="41.274768860386672"/>
    <n v="1.0731439903700535"/>
    <n v="2"/>
    <m/>
    <m/>
    <n v="5"/>
    <n v="4"/>
    <n v="0"/>
    <m/>
    <m/>
    <m/>
    <m/>
    <n v="1"/>
    <n v="0"/>
    <n v="2"/>
    <n v="1"/>
    <n v="2"/>
  </r>
  <r>
    <n v="76112"/>
    <x v="0"/>
    <n v="63"/>
    <n v="4"/>
    <n v="2"/>
    <m/>
    <n v="1"/>
    <n v="5"/>
    <n v="1"/>
    <n v="27"/>
    <n v="0.7"/>
    <n v="198"/>
    <n v="5.12"/>
    <n v="30"/>
    <n v="0.77777777777777779"/>
    <n v="30.33858815675401"/>
    <n v="0.78655598924917802"/>
    <n v="2"/>
    <n v="2"/>
    <m/>
    <n v="15"/>
    <n v="2"/>
    <n v="2"/>
    <m/>
    <m/>
    <m/>
    <n v="2"/>
    <n v="0"/>
    <n v="0"/>
    <n v="1"/>
    <n v="1"/>
    <n v="2"/>
  </r>
  <r>
    <n v="76116"/>
    <x v="0"/>
    <n v="68"/>
    <n v="3"/>
    <n v="1"/>
    <n v="1"/>
    <n v="1"/>
    <n v="4"/>
    <n v="1"/>
    <n v="34"/>
    <n v="0.88"/>
    <n v="197"/>
    <n v="5.09"/>
    <n v="40"/>
    <n v="1.0352941176470589"/>
    <n v="39.929772864035549"/>
    <n v="1.0334764741279789"/>
    <n v="2"/>
    <n v="1"/>
    <n v="2"/>
    <n v="13"/>
    <n v="3"/>
    <n v="1"/>
    <n v="3"/>
    <n v="3"/>
    <n v="1"/>
    <n v="1"/>
    <n v="0"/>
    <n v="1"/>
    <n v="1"/>
    <n v="1"/>
    <n v="2"/>
  </r>
  <r>
    <n v="76119"/>
    <x v="0"/>
    <n v="49"/>
    <n v="4"/>
    <n v="2"/>
    <m/>
    <n v="1"/>
    <n v="4"/>
    <n v="5"/>
    <n v="53"/>
    <n v="1.37"/>
    <n v="144"/>
    <n v="3.72"/>
    <n v="49"/>
    <n v="1.2666037735849058"/>
    <n v="50.73528659186799"/>
    <n v="1.3114592949218709"/>
    <n v="2"/>
    <n v="1"/>
    <n v="1"/>
    <n v="5"/>
    <n v="4"/>
    <n v="1"/>
    <n v="3"/>
    <n v="3"/>
    <n v="3"/>
    <n v="21"/>
    <n v="0"/>
    <n v="0"/>
    <n v="1"/>
    <n v="2"/>
    <m/>
  </r>
  <r>
    <n v="76120"/>
    <x v="0"/>
    <n v="40"/>
    <n v="4"/>
    <n v="1"/>
    <n v="1"/>
    <n v="1"/>
    <n v="5"/>
    <n v="1"/>
    <n v="52"/>
    <n v="1.34"/>
    <n v="155"/>
    <n v="4.01"/>
    <n v="59"/>
    <n v="1.5203846153846154"/>
    <n v="56.999647177205034"/>
    <n v="1.4688370618741298"/>
    <n v="2"/>
    <n v="2"/>
    <m/>
    <n v="7"/>
    <n v="1"/>
    <n v="3"/>
    <n v="3"/>
    <n v="3"/>
    <n v="3"/>
    <m/>
    <n v="0"/>
    <n v="0"/>
    <n v="2"/>
    <n v="1"/>
    <n v="2"/>
  </r>
  <r>
    <n v="76127"/>
    <x v="0"/>
    <n v="67"/>
    <n v="4"/>
    <n v="1"/>
    <n v="1"/>
    <n v="1"/>
    <n v="3"/>
    <n v="1"/>
    <n v="55"/>
    <n v="1.42"/>
    <n v="168"/>
    <n v="4.34"/>
    <n v="57"/>
    <n v="1.4716363636363636"/>
    <n v="48.807223943540095"/>
    <n v="1.260113781815035"/>
    <n v="2"/>
    <n v="2"/>
    <m/>
    <n v="15"/>
    <n v="2"/>
    <n v="0"/>
    <n v="3"/>
    <n v="3"/>
    <n v="1"/>
    <n v="0"/>
    <n v="2"/>
    <n v="3"/>
    <n v="1"/>
    <n v="1"/>
    <n v="2"/>
  </r>
  <r>
    <n v="76134"/>
    <x v="0"/>
    <n v="58"/>
    <n v="3"/>
    <n v="1"/>
    <n v="2"/>
    <n v="1"/>
    <n v="3"/>
    <n v="5"/>
    <n v="61"/>
    <n v="1.58"/>
    <n v="154"/>
    <n v="3.98"/>
    <n v="56"/>
    <n v="1.4504918032786887"/>
    <n v="61.479897208215938"/>
    <n v="1.5924301244095276"/>
    <n v="2"/>
    <n v="2"/>
    <m/>
    <n v="4"/>
    <n v="2"/>
    <n v="1"/>
    <n v="1"/>
    <n v="1"/>
    <n v="1"/>
    <n v="0"/>
    <n v="0"/>
    <n v="0"/>
    <n v="2"/>
    <n v="1"/>
    <n v="2"/>
  </r>
  <r>
    <n v="76137"/>
    <x v="0"/>
    <n v="56"/>
    <n v="1"/>
    <n v="2"/>
    <m/>
    <n v="1"/>
    <n v="4"/>
    <n v="5"/>
    <n v="30"/>
    <n v="0.78"/>
    <n v="210"/>
    <n v="5.43"/>
    <n v="24"/>
    <n v="0.624"/>
    <n v="31.70993977173142"/>
    <n v="0.82445843406501695"/>
    <n v="2"/>
    <n v="2"/>
    <m/>
    <n v="14"/>
    <n v="4"/>
    <n v="3"/>
    <n v="3"/>
    <n v="3"/>
    <n v="3"/>
    <n v="1"/>
    <n v="2"/>
    <n v="1"/>
    <n v="1"/>
    <n v="1"/>
    <n v="2"/>
  </r>
  <r>
    <n v="76144"/>
    <x v="0"/>
    <n v="80"/>
    <n v="3"/>
    <n v="2"/>
    <m/>
    <n v="1"/>
    <n v="2"/>
    <n v="3"/>
    <n v="43"/>
    <n v="1.1100000000000001"/>
    <n v="159"/>
    <n v="4.1100000000000003"/>
    <n v="40"/>
    <n v="1.032558139534884"/>
    <n v="41.755240550767247"/>
    <n v="1.0778678374732942"/>
    <n v="2"/>
    <n v="2"/>
    <m/>
    <n v="3"/>
    <n v="1"/>
    <n v="3"/>
    <n v="3"/>
    <n v="3"/>
    <n v="3"/>
    <n v="0"/>
    <n v="0"/>
    <n v="0"/>
    <n v="1"/>
    <n v="1"/>
    <n v="2"/>
  </r>
  <r>
    <n v="76147"/>
    <x v="0"/>
    <n v="54"/>
    <n v="3"/>
    <n v="2"/>
    <m/>
    <n v="1"/>
    <n v="2"/>
    <n v="6"/>
    <n v="35"/>
    <n v="0.91"/>
    <n v="146"/>
    <n v="3.78"/>
    <n v="41"/>
    <n v="1.0660000000000001"/>
    <n v="31.661926690586697"/>
    <n v="0.82321009395525413"/>
    <n v="2"/>
    <n v="1"/>
    <n v="2"/>
    <n v="12"/>
    <n v="3"/>
    <n v="2"/>
    <n v="3"/>
    <n v="3"/>
    <n v="2"/>
    <n v="2"/>
    <n v="0"/>
    <n v="0"/>
    <n v="1"/>
    <n v="1"/>
    <n v="2"/>
  </r>
  <r>
    <n v="76151"/>
    <x v="0"/>
    <n v="55"/>
    <n v="3"/>
    <n v="2"/>
    <m/>
    <n v="1"/>
    <n v="1"/>
    <n v="2"/>
    <n v="39"/>
    <n v="1.01"/>
    <n v="190"/>
    <n v="4.91"/>
    <n v="48"/>
    <n v="1.2430769230769232"/>
    <n v="42.302281222016688"/>
    <n v="1.0955206162624835"/>
    <n v="1"/>
    <n v="2"/>
    <m/>
    <n v="2"/>
    <n v="3"/>
    <n v="3"/>
    <n v="3"/>
    <n v="3"/>
    <n v="3"/>
    <m/>
    <n v="0"/>
    <n v="0"/>
    <n v="1"/>
    <n v="2"/>
    <m/>
  </r>
  <r>
    <n v="76156"/>
    <x v="0"/>
    <n v="61"/>
    <n v="4"/>
    <n v="2"/>
    <m/>
    <n v="1"/>
    <n v="1"/>
    <n v="4"/>
    <n v="79"/>
    <n v="2.04"/>
    <n v="195"/>
    <n v="5.04"/>
    <n v="88"/>
    <n v="2.2724050632911394"/>
    <n v="80.44082960202816"/>
    <n v="2.0772062327612337"/>
    <n v="1"/>
    <n v="1"/>
    <n v="1"/>
    <n v="14"/>
    <n v="4"/>
    <n v="2"/>
    <n v="3"/>
    <n v="2"/>
    <n v="2"/>
    <n v="3"/>
    <n v="5"/>
    <n v="2"/>
    <n v="1"/>
    <n v="1"/>
    <n v="2"/>
  </r>
  <r>
    <n v="76159"/>
    <x v="0"/>
    <n v="75"/>
    <n v="3"/>
    <n v="1"/>
    <n v="1"/>
    <n v="1"/>
    <n v="5"/>
    <n v="2"/>
    <n v="55"/>
    <n v="1.42"/>
    <n v="179"/>
    <n v="4.63"/>
    <n v="57"/>
    <n v="1.4716363636363636"/>
    <n v="52.671081515899097"/>
    <n v="1.3598715591377584"/>
    <n v="1"/>
    <n v="2"/>
    <m/>
    <n v="6"/>
    <n v="2"/>
    <n v="3"/>
    <n v="3"/>
    <n v="3"/>
    <n v="3"/>
    <n v="1"/>
    <n v="0"/>
    <n v="0"/>
    <n v="1"/>
    <n v="1"/>
    <n v="2"/>
  </r>
  <r>
    <n v="76161"/>
    <x v="0"/>
    <n v="34"/>
    <n v="3"/>
    <n v="2"/>
    <m/>
    <n v="1"/>
    <n v="4"/>
    <n v="1"/>
    <n v="39"/>
    <n v="1.01"/>
    <n v="222"/>
    <n v="5.74"/>
    <n v="33"/>
    <n v="0.85461538461538455"/>
    <n v="41.753603814338945"/>
    <n v="1.0813112782687777"/>
    <n v="2"/>
    <m/>
    <m/>
    <n v="6"/>
    <n v="4"/>
    <n v="3"/>
    <n v="3"/>
    <n v="2"/>
    <n v="2"/>
    <n v="6"/>
    <n v="0"/>
    <n v="2"/>
    <n v="1"/>
    <n v="2"/>
    <m/>
  </r>
  <r>
    <n v="76168"/>
    <x v="0"/>
    <n v="52"/>
    <n v="3"/>
    <n v="2"/>
    <m/>
    <n v="1"/>
    <n v="2"/>
    <n v="3"/>
    <n v="33"/>
    <n v="0.85"/>
    <n v="193"/>
    <n v="4.99"/>
    <n v="37"/>
    <n v="0.95303030303030301"/>
    <n v="35.330401290905975"/>
    <n v="0.91002548779606296"/>
    <n v="2"/>
    <n v="1"/>
    <n v="2"/>
    <n v="5"/>
    <n v="2"/>
    <n v="1"/>
    <m/>
    <m/>
    <m/>
    <n v="1"/>
    <n v="0"/>
    <n v="0"/>
    <n v="1"/>
    <n v="2"/>
    <m/>
  </r>
  <r>
    <n v="76171"/>
    <x v="0"/>
    <n v="80"/>
    <n v="6"/>
    <n v="2"/>
    <m/>
    <n v="2"/>
    <n v="5"/>
    <n v="2"/>
    <n v="55"/>
    <n v="1.42"/>
    <n v="179"/>
    <n v="4.63"/>
    <n v="53"/>
    <n v="1.3683636363636362"/>
    <n v="49.978068318767264"/>
    <n v="1.2903428547754456"/>
    <n v="1"/>
    <n v="2"/>
    <m/>
    <n v="7"/>
    <n v="2"/>
    <n v="3"/>
    <n v="3"/>
    <n v="3"/>
    <n v="3"/>
    <n v="0"/>
    <n v="0"/>
    <n v="0"/>
    <n v="2"/>
    <n v="1"/>
    <n v="2"/>
  </r>
  <r>
    <n v="76174"/>
    <x v="0"/>
    <n v="21"/>
    <n v="3"/>
    <n v="2"/>
    <m/>
    <n v="1"/>
    <n v="3"/>
    <n v="5"/>
    <n v="66"/>
    <n v="1.71"/>
    <n v="161"/>
    <n v="4.16"/>
    <n v="61"/>
    <n v="1.5804545454545456"/>
    <n v="65.34371115428408"/>
    <n v="1.6929961526337238"/>
    <n v="1"/>
    <m/>
    <m/>
    <n v="14"/>
    <n v="4"/>
    <n v="3"/>
    <n v="3"/>
    <n v="3"/>
    <n v="3"/>
    <n v="3"/>
    <n v="0"/>
    <n v="1"/>
    <n v="1"/>
    <n v="1"/>
    <n v="2"/>
  </r>
  <r>
    <n v="76180"/>
    <x v="0"/>
    <n v="55"/>
    <n v="3"/>
    <n v="2"/>
    <m/>
    <n v="1"/>
    <n v="1"/>
    <n v="1"/>
    <n v="43"/>
    <n v="1.1100000000000001"/>
    <n v="284"/>
    <n v="7.34"/>
    <n v="53"/>
    <n v="1.3681395348837211"/>
    <n v="45.671086207374827"/>
    <n v="1.178951295120606"/>
    <n v="2"/>
    <n v="2"/>
    <m/>
    <n v="1"/>
    <n v="2"/>
    <n v="3"/>
    <n v="3"/>
    <n v="3"/>
    <n v="3"/>
    <m/>
    <n v="0"/>
    <n v="0"/>
    <n v="2"/>
    <n v="2"/>
    <m/>
  </r>
  <r>
    <n v="76184"/>
    <x v="0"/>
    <n v="59"/>
    <n v="3"/>
    <n v="2"/>
    <m/>
    <n v="1"/>
    <n v="4"/>
    <n v="1"/>
    <n v="43"/>
    <n v="1.1100000000000001"/>
    <n v="164"/>
    <n v="4.24"/>
    <n v="37"/>
    <n v="0.95511627906976748"/>
    <n v="43.796450124328146"/>
    <n v="1.1305595264652151"/>
    <n v="2"/>
    <n v="2"/>
    <m/>
    <n v="7"/>
    <n v="2"/>
    <n v="2"/>
    <n v="3"/>
    <n v="3"/>
    <n v="2"/>
    <n v="4"/>
    <n v="0"/>
    <n v="0"/>
    <n v="1"/>
    <n v="1"/>
    <n v="2"/>
  </r>
  <r>
    <n v="76190"/>
    <x v="0"/>
    <n v="48"/>
    <n v="3"/>
    <n v="1"/>
    <n v="2"/>
    <n v="1"/>
    <n v="3"/>
    <n v="5"/>
    <n v="59"/>
    <n v="1.53"/>
    <n v="228"/>
    <n v="5.9"/>
    <n v="54"/>
    <n v="1.4003389830508475"/>
    <n v="70.54400224582443"/>
    <n v="1.8293614141713792"/>
    <n v="2"/>
    <n v="2"/>
    <m/>
    <n v="12"/>
    <n v="5"/>
    <n v="2"/>
    <n v="2"/>
    <n v="2"/>
    <n v="3"/>
    <n v="0"/>
    <n v="0"/>
    <n v="0"/>
    <n v="2"/>
    <n v="1"/>
    <n v="1"/>
  </r>
  <r>
    <n v="76208"/>
    <x v="0"/>
    <n v="51"/>
    <n v="4"/>
    <n v="1"/>
    <n v="2"/>
    <n v="1"/>
    <n v="4"/>
    <n v="1"/>
    <n v="37"/>
    <n v="0.96"/>
    <n v="135"/>
    <n v="3.49"/>
    <n v="32"/>
    <n v="0.83027027027027023"/>
    <n v="49.330641823464788"/>
    <n v="1.2799301662304376"/>
    <n v="1"/>
    <n v="1"/>
    <n v="2"/>
    <n v="15"/>
    <n v="3"/>
    <n v="0"/>
    <m/>
    <m/>
    <m/>
    <n v="0"/>
    <n v="0"/>
    <n v="3"/>
    <n v="1"/>
    <n v="1"/>
    <n v="2"/>
  </r>
  <r>
    <n v="76209"/>
    <x v="0"/>
    <n v="59"/>
    <n v="3"/>
    <n v="2"/>
    <m/>
    <n v="1"/>
    <n v="5"/>
    <n v="1"/>
    <n v="58"/>
    <n v="1.5"/>
    <n v="167"/>
    <n v="4.32"/>
    <n v="53"/>
    <n v="1.3706896551724137"/>
    <n v="65.121531154510777"/>
    <n v="1.6841775298580375"/>
    <n v="1"/>
    <n v="1"/>
    <n v="2"/>
    <n v="15"/>
    <n v="2"/>
    <n v="3"/>
    <n v="3"/>
    <n v="3"/>
    <n v="3"/>
    <n v="0"/>
    <n v="60"/>
    <n v="30"/>
    <n v="1"/>
    <n v="1"/>
    <n v="2"/>
  </r>
  <r>
    <n v="76213"/>
    <x v="0"/>
    <n v="78"/>
    <n v="3"/>
    <n v="2"/>
    <m/>
    <n v="1"/>
    <n v="5"/>
    <n v="1"/>
    <n v="46"/>
    <n v="1.19"/>
    <n v="137"/>
    <n v="3.54"/>
    <n v="53"/>
    <n v="1.3710869565217392"/>
    <n v="47.962669114271314"/>
    <n v="1.2407733966518013"/>
    <n v="2"/>
    <n v="1"/>
    <n v="2"/>
    <n v="10"/>
    <n v="3"/>
    <n v="0"/>
    <n v="3"/>
    <n v="3"/>
    <n v="1"/>
    <n v="0"/>
    <n v="2"/>
    <n v="0"/>
    <n v="1"/>
    <n v="1"/>
    <n v="2"/>
  </r>
  <r>
    <n v="76220"/>
    <x v="0"/>
    <n v="56"/>
    <n v="3"/>
    <n v="2"/>
    <m/>
    <n v="1"/>
    <n v="4"/>
    <n v="1"/>
    <n v="66"/>
    <n v="1.71"/>
    <n v="203"/>
    <n v="5.25"/>
    <n v="64"/>
    <n v="1.6581818181818182"/>
    <n v="66.164783155238268"/>
    <n v="1.7142693817493551"/>
    <n v="1"/>
    <n v="2"/>
    <m/>
    <n v="15"/>
    <n v="3"/>
    <n v="3"/>
    <n v="3"/>
    <n v="3"/>
    <n v="3"/>
    <n v="1"/>
    <n v="0"/>
    <n v="0"/>
    <n v="1"/>
    <n v="1"/>
    <n v="2"/>
  </r>
  <r>
    <n v="76223"/>
    <x v="0"/>
    <n v="76"/>
    <n v="3"/>
    <n v="1"/>
    <n v="1"/>
    <n v="1"/>
    <n v="4"/>
    <n v="1"/>
    <n v="34"/>
    <n v="0.88"/>
    <n v="184"/>
    <n v="4.76"/>
    <n v="34"/>
    <n v="0.88"/>
    <n v="36.51837932485688"/>
    <n v="0.94518158252570761"/>
    <n v="2"/>
    <n v="2"/>
    <m/>
    <n v="10"/>
    <n v="2"/>
    <n v="3"/>
    <n v="3"/>
    <n v="3"/>
    <n v="3"/>
    <n v="0"/>
    <n v="0"/>
    <n v="0"/>
    <n v="1"/>
    <n v="1"/>
    <n v="2"/>
  </r>
  <r>
    <n v="76226"/>
    <x v="0"/>
    <n v="43"/>
    <n v="7"/>
    <n v="2"/>
    <m/>
    <n v="2"/>
    <n v="4"/>
    <n v="1"/>
    <n v="54"/>
    <n v="1.4"/>
    <n v="220"/>
    <n v="5.69"/>
    <n v="62"/>
    <n v="1.6074074074074074"/>
    <n v="53.609126769224844"/>
    <n v="1.3898662495724958"/>
    <n v="2"/>
    <n v="2"/>
    <m/>
    <n v="6"/>
    <n v="1"/>
    <n v="2"/>
    <n v="3"/>
    <n v="2"/>
    <n v="2"/>
    <m/>
    <n v="0"/>
    <n v="0"/>
    <n v="1"/>
    <n v="1"/>
    <n v="2"/>
  </r>
  <r>
    <n v="76230"/>
    <x v="0"/>
    <n v="24"/>
    <n v="3"/>
    <n v="2"/>
    <m/>
    <n v="1"/>
    <n v="5"/>
    <n v="5"/>
    <n v="64"/>
    <n v="1.66"/>
    <n v="135"/>
    <n v="3.49"/>
    <n v="65"/>
    <n v="1.6859374999999999"/>
    <n v="62.180260013539666"/>
    <n v="1.6128004941011851"/>
    <n v="2"/>
    <m/>
    <m/>
    <n v="12"/>
    <n v="2"/>
    <n v="3"/>
    <n v="3"/>
    <n v="3"/>
    <n v="2"/>
    <n v="3"/>
    <n v="0"/>
    <n v="10"/>
    <n v="1"/>
    <n v="1"/>
    <n v="2"/>
  </r>
  <r>
    <n v="76231"/>
    <x v="0"/>
    <n v="25"/>
    <n v="1"/>
    <n v="2"/>
    <m/>
    <n v="1"/>
    <n v="4"/>
    <n v="1"/>
    <n v="42"/>
    <n v="1.0900000000000001"/>
    <n v="171"/>
    <n v="4.42"/>
    <n v="42"/>
    <n v="1.0900000000000001"/>
    <n v="35.857700311021553"/>
    <n v="0.93059269854794047"/>
    <n v="2"/>
    <m/>
    <m/>
    <n v="9"/>
    <n v="3"/>
    <n v="3"/>
    <n v="3"/>
    <n v="2"/>
    <n v="3"/>
    <n v="2"/>
    <n v="0"/>
    <n v="0"/>
    <n v="1"/>
    <n v="1"/>
    <n v="2"/>
  </r>
  <r>
    <n v="76232"/>
    <x v="0"/>
    <n v="29"/>
    <n v="1"/>
    <n v="2"/>
    <m/>
    <n v="2"/>
    <n v="2"/>
    <n v="6"/>
    <n v="39"/>
    <n v="1.01"/>
    <n v="196"/>
    <n v="5.07"/>
    <n v="43"/>
    <n v="1.1135897435897435"/>
    <n v="37.719805923662591"/>
    <n v="0.97684625597177477"/>
    <n v="1"/>
    <m/>
    <m/>
    <n v="4"/>
    <n v="1"/>
    <n v="1"/>
    <m/>
    <m/>
    <m/>
    <n v="1"/>
    <n v="0"/>
    <n v="0"/>
    <n v="1"/>
    <n v="2"/>
    <m/>
  </r>
  <r>
    <n v="76240"/>
    <x v="0"/>
    <n v="35"/>
    <n v="3"/>
    <n v="2"/>
    <m/>
    <n v="1"/>
    <n v="3"/>
    <n v="1"/>
    <n v="37"/>
    <n v="0.96"/>
    <n v="167"/>
    <n v="4.32"/>
    <n v="35"/>
    <n v="0.90810810810810816"/>
    <n v="32.346559752473098"/>
    <n v="0.83926209087497761"/>
    <n v="2"/>
    <m/>
    <m/>
    <n v="8"/>
    <n v="4"/>
    <n v="0"/>
    <m/>
    <m/>
    <m/>
    <n v="0"/>
    <n v="21"/>
    <n v="0"/>
    <n v="1"/>
    <n v="1"/>
    <n v="1"/>
  </r>
  <r>
    <n v="76246"/>
    <x v="0"/>
    <n v="44"/>
    <n v="2"/>
    <n v="2"/>
    <m/>
    <n v="1"/>
    <n v="4"/>
    <n v="1"/>
    <n v="56"/>
    <n v="1.45"/>
    <n v="266"/>
    <n v="6.88"/>
    <n v="58"/>
    <n v="1.5017857142857143"/>
    <n v="64.283458424651698"/>
    <n v="1.664482405638303"/>
    <n v="2"/>
    <n v="2"/>
    <m/>
    <n v="5"/>
    <n v="3"/>
    <n v="0"/>
    <m/>
    <m/>
    <m/>
    <m/>
    <n v="0"/>
    <n v="0"/>
    <n v="1"/>
    <n v="1"/>
    <n v="1"/>
  </r>
  <r>
    <n v="76248"/>
    <x v="0"/>
    <n v="50"/>
    <n v="4"/>
    <n v="1"/>
    <n v="2"/>
    <n v="1"/>
    <n v="5"/>
    <n v="1"/>
    <n v="60"/>
    <n v="1.55"/>
    <n v="178"/>
    <n v="4.5999999999999996"/>
    <n v="56"/>
    <n v="1.4466666666666665"/>
    <n v="62.755288744049608"/>
    <n v="1.6211782925546148"/>
    <n v="1"/>
    <n v="2"/>
    <m/>
    <n v="15"/>
    <n v="2"/>
    <n v="1"/>
    <m/>
    <m/>
    <m/>
    <m/>
    <n v="0"/>
    <n v="30"/>
    <n v="1"/>
    <n v="1"/>
    <n v="2"/>
  </r>
  <r>
    <n v="76264"/>
    <x v="0"/>
    <n v="80"/>
    <n v="3"/>
    <n v="1"/>
    <n v="1"/>
    <n v="1"/>
    <n v="5"/>
    <n v="5"/>
    <n v="75"/>
    <n v="1.94"/>
    <n v="193"/>
    <n v="4.99"/>
    <n v="83"/>
    <n v="2.1469333333333331"/>
    <n v="73.954540136473526"/>
    <n v="1.9129574381967818"/>
    <n v="2"/>
    <n v="2"/>
    <m/>
    <n v="7"/>
    <n v="2"/>
    <n v="3"/>
    <n v="3"/>
    <n v="3"/>
    <n v="3"/>
    <n v="1"/>
    <n v="0"/>
    <n v="4"/>
    <n v="1"/>
    <n v="1"/>
    <n v="2"/>
  </r>
  <r>
    <n v="76267"/>
    <x v="0"/>
    <n v="63"/>
    <n v="4"/>
    <n v="2"/>
    <m/>
    <n v="1"/>
    <n v="2"/>
    <n v="1"/>
    <n v="44"/>
    <n v="1.1399999999999999"/>
    <n v="171"/>
    <n v="4.42"/>
    <n v="38"/>
    <n v="0.98454545454545439"/>
    <n v="48.825465383004854"/>
    <n v="1.265023421286944"/>
    <n v="2"/>
    <n v="2"/>
    <m/>
    <n v="8"/>
    <n v="4"/>
    <n v="0"/>
    <n v="2"/>
    <n v="2"/>
    <n v="2"/>
    <m/>
    <n v="0"/>
    <n v="0"/>
    <n v="1"/>
    <n v="1"/>
    <n v="2"/>
  </r>
  <r>
    <n v="76271"/>
    <x v="0"/>
    <n v="61"/>
    <n v="3"/>
    <n v="2"/>
    <m/>
    <n v="1"/>
    <n v="5"/>
    <n v="5"/>
    <n v="56"/>
    <n v="1.45"/>
    <n v="178"/>
    <n v="4.5999999999999996"/>
    <n v="61"/>
    <n v="1.5794642857142858"/>
    <n v="51.735726037438049"/>
    <n v="1.339585763469378"/>
    <n v="2"/>
    <n v="2"/>
    <m/>
    <n v="14"/>
    <n v="2"/>
    <n v="3"/>
    <n v="3"/>
    <n v="3"/>
    <n v="2"/>
    <n v="0"/>
    <n v="0"/>
    <n v="0"/>
    <n v="2"/>
    <n v="1"/>
    <n v="2"/>
  </r>
  <r>
    <n v="76276"/>
    <x v="0"/>
    <n v="42"/>
    <n v="1"/>
    <n v="2"/>
    <m/>
    <n v="2"/>
    <n v="4"/>
    <n v="1"/>
    <n v="34"/>
    <n v="0.88"/>
    <n v="253"/>
    <n v="6.54"/>
    <n v="38"/>
    <n v="0.98352941176470576"/>
    <n v="36.873626136538974"/>
    <n v="0.95437620588689098"/>
    <n v="1"/>
    <n v="2"/>
    <m/>
    <n v="77"/>
    <n v="3"/>
    <n v="0"/>
    <n v="3"/>
    <n v="3"/>
    <n v="1"/>
    <n v="0"/>
    <n v="4"/>
    <n v="0"/>
    <n v="2"/>
    <n v="2"/>
    <m/>
  </r>
  <r>
    <n v="76277"/>
    <x v="0"/>
    <n v="80"/>
    <n v="3"/>
    <n v="1"/>
    <n v="1"/>
    <n v="1"/>
    <n v="3"/>
    <n v="1"/>
    <n v="40"/>
    <n v="1.03"/>
    <n v="121"/>
    <n v="3.13"/>
    <n v="41"/>
    <n v="1.0557500000000002"/>
    <n v="38.904822005739945"/>
    <n v="1.0017991666478037"/>
    <n v="1"/>
    <n v="1"/>
    <n v="2"/>
    <n v="4"/>
    <n v="1"/>
    <n v="3"/>
    <n v="3"/>
    <n v="3"/>
    <n v="2"/>
    <n v="0"/>
    <n v="3"/>
    <n v="0"/>
    <n v="1"/>
    <n v="1"/>
    <n v="2"/>
  </r>
  <r>
    <n v="76284"/>
    <x v="0"/>
    <n v="29"/>
    <n v="2"/>
    <n v="2"/>
    <m/>
    <n v="2"/>
    <n v="1"/>
    <n v="1"/>
    <n v="40"/>
    <n v="1.03"/>
    <n v="89"/>
    <n v="2.2999999999999998"/>
    <n v="40"/>
    <n v="1.03"/>
    <n v="40.356574313959236"/>
    <n v="1.0391817885844503"/>
    <n v="1"/>
    <m/>
    <m/>
    <n v="3"/>
    <n v="3"/>
    <n v="0"/>
    <m/>
    <m/>
    <m/>
    <n v="5"/>
    <n v="0"/>
    <n v="0"/>
    <n v="1"/>
    <n v="2"/>
    <m/>
  </r>
  <r>
    <n v="76285"/>
    <x v="0"/>
    <n v="40"/>
    <n v="3"/>
    <n v="2"/>
    <m/>
    <n v="1"/>
    <n v="5"/>
    <n v="1"/>
    <n v="66"/>
    <n v="1.71"/>
    <n v="270"/>
    <n v="6.98"/>
    <n v="62"/>
    <n v="1.6063636363636362"/>
    <n v="70.480948692527406"/>
    <n v="1.8260973070336646"/>
    <n v="1"/>
    <n v="2"/>
    <m/>
    <n v="15"/>
    <n v="3"/>
    <n v="2"/>
    <n v="3"/>
    <n v="3"/>
    <n v="2"/>
    <n v="0"/>
    <n v="2"/>
    <n v="2"/>
    <n v="1"/>
    <n v="1"/>
    <n v="2"/>
  </r>
  <r>
    <n v="76294"/>
    <x v="0"/>
    <n v="72"/>
    <n v="4"/>
    <n v="2"/>
    <m/>
    <n v="1"/>
    <n v="2"/>
    <n v="2"/>
    <n v="32"/>
    <n v="0.83"/>
    <n v="145"/>
    <n v="3.75"/>
    <n v="34"/>
    <n v="0.88187499999999996"/>
    <n v="35.500274524743091"/>
    <n v="0.92078837048552387"/>
    <n v="1"/>
    <n v="2"/>
    <m/>
    <n v="2"/>
    <n v="3"/>
    <n v="2"/>
    <n v="3"/>
    <n v="3"/>
    <n v="3"/>
    <n v="1"/>
    <n v="0"/>
    <n v="3"/>
    <n v="1"/>
    <n v="1"/>
    <n v="2"/>
  </r>
  <r>
    <n v="76295"/>
    <x v="0"/>
    <n v="41"/>
    <n v="3"/>
    <n v="2"/>
    <m/>
    <n v="1"/>
    <n v="4"/>
    <n v="4"/>
    <n v="60"/>
    <n v="1.55"/>
    <n v="220"/>
    <n v="5.69"/>
    <n v="63"/>
    <n v="1.6275000000000002"/>
    <n v="60.706322228941396"/>
    <n v="1.5682466575809861"/>
    <n v="2"/>
    <n v="1"/>
    <n v="2"/>
    <n v="10"/>
    <n v="4"/>
    <n v="1"/>
    <m/>
    <m/>
    <m/>
    <n v="1"/>
    <n v="8"/>
    <n v="12"/>
    <n v="1"/>
    <n v="2"/>
    <m/>
  </r>
  <r>
    <n v="76302"/>
    <x v="0"/>
    <n v="49"/>
    <n v="4"/>
    <n v="2"/>
    <m/>
    <n v="1"/>
    <n v="4"/>
    <n v="1"/>
    <n v="67"/>
    <n v="1.73"/>
    <n v="197"/>
    <n v="5.09"/>
    <n v="68"/>
    <n v="1.755820895522388"/>
    <n v="62.721457854002473"/>
    <n v="1.619524210260064"/>
    <n v="2"/>
    <n v="2"/>
    <m/>
    <n v="15"/>
    <n v="2"/>
    <n v="3"/>
    <n v="3"/>
    <n v="3"/>
    <n v="3"/>
    <n v="2"/>
    <n v="3"/>
    <n v="1"/>
    <n v="1"/>
    <n v="1"/>
    <n v="2"/>
  </r>
  <r>
    <n v="76306"/>
    <x v="0"/>
    <n v="66"/>
    <n v="3"/>
    <n v="1"/>
    <n v="2"/>
    <n v="1"/>
    <n v="5"/>
    <n v="1"/>
    <n v="65"/>
    <n v="1.68"/>
    <n v="179"/>
    <n v="4.63"/>
    <n v="59"/>
    <n v="1.5249230769230768"/>
    <n v="66.178855703891969"/>
    <n v="1.7104688858852077"/>
    <n v="2"/>
    <n v="2"/>
    <m/>
    <n v="15"/>
    <n v="2"/>
    <n v="1"/>
    <n v="3"/>
    <n v="3"/>
    <n v="3"/>
    <n v="2"/>
    <n v="1"/>
    <n v="0"/>
    <n v="1"/>
    <n v="1"/>
    <n v="2"/>
  </r>
  <r>
    <n v="76325"/>
    <x v="0"/>
    <n v="64"/>
    <n v="2"/>
    <n v="1"/>
    <n v="2"/>
    <n v="2"/>
    <n v="3"/>
    <n v="3"/>
    <n v="44"/>
    <n v="1.1399999999999999"/>
    <n v="223"/>
    <n v="5.77"/>
    <n v="51"/>
    <n v="1.3213636363636363"/>
    <n v="42.579330217624758"/>
    <n v="1.1031917374566413"/>
    <n v="1"/>
    <n v="1"/>
    <n v="2"/>
    <n v="2"/>
    <n v="4"/>
    <n v="0"/>
    <m/>
    <m/>
    <m/>
    <n v="1"/>
    <n v="3"/>
    <n v="0"/>
    <n v="1"/>
    <n v="1"/>
    <n v="2"/>
  </r>
  <r>
    <n v="76326"/>
    <x v="0"/>
    <n v="32"/>
    <n v="2"/>
    <n v="2"/>
    <m/>
    <n v="2"/>
    <n v="4"/>
    <n v="1"/>
    <n v="29"/>
    <n v="0.75"/>
    <n v="154"/>
    <n v="3.98"/>
    <n v="34"/>
    <n v="0.87931034482758619"/>
    <n v="32.381061037267294"/>
    <n v="0.83744123372242996"/>
    <n v="1"/>
    <m/>
    <m/>
    <n v="9"/>
    <n v="4"/>
    <n v="2"/>
    <n v="3"/>
    <n v="3"/>
    <n v="2"/>
    <n v="6"/>
    <n v="5"/>
    <n v="0"/>
    <n v="1"/>
    <n v="1"/>
    <n v="2"/>
  </r>
  <r>
    <n v="76335"/>
    <x v="0"/>
    <n v="65"/>
    <n v="4"/>
    <n v="2"/>
    <m/>
    <n v="1"/>
    <n v="5"/>
    <n v="1"/>
    <n v="32"/>
    <n v="0.83"/>
    <n v="182"/>
    <n v="4.71"/>
    <n v="38"/>
    <n v="0.98562499999999997"/>
    <n v="45.442713231281729"/>
    <n v="1.1786703744363698"/>
    <n v="1"/>
    <n v="2"/>
    <m/>
    <n v="7"/>
    <n v="2"/>
    <n v="3"/>
    <n v="3"/>
    <n v="3"/>
    <n v="3"/>
    <n v="6"/>
    <n v="0"/>
    <n v="5"/>
    <n v="1"/>
    <n v="1"/>
    <n v="2"/>
  </r>
  <r>
    <n v="76349"/>
    <x v="0"/>
    <n v="38"/>
    <n v="3"/>
    <n v="2"/>
    <m/>
    <n v="1"/>
    <n v="2"/>
    <n v="4"/>
    <n v="53"/>
    <n v="1.37"/>
    <n v="180"/>
    <n v="4.6500000000000004"/>
    <n v="56"/>
    <n v="1.4475471698113207"/>
    <n v="52.28976332690975"/>
    <n v="1.3516410520352145"/>
    <n v="2"/>
    <m/>
    <m/>
    <n v="4"/>
    <n v="4"/>
    <n v="1"/>
    <n v="4"/>
    <n v="4"/>
    <n v="4"/>
    <m/>
    <n v="0"/>
    <n v="30"/>
    <n v="2"/>
    <n v="2"/>
    <m/>
  </r>
  <r>
    <n v="76354"/>
    <x v="0"/>
    <n v="54"/>
    <n v="1"/>
    <n v="2"/>
    <m/>
    <n v="1"/>
    <n v="3"/>
    <n v="6"/>
    <n v="63"/>
    <n v="1.63"/>
    <n v="144"/>
    <n v="3.72"/>
    <n v="65"/>
    <n v="1.6817460317460315"/>
    <n v="69.998928998868166"/>
    <n v="1.8110834010818271"/>
    <n v="1"/>
    <n v="2"/>
    <m/>
    <n v="4"/>
    <n v="3"/>
    <n v="2"/>
    <n v="3"/>
    <n v="3"/>
    <n v="3"/>
    <n v="1"/>
    <n v="1"/>
    <n v="0"/>
    <n v="1"/>
    <n v="1"/>
    <n v="2"/>
  </r>
  <r>
    <n v="76365"/>
    <x v="0"/>
    <n v="55"/>
    <n v="4"/>
    <n v="2"/>
    <m/>
    <n v="2"/>
    <n v="3"/>
    <n v="1"/>
    <n v="50"/>
    <n v="1.29"/>
    <n v="196"/>
    <n v="5.07"/>
    <n v="55"/>
    <n v="1.419"/>
    <n v="45.098207148513318"/>
    <n v="1.1635337444316436"/>
    <n v="1"/>
    <n v="2"/>
    <m/>
    <n v="14"/>
    <n v="3"/>
    <n v="0"/>
    <n v="3"/>
    <n v="2"/>
    <n v="1"/>
    <m/>
    <n v="0"/>
    <n v="1"/>
    <n v="2"/>
    <n v="1"/>
    <n v="2"/>
  </r>
  <r>
    <n v="76367"/>
    <x v="0"/>
    <n v="42"/>
    <n v="3"/>
    <n v="2"/>
    <m/>
    <n v="1"/>
    <n v="5"/>
    <n v="6"/>
    <n v="47"/>
    <n v="1.22"/>
    <n v="203"/>
    <n v="5.25"/>
    <n v="45"/>
    <n v="1.1680851063829787"/>
    <n v="50.842251074983722"/>
    <n v="1.3197350279038327"/>
    <n v="2"/>
    <n v="2"/>
    <m/>
    <n v="14"/>
    <n v="2"/>
    <n v="3"/>
    <n v="3"/>
    <n v="3"/>
    <n v="3"/>
    <n v="7"/>
    <n v="0"/>
    <n v="0"/>
    <n v="1"/>
    <n v="1"/>
    <n v="2"/>
  </r>
  <r>
    <n v="76369"/>
    <x v="0"/>
    <n v="31"/>
    <n v="3"/>
    <n v="2"/>
    <m/>
    <n v="1"/>
    <n v="5"/>
    <n v="5"/>
    <n v="62"/>
    <n v="1.6"/>
    <n v="205"/>
    <n v="5.3"/>
    <n v="68"/>
    <n v="1.7548387096774196"/>
    <n v="66.260228268400212"/>
    <n v="1.7099413746683925"/>
    <n v="1"/>
    <m/>
    <m/>
    <n v="6"/>
    <n v="2"/>
    <n v="2"/>
    <n v="3"/>
    <n v="3"/>
    <n v="3"/>
    <n v="1"/>
    <n v="30"/>
    <n v="7"/>
    <n v="1"/>
    <n v="2"/>
    <m/>
  </r>
  <r>
    <n v="76377"/>
    <x v="0"/>
    <n v="36"/>
    <n v="3"/>
    <n v="2"/>
    <m/>
    <n v="1"/>
    <n v="3"/>
    <n v="3"/>
    <n v="34"/>
    <n v="0.88"/>
    <n v="190"/>
    <n v="4.91"/>
    <n v="28"/>
    <n v="0.7247058823529412"/>
    <n v="40.233172597647105"/>
    <n v="1.0413291731155723"/>
    <n v="2"/>
    <m/>
    <m/>
    <n v="7"/>
    <n v="4"/>
    <n v="1"/>
    <n v="3"/>
    <n v="3"/>
    <n v="1"/>
    <n v="0"/>
    <m/>
    <n v="120"/>
    <n v="1"/>
    <n v="2"/>
    <m/>
  </r>
  <r>
    <n v="76383"/>
    <x v="0"/>
    <n v="23"/>
    <n v="3"/>
    <n v="2"/>
    <m/>
    <n v="1"/>
    <n v="4"/>
    <n v="5"/>
    <n v="30"/>
    <n v="0.78"/>
    <n v="213"/>
    <n v="5.51"/>
    <n v="27"/>
    <n v="0.70200000000000007"/>
    <n v="33.168900620759516"/>
    <n v="0.86239141613974746"/>
    <n v="2"/>
    <m/>
    <m/>
    <n v="10"/>
    <n v="3"/>
    <n v="3"/>
    <n v="3"/>
    <n v="3"/>
    <n v="3"/>
    <n v="2"/>
    <n v="6"/>
    <n v="6"/>
    <n v="1"/>
    <n v="1"/>
    <n v="2"/>
  </r>
  <r>
    <n v="76385"/>
    <x v="0"/>
    <n v="57"/>
    <n v="6"/>
    <n v="2"/>
    <m/>
    <n v="2"/>
    <n v="4"/>
    <n v="3"/>
    <n v="51"/>
    <n v="1.32"/>
    <n v="190"/>
    <n v="4.91"/>
    <n v="56"/>
    <n v="1.4494117647058824"/>
    <n v="46.947842744200869"/>
    <n v="1.2151206357322579"/>
    <n v="1"/>
    <n v="2"/>
    <m/>
    <n v="77"/>
    <n v="3"/>
    <n v="2"/>
    <n v="3"/>
    <n v="3"/>
    <n v="3"/>
    <n v="0"/>
    <n v="2"/>
    <n v="0"/>
    <n v="1"/>
    <n v="1"/>
    <n v="2"/>
  </r>
  <r>
    <n v="76390"/>
    <x v="0"/>
    <n v="23"/>
    <n v="2"/>
    <n v="2"/>
    <m/>
    <n v="2"/>
    <n v="5"/>
    <n v="5"/>
    <n v="44"/>
    <n v="1.1399999999999999"/>
    <n v="153"/>
    <n v="3.96"/>
    <n v="51"/>
    <n v="1.3213636363636363"/>
    <n v="44.567432725149288"/>
    <n v="1.1547016660606859"/>
    <n v="1"/>
    <m/>
    <m/>
    <n v="2"/>
    <n v="3"/>
    <n v="3"/>
    <n v="3"/>
    <n v="3"/>
    <n v="3"/>
    <n v="2"/>
    <n v="10"/>
    <n v="20"/>
    <n v="1"/>
    <n v="1"/>
    <n v="2"/>
  </r>
  <r>
    <n v="76395"/>
    <x v="0"/>
    <n v="71"/>
    <n v="4"/>
    <n v="2"/>
    <m/>
    <n v="1"/>
    <n v="3"/>
    <n v="1"/>
    <n v="45"/>
    <n v="1.1599999999999999"/>
    <n v="128"/>
    <n v="3.31"/>
    <n v="40"/>
    <n v="1.0311111111111111"/>
    <n v="41.071670159793328"/>
    <n v="1.058736386341339"/>
    <n v="1"/>
    <n v="2"/>
    <m/>
    <n v="7"/>
    <n v="2"/>
    <n v="1"/>
    <n v="2"/>
    <n v="2"/>
    <n v="2"/>
    <n v="2"/>
    <n v="1"/>
    <n v="0"/>
    <n v="1"/>
    <n v="1"/>
    <n v="2"/>
  </r>
  <r>
    <n v="76397"/>
    <x v="0"/>
    <n v="69"/>
    <n v="1"/>
    <n v="2"/>
    <m/>
    <n v="1"/>
    <n v="2"/>
    <n v="1"/>
    <n v="40"/>
    <n v="1.03"/>
    <n v="286"/>
    <n v="7.4"/>
    <n v="34"/>
    <n v="0.87550000000000006"/>
    <n v="40.177236184569544"/>
    <n v="1.0345638317526658"/>
    <n v="1"/>
    <n v="2"/>
    <m/>
    <n v="4"/>
    <n v="4"/>
    <n v="2"/>
    <m/>
    <m/>
    <m/>
    <n v="1"/>
    <n v="0"/>
    <n v="0"/>
    <n v="1"/>
    <n v="1"/>
    <n v="2"/>
  </r>
  <r>
    <n v="76400"/>
    <x v="0"/>
    <n v="61"/>
    <n v="2"/>
    <n v="2"/>
    <m/>
    <n v="2"/>
    <n v="5"/>
    <n v="1"/>
    <n v="39"/>
    <n v="1.01"/>
    <n v="178"/>
    <n v="4.5999999999999996"/>
    <n v="47"/>
    <n v="1.2171794871794872"/>
    <n v="44.006918801093192"/>
    <n v="1.1396663586949776"/>
    <n v="1"/>
    <n v="2"/>
    <m/>
    <n v="14"/>
    <n v="3"/>
    <n v="3"/>
    <n v="3"/>
    <n v="2"/>
    <n v="2"/>
    <n v="0"/>
    <n v="0"/>
    <n v="0"/>
    <n v="1"/>
    <n v="1"/>
    <n v="2"/>
  </r>
  <r>
    <n v="76406"/>
    <x v="0"/>
    <n v="36"/>
    <n v="7"/>
    <n v="2"/>
    <m/>
    <n v="1"/>
    <n v="4"/>
    <n v="6"/>
    <n v="47"/>
    <n v="1.22"/>
    <n v="168"/>
    <n v="4.34"/>
    <n v="46"/>
    <n v="1.1940425531914893"/>
    <n v="53.587060776243014"/>
    <n v="1.3909832797237547"/>
    <n v="2"/>
    <m/>
    <m/>
    <n v="6"/>
    <n v="3"/>
    <n v="3"/>
    <n v="3"/>
    <n v="3"/>
    <n v="1"/>
    <n v="17"/>
    <n v="0"/>
    <n v="0"/>
    <n v="1"/>
    <n v="1"/>
    <n v="1"/>
  </r>
  <r>
    <n v="76408"/>
    <x v="0"/>
    <n v="48"/>
    <n v="4"/>
    <n v="2"/>
    <m/>
    <n v="1"/>
    <n v="2"/>
    <n v="5"/>
    <n v="53"/>
    <n v="1.37"/>
    <n v="165"/>
    <n v="4.2699999999999996"/>
    <n v="52"/>
    <n v="1.3441509433962266"/>
    <n v="55.175361360704613"/>
    <n v="1.4262310389465156"/>
    <n v="1"/>
    <n v="2"/>
    <m/>
    <n v="3"/>
    <n v="3"/>
    <n v="2"/>
    <m/>
    <m/>
    <m/>
    <n v="3"/>
    <n v="0"/>
    <n v="1"/>
    <n v="1"/>
    <n v="2"/>
    <m/>
  </r>
  <r>
    <n v="76415"/>
    <x v="0"/>
    <n v="25"/>
    <n v="6"/>
    <n v="2"/>
    <m/>
    <n v="1"/>
    <n v="5"/>
    <n v="5"/>
    <n v="43"/>
    <n v="1.1100000000000001"/>
    <n v="151"/>
    <n v="3.9"/>
    <n v="45"/>
    <n v="1.1616279069767443"/>
    <n v="39.292843661285559"/>
    <n v="1.0143036386983018"/>
    <n v="2"/>
    <m/>
    <m/>
    <n v="5"/>
    <n v="2"/>
    <n v="0"/>
    <n v="3"/>
    <n v="2"/>
    <n v="1"/>
    <n v="1"/>
    <n v="2"/>
    <n v="12"/>
    <n v="1"/>
    <n v="2"/>
    <m/>
  </r>
  <r>
    <n v="76418"/>
    <x v="0"/>
    <n v="40"/>
    <n v="4"/>
    <n v="1"/>
    <n v="1"/>
    <n v="2"/>
    <n v="5"/>
    <n v="1"/>
    <n v="35"/>
    <n v="0.91"/>
    <n v="94"/>
    <n v="2.4300000000000002"/>
    <n v="35"/>
    <n v="0.91"/>
    <n v="34.762907127777815"/>
    <n v="0.90383558532222319"/>
    <n v="1"/>
    <n v="2"/>
    <m/>
    <n v="15"/>
    <n v="4"/>
    <n v="1"/>
    <n v="3"/>
    <n v="3"/>
    <n v="3"/>
    <n v="0"/>
    <n v="0"/>
    <n v="10"/>
    <n v="1"/>
    <n v="1"/>
    <n v="2"/>
  </r>
  <r>
    <n v="76422"/>
    <x v="0"/>
    <n v="69"/>
    <n v="4"/>
    <n v="1"/>
    <n v="2"/>
    <n v="1"/>
    <n v="2"/>
    <n v="1"/>
    <n v="55"/>
    <n v="1.42"/>
    <n v="148"/>
    <n v="3.83"/>
    <n v="49"/>
    <n v="1.265090909090909"/>
    <n v="54.74572987476234"/>
    <n v="1.4134352076756822"/>
    <n v="2"/>
    <n v="2"/>
    <m/>
    <n v="12"/>
    <n v="1"/>
    <n v="0"/>
    <m/>
    <m/>
    <m/>
    <m/>
    <n v="0"/>
    <n v="0"/>
    <n v="2"/>
    <n v="1"/>
    <n v="2"/>
  </r>
  <r>
    <n v="76424"/>
    <x v="0"/>
    <n v="60"/>
    <n v="3"/>
    <n v="2"/>
    <m/>
    <n v="1"/>
    <n v="5"/>
    <n v="1"/>
    <n v="41"/>
    <n v="1.06"/>
    <n v="250"/>
    <n v="6.47"/>
    <n v="51"/>
    <n v="1.3185365853658537"/>
    <n v="43.055856902115437"/>
    <n v="1.1131514223473749"/>
    <n v="2"/>
    <n v="2"/>
    <m/>
    <n v="10"/>
    <n v="3"/>
    <n v="3"/>
    <n v="3"/>
    <n v="3"/>
    <n v="3"/>
    <n v="2"/>
    <n v="0"/>
    <n v="4"/>
    <n v="1"/>
    <n v="1"/>
    <n v="2"/>
  </r>
  <r>
    <n v="76425"/>
    <x v="0"/>
    <n v="29"/>
    <n v="1"/>
    <n v="2"/>
    <m/>
    <n v="2"/>
    <n v="1"/>
    <n v="6"/>
    <n v="33"/>
    <n v="0.85"/>
    <n v="175"/>
    <n v="4.53"/>
    <n v="42"/>
    <n v="1.0818181818181818"/>
    <n v="36.280266192205936"/>
    <n v="0.93449170495075895"/>
    <n v="1"/>
    <m/>
    <m/>
    <n v="14"/>
    <n v="4"/>
    <n v="1"/>
    <n v="2"/>
    <n v="1"/>
    <n v="1"/>
    <n v="1"/>
    <n v="0"/>
    <n v="0"/>
    <n v="1"/>
    <n v="2"/>
    <m/>
  </r>
  <r>
    <n v="76427"/>
    <x v="0"/>
    <n v="37"/>
    <n v="6"/>
    <n v="2"/>
    <m/>
    <n v="2"/>
    <n v="5"/>
    <n v="1"/>
    <n v="43"/>
    <n v="1.1100000000000001"/>
    <n v="245"/>
    <n v="6.34"/>
    <n v="44"/>
    <n v="1.1358139534883722"/>
    <n v="47.820844326399367"/>
    <n v="1.2344450512163558"/>
    <n v="1"/>
    <m/>
    <m/>
    <n v="8"/>
    <n v="4"/>
    <n v="3"/>
    <m/>
    <m/>
    <m/>
    <n v="5"/>
    <n v="0"/>
    <n v="1"/>
    <n v="1"/>
    <n v="2"/>
    <m/>
  </r>
  <r>
    <n v="76429"/>
    <x v="0"/>
    <n v="63"/>
    <n v="2"/>
    <n v="2"/>
    <m/>
    <n v="2"/>
    <n v="1"/>
    <n v="1"/>
    <n v="41"/>
    <n v="1.06"/>
    <n v="215"/>
    <n v="5.56"/>
    <n v="35"/>
    <n v="0.90487804878048783"/>
    <n v="41.1219650224199"/>
    <n v="1.0631532420430512"/>
    <n v="1"/>
    <n v="2"/>
    <m/>
    <n v="77"/>
    <n v="3"/>
    <n v="3"/>
    <n v="3"/>
    <n v="3"/>
    <n v="3"/>
    <n v="1"/>
    <n v="0"/>
    <n v="0"/>
    <n v="1"/>
    <n v="1"/>
    <n v="2"/>
  </r>
  <r>
    <n v="76433"/>
    <x v="0"/>
    <n v="44"/>
    <n v="3"/>
    <n v="2"/>
    <m/>
    <n v="1"/>
    <n v="2"/>
    <n v="1"/>
    <n v="40"/>
    <n v="1.03"/>
    <n v="181"/>
    <n v="4.68"/>
    <n v="44"/>
    <n v="1.133"/>
    <n v="37.2950992234165"/>
    <n v="0.96034880500297493"/>
    <n v="1"/>
    <n v="2"/>
    <m/>
    <n v="4"/>
    <n v="4"/>
    <n v="0"/>
    <m/>
    <m/>
    <m/>
    <m/>
    <n v="0"/>
    <n v="0"/>
    <n v="1"/>
    <n v="2"/>
    <m/>
  </r>
  <r>
    <n v="76434"/>
    <x v="0"/>
    <n v="50"/>
    <n v="1"/>
    <n v="2"/>
    <m/>
    <n v="2"/>
    <n v="1"/>
    <n v="1"/>
    <n v="59"/>
    <n v="1.53"/>
    <n v="183"/>
    <n v="4.7300000000000004"/>
    <n v="62"/>
    <n v="1.6077966101694916"/>
    <n v="59.541583727960251"/>
    <n v="1.544044459386088"/>
    <n v="1"/>
    <n v="2"/>
    <m/>
    <n v="12"/>
    <n v="3"/>
    <n v="1"/>
    <n v="1"/>
    <n v="1"/>
    <n v="1"/>
    <n v="3"/>
    <n v="2"/>
    <n v="0"/>
    <n v="1"/>
    <n v="1"/>
    <n v="2"/>
  </r>
  <r>
    <n v="76436"/>
    <x v="0"/>
    <n v="78"/>
    <n v="3"/>
    <n v="1"/>
    <n v="2"/>
    <n v="1"/>
    <n v="4"/>
    <n v="2"/>
    <n v="53"/>
    <n v="1.37"/>
    <n v="197"/>
    <n v="5.09"/>
    <n v="51"/>
    <n v="1.318301886792453"/>
    <n v="59.798637308579941"/>
    <n v="1.54573836061801"/>
    <n v="2"/>
    <n v="2"/>
    <m/>
    <n v="6"/>
    <n v="4"/>
    <n v="3"/>
    <n v="3"/>
    <n v="3"/>
    <n v="3"/>
    <n v="3"/>
    <n v="3"/>
    <n v="6"/>
    <n v="1"/>
    <n v="1"/>
    <n v="2"/>
  </r>
  <r>
    <n v="76437"/>
    <x v="0"/>
    <n v="64"/>
    <n v="2"/>
    <n v="1"/>
    <n v="1"/>
    <n v="1"/>
    <n v="2"/>
    <n v="1"/>
    <n v="39"/>
    <n v="1.01"/>
    <n v="285"/>
    <n v="7.37"/>
    <n v="34"/>
    <n v="0.88051282051282065"/>
    <n v="39.826495631657153"/>
    <n v="1.0314041176403519"/>
    <n v="1"/>
    <n v="2"/>
    <m/>
    <n v="3"/>
    <n v="4"/>
    <n v="2"/>
    <n v="2"/>
    <n v="2"/>
    <n v="3"/>
    <n v="1"/>
    <n v="0"/>
    <n v="1"/>
    <n v="1"/>
    <n v="1"/>
    <n v="2"/>
  </r>
  <r>
    <n v="76439"/>
    <x v="0"/>
    <n v="28"/>
    <n v="1"/>
    <n v="2"/>
    <m/>
    <n v="2"/>
    <n v="2"/>
    <n v="1"/>
    <n v="33"/>
    <n v="0.85"/>
    <n v="198"/>
    <n v="5.12"/>
    <n v="29"/>
    <n v="0.74696969696969695"/>
    <n v="34.867462954535775"/>
    <n v="0.89810131852592145"/>
    <n v="1"/>
    <m/>
    <m/>
    <n v="6"/>
    <n v="4"/>
    <n v="1"/>
    <m/>
    <m/>
    <m/>
    <m/>
    <n v="0"/>
    <n v="0"/>
    <n v="1"/>
    <n v="2"/>
    <m/>
  </r>
  <r>
    <n v="76443"/>
    <x v="0"/>
    <n v="63"/>
    <n v="3"/>
    <n v="2"/>
    <m/>
    <n v="1"/>
    <n v="3"/>
    <n v="6"/>
    <n v="40"/>
    <n v="1.03"/>
    <n v="199"/>
    <n v="5.15"/>
    <n v="37"/>
    <n v="0.95274999999999999"/>
    <n v="43.657391964822111"/>
    <n v="1.1241778430941693"/>
    <n v="1"/>
    <n v="2"/>
    <m/>
    <n v="2"/>
    <n v="1"/>
    <n v="1"/>
    <m/>
    <m/>
    <m/>
    <n v="1"/>
    <n v="1"/>
    <n v="1"/>
    <n v="1"/>
    <n v="2"/>
    <m/>
  </r>
  <r>
    <n v="76459"/>
    <x v="0"/>
    <n v="33"/>
    <n v="4"/>
    <n v="2"/>
    <m/>
    <n v="1"/>
    <n v="2"/>
    <n v="5"/>
    <n v="38"/>
    <n v="0.98"/>
    <n v="199"/>
    <n v="5.15"/>
    <n v="36"/>
    <n v="0.92842105263157892"/>
    <n v="39.790331019954436"/>
    <n v="1.0261716947251407"/>
    <n v="2"/>
    <m/>
    <m/>
    <n v="5"/>
    <n v="3"/>
    <n v="2"/>
    <n v="3"/>
    <n v="3"/>
    <n v="2"/>
    <n v="3"/>
    <n v="0"/>
    <n v="2"/>
    <n v="1"/>
    <n v="2"/>
    <m/>
  </r>
  <r>
    <n v="76464"/>
    <x v="0"/>
    <n v="33"/>
    <n v="3"/>
    <n v="2"/>
    <m/>
    <n v="1"/>
    <n v="5"/>
    <n v="1"/>
    <n v="34"/>
    <n v="0.88"/>
    <n v="234"/>
    <n v="6.05"/>
    <n v="38"/>
    <n v="0.98352941176470576"/>
    <n v="34.108649492000211"/>
    <n v="0.88281210449882896"/>
    <n v="2"/>
    <m/>
    <m/>
    <n v="14"/>
    <n v="3"/>
    <n v="3"/>
    <n v="3"/>
    <n v="3"/>
    <n v="3"/>
    <n v="4"/>
    <n v="0"/>
    <n v="0"/>
    <n v="1"/>
    <n v="1"/>
    <n v="2"/>
  </r>
  <r>
    <n v="76468"/>
    <x v="0"/>
    <n v="73"/>
    <n v="3"/>
    <n v="2"/>
    <m/>
    <n v="1"/>
    <n v="2"/>
    <n v="1"/>
    <n v="51"/>
    <n v="1.32"/>
    <n v="176"/>
    <n v="4.55"/>
    <n v="59"/>
    <n v="1.527058823529412"/>
    <n v="62.07150028131079"/>
    <n v="1.6065564778692205"/>
    <n v="1"/>
    <n v="2"/>
    <m/>
    <n v="10"/>
    <n v="3"/>
    <n v="2"/>
    <n v="3"/>
    <n v="3"/>
    <n v="1"/>
    <n v="5"/>
    <n v="0"/>
    <n v="10"/>
    <n v="1"/>
    <n v="1"/>
    <n v="2"/>
  </r>
  <r>
    <n v="76469"/>
    <x v="0"/>
    <n v="72"/>
    <n v="1"/>
    <n v="2"/>
    <m/>
    <n v="1"/>
    <n v="4"/>
    <n v="1"/>
    <n v="44"/>
    <n v="1.1399999999999999"/>
    <n v="207"/>
    <n v="5.35"/>
    <n v="54"/>
    <n v="1.3990909090909089"/>
    <n v="41.697515288239771"/>
    <n v="1.0803447142862121"/>
    <n v="1"/>
    <n v="1"/>
    <n v="2"/>
    <n v="6"/>
    <n v="4"/>
    <n v="1"/>
    <n v="3"/>
    <n v="3"/>
    <n v="2"/>
    <n v="2"/>
    <n v="0"/>
    <n v="1"/>
    <n v="1"/>
    <n v="1"/>
    <n v="2"/>
  </r>
  <r>
    <n v="76484"/>
    <x v="0"/>
    <n v="63"/>
    <n v="4"/>
    <n v="2"/>
    <m/>
    <n v="2"/>
    <n v="2"/>
    <n v="1"/>
    <n v="43"/>
    <n v="1.1100000000000001"/>
    <n v="248"/>
    <n v="6.41"/>
    <n v="48"/>
    <n v="1.2390697674418605"/>
    <n v="37.604481267621878"/>
    <n v="0.97072033039675099"/>
    <n v="1"/>
    <n v="2"/>
    <m/>
    <n v="7"/>
    <n v="2"/>
    <n v="2"/>
    <n v="3"/>
    <n v="3"/>
    <n v="3"/>
    <n v="0"/>
    <n v="0"/>
    <n v="0"/>
    <n v="1"/>
    <n v="2"/>
    <m/>
  </r>
  <r>
    <n v="76488"/>
    <x v="0"/>
    <n v="41"/>
    <n v="1"/>
    <n v="2"/>
    <m/>
    <n v="2"/>
    <n v="3"/>
    <n v="1"/>
    <n v="83"/>
    <n v="2.15"/>
    <n v="163"/>
    <n v="4.22"/>
    <n v="82"/>
    <n v="2.1240963855421686"/>
    <n v="89.621118822203371"/>
    <n v="2.3215109092498465"/>
    <n v="1"/>
    <n v="2"/>
    <m/>
    <n v="5"/>
    <n v="4"/>
    <n v="1"/>
    <m/>
    <m/>
    <m/>
    <n v="3"/>
    <n v="3"/>
    <n v="0"/>
    <n v="1"/>
    <n v="2"/>
    <m/>
  </r>
  <r>
    <n v="76489"/>
    <x v="0"/>
    <n v="39"/>
    <n v="4"/>
    <n v="2"/>
    <m/>
    <n v="1"/>
    <n v="4"/>
    <n v="6"/>
    <n v="42"/>
    <n v="1.0900000000000001"/>
    <n v="202"/>
    <n v="5.22"/>
    <n v="40"/>
    <n v="1.0380952380952382"/>
    <n v="35.824228893702312"/>
    <n v="0.92972403557465522"/>
    <n v="2"/>
    <m/>
    <m/>
    <n v="10"/>
    <n v="4"/>
    <n v="0"/>
    <m/>
    <m/>
    <m/>
    <n v="4"/>
    <n v="0"/>
    <n v="0"/>
    <n v="1"/>
    <n v="2"/>
    <m/>
  </r>
  <r>
    <n v="76493"/>
    <x v="0"/>
    <n v="38"/>
    <n v="4"/>
    <n v="2"/>
    <m/>
    <n v="2"/>
    <n v="3"/>
    <n v="6"/>
    <n v="47"/>
    <n v="1.22"/>
    <n v="146"/>
    <n v="3.78"/>
    <n v="42"/>
    <n v="1.0902127659574468"/>
    <n v="54.17305358724942"/>
    <n v="1.4061941569456233"/>
    <n v="1"/>
    <m/>
    <m/>
    <n v="77"/>
    <n v="1"/>
    <n v="0"/>
    <n v="3"/>
    <n v="2"/>
    <n v="1"/>
    <m/>
    <n v="0"/>
    <n v="0"/>
    <n v="1"/>
    <n v="2"/>
    <m/>
  </r>
  <r>
    <n v="76494"/>
    <x v="0"/>
    <n v="29"/>
    <n v="6"/>
    <n v="2"/>
    <m/>
    <n v="2"/>
    <n v="4"/>
    <n v="3"/>
    <n v="33"/>
    <n v="0.85"/>
    <n v="144"/>
    <n v="3.72"/>
    <n v="27"/>
    <n v="0.69545454545454544"/>
    <n v="34.268393258626546"/>
    <n v="0.88267073544947161"/>
    <n v="1"/>
    <m/>
    <m/>
    <n v="5"/>
    <n v="2"/>
    <n v="0"/>
    <n v="1"/>
    <n v="2"/>
    <n v="1"/>
    <m/>
    <n v="0"/>
    <n v="1"/>
    <n v="2"/>
    <n v="1"/>
    <n v="2"/>
  </r>
  <r>
    <n v="76509"/>
    <x v="0"/>
    <n v="24"/>
    <n v="6"/>
    <n v="2"/>
    <m/>
    <n v="1"/>
    <n v="5"/>
    <n v="5"/>
    <n v="59"/>
    <n v="1.53"/>
    <n v="170"/>
    <n v="4.4000000000000004"/>
    <n v="61"/>
    <n v="1.581864406779661"/>
    <n v="53.632593666277145"/>
    <n v="1.3908113272780345"/>
    <n v="2"/>
    <m/>
    <m/>
    <n v="12"/>
    <n v="3"/>
    <n v="0"/>
    <n v="3"/>
    <n v="2"/>
    <n v="0"/>
    <n v="10"/>
    <n v="0"/>
    <n v="15"/>
    <n v="1"/>
    <n v="1"/>
    <n v="2"/>
  </r>
  <r>
    <n v="76518"/>
    <x v="0"/>
    <n v="47"/>
    <n v="2"/>
    <n v="2"/>
    <m/>
    <n v="1"/>
    <n v="4"/>
    <n v="5"/>
    <n v="70"/>
    <n v="1.81"/>
    <n v="178"/>
    <n v="4.5999999999999996"/>
    <n v="66"/>
    <n v="1.7065714285714286"/>
    <n v="72.002653757400367"/>
    <n v="1.8617829042984952"/>
    <n v="1"/>
    <n v="2"/>
    <m/>
    <n v="3"/>
    <n v="2"/>
    <n v="3"/>
    <n v="3"/>
    <n v="3"/>
    <n v="3"/>
    <n v="0"/>
    <n v="0"/>
    <n v="0"/>
    <n v="1"/>
    <n v="1"/>
    <n v="2"/>
  </r>
  <r>
    <n v="76527"/>
    <x v="0"/>
    <n v="68"/>
    <n v="3"/>
    <n v="1"/>
    <n v="2"/>
    <n v="1"/>
    <n v="5"/>
    <n v="1"/>
    <n v="62"/>
    <n v="1.6"/>
    <n v="199"/>
    <n v="5.15"/>
    <n v="66"/>
    <n v="1.703225806451613"/>
    <n v="65.542890449665393"/>
    <n v="1.6914294309591069"/>
    <n v="2"/>
    <n v="2"/>
    <m/>
    <n v="10"/>
    <n v="3"/>
    <n v="3"/>
    <n v="3"/>
    <n v="3"/>
    <n v="2"/>
    <n v="0"/>
    <n v="0"/>
    <n v="0"/>
    <n v="1"/>
    <n v="1"/>
    <n v="2"/>
  </r>
  <r>
    <n v="76531"/>
    <x v="0"/>
    <n v="80"/>
    <n v="3"/>
    <n v="1"/>
    <n v="1"/>
    <n v="1"/>
    <n v="1"/>
    <n v="2"/>
    <n v="30"/>
    <n v="0.78"/>
    <n v="116"/>
    <n v="3"/>
    <n v="34"/>
    <n v="0.88400000000000001"/>
    <n v="37.00564570412778"/>
    <n v="0.96214678830732225"/>
    <n v="1"/>
    <n v="2"/>
    <m/>
    <n v="15"/>
    <n v="1"/>
    <n v="2"/>
    <m/>
    <m/>
    <m/>
    <n v="3"/>
    <n v="0"/>
    <n v="0"/>
    <n v="1"/>
    <n v="1"/>
    <n v="2"/>
  </r>
  <r>
    <n v="76532"/>
    <x v="0"/>
    <n v="38"/>
    <n v="4"/>
    <n v="2"/>
    <m/>
    <n v="1"/>
    <n v="4"/>
    <n v="5"/>
    <n v="51"/>
    <n v="1.32"/>
    <n v="227"/>
    <n v="5.87"/>
    <n v="48"/>
    <n v="1.2423529411764707"/>
    <n v="55.221495986111805"/>
    <n v="1.4292622490523057"/>
    <n v="2"/>
    <m/>
    <m/>
    <n v="3"/>
    <n v="4"/>
    <n v="0"/>
    <m/>
    <m/>
    <m/>
    <n v="7"/>
    <n v="0"/>
    <n v="0"/>
    <n v="1"/>
    <n v="2"/>
    <m/>
  </r>
  <r>
    <n v="76533"/>
    <x v="0"/>
    <n v="67"/>
    <n v="4"/>
    <n v="1"/>
    <n v="1"/>
    <n v="1"/>
    <n v="4"/>
    <n v="3"/>
    <n v="75"/>
    <n v="1.94"/>
    <n v="175"/>
    <n v="4.53"/>
    <n v="75"/>
    <n v="1.94"/>
    <n v="71.626836917703699"/>
    <n v="1.8527475149379355"/>
    <n v="1"/>
    <n v="2"/>
    <m/>
    <n v="7"/>
    <n v="2"/>
    <n v="3"/>
    <n v="3"/>
    <n v="2"/>
    <n v="2"/>
    <n v="4"/>
    <n v="0"/>
    <n v="4"/>
    <n v="1"/>
    <n v="1"/>
    <n v="2"/>
  </r>
  <r>
    <n v="76534"/>
    <x v="0"/>
    <n v="52"/>
    <n v="3"/>
    <n v="2"/>
    <m/>
    <n v="1"/>
    <n v="4"/>
    <n v="3"/>
    <n v="42"/>
    <n v="1.0900000000000001"/>
    <n v="221"/>
    <n v="5.72"/>
    <n v="51"/>
    <n v="1.3235714285714286"/>
    <n v="40.235167420948073"/>
    <n v="1.0441983925912715"/>
    <n v="2"/>
    <n v="2"/>
    <m/>
    <n v="5"/>
    <n v="3"/>
    <n v="3"/>
    <n v="3"/>
    <n v="3"/>
    <n v="3"/>
    <n v="3"/>
    <n v="0"/>
    <n v="0"/>
    <n v="1"/>
    <n v="1"/>
    <n v="2"/>
  </r>
  <r>
    <n v="76540"/>
    <x v="0"/>
    <n v="69"/>
    <n v="3"/>
    <n v="1"/>
    <n v="2"/>
    <n v="1"/>
    <n v="5"/>
    <n v="1"/>
    <n v="53"/>
    <n v="1.37"/>
    <n v="153"/>
    <n v="3.96"/>
    <n v="57"/>
    <n v="1.4733962264150944"/>
    <n v="46.662907787291815"/>
    <n v="1.2061921446903734"/>
    <n v="2"/>
    <n v="2"/>
    <m/>
    <n v="9"/>
    <n v="1"/>
    <n v="2"/>
    <n v="4"/>
    <n v="4"/>
    <n v="4"/>
    <n v="3"/>
    <n v="0"/>
    <n v="0"/>
    <n v="1"/>
    <n v="1"/>
    <n v="2"/>
  </r>
  <r>
    <n v="76541"/>
    <x v="0"/>
    <n v="26"/>
    <n v="2"/>
    <n v="2"/>
    <m/>
    <n v="2"/>
    <n v="2"/>
    <n v="1"/>
    <n v="37"/>
    <n v="0.96"/>
    <n v="244"/>
    <n v="6.31"/>
    <n v="39"/>
    <n v="1.0118918918918918"/>
    <n v="42.673703589379066"/>
    <n v="1.1072096066433488"/>
    <n v="2"/>
    <m/>
    <m/>
    <n v="6"/>
    <n v="1"/>
    <n v="3"/>
    <n v="3"/>
    <n v="3"/>
    <n v="3"/>
    <n v="0"/>
    <n v="0"/>
    <n v="0"/>
    <n v="1"/>
    <n v="2"/>
    <m/>
  </r>
  <r>
    <n v="76543"/>
    <x v="0"/>
    <n v="40"/>
    <n v="3"/>
    <n v="2"/>
    <m/>
    <n v="1"/>
    <n v="5"/>
    <n v="1"/>
    <n v="43"/>
    <n v="1.1100000000000001"/>
    <n v="177"/>
    <n v="4.58"/>
    <n v="38"/>
    <n v="0.98093023255813971"/>
    <n v="42.938062500769817"/>
    <n v="1.1084011482756861"/>
    <n v="2"/>
    <n v="1"/>
    <n v="2"/>
    <n v="6"/>
    <n v="3"/>
    <n v="1"/>
    <m/>
    <m/>
    <m/>
    <n v="1"/>
    <n v="0"/>
    <n v="1"/>
    <n v="1"/>
    <n v="2"/>
    <m/>
  </r>
  <r>
    <n v="76548"/>
    <x v="0"/>
    <n v="62"/>
    <n v="4"/>
    <n v="1"/>
    <n v="1"/>
    <n v="1"/>
    <n v="3"/>
    <n v="1"/>
    <n v="58"/>
    <n v="1.5"/>
    <n v="147"/>
    <n v="3.8"/>
    <n v="55"/>
    <n v="1.4224137931034482"/>
    <n v="56.384186990848619"/>
    <n v="1.4582117325219472"/>
    <n v="2"/>
    <n v="1"/>
    <n v="2"/>
    <n v="8"/>
    <n v="3"/>
    <n v="2"/>
    <n v="3"/>
    <n v="3"/>
    <n v="3"/>
    <n v="2"/>
    <n v="0"/>
    <n v="0"/>
    <n v="1"/>
    <n v="2"/>
    <m/>
  </r>
  <r>
    <n v="76549"/>
    <x v="0"/>
    <n v="74"/>
    <n v="4"/>
    <n v="1"/>
    <n v="2"/>
    <n v="1"/>
    <n v="1"/>
    <n v="3"/>
    <n v="29"/>
    <n v="0.75"/>
    <n v="104"/>
    <n v="2.69"/>
    <n v="25"/>
    <n v="0.64655172413793105"/>
    <n v="27.643819226902625"/>
    <n v="0.71492635931644721"/>
    <n v="2"/>
    <n v="1"/>
    <n v="2"/>
    <n v="2"/>
    <n v="2"/>
    <n v="0"/>
    <m/>
    <m/>
    <m/>
    <m/>
    <n v="0"/>
    <n v="0"/>
    <n v="2"/>
    <n v="1"/>
    <n v="2"/>
  </r>
  <r>
    <n v="76550"/>
    <x v="0"/>
    <n v="70"/>
    <n v="2"/>
    <n v="2"/>
    <m/>
    <n v="2"/>
    <n v="1"/>
    <n v="1"/>
    <n v="63"/>
    <n v="1.63"/>
    <n v="252"/>
    <n v="6.52"/>
    <n v="73"/>
    <n v="1.8887301587301586"/>
    <n v="69.917675906402437"/>
    <n v="1.8089811385307295"/>
    <n v="1"/>
    <n v="2"/>
    <m/>
    <n v="6"/>
    <n v="3"/>
    <n v="0"/>
    <n v="3"/>
    <n v="3"/>
    <n v="2"/>
    <n v="1"/>
    <n v="2"/>
    <n v="0"/>
    <n v="1"/>
    <n v="1"/>
    <n v="2"/>
  </r>
  <r>
    <n v="76553"/>
    <x v="0"/>
    <n v="22"/>
    <n v="3"/>
    <n v="2"/>
    <m/>
    <n v="1"/>
    <n v="3"/>
    <n v="5"/>
    <n v="26"/>
    <n v="0.67"/>
    <n v="160"/>
    <n v="4.1399999999999997"/>
    <n v="25"/>
    <n v="0.64423076923076927"/>
    <n v="25.825632148671822"/>
    <n v="0.66550667460038926"/>
    <n v="2"/>
    <m/>
    <m/>
    <n v="15"/>
    <n v="3"/>
    <n v="3"/>
    <n v="3"/>
    <n v="3"/>
    <n v="3"/>
    <n v="3"/>
    <n v="9"/>
    <n v="10"/>
    <n v="1"/>
    <n v="1"/>
    <n v="2"/>
  </r>
  <r>
    <n v="76556"/>
    <x v="0"/>
    <n v="45"/>
    <n v="1"/>
    <n v="2"/>
    <m/>
    <n v="2"/>
    <n v="3"/>
    <n v="1"/>
    <n v="35"/>
    <n v="0.91"/>
    <n v="173"/>
    <n v="4.47"/>
    <n v="30"/>
    <n v="0.78"/>
    <n v="40.127252239838597"/>
    <n v="1.0433085582358037"/>
    <n v="1"/>
    <n v="2"/>
    <m/>
    <n v="9"/>
    <n v="5"/>
    <n v="2"/>
    <m/>
    <m/>
    <m/>
    <n v="4"/>
    <n v="0"/>
    <n v="0"/>
    <n v="1"/>
    <n v="1"/>
    <n v="2"/>
  </r>
  <r>
    <n v="76557"/>
    <x v="0"/>
    <n v="54"/>
    <n v="1"/>
    <n v="2"/>
    <m/>
    <n v="2"/>
    <n v="1"/>
    <n v="1"/>
    <n v="39"/>
    <n v="1.01"/>
    <n v="230"/>
    <n v="5.95"/>
    <n v="37"/>
    <n v="0.95820512820512815"/>
    <n v="49.425399626810261"/>
    <n v="1.2799911185404709"/>
    <n v="1"/>
    <n v="2"/>
    <m/>
    <n v="5"/>
    <n v="3"/>
    <n v="3"/>
    <n v="3"/>
    <n v="3"/>
    <n v="3"/>
    <n v="0"/>
    <n v="1"/>
    <n v="0"/>
    <n v="2"/>
    <n v="2"/>
    <m/>
  </r>
  <r>
    <n v="76560"/>
    <x v="0"/>
    <n v="57"/>
    <n v="6"/>
    <n v="2"/>
    <m/>
    <n v="2"/>
    <n v="5"/>
    <n v="1"/>
    <n v="78"/>
    <n v="2.02"/>
    <n v="212"/>
    <n v="5.48"/>
    <n v="86"/>
    <n v="2.227179487179487"/>
    <n v="79.185830128223358"/>
    <n v="2.0507099597309124"/>
    <n v="1"/>
    <n v="2"/>
    <m/>
    <n v="8"/>
    <n v="1"/>
    <n v="1"/>
    <m/>
    <m/>
    <m/>
    <n v="0"/>
    <n v="0"/>
    <n v="0"/>
    <n v="1"/>
    <n v="1"/>
    <n v="2"/>
  </r>
  <r>
    <n v="76561"/>
    <x v="0"/>
    <n v="61"/>
    <n v="1"/>
    <n v="2"/>
    <m/>
    <n v="1"/>
    <n v="4"/>
    <n v="1"/>
    <n v="46"/>
    <n v="1.19"/>
    <n v="248"/>
    <n v="6.41"/>
    <n v="56"/>
    <n v="1.4486956521739132"/>
    <n v="49.021915438569401"/>
    <n v="1.2681756385195126"/>
    <n v="1"/>
    <n v="2"/>
    <m/>
    <n v="3"/>
    <n v="3"/>
    <n v="3"/>
    <n v="2"/>
    <n v="3"/>
    <n v="3"/>
    <n v="2"/>
    <n v="1"/>
    <n v="0"/>
    <n v="1"/>
    <n v="1"/>
    <n v="2"/>
  </r>
  <r>
    <n v="76569"/>
    <x v="0"/>
    <n v="45"/>
    <n v="1"/>
    <n v="2"/>
    <m/>
    <n v="2"/>
    <n v="1"/>
    <n v="1"/>
    <n v="69"/>
    <n v="1.78"/>
    <n v="210"/>
    <n v="5.43"/>
    <n v="72"/>
    <n v="1.8573913043478261"/>
    <n v="72.221950715483999"/>
    <n v="1.863116989471906"/>
    <n v="1"/>
    <n v="2"/>
    <m/>
    <n v="4"/>
    <n v="4"/>
    <n v="2"/>
    <n v="3"/>
    <n v="3"/>
    <n v="2"/>
    <n v="0"/>
    <n v="4"/>
    <n v="0"/>
    <n v="1"/>
    <n v="1"/>
    <n v="2"/>
  </r>
  <r>
    <n v="76571"/>
    <x v="0"/>
    <n v="57"/>
    <n v="2"/>
    <n v="2"/>
    <m/>
    <n v="2"/>
    <n v="3"/>
    <n v="1"/>
    <n v="61"/>
    <n v="1.58"/>
    <n v="195"/>
    <n v="5.04"/>
    <n v="56"/>
    <n v="1.4504918032786887"/>
    <n v="59.309079019126251"/>
    <n v="1.5362023745937619"/>
    <n v="1"/>
    <n v="2"/>
    <m/>
    <n v="14"/>
    <n v="3"/>
    <n v="2"/>
    <m/>
    <m/>
    <m/>
    <n v="0"/>
    <n v="0"/>
    <n v="0"/>
    <n v="1"/>
    <n v="1"/>
    <n v="2"/>
  </r>
  <r>
    <n v="76578"/>
    <x v="0"/>
    <n v="43"/>
    <n v="1"/>
    <n v="2"/>
    <m/>
    <n v="2"/>
    <n v="1"/>
    <n v="6"/>
    <n v="44"/>
    <n v="1.1399999999999999"/>
    <n v="190"/>
    <n v="4.91"/>
    <n v="53"/>
    <n v="1.3731818181818181"/>
    <n v="49.68724893749868"/>
    <n v="1.2873514497442839"/>
    <n v="1"/>
    <n v="2"/>
    <m/>
    <n v="8"/>
    <n v="3"/>
    <n v="2"/>
    <m/>
    <m/>
    <m/>
    <n v="1"/>
    <n v="0"/>
    <n v="0"/>
    <n v="2"/>
    <n v="2"/>
    <m/>
  </r>
  <r>
    <n v="76587"/>
    <x v="0"/>
    <n v="62"/>
    <n v="1"/>
    <n v="2"/>
    <m/>
    <n v="2"/>
    <n v="1"/>
    <n v="1"/>
    <n v="37"/>
    <n v="0.96"/>
    <n v="163"/>
    <n v="4.22"/>
    <n v="35"/>
    <n v="0.90810810810810816"/>
    <n v="47.848073905885201"/>
    <n v="1.241463539179724"/>
    <n v="1"/>
    <n v="2"/>
    <m/>
    <n v="15"/>
    <n v="3"/>
    <n v="2"/>
    <n v="3"/>
    <n v="3"/>
    <n v="3"/>
    <m/>
    <n v="0"/>
    <n v="0"/>
    <n v="2"/>
    <n v="2"/>
    <m/>
  </r>
  <r>
    <n v="76589"/>
    <x v="0"/>
    <n v="38"/>
    <n v="3"/>
    <n v="2"/>
    <m/>
    <n v="1"/>
    <n v="3"/>
    <n v="3"/>
    <n v="52"/>
    <n v="1.34"/>
    <n v="160"/>
    <n v="4.1399999999999997"/>
    <n v="58"/>
    <n v="1.4946153846153847"/>
    <n v="48.092333895192887"/>
    <n v="1.2393024503761245"/>
    <n v="2"/>
    <m/>
    <m/>
    <n v="3"/>
    <n v="1"/>
    <n v="2"/>
    <n v="3"/>
    <n v="3"/>
    <n v="3"/>
    <m/>
    <n v="0"/>
    <n v="0"/>
    <n v="2"/>
    <n v="1"/>
    <n v="2"/>
  </r>
  <r>
    <n v="76593"/>
    <x v="0"/>
    <n v="76"/>
    <n v="4"/>
    <n v="2"/>
    <m/>
    <n v="2"/>
    <n v="3"/>
    <n v="2"/>
    <n v="79"/>
    <n v="2.04"/>
    <n v="151"/>
    <n v="3.9"/>
    <n v="77"/>
    <n v="1.9883544303797469"/>
    <n v="77.866008372736502"/>
    <n v="2.0107171782326896"/>
    <n v="2"/>
    <n v="1"/>
    <n v="2"/>
    <n v="2"/>
    <n v="1"/>
    <n v="3"/>
    <m/>
    <m/>
    <m/>
    <m/>
    <n v="0"/>
    <n v="0"/>
    <n v="2"/>
    <n v="1"/>
    <n v="2"/>
  </r>
  <r>
    <n v="76598"/>
    <x v="0"/>
    <n v="40"/>
    <n v="1"/>
    <n v="2"/>
    <m/>
    <n v="2"/>
    <n v="4"/>
    <n v="3"/>
    <n v="98"/>
    <n v="2.5299999999999998"/>
    <n v="191"/>
    <n v="4.9400000000000004"/>
    <n v="107"/>
    <n v="2.7623469387755102"/>
    <n v="103.47167296486998"/>
    <n v="2.6712584959298069"/>
    <n v="1"/>
    <n v="1"/>
    <n v="1"/>
    <n v="9"/>
    <n v="2"/>
    <n v="2"/>
    <n v="3"/>
    <n v="3"/>
    <n v="2"/>
    <n v="1"/>
    <n v="0"/>
    <n v="5"/>
    <n v="1"/>
    <n v="1"/>
    <n v="2"/>
  </r>
  <r>
    <n v="76599"/>
    <x v="0"/>
    <n v="63"/>
    <n v="4"/>
    <n v="2"/>
    <m/>
    <n v="1"/>
    <n v="3"/>
    <n v="1"/>
    <n v="29"/>
    <n v="0.75"/>
    <n v="131"/>
    <n v="3.39"/>
    <n v="28"/>
    <n v="0.72413793103448276"/>
    <n v="22.193920012489869"/>
    <n v="0.5739806899781863"/>
    <n v="1"/>
    <n v="2"/>
    <m/>
    <n v="77"/>
    <n v="4"/>
    <n v="0"/>
    <n v="3"/>
    <n v="3"/>
    <n v="0"/>
    <m/>
    <n v="0"/>
    <n v="0"/>
    <n v="2"/>
    <n v="2"/>
    <m/>
  </r>
  <r>
    <n v="76601"/>
    <x v="0"/>
    <n v="39"/>
    <n v="3"/>
    <n v="2"/>
    <m/>
    <n v="1"/>
    <n v="4"/>
    <n v="1"/>
    <n v="58"/>
    <n v="1.5"/>
    <n v="183"/>
    <n v="4.7300000000000004"/>
    <n v="59"/>
    <n v="1.5258620689655173"/>
    <n v="64.911346881098851"/>
    <n v="1.6787417296835911"/>
    <n v="2"/>
    <m/>
    <m/>
    <n v="10"/>
    <n v="2"/>
    <n v="2"/>
    <m/>
    <m/>
    <m/>
    <n v="1"/>
    <n v="0"/>
    <n v="1"/>
    <n v="1"/>
    <n v="1"/>
    <n v="2"/>
  </r>
  <r>
    <n v="76604"/>
    <x v="0"/>
    <n v="61"/>
    <n v="3"/>
    <n v="2"/>
    <m/>
    <n v="1"/>
    <n v="4"/>
    <n v="6"/>
    <n v="125"/>
    <n v="3.23"/>
    <n v="263"/>
    <n v="6.8"/>
    <n v="130"/>
    <n v="3.3592"/>
    <n v="125.81277498389879"/>
    <n v="3.2510021055839449"/>
    <n v="2"/>
    <n v="2"/>
    <m/>
    <n v="5"/>
    <n v="1"/>
    <n v="0"/>
    <n v="3"/>
    <n v="1"/>
    <n v="0"/>
    <m/>
    <n v="0"/>
    <n v="0"/>
    <n v="1"/>
    <n v="1"/>
    <n v="2"/>
  </r>
  <r>
    <n v="76612"/>
    <x v="0"/>
    <n v="62"/>
    <n v="1"/>
    <n v="2"/>
    <m/>
    <n v="2"/>
    <n v="3"/>
    <n v="1"/>
    <n v="42"/>
    <n v="1.0900000000000001"/>
    <n v="218"/>
    <n v="5.64"/>
    <n v="40"/>
    <n v="1.0380952380952382"/>
    <n v="42.152000937624862"/>
    <n v="1.0939447862383596"/>
    <n v="1"/>
    <n v="1"/>
    <n v="2"/>
    <n v="15"/>
    <n v="2"/>
    <n v="3"/>
    <n v="3"/>
    <n v="3"/>
    <n v="3"/>
    <n v="0"/>
    <n v="0"/>
    <n v="0"/>
    <n v="1"/>
    <n v="1"/>
    <n v="2"/>
  </r>
  <r>
    <n v="76613"/>
    <x v="0"/>
    <n v="32"/>
    <n v="6"/>
    <n v="2"/>
    <m/>
    <n v="2"/>
    <n v="5"/>
    <n v="1"/>
    <n v="36"/>
    <n v="0.93"/>
    <n v="143"/>
    <n v="3.7"/>
    <n v="31"/>
    <n v="0.8008333333333334"/>
    <n v="34.316900080473545"/>
    <n v="0.88651991874556657"/>
    <n v="2"/>
    <m/>
    <m/>
    <n v="15"/>
    <n v="1"/>
    <n v="3"/>
    <n v="3"/>
    <n v="3"/>
    <n v="3"/>
    <n v="2"/>
    <n v="0"/>
    <n v="0"/>
    <n v="1"/>
    <n v="1"/>
    <n v="2"/>
  </r>
  <r>
    <n v="76615"/>
    <x v="0"/>
    <n v="69"/>
    <n v="3"/>
    <n v="2"/>
    <m/>
    <n v="1"/>
    <n v="2"/>
    <n v="1"/>
    <n v="65"/>
    <n v="1.68"/>
    <n v="191"/>
    <n v="4.9400000000000004"/>
    <n v="62"/>
    <n v="1.6024615384615384"/>
    <n v="62.289638655777985"/>
    <n v="1.6099475837185695"/>
    <n v="1"/>
    <n v="2"/>
    <m/>
    <n v="6"/>
    <n v="5"/>
    <n v="3"/>
    <n v="3"/>
    <n v="3"/>
    <n v="3"/>
    <m/>
    <n v="0"/>
    <n v="0"/>
    <n v="2"/>
    <n v="1"/>
    <n v="2"/>
  </r>
  <r>
    <n v="76622"/>
    <x v="0"/>
    <n v="22"/>
    <n v="4"/>
    <n v="2"/>
    <m/>
    <n v="1"/>
    <n v="3"/>
    <n v="5"/>
    <n v="43"/>
    <n v="1.1100000000000001"/>
    <n v="174"/>
    <n v="4.5"/>
    <n v="42"/>
    <n v="1.084186046511628"/>
    <n v="45.273209204457515"/>
    <n v="1.1686805166732057"/>
    <n v="2"/>
    <m/>
    <m/>
    <n v="6"/>
    <n v="3"/>
    <n v="3"/>
    <n v="3"/>
    <n v="3"/>
    <n v="3"/>
    <n v="2"/>
    <n v="0"/>
    <n v="0"/>
    <n v="1"/>
    <n v="2"/>
    <m/>
  </r>
  <r>
    <n v="76624"/>
    <x v="0"/>
    <n v="51"/>
    <n v="3"/>
    <n v="2"/>
    <m/>
    <n v="1"/>
    <n v="2"/>
    <n v="2"/>
    <n v="56"/>
    <n v="1.45"/>
    <n v="167"/>
    <n v="4.32"/>
    <n v="64"/>
    <n v="1.657142857142857"/>
    <n v="59.178273700285622"/>
    <n v="1.5322945868823956"/>
    <n v="2"/>
    <n v="1"/>
    <n v="1"/>
    <n v="4"/>
    <n v="4"/>
    <n v="2"/>
    <n v="3"/>
    <n v="3"/>
    <n v="3"/>
    <n v="5"/>
    <n v="0"/>
    <n v="30"/>
    <n v="1"/>
    <n v="2"/>
    <m/>
  </r>
  <r>
    <n v="76629"/>
    <x v="0"/>
    <n v="25"/>
    <n v="4"/>
    <n v="2"/>
    <m/>
    <n v="1"/>
    <n v="4"/>
    <n v="1"/>
    <n v="35"/>
    <n v="0.91"/>
    <n v="184"/>
    <n v="4.76"/>
    <n v="38"/>
    <n v="0.98799999999999999"/>
    <n v="36.017272619174342"/>
    <n v="0.93644908809853289"/>
    <n v="2"/>
    <m/>
    <m/>
    <n v="14"/>
    <n v="3"/>
    <n v="3"/>
    <n v="3"/>
    <n v="3"/>
    <n v="3"/>
    <n v="5"/>
    <n v="0"/>
    <n v="1"/>
    <n v="1"/>
    <n v="1"/>
    <n v="2"/>
  </r>
  <r>
    <n v="76632"/>
    <x v="0"/>
    <n v="49"/>
    <n v="6"/>
    <n v="2"/>
    <m/>
    <n v="2"/>
    <n v="3"/>
    <n v="1"/>
    <n v="74"/>
    <n v="1.91"/>
    <n v="187"/>
    <n v="4.84"/>
    <n v="69"/>
    <n v="1.7809459459459458"/>
    <n v="80.060844715763437"/>
    <n v="2.0664353163122726"/>
    <n v="1"/>
    <n v="2"/>
    <m/>
    <n v="10"/>
    <n v="3"/>
    <n v="0"/>
    <m/>
    <m/>
    <m/>
    <n v="0"/>
    <n v="0"/>
    <n v="0"/>
    <n v="2"/>
    <n v="1"/>
    <n v="2"/>
  </r>
  <r>
    <n v="76633"/>
    <x v="0"/>
    <n v="48"/>
    <n v="7"/>
    <n v="2"/>
    <m/>
    <n v="1"/>
    <n v="5"/>
    <n v="3"/>
    <n v="54"/>
    <n v="1.4"/>
    <n v="217"/>
    <n v="5.61"/>
    <n v="53"/>
    <n v="1.3740740740740738"/>
    <n v="50.734371519865114"/>
    <n v="1.3153355579224286"/>
    <n v="2"/>
    <n v="2"/>
    <m/>
    <n v="15"/>
    <n v="4"/>
    <n v="0"/>
    <n v="3"/>
    <n v="3"/>
    <n v="3"/>
    <n v="1"/>
    <n v="2"/>
    <n v="1"/>
    <n v="1"/>
    <n v="2"/>
    <m/>
  </r>
  <r>
    <n v="76635"/>
    <x v="0"/>
    <n v="59"/>
    <n v="6"/>
    <n v="2"/>
    <m/>
    <n v="2"/>
    <n v="5"/>
    <n v="1"/>
    <n v="38"/>
    <n v="0.98"/>
    <n v="219"/>
    <n v="5.66"/>
    <n v="36"/>
    <n v="0.92842105263157892"/>
    <n v="43.133810368003978"/>
    <n v="1.1123982673853656"/>
    <n v="1"/>
    <n v="2"/>
    <m/>
    <n v="15"/>
    <n v="2"/>
    <n v="1"/>
    <m/>
    <m/>
    <m/>
    <n v="2"/>
    <n v="0"/>
    <n v="0"/>
    <n v="1"/>
    <n v="1"/>
    <n v="2"/>
  </r>
  <r>
    <n v="76639"/>
    <x v="0"/>
    <n v="43"/>
    <n v="4"/>
    <n v="2"/>
    <m/>
    <n v="1"/>
    <n v="3"/>
    <n v="5"/>
    <n v="59"/>
    <n v="1.53"/>
    <n v="132"/>
    <n v="3.41"/>
    <n v="68"/>
    <n v="1.7633898305084748"/>
    <n v="62.168592524892659"/>
    <n v="1.612168585815013"/>
    <n v="1"/>
    <n v="2"/>
    <m/>
    <n v="1"/>
    <n v="2"/>
    <n v="0"/>
    <m/>
    <m/>
    <m/>
    <n v="0"/>
    <n v="0"/>
    <n v="0"/>
    <n v="2"/>
    <n v="1"/>
    <n v="2"/>
  </r>
  <r>
    <n v="76645"/>
    <x v="0"/>
    <n v="52"/>
    <n v="7"/>
    <n v="2"/>
    <m/>
    <n v="1"/>
    <n v="4"/>
    <n v="3"/>
    <n v="60"/>
    <n v="1.55"/>
    <n v="182"/>
    <n v="4.71"/>
    <n v="55"/>
    <n v="1.4208333333333334"/>
    <n v="62.760252954470118"/>
    <n v="1.6213065346571447"/>
    <n v="2"/>
    <n v="2"/>
    <m/>
    <n v="8"/>
    <n v="3"/>
    <n v="3"/>
    <n v="3"/>
    <n v="2"/>
    <n v="2"/>
    <n v="4"/>
    <n v="3"/>
    <n v="4"/>
    <n v="1"/>
    <n v="1"/>
    <n v="2"/>
  </r>
  <r>
    <n v="76649"/>
    <x v="0"/>
    <n v="59"/>
    <n v="4"/>
    <n v="2"/>
    <m/>
    <n v="2"/>
    <n v="4"/>
    <n v="3"/>
    <n v="76"/>
    <n v="1.97"/>
    <n v="224"/>
    <n v="5.79"/>
    <n v="86"/>
    <n v="2.2292105263157893"/>
    <n v="73.772884089670939"/>
    <n v="1.9122708112717335"/>
    <n v="1"/>
    <n v="1"/>
    <n v="2"/>
    <n v="3"/>
    <n v="3"/>
    <n v="3"/>
    <n v="3"/>
    <n v="3"/>
    <n v="3"/>
    <n v="0"/>
    <n v="0"/>
    <n v="0"/>
    <n v="2"/>
    <n v="2"/>
    <m/>
  </r>
  <r>
    <n v="76663"/>
    <x v="0"/>
    <n v="71"/>
    <n v="1"/>
    <n v="2"/>
    <m/>
    <n v="2"/>
    <n v="1"/>
    <n v="1"/>
    <n v="52"/>
    <n v="1.34"/>
    <n v="222"/>
    <n v="5.74"/>
    <n v="49"/>
    <n v="1.262692307692308"/>
    <n v="52.262426396156364"/>
    <n v="1.3467625263624909"/>
    <n v="1"/>
    <n v="2"/>
    <m/>
    <m/>
    <n v="3"/>
    <n v="2"/>
    <n v="3"/>
    <n v="3"/>
    <n v="2"/>
    <m/>
    <n v="0"/>
    <n v="0"/>
    <n v="2"/>
    <n v="1"/>
    <n v="2"/>
  </r>
  <r>
    <n v="76669"/>
    <x v="0"/>
    <n v="63"/>
    <n v="1"/>
    <n v="2"/>
    <m/>
    <n v="2"/>
    <n v="1"/>
    <n v="5"/>
    <n v="70"/>
    <n v="1.81"/>
    <n v="207"/>
    <n v="5.35"/>
    <n v="77"/>
    <n v="1.9910000000000001"/>
    <n v="75.474239642890325"/>
    <n v="1.95154819648045"/>
    <n v="1"/>
    <n v="1"/>
    <n v="2"/>
    <n v="9"/>
    <n v="4"/>
    <n v="2"/>
    <n v="3"/>
    <n v="2"/>
    <n v="2"/>
    <n v="0"/>
    <n v="0"/>
    <n v="0"/>
    <n v="2"/>
    <n v="2"/>
    <m/>
  </r>
  <r>
    <n v="76670"/>
    <x v="0"/>
    <n v="49"/>
    <n v="3"/>
    <n v="1"/>
    <n v="2"/>
    <n v="1"/>
    <n v="3"/>
    <n v="3"/>
    <n v="40"/>
    <n v="1.03"/>
    <n v="245"/>
    <n v="6.34"/>
    <n v="50"/>
    <n v="1.2875000000000001"/>
    <n v="44.324123497143489"/>
    <n v="1.1413461800514448"/>
    <n v="2"/>
    <n v="2"/>
    <m/>
    <n v="10"/>
    <n v="2"/>
    <n v="2"/>
    <n v="3"/>
    <n v="3"/>
    <n v="2"/>
    <n v="1"/>
    <n v="8"/>
    <n v="7"/>
    <n v="1"/>
    <n v="2"/>
    <m/>
  </r>
  <r>
    <n v="76673"/>
    <x v="0"/>
    <n v="80"/>
    <n v="3"/>
    <n v="1"/>
    <n v="1"/>
    <n v="1"/>
    <n v="5"/>
    <n v="1"/>
    <n v="45"/>
    <n v="1.1599999999999999"/>
    <n v="159"/>
    <n v="4.1100000000000003"/>
    <n v="54"/>
    <n v="1.3919999999999999"/>
    <n v="50.174663223944563"/>
    <n v="1.2933913186616821"/>
    <n v="1"/>
    <n v="2"/>
    <m/>
    <n v="14"/>
    <n v="1"/>
    <n v="3"/>
    <n v="3"/>
    <n v="3"/>
    <n v="3"/>
    <n v="0"/>
    <n v="0"/>
    <n v="0"/>
    <n v="2"/>
    <n v="1"/>
    <n v="2"/>
  </r>
  <r>
    <n v="76675"/>
    <x v="0"/>
    <n v="48"/>
    <n v="6"/>
    <n v="2"/>
    <m/>
    <n v="2"/>
    <n v="5"/>
    <n v="1"/>
    <n v="36"/>
    <n v="0.93"/>
    <n v="195"/>
    <n v="5.04"/>
    <n v="44"/>
    <n v="1.1366666666666667"/>
    <n v="36.256252429876007"/>
    <n v="0.93661985443846363"/>
    <n v="1"/>
    <n v="1"/>
    <n v="2"/>
    <n v="15"/>
    <n v="3"/>
    <n v="0"/>
    <m/>
    <m/>
    <m/>
    <n v="2"/>
    <n v="15"/>
    <n v="0"/>
    <n v="1"/>
    <n v="1"/>
    <n v="2"/>
  </r>
  <r>
    <n v="76686"/>
    <x v="0"/>
    <n v="34"/>
    <n v="7"/>
    <n v="2"/>
    <m/>
    <n v="2"/>
    <n v="2"/>
    <n v="1"/>
    <n v="39"/>
    <n v="1.01"/>
    <n v="101"/>
    <n v="2.61"/>
    <n v="34"/>
    <n v="0.88051282051282065"/>
    <n v="41.694154746051659"/>
    <n v="1.0797716998336455"/>
    <n v="1"/>
    <m/>
    <m/>
    <n v="77"/>
    <n v="3"/>
    <n v="3"/>
    <n v="3"/>
    <n v="3"/>
    <n v="3"/>
    <n v="4"/>
    <n v="0"/>
    <n v="0"/>
    <n v="1"/>
    <n v="2"/>
    <m/>
  </r>
  <r>
    <n v="76687"/>
    <x v="0"/>
    <n v="79"/>
    <n v="4"/>
    <n v="1"/>
    <n v="1"/>
    <n v="1"/>
    <n v="4"/>
    <n v="4"/>
    <n v="46"/>
    <n v="1.19"/>
    <n v="89"/>
    <n v="2.2999999999999998"/>
    <n v="50"/>
    <n v="1.2934782608695652"/>
    <n v="55.76386993788995"/>
    <n v="1.4425870701323704"/>
    <n v="2"/>
    <n v="2"/>
    <m/>
    <n v="5"/>
    <n v="1"/>
    <n v="0"/>
    <n v="9"/>
    <n v="2"/>
    <n v="2"/>
    <n v="0"/>
    <n v="0"/>
    <n v="0"/>
    <n v="1"/>
    <n v="1"/>
    <n v="2"/>
  </r>
  <r>
    <n v="76688"/>
    <x v="0"/>
    <n v="68"/>
    <n v="3"/>
    <n v="2"/>
    <m/>
    <n v="1"/>
    <n v="5"/>
    <n v="3"/>
    <n v="44"/>
    <n v="1.1399999999999999"/>
    <n v="93"/>
    <n v="2.4"/>
    <n v="41"/>
    <n v="1.0622727272727273"/>
    <n v="47.921840840973118"/>
    <n v="1.2416113308797578"/>
    <n v="2"/>
    <n v="2"/>
    <m/>
    <n v="7"/>
    <n v="4"/>
    <n v="3"/>
    <n v="3"/>
    <n v="3"/>
    <n v="3"/>
    <n v="0"/>
    <n v="0"/>
    <n v="0"/>
    <n v="1"/>
    <n v="1"/>
    <n v="2"/>
  </r>
  <r>
    <n v="76691"/>
    <x v="0"/>
    <n v="38"/>
    <n v="2"/>
    <n v="2"/>
    <m/>
    <n v="2"/>
    <n v="4"/>
    <n v="5"/>
    <n v="56"/>
    <n v="1.45"/>
    <n v="119"/>
    <n v="3.08"/>
    <n v="64"/>
    <n v="1.657142857142857"/>
    <n v="58.187470334739814"/>
    <n v="1.5066398568816557"/>
    <n v="1"/>
    <m/>
    <m/>
    <n v="99"/>
    <n v="3"/>
    <n v="2"/>
    <n v="3"/>
    <n v="3"/>
    <n v="2"/>
    <m/>
    <n v="0"/>
    <n v="0"/>
    <n v="1"/>
    <n v="2"/>
    <m/>
  </r>
  <r>
    <n v="76697"/>
    <x v="0"/>
    <n v="24"/>
    <n v="7"/>
    <n v="2"/>
    <m/>
    <n v="1"/>
    <n v="1"/>
    <n v="5"/>
    <n v="62"/>
    <n v="1.6"/>
    <n v="178"/>
    <n v="4.5999999999999996"/>
    <n v="72"/>
    <n v="1.8580645161290323"/>
    <n v="68.712486981089498"/>
    <n v="1.773225470479729"/>
    <n v="1"/>
    <m/>
    <m/>
    <n v="6"/>
    <n v="4"/>
    <n v="3"/>
    <n v="3"/>
    <n v="3"/>
    <n v="3"/>
    <m/>
    <n v="1"/>
    <n v="0"/>
    <n v="2"/>
    <n v="2"/>
    <m/>
  </r>
  <r>
    <n v="76700"/>
    <x v="0"/>
    <n v="53"/>
    <n v="1"/>
    <n v="2"/>
    <m/>
    <n v="2"/>
    <n v="2"/>
    <n v="1"/>
    <n v="45"/>
    <n v="1.1599999999999999"/>
    <n v="154"/>
    <n v="3.98"/>
    <n v="53"/>
    <n v="1.3662222222222222"/>
    <n v="48.534055755706262"/>
    <n v="1.2511001039248724"/>
    <n v="1"/>
    <n v="2"/>
    <m/>
    <n v="4"/>
    <n v="1"/>
    <n v="1"/>
    <m/>
    <m/>
    <m/>
    <n v="1"/>
    <n v="2"/>
    <n v="0"/>
    <n v="1"/>
    <n v="1"/>
    <n v="2"/>
  </r>
  <r>
    <n v="76702"/>
    <x v="0"/>
    <n v="62"/>
    <n v="4"/>
    <n v="1"/>
    <n v="1"/>
    <n v="1"/>
    <n v="4"/>
    <n v="3"/>
    <n v="105"/>
    <n v="2.72"/>
    <n v="208"/>
    <n v="5.38"/>
    <n v="103"/>
    <n v="2.6681904761904764"/>
    <n v="109.25858210951728"/>
    <n v="2.8303175555989242"/>
    <n v="1"/>
    <n v="2"/>
    <m/>
    <n v="4"/>
    <n v="4"/>
    <n v="0"/>
    <n v="3"/>
    <n v="3"/>
    <n v="3"/>
    <m/>
    <n v="0"/>
    <n v="0"/>
    <n v="1"/>
    <n v="1"/>
    <n v="2"/>
  </r>
  <r>
    <n v="76703"/>
    <x v="0"/>
    <n v="36"/>
    <n v="3"/>
    <n v="2"/>
    <m/>
    <n v="1"/>
    <n v="3"/>
    <n v="3"/>
    <n v="51"/>
    <n v="1.32"/>
    <n v="141"/>
    <n v="3.65"/>
    <n v="54"/>
    <n v="1.3976470588235295"/>
    <n v="60.774568913557381"/>
    <n v="1.5729888424685441"/>
    <n v="2"/>
    <m/>
    <m/>
    <n v="5"/>
    <n v="4"/>
    <n v="0"/>
    <n v="3"/>
    <n v="2"/>
    <n v="0"/>
    <n v="10"/>
    <n v="10"/>
    <n v="20"/>
    <n v="1"/>
    <n v="2"/>
    <m/>
  </r>
  <r>
    <n v="76706"/>
    <x v="0"/>
    <n v="60"/>
    <n v="2"/>
    <n v="2"/>
    <m/>
    <n v="2"/>
    <n v="2"/>
    <n v="5"/>
    <n v="53"/>
    <n v="1.37"/>
    <n v="207"/>
    <n v="5.35"/>
    <n v="53"/>
    <n v="1.3699999999999999"/>
    <n v="57.302566878924345"/>
    <n v="1.4812172947948368"/>
    <n v="1"/>
    <n v="2"/>
    <m/>
    <n v="8"/>
    <n v="3"/>
    <n v="3"/>
    <n v="3"/>
    <n v="3"/>
    <n v="3"/>
    <n v="0"/>
    <n v="0"/>
    <n v="0"/>
    <n v="2"/>
    <n v="1"/>
    <n v="2"/>
  </r>
  <r>
    <n v="76708"/>
    <x v="0"/>
    <n v="23"/>
    <n v="4"/>
    <n v="2"/>
    <m/>
    <n v="1"/>
    <n v="5"/>
    <n v="5"/>
    <n v="53"/>
    <n v="1.37"/>
    <n v="186"/>
    <n v="4.8099999999999996"/>
    <n v="49"/>
    <n v="1.2666037735849058"/>
    <n v="54.518511099343961"/>
    <n v="1.4092520793604006"/>
    <n v="2"/>
    <m/>
    <m/>
    <n v="1"/>
    <n v="3"/>
    <n v="3"/>
    <n v="3"/>
    <n v="3"/>
    <n v="3"/>
    <n v="1"/>
    <n v="0"/>
    <n v="0"/>
    <n v="1"/>
    <n v="1"/>
    <n v="2"/>
  </r>
  <r>
    <n v="76709"/>
    <x v="0"/>
    <n v="74"/>
    <n v="3"/>
    <n v="2"/>
    <m/>
    <n v="1"/>
    <n v="4"/>
    <n v="1"/>
    <n v="52"/>
    <n v="1.34"/>
    <n v="205"/>
    <n v="5.3"/>
    <n v="60"/>
    <n v="1.5461538461538462"/>
    <n v="47.008932253310704"/>
    <n v="1.211384023450699"/>
    <n v="1"/>
    <n v="1"/>
    <n v="2"/>
    <n v="6"/>
    <n v="3"/>
    <n v="2"/>
    <n v="4"/>
    <n v="4"/>
    <n v="4"/>
    <n v="2"/>
    <n v="0"/>
    <n v="90"/>
    <n v="1"/>
    <n v="1"/>
    <n v="2"/>
  </r>
  <r>
    <n v="76715"/>
    <x v="0"/>
    <n v="74"/>
    <n v="4"/>
    <n v="1"/>
    <n v="1"/>
    <n v="1"/>
    <n v="3"/>
    <n v="1"/>
    <n v="43"/>
    <n v="1.1100000000000001"/>
    <n v="197"/>
    <n v="5.09"/>
    <n v="51"/>
    <n v="1.3165116279069768"/>
    <n v="45.785553099118879"/>
    <n v="1.1819061381400455"/>
    <n v="1"/>
    <n v="1"/>
    <n v="3"/>
    <n v="6"/>
    <n v="3"/>
    <n v="2"/>
    <n v="2"/>
    <n v="2"/>
    <n v="2"/>
    <n v="1"/>
    <n v="4"/>
    <n v="0"/>
    <n v="1"/>
    <n v="1"/>
    <n v="2"/>
  </r>
  <r>
    <n v="76722"/>
    <x v="0"/>
    <n v="73"/>
    <n v="3"/>
    <n v="1"/>
    <n v="1"/>
    <n v="1"/>
    <n v="4"/>
    <n v="1"/>
    <n v="32"/>
    <n v="0.83"/>
    <n v="240"/>
    <n v="6.21"/>
    <n v="27"/>
    <n v="0.7003125"/>
    <n v="35.391569656061634"/>
    <n v="0.91796883795409856"/>
    <n v="1"/>
    <n v="2"/>
    <m/>
    <n v="15"/>
    <n v="4"/>
    <n v="3"/>
    <n v="3"/>
    <n v="3"/>
    <n v="3"/>
    <n v="0"/>
    <n v="0"/>
    <n v="1"/>
    <n v="1"/>
    <n v="1"/>
    <n v="2"/>
  </r>
  <r>
    <n v="76730"/>
    <x v="0"/>
    <n v="58"/>
    <n v="3"/>
    <n v="2"/>
    <m/>
    <n v="1"/>
    <n v="2"/>
    <n v="1"/>
    <n v="34"/>
    <n v="0.88"/>
    <n v="244"/>
    <n v="6.31"/>
    <n v="33"/>
    <n v="0.85411764705882354"/>
    <n v="44.170754477147703"/>
    <n v="1.1432430570555876"/>
    <n v="2"/>
    <n v="1"/>
    <n v="2"/>
    <n v="4"/>
    <n v="3"/>
    <n v="1"/>
    <n v="2"/>
    <n v="2"/>
    <n v="3"/>
    <n v="1"/>
    <n v="1"/>
    <n v="0"/>
    <n v="1"/>
    <n v="1"/>
    <n v="2"/>
  </r>
  <r>
    <n v="76731"/>
    <x v="0"/>
    <n v="41"/>
    <n v="1"/>
    <n v="2"/>
    <m/>
    <n v="2"/>
    <n v="4"/>
    <n v="1"/>
    <n v="42"/>
    <n v="1.0900000000000001"/>
    <n v="216"/>
    <n v="5.59"/>
    <n v="48"/>
    <n v="1.245714285714286"/>
    <n v="44.368056496035187"/>
    <n v="1.1514567043018655"/>
    <n v="1"/>
    <n v="2"/>
    <m/>
    <n v="10"/>
    <n v="4"/>
    <n v="2"/>
    <n v="3"/>
    <n v="1"/>
    <n v="2"/>
    <n v="3"/>
    <n v="0"/>
    <n v="0"/>
    <n v="1"/>
    <n v="1"/>
    <n v="2"/>
  </r>
  <r>
    <n v="76733"/>
    <x v="0"/>
    <n v="77"/>
    <n v="3"/>
    <n v="1"/>
    <n v="1"/>
    <n v="1"/>
    <n v="4"/>
    <n v="1"/>
    <n v="43"/>
    <n v="1.1100000000000001"/>
    <n v="131"/>
    <n v="3.39"/>
    <n v="51"/>
    <n v="1.3165116279069768"/>
    <n v="49.404989042695469"/>
    <n v="1.2753380892416737"/>
    <n v="1"/>
    <n v="1"/>
    <n v="2"/>
    <n v="7"/>
    <n v="2"/>
    <n v="3"/>
    <n v="3"/>
    <n v="3"/>
    <n v="2"/>
    <n v="1"/>
    <n v="3"/>
    <n v="3"/>
    <n v="1"/>
    <n v="1"/>
    <n v="2"/>
  </r>
  <r>
    <n v="76742"/>
    <x v="0"/>
    <n v="40"/>
    <n v="6"/>
    <n v="2"/>
    <m/>
    <n v="2"/>
    <n v="5"/>
    <n v="1"/>
    <n v="48"/>
    <n v="1.24"/>
    <n v="207"/>
    <n v="5.35"/>
    <n v="50"/>
    <n v="1.2916666666666667"/>
    <n v="52.520404068202858"/>
    <n v="1.3567771050952404"/>
    <n v="2"/>
    <n v="2"/>
    <m/>
    <n v="15"/>
    <n v="1"/>
    <n v="3"/>
    <m/>
    <m/>
    <m/>
    <n v="2"/>
    <n v="0"/>
    <n v="0"/>
    <n v="1"/>
    <n v="1"/>
    <n v="2"/>
  </r>
  <r>
    <n v="76745"/>
    <x v="0"/>
    <n v="70"/>
    <n v="2"/>
    <n v="2"/>
    <m/>
    <n v="2"/>
    <n v="1"/>
    <n v="2"/>
    <n v="41"/>
    <n v="1.06"/>
    <n v="203"/>
    <n v="5.25"/>
    <n v="44"/>
    <n v="1.1375609756097562"/>
    <n v="40.808327705135156"/>
    <n v="1.0550445699376405"/>
    <n v="1"/>
    <n v="2"/>
    <m/>
    <n v="14"/>
    <n v="4"/>
    <n v="1"/>
    <n v="2"/>
    <n v="2"/>
    <n v="2"/>
    <m/>
    <n v="0"/>
    <n v="0"/>
    <n v="2"/>
    <n v="1"/>
    <n v="2"/>
  </r>
  <r>
    <n v="76746"/>
    <x v="0"/>
    <n v="55"/>
    <n v="6"/>
    <n v="2"/>
    <m/>
    <n v="2"/>
    <n v="5"/>
    <n v="5"/>
    <n v="30"/>
    <n v="0.78"/>
    <n v="225"/>
    <n v="5.82"/>
    <n v="39"/>
    <n v="1.014"/>
    <n v="33.063573656273377"/>
    <n v="0.85965291506310781"/>
    <n v="1"/>
    <n v="2"/>
    <m/>
    <n v="77"/>
    <n v="4"/>
    <n v="3"/>
    <n v="3"/>
    <n v="3"/>
    <n v="3"/>
    <n v="20"/>
    <n v="21"/>
    <n v="10"/>
    <n v="1"/>
    <n v="1"/>
    <n v="2"/>
  </r>
  <r>
    <n v="76753"/>
    <x v="0"/>
    <n v="61"/>
    <n v="3"/>
    <n v="2"/>
    <m/>
    <n v="1"/>
    <n v="3"/>
    <n v="6"/>
    <n v="48"/>
    <n v="1.24"/>
    <n v="115"/>
    <n v="2.97"/>
    <n v="42"/>
    <n v="1.085"/>
    <n v="45.574892729089591"/>
    <n v="1.1773513955014812"/>
    <n v="2"/>
    <n v="2"/>
    <m/>
    <n v="10"/>
    <n v="3"/>
    <n v="3"/>
    <n v="3"/>
    <n v="3"/>
    <n v="3"/>
    <n v="7"/>
    <n v="1"/>
    <n v="0"/>
    <n v="1"/>
    <n v="1"/>
    <n v="2"/>
  </r>
  <r>
    <n v="76754"/>
    <x v="0"/>
    <n v="76"/>
    <n v="4"/>
    <n v="1"/>
    <n v="1"/>
    <n v="1"/>
    <n v="4"/>
    <n v="1"/>
    <n v="42"/>
    <n v="1.0900000000000001"/>
    <n v="227"/>
    <n v="5.87"/>
    <n v="52"/>
    <n v="1.3495238095238098"/>
    <n v="40.52183316533538"/>
    <n v="1.0516380511956087"/>
    <n v="2"/>
    <n v="2"/>
    <m/>
    <n v="15"/>
    <n v="3"/>
    <n v="2"/>
    <m/>
    <m/>
    <m/>
    <m/>
    <n v="1"/>
    <n v="0"/>
    <n v="1"/>
    <n v="1"/>
    <n v="2"/>
  </r>
  <r>
    <n v="76756"/>
    <x v="0"/>
    <n v="44"/>
    <n v="4"/>
    <n v="2"/>
    <m/>
    <n v="2"/>
    <n v="1"/>
    <n v="1"/>
    <n v="44"/>
    <n v="1.1399999999999999"/>
    <n v="198"/>
    <n v="5.12"/>
    <n v="46"/>
    <n v="1.1918181818181817"/>
    <n v="42.26771038857386"/>
    <n v="1.0951179509766862"/>
    <n v="1"/>
    <n v="2"/>
    <m/>
    <n v="4"/>
    <n v="2"/>
    <n v="4"/>
    <n v="3"/>
    <n v="3"/>
    <n v="3"/>
    <n v="0"/>
    <n v="0"/>
    <n v="0"/>
    <n v="2"/>
    <n v="1"/>
    <n v="2"/>
  </r>
  <r>
    <n v="76757"/>
    <x v="0"/>
    <n v="79"/>
    <n v="4"/>
    <n v="2"/>
    <m/>
    <n v="2"/>
    <n v="3"/>
    <n v="4"/>
    <n v="71"/>
    <n v="1.84"/>
    <n v="160"/>
    <n v="4.1399999999999997"/>
    <n v="73"/>
    <n v="1.8918309859154929"/>
    <n v="69.685667636082741"/>
    <n v="1.8059384288787641"/>
    <n v="1"/>
    <n v="2"/>
    <m/>
    <n v="7"/>
    <n v="3"/>
    <n v="2"/>
    <m/>
    <m/>
    <m/>
    <m/>
    <n v="0"/>
    <n v="0"/>
    <n v="1"/>
    <n v="1"/>
    <n v="2"/>
  </r>
  <r>
    <n v="76771"/>
    <x v="0"/>
    <n v="33"/>
    <n v="2"/>
    <n v="2"/>
    <m/>
    <n v="2"/>
    <n v="2"/>
    <n v="1"/>
    <n v="51"/>
    <n v="1.32"/>
    <n v="224"/>
    <n v="5.79"/>
    <n v="45"/>
    <n v="1.1647058823529413"/>
    <n v="52.077547158906576"/>
    <n v="1.347889455877582"/>
    <n v="1"/>
    <m/>
    <m/>
    <n v="77"/>
    <n v="3"/>
    <n v="0"/>
    <n v="3"/>
    <n v="2"/>
    <n v="1"/>
    <n v="1"/>
    <n v="0"/>
    <n v="1"/>
    <n v="2"/>
    <n v="2"/>
    <m/>
  </r>
  <r>
    <n v="76777"/>
    <x v="0"/>
    <n v="29"/>
    <n v="1"/>
    <n v="2"/>
    <m/>
    <n v="1"/>
    <n v="4"/>
    <n v="1"/>
    <n v="48"/>
    <n v="1.24"/>
    <n v="184"/>
    <n v="4.76"/>
    <n v="47"/>
    <n v="1.2141666666666666"/>
    <n v="49.655192910052925"/>
    <n v="1.2827591501763671"/>
    <n v="2"/>
    <m/>
    <m/>
    <n v="14"/>
    <n v="2"/>
    <n v="3"/>
    <n v="3"/>
    <n v="3"/>
    <n v="3"/>
    <n v="1"/>
    <n v="25"/>
    <n v="0"/>
    <n v="1"/>
    <n v="1"/>
    <n v="1"/>
  </r>
  <r>
    <n v="76785"/>
    <x v="0"/>
    <n v="22"/>
    <n v="6"/>
    <n v="2"/>
    <m/>
    <n v="1"/>
    <n v="3"/>
    <n v="6"/>
    <n v="71"/>
    <n v="1.84"/>
    <n v="138"/>
    <n v="3.57"/>
    <n v="74"/>
    <n v="1.9177464788732395"/>
    <n v="78.76568376633864"/>
    <n v="2.0412515229586354"/>
    <n v="2"/>
    <m/>
    <m/>
    <m/>
    <n v="4"/>
    <n v="3"/>
    <n v="2"/>
    <n v="2"/>
    <n v="1"/>
    <n v="1"/>
    <n v="150"/>
    <n v="0"/>
    <n v="1"/>
    <n v="2"/>
    <m/>
  </r>
  <r>
    <n v="76799"/>
    <x v="0"/>
    <n v="36"/>
    <n v="3"/>
    <n v="2"/>
    <m/>
    <n v="1"/>
    <n v="3"/>
    <n v="1"/>
    <n v="64"/>
    <n v="1.66"/>
    <n v="205"/>
    <n v="5.3"/>
    <n v="60"/>
    <n v="1.5562499999999999"/>
    <n v="70.361165825910064"/>
    <n v="1.8249927386095421"/>
    <n v="2"/>
    <m/>
    <m/>
    <n v="77"/>
    <n v="3"/>
    <n v="1"/>
    <n v="3"/>
    <n v="3"/>
    <n v="2"/>
    <n v="4"/>
    <n v="0"/>
    <n v="0"/>
    <n v="1"/>
    <n v="1"/>
    <n v="2"/>
  </r>
  <r>
    <n v="76802"/>
    <x v="0"/>
    <n v="57"/>
    <n v="4"/>
    <n v="2"/>
    <m/>
    <n v="2"/>
    <n v="1"/>
    <n v="1"/>
    <n v="40"/>
    <n v="1.03"/>
    <n v="179"/>
    <n v="4.63"/>
    <n v="50"/>
    <n v="1.2875000000000001"/>
    <n v="35.126023957980607"/>
    <n v="0.90449511691800066"/>
    <n v="1"/>
    <n v="2"/>
    <m/>
    <n v="4"/>
    <n v="2"/>
    <n v="2"/>
    <n v="3"/>
    <n v="3"/>
    <n v="3"/>
    <n v="7"/>
    <n v="17"/>
    <n v="0"/>
    <n v="1"/>
    <n v="2"/>
    <m/>
  </r>
  <r>
    <n v="76809"/>
    <x v="0"/>
    <n v="80"/>
    <n v="3"/>
    <n v="2"/>
    <m/>
    <n v="1"/>
    <n v="4"/>
    <n v="1"/>
    <n v="42"/>
    <n v="1.0900000000000001"/>
    <n v="153"/>
    <n v="3.96"/>
    <n v="44"/>
    <n v="1.141904761904762"/>
    <n v="45.063676233415698"/>
    <n v="1.16950969272436"/>
    <n v="1"/>
    <n v="2"/>
    <m/>
    <n v="8"/>
    <n v="4"/>
    <n v="0"/>
    <m/>
    <m/>
    <m/>
    <n v="1"/>
    <n v="0"/>
    <n v="1"/>
    <n v="1"/>
    <n v="1"/>
    <n v="2"/>
  </r>
  <r>
    <n v="76814"/>
    <x v="0"/>
    <n v="62"/>
    <n v="3"/>
    <n v="1"/>
    <n v="2"/>
    <n v="1"/>
    <n v="4"/>
    <n v="1"/>
    <n v="32"/>
    <n v="0.83"/>
    <n v="175"/>
    <n v="4.53"/>
    <n v="32"/>
    <n v="0.83"/>
    <n v="37.133338008846501"/>
    <n v="0.96314595460445607"/>
    <n v="2"/>
    <n v="2"/>
    <m/>
    <n v="15"/>
    <n v="3"/>
    <n v="1"/>
    <m/>
    <m/>
    <m/>
    <n v="3"/>
    <n v="1"/>
    <n v="1"/>
    <n v="1"/>
    <n v="1"/>
    <n v="2"/>
  </r>
  <r>
    <n v="76815"/>
    <x v="0"/>
    <n v="44"/>
    <n v="4"/>
    <n v="2"/>
    <m/>
    <n v="1"/>
    <n v="2"/>
    <n v="3"/>
    <n v="34"/>
    <n v="0.88"/>
    <n v="218"/>
    <n v="5.64"/>
    <n v="40"/>
    <n v="1.0352941176470589"/>
    <n v="36.695806562532624"/>
    <n v="0.9497738169126092"/>
    <n v="2"/>
    <n v="1"/>
    <n v="1"/>
    <n v="77"/>
    <n v="4"/>
    <n v="0"/>
    <m/>
    <m/>
    <m/>
    <n v="1"/>
    <n v="0"/>
    <n v="4"/>
    <n v="1"/>
    <n v="2"/>
    <m/>
  </r>
  <r>
    <n v="76817"/>
    <x v="0"/>
    <n v="54"/>
    <n v="4"/>
    <n v="1"/>
    <n v="2"/>
    <n v="1"/>
    <n v="2"/>
    <n v="1"/>
    <n v="79"/>
    <n v="2.04"/>
    <n v="156"/>
    <n v="4.03"/>
    <n v="74"/>
    <n v="1.9108860759493671"/>
    <n v="79.362751353705363"/>
    <n v="2.0493672501463158"/>
    <n v="2"/>
    <n v="2"/>
    <m/>
    <n v="8"/>
    <n v="4"/>
    <n v="1"/>
    <n v="3"/>
    <n v="3"/>
    <n v="3"/>
    <n v="0"/>
    <n v="0"/>
    <n v="0"/>
    <n v="1"/>
    <n v="2"/>
    <m/>
  </r>
  <r>
    <n v="76818"/>
    <x v="0"/>
    <n v="80"/>
    <n v="3"/>
    <n v="1"/>
    <n v="1"/>
    <n v="1"/>
    <n v="5"/>
    <n v="1"/>
    <n v="47"/>
    <n v="1.22"/>
    <n v="141"/>
    <n v="3.65"/>
    <n v="54"/>
    <n v="1.4017021276595745"/>
    <n v="47.134849887340451"/>
    <n v="1.2235003587777733"/>
    <n v="1"/>
    <n v="1"/>
    <n v="1"/>
    <n v="8"/>
    <n v="3"/>
    <n v="3"/>
    <n v="3"/>
    <n v="3"/>
    <n v="3"/>
    <n v="1"/>
    <n v="0"/>
    <n v="2"/>
    <n v="2"/>
    <n v="1"/>
    <n v="2"/>
  </r>
  <r>
    <n v="76825"/>
    <x v="0"/>
    <n v="28"/>
    <n v="2"/>
    <n v="2"/>
    <m/>
    <n v="1"/>
    <n v="2"/>
    <n v="4"/>
    <n v="45"/>
    <n v="1.1599999999999999"/>
    <n v="231"/>
    <n v="5.97"/>
    <n v="42"/>
    <n v="1.0826666666666667"/>
    <n v="47.56527629260431"/>
    <n v="1.2261271222093555"/>
    <n v="1"/>
    <m/>
    <m/>
    <n v="6"/>
    <n v="4"/>
    <n v="2"/>
    <n v="3"/>
    <n v="2"/>
    <n v="2"/>
    <n v="3"/>
    <n v="2"/>
    <n v="0"/>
    <n v="1"/>
    <n v="2"/>
    <m/>
  </r>
  <r>
    <n v="76826"/>
    <x v="0"/>
    <n v="23"/>
    <n v="3"/>
    <n v="2"/>
    <m/>
    <n v="1"/>
    <n v="3"/>
    <n v="5"/>
    <n v="49"/>
    <n v="1.27"/>
    <n v="166"/>
    <n v="4.29"/>
    <n v="48"/>
    <n v="1.2440816326530613"/>
    <n v="50.463176612749955"/>
    <n v="1.307923148942703"/>
    <n v="2"/>
    <m/>
    <m/>
    <n v="15"/>
    <n v="1"/>
    <n v="3"/>
    <n v="3"/>
    <n v="3"/>
    <n v="3"/>
    <n v="1"/>
    <n v="0"/>
    <n v="1"/>
    <n v="1"/>
    <n v="1"/>
    <n v="2"/>
  </r>
  <r>
    <n v="76837"/>
    <x v="0"/>
    <n v="40"/>
    <n v="6"/>
    <n v="2"/>
    <m/>
    <n v="2"/>
    <n v="2"/>
    <n v="1"/>
    <n v="51"/>
    <n v="1.32"/>
    <n v="205"/>
    <n v="5.3"/>
    <n v="47"/>
    <n v="1.2164705882352942"/>
    <n v="54.458245883132768"/>
    <n v="1.4095075405046129"/>
    <n v="1"/>
    <n v="2"/>
    <m/>
    <n v="15"/>
    <n v="1"/>
    <n v="3"/>
    <n v="3"/>
    <n v="3"/>
    <n v="3"/>
    <m/>
    <n v="0"/>
    <n v="0"/>
    <n v="1"/>
    <n v="1"/>
    <n v="2"/>
  </r>
  <r>
    <n v="76842"/>
    <x v="0"/>
    <n v="62"/>
    <n v="1"/>
    <n v="2"/>
    <m/>
    <n v="2"/>
    <n v="3"/>
    <n v="1"/>
    <n v="71"/>
    <n v="1.84"/>
    <n v="230"/>
    <n v="5.95"/>
    <n v="69"/>
    <n v="1.7881690140845072"/>
    <n v="73.552246590759424"/>
    <n v="1.9061427285492583"/>
    <n v="1"/>
    <n v="2"/>
    <m/>
    <n v="14"/>
    <n v="3"/>
    <n v="1"/>
    <m/>
    <m/>
    <m/>
    <m/>
    <n v="0"/>
    <n v="0"/>
    <n v="1"/>
    <n v="1"/>
    <n v="2"/>
  </r>
  <r>
    <n v="76843"/>
    <x v="0"/>
    <n v="59"/>
    <n v="4"/>
    <n v="2"/>
    <m/>
    <n v="1"/>
    <n v="1"/>
    <n v="3"/>
    <n v="51"/>
    <n v="1.32"/>
    <n v="197"/>
    <n v="5.09"/>
    <n v="58"/>
    <n v="1.5011764705882353"/>
    <n v="54.672104247159567"/>
    <n v="1.4150426981617772"/>
    <n v="1"/>
    <n v="2"/>
    <m/>
    <n v="4"/>
    <n v="3"/>
    <n v="2"/>
    <n v="3"/>
    <n v="3"/>
    <n v="2"/>
    <n v="3"/>
    <n v="0"/>
    <n v="0"/>
    <n v="1"/>
    <n v="1"/>
    <n v="2"/>
  </r>
  <r>
    <n v="76853"/>
    <x v="0"/>
    <n v="80"/>
    <n v="3"/>
    <n v="2"/>
    <m/>
    <n v="1"/>
    <n v="4"/>
    <n v="1"/>
    <n v="64"/>
    <n v="1.66"/>
    <n v="110"/>
    <n v="2.84"/>
    <n v="67"/>
    <n v="1.7378125"/>
    <n v="63.404592335090236"/>
    <n v="1.6445566136914029"/>
    <n v="2"/>
    <n v="1"/>
    <n v="2"/>
    <n v="15"/>
    <n v="2"/>
    <n v="3"/>
    <n v="3"/>
    <n v="3"/>
    <n v="3"/>
    <n v="1"/>
    <n v="0"/>
    <n v="0"/>
    <n v="1"/>
    <n v="1"/>
    <n v="2"/>
  </r>
  <r>
    <n v="76854"/>
    <x v="0"/>
    <n v="36"/>
    <n v="3"/>
    <n v="2"/>
    <m/>
    <n v="1"/>
    <n v="5"/>
    <n v="1"/>
    <n v="41"/>
    <n v="1.06"/>
    <n v="188"/>
    <n v="4.8600000000000003"/>
    <n v="45"/>
    <n v="1.1634146341463416"/>
    <n v="40.628919821684867"/>
    <n v="1.0504062197801454"/>
    <n v="2"/>
    <m/>
    <m/>
    <n v="15"/>
    <n v="3"/>
    <n v="3"/>
    <n v="3"/>
    <n v="3"/>
    <n v="3"/>
    <n v="1"/>
    <n v="1"/>
    <n v="0"/>
    <n v="1"/>
    <n v="1"/>
    <n v="1"/>
  </r>
  <r>
    <n v="76859"/>
    <x v="0"/>
    <n v="32"/>
    <n v="6"/>
    <n v="2"/>
    <m/>
    <n v="1"/>
    <n v="3"/>
    <n v="4"/>
    <n v="28"/>
    <n v="0.72"/>
    <n v="160"/>
    <n v="4.1399999999999997"/>
    <n v="34"/>
    <n v="0.87428571428571433"/>
    <n v="21.226298157336039"/>
    <n v="0.54581909547435525"/>
    <n v="2"/>
    <m/>
    <m/>
    <n v="15"/>
    <n v="5"/>
    <n v="1"/>
    <m/>
    <m/>
    <m/>
    <n v="8"/>
    <n v="0"/>
    <n v="0"/>
    <n v="1"/>
    <n v="2"/>
    <m/>
  </r>
  <r>
    <n v="76867"/>
    <x v="0"/>
    <n v="51"/>
    <n v="4"/>
    <n v="2"/>
    <m/>
    <n v="1"/>
    <n v="4"/>
    <n v="3"/>
    <n v="60"/>
    <n v="1.55"/>
    <n v="194"/>
    <n v="5.0199999999999996"/>
    <n v="64"/>
    <n v="1.6533333333333333"/>
    <n v="60.444039237562571"/>
    <n v="1.5614710136370331"/>
    <n v="2"/>
    <n v="2"/>
    <m/>
    <n v="9"/>
    <n v="3"/>
    <n v="0"/>
    <m/>
    <m/>
    <m/>
    <n v="0"/>
    <n v="12"/>
    <n v="0"/>
    <n v="2"/>
    <n v="1"/>
    <n v="2"/>
  </r>
  <r>
    <n v="76868"/>
    <x v="0"/>
    <n v="55"/>
    <n v="3"/>
    <n v="2"/>
    <m/>
    <n v="1"/>
    <n v="4"/>
    <n v="5"/>
    <n v="37"/>
    <n v="0.96"/>
    <n v="135"/>
    <n v="3.49"/>
    <n v="34"/>
    <n v="0.88216216216216214"/>
    <n v="34.60535770458533"/>
    <n v="0.89786874044329501"/>
    <n v="2"/>
    <n v="2"/>
    <m/>
    <n v="6"/>
    <n v="4"/>
    <n v="0"/>
    <n v="3"/>
    <n v="2"/>
    <n v="1"/>
    <n v="0"/>
    <n v="3"/>
    <n v="0"/>
    <n v="1"/>
    <n v="2"/>
    <m/>
  </r>
  <r>
    <n v="76872"/>
    <x v="0"/>
    <n v="66"/>
    <n v="3"/>
    <n v="2"/>
    <m/>
    <n v="1"/>
    <n v="2"/>
    <n v="1"/>
    <n v="46"/>
    <n v="1.19"/>
    <n v="253"/>
    <n v="6.54"/>
    <n v="41"/>
    <n v="1.0606521739130435"/>
    <n v="46.213695861689764"/>
    <n v="1.19552821903067"/>
    <n v="1"/>
    <n v="2"/>
    <m/>
    <n v="7"/>
    <n v="4"/>
    <n v="1"/>
    <m/>
    <m/>
    <m/>
    <n v="0"/>
    <n v="0"/>
    <n v="0"/>
    <n v="2"/>
    <n v="1"/>
    <n v="2"/>
  </r>
  <r>
    <n v="76878"/>
    <x v="0"/>
    <n v="30"/>
    <n v="3"/>
    <n v="2"/>
    <m/>
    <n v="1"/>
    <n v="4"/>
    <n v="5"/>
    <n v="30"/>
    <n v="0.78"/>
    <n v="245"/>
    <n v="6.34"/>
    <n v="35"/>
    <n v="0.91"/>
    <n v="23.255423403151941"/>
    <n v="0.60464100848195046"/>
    <n v="2"/>
    <m/>
    <m/>
    <n v="7"/>
    <n v="4"/>
    <n v="2"/>
    <n v="3"/>
    <n v="3"/>
    <n v="3"/>
    <n v="2"/>
    <n v="0"/>
    <n v="3"/>
    <n v="1"/>
    <n v="1"/>
    <n v="1"/>
  </r>
  <r>
    <n v="76885"/>
    <x v="0"/>
    <n v="51"/>
    <n v="3"/>
    <n v="2"/>
    <m/>
    <n v="1"/>
    <n v="4"/>
    <n v="1"/>
    <n v="57"/>
    <n v="1.47"/>
    <n v="229"/>
    <n v="5.92"/>
    <n v="53"/>
    <n v="1.3668421052631579"/>
    <n v="60.546451474639461"/>
    <n v="1.5614611169775441"/>
    <n v="2"/>
    <n v="2"/>
    <m/>
    <n v="15"/>
    <n v="2"/>
    <n v="3"/>
    <n v="3"/>
    <n v="2"/>
    <n v="2"/>
    <n v="10"/>
    <n v="0"/>
    <n v="0"/>
    <n v="1"/>
    <n v="1"/>
    <n v="2"/>
  </r>
  <r>
    <n v="76886"/>
    <x v="0"/>
    <n v="54"/>
    <n v="2"/>
    <n v="1"/>
    <n v="2"/>
    <n v="2"/>
    <n v="2"/>
    <n v="1"/>
    <n v="60"/>
    <n v="1.55"/>
    <n v="213"/>
    <n v="5.51"/>
    <n v="55"/>
    <n v="1.4208333333333334"/>
    <n v="62.556726274735368"/>
    <n v="1.6160487620973305"/>
    <n v="1"/>
    <n v="2"/>
    <m/>
    <n v="12"/>
    <n v="3"/>
    <n v="3"/>
    <n v="3"/>
    <n v="3"/>
    <n v="3"/>
    <n v="1"/>
    <n v="0"/>
    <n v="0"/>
    <n v="1"/>
    <n v="1"/>
    <n v="2"/>
  </r>
  <r>
    <n v="76888"/>
    <x v="0"/>
    <n v="80"/>
    <n v="3"/>
    <n v="1"/>
    <n v="2"/>
    <n v="1"/>
    <n v="4"/>
    <n v="1"/>
    <n v="42"/>
    <n v="1.0900000000000001"/>
    <n v="164"/>
    <n v="4.24"/>
    <n v="36"/>
    <n v="0.93428571428571439"/>
    <n v="43.276765765686498"/>
    <n v="1.1231351115380543"/>
    <n v="1"/>
    <n v="2"/>
    <m/>
    <n v="9"/>
    <n v="1"/>
    <n v="0"/>
    <m/>
    <m/>
    <m/>
    <n v="0"/>
    <n v="0"/>
    <n v="0"/>
    <n v="2"/>
    <n v="1"/>
    <n v="2"/>
  </r>
  <r>
    <n v="76892"/>
    <x v="0"/>
    <n v="62"/>
    <n v="3"/>
    <n v="2"/>
    <m/>
    <n v="1"/>
    <n v="2"/>
    <n v="3"/>
    <n v="41"/>
    <n v="1.06"/>
    <n v="151"/>
    <n v="3.9"/>
    <n v="42"/>
    <n v="1.0858536585365854"/>
    <n v="37.16696427234919"/>
    <n v="0.96090200313878393"/>
    <n v="2"/>
    <n v="1"/>
    <n v="1"/>
    <n v="5"/>
    <n v="3"/>
    <n v="3"/>
    <n v="3"/>
    <n v="3"/>
    <n v="3"/>
    <n v="0"/>
    <n v="0"/>
    <n v="0"/>
    <n v="1"/>
    <n v="1"/>
    <n v="2"/>
  </r>
  <r>
    <n v="76899"/>
    <x v="0"/>
    <n v="60"/>
    <n v="6"/>
    <n v="2"/>
    <m/>
    <n v="2"/>
    <n v="5"/>
    <n v="1"/>
    <n v="40"/>
    <n v="1.03"/>
    <n v="141"/>
    <n v="3.65"/>
    <n v="49"/>
    <n v="1.2617499999999999"/>
    <n v="47.538480470622737"/>
    <n v="1.2241158721185355"/>
    <n v="1"/>
    <n v="2"/>
    <m/>
    <n v="9"/>
    <n v="3"/>
    <n v="2"/>
    <n v="1"/>
    <n v="1"/>
    <n v="2"/>
    <m/>
    <n v="0"/>
    <n v="0"/>
    <n v="2"/>
    <n v="1"/>
    <n v="2"/>
  </r>
  <r>
    <n v="76902"/>
    <x v="0"/>
    <n v="56"/>
    <n v="2"/>
    <n v="2"/>
    <m/>
    <n v="1"/>
    <n v="5"/>
    <n v="1"/>
    <n v="50"/>
    <n v="1.29"/>
    <n v="168"/>
    <n v="4.34"/>
    <n v="44"/>
    <n v="1.1352000000000002"/>
    <n v="54.719147082102744"/>
    <n v="1.4117539947182507"/>
    <n v="2"/>
    <n v="2"/>
    <m/>
    <n v="15"/>
    <n v="4"/>
    <n v="0"/>
    <m/>
    <m/>
    <m/>
    <n v="0"/>
    <n v="0"/>
    <n v="0"/>
    <n v="2"/>
    <n v="1"/>
    <n v="2"/>
  </r>
  <r>
    <n v="76903"/>
    <x v="0"/>
    <n v="34"/>
    <n v="3"/>
    <n v="2"/>
    <m/>
    <n v="1"/>
    <n v="3"/>
    <n v="1"/>
    <n v="35"/>
    <n v="0.91"/>
    <n v="269"/>
    <n v="6.96"/>
    <n v="30"/>
    <n v="0.78"/>
    <n v="37.49875516837222"/>
    <n v="0.97496763437767775"/>
    <n v="2"/>
    <m/>
    <m/>
    <n v="5"/>
    <n v="3"/>
    <n v="3"/>
    <n v="3"/>
    <n v="3"/>
    <n v="3"/>
    <m/>
    <n v="0"/>
    <n v="1"/>
    <n v="1"/>
    <n v="1"/>
    <n v="2"/>
  </r>
  <r>
    <n v="76907"/>
    <x v="0"/>
    <n v="32"/>
    <n v="3"/>
    <n v="2"/>
    <m/>
    <n v="1"/>
    <n v="5"/>
    <n v="1"/>
    <n v="40"/>
    <n v="1.03"/>
    <n v="145"/>
    <n v="3.75"/>
    <n v="40"/>
    <n v="1.03"/>
    <n v="38.385659060252358"/>
    <n v="0.9884307208014983"/>
    <n v="2"/>
    <m/>
    <m/>
    <n v="8"/>
    <n v="3"/>
    <n v="0"/>
    <n v="3"/>
    <n v="2"/>
    <n v="0"/>
    <n v="0"/>
    <n v="0"/>
    <n v="0"/>
    <n v="1"/>
    <n v="1"/>
    <n v="2"/>
  </r>
  <r>
    <n v="76912"/>
    <x v="0"/>
    <n v="74"/>
    <n v="1"/>
    <n v="2"/>
    <m/>
    <n v="2"/>
    <n v="1"/>
    <n v="1"/>
    <n v="33"/>
    <n v="0.85"/>
    <n v="157"/>
    <n v="4.0599999999999996"/>
    <n v="41"/>
    <n v="1.0560606060606061"/>
    <n v="31.103558054111666"/>
    <n v="0.80115225290893677"/>
    <n v="1"/>
    <n v="2"/>
    <m/>
    <n v="4"/>
    <n v="3"/>
    <n v="2"/>
    <n v="2"/>
    <n v="2"/>
    <n v="2"/>
    <m/>
    <n v="0"/>
    <n v="0"/>
    <n v="2"/>
    <n v="1"/>
    <n v="1"/>
  </r>
  <r>
    <n v="76915"/>
    <x v="0"/>
    <n v="63"/>
    <n v="4"/>
    <n v="2"/>
    <m/>
    <n v="1"/>
    <n v="4"/>
    <n v="1"/>
    <n v="40"/>
    <n v="1.03"/>
    <n v="144"/>
    <n v="3.72"/>
    <n v="42"/>
    <n v="1.0814999999999999"/>
    <n v="42.441204015350316"/>
    <n v="1.0928610033952706"/>
    <n v="2"/>
    <n v="1"/>
    <n v="2"/>
    <n v="15"/>
    <n v="3"/>
    <n v="2"/>
    <n v="3"/>
    <n v="3"/>
    <n v="2"/>
    <n v="1"/>
    <n v="1"/>
    <n v="0"/>
    <n v="1"/>
    <n v="1"/>
    <n v="2"/>
  </r>
  <r>
    <n v="76917"/>
    <x v="0"/>
    <n v="80"/>
    <n v="3"/>
    <n v="2"/>
    <m/>
    <n v="1"/>
    <n v="4"/>
    <n v="2"/>
    <n v="76"/>
    <n v="1.97"/>
    <n v="174"/>
    <n v="4.5"/>
    <n v="70"/>
    <n v="1.8144736842105265"/>
    <n v="82.635603618490947"/>
    <n v="2.1420018306371995"/>
    <n v="1"/>
    <n v="2"/>
    <m/>
    <n v="4"/>
    <n v="4"/>
    <n v="2"/>
    <n v="3"/>
    <n v="2"/>
    <n v="2"/>
    <m/>
    <n v="4"/>
    <n v="4"/>
    <n v="1"/>
    <n v="1"/>
    <n v="2"/>
  </r>
  <r>
    <n v="76919"/>
    <x v="0"/>
    <n v="37"/>
    <n v="3"/>
    <n v="2"/>
    <m/>
    <n v="1"/>
    <n v="5"/>
    <n v="1"/>
    <n v="58"/>
    <n v="1.5"/>
    <n v="193"/>
    <n v="4.99"/>
    <n v="54"/>
    <n v="1.396551724137931"/>
    <n v="59.703883991630981"/>
    <n v="1.5440659653008011"/>
    <n v="2"/>
    <m/>
    <m/>
    <n v="14"/>
    <n v="3"/>
    <n v="0"/>
    <m/>
    <m/>
    <m/>
    <n v="2"/>
    <n v="2"/>
    <n v="0"/>
    <n v="1"/>
    <n v="1"/>
    <n v="2"/>
  </r>
  <r>
    <n v="76921"/>
    <x v="0"/>
    <n v="64"/>
    <n v="2"/>
    <n v="2"/>
    <m/>
    <n v="2"/>
    <n v="1"/>
    <n v="5"/>
    <n v="41"/>
    <n v="1.06"/>
    <n v="133"/>
    <n v="3.44"/>
    <n v="40"/>
    <n v="1.0341463414634147"/>
    <n v="49.342852956336351"/>
    <n v="1.2756932715540619"/>
    <n v="1"/>
    <n v="1"/>
    <n v="2"/>
    <n v="3"/>
    <n v="9"/>
    <n v="3"/>
    <n v="3"/>
    <n v="3"/>
    <n v="3"/>
    <m/>
    <n v="0"/>
    <n v="0"/>
    <n v="2"/>
    <n v="1"/>
    <n v="1"/>
  </r>
  <r>
    <n v="76928"/>
    <x v="0"/>
    <n v="57"/>
    <n v="3"/>
    <n v="2"/>
    <m/>
    <n v="1"/>
    <n v="4"/>
    <n v="6"/>
    <n v="33"/>
    <n v="0.85"/>
    <n v="119"/>
    <n v="3.08"/>
    <n v="30"/>
    <n v="0.77272727272727271"/>
    <n v="38.199024919574235"/>
    <n v="0.9839142782314575"/>
    <n v="2"/>
    <n v="2"/>
    <m/>
    <n v="15"/>
    <n v="4"/>
    <n v="3"/>
    <n v="3"/>
    <n v="3"/>
    <n v="3"/>
    <n v="3"/>
    <n v="6"/>
    <n v="3"/>
    <n v="1"/>
    <n v="1"/>
    <n v="2"/>
  </r>
  <r>
    <n v="76931"/>
    <x v="0"/>
    <n v="80"/>
    <n v="3"/>
    <n v="2"/>
    <m/>
    <n v="1"/>
    <n v="4"/>
    <n v="1"/>
    <n v="75"/>
    <n v="1.94"/>
    <n v="152"/>
    <n v="3.93"/>
    <n v="81"/>
    <n v="2.0951999999999997"/>
    <n v="80.025640303309913"/>
    <n v="2.0699965625122831"/>
    <n v="1"/>
    <n v="1"/>
    <n v="1"/>
    <n v="4"/>
    <n v="2"/>
    <n v="1"/>
    <n v="3"/>
    <n v="3"/>
    <n v="3"/>
    <n v="1"/>
    <n v="2"/>
    <n v="4"/>
    <n v="1"/>
    <n v="1"/>
    <n v="2"/>
  </r>
  <r>
    <n v="76934"/>
    <x v="0"/>
    <n v="41"/>
    <n v="7"/>
    <n v="1"/>
    <n v="2"/>
    <n v="1"/>
    <n v="5"/>
    <n v="1"/>
    <n v="38"/>
    <n v="0.98"/>
    <n v="150"/>
    <n v="3.88"/>
    <n v="35"/>
    <n v="0.90263157894736834"/>
    <n v="38.726890114480021"/>
    <n v="0.99874611347869524"/>
    <n v="2"/>
    <n v="2"/>
    <m/>
    <n v="15"/>
    <n v="3"/>
    <n v="3"/>
    <n v="3"/>
    <n v="3"/>
    <n v="3"/>
    <m/>
    <n v="0"/>
    <n v="4"/>
    <n v="1"/>
    <n v="1"/>
    <n v="2"/>
  </r>
  <r>
    <n v="76935"/>
    <x v="0"/>
    <n v="43"/>
    <n v="2"/>
    <n v="2"/>
    <m/>
    <n v="2"/>
    <n v="3"/>
    <n v="1"/>
    <n v="40"/>
    <n v="1.03"/>
    <n v="252"/>
    <n v="6.52"/>
    <n v="50"/>
    <n v="1.2875000000000001"/>
    <n v="41.55526901216269"/>
    <n v="1.0700481770631893"/>
    <n v="2"/>
    <n v="2"/>
    <m/>
    <n v="10"/>
    <n v="3"/>
    <n v="2"/>
    <m/>
    <m/>
    <m/>
    <n v="1"/>
    <n v="5"/>
    <n v="0"/>
    <n v="1"/>
    <n v="1"/>
    <n v="2"/>
  </r>
  <r>
    <n v="76937"/>
    <x v="0"/>
    <n v="39"/>
    <n v="3"/>
    <n v="2"/>
    <m/>
    <n v="1"/>
    <n v="5"/>
    <n v="3"/>
    <n v="59"/>
    <n v="1.53"/>
    <n v="232"/>
    <n v="6"/>
    <n v="53"/>
    <n v="1.3744067796610171"/>
    <n v="62.419129360482934"/>
    <n v="1.6186655579921847"/>
    <n v="2"/>
    <m/>
    <m/>
    <n v="9"/>
    <n v="3"/>
    <n v="3"/>
    <n v="3"/>
    <n v="3"/>
    <n v="3"/>
    <n v="1"/>
    <n v="0"/>
    <n v="0"/>
    <n v="1"/>
    <n v="1"/>
    <n v="2"/>
  </r>
  <r>
    <n v="76940"/>
    <x v="0"/>
    <n v="21"/>
    <n v="3"/>
    <n v="2"/>
    <m/>
    <n v="1"/>
    <n v="3"/>
    <n v="5"/>
    <n v="59"/>
    <n v="1.53"/>
    <n v="185"/>
    <n v="4.78"/>
    <n v="53"/>
    <n v="1.3744067796610171"/>
    <n v="57.954086112527214"/>
    <n v="1.5028771483418073"/>
    <n v="2"/>
    <m/>
    <m/>
    <n v="15"/>
    <n v="4"/>
    <n v="2"/>
    <n v="3"/>
    <n v="3"/>
    <n v="3"/>
    <n v="7"/>
    <n v="0"/>
    <n v="0"/>
    <n v="1"/>
    <n v="1"/>
    <n v="2"/>
  </r>
  <r>
    <n v="76944"/>
    <x v="0"/>
    <n v="64"/>
    <n v="2"/>
    <n v="2"/>
    <m/>
    <n v="2"/>
    <n v="1"/>
    <n v="4"/>
    <n v="26"/>
    <n v="0.67"/>
    <n v="166"/>
    <n v="4.29"/>
    <n v="24"/>
    <n v="0.61846153846153851"/>
    <n v="22.535274944869322"/>
    <n v="0.58071670050240176"/>
    <n v="1"/>
    <n v="2"/>
    <m/>
    <n v="2"/>
    <n v="1"/>
    <n v="1"/>
    <n v="1"/>
    <n v="1"/>
    <n v="1"/>
    <n v="0"/>
    <n v="30"/>
    <n v="0"/>
    <n v="2"/>
    <n v="1"/>
    <n v="1"/>
  </r>
  <r>
    <n v="76953"/>
    <x v="0"/>
    <n v="41"/>
    <n v="6"/>
    <n v="2"/>
    <m/>
    <n v="2"/>
    <n v="5"/>
    <n v="1"/>
    <n v="45"/>
    <n v="1.1599999999999999"/>
    <n v="212"/>
    <n v="5.48"/>
    <n v="51"/>
    <n v="1.3146666666666667"/>
    <n v="41.310673309809417"/>
    <n v="1.0648973564306425"/>
    <n v="1"/>
    <n v="2"/>
    <m/>
    <n v="15"/>
    <n v="4"/>
    <n v="0"/>
    <n v="2"/>
    <n v="2"/>
    <n v="2"/>
    <m/>
    <n v="5"/>
    <n v="5"/>
    <n v="2"/>
    <n v="1"/>
    <n v="2"/>
  </r>
  <r>
    <n v="76954"/>
    <x v="0"/>
    <n v="48"/>
    <n v="7"/>
    <n v="1"/>
    <n v="2"/>
    <n v="1"/>
    <n v="4"/>
    <n v="3"/>
    <n v="43"/>
    <n v="1.1100000000000001"/>
    <n v="229"/>
    <n v="5.92"/>
    <n v="48"/>
    <n v="1.2390697674418605"/>
    <n v="47.355282559512617"/>
    <n v="1.222427061419977"/>
    <n v="1"/>
    <n v="2"/>
    <m/>
    <n v="4"/>
    <n v="2"/>
    <n v="2"/>
    <n v="3"/>
    <n v="3"/>
    <n v="3"/>
    <n v="1"/>
    <n v="1"/>
    <n v="2"/>
    <n v="1"/>
    <n v="1"/>
    <n v="2"/>
  </r>
  <r>
    <n v="76955"/>
    <x v="0"/>
    <n v="38"/>
    <n v="4"/>
    <n v="2"/>
    <m/>
    <n v="1"/>
    <n v="4"/>
    <n v="6"/>
    <n v="68"/>
    <n v="1.76"/>
    <n v="156"/>
    <n v="4.03"/>
    <n v="63"/>
    <n v="1.6305882352941177"/>
    <n v="70.829098361164526"/>
    <n v="1.8332237222889642"/>
    <n v="2"/>
    <m/>
    <m/>
    <n v="9"/>
    <n v="3"/>
    <n v="3"/>
    <m/>
    <m/>
    <m/>
    <n v="0"/>
    <n v="2"/>
    <n v="0"/>
    <n v="1"/>
    <n v="1"/>
    <n v="1"/>
  </r>
  <r>
    <n v="76960"/>
    <x v="0"/>
    <n v="59"/>
    <n v="6"/>
    <n v="2"/>
    <m/>
    <n v="2"/>
    <n v="3"/>
    <n v="1"/>
    <n v="50"/>
    <n v="1.29"/>
    <n v="257"/>
    <n v="6.65"/>
    <n v="50"/>
    <n v="1.29"/>
    <n v="53.809610523544492"/>
    <n v="1.3882879515074478"/>
    <n v="1"/>
    <n v="2"/>
    <m/>
    <n v="3"/>
    <n v="3"/>
    <n v="2"/>
    <m/>
    <m/>
    <m/>
    <n v="0"/>
    <n v="0"/>
    <n v="0"/>
    <n v="2"/>
    <n v="2"/>
    <m/>
  </r>
  <r>
    <n v="76963"/>
    <x v="0"/>
    <n v="39"/>
    <n v="6"/>
    <n v="2"/>
    <m/>
    <n v="2"/>
    <n v="5"/>
    <n v="1"/>
    <n v="51"/>
    <n v="1.32"/>
    <n v="208"/>
    <n v="5.38"/>
    <n v="55"/>
    <n v="1.4235294117647062"/>
    <n v="48.574509225096563"/>
    <n v="1.2572225917083817"/>
    <n v="1"/>
    <m/>
    <m/>
    <n v="15"/>
    <n v="1"/>
    <n v="2"/>
    <n v="3"/>
    <n v="3"/>
    <n v="3"/>
    <n v="6"/>
    <n v="0"/>
    <n v="0"/>
    <n v="1"/>
    <n v="1"/>
    <n v="2"/>
  </r>
  <r>
    <n v="76965"/>
    <x v="0"/>
    <n v="35"/>
    <n v="6"/>
    <n v="2"/>
    <m/>
    <n v="2"/>
    <n v="5"/>
    <n v="1"/>
    <n v="57"/>
    <n v="1.47"/>
    <n v="204"/>
    <n v="5.28"/>
    <n v="52"/>
    <n v="1.3410526315789473"/>
    <n v="61.929365518103303"/>
    <n v="1.5971257423089797"/>
    <n v="2"/>
    <m/>
    <m/>
    <n v="15"/>
    <n v="3"/>
    <n v="3"/>
    <n v="3"/>
    <n v="3"/>
    <n v="3"/>
    <n v="0"/>
    <n v="1"/>
    <n v="1"/>
    <n v="1"/>
    <n v="1"/>
    <n v="2"/>
  </r>
  <r>
    <n v="76968"/>
    <x v="0"/>
    <n v="34"/>
    <n v="1"/>
    <n v="2"/>
    <m/>
    <n v="2"/>
    <n v="2"/>
    <n v="1"/>
    <n v="52"/>
    <n v="1.34"/>
    <n v="174"/>
    <n v="4.5"/>
    <n v="50"/>
    <n v="1.2884615384615385"/>
    <n v="47.936197513869381"/>
    <n v="1.2352789359343264"/>
    <n v="1"/>
    <m/>
    <m/>
    <n v="6"/>
    <n v="4"/>
    <n v="2"/>
    <n v="3"/>
    <n v="3"/>
    <n v="3"/>
    <n v="0"/>
    <n v="1"/>
    <n v="0"/>
    <n v="1"/>
    <n v="2"/>
    <m/>
  </r>
  <r>
    <n v="76969"/>
    <x v="0"/>
    <n v="52"/>
    <n v="3"/>
    <n v="2"/>
    <m/>
    <n v="1"/>
    <n v="4"/>
    <n v="1"/>
    <n v="38"/>
    <n v="0.98"/>
    <n v="143"/>
    <n v="3.7"/>
    <n v="39"/>
    <n v="1.0057894736842106"/>
    <n v="41.176378163054551"/>
    <n v="1.0619171210471963"/>
    <n v="2"/>
    <n v="2"/>
    <m/>
    <n v="9"/>
    <n v="3"/>
    <n v="3"/>
    <n v="3"/>
    <n v="3"/>
    <n v="3"/>
    <n v="1"/>
    <n v="0"/>
    <n v="1"/>
    <n v="1"/>
    <n v="1"/>
    <n v="2"/>
  </r>
  <r>
    <n v="76972"/>
    <x v="0"/>
    <n v="57"/>
    <n v="1"/>
    <n v="2"/>
    <m/>
    <n v="2"/>
    <n v="3"/>
    <n v="1"/>
    <n v="50"/>
    <n v="1.29"/>
    <n v="170"/>
    <n v="4.4000000000000004"/>
    <n v="55"/>
    <n v="1.419"/>
    <n v="50.135440552890138"/>
    <n v="1.2934943662645657"/>
    <n v="1"/>
    <n v="1"/>
    <n v="2"/>
    <n v="8"/>
    <n v="2"/>
    <n v="3"/>
    <n v="1"/>
    <n v="1"/>
    <n v="2"/>
    <n v="0"/>
    <n v="0"/>
    <n v="0"/>
    <n v="1"/>
    <n v="2"/>
    <m/>
  </r>
  <r>
    <n v="76975"/>
    <x v="0"/>
    <n v="53"/>
    <n v="6"/>
    <n v="2"/>
    <m/>
    <n v="2"/>
    <n v="4"/>
    <n v="1"/>
    <n v="37"/>
    <n v="0.96"/>
    <n v="180"/>
    <n v="4.6500000000000004"/>
    <n v="36"/>
    <n v="0.93405405405405406"/>
    <n v="32.470332751052347"/>
    <n v="0.84247349840568242"/>
    <n v="1"/>
    <n v="2"/>
    <m/>
    <n v="77"/>
    <n v="4"/>
    <n v="0"/>
    <m/>
    <m/>
    <m/>
    <n v="1"/>
    <n v="0"/>
    <n v="4"/>
    <n v="1"/>
    <n v="1"/>
    <n v="2"/>
  </r>
  <r>
    <n v="76977"/>
    <x v="0"/>
    <n v="69"/>
    <n v="4"/>
    <n v="1"/>
    <n v="1"/>
    <n v="1"/>
    <n v="3"/>
    <n v="6"/>
    <n v="51"/>
    <n v="1.32"/>
    <n v="197"/>
    <n v="5.09"/>
    <n v="50"/>
    <n v="1.2941176470588236"/>
    <n v="50.090997522634773"/>
    <n v="1.2964728770564296"/>
    <n v="2"/>
    <n v="2"/>
    <m/>
    <n v="12"/>
    <n v="3"/>
    <n v="2"/>
    <n v="2"/>
    <n v="2"/>
    <n v="2"/>
    <m/>
    <n v="0"/>
    <n v="1"/>
    <n v="1"/>
    <n v="1"/>
    <n v="2"/>
  </r>
  <r>
    <n v="76984"/>
    <x v="0"/>
    <n v="43"/>
    <n v="3"/>
    <n v="2"/>
    <m/>
    <n v="1"/>
    <n v="4"/>
    <n v="1"/>
    <n v="36"/>
    <n v="0.93"/>
    <n v="156"/>
    <n v="4.03"/>
    <n v="33"/>
    <n v="0.85250000000000004"/>
    <n v="36.098722937696699"/>
    <n v="0.93255034255716474"/>
    <n v="2"/>
    <n v="1"/>
    <n v="2"/>
    <n v="5"/>
    <n v="4"/>
    <n v="1"/>
    <m/>
    <m/>
    <m/>
    <m/>
    <n v="0"/>
    <n v="0"/>
    <n v="1"/>
    <n v="1"/>
    <n v="2"/>
  </r>
  <r>
    <n v="76988"/>
    <x v="0"/>
    <n v="67"/>
    <n v="6"/>
    <n v="1"/>
    <n v="1"/>
    <n v="1"/>
    <n v="5"/>
    <n v="1"/>
    <n v="41"/>
    <n v="1.06"/>
    <n v="150"/>
    <n v="3.88"/>
    <n v="50"/>
    <n v="1.2926829268292683"/>
    <n v="46.219125326946958"/>
    <n v="1.1949334840625312"/>
    <n v="2"/>
    <n v="2"/>
    <m/>
    <n v="14"/>
    <n v="3"/>
    <n v="2"/>
    <m/>
    <m/>
    <m/>
    <n v="2"/>
    <n v="0"/>
    <n v="30"/>
    <n v="1"/>
    <n v="1"/>
    <n v="2"/>
  </r>
  <r>
    <n v="76990"/>
    <x v="0"/>
    <n v="21"/>
    <n v="3"/>
    <n v="2"/>
    <m/>
    <n v="1"/>
    <n v="3"/>
    <n v="5"/>
    <n v="50"/>
    <n v="1.29"/>
    <n v="171"/>
    <n v="4.42"/>
    <n v="59"/>
    <n v="1.5222"/>
    <n v="53.485477018466"/>
    <n v="1.3799253070764228"/>
    <n v="2"/>
    <m/>
    <m/>
    <n v="15"/>
    <n v="3"/>
    <n v="3"/>
    <n v="3"/>
    <n v="3"/>
    <n v="3"/>
    <n v="4"/>
    <n v="0"/>
    <n v="15"/>
    <n v="1"/>
    <n v="2"/>
    <m/>
  </r>
  <r>
    <n v="76992"/>
    <x v="0"/>
    <n v="67"/>
    <n v="2"/>
    <n v="2"/>
    <m/>
    <n v="2"/>
    <n v="5"/>
    <n v="1"/>
    <n v="46"/>
    <n v="1.19"/>
    <n v="193"/>
    <n v="4.99"/>
    <n v="41"/>
    <n v="1.0606521739130435"/>
    <n v="47.29464255991499"/>
    <n v="1.2234918401369312"/>
    <n v="1"/>
    <n v="2"/>
    <m/>
    <n v="15"/>
    <n v="1"/>
    <n v="2"/>
    <m/>
    <m/>
    <m/>
    <n v="1"/>
    <n v="0"/>
    <n v="0"/>
    <n v="1"/>
    <n v="1"/>
    <n v="2"/>
  </r>
  <r>
    <n v="76996"/>
    <x v="0"/>
    <n v="36"/>
    <n v="1"/>
    <n v="2"/>
    <m/>
    <n v="2"/>
    <n v="1"/>
    <n v="5"/>
    <n v="65"/>
    <n v="1.68"/>
    <n v="174"/>
    <n v="4.5"/>
    <n v="64"/>
    <n v="1.6541538461538461"/>
    <n v="70.356597738221268"/>
    <n v="1.8184474492340266"/>
    <n v="1"/>
    <m/>
    <m/>
    <n v="12"/>
    <n v="4"/>
    <n v="3"/>
    <n v="3"/>
    <n v="3"/>
    <n v="3"/>
    <n v="2"/>
    <n v="6"/>
    <n v="0"/>
    <n v="1"/>
    <n v="2"/>
    <m/>
  </r>
  <r>
    <n v="77003"/>
    <x v="0"/>
    <n v="42"/>
    <n v="6"/>
    <n v="2"/>
    <m/>
    <n v="2"/>
    <n v="1"/>
    <n v="1"/>
    <n v="52"/>
    <n v="1.34"/>
    <n v="205"/>
    <n v="5.3"/>
    <n v="47"/>
    <n v="1.2111538461538462"/>
    <n v="58.510425686466164"/>
    <n v="1.5077686619204742"/>
    <n v="1"/>
    <n v="2"/>
    <m/>
    <n v="12"/>
    <n v="3"/>
    <n v="0"/>
    <n v="3"/>
    <n v="3"/>
    <n v="0"/>
    <m/>
    <n v="0"/>
    <n v="0"/>
    <n v="1"/>
    <n v="1"/>
    <n v="2"/>
  </r>
  <r>
    <n v="77010"/>
    <x v="0"/>
    <n v="44"/>
    <n v="1"/>
    <n v="2"/>
    <m/>
    <n v="1"/>
    <n v="3"/>
    <n v="3"/>
    <n v="55"/>
    <n v="1.42"/>
    <n v="190"/>
    <n v="4.91"/>
    <n v="62"/>
    <n v="1.6007272727272726"/>
    <n v="59.417905663097677"/>
    <n v="1.5340622916654307"/>
    <n v="2"/>
    <n v="2"/>
    <m/>
    <n v="3"/>
    <n v="3"/>
    <n v="1"/>
    <n v="3"/>
    <n v="3"/>
    <n v="1"/>
    <n v="2"/>
    <n v="0"/>
    <n v="0"/>
    <n v="1"/>
    <n v="2"/>
    <m/>
  </r>
  <r>
    <n v="77012"/>
    <x v="0"/>
    <n v="80"/>
    <n v="3"/>
    <n v="1"/>
    <n v="1"/>
    <n v="1"/>
    <n v="5"/>
    <n v="1"/>
    <n v="53"/>
    <n v="1.37"/>
    <n v="210"/>
    <n v="5.43"/>
    <n v="54"/>
    <n v="1.3958490566037736"/>
    <n v="56.086486322074919"/>
    <n v="1.4497827596460877"/>
    <n v="2"/>
    <n v="2"/>
    <m/>
    <n v="15"/>
    <n v="3"/>
    <n v="3"/>
    <n v="3"/>
    <n v="3"/>
    <n v="3"/>
    <n v="0"/>
    <n v="0"/>
    <n v="0"/>
    <n v="2"/>
    <n v="1"/>
    <n v="2"/>
  </r>
  <r>
    <n v="77013"/>
    <x v="0"/>
    <n v="25"/>
    <n v="3"/>
    <n v="2"/>
    <m/>
    <n v="1"/>
    <n v="5"/>
    <n v="5"/>
    <n v="45"/>
    <n v="1.1599999999999999"/>
    <n v="170"/>
    <n v="4.4000000000000004"/>
    <n v="44"/>
    <n v="1.1342222222222222"/>
    <n v="45.454086757488824"/>
    <n v="1.1717053475263786"/>
    <n v="1"/>
    <m/>
    <m/>
    <n v="15"/>
    <n v="3"/>
    <n v="0"/>
    <m/>
    <m/>
    <m/>
    <n v="3"/>
    <n v="0"/>
    <n v="0"/>
    <n v="1"/>
    <n v="1"/>
    <n v="1"/>
  </r>
  <r>
    <n v="77017"/>
    <x v="0"/>
    <n v="34"/>
    <n v="3"/>
    <n v="2"/>
    <m/>
    <n v="1"/>
    <n v="4"/>
    <n v="1"/>
    <n v="38"/>
    <n v="0.98"/>
    <n v="230"/>
    <n v="5.95"/>
    <n v="46"/>
    <n v="1.1863157894736842"/>
    <n v="50.035154222674684"/>
    <n v="1.2903802931110839"/>
    <n v="2"/>
    <m/>
    <m/>
    <n v="9"/>
    <n v="5"/>
    <n v="1"/>
    <n v="2"/>
    <n v="2"/>
    <n v="2"/>
    <n v="1"/>
    <n v="0"/>
    <n v="21"/>
    <n v="1"/>
    <n v="2"/>
    <m/>
  </r>
  <r>
    <n v="77020"/>
    <x v="0"/>
    <n v="47"/>
    <n v="3"/>
    <n v="2"/>
    <m/>
    <n v="1"/>
    <n v="2"/>
    <n v="1"/>
    <n v="39"/>
    <n v="1.01"/>
    <n v="189"/>
    <n v="4.8899999999999997"/>
    <n v="44"/>
    <n v="1.1394871794871795"/>
    <n v="46.234858549933207"/>
    <n v="1.1973642855239113"/>
    <n v="2"/>
    <n v="2"/>
    <m/>
    <n v="8"/>
    <n v="3"/>
    <n v="3"/>
    <n v="3"/>
    <n v="3"/>
    <n v="3"/>
    <n v="0"/>
    <n v="0"/>
    <n v="1"/>
    <n v="1"/>
    <n v="2"/>
    <m/>
  </r>
  <r>
    <n v="77021"/>
    <x v="0"/>
    <n v="43"/>
    <n v="4"/>
    <n v="2"/>
    <m/>
    <n v="1"/>
    <n v="4"/>
    <n v="5"/>
    <n v="54"/>
    <n v="1.4"/>
    <n v="148"/>
    <n v="3.83"/>
    <n v="57"/>
    <n v="1.4777777777777776"/>
    <n v="58.871396165528175"/>
    <n v="1.5262954561433231"/>
    <n v="2"/>
    <n v="2"/>
    <m/>
    <n v="6"/>
    <n v="1"/>
    <n v="3"/>
    <n v="3"/>
    <n v="3"/>
    <n v="3"/>
    <n v="7"/>
    <n v="0"/>
    <n v="0"/>
    <n v="1"/>
    <n v="2"/>
    <m/>
  </r>
  <r>
    <n v="77022"/>
    <x v="0"/>
    <n v="54"/>
    <n v="1"/>
    <n v="2"/>
    <m/>
    <n v="1"/>
    <n v="3"/>
    <n v="5"/>
    <n v="66"/>
    <n v="1.71"/>
    <n v="164"/>
    <n v="4.24"/>
    <n v="67"/>
    <n v="1.7359090909090908"/>
    <n v="56.78988238259425"/>
    <n v="1.4713742253672146"/>
    <n v="1"/>
    <n v="2"/>
    <m/>
    <n v="3"/>
    <n v="4"/>
    <n v="2"/>
    <m/>
    <m/>
    <m/>
    <m/>
    <n v="0"/>
    <n v="0"/>
    <n v="1"/>
    <n v="2"/>
    <m/>
  </r>
  <r>
    <n v="77024"/>
    <x v="0"/>
    <n v="25"/>
    <n v="4"/>
    <n v="2"/>
    <m/>
    <n v="1"/>
    <n v="4"/>
    <n v="1"/>
    <n v="54"/>
    <n v="1.4"/>
    <n v="150"/>
    <n v="3.88"/>
    <n v="57"/>
    <n v="1.4777777777777776"/>
    <n v="62.918885173462549"/>
    <n v="1.6312303563490289"/>
    <n v="1"/>
    <m/>
    <m/>
    <n v="10"/>
    <n v="3"/>
    <n v="2"/>
    <n v="3"/>
    <n v="3"/>
    <n v="2"/>
    <n v="5"/>
    <n v="0"/>
    <n v="0"/>
    <n v="1"/>
    <n v="2"/>
    <m/>
  </r>
  <r>
    <n v="77025"/>
    <x v="0"/>
    <n v="55"/>
    <n v="6"/>
    <n v="2"/>
    <m/>
    <n v="2"/>
    <n v="3"/>
    <n v="1"/>
    <n v="45"/>
    <n v="1.1599999999999999"/>
    <n v="211"/>
    <n v="5.46"/>
    <n v="52"/>
    <n v="1.3404444444444443"/>
    <n v="54.003467766338332"/>
    <n v="1.3920893913100547"/>
    <n v="1"/>
    <n v="2"/>
    <m/>
    <n v="9"/>
    <n v="4"/>
    <n v="3"/>
    <n v="0"/>
    <n v="0"/>
    <n v="0"/>
    <m/>
    <n v="0"/>
    <n v="30"/>
    <n v="1"/>
    <n v="2"/>
    <m/>
  </r>
  <r>
    <n v="77028"/>
    <x v="0"/>
    <n v="54"/>
    <n v="4"/>
    <n v="2"/>
    <m/>
    <n v="1"/>
    <n v="2"/>
    <n v="6"/>
    <n v="63"/>
    <n v="1.63"/>
    <n v="208"/>
    <n v="5.38"/>
    <n v="61"/>
    <n v="1.5782539682539682"/>
    <n v="69.529287131221679"/>
    <n v="1.7989323495855765"/>
    <n v="1"/>
    <n v="2"/>
    <m/>
    <n v="2"/>
    <n v="2"/>
    <n v="3"/>
    <m/>
    <m/>
    <m/>
    <n v="4"/>
    <n v="0"/>
    <n v="17"/>
    <n v="1"/>
    <n v="1"/>
    <n v="2"/>
  </r>
  <r>
    <n v="77029"/>
    <x v="0"/>
    <n v="48"/>
    <n v="2"/>
    <n v="2"/>
    <m/>
    <n v="2"/>
    <n v="3"/>
    <n v="5"/>
    <n v="60"/>
    <n v="1.55"/>
    <n v="216"/>
    <n v="5.59"/>
    <n v="60"/>
    <n v="1.55"/>
    <n v="65.658026697291902"/>
    <n v="1.6961656896800408"/>
    <n v="1"/>
    <n v="2"/>
    <m/>
    <n v="2"/>
    <n v="3"/>
    <n v="2"/>
    <n v="3"/>
    <n v="3"/>
    <n v="3"/>
    <n v="1"/>
    <n v="1"/>
    <n v="0"/>
    <n v="1"/>
    <n v="2"/>
    <m/>
  </r>
  <r>
    <n v="77030"/>
    <x v="0"/>
    <n v="70"/>
    <n v="4"/>
    <n v="2"/>
    <m/>
    <n v="1"/>
    <n v="3"/>
    <n v="3"/>
    <n v="52"/>
    <n v="1.34"/>
    <n v="194"/>
    <n v="5.0199999999999996"/>
    <n v="49"/>
    <n v="1.262692307692308"/>
    <n v="45.609940067511815"/>
    <n v="1.1753330709704968"/>
    <n v="2"/>
    <n v="2"/>
    <m/>
    <n v="4"/>
    <n v="3"/>
    <n v="3"/>
    <n v="3"/>
    <n v="3"/>
    <n v="3"/>
    <m/>
    <n v="0"/>
    <n v="0"/>
    <n v="2"/>
    <n v="2"/>
    <n v="1"/>
  </r>
  <r>
    <n v="77033"/>
    <x v="0"/>
    <n v="21"/>
    <n v="4"/>
    <n v="2"/>
    <m/>
    <n v="1"/>
    <n v="4"/>
    <n v="5"/>
    <n v="43"/>
    <n v="1.1100000000000001"/>
    <n v="196"/>
    <n v="5.07"/>
    <n v="51"/>
    <n v="1.3165116279069768"/>
    <n v="41.37273451338605"/>
    <n v="1.0679938444153145"/>
    <n v="2"/>
    <m/>
    <m/>
    <n v="7"/>
    <n v="4"/>
    <n v="3"/>
    <n v="3"/>
    <n v="3"/>
    <n v="1"/>
    <m/>
    <n v="0"/>
    <n v="0"/>
    <n v="1"/>
    <n v="2"/>
    <m/>
  </r>
  <r>
    <n v="77035"/>
    <x v="0"/>
    <n v="64"/>
    <n v="4"/>
    <n v="1"/>
    <n v="1"/>
    <n v="1"/>
    <n v="4"/>
    <n v="1"/>
    <n v="58"/>
    <n v="1.5"/>
    <n v="193"/>
    <n v="4.99"/>
    <n v="52"/>
    <n v="1.3448275862068966"/>
    <n v="66.558876007758641"/>
    <n v="1.7213502415799649"/>
    <n v="1"/>
    <n v="2"/>
    <m/>
    <n v="8"/>
    <n v="3"/>
    <n v="2"/>
    <n v="2"/>
    <n v="2"/>
    <n v="2"/>
    <n v="1"/>
    <n v="1"/>
    <n v="0"/>
    <n v="1"/>
    <n v="1"/>
    <n v="2"/>
  </r>
  <r>
    <n v="77041"/>
    <x v="0"/>
    <n v="73"/>
    <n v="4"/>
    <n v="2"/>
    <m/>
    <n v="1"/>
    <n v="2"/>
    <n v="1"/>
    <n v="43"/>
    <n v="1.1100000000000001"/>
    <n v="171"/>
    <n v="4.42"/>
    <n v="38"/>
    <n v="0.98093023255813971"/>
    <n v="45.49392486386278"/>
    <n v="1.1743780604392486"/>
    <n v="1"/>
    <n v="2"/>
    <m/>
    <n v="7"/>
    <n v="2"/>
    <n v="2"/>
    <n v="3"/>
    <n v="2"/>
    <n v="1"/>
    <n v="5"/>
    <n v="0"/>
    <n v="0"/>
    <n v="1"/>
    <n v="1"/>
    <n v="2"/>
  </r>
  <r>
    <n v="77045"/>
    <x v="0"/>
    <n v="30"/>
    <n v="4"/>
    <n v="2"/>
    <m/>
    <n v="1"/>
    <n v="3"/>
    <n v="3"/>
    <n v="45"/>
    <n v="1.1599999999999999"/>
    <n v="223"/>
    <n v="5.77"/>
    <n v="54"/>
    <n v="1.3919999999999999"/>
    <n v="43.111401269122986"/>
    <n v="1.1113161216040592"/>
    <n v="2"/>
    <m/>
    <m/>
    <n v="4"/>
    <n v="4"/>
    <n v="1"/>
    <m/>
    <m/>
    <m/>
    <n v="3"/>
    <n v="2"/>
    <n v="0"/>
    <n v="1"/>
    <n v="2"/>
    <m/>
  </r>
  <r>
    <n v="77046"/>
    <x v="0"/>
    <n v="62"/>
    <n v="3"/>
    <n v="2"/>
    <m/>
    <n v="1"/>
    <n v="3"/>
    <n v="1"/>
    <n v="46"/>
    <n v="1.19"/>
    <n v="190"/>
    <n v="4.91"/>
    <n v="46"/>
    <n v="1.19"/>
    <n v="49.325609586828811"/>
    <n v="1.2760320740940496"/>
    <n v="2"/>
    <n v="2"/>
    <m/>
    <n v="7"/>
    <n v="3"/>
    <n v="3"/>
    <n v="3"/>
    <n v="3"/>
    <n v="3"/>
    <n v="2"/>
    <n v="0"/>
    <n v="0"/>
    <n v="1"/>
    <n v="1"/>
    <n v="2"/>
  </r>
  <r>
    <n v="77047"/>
    <x v="0"/>
    <n v="28"/>
    <n v="2"/>
    <n v="2"/>
    <m/>
    <n v="1"/>
    <n v="3"/>
    <n v="5"/>
    <n v="37"/>
    <n v="0.96"/>
    <n v="127"/>
    <n v="3.28"/>
    <n v="45"/>
    <n v="1.1675675675675674"/>
    <n v="34.831281999046894"/>
    <n v="0.90373055997527085"/>
    <n v="2"/>
    <m/>
    <m/>
    <n v="7"/>
    <n v="1"/>
    <n v="2"/>
    <m/>
    <m/>
    <m/>
    <n v="0"/>
    <n v="0"/>
    <n v="0"/>
    <n v="1"/>
    <n v="1"/>
    <n v="2"/>
  </r>
  <r>
    <n v="77050"/>
    <x v="0"/>
    <n v="31"/>
    <n v="3"/>
    <n v="2"/>
    <m/>
    <n v="1"/>
    <n v="4"/>
    <n v="1"/>
    <n v="45"/>
    <n v="1.1599999999999999"/>
    <n v="179"/>
    <n v="4.63"/>
    <n v="48"/>
    <n v="1.2373333333333332"/>
    <n v="43.256297315964282"/>
    <n v="1.1150512197004125"/>
    <n v="1"/>
    <m/>
    <m/>
    <n v="3"/>
    <n v="4"/>
    <n v="3"/>
    <n v="3"/>
    <n v="3"/>
    <n v="3"/>
    <n v="7"/>
    <n v="0"/>
    <n v="3"/>
    <n v="1"/>
    <n v="1"/>
    <n v="2"/>
  </r>
  <r>
    <n v="77054"/>
    <x v="0"/>
    <n v="54"/>
    <n v="6"/>
    <n v="2"/>
    <m/>
    <n v="2"/>
    <n v="5"/>
    <n v="1"/>
    <n v="58"/>
    <n v="1.5"/>
    <n v="199"/>
    <n v="5.15"/>
    <n v="58"/>
    <n v="1.5"/>
    <n v="60.953894142138481"/>
    <n v="1.5763938140208227"/>
    <n v="2"/>
    <n v="2"/>
    <m/>
    <n v="15"/>
    <n v="3"/>
    <n v="2"/>
    <n v="1"/>
    <n v="2"/>
    <n v="2"/>
    <n v="1"/>
    <n v="4"/>
    <n v="1"/>
    <n v="1"/>
    <n v="1"/>
    <n v="2"/>
  </r>
  <r>
    <n v="77070"/>
    <x v="0"/>
    <n v="30"/>
    <n v="3"/>
    <n v="2"/>
    <m/>
    <n v="1"/>
    <n v="3"/>
    <n v="1"/>
    <n v="48"/>
    <n v="1.24"/>
    <n v="159"/>
    <n v="4.1100000000000003"/>
    <n v="46"/>
    <n v="1.1883333333333332"/>
    <n v="48.652667560532329"/>
    <n v="1.2568605786470852"/>
    <n v="2"/>
    <m/>
    <m/>
    <n v="6"/>
    <n v="3"/>
    <n v="2"/>
    <n v="3"/>
    <n v="3"/>
    <n v="2"/>
    <m/>
    <n v="4"/>
    <n v="0"/>
    <n v="1"/>
    <n v="2"/>
    <m/>
  </r>
  <r>
    <n v="77072"/>
    <x v="0"/>
    <n v="70"/>
    <n v="3"/>
    <n v="1"/>
    <n v="1"/>
    <n v="1"/>
    <n v="4"/>
    <n v="3"/>
    <n v="71"/>
    <n v="1.84"/>
    <n v="176"/>
    <n v="4.55"/>
    <n v="65"/>
    <n v="1.6845070422535213"/>
    <n v="72.974731003398531"/>
    <n v="1.8911761274120182"/>
    <n v="2"/>
    <n v="2"/>
    <m/>
    <n v="2"/>
    <n v="4"/>
    <n v="2"/>
    <n v="3"/>
    <n v="3"/>
    <n v="2"/>
    <n v="1"/>
    <n v="4"/>
    <n v="8"/>
    <n v="1"/>
    <n v="1"/>
    <n v="2"/>
  </r>
  <r>
    <n v="77076"/>
    <x v="0"/>
    <n v="35"/>
    <n v="4"/>
    <n v="2"/>
    <m/>
    <n v="1"/>
    <n v="5"/>
    <n v="1"/>
    <n v="70"/>
    <n v="1.81"/>
    <n v="207"/>
    <n v="5.35"/>
    <n v="64"/>
    <n v="1.6548571428571428"/>
    <n v="73.332998329649413"/>
    <n v="1.8961818139523636"/>
    <n v="2"/>
    <m/>
    <m/>
    <n v="14"/>
    <n v="4"/>
    <n v="2"/>
    <n v="3"/>
    <n v="3"/>
    <n v="3"/>
    <n v="4"/>
    <n v="2"/>
    <n v="0"/>
    <n v="1"/>
    <n v="1"/>
    <n v="2"/>
  </r>
  <r>
    <n v="77077"/>
    <x v="0"/>
    <n v="50"/>
    <n v="4"/>
    <n v="2"/>
    <m/>
    <n v="1"/>
    <n v="2"/>
    <n v="4"/>
    <n v="57"/>
    <n v="1.47"/>
    <n v="177"/>
    <n v="4.58"/>
    <n v="60"/>
    <n v="1.5473684210526317"/>
    <n v="52.345946628580286"/>
    <n v="1.3499744130528601"/>
    <n v="2"/>
    <n v="2"/>
    <m/>
    <n v="12"/>
    <n v="4"/>
    <n v="0"/>
    <n v="3"/>
    <n v="1"/>
    <n v="0"/>
    <n v="1"/>
    <n v="0"/>
    <n v="0"/>
    <n v="1"/>
    <n v="1"/>
    <n v="2"/>
  </r>
  <r>
    <n v="77081"/>
    <x v="0"/>
    <n v="67"/>
    <n v="3"/>
    <n v="1"/>
    <n v="1"/>
    <n v="1"/>
    <n v="4"/>
    <n v="1"/>
    <n v="36"/>
    <n v="0.93"/>
    <n v="117"/>
    <n v="3.03"/>
    <n v="43"/>
    <n v="1.1108333333333333"/>
    <n v="38.689938724823868"/>
    <n v="0.99949008372461678"/>
    <n v="2"/>
    <n v="1"/>
    <n v="2"/>
    <n v="9"/>
    <n v="1"/>
    <n v="3"/>
    <n v="3"/>
    <n v="3"/>
    <n v="3"/>
    <n v="0"/>
    <n v="0"/>
    <n v="0"/>
    <n v="1"/>
    <n v="1"/>
    <n v="2"/>
  </r>
  <r>
    <n v="77095"/>
    <x v="0"/>
    <n v="46"/>
    <n v="3"/>
    <n v="1"/>
    <n v="2"/>
    <n v="1"/>
    <n v="4"/>
    <n v="1"/>
    <n v="52"/>
    <n v="1.34"/>
    <n v="165"/>
    <n v="4.2699999999999996"/>
    <n v="58"/>
    <n v="1.4946153846153847"/>
    <n v="49.378697088637665"/>
    <n v="1.2724510403610476"/>
    <n v="1"/>
    <n v="1"/>
    <n v="2"/>
    <n v="15"/>
    <n v="2"/>
    <n v="1"/>
    <n v="3"/>
    <n v="3"/>
    <n v="2"/>
    <n v="0"/>
    <n v="0"/>
    <n v="0"/>
    <n v="2"/>
    <n v="1"/>
    <n v="2"/>
  </r>
  <r>
    <n v="77097"/>
    <x v="0"/>
    <n v="25"/>
    <n v="4"/>
    <n v="2"/>
    <m/>
    <n v="1"/>
    <n v="3"/>
    <n v="5"/>
    <n v="67"/>
    <n v="1.73"/>
    <n v="172"/>
    <n v="4.45"/>
    <n v="68"/>
    <n v="1.755820895522388"/>
    <n v="68.150115047589409"/>
    <n v="1.7596970004825325"/>
    <n v="2"/>
    <m/>
    <m/>
    <n v="4"/>
    <n v="1"/>
    <n v="2"/>
    <m/>
    <m/>
    <m/>
    <m/>
    <n v="0"/>
    <n v="0"/>
    <n v="2"/>
    <n v="2"/>
    <m/>
  </r>
  <r>
    <n v="77098"/>
    <x v="0"/>
    <n v="34"/>
    <n v="4"/>
    <n v="2"/>
    <m/>
    <n v="1"/>
    <n v="5"/>
    <n v="3"/>
    <n v="47"/>
    <n v="1.22"/>
    <n v="232"/>
    <n v="6"/>
    <n v="45"/>
    <n v="1.1680851063829787"/>
    <n v="46.69557711050323"/>
    <n v="1.2120979590385945"/>
    <n v="2"/>
    <m/>
    <m/>
    <n v="15"/>
    <n v="4"/>
    <n v="3"/>
    <n v="3"/>
    <n v="3"/>
    <n v="3"/>
    <n v="7"/>
    <n v="0"/>
    <n v="0"/>
    <n v="1"/>
    <n v="1"/>
    <n v="2"/>
  </r>
  <r>
    <n v="77100"/>
    <x v="0"/>
    <n v="63"/>
    <n v="1"/>
    <n v="2"/>
    <m/>
    <n v="2"/>
    <n v="2"/>
    <n v="1"/>
    <n v="38"/>
    <n v="0.98"/>
    <n v="242"/>
    <n v="6.26"/>
    <n v="41"/>
    <n v="1.0573684210526315"/>
    <n v="39.770707211207409"/>
    <n v="1.0256656070258754"/>
    <n v="1"/>
    <n v="2"/>
    <m/>
    <n v="10"/>
    <n v="3"/>
    <n v="0"/>
    <n v="3"/>
    <n v="3"/>
    <n v="3"/>
    <m/>
    <n v="0"/>
    <n v="0"/>
    <n v="2"/>
    <n v="2"/>
    <m/>
  </r>
  <r>
    <n v="77105"/>
    <x v="0"/>
    <n v="76"/>
    <n v="3"/>
    <n v="1"/>
    <n v="2"/>
    <n v="1"/>
    <n v="4"/>
    <n v="1"/>
    <n v="53"/>
    <n v="1.37"/>
    <n v="174"/>
    <n v="4.5"/>
    <n v="51"/>
    <n v="1.318301886792453"/>
    <n v="53.300008375473951"/>
    <n v="1.3777549334792323"/>
    <n v="2"/>
    <n v="2"/>
    <m/>
    <n v="4"/>
    <n v="3"/>
    <n v="2"/>
    <n v="3"/>
    <n v="2"/>
    <n v="1"/>
    <n v="1"/>
    <n v="2"/>
    <n v="0"/>
    <n v="1"/>
    <n v="1"/>
    <n v="2"/>
  </r>
  <r>
    <n v="77109"/>
    <x v="0"/>
    <n v="38"/>
    <n v="1"/>
    <n v="2"/>
    <m/>
    <n v="2"/>
    <n v="2"/>
    <n v="1"/>
    <n v="60"/>
    <n v="1.55"/>
    <n v="206"/>
    <n v="5.33"/>
    <n v="54"/>
    <n v="1.395"/>
    <n v="65.040098798722028"/>
    <n v="1.680202552300319"/>
    <n v="1"/>
    <m/>
    <m/>
    <n v="7"/>
    <n v="4"/>
    <n v="3"/>
    <n v="3"/>
    <n v="3"/>
    <n v="2"/>
    <n v="2"/>
    <n v="0"/>
    <n v="0"/>
    <n v="1"/>
    <n v="2"/>
    <m/>
  </r>
  <r>
    <n v="77111"/>
    <x v="0"/>
    <n v="61"/>
    <n v="3"/>
    <n v="1"/>
    <n v="2"/>
    <n v="1"/>
    <n v="3"/>
    <n v="1"/>
    <n v="37"/>
    <n v="0.96"/>
    <n v="135"/>
    <n v="3.49"/>
    <n v="42"/>
    <n v="1.0897297297297297"/>
    <n v="39.220594603665788"/>
    <n v="1.0176154275545719"/>
    <n v="1"/>
    <n v="1"/>
    <n v="2"/>
    <n v="4"/>
    <n v="4"/>
    <n v="2"/>
    <n v="3"/>
    <n v="3"/>
    <n v="1"/>
    <m/>
    <n v="0"/>
    <n v="0"/>
    <n v="1"/>
    <n v="1"/>
    <n v="1"/>
  </r>
  <r>
    <n v="77116"/>
    <x v="0"/>
    <n v="21"/>
    <n v="3"/>
    <n v="2"/>
    <m/>
    <n v="1"/>
    <n v="2"/>
    <n v="6"/>
    <n v="45"/>
    <n v="1.1599999999999999"/>
    <n v="178"/>
    <n v="4.5999999999999996"/>
    <n v="54"/>
    <n v="1.3919999999999999"/>
    <n v="47.547028322077054"/>
    <n v="1.2256567300802084"/>
    <n v="2"/>
    <m/>
    <m/>
    <n v="6"/>
    <n v="4"/>
    <n v="3"/>
    <n v="3"/>
    <n v="3"/>
    <n v="3"/>
    <n v="5"/>
    <n v="0"/>
    <n v="10"/>
    <n v="1"/>
    <n v="1"/>
    <n v="2"/>
  </r>
  <r>
    <n v="77132"/>
    <x v="0"/>
    <n v="25"/>
    <n v="6"/>
    <n v="2"/>
    <m/>
    <n v="1"/>
    <n v="4"/>
    <n v="5"/>
    <n v="40"/>
    <n v="1.03"/>
    <n v="166"/>
    <n v="4.29"/>
    <n v="46"/>
    <n v="1.1845000000000001"/>
    <n v="35.050076470754256"/>
    <n v="0.90253946912192207"/>
    <n v="2"/>
    <m/>
    <m/>
    <n v="15"/>
    <n v="4"/>
    <n v="1"/>
    <n v="3"/>
    <n v="3"/>
    <n v="1"/>
    <n v="7"/>
    <n v="0"/>
    <n v="0"/>
    <n v="1"/>
    <n v="2"/>
    <m/>
  </r>
  <r>
    <n v="77140"/>
    <x v="0"/>
    <n v="58"/>
    <n v="1"/>
    <n v="1"/>
    <n v="1"/>
    <n v="1"/>
    <n v="4"/>
    <n v="3"/>
    <n v="31"/>
    <n v="0.8"/>
    <n v="195"/>
    <n v="5.04"/>
    <n v="40"/>
    <n v="1.032258064516129"/>
    <n v="26.105608901802952"/>
    <n v="0.67369313294975364"/>
    <n v="2"/>
    <n v="2"/>
    <m/>
    <n v="7"/>
    <n v="3"/>
    <n v="0"/>
    <m/>
    <m/>
    <m/>
    <n v="7"/>
    <n v="0"/>
    <n v="30"/>
    <n v="1"/>
    <n v="1"/>
    <n v="2"/>
  </r>
  <r>
    <n v="77147"/>
    <x v="0"/>
    <n v="45"/>
    <n v="6"/>
    <n v="2"/>
    <m/>
    <n v="2"/>
    <n v="3"/>
    <n v="1"/>
    <n v="42"/>
    <n v="1.0900000000000001"/>
    <n v="203"/>
    <n v="5.25"/>
    <n v="36"/>
    <n v="0.93428571428571439"/>
    <n v="44.567374179425435"/>
    <n v="1.1566294727517554"/>
    <n v="2"/>
    <n v="2"/>
    <m/>
    <n v="9"/>
    <n v="2"/>
    <n v="0"/>
    <m/>
    <m/>
    <m/>
    <n v="0"/>
    <n v="0"/>
    <n v="0"/>
    <n v="1"/>
    <n v="1"/>
    <n v="2"/>
  </r>
  <r>
    <n v="77150"/>
    <x v="0"/>
    <n v="31"/>
    <n v="3"/>
    <n v="2"/>
    <m/>
    <n v="1"/>
    <n v="4"/>
    <n v="1"/>
    <n v="28"/>
    <n v="0.72"/>
    <n v="233"/>
    <n v="6.03"/>
    <n v="31"/>
    <n v="0.79714285714285715"/>
    <n v="30.54706432733272"/>
    <n v="0.78549593984569843"/>
    <n v="2"/>
    <m/>
    <m/>
    <n v="15"/>
    <n v="3"/>
    <n v="2"/>
    <n v="1"/>
    <n v="2"/>
    <n v="2"/>
    <n v="1"/>
    <n v="0"/>
    <n v="0"/>
    <n v="1"/>
    <n v="2"/>
    <m/>
  </r>
  <r>
    <n v="77151"/>
    <x v="0"/>
    <n v="34"/>
    <n v="3"/>
    <n v="2"/>
    <m/>
    <n v="1"/>
    <n v="5"/>
    <n v="1"/>
    <n v="43"/>
    <n v="1.1100000000000001"/>
    <n v="205"/>
    <n v="5.3"/>
    <n v="46"/>
    <n v="1.1874418604651162"/>
    <n v="46.110623027716542"/>
    <n v="1.1902974781573341"/>
    <n v="2"/>
    <m/>
    <m/>
    <n v="4"/>
    <n v="3"/>
    <n v="0"/>
    <m/>
    <m/>
    <m/>
    <n v="4"/>
    <n v="0"/>
    <n v="0"/>
    <n v="1"/>
    <n v="2"/>
    <m/>
  </r>
  <r>
    <n v="77156"/>
    <x v="0"/>
    <n v="30"/>
    <n v="3"/>
    <n v="2"/>
    <m/>
    <n v="1"/>
    <n v="4"/>
    <n v="5"/>
    <n v="39"/>
    <n v="1.01"/>
    <n v="169"/>
    <n v="4.37"/>
    <n v="38"/>
    <n v="0.98410256410256414"/>
    <n v="37.624014112626973"/>
    <n v="0.97436549368598058"/>
    <n v="2"/>
    <m/>
    <m/>
    <n v="8"/>
    <n v="4"/>
    <n v="1"/>
    <m/>
    <m/>
    <m/>
    <n v="8"/>
    <n v="9"/>
    <n v="0"/>
    <n v="1"/>
    <n v="2"/>
    <m/>
  </r>
  <r>
    <n v="77160"/>
    <x v="0"/>
    <n v="52"/>
    <n v="3"/>
    <n v="2"/>
    <m/>
    <n v="1"/>
    <n v="5"/>
    <n v="1"/>
    <n v="48"/>
    <n v="1.24"/>
    <n v="136"/>
    <n v="3.52"/>
    <n v="53"/>
    <n v="1.3691666666666666"/>
    <n v="46.152394437309972"/>
    <n v="1.1922701896305077"/>
    <n v="2"/>
    <n v="2"/>
    <m/>
    <n v="7"/>
    <n v="4"/>
    <n v="1"/>
    <n v="3"/>
    <n v="2"/>
    <n v="1"/>
    <n v="1"/>
    <n v="10"/>
    <n v="10"/>
    <n v="1"/>
    <n v="1"/>
    <n v="2"/>
  </r>
  <r>
    <n v="77172"/>
    <x v="0"/>
    <n v="42"/>
    <n v="6"/>
    <n v="2"/>
    <m/>
    <n v="2"/>
    <n v="4"/>
    <n v="1"/>
    <n v="43"/>
    <n v="1.1100000000000001"/>
    <n v="164"/>
    <n v="4.24"/>
    <n v="49"/>
    <n v="1.2648837209302328"/>
    <n v="42.360397226675289"/>
    <n v="1.0934893237583623"/>
    <n v="1"/>
    <n v="2"/>
    <m/>
    <n v="77"/>
    <n v="3"/>
    <n v="2"/>
    <n v="2"/>
    <n v="0"/>
    <n v="2"/>
    <n v="2"/>
    <n v="0"/>
    <n v="0"/>
    <n v="1"/>
    <n v="1"/>
    <n v="2"/>
  </r>
  <r>
    <n v="77174"/>
    <x v="0"/>
    <n v="22"/>
    <n v="2"/>
    <n v="2"/>
    <m/>
    <n v="1"/>
    <n v="3"/>
    <n v="5"/>
    <n v="42"/>
    <n v="1.0900000000000001"/>
    <n v="185"/>
    <n v="4.78"/>
    <n v="44"/>
    <n v="1.141904761904762"/>
    <n v="39.175948541574222"/>
    <n v="1.0167091407218072"/>
    <n v="1"/>
    <m/>
    <m/>
    <n v="12"/>
    <n v="4"/>
    <n v="1"/>
    <m/>
    <m/>
    <m/>
    <n v="10"/>
    <n v="4"/>
    <n v="0"/>
    <n v="1"/>
    <n v="1"/>
    <n v="2"/>
  </r>
  <r>
    <n v="77177"/>
    <x v="0"/>
    <n v="48"/>
    <n v="3"/>
    <n v="2"/>
    <m/>
    <n v="1"/>
    <n v="3"/>
    <n v="1"/>
    <n v="30"/>
    <n v="0.78"/>
    <n v="225"/>
    <n v="5.82"/>
    <n v="31"/>
    <n v="0.80599999999999994"/>
    <n v="31.198256233299482"/>
    <n v="0.81115466206578657"/>
    <n v="2"/>
    <n v="1"/>
    <n v="2"/>
    <n v="14"/>
    <n v="4"/>
    <n v="0"/>
    <m/>
    <m/>
    <m/>
    <n v="0"/>
    <n v="0"/>
    <n v="5"/>
    <n v="1"/>
    <n v="1"/>
    <n v="2"/>
  </r>
  <r>
    <n v="77192"/>
    <x v="0"/>
    <n v="57"/>
    <n v="3"/>
    <n v="1"/>
    <n v="2"/>
    <n v="1"/>
    <n v="4"/>
    <n v="1"/>
    <n v="29"/>
    <n v="0.75"/>
    <n v="152"/>
    <n v="3.93"/>
    <n v="29"/>
    <n v="0.75"/>
    <n v="39.517582171976137"/>
    <n v="1.0220064354821417"/>
    <n v="1"/>
    <n v="2"/>
    <m/>
    <n v="7"/>
    <n v="3"/>
    <n v="3"/>
    <n v="3"/>
    <n v="3"/>
    <n v="3"/>
    <n v="0"/>
    <n v="0"/>
    <n v="1"/>
    <n v="1"/>
    <n v="1"/>
    <n v="2"/>
  </r>
  <r>
    <n v="77194"/>
    <x v="0"/>
    <n v="60"/>
    <n v="4"/>
    <n v="2"/>
    <m/>
    <n v="1"/>
    <n v="2"/>
    <n v="5"/>
    <n v="40"/>
    <n v="1.03"/>
    <n v="230"/>
    <n v="5.95"/>
    <n v="36"/>
    <n v="0.92699999999999994"/>
    <n v="43.417721993538819"/>
    <n v="1.1180063413336245"/>
    <n v="2"/>
    <n v="2"/>
    <m/>
    <n v="3"/>
    <n v="3"/>
    <n v="1"/>
    <n v="2"/>
    <n v="3"/>
    <n v="2"/>
    <n v="2"/>
    <n v="2"/>
    <n v="1"/>
    <n v="1"/>
    <n v="1"/>
    <n v="2"/>
  </r>
  <r>
    <n v="77196"/>
    <x v="0"/>
    <n v="41"/>
    <n v="3"/>
    <n v="2"/>
    <m/>
    <n v="1"/>
    <n v="4"/>
    <n v="1"/>
    <n v="30"/>
    <n v="0.78"/>
    <n v="241"/>
    <n v="6.23"/>
    <n v="27"/>
    <n v="0.70200000000000007"/>
    <n v="37.776707703135401"/>
    <n v="0.98219440028152039"/>
    <n v="2"/>
    <n v="1"/>
    <n v="2"/>
    <n v="9"/>
    <n v="5"/>
    <n v="3"/>
    <n v="3"/>
    <n v="3"/>
    <n v="3"/>
    <n v="3"/>
    <n v="0"/>
    <n v="0"/>
    <n v="1"/>
    <n v="1"/>
    <n v="2"/>
  </r>
  <r>
    <n v="77211"/>
    <x v="0"/>
    <n v="73"/>
    <n v="6"/>
    <n v="2"/>
    <m/>
    <n v="2"/>
    <n v="5"/>
    <n v="2"/>
    <n v="44"/>
    <n v="1.1399999999999999"/>
    <n v="158"/>
    <n v="4.09"/>
    <n v="46"/>
    <n v="1.1918181818181817"/>
    <n v="49.06586673033204"/>
    <n v="1.2712520016495119"/>
    <n v="1"/>
    <n v="1"/>
    <n v="2"/>
    <n v="2"/>
    <n v="3"/>
    <n v="0"/>
    <m/>
    <m/>
    <m/>
    <n v="0"/>
    <n v="4"/>
    <n v="0"/>
    <n v="1"/>
    <n v="1"/>
    <n v="2"/>
  </r>
  <r>
    <n v="77212"/>
    <x v="0"/>
    <n v="80"/>
    <n v="3"/>
    <n v="1"/>
    <n v="1"/>
    <n v="1"/>
    <n v="4"/>
    <n v="2"/>
    <n v="48"/>
    <n v="1.24"/>
    <n v="144"/>
    <n v="3.72"/>
    <n v="47"/>
    <n v="1.2141666666666666"/>
    <n v="48.502439842931537"/>
    <n v="1.252979695942398"/>
    <n v="1"/>
    <n v="2"/>
    <m/>
    <n v="6"/>
    <n v="1"/>
    <n v="2"/>
    <n v="4"/>
    <n v="4"/>
    <n v="4"/>
    <m/>
    <n v="0"/>
    <n v="4"/>
    <n v="2"/>
    <n v="1"/>
    <n v="2"/>
  </r>
  <r>
    <n v="77213"/>
    <x v="0"/>
    <n v="24"/>
    <n v="3"/>
    <n v="1"/>
    <n v="1"/>
    <n v="1"/>
    <n v="4"/>
    <n v="5"/>
    <n v="28"/>
    <n v="0.72"/>
    <n v="157"/>
    <n v="4.0599999999999996"/>
    <n v="37"/>
    <n v="0.9514285714285714"/>
    <n v="33.340488028940882"/>
    <n v="0.85732683502990847"/>
    <n v="1"/>
    <m/>
    <m/>
    <n v="14"/>
    <n v="2"/>
    <n v="1"/>
    <n v="3"/>
    <n v="3"/>
    <n v="1"/>
    <m/>
    <n v="1"/>
    <n v="3"/>
    <n v="1"/>
    <n v="1"/>
    <n v="2"/>
  </r>
  <r>
    <n v="77215"/>
    <x v="0"/>
    <n v="38"/>
    <n v="1"/>
    <n v="2"/>
    <m/>
    <n v="2"/>
    <n v="4"/>
    <n v="1"/>
    <n v="32"/>
    <n v="0.83"/>
    <n v="190"/>
    <n v="4.91"/>
    <n v="42"/>
    <n v="1.089375"/>
    <n v="37.996452857048524"/>
    <n v="0.98553299597969601"/>
    <n v="1"/>
    <m/>
    <m/>
    <n v="7"/>
    <n v="4"/>
    <n v="1"/>
    <m/>
    <m/>
    <m/>
    <n v="4"/>
    <n v="4"/>
    <n v="0"/>
    <n v="1"/>
    <n v="1"/>
    <n v="2"/>
  </r>
  <r>
    <n v="77228"/>
    <x v="0"/>
    <n v="27"/>
    <n v="3"/>
    <n v="2"/>
    <m/>
    <n v="1"/>
    <n v="2"/>
    <n v="1"/>
    <n v="24"/>
    <n v="0.62"/>
    <n v="212"/>
    <n v="5.48"/>
    <n v="31"/>
    <n v="0.80083333333333329"/>
    <n v="23.553648361940123"/>
    <n v="0.60846924935011981"/>
    <n v="2"/>
    <m/>
    <m/>
    <n v="10"/>
    <n v="3"/>
    <n v="0"/>
    <n v="3"/>
    <n v="3"/>
    <n v="3"/>
    <n v="0"/>
    <n v="0"/>
    <n v="0"/>
    <n v="1"/>
    <n v="1"/>
    <n v="1"/>
  </r>
  <r>
    <n v="77229"/>
    <x v="0"/>
    <n v="48"/>
    <n v="4"/>
    <n v="1"/>
    <n v="1"/>
    <n v="1"/>
    <n v="5"/>
    <n v="1"/>
    <n v="32"/>
    <n v="0.83"/>
    <n v="218"/>
    <n v="5.64"/>
    <n v="28"/>
    <n v="0.72624999999999995"/>
    <n v="39.374462781883722"/>
    <n v="1.0212751284051089"/>
    <n v="1"/>
    <n v="2"/>
    <m/>
    <n v="15"/>
    <n v="2"/>
    <n v="0"/>
    <n v="3"/>
    <n v="3"/>
    <n v="3"/>
    <n v="3"/>
    <n v="0"/>
    <n v="0"/>
    <n v="1"/>
    <n v="1"/>
    <n v="2"/>
  </r>
  <r>
    <n v="77232"/>
    <x v="0"/>
    <n v="73"/>
    <n v="3"/>
    <n v="1"/>
    <n v="1"/>
    <n v="1"/>
    <n v="4"/>
    <n v="1"/>
    <n v="40"/>
    <n v="1.03"/>
    <n v="152"/>
    <n v="3.93"/>
    <n v="34"/>
    <n v="0.87550000000000006"/>
    <n v="41.67242025914755"/>
    <n v="1.0730648216730496"/>
    <n v="1"/>
    <n v="2"/>
    <m/>
    <n v="7"/>
    <n v="3"/>
    <n v="2"/>
    <n v="3"/>
    <n v="2"/>
    <n v="2"/>
    <n v="0"/>
    <n v="0"/>
    <n v="0"/>
    <n v="1"/>
    <n v="2"/>
    <n v="2"/>
  </r>
  <r>
    <n v="77240"/>
    <x v="0"/>
    <n v="35"/>
    <n v="3"/>
    <n v="2"/>
    <m/>
    <n v="1"/>
    <n v="4"/>
    <n v="6"/>
    <n v="37"/>
    <n v="0.96"/>
    <n v="150"/>
    <n v="3.88"/>
    <n v="33"/>
    <n v="0.85621621621621624"/>
    <n v="36.317595574304008"/>
    <n v="0.94229437165761742"/>
    <n v="2"/>
    <m/>
    <m/>
    <n v="7"/>
    <n v="3"/>
    <n v="3"/>
    <n v="3"/>
    <n v="3"/>
    <n v="3"/>
    <n v="5"/>
    <n v="0"/>
    <n v="0"/>
    <n v="1"/>
    <n v="2"/>
    <m/>
  </r>
  <r>
    <n v="77241"/>
    <x v="0"/>
    <n v="27"/>
    <n v="2"/>
    <n v="2"/>
    <m/>
    <n v="1"/>
    <n v="5"/>
    <n v="5"/>
    <n v="67"/>
    <n v="1.73"/>
    <n v="162"/>
    <n v="4.1900000000000004"/>
    <n v="61"/>
    <n v="1.5750746268656717"/>
    <n v="67.215643942976826"/>
    <n v="1.7355681197216404"/>
    <n v="2"/>
    <m/>
    <m/>
    <n v="8"/>
    <n v="3"/>
    <n v="2"/>
    <n v="3"/>
    <n v="3"/>
    <n v="2"/>
    <n v="1"/>
    <n v="0"/>
    <n v="0"/>
    <n v="1"/>
    <n v="1"/>
    <n v="2"/>
  </r>
  <r>
    <n v="77246"/>
    <x v="0"/>
    <n v="68"/>
    <n v="4"/>
    <n v="1"/>
    <n v="1"/>
    <n v="1"/>
    <n v="5"/>
    <n v="5"/>
    <n v="55"/>
    <n v="1.42"/>
    <n v="177"/>
    <n v="4.58"/>
    <n v="60"/>
    <n v="1.5490909090909089"/>
    <n v="58.9394367014701"/>
    <n v="1.5217090930197734"/>
    <n v="2"/>
    <n v="2"/>
    <m/>
    <n v="4"/>
    <n v="2"/>
    <n v="3"/>
    <n v="3"/>
    <n v="3"/>
    <n v="3"/>
    <n v="0"/>
    <n v="0"/>
    <n v="30"/>
    <n v="1"/>
    <n v="1"/>
    <n v="2"/>
  </r>
  <r>
    <n v="77250"/>
    <x v="0"/>
    <n v="78"/>
    <n v="1"/>
    <n v="1"/>
    <n v="2"/>
    <n v="1"/>
    <n v="2"/>
    <n v="1"/>
    <n v="72"/>
    <n v="1.86"/>
    <n v="192"/>
    <n v="4.97"/>
    <n v="68"/>
    <n v="1.7566666666666668"/>
    <n v="66.810879778391225"/>
    <n v="1.7259477276084401"/>
    <n v="2"/>
    <n v="2"/>
    <m/>
    <n v="8"/>
    <n v="3"/>
    <n v="1"/>
    <m/>
    <m/>
    <m/>
    <n v="0"/>
    <n v="0"/>
    <n v="0"/>
    <n v="2"/>
    <n v="1"/>
    <n v="2"/>
  </r>
  <r>
    <n v="77254"/>
    <x v="0"/>
    <n v="36"/>
    <n v="6"/>
    <n v="2"/>
    <m/>
    <n v="2"/>
    <n v="5"/>
    <n v="1"/>
    <n v="51"/>
    <n v="1.32"/>
    <n v="174"/>
    <n v="4.5"/>
    <n v="45"/>
    <n v="1.1647058823529413"/>
    <n v="52.934678804204736"/>
    <n v="1.3700740396382403"/>
    <n v="2"/>
    <m/>
    <m/>
    <n v="15"/>
    <n v="3"/>
    <n v="1"/>
    <n v="3"/>
    <n v="1"/>
    <n v="1"/>
    <n v="2"/>
    <n v="0"/>
    <n v="0"/>
    <n v="1"/>
    <n v="1"/>
    <n v="2"/>
  </r>
  <r>
    <n v="77256"/>
    <x v="0"/>
    <n v="30"/>
    <n v="3"/>
    <n v="2"/>
    <m/>
    <n v="1"/>
    <n v="4"/>
    <n v="6"/>
    <n v="30"/>
    <n v="0.78"/>
    <n v="138"/>
    <n v="3.57"/>
    <n v="34"/>
    <n v="0.88400000000000001"/>
    <n v="34.65351345741049"/>
    <n v="0.90099134989267271"/>
    <n v="2"/>
    <m/>
    <m/>
    <n v="6"/>
    <n v="3"/>
    <n v="3"/>
    <n v="3"/>
    <n v="3"/>
    <n v="3"/>
    <n v="3"/>
    <n v="0"/>
    <n v="0"/>
    <n v="1"/>
    <n v="1"/>
    <n v="2"/>
  </r>
  <r>
    <n v="77257"/>
    <x v="0"/>
    <n v="61"/>
    <n v="2"/>
    <n v="1"/>
    <n v="1"/>
    <n v="2"/>
    <n v="3"/>
    <n v="1"/>
    <n v="51"/>
    <n v="1.32"/>
    <n v="152"/>
    <n v="3.93"/>
    <n v="55"/>
    <n v="1.4235294117647062"/>
    <n v="50.753551745445435"/>
    <n v="1.3136213392938818"/>
    <n v="2"/>
    <n v="2"/>
    <m/>
    <n v="14"/>
    <n v="2"/>
    <n v="2"/>
    <m/>
    <m/>
    <m/>
    <n v="3"/>
    <n v="15"/>
    <n v="0"/>
    <n v="1"/>
    <n v="1"/>
    <n v="2"/>
  </r>
  <r>
    <n v="77259"/>
    <x v="0"/>
    <n v="24"/>
    <n v="3"/>
    <n v="1"/>
    <n v="1"/>
    <n v="1"/>
    <n v="3"/>
    <n v="1"/>
    <n v="34"/>
    <n v="0.88"/>
    <n v="138"/>
    <n v="3.57"/>
    <n v="38"/>
    <n v="0.98352941176470576"/>
    <n v="30.665888413492276"/>
    <n v="0.79370534717274122"/>
    <n v="2"/>
    <m/>
    <m/>
    <n v="5"/>
    <n v="2"/>
    <n v="2"/>
    <n v="3"/>
    <n v="3"/>
    <n v="3"/>
    <n v="1"/>
    <n v="0"/>
    <n v="0"/>
    <n v="1"/>
    <n v="1"/>
    <n v="2"/>
  </r>
  <r>
    <n v="77275"/>
    <x v="0"/>
    <n v="60"/>
    <n v="2"/>
    <n v="2"/>
    <m/>
    <n v="2"/>
    <n v="3"/>
    <n v="1"/>
    <n v="31"/>
    <n v="0.8"/>
    <n v="165"/>
    <n v="4.2699999999999996"/>
    <n v="35"/>
    <n v="0.90322580645161288"/>
    <n v="32.702758774630333"/>
    <n v="0.84394216192594418"/>
    <n v="1"/>
    <n v="2"/>
    <m/>
    <n v="14"/>
    <n v="3"/>
    <n v="2"/>
    <m/>
    <m/>
    <m/>
    <n v="1"/>
    <n v="0"/>
    <n v="0"/>
    <n v="2"/>
    <n v="1"/>
    <n v="2"/>
  </r>
  <r>
    <n v="77277"/>
    <x v="0"/>
    <n v="53"/>
    <n v="3"/>
    <n v="2"/>
    <m/>
    <n v="1"/>
    <n v="2"/>
    <n v="1"/>
    <n v="26"/>
    <n v="0.67"/>
    <n v="265"/>
    <n v="6.85"/>
    <n v="23"/>
    <n v="0.59269230769230774"/>
    <n v="27.578359572340112"/>
    <n v="0.71067311205645667"/>
    <n v="2"/>
    <n v="2"/>
    <m/>
    <n v="5"/>
    <n v="2"/>
    <n v="1"/>
    <n v="3"/>
    <n v="3"/>
    <n v="3"/>
    <n v="1"/>
    <n v="0"/>
    <n v="21"/>
    <n v="1"/>
    <n v="1"/>
    <n v="2"/>
  </r>
  <r>
    <n v="77280"/>
    <x v="0"/>
    <n v="42"/>
    <n v="3"/>
    <n v="1"/>
    <n v="2"/>
    <n v="1"/>
    <n v="4"/>
    <n v="6"/>
    <n v="55"/>
    <n v="1.42"/>
    <n v="233"/>
    <n v="6.03"/>
    <n v="49"/>
    <n v="1.265090909090909"/>
    <n v="59.619270081293266"/>
    <n v="1.539261154826117"/>
    <n v="2"/>
    <n v="2"/>
    <m/>
    <n v="14"/>
    <n v="3"/>
    <n v="3"/>
    <n v="3"/>
    <n v="3"/>
    <n v="3"/>
    <n v="5"/>
    <n v="0"/>
    <n v="10"/>
    <n v="1"/>
    <n v="1"/>
    <n v="2"/>
  </r>
  <r>
    <n v="77284"/>
    <x v="0"/>
    <n v="65"/>
    <n v="3"/>
    <n v="2"/>
    <m/>
    <n v="1"/>
    <n v="4"/>
    <n v="1"/>
    <n v="44"/>
    <n v="1.1399999999999999"/>
    <n v="243"/>
    <n v="6.28"/>
    <n v="47"/>
    <n v="1.2177272727272728"/>
    <n v="43.01197440474202"/>
    <n v="1.1144011550319524"/>
    <n v="2"/>
    <n v="2"/>
    <m/>
    <n v="9"/>
    <n v="4"/>
    <n v="3"/>
    <n v="3"/>
    <n v="3"/>
    <n v="2"/>
    <n v="1"/>
    <n v="0"/>
    <n v="7"/>
    <n v="1"/>
    <n v="1"/>
    <n v="2"/>
  </r>
  <r>
    <n v="77289"/>
    <x v="0"/>
    <n v="24"/>
    <n v="4"/>
    <n v="2"/>
    <m/>
    <n v="1"/>
    <n v="4"/>
    <n v="5"/>
    <n v="40"/>
    <n v="1.03"/>
    <n v="144"/>
    <n v="3.72"/>
    <n v="43"/>
    <n v="1.1072500000000001"/>
    <n v="45.561809468492363"/>
    <n v="1.1732165938136785"/>
    <n v="2"/>
    <m/>
    <m/>
    <n v="4"/>
    <n v="3"/>
    <n v="2"/>
    <n v="3"/>
    <n v="3"/>
    <n v="2"/>
    <n v="3"/>
    <n v="0"/>
    <n v="0"/>
    <n v="1"/>
    <n v="1"/>
    <n v="1"/>
  </r>
  <r>
    <n v="77298"/>
    <x v="0"/>
    <n v="63"/>
    <n v="3"/>
    <n v="1"/>
    <n v="2"/>
    <n v="1"/>
    <n v="5"/>
    <n v="3"/>
    <n v="41"/>
    <n v="1.06"/>
    <n v="133"/>
    <n v="3.44"/>
    <n v="50"/>
    <n v="1.2926829268292683"/>
    <n v="46.288987711087941"/>
    <n v="1.1967396822866638"/>
    <n v="2"/>
    <n v="1"/>
    <n v="2"/>
    <n v="6"/>
    <n v="4"/>
    <n v="3"/>
    <n v="3"/>
    <n v="3"/>
    <n v="3"/>
    <n v="0"/>
    <n v="1"/>
    <n v="0"/>
    <n v="1"/>
    <n v="1"/>
    <n v="2"/>
  </r>
  <r>
    <n v="77300"/>
    <x v="0"/>
    <n v="24"/>
    <n v="2"/>
    <n v="2"/>
    <m/>
    <n v="1"/>
    <n v="4"/>
    <n v="5"/>
    <n v="35"/>
    <n v="0.91"/>
    <n v="125"/>
    <n v="3.23"/>
    <n v="35"/>
    <n v="0.91"/>
    <n v="38.600200073113292"/>
    <n v="1.0036052019009456"/>
    <n v="2"/>
    <m/>
    <m/>
    <n v="12"/>
    <n v="4"/>
    <n v="3"/>
    <n v="3"/>
    <n v="3"/>
    <n v="3"/>
    <n v="2"/>
    <n v="2"/>
    <n v="3"/>
    <n v="1"/>
    <n v="1"/>
    <n v="2"/>
  </r>
  <r>
    <n v="77302"/>
    <x v="0"/>
    <n v="23"/>
    <n v="3"/>
    <n v="2"/>
    <m/>
    <n v="1"/>
    <n v="4"/>
    <n v="5"/>
    <n v="58"/>
    <n v="1.5"/>
    <n v="127"/>
    <n v="3.28"/>
    <n v="59"/>
    <n v="1.5258620689655173"/>
    <n v="59.852729356831261"/>
    <n v="1.5479154144008083"/>
    <n v="2"/>
    <m/>
    <m/>
    <n v="6"/>
    <n v="3"/>
    <n v="2"/>
    <m/>
    <m/>
    <m/>
    <n v="3"/>
    <n v="10"/>
    <n v="0"/>
    <n v="1"/>
    <n v="1"/>
    <n v="2"/>
  </r>
  <r>
    <n v="77306"/>
    <x v="0"/>
    <n v="73"/>
    <n v="2"/>
    <n v="2"/>
    <m/>
    <n v="2"/>
    <n v="3"/>
    <n v="1"/>
    <n v="37"/>
    <n v="0.96"/>
    <n v="232"/>
    <n v="6"/>
    <n v="34"/>
    <n v="0.88216216216216214"/>
    <n v="52.655472249181919"/>
    <n v="1.3661960367355308"/>
    <n v="1"/>
    <n v="2"/>
    <m/>
    <n v="15"/>
    <n v="2"/>
    <n v="3"/>
    <n v="3"/>
    <n v="3"/>
    <n v="3"/>
    <n v="1"/>
    <n v="2"/>
    <n v="0"/>
    <n v="2"/>
    <n v="2"/>
    <m/>
  </r>
  <r>
    <n v="77310"/>
    <x v="0"/>
    <n v="26"/>
    <n v="1"/>
    <n v="2"/>
    <m/>
    <n v="2"/>
    <n v="5"/>
    <n v="6"/>
    <n v="42"/>
    <n v="1.0900000000000001"/>
    <n v="167"/>
    <n v="4.32"/>
    <n v="40"/>
    <n v="1.0380952380952382"/>
    <n v="45.683278688041092"/>
    <n v="1.1855898516658283"/>
    <n v="2"/>
    <m/>
    <m/>
    <n v="8"/>
    <n v="4"/>
    <n v="3"/>
    <n v="3"/>
    <n v="3"/>
    <n v="3"/>
    <n v="1"/>
    <n v="2"/>
    <n v="3"/>
    <n v="1"/>
    <n v="1"/>
    <n v="2"/>
  </r>
  <r>
    <n v="77398"/>
    <x v="0"/>
    <n v="62"/>
    <n v="2"/>
    <n v="2"/>
    <m/>
    <n v="2"/>
    <n v="1"/>
    <n v="4"/>
    <n v="37"/>
    <n v="0.96"/>
    <n v="208"/>
    <n v="5.38"/>
    <n v="36"/>
    <n v="0.93405405405405406"/>
    <n v="35.785347604611339"/>
    <n v="0.92848469460613203"/>
    <n v="1"/>
    <n v="2"/>
    <m/>
    <n v="6"/>
    <n v="1"/>
    <n v="3"/>
    <n v="3"/>
    <n v="3"/>
    <n v="3"/>
    <n v="0"/>
    <n v="0"/>
    <n v="0"/>
    <n v="2"/>
    <n v="1"/>
    <n v="1"/>
  </r>
  <r>
    <n v="77400"/>
    <x v="0"/>
    <n v="80"/>
    <n v="3"/>
    <n v="1"/>
    <n v="2"/>
    <n v="1"/>
    <n v="3"/>
    <n v="1"/>
    <n v="32"/>
    <n v="0.83"/>
    <n v="185"/>
    <n v="4.78"/>
    <n v="30"/>
    <n v="0.77812499999999996"/>
    <n v="37.047750182747038"/>
    <n v="0.9609260203650013"/>
    <n v="2"/>
    <n v="2"/>
    <m/>
    <n v="6"/>
    <n v="2"/>
    <n v="2"/>
    <n v="3"/>
    <n v="2"/>
    <n v="0"/>
    <n v="5"/>
    <n v="0"/>
    <n v="0"/>
    <n v="1"/>
    <n v="1"/>
    <n v="2"/>
  </r>
  <r>
    <n v="77414"/>
    <x v="0"/>
    <n v="32"/>
    <n v="1"/>
    <n v="2"/>
    <m/>
    <n v="2"/>
    <n v="2"/>
    <n v="1"/>
    <n v="50"/>
    <n v="1.29"/>
    <n v="167"/>
    <n v="4.32"/>
    <n v="52"/>
    <n v="1.3415999999999999"/>
    <n v="61.900473696875622"/>
    <n v="1.5970322213793913"/>
    <n v="1"/>
    <m/>
    <m/>
    <n v="6"/>
    <n v="4"/>
    <n v="2"/>
    <m/>
    <m/>
    <m/>
    <n v="1"/>
    <n v="0"/>
    <n v="0"/>
    <n v="1"/>
    <n v="2"/>
    <m/>
  </r>
  <r>
    <n v="77417"/>
    <x v="0"/>
    <n v="80"/>
    <n v="3"/>
    <n v="1"/>
    <n v="1"/>
    <n v="1"/>
    <n v="3"/>
    <n v="1"/>
    <n v="32"/>
    <n v="0.83"/>
    <n v="122"/>
    <n v="3.15"/>
    <n v="42"/>
    <n v="1.089375"/>
    <n v="27.857414149501018"/>
    <n v="0.72255167950268262"/>
    <n v="2"/>
    <n v="2"/>
    <m/>
    <n v="3"/>
    <n v="3"/>
    <n v="0"/>
    <m/>
    <m/>
    <m/>
    <n v="0"/>
    <n v="0"/>
    <n v="0"/>
    <n v="1"/>
    <n v="1"/>
    <n v="2"/>
  </r>
  <r>
    <n v="77419"/>
    <x v="0"/>
    <n v="24"/>
    <n v="3"/>
    <n v="2"/>
    <m/>
    <n v="1"/>
    <n v="4"/>
    <n v="5"/>
    <n v="28"/>
    <n v="0.72"/>
    <n v="159"/>
    <n v="4.1100000000000003"/>
    <n v="35"/>
    <n v="0.9"/>
    <n v="32.25491708944157"/>
    <n v="0.82941215372849741"/>
    <n v="2"/>
    <m/>
    <m/>
    <n v="15"/>
    <n v="4"/>
    <n v="3"/>
    <n v="3"/>
    <n v="3"/>
    <n v="3"/>
    <n v="0"/>
    <n v="0"/>
    <n v="0"/>
    <n v="1"/>
    <n v="1"/>
    <n v="1"/>
  </r>
  <r>
    <n v="77422"/>
    <x v="0"/>
    <n v="80"/>
    <n v="6"/>
    <n v="2"/>
    <m/>
    <n v="1"/>
    <n v="5"/>
    <n v="1"/>
    <n v="66"/>
    <n v="1.71"/>
    <n v="149"/>
    <n v="3.85"/>
    <n v="76"/>
    <n v="1.9690909090909092"/>
    <n v="71.483420644331659"/>
    <n v="1.8520704439667748"/>
    <n v="2"/>
    <n v="2"/>
    <m/>
    <n v="14"/>
    <n v="2"/>
    <n v="2"/>
    <n v="3"/>
    <n v="3"/>
    <n v="3"/>
    <n v="0"/>
    <n v="0"/>
    <n v="0"/>
    <n v="1"/>
    <n v="1"/>
    <n v="2"/>
  </r>
  <r>
    <n v="77423"/>
    <x v="0"/>
    <n v="74"/>
    <n v="3"/>
    <n v="1"/>
    <n v="2"/>
    <n v="1"/>
    <n v="2"/>
    <n v="1"/>
    <n v="31"/>
    <n v="0.8"/>
    <n v="125"/>
    <n v="3.23"/>
    <n v="31"/>
    <n v="0.8"/>
    <n v="31.353691259353539"/>
    <n v="0.80912751637041391"/>
    <n v="2"/>
    <n v="2"/>
    <m/>
    <n v="5"/>
    <n v="1"/>
    <n v="2"/>
    <n v="3"/>
    <n v="3"/>
    <n v="3"/>
    <m/>
    <n v="0"/>
    <n v="0"/>
    <n v="1"/>
    <n v="1"/>
    <n v="2"/>
  </r>
  <r>
    <n v="77425"/>
    <x v="0"/>
    <n v="66"/>
    <n v="4"/>
    <n v="2"/>
    <m/>
    <n v="1"/>
    <n v="3"/>
    <n v="2"/>
    <n v="42"/>
    <n v="1.0900000000000001"/>
    <n v="161"/>
    <n v="4.16"/>
    <n v="50"/>
    <n v="1.2976190476190479"/>
    <n v="30.247931340987734"/>
    <n v="0.78500583718277694"/>
    <n v="2"/>
    <n v="2"/>
    <m/>
    <n v="12"/>
    <n v="1"/>
    <n v="2"/>
    <n v="3"/>
    <n v="3"/>
    <n v="3"/>
    <n v="4"/>
    <n v="6"/>
    <n v="0"/>
    <n v="1"/>
    <n v="1"/>
    <n v="2"/>
  </r>
  <r>
    <n v="77443"/>
    <x v="0"/>
    <n v="64"/>
    <n v="3"/>
    <n v="1"/>
    <n v="1"/>
    <n v="1"/>
    <n v="5"/>
    <n v="1"/>
    <n v="47"/>
    <n v="1.22"/>
    <n v="191"/>
    <n v="4.9400000000000004"/>
    <n v="54"/>
    <n v="1.4017021276595745"/>
    <n v="50.294782509494702"/>
    <n v="1.3055241417358199"/>
    <n v="2"/>
    <n v="1"/>
    <n v="2"/>
    <n v="6"/>
    <n v="3"/>
    <n v="1"/>
    <m/>
    <m/>
    <m/>
    <n v="1"/>
    <n v="0"/>
    <n v="0"/>
    <n v="1"/>
    <n v="1"/>
    <n v="2"/>
  </r>
  <r>
    <n v="77444"/>
    <x v="0"/>
    <n v="63"/>
    <n v="4"/>
    <n v="1"/>
    <n v="1"/>
    <n v="1"/>
    <n v="3"/>
    <n v="3"/>
    <n v="46"/>
    <n v="1.19"/>
    <n v="135"/>
    <n v="3.49"/>
    <n v="52"/>
    <n v="1.3452173913043477"/>
    <n v="45.834964132461288"/>
    <n v="1.1857305938614986"/>
    <n v="2"/>
    <n v="2"/>
    <m/>
    <n v="6"/>
    <n v="3"/>
    <n v="0"/>
    <n v="3"/>
    <n v="3"/>
    <n v="1"/>
    <m/>
    <n v="0"/>
    <n v="0"/>
    <n v="1"/>
    <n v="1"/>
    <n v="2"/>
  </r>
  <r>
    <n v="77448"/>
    <x v="0"/>
    <n v="26"/>
    <n v="4"/>
    <n v="2"/>
    <m/>
    <n v="1"/>
    <n v="5"/>
    <n v="5"/>
    <n v="52"/>
    <n v="1.34"/>
    <n v="148"/>
    <n v="3.83"/>
    <n v="57"/>
    <n v="1.4688461538461541"/>
    <n v="48.257127992936574"/>
    <n v="1.2435490675102889"/>
    <n v="2"/>
    <m/>
    <m/>
    <n v="6"/>
    <n v="1"/>
    <n v="0"/>
    <n v="3"/>
    <n v="3"/>
    <n v="1"/>
    <n v="0"/>
    <n v="0"/>
    <n v="0"/>
    <n v="1"/>
    <n v="2"/>
    <m/>
  </r>
  <r>
    <n v="77452"/>
    <x v="0"/>
    <n v="27"/>
    <n v="1"/>
    <n v="2"/>
    <m/>
    <n v="2"/>
    <n v="2"/>
    <n v="6"/>
    <n v="27"/>
    <n v="0.7"/>
    <n v="168"/>
    <n v="4.34"/>
    <n v="35"/>
    <n v="0.90740740740740744"/>
    <n v="30.481738416443228"/>
    <n v="0.79026729227815773"/>
    <n v="1"/>
    <m/>
    <m/>
    <n v="3"/>
    <n v="5"/>
    <n v="3"/>
    <n v="3"/>
    <n v="3"/>
    <n v="3"/>
    <n v="14"/>
    <n v="0"/>
    <n v="0"/>
    <n v="1"/>
    <n v="2"/>
    <m/>
  </r>
  <r>
    <n v="77458"/>
    <x v="0"/>
    <n v="50"/>
    <n v="4"/>
    <n v="2"/>
    <m/>
    <n v="1"/>
    <n v="4"/>
    <n v="1"/>
    <n v="35"/>
    <n v="0.91"/>
    <n v="189"/>
    <n v="4.8899999999999997"/>
    <n v="40"/>
    <n v="1.04"/>
    <n v="39.041752001422914"/>
    <n v="1.0150855520369959"/>
    <n v="2"/>
    <n v="2"/>
    <m/>
    <m/>
    <n v="3"/>
    <n v="0"/>
    <n v="3"/>
    <n v="3"/>
    <n v="3"/>
    <m/>
    <n v="0"/>
    <n v="0"/>
    <n v="1"/>
    <n v="1"/>
    <n v="2"/>
  </r>
  <r>
    <n v="77459"/>
    <x v="0"/>
    <n v="29"/>
    <n v="1"/>
    <n v="2"/>
    <m/>
    <n v="2"/>
    <n v="5"/>
    <n v="5"/>
    <n v="56"/>
    <n v="1.45"/>
    <n v="160"/>
    <n v="4.1399999999999997"/>
    <n v="53"/>
    <n v="1.3723214285714285"/>
    <n v="54.07102833075605"/>
    <n v="1.4000534121356478"/>
    <n v="1"/>
    <m/>
    <m/>
    <n v="7"/>
    <n v="3"/>
    <n v="3"/>
    <n v="3"/>
    <n v="3"/>
    <n v="3"/>
    <n v="2"/>
    <n v="0"/>
    <n v="6"/>
    <n v="1"/>
    <n v="1"/>
    <n v="1"/>
  </r>
  <r>
    <n v="77460"/>
    <x v="0"/>
    <n v="45"/>
    <n v="1"/>
    <n v="2"/>
    <m/>
    <n v="2"/>
    <n v="5"/>
    <n v="3"/>
    <n v="50"/>
    <n v="1.29"/>
    <n v="250"/>
    <n v="6.47"/>
    <n v="56"/>
    <n v="1.4448000000000001"/>
    <n v="52.290241052851179"/>
    <n v="1.3490882191635603"/>
    <n v="1"/>
    <n v="1"/>
    <n v="2"/>
    <n v="7"/>
    <n v="4"/>
    <n v="1"/>
    <n v="1"/>
    <n v="2"/>
    <n v="2"/>
    <n v="6"/>
    <n v="120"/>
    <n v="4"/>
    <n v="1"/>
    <n v="2"/>
    <m/>
  </r>
  <r>
    <n v="77468"/>
    <x v="0"/>
    <n v="54"/>
    <n v="4"/>
    <n v="1"/>
    <n v="1"/>
    <n v="1"/>
    <n v="4"/>
    <n v="1"/>
    <n v="72"/>
    <n v="1.86"/>
    <n v="207"/>
    <n v="5.35"/>
    <n v="81"/>
    <n v="2.0924999999999998"/>
    <n v="85.940534948742481"/>
    <n v="2.2201304861758477"/>
    <n v="1"/>
    <n v="2"/>
    <m/>
    <n v="6"/>
    <n v="3"/>
    <n v="3"/>
    <n v="3"/>
    <n v="3"/>
    <n v="3"/>
    <n v="5"/>
    <n v="0"/>
    <n v="0"/>
    <n v="1"/>
    <n v="1"/>
    <n v="2"/>
  </r>
  <r>
    <n v="77471"/>
    <x v="0"/>
    <n v="62"/>
    <n v="3"/>
    <n v="1"/>
    <n v="1"/>
    <n v="2"/>
    <n v="5"/>
    <n v="1"/>
    <n v="70"/>
    <n v="1.81"/>
    <n v="219"/>
    <n v="5.66"/>
    <n v="79"/>
    <n v="2.0427142857142857"/>
    <n v="74.303990411074139"/>
    <n v="1.9212888949149172"/>
    <n v="1"/>
    <n v="2"/>
    <m/>
    <n v="8"/>
    <n v="3"/>
    <n v="3"/>
    <n v="3"/>
    <n v="3"/>
    <n v="3"/>
    <n v="0"/>
    <n v="0"/>
    <n v="0"/>
    <n v="1"/>
    <n v="1"/>
    <n v="2"/>
  </r>
  <r>
    <n v="77475"/>
    <x v="0"/>
    <n v="48"/>
    <n v="3"/>
    <n v="2"/>
    <m/>
    <n v="1"/>
    <n v="4"/>
    <n v="1"/>
    <n v="49"/>
    <n v="1.27"/>
    <n v="315"/>
    <n v="8.15"/>
    <n v="58"/>
    <n v="1.503265306122449"/>
    <n v="45.814804885397088"/>
    <n v="1.1874449429480469"/>
    <n v="1"/>
    <n v="2"/>
    <m/>
    <n v="15"/>
    <n v="3"/>
    <n v="2"/>
    <n v="3"/>
    <n v="4"/>
    <n v="4"/>
    <n v="3"/>
    <n v="1"/>
    <n v="2"/>
    <n v="1"/>
    <n v="1"/>
    <n v="2"/>
  </r>
  <r>
    <n v="77477"/>
    <x v="0"/>
    <n v="59"/>
    <n v="6"/>
    <n v="2"/>
    <m/>
    <n v="2"/>
    <n v="5"/>
    <n v="3"/>
    <n v="32"/>
    <n v="0.83"/>
    <n v="236"/>
    <n v="6.1"/>
    <n v="26"/>
    <n v="0.67437499999999995"/>
    <n v="34.110427954994968"/>
    <n v="0.88473922508268199"/>
    <n v="1"/>
    <n v="2"/>
    <m/>
    <n v="15"/>
    <n v="2"/>
    <n v="0"/>
    <n v="3"/>
    <n v="3"/>
    <n v="3"/>
    <n v="0"/>
    <n v="0"/>
    <n v="0"/>
    <n v="1"/>
    <n v="1"/>
    <n v="2"/>
  </r>
  <r>
    <n v="77483"/>
    <x v="0"/>
    <n v="45"/>
    <n v="3"/>
    <n v="2"/>
    <m/>
    <n v="1"/>
    <n v="3"/>
    <n v="1"/>
    <n v="33"/>
    <n v="0.85"/>
    <n v="167"/>
    <n v="4.32"/>
    <n v="30"/>
    <n v="0.77272727272727271"/>
    <n v="31.285621605595718"/>
    <n v="0.8058417686289806"/>
    <n v="2"/>
    <n v="2"/>
    <m/>
    <n v="6"/>
    <n v="5"/>
    <n v="2"/>
    <n v="3"/>
    <n v="3"/>
    <n v="2"/>
    <n v="1"/>
    <n v="0"/>
    <n v="4"/>
    <n v="1"/>
    <n v="2"/>
    <m/>
  </r>
  <r>
    <n v="77484"/>
    <x v="0"/>
    <n v="40"/>
    <n v="6"/>
    <n v="2"/>
    <m/>
    <n v="2"/>
    <n v="1"/>
    <n v="1"/>
    <n v="48"/>
    <n v="1.24"/>
    <n v="145"/>
    <n v="3.75"/>
    <n v="47"/>
    <n v="1.2141666666666666"/>
    <n v="49.77554039793786"/>
    <n v="1.285868126946728"/>
    <n v="1"/>
    <n v="2"/>
    <m/>
    <n v="2"/>
    <n v="2"/>
    <n v="0"/>
    <m/>
    <m/>
    <m/>
    <m/>
    <n v="0"/>
    <n v="0"/>
    <n v="2"/>
    <n v="1"/>
    <n v="2"/>
  </r>
  <r>
    <n v="77489"/>
    <x v="0"/>
    <n v="74"/>
    <n v="3"/>
    <n v="2"/>
    <m/>
    <n v="1"/>
    <n v="2"/>
    <n v="6"/>
    <n v="35"/>
    <n v="0.91"/>
    <n v="170"/>
    <n v="4.4000000000000004"/>
    <n v="30"/>
    <n v="0.78"/>
    <n v="31.546938967388652"/>
    <n v="0.82022041315210503"/>
    <n v="2"/>
    <n v="2"/>
    <m/>
    <n v="9"/>
    <n v="2"/>
    <n v="2"/>
    <n v="3"/>
    <n v="3"/>
    <n v="3"/>
    <n v="0"/>
    <n v="0"/>
    <n v="0"/>
    <n v="1"/>
    <n v="1"/>
    <n v="2"/>
  </r>
  <r>
    <n v="77492"/>
    <x v="0"/>
    <n v="34"/>
    <n v="4"/>
    <n v="2"/>
    <m/>
    <n v="1"/>
    <n v="3"/>
    <n v="6"/>
    <n v="34"/>
    <n v="0.88"/>
    <n v="218"/>
    <n v="5.64"/>
    <n v="35"/>
    <n v="0.90588235294117647"/>
    <n v="38.639892984850491"/>
    <n v="1.0000913478431892"/>
    <n v="2"/>
    <m/>
    <m/>
    <n v="6"/>
    <n v="2"/>
    <n v="1"/>
    <n v="3"/>
    <n v="1"/>
    <n v="1"/>
    <n v="6"/>
    <n v="2"/>
    <n v="3"/>
    <n v="1"/>
    <n v="1"/>
    <n v="2"/>
  </r>
  <r>
    <n v="77494"/>
    <x v="0"/>
    <n v="80"/>
    <n v="3"/>
    <n v="1"/>
    <n v="2"/>
    <n v="1"/>
    <n v="5"/>
    <n v="1"/>
    <n v="63"/>
    <n v="1.63"/>
    <n v="144"/>
    <n v="3.72"/>
    <n v="67"/>
    <n v="1.7334920634920634"/>
    <n v="61.789043676518332"/>
    <n v="1.5986689078210299"/>
    <n v="2"/>
    <n v="1"/>
    <n v="2"/>
    <n v="6"/>
    <n v="1"/>
    <n v="0"/>
    <n v="3"/>
    <n v="3"/>
    <n v="3"/>
    <m/>
    <n v="1"/>
    <n v="0"/>
    <n v="1"/>
    <n v="1"/>
    <n v="2"/>
  </r>
  <r>
    <n v="77499"/>
    <x v="0"/>
    <n v="31"/>
    <n v="3"/>
    <n v="2"/>
    <m/>
    <n v="1"/>
    <n v="4"/>
    <n v="5"/>
    <n v="43"/>
    <n v="1.1100000000000001"/>
    <n v="156"/>
    <n v="4.03"/>
    <n v="50"/>
    <n v="1.2906976744186047"/>
    <n v="39.69091223763909"/>
    <n v="1.0245793624134742"/>
    <n v="2"/>
    <m/>
    <m/>
    <n v="6"/>
    <n v="3"/>
    <n v="0"/>
    <n v="3"/>
    <n v="3"/>
    <n v="3"/>
    <n v="0"/>
    <n v="0"/>
    <n v="5"/>
    <n v="2"/>
    <n v="1"/>
    <n v="2"/>
  </r>
  <r>
    <n v="77503"/>
    <x v="0"/>
    <n v="59"/>
    <n v="3"/>
    <n v="2"/>
    <m/>
    <n v="1"/>
    <n v="5"/>
    <n v="5"/>
    <n v="31"/>
    <n v="0.8"/>
    <n v="106"/>
    <n v="2.74"/>
    <n v="38"/>
    <n v="0.98064516129032264"/>
    <n v="34.095598195525326"/>
    <n v="0.87988640504581495"/>
    <n v="2"/>
    <n v="2"/>
    <m/>
    <n v="1"/>
    <n v="4"/>
    <n v="3"/>
    <n v="3"/>
    <n v="3"/>
    <n v="3"/>
    <m/>
    <n v="5"/>
    <n v="2"/>
    <n v="1"/>
    <n v="1"/>
    <n v="1"/>
  </r>
  <r>
    <n v="77507"/>
    <x v="0"/>
    <n v="43"/>
    <n v="6"/>
    <n v="2"/>
    <m/>
    <n v="2"/>
    <n v="5"/>
    <n v="1"/>
    <n v="51"/>
    <n v="1.32"/>
    <n v="166"/>
    <n v="4.29"/>
    <n v="47"/>
    <n v="1.2164705882352942"/>
    <n v="52.630965344702183"/>
    <n v="1.3622132206864095"/>
    <n v="1"/>
    <n v="2"/>
    <m/>
    <n v="14"/>
    <n v="1"/>
    <n v="3"/>
    <n v="3"/>
    <n v="3"/>
    <n v="3"/>
    <n v="0"/>
    <n v="0"/>
    <n v="4"/>
    <n v="2"/>
    <n v="1"/>
    <n v="2"/>
  </r>
  <r>
    <n v="77509"/>
    <x v="0"/>
    <n v="53"/>
    <n v="4"/>
    <n v="2"/>
    <m/>
    <n v="1"/>
    <n v="3"/>
    <n v="1"/>
    <n v="41"/>
    <n v="1.06"/>
    <n v="231"/>
    <n v="5.97"/>
    <n v="36"/>
    <n v="0.93073170731707322"/>
    <n v="38.114417773241378"/>
    <n v="0.98539714243014298"/>
    <n v="2"/>
    <n v="2"/>
    <m/>
    <n v="7"/>
    <n v="5"/>
    <n v="0"/>
    <n v="3"/>
    <n v="3"/>
    <n v="2"/>
    <n v="5"/>
    <n v="0"/>
    <n v="0"/>
    <n v="1"/>
    <n v="1"/>
    <n v="2"/>
  </r>
  <r>
    <n v="77511"/>
    <x v="0"/>
    <n v="80"/>
    <n v="4"/>
    <n v="2"/>
    <m/>
    <n v="1"/>
    <n v="1"/>
    <n v="2"/>
    <n v="27"/>
    <n v="0.7"/>
    <n v="126"/>
    <n v="3.26"/>
    <n v="26"/>
    <n v="0.67407407407407405"/>
    <n v="34.813511555978408"/>
    <n v="0.90257252182166237"/>
    <n v="1"/>
    <n v="2"/>
    <m/>
    <n v="8"/>
    <n v="3"/>
    <n v="0"/>
    <m/>
    <m/>
    <m/>
    <n v="1"/>
    <n v="0"/>
    <n v="0"/>
    <n v="1"/>
    <n v="1"/>
    <n v="2"/>
  </r>
  <r>
    <n v="77513"/>
    <x v="0"/>
    <n v="34"/>
    <n v="2"/>
    <n v="2"/>
    <m/>
    <n v="2"/>
    <n v="4"/>
    <n v="4"/>
    <n v="55"/>
    <n v="1.42"/>
    <n v="194"/>
    <n v="5.0199999999999996"/>
    <n v="54"/>
    <n v="1.394181818181818"/>
    <n v="60.124729505658173"/>
    <n v="1.5523111981460838"/>
    <n v="2"/>
    <m/>
    <m/>
    <n v="15"/>
    <n v="3"/>
    <n v="3"/>
    <n v="3"/>
    <n v="3"/>
    <n v="3"/>
    <n v="7"/>
    <n v="0"/>
    <n v="0"/>
    <n v="1"/>
    <n v="2"/>
    <m/>
  </r>
  <r>
    <n v="77520"/>
    <x v="0"/>
    <n v="80"/>
    <n v="3"/>
    <n v="1"/>
    <n v="1"/>
    <n v="1"/>
    <n v="5"/>
    <n v="1"/>
    <n v="90"/>
    <n v="2.33"/>
    <n v="190"/>
    <n v="4.91"/>
    <n v="85"/>
    <n v="2.2005555555555558"/>
    <n v="91.060022293815649"/>
    <n v="2.3574427993843385"/>
    <n v="1"/>
    <n v="2"/>
    <m/>
    <n v="77"/>
    <n v="1"/>
    <n v="2"/>
    <n v="3"/>
    <n v="3"/>
    <n v="3"/>
    <m/>
    <n v="0"/>
    <n v="0"/>
    <n v="1"/>
    <n v="1"/>
    <n v="2"/>
  </r>
  <r>
    <n v="77521"/>
    <x v="0"/>
    <n v="41"/>
    <n v="3"/>
    <n v="1"/>
    <n v="1"/>
    <n v="1"/>
    <n v="4"/>
    <n v="1"/>
    <n v="58"/>
    <n v="1.5"/>
    <n v="200"/>
    <n v="5.17"/>
    <n v="65"/>
    <n v="1.6810344827586208"/>
    <n v="53.446444216617827"/>
    <n v="1.3822356262918403"/>
    <n v="1"/>
    <n v="2"/>
    <m/>
    <n v="15"/>
    <n v="2"/>
    <n v="3"/>
    <n v="3"/>
    <n v="3"/>
    <n v="3"/>
    <n v="1"/>
    <n v="0"/>
    <n v="1"/>
    <n v="1"/>
    <n v="1"/>
    <n v="2"/>
  </r>
  <r>
    <n v="77522"/>
    <x v="0"/>
    <n v="80"/>
    <n v="3"/>
    <n v="2"/>
    <m/>
    <n v="1"/>
    <n v="1"/>
    <n v="1"/>
    <n v="56"/>
    <n v="1.45"/>
    <n v="127"/>
    <n v="3.28"/>
    <n v="60"/>
    <n v="1.5535714285714286"/>
    <n v="57.27680731797011"/>
    <n v="1.4830601894831545"/>
    <n v="1"/>
    <n v="1"/>
    <n v="1"/>
    <n v="7"/>
    <n v="1"/>
    <n v="3"/>
    <n v="3"/>
    <n v="3"/>
    <n v="3"/>
    <m/>
    <n v="0"/>
    <n v="0"/>
    <n v="1"/>
    <n v="1"/>
    <n v="2"/>
  </r>
  <r>
    <n v="77527"/>
    <x v="0"/>
    <n v="47"/>
    <n v="2"/>
    <n v="2"/>
    <m/>
    <n v="2"/>
    <n v="1"/>
    <n v="1"/>
    <n v="63"/>
    <n v="1.63"/>
    <n v="188"/>
    <n v="4.8600000000000003"/>
    <n v="59"/>
    <n v="1.5265079365079364"/>
    <n v="62.920959929339084"/>
    <n v="1.6279549949971857"/>
    <n v="1"/>
    <n v="2"/>
    <m/>
    <n v="77"/>
    <n v="4"/>
    <n v="0"/>
    <m/>
    <m/>
    <m/>
    <m/>
    <n v="0"/>
    <n v="0"/>
    <n v="2"/>
    <n v="2"/>
    <m/>
  </r>
  <r>
    <n v="77528"/>
    <x v="0"/>
    <n v="40"/>
    <n v="6"/>
    <n v="1"/>
    <n v="2"/>
    <n v="1"/>
    <n v="4"/>
    <n v="1"/>
    <n v="36"/>
    <n v="0.93"/>
    <n v="280"/>
    <n v="7.24"/>
    <n v="37"/>
    <n v="0.95583333333333342"/>
    <n v="41.207696766841551"/>
    <n v="1.0645321664767402"/>
    <n v="1"/>
    <n v="2"/>
    <m/>
    <n v="15"/>
    <n v="3"/>
    <n v="3"/>
    <n v="3"/>
    <n v="3"/>
    <n v="3"/>
    <n v="2"/>
    <n v="0"/>
    <n v="0"/>
    <n v="1"/>
    <n v="1"/>
    <n v="2"/>
  </r>
  <r>
    <n v="77529"/>
    <x v="0"/>
    <n v="65"/>
    <n v="4"/>
    <n v="2"/>
    <m/>
    <n v="1"/>
    <n v="5"/>
    <n v="1"/>
    <n v="57"/>
    <n v="1.47"/>
    <n v="135"/>
    <n v="3.49"/>
    <n v="63"/>
    <n v="1.6247368421052633"/>
    <n v="57.917574439115107"/>
    <n v="1.4936637618508635"/>
    <n v="1"/>
    <n v="2"/>
    <m/>
    <n v="14"/>
    <n v="4"/>
    <n v="0"/>
    <n v="3"/>
    <n v="3"/>
    <n v="3"/>
    <m/>
    <n v="0"/>
    <n v="0"/>
    <n v="1"/>
    <n v="1"/>
    <n v="2"/>
  </r>
  <r>
    <n v="77535"/>
    <x v="0"/>
    <n v="72"/>
    <n v="6"/>
    <n v="2"/>
    <m/>
    <n v="2"/>
    <n v="5"/>
    <n v="1"/>
    <n v="58"/>
    <n v="1.5"/>
    <n v="136"/>
    <n v="3.52"/>
    <n v="58"/>
    <n v="1.5"/>
    <n v="57.164322179467348"/>
    <n v="1.4783876425724314"/>
    <n v="1"/>
    <n v="2"/>
    <m/>
    <n v="7"/>
    <n v="2"/>
    <n v="0"/>
    <n v="2"/>
    <n v="2"/>
    <n v="2"/>
    <n v="0"/>
    <n v="0"/>
    <n v="0"/>
    <n v="2"/>
    <n v="1"/>
    <n v="2"/>
  </r>
  <r>
    <n v="77538"/>
    <x v="0"/>
    <n v="23"/>
    <n v="7"/>
    <n v="2"/>
    <m/>
    <n v="1"/>
    <n v="5"/>
    <n v="5"/>
    <n v="60"/>
    <n v="1.55"/>
    <n v="182"/>
    <n v="4.71"/>
    <n v="65"/>
    <n v="1.6791666666666667"/>
    <n v="58.179312990799666"/>
    <n v="1.5029655855956581"/>
    <n v="2"/>
    <m/>
    <m/>
    <n v="15"/>
    <n v="2"/>
    <n v="3"/>
    <n v="3"/>
    <n v="3"/>
    <n v="2"/>
    <n v="0"/>
    <n v="1"/>
    <n v="10"/>
    <n v="1"/>
    <n v="1"/>
    <n v="2"/>
  </r>
  <r>
    <n v="77540"/>
    <x v="0"/>
    <n v="43"/>
    <n v="6"/>
    <n v="2"/>
    <m/>
    <n v="2"/>
    <n v="5"/>
    <n v="1"/>
    <n v="44"/>
    <n v="1.1399999999999999"/>
    <n v="139"/>
    <n v="3.59"/>
    <n v="46"/>
    <n v="1.1918181818181817"/>
    <n v="40.435350524968406"/>
    <n v="1.0476431726923632"/>
    <n v="2"/>
    <n v="2"/>
    <m/>
    <n v="15"/>
    <n v="2"/>
    <n v="1"/>
    <m/>
    <m/>
    <m/>
    <n v="1"/>
    <n v="0"/>
    <n v="0"/>
    <n v="1"/>
    <n v="1"/>
    <n v="2"/>
  </r>
  <r>
    <n v="77541"/>
    <x v="0"/>
    <n v="60"/>
    <n v="3"/>
    <n v="2"/>
    <m/>
    <n v="1"/>
    <n v="5"/>
    <n v="1"/>
    <n v="82"/>
    <n v="2.12"/>
    <n v="253"/>
    <n v="6.54"/>
    <n v="91"/>
    <n v="2.3526829268292686"/>
    <n v="86.043550410061798"/>
    <n v="2.2245405715772075"/>
    <n v="2"/>
    <n v="2"/>
    <m/>
    <n v="15"/>
    <n v="1"/>
    <n v="1"/>
    <n v="3"/>
    <n v="3"/>
    <n v="3"/>
    <n v="0"/>
    <n v="90"/>
    <n v="0"/>
    <n v="1"/>
    <n v="1"/>
    <n v="2"/>
  </r>
  <r>
    <n v="77542"/>
    <x v="0"/>
    <n v="42"/>
    <n v="3"/>
    <n v="2"/>
    <m/>
    <n v="1"/>
    <n v="3"/>
    <n v="6"/>
    <n v="49"/>
    <n v="1.27"/>
    <n v="235"/>
    <n v="6.08"/>
    <n v="56"/>
    <n v="1.4514285714285715"/>
    <n v="55.186342607494808"/>
    <n v="1.4303399002350696"/>
    <n v="2"/>
    <n v="1"/>
    <n v="2"/>
    <n v="5"/>
    <n v="4"/>
    <n v="1"/>
    <m/>
    <m/>
    <m/>
    <m/>
    <n v="60"/>
    <n v="30"/>
    <n v="1"/>
    <n v="2"/>
    <m/>
  </r>
  <r>
    <n v="77543"/>
    <x v="0"/>
    <n v="43"/>
    <n v="3"/>
    <n v="1"/>
    <n v="2"/>
    <n v="1"/>
    <n v="3"/>
    <n v="1"/>
    <n v="39"/>
    <n v="1.01"/>
    <n v="202"/>
    <n v="5.22"/>
    <n v="41"/>
    <n v="1.061794871794872"/>
    <n v="40.367578809978156"/>
    <n v="1.0454167845661009"/>
    <n v="2"/>
    <n v="1"/>
    <n v="1"/>
    <n v="14"/>
    <n v="3"/>
    <n v="2"/>
    <m/>
    <m/>
    <m/>
    <n v="6"/>
    <n v="2"/>
    <n v="2"/>
    <n v="1"/>
    <n v="1"/>
    <n v="2"/>
  </r>
  <r>
    <n v="77547"/>
    <x v="0"/>
    <n v="36"/>
    <n v="3"/>
    <n v="2"/>
    <m/>
    <n v="1"/>
    <n v="4"/>
    <n v="5"/>
    <n v="32"/>
    <n v="0.83"/>
    <n v="261"/>
    <n v="6.75"/>
    <n v="35"/>
    <n v="0.90781249999999991"/>
    <n v="29.942780678040307"/>
    <n v="0.77664087383667046"/>
    <n v="2"/>
    <m/>
    <m/>
    <n v="7"/>
    <n v="3"/>
    <n v="3"/>
    <n v="3"/>
    <n v="3"/>
    <n v="3"/>
    <n v="3"/>
    <n v="6"/>
    <n v="0"/>
    <n v="1"/>
    <n v="1"/>
    <n v="2"/>
  </r>
  <r>
    <n v="77548"/>
    <x v="0"/>
    <n v="69"/>
    <n v="3"/>
    <n v="2"/>
    <m/>
    <n v="1"/>
    <n v="4"/>
    <n v="1"/>
    <n v="50"/>
    <n v="1.29"/>
    <n v="158"/>
    <n v="4.09"/>
    <n v="51"/>
    <n v="1.3158000000000001"/>
    <n v="52.563211480131201"/>
    <n v="1.356130856187385"/>
    <n v="2"/>
    <n v="2"/>
    <m/>
    <n v="8"/>
    <n v="3"/>
    <n v="2"/>
    <n v="3"/>
    <n v="2"/>
    <n v="2"/>
    <n v="2"/>
    <n v="0"/>
    <n v="0"/>
    <n v="1"/>
    <n v="1"/>
    <n v="2"/>
  </r>
  <r>
    <n v="77550"/>
    <x v="0"/>
    <n v="26"/>
    <n v="1"/>
    <n v="2"/>
    <m/>
    <n v="1"/>
    <n v="4"/>
    <n v="1"/>
    <n v="33"/>
    <n v="0.85"/>
    <n v="203"/>
    <n v="5.25"/>
    <n v="29"/>
    <n v="0.74696969696969695"/>
    <n v="40.393403348397598"/>
    <n v="1.0404361468526655"/>
    <n v="2"/>
    <m/>
    <m/>
    <n v="3"/>
    <n v="4"/>
    <n v="3"/>
    <n v="3"/>
    <n v="3"/>
    <n v="3"/>
    <n v="3"/>
    <n v="5"/>
    <n v="7"/>
    <n v="1"/>
    <n v="1"/>
    <n v="2"/>
  </r>
  <r>
    <n v="77556"/>
    <x v="0"/>
    <n v="24"/>
    <n v="4"/>
    <n v="2"/>
    <m/>
    <n v="1"/>
    <n v="3"/>
    <n v="1"/>
    <n v="44"/>
    <n v="1.1399999999999999"/>
    <n v="147"/>
    <n v="3.8"/>
    <n v="49"/>
    <n v="1.2695454545454543"/>
    <n v="43.046333578887506"/>
    <n v="1.115291369998449"/>
    <n v="1"/>
    <m/>
    <m/>
    <n v="6"/>
    <n v="2"/>
    <n v="0"/>
    <n v="3"/>
    <n v="3"/>
    <n v="2"/>
    <m/>
    <n v="0"/>
    <n v="0"/>
    <n v="1"/>
    <n v="2"/>
    <m/>
  </r>
  <r>
    <n v="77563"/>
    <x v="0"/>
    <n v="36"/>
    <n v="6"/>
    <n v="2"/>
    <m/>
    <n v="2"/>
    <n v="5"/>
    <n v="1"/>
    <n v="44"/>
    <n v="1.1399999999999999"/>
    <n v="160"/>
    <n v="4.1399999999999997"/>
    <n v="47"/>
    <n v="1.2177272727272728"/>
    <n v="53.191117547377466"/>
    <n v="1.3781335000911434"/>
    <n v="2"/>
    <m/>
    <m/>
    <n v="15"/>
    <n v="3"/>
    <n v="3"/>
    <n v="0"/>
    <n v="0"/>
    <n v="3"/>
    <n v="0"/>
    <n v="0"/>
    <n v="0"/>
    <n v="2"/>
    <n v="1"/>
    <n v="2"/>
  </r>
  <r>
    <n v="77572"/>
    <x v="0"/>
    <n v="57"/>
    <n v="3"/>
    <n v="2"/>
    <m/>
    <n v="1"/>
    <n v="5"/>
    <n v="1"/>
    <n v="56"/>
    <n v="1.45"/>
    <n v="205"/>
    <n v="5.3"/>
    <n v="54"/>
    <n v="1.3982142857142856"/>
    <n v="58.948910321608935"/>
    <n v="1.5263557136845169"/>
    <n v="2"/>
    <n v="2"/>
    <m/>
    <n v="15"/>
    <n v="3"/>
    <n v="1"/>
    <m/>
    <m/>
    <m/>
    <n v="0"/>
    <n v="0"/>
    <n v="1"/>
    <n v="1"/>
    <n v="1"/>
    <n v="2"/>
  </r>
  <r>
    <n v="77575"/>
    <x v="0"/>
    <n v="30"/>
    <n v="3"/>
    <n v="2"/>
    <m/>
    <n v="1"/>
    <n v="4"/>
    <n v="3"/>
    <n v="52"/>
    <n v="1.34"/>
    <n v="194"/>
    <n v="5.0199999999999996"/>
    <n v="58"/>
    <n v="1.4946153846153847"/>
    <n v="54.225177937724951"/>
    <n v="1.3973411237798352"/>
    <n v="2"/>
    <m/>
    <m/>
    <n v="8"/>
    <n v="3"/>
    <n v="1"/>
    <m/>
    <m/>
    <m/>
    <n v="0"/>
    <n v="0"/>
    <n v="4"/>
    <n v="1"/>
    <n v="1"/>
    <n v="1"/>
  </r>
  <r>
    <n v="77578"/>
    <x v="0"/>
    <n v="45"/>
    <n v="1"/>
    <n v="2"/>
    <m/>
    <n v="2"/>
    <n v="2"/>
    <n v="1"/>
    <n v="26"/>
    <n v="0.67"/>
    <n v="177"/>
    <n v="4.58"/>
    <n v="36"/>
    <n v="0.9276923076923077"/>
    <n v="17.17907416834111"/>
    <n v="0.44269152664571326"/>
    <n v="1"/>
    <n v="2"/>
    <m/>
    <n v="7"/>
    <n v="3"/>
    <n v="3"/>
    <n v="3"/>
    <n v="3"/>
    <n v="2"/>
    <m/>
    <n v="0"/>
    <n v="0"/>
    <n v="2"/>
    <n v="2"/>
    <m/>
  </r>
  <r>
    <n v="77585"/>
    <x v="0"/>
    <n v="36"/>
    <n v="1"/>
    <n v="2"/>
    <m/>
    <n v="2"/>
    <n v="3"/>
    <n v="6"/>
    <n v="41"/>
    <n v="1.06"/>
    <n v="205"/>
    <n v="5.3"/>
    <n v="36"/>
    <n v="0.93073170731707322"/>
    <n v="43.585197297447635"/>
    <n v="1.1268368081779145"/>
    <n v="1"/>
    <m/>
    <m/>
    <n v="7"/>
    <n v="4"/>
    <n v="1"/>
    <n v="3"/>
    <n v="3"/>
    <n v="1"/>
    <n v="1"/>
    <n v="0"/>
    <n v="0"/>
    <n v="1"/>
    <n v="2"/>
    <m/>
  </r>
  <r>
    <n v="77586"/>
    <x v="0"/>
    <n v="65"/>
    <n v="3"/>
    <n v="2"/>
    <m/>
    <n v="1"/>
    <n v="5"/>
    <n v="1"/>
    <n v="35"/>
    <n v="0.91"/>
    <n v="118"/>
    <n v="3.05"/>
    <n v="36"/>
    <n v="0.93599999999999994"/>
    <n v="36.937128645380788"/>
    <n v="0.96036534477990043"/>
    <n v="2"/>
    <n v="2"/>
    <m/>
    <n v="15"/>
    <n v="2"/>
    <n v="3"/>
    <n v="3"/>
    <n v="3"/>
    <n v="1"/>
    <n v="2"/>
    <n v="0"/>
    <n v="1"/>
    <n v="1"/>
    <n v="1"/>
    <n v="2"/>
  </r>
  <r>
    <n v="77591"/>
    <x v="0"/>
    <n v="23"/>
    <n v="4"/>
    <n v="2"/>
    <m/>
    <n v="1"/>
    <n v="4"/>
    <n v="5"/>
    <n v="41"/>
    <n v="1.06"/>
    <n v="159"/>
    <n v="4.1100000000000003"/>
    <n v="40"/>
    <n v="1.0341463414634147"/>
    <n v="39.668423532070705"/>
    <n v="1.0255738766828035"/>
    <n v="2"/>
    <m/>
    <m/>
    <n v="6"/>
    <n v="3"/>
    <n v="3"/>
    <n v="3"/>
    <n v="3"/>
    <n v="3"/>
    <n v="0"/>
    <n v="0"/>
    <n v="1"/>
    <n v="1"/>
    <n v="1"/>
    <n v="2"/>
  </r>
  <r>
    <n v="77596"/>
    <x v="0"/>
    <n v="49"/>
    <n v="2"/>
    <n v="2"/>
    <m/>
    <n v="2"/>
    <n v="2"/>
    <n v="1"/>
    <n v="44"/>
    <n v="1.1399999999999999"/>
    <n v="172"/>
    <n v="4.45"/>
    <n v="53"/>
    <n v="1.3731818181818181"/>
    <n v="43.110157833450018"/>
    <n v="1.116944998412114"/>
    <n v="1"/>
    <n v="2"/>
    <m/>
    <n v="12"/>
    <n v="4"/>
    <n v="3"/>
    <n v="3"/>
    <n v="3"/>
    <n v="3"/>
    <n v="7"/>
    <n v="0"/>
    <n v="4"/>
    <n v="1"/>
    <n v="2"/>
    <m/>
  </r>
  <r>
    <n v="77597"/>
    <x v="0"/>
    <n v="58"/>
    <n v="1"/>
    <n v="2"/>
    <m/>
    <n v="2"/>
    <n v="2"/>
    <n v="1"/>
    <n v="35"/>
    <n v="0.91"/>
    <n v="172"/>
    <n v="4.45"/>
    <n v="44"/>
    <n v="1.1439999999999999"/>
    <n v="38.143756923240822"/>
    <n v="0.99173768000426143"/>
    <n v="1"/>
    <n v="2"/>
    <m/>
    <n v="6"/>
    <n v="4"/>
    <n v="2"/>
    <n v="2"/>
    <n v="2"/>
    <n v="2"/>
    <n v="0"/>
    <n v="0"/>
    <n v="0"/>
    <n v="1"/>
    <n v="1"/>
    <n v="2"/>
  </r>
  <r>
    <n v="77598"/>
    <x v="0"/>
    <n v="79"/>
    <n v="3"/>
    <n v="1"/>
    <n v="2"/>
    <n v="1"/>
    <n v="5"/>
    <n v="2"/>
    <n v="47"/>
    <n v="1.22"/>
    <n v="196"/>
    <n v="5.07"/>
    <n v="41"/>
    <n v="1.0642553191489361"/>
    <n v="52.004257879095391"/>
    <n v="1.3498977577126887"/>
    <n v="1"/>
    <n v="2"/>
    <m/>
    <n v="4"/>
    <n v="2"/>
    <n v="2"/>
    <n v="3"/>
    <n v="3"/>
    <n v="3"/>
    <n v="2"/>
    <n v="0"/>
    <n v="0"/>
    <n v="1"/>
    <n v="1"/>
    <n v="2"/>
  </r>
  <r>
    <n v="77601"/>
    <x v="0"/>
    <n v="42"/>
    <n v="3"/>
    <n v="1"/>
    <n v="1"/>
    <n v="1"/>
    <n v="5"/>
    <n v="1"/>
    <n v="26"/>
    <n v="0.67"/>
    <n v="136"/>
    <n v="3.52"/>
    <n v="25"/>
    <n v="0.64423076923076927"/>
    <n v="35.647238849460521"/>
    <n v="0.91860192419763653"/>
    <n v="1"/>
    <n v="1"/>
    <n v="2"/>
    <n v="14"/>
    <n v="5"/>
    <n v="1"/>
    <m/>
    <m/>
    <m/>
    <n v="4"/>
    <n v="5"/>
    <n v="15"/>
    <n v="1"/>
    <n v="1"/>
    <n v="2"/>
  </r>
  <r>
    <n v="77604"/>
    <x v="0"/>
    <n v="25"/>
    <n v="3"/>
    <n v="2"/>
    <m/>
    <n v="1"/>
    <n v="3"/>
    <n v="5"/>
    <n v="50"/>
    <n v="1.29"/>
    <n v="174"/>
    <n v="4.5"/>
    <n v="45"/>
    <n v="1.161"/>
    <n v="53.536239594319795"/>
    <n v="1.3812349815334508"/>
    <n v="2"/>
    <m/>
    <m/>
    <n v="6"/>
    <n v="1"/>
    <n v="3"/>
    <n v="3"/>
    <n v="3"/>
    <n v="3"/>
    <n v="2"/>
    <n v="0"/>
    <n v="43"/>
    <n v="1"/>
    <n v="1"/>
    <n v="2"/>
  </r>
  <r>
    <n v="77605"/>
    <x v="0"/>
    <n v="55"/>
    <n v="4"/>
    <n v="2"/>
    <m/>
    <n v="1"/>
    <n v="4"/>
    <n v="4"/>
    <n v="36"/>
    <n v="0.93"/>
    <n v="138"/>
    <n v="3.57"/>
    <n v="38"/>
    <n v="0.9816666666666668"/>
    <n v="40.211274684109952"/>
    <n v="1.0387912626728406"/>
    <n v="1"/>
    <n v="1"/>
    <n v="1"/>
    <n v="8"/>
    <n v="4"/>
    <n v="0"/>
    <n v="3"/>
    <n v="1"/>
    <n v="0"/>
    <n v="7"/>
    <n v="10"/>
    <n v="0"/>
    <n v="1"/>
    <n v="1"/>
    <n v="2"/>
  </r>
  <r>
    <n v="77612"/>
    <x v="0"/>
    <n v="22"/>
    <n v="2"/>
    <n v="2"/>
    <m/>
    <n v="1"/>
    <n v="4"/>
    <n v="5"/>
    <n v="40"/>
    <n v="1.03"/>
    <n v="196"/>
    <n v="5.07"/>
    <n v="36"/>
    <n v="0.92699999999999994"/>
    <n v="43.322747354877663"/>
    <n v="1.1155607443880999"/>
    <n v="2"/>
    <m/>
    <m/>
    <n v="15"/>
    <n v="3"/>
    <n v="3"/>
    <n v="3"/>
    <n v="3"/>
    <n v="3"/>
    <n v="1"/>
    <n v="1"/>
    <n v="1"/>
    <n v="1"/>
    <n v="1"/>
    <n v="2"/>
  </r>
  <r>
    <n v="77617"/>
    <x v="0"/>
    <n v="34"/>
    <n v="3"/>
    <n v="2"/>
    <m/>
    <n v="1"/>
    <n v="1"/>
    <n v="1"/>
    <n v="54"/>
    <n v="1.4"/>
    <n v="204"/>
    <n v="5.28"/>
    <n v="61"/>
    <n v="1.5814814814814813"/>
    <n v="56.827056290975058"/>
    <n v="1.473294051988242"/>
    <n v="2"/>
    <m/>
    <m/>
    <n v="1"/>
    <n v="3"/>
    <n v="3"/>
    <n v="3"/>
    <n v="3"/>
    <n v="3"/>
    <m/>
    <n v="0"/>
    <n v="0"/>
    <n v="2"/>
    <n v="2"/>
    <m/>
  </r>
  <r>
    <n v="77630"/>
    <x v="0"/>
    <n v="45"/>
    <n v="2"/>
    <n v="2"/>
    <m/>
    <n v="1"/>
    <n v="4"/>
    <n v="1"/>
    <n v="44"/>
    <n v="1.1399999999999999"/>
    <n v="180"/>
    <n v="4.6500000000000004"/>
    <n v="44"/>
    <n v="1.1399999999999999"/>
    <n v="50.021665564686828"/>
    <n v="1.2960158805396131"/>
    <n v="2"/>
    <n v="2"/>
    <m/>
    <n v="15"/>
    <n v="3"/>
    <n v="2"/>
    <n v="3"/>
    <n v="3"/>
    <n v="2"/>
    <n v="1"/>
    <n v="0"/>
    <n v="4"/>
    <n v="1"/>
    <n v="1"/>
    <n v="2"/>
  </r>
  <r>
    <n v="77640"/>
    <x v="0"/>
    <n v="46"/>
    <n v="4"/>
    <n v="2"/>
    <m/>
    <n v="1"/>
    <n v="2"/>
    <n v="1"/>
    <n v="42"/>
    <n v="1.0900000000000001"/>
    <n v="180"/>
    <n v="4.6500000000000004"/>
    <n v="47"/>
    <n v="1.2197619047619048"/>
    <n v="50.356881020931837"/>
    <n v="1.3068809598289453"/>
    <n v="1"/>
    <n v="2"/>
    <m/>
    <n v="8"/>
    <n v="3"/>
    <n v="1"/>
    <m/>
    <m/>
    <m/>
    <n v="2"/>
    <n v="2"/>
    <n v="1"/>
    <n v="1"/>
    <n v="2"/>
    <m/>
  </r>
  <r>
    <n v="77644"/>
    <x v="0"/>
    <n v="60"/>
    <n v="3"/>
    <n v="2"/>
    <m/>
    <n v="1"/>
    <n v="4"/>
    <n v="1"/>
    <n v="51"/>
    <n v="1.32"/>
    <n v="177"/>
    <n v="4.58"/>
    <n v="45"/>
    <n v="1.1647058823529413"/>
    <n v="50.891057411031298"/>
    <n v="1.3171803094619867"/>
    <n v="2"/>
    <n v="2"/>
    <m/>
    <n v="15"/>
    <n v="3"/>
    <n v="3"/>
    <n v="3"/>
    <n v="2"/>
    <n v="3"/>
    <n v="4"/>
    <n v="0"/>
    <n v="0"/>
    <n v="1"/>
    <n v="1"/>
    <n v="2"/>
  </r>
  <r>
    <n v="77647"/>
    <x v="0"/>
    <n v="68"/>
    <n v="2"/>
    <n v="2"/>
    <m/>
    <n v="2"/>
    <n v="4"/>
    <n v="1"/>
    <n v="45"/>
    <n v="1.1599999999999999"/>
    <n v="177"/>
    <n v="4.58"/>
    <n v="40"/>
    <n v="1.0311111111111111"/>
    <n v="44.409897066654189"/>
    <n v="1.1447884577181968"/>
    <n v="1"/>
    <n v="2"/>
    <m/>
    <n v="15"/>
    <n v="3"/>
    <n v="3"/>
    <n v="3"/>
    <n v="3"/>
    <n v="3"/>
    <n v="0"/>
    <n v="0"/>
    <n v="4"/>
    <n v="2"/>
    <n v="1"/>
    <n v="2"/>
  </r>
  <r>
    <n v="77656"/>
    <x v="0"/>
    <n v="40"/>
    <n v="3"/>
    <n v="2"/>
    <m/>
    <n v="1"/>
    <n v="3"/>
    <n v="1"/>
    <n v="50"/>
    <n v="1.29"/>
    <n v="180"/>
    <n v="4.6500000000000004"/>
    <n v="60"/>
    <n v="1.548"/>
    <n v="47.05705346519413"/>
    <n v="1.2140719794020085"/>
    <n v="2"/>
    <n v="2"/>
    <m/>
    <n v="7"/>
    <n v="3"/>
    <n v="3"/>
    <n v="3"/>
    <n v="3"/>
    <n v="3"/>
    <n v="2"/>
    <n v="0"/>
    <n v="2"/>
    <n v="1"/>
    <n v="2"/>
    <m/>
  </r>
  <r>
    <n v="77660"/>
    <x v="0"/>
    <n v="66"/>
    <n v="1"/>
    <n v="1"/>
    <n v="1"/>
    <n v="1"/>
    <n v="4"/>
    <n v="1"/>
    <n v="47"/>
    <n v="1.22"/>
    <n v="196"/>
    <n v="5.07"/>
    <n v="52"/>
    <n v="1.3497872340425532"/>
    <n v="42.647562026959406"/>
    <n v="1.1070218228274569"/>
    <n v="2"/>
    <n v="2"/>
    <m/>
    <n v="7"/>
    <n v="2"/>
    <n v="2"/>
    <n v="3"/>
    <n v="3"/>
    <n v="2"/>
    <m/>
    <n v="0"/>
    <n v="0"/>
    <n v="1"/>
    <n v="1"/>
    <n v="2"/>
  </r>
  <r>
    <n v="77663"/>
    <x v="0"/>
    <n v="61"/>
    <n v="6"/>
    <n v="2"/>
    <m/>
    <n v="2"/>
    <n v="1"/>
    <n v="1"/>
    <n v="50"/>
    <n v="1.29"/>
    <n v="225"/>
    <n v="5.82"/>
    <n v="46"/>
    <n v="1.1868000000000001"/>
    <n v="46.870390047728563"/>
    <n v="1.2092560632313969"/>
    <n v="1"/>
    <n v="1"/>
    <n v="1"/>
    <n v="7"/>
    <n v="3"/>
    <n v="0"/>
    <n v="3"/>
    <n v="3"/>
    <n v="3"/>
    <m/>
    <n v="0"/>
    <n v="0"/>
    <n v="2"/>
    <n v="1"/>
    <n v="1"/>
  </r>
  <r>
    <n v="77666"/>
    <x v="0"/>
    <n v="42"/>
    <n v="2"/>
    <n v="2"/>
    <m/>
    <n v="1"/>
    <n v="5"/>
    <n v="5"/>
    <n v="38"/>
    <n v="0.98"/>
    <n v="158"/>
    <n v="4.09"/>
    <n v="45"/>
    <n v="1.1605263157894736"/>
    <n v="35.414863727660503"/>
    <n v="0.91333069613440243"/>
    <n v="1"/>
    <n v="2"/>
    <m/>
    <n v="10"/>
    <n v="4"/>
    <n v="2"/>
    <n v="3"/>
    <n v="3"/>
    <n v="3"/>
    <n v="4"/>
    <n v="7"/>
    <n v="0"/>
    <n v="1"/>
    <n v="1"/>
    <n v="2"/>
  </r>
  <r>
    <n v="77667"/>
    <x v="0"/>
    <n v="58"/>
    <n v="3"/>
    <n v="2"/>
    <m/>
    <n v="1"/>
    <n v="5"/>
    <n v="1"/>
    <n v="51"/>
    <n v="1.32"/>
    <n v="144"/>
    <n v="3.72"/>
    <n v="51"/>
    <n v="1.32"/>
    <n v="51.405779609887745"/>
    <n v="1.3305025310794476"/>
    <n v="1"/>
    <n v="2"/>
    <m/>
    <n v="15"/>
    <n v="3"/>
    <n v="2"/>
    <n v="3"/>
    <n v="3"/>
    <n v="3"/>
    <m/>
    <n v="0"/>
    <n v="0"/>
    <n v="1"/>
    <n v="1"/>
    <n v="2"/>
  </r>
  <r>
    <n v="77668"/>
    <x v="0"/>
    <n v="47"/>
    <n v="4"/>
    <n v="1"/>
    <n v="1"/>
    <n v="1"/>
    <n v="5"/>
    <n v="3"/>
    <n v="54"/>
    <n v="1.4"/>
    <n v="219"/>
    <n v="5.66"/>
    <n v="59"/>
    <n v="1.5296296296296295"/>
    <n v="52.809314046034956"/>
    <n v="1.3691303641564616"/>
    <n v="1"/>
    <n v="2"/>
    <m/>
    <n v="9"/>
    <n v="4"/>
    <n v="0"/>
    <n v="3"/>
    <n v="3"/>
    <n v="3"/>
    <n v="2"/>
    <n v="0"/>
    <n v="0"/>
    <n v="1"/>
    <n v="1"/>
    <n v="2"/>
  </r>
  <r>
    <n v="77670"/>
    <x v="0"/>
    <n v="25"/>
    <n v="4"/>
    <n v="2"/>
    <m/>
    <n v="1"/>
    <n v="4"/>
    <n v="5"/>
    <n v="71"/>
    <n v="1.84"/>
    <n v="159"/>
    <n v="4.1100000000000003"/>
    <n v="72"/>
    <n v="1.8659154929577468"/>
    <n v="71.223325661316053"/>
    <n v="1.8457875946031204"/>
    <n v="2"/>
    <m/>
    <m/>
    <n v="12"/>
    <n v="5"/>
    <n v="2"/>
    <n v="3"/>
    <n v="3"/>
    <n v="3"/>
    <n v="3"/>
    <n v="0"/>
    <n v="0"/>
    <n v="1"/>
    <n v="1"/>
    <n v="2"/>
  </r>
  <r>
    <n v="77673"/>
    <x v="0"/>
    <n v="26"/>
    <n v="6"/>
    <n v="2"/>
    <m/>
    <n v="1"/>
    <n v="5"/>
    <n v="5"/>
    <n v="70"/>
    <n v="1.81"/>
    <n v="163"/>
    <n v="4.22"/>
    <n v="68"/>
    <n v="1.7582857142857142"/>
    <n v="65.29006620512466"/>
    <n v="1.6882145690182233"/>
    <n v="2"/>
    <m/>
    <m/>
    <n v="7"/>
    <n v="3"/>
    <n v="1"/>
    <n v="1"/>
    <n v="2"/>
    <n v="1"/>
    <n v="1"/>
    <n v="0"/>
    <n v="0"/>
    <n v="1"/>
    <n v="1"/>
    <n v="1"/>
  </r>
  <r>
    <n v="77675"/>
    <x v="0"/>
    <n v="33"/>
    <n v="6"/>
    <n v="2"/>
    <m/>
    <n v="2"/>
    <n v="5"/>
    <n v="1"/>
    <n v="42"/>
    <n v="1.0900000000000001"/>
    <n v="227"/>
    <n v="5.87"/>
    <n v="50"/>
    <n v="1.2976190476190479"/>
    <n v="34.864687228339626"/>
    <n v="0.90482164473548077"/>
    <n v="1"/>
    <m/>
    <m/>
    <n v="15"/>
    <n v="2"/>
    <n v="3"/>
    <n v="3"/>
    <n v="3"/>
    <n v="3"/>
    <n v="1"/>
    <n v="0"/>
    <n v="0"/>
    <n v="2"/>
    <n v="1"/>
    <n v="2"/>
  </r>
  <r>
    <n v="77678"/>
    <x v="0"/>
    <n v="34"/>
    <n v="3"/>
    <n v="2"/>
    <m/>
    <n v="1"/>
    <n v="5"/>
    <n v="6"/>
    <n v="62"/>
    <n v="1.6"/>
    <n v="263"/>
    <n v="6.8"/>
    <n v="60"/>
    <n v="1.5483870967741935"/>
    <n v="67.11867808022248"/>
    <n v="1.7320949181992897"/>
    <n v="2"/>
    <m/>
    <m/>
    <n v="15"/>
    <n v="4"/>
    <n v="3"/>
    <n v="3"/>
    <n v="3"/>
    <n v="3"/>
    <n v="3"/>
    <n v="0"/>
    <n v="4"/>
    <n v="1"/>
    <n v="1"/>
    <n v="2"/>
  </r>
  <r>
    <n v="77679"/>
    <x v="0"/>
    <n v="29"/>
    <n v="3"/>
    <n v="2"/>
    <m/>
    <n v="1"/>
    <n v="3"/>
    <n v="5"/>
    <n v="35"/>
    <n v="0.91"/>
    <n v="136"/>
    <n v="3.52"/>
    <n v="34"/>
    <n v="0.88400000000000001"/>
    <n v="34.56407461171208"/>
    <n v="0.89866593990451404"/>
    <n v="2"/>
    <m/>
    <m/>
    <n v="8"/>
    <n v="2"/>
    <n v="3"/>
    <n v="3"/>
    <n v="3"/>
    <n v="3"/>
    <n v="0"/>
    <n v="0"/>
    <n v="0"/>
    <n v="1"/>
    <n v="1"/>
    <n v="2"/>
  </r>
  <r>
    <n v="77680"/>
    <x v="0"/>
    <n v="22"/>
    <n v="7"/>
    <n v="2"/>
    <m/>
    <n v="1"/>
    <n v="4"/>
    <n v="5"/>
    <n v="64"/>
    <n v="1.66"/>
    <n v="174"/>
    <n v="4.5"/>
    <n v="66"/>
    <n v="1.7118749999999998"/>
    <n v="62.994427292051085"/>
    <n v="1.6339179578875749"/>
    <n v="1"/>
    <m/>
    <m/>
    <n v="15"/>
    <n v="4"/>
    <n v="1"/>
    <n v="2"/>
    <n v="2"/>
    <n v="1"/>
    <n v="2"/>
    <n v="0"/>
    <n v="1"/>
    <n v="1"/>
    <n v="1"/>
    <n v="2"/>
  </r>
  <r>
    <n v="77682"/>
    <x v="0"/>
    <n v="50"/>
    <n v="4"/>
    <n v="1"/>
    <n v="2"/>
    <n v="1"/>
    <n v="5"/>
    <n v="1"/>
    <n v="45"/>
    <n v="1.1599999999999999"/>
    <n v="147"/>
    <n v="3.8"/>
    <n v="45"/>
    <n v="1.1599999999999999"/>
    <n v="57.841100345502838"/>
    <n v="1.4910150311285175"/>
    <n v="2"/>
    <n v="2"/>
    <m/>
    <n v="10"/>
    <n v="3"/>
    <n v="3"/>
    <n v="3"/>
    <n v="3"/>
    <n v="3"/>
    <n v="0"/>
    <n v="4"/>
    <n v="0"/>
    <n v="1"/>
    <n v="1"/>
    <n v="2"/>
  </r>
  <r>
    <n v="77684"/>
    <x v="0"/>
    <n v="80"/>
    <n v="3"/>
    <n v="1"/>
    <n v="2"/>
    <n v="1"/>
    <n v="3"/>
    <n v="2"/>
    <n v="70"/>
    <n v="1.81"/>
    <n v="144"/>
    <n v="3.72"/>
    <n v="66"/>
    <n v="1.7065714285714286"/>
    <n v="81.372576614061813"/>
    <n v="2.1040623381635988"/>
    <n v="2"/>
    <n v="1"/>
    <n v="2"/>
    <n v="5"/>
    <n v="2"/>
    <n v="3"/>
    <n v="3"/>
    <n v="3"/>
    <n v="3"/>
    <n v="0"/>
    <n v="0"/>
    <n v="8"/>
    <n v="2"/>
    <n v="1"/>
    <n v="2"/>
  </r>
  <r>
    <n v="77696"/>
    <x v="0"/>
    <n v="37"/>
    <n v="1"/>
    <n v="2"/>
    <m/>
    <n v="1"/>
    <n v="5"/>
    <n v="1"/>
    <n v="53"/>
    <n v="1.37"/>
    <n v="243"/>
    <n v="6.28"/>
    <n v="58"/>
    <n v="1.4992452830188681"/>
    <n v="54.555588633891212"/>
    <n v="1.4102104986496409"/>
    <n v="2"/>
    <m/>
    <m/>
    <n v="15"/>
    <n v="4"/>
    <n v="2"/>
    <n v="3"/>
    <n v="3"/>
    <n v="1"/>
    <n v="1"/>
    <n v="0"/>
    <n v="1"/>
    <n v="1"/>
    <n v="1"/>
    <n v="2"/>
  </r>
  <r>
    <n v="77702"/>
    <x v="0"/>
    <n v="80"/>
    <n v="1"/>
    <n v="2"/>
    <m/>
    <n v="2"/>
    <n v="1"/>
    <n v="2"/>
    <n v="88"/>
    <n v="2.2799999999999998"/>
    <n v="174"/>
    <n v="4.5"/>
    <n v="82"/>
    <n v="2.1245454545454545"/>
    <n v="85.225414413061955"/>
    <n v="2.2081130097929687"/>
    <n v="1"/>
    <n v="2"/>
    <m/>
    <n v="5"/>
    <n v="3"/>
    <n v="2"/>
    <n v="2"/>
    <n v="1"/>
    <n v="1"/>
    <m/>
    <n v="0"/>
    <n v="0"/>
    <n v="1"/>
    <n v="1"/>
    <n v="2"/>
  </r>
  <r>
    <n v="77705"/>
    <x v="0"/>
    <n v="63"/>
    <n v="3"/>
    <n v="1"/>
    <n v="2"/>
    <n v="1"/>
    <n v="5"/>
    <n v="1"/>
    <n v="68"/>
    <n v="1.76"/>
    <n v="153"/>
    <n v="3.96"/>
    <n v="70"/>
    <n v="1.8117647058823529"/>
    <n v="66.106098563334697"/>
    <n v="1.7109813745804274"/>
    <n v="2"/>
    <n v="2"/>
    <m/>
    <n v="14"/>
    <n v="2"/>
    <n v="3"/>
    <n v="3"/>
    <n v="2"/>
    <n v="2"/>
    <n v="1"/>
    <n v="0"/>
    <n v="2"/>
    <n v="1"/>
    <n v="1"/>
    <n v="2"/>
  </r>
  <r>
    <n v="77707"/>
    <x v="0"/>
    <n v="38"/>
    <n v="6"/>
    <n v="2"/>
    <m/>
    <n v="1"/>
    <n v="5"/>
    <n v="1"/>
    <n v="51"/>
    <n v="1.32"/>
    <n v="221"/>
    <n v="5.72"/>
    <n v="56"/>
    <n v="1.4494117647058824"/>
    <n v="61.21966339187"/>
    <n v="1.5845089348484001"/>
    <n v="2"/>
    <m/>
    <m/>
    <n v="15"/>
    <n v="3"/>
    <n v="2"/>
    <n v="3"/>
    <n v="3"/>
    <n v="2"/>
    <n v="0"/>
    <n v="10"/>
    <n v="4"/>
    <n v="1"/>
    <n v="1"/>
    <n v="2"/>
  </r>
  <r>
    <n v="77717"/>
    <x v="0"/>
    <n v="48"/>
    <n v="7"/>
    <n v="2"/>
    <m/>
    <n v="1"/>
    <n v="4"/>
    <n v="1"/>
    <n v="33"/>
    <n v="0.85"/>
    <n v="140"/>
    <n v="3.62"/>
    <n v="43"/>
    <n v="1.1075757575757574"/>
    <n v="33.101331532663373"/>
    <n v="0.85261005462920814"/>
    <n v="2"/>
    <n v="2"/>
    <m/>
    <n v="5"/>
    <n v="4"/>
    <n v="3"/>
    <n v="3"/>
    <n v="3"/>
    <n v="3"/>
    <n v="1"/>
    <n v="0"/>
    <n v="3"/>
    <n v="1"/>
    <n v="1"/>
    <n v="2"/>
  </r>
  <r>
    <n v="77718"/>
    <x v="0"/>
    <n v="21"/>
    <n v="3"/>
    <n v="2"/>
    <m/>
    <n v="1"/>
    <n v="2"/>
    <n v="1"/>
    <n v="49"/>
    <n v="1.27"/>
    <n v="119"/>
    <n v="3.08"/>
    <n v="46"/>
    <n v="1.1922448979591838"/>
    <n v="53.140384889364007"/>
    <n v="1.3773120165202508"/>
    <n v="2"/>
    <m/>
    <m/>
    <n v="3"/>
    <n v="2"/>
    <n v="0"/>
    <m/>
    <m/>
    <m/>
    <n v="3"/>
    <n v="0"/>
    <n v="2"/>
    <n v="1"/>
    <n v="1"/>
    <n v="2"/>
  </r>
  <r>
    <n v="77720"/>
    <x v="0"/>
    <n v="34"/>
    <n v="1"/>
    <n v="2"/>
    <m/>
    <n v="1"/>
    <n v="2"/>
    <n v="1"/>
    <n v="35"/>
    <n v="0.91"/>
    <n v="223"/>
    <n v="5.77"/>
    <n v="35"/>
    <n v="0.91"/>
    <n v="37.249601636897445"/>
    <n v="0.96848964255933367"/>
    <n v="2"/>
    <m/>
    <m/>
    <n v="3"/>
    <n v="4"/>
    <n v="2"/>
    <m/>
    <m/>
    <m/>
    <n v="6"/>
    <n v="6"/>
    <n v="10"/>
    <n v="1"/>
    <n v="2"/>
    <m/>
  </r>
  <r>
    <n v="77721"/>
    <x v="0"/>
    <n v="46"/>
    <n v="6"/>
    <n v="2"/>
    <m/>
    <n v="2"/>
    <n v="4"/>
    <n v="1"/>
    <n v="52"/>
    <n v="1.34"/>
    <n v="208"/>
    <n v="5.38"/>
    <n v="47"/>
    <n v="1.2111538461538462"/>
    <n v="54.96714918587471"/>
    <n v="1.4164611520975408"/>
    <n v="1"/>
    <n v="2"/>
    <m/>
    <n v="9"/>
    <n v="2"/>
    <n v="0"/>
    <m/>
    <m/>
    <m/>
    <m/>
    <n v="2"/>
    <n v="0"/>
    <n v="2"/>
    <n v="1"/>
    <n v="2"/>
  </r>
  <r>
    <n v="77722"/>
    <x v="0"/>
    <n v="80"/>
    <n v="3"/>
    <n v="1"/>
    <n v="1"/>
    <n v="1"/>
    <n v="3"/>
    <n v="1"/>
    <n v="46"/>
    <n v="1.19"/>
    <n v="172"/>
    <n v="4.45"/>
    <n v="56"/>
    <n v="1.4486956521739132"/>
    <n v="46.562789535666234"/>
    <n v="1.2045591205965831"/>
    <n v="1"/>
    <n v="2"/>
    <m/>
    <n v="5"/>
    <n v="4"/>
    <n v="3"/>
    <n v="3"/>
    <n v="3"/>
    <n v="3"/>
    <n v="0"/>
    <n v="0"/>
    <n v="0"/>
    <n v="2"/>
    <n v="1"/>
    <n v="2"/>
  </r>
  <r>
    <n v="77723"/>
    <x v="0"/>
    <n v="27"/>
    <n v="3"/>
    <n v="2"/>
    <m/>
    <n v="1"/>
    <n v="3"/>
    <n v="1"/>
    <n v="40"/>
    <n v="1.03"/>
    <n v="158"/>
    <n v="4.09"/>
    <n v="37"/>
    <n v="0.95274999999999999"/>
    <n v="45.931838233350582"/>
    <n v="1.1827448345087777"/>
    <n v="1"/>
    <m/>
    <m/>
    <n v="2"/>
    <n v="2"/>
    <n v="3"/>
    <n v="3"/>
    <n v="3"/>
    <n v="3"/>
    <m/>
    <m/>
    <n v="0"/>
    <n v="1"/>
    <n v="1"/>
    <n v="2"/>
  </r>
  <r>
    <n v="77728"/>
    <x v="0"/>
    <n v="80"/>
    <n v="2"/>
    <n v="2"/>
    <m/>
    <n v="2"/>
    <n v="1"/>
    <n v="1"/>
    <n v="40"/>
    <n v="1.03"/>
    <n v="234"/>
    <n v="6.05"/>
    <n v="43"/>
    <n v="1.1072500000000001"/>
    <n v="35.293132833357191"/>
    <n v="0.90879817045894773"/>
    <n v="1"/>
    <n v="2"/>
    <m/>
    <n v="3"/>
    <n v="3"/>
    <n v="2"/>
    <n v="3"/>
    <n v="3"/>
    <n v="3"/>
    <m/>
    <n v="0"/>
    <n v="0"/>
    <n v="2"/>
    <n v="1"/>
    <n v="2"/>
  </r>
  <r>
    <n v="77729"/>
    <x v="0"/>
    <n v="67"/>
    <n v="4"/>
    <n v="2"/>
    <m/>
    <n v="1"/>
    <n v="2"/>
    <n v="1"/>
    <n v="26"/>
    <n v="0.67"/>
    <n v="108"/>
    <n v="2.79"/>
    <n v="28"/>
    <n v="0.72153846153846157"/>
    <n v="27.692504976770035"/>
    <n v="0.71361455132445861"/>
    <n v="2"/>
    <n v="2"/>
    <m/>
    <n v="7"/>
    <n v="4"/>
    <n v="3"/>
    <n v="3"/>
    <n v="3"/>
    <n v="3"/>
    <m/>
    <n v="0"/>
    <n v="0"/>
    <n v="1"/>
    <n v="1"/>
    <n v="2"/>
  </r>
  <r>
    <n v="77733"/>
    <x v="0"/>
    <n v="65"/>
    <n v="1"/>
    <n v="2"/>
    <m/>
    <n v="1"/>
    <n v="1"/>
    <n v="1"/>
    <n v="32"/>
    <n v="0.83"/>
    <n v="125"/>
    <n v="3.23"/>
    <n v="26"/>
    <n v="0.67437499999999995"/>
    <n v="23.765127936562589"/>
    <n v="0.6164080058545921"/>
    <n v="1"/>
    <n v="1"/>
    <n v="2"/>
    <n v="5"/>
    <n v="5"/>
    <n v="2"/>
    <n v="2"/>
    <n v="2"/>
    <n v="2"/>
    <n v="2"/>
    <n v="0"/>
    <n v="0"/>
    <n v="1"/>
    <n v="1"/>
    <n v="2"/>
  </r>
  <r>
    <n v="77736"/>
    <x v="0"/>
    <n v="58"/>
    <n v="4"/>
    <n v="1"/>
    <n v="2"/>
    <n v="1"/>
    <n v="3"/>
    <n v="1"/>
    <n v="66"/>
    <n v="1.71"/>
    <n v="228"/>
    <n v="5.9"/>
    <n v="71"/>
    <n v="1.8395454545454546"/>
    <n v="69.702579815522611"/>
    <n v="1.8059304770385403"/>
    <n v="2"/>
    <n v="2"/>
    <m/>
    <n v="6"/>
    <n v="5"/>
    <n v="1"/>
    <n v="2"/>
    <n v="1"/>
    <n v="1"/>
    <n v="6"/>
    <n v="0"/>
    <n v="0"/>
    <n v="1"/>
    <n v="1"/>
    <n v="2"/>
  </r>
  <r>
    <n v="77745"/>
    <x v="0"/>
    <n v="33"/>
    <n v="4"/>
    <n v="2"/>
    <m/>
    <n v="1"/>
    <n v="4"/>
    <n v="1"/>
    <n v="26"/>
    <n v="0.67"/>
    <n v="173"/>
    <n v="4.47"/>
    <n v="36"/>
    <n v="0.9276923076923077"/>
    <n v="27.910739442363486"/>
    <n v="0.71923828563013603"/>
    <n v="2"/>
    <m/>
    <m/>
    <n v="15"/>
    <n v="3"/>
    <n v="0"/>
    <m/>
    <m/>
    <m/>
    <n v="0"/>
    <n v="0"/>
    <n v="0"/>
    <n v="1"/>
    <n v="1"/>
    <n v="1"/>
  </r>
  <r>
    <n v="77746"/>
    <x v="0"/>
    <n v="36"/>
    <n v="3"/>
    <n v="2"/>
    <m/>
    <n v="1"/>
    <n v="4"/>
    <n v="6"/>
    <n v="46"/>
    <n v="1.19"/>
    <n v="137"/>
    <n v="3.54"/>
    <n v="46"/>
    <n v="1.19"/>
    <n v="46.561312836582566"/>
    <n v="1.2045209190333315"/>
    <n v="2"/>
    <m/>
    <m/>
    <n v="7"/>
    <n v="4"/>
    <n v="2"/>
    <n v="3"/>
    <n v="3"/>
    <n v="2"/>
    <n v="3"/>
    <n v="3"/>
    <n v="3"/>
    <n v="1"/>
    <n v="2"/>
    <m/>
  </r>
  <r>
    <n v="77747"/>
    <x v="0"/>
    <n v="27"/>
    <n v="4"/>
    <n v="2"/>
    <m/>
    <n v="1"/>
    <n v="3"/>
    <n v="5"/>
    <n v="67"/>
    <n v="1.73"/>
    <n v="127"/>
    <n v="3.28"/>
    <n v="77"/>
    <n v="1.9882089552238806"/>
    <n v="69.159316974607222"/>
    <n v="1.7857554980010522"/>
    <n v="2"/>
    <m/>
    <m/>
    <n v="12"/>
    <n v="4"/>
    <n v="1"/>
    <n v="3"/>
    <n v="3"/>
    <n v="2"/>
    <n v="4"/>
    <n v="0"/>
    <n v="5"/>
    <n v="1"/>
    <n v="2"/>
    <m/>
  </r>
  <r>
    <n v="77748"/>
    <x v="0"/>
    <n v="80"/>
    <n v="3"/>
    <n v="1"/>
    <n v="2"/>
    <n v="1"/>
    <n v="4"/>
    <n v="2"/>
    <n v="35"/>
    <n v="0.91"/>
    <n v="161"/>
    <n v="4.16"/>
    <n v="42"/>
    <n v="1.0919999999999999"/>
    <n v="33.605657138041622"/>
    <n v="0.87374708558908221"/>
    <n v="1"/>
    <n v="1"/>
    <n v="2"/>
    <n v="8"/>
    <n v="1"/>
    <n v="3"/>
    <n v="3"/>
    <n v="2"/>
    <n v="3"/>
    <n v="0"/>
    <n v="0"/>
    <n v="20"/>
    <n v="1"/>
    <n v="1"/>
    <n v="2"/>
  </r>
  <r>
    <n v="77750"/>
    <x v="0"/>
    <n v="59"/>
    <n v="4"/>
    <n v="1"/>
    <n v="2"/>
    <n v="1"/>
    <n v="4"/>
    <n v="3"/>
    <n v="61"/>
    <n v="1.58"/>
    <n v="170"/>
    <n v="4.4000000000000004"/>
    <n v="59"/>
    <n v="1.5281967213114753"/>
    <n v="61.202866588718614"/>
    <n v="1.5852545772159905"/>
    <n v="1"/>
    <n v="2"/>
    <m/>
    <n v="14"/>
    <n v="3"/>
    <n v="3"/>
    <n v="3"/>
    <n v="3"/>
    <n v="3"/>
    <n v="4"/>
    <n v="3"/>
    <n v="0"/>
    <n v="1"/>
    <n v="1"/>
    <n v="2"/>
  </r>
  <r>
    <n v="77756"/>
    <x v="0"/>
    <n v="55"/>
    <n v="1"/>
    <n v="2"/>
    <m/>
    <n v="2"/>
    <n v="2"/>
    <n v="1"/>
    <n v="46"/>
    <n v="1.19"/>
    <n v="262"/>
    <n v="6.78"/>
    <n v="49"/>
    <n v="1.2676086956521737"/>
    <n v="46.109637125895532"/>
    <n v="1.1928362647786017"/>
    <n v="1"/>
    <n v="2"/>
    <m/>
    <n v="14"/>
    <n v="5"/>
    <n v="1"/>
    <m/>
    <m/>
    <m/>
    <n v="14"/>
    <n v="0"/>
    <n v="0"/>
    <n v="1"/>
    <n v="1"/>
    <n v="2"/>
  </r>
  <r>
    <n v="77760"/>
    <x v="0"/>
    <n v="63"/>
    <n v="3"/>
    <n v="1"/>
    <n v="1"/>
    <n v="1"/>
    <n v="5"/>
    <n v="3"/>
    <n v="36"/>
    <n v="0.93"/>
    <n v="164"/>
    <n v="4.24"/>
    <n v="45"/>
    <n v="1.1625000000000001"/>
    <n v="43.103619501317482"/>
    <n v="1.1135101704507016"/>
    <n v="2"/>
    <n v="1"/>
    <n v="2"/>
    <n v="4"/>
    <n v="1"/>
    <n v="2"/>
    <n v="3"/>
    <n v="2"/>
    <n v="2"/>
    <n v="0"/>
    <n v="0"/>
    <n v="0"/>
    <n v="1"/>
    <n v="1"/>
    <n v="2"/>
  </r>
  <r>
    <n v="77768"/>
    <x v="0"/>
    <n v="62"/>
    <n v="2"/>
    <n v="2"/>
    <m/>
    <n v="2"/>
    <n v="1"/>
    <n v="3"/>
    <n v="44"/>
    <n v="1.1399999999999999"/>
    <n v="222"/>
    <n v="5.74"/>
    <n v="45"/>
    <n v="1.1659090909090908"/>
    <n v="41.804250818287429"/>
    <n v="1.083110134837447"/>
    <n v="1"/>
    <n v="2"/>
    <m/>
    <n v="8"/>
    <n v="3"/>
    <n v="3"/>
    <n v="3"/>
    <n v="3"/>
    <n v="2"/>
    <n v="1"/>
    <n v="30"/>
    <n v="0"/>
    <n v="1"/>
    <n v="1"/>
    <n v="2"/>
  </r>
  <r>
    <n v="77771"/>
    <x v="0"/>
    <n v="33"/>
    <n v="1"/>
    <n v="2"/>
    <m/>
    <n v="1"/>
    <n v="4"/>
    <n v="1"/>
    <n v="64"/>
    <n v="1.66"/>
    <n v="184"/>
    <n v="4.76"/>
    <n v="66"/>
    <n v="1.7118749999999998"/>
    <n v="62.148208335851891"/>
    <n v="1.6119691537111582"/>
    <n v="2"/>
    <m/>
    <m/>
    <n v="6"/>
    <n v="3"/>
    <n v="3"/>
    <n v="3"/>
    <n v="3"/>
    <n v="3"/>
    <n v="4"/>
    <n v="0"/>
    <n v="0"/>
    <n v="2"/>
    <n v="1"/>
    <n v="1"/>
  </r>
  <r>
    <n v="77772"/>
    <x v="0"/>
    <n v="56"/>
    <n v="3"/>
    <n v="2"/>
    <m/>
    <n v="1"/>
    <n v="4"/>
    <n v="1"/>
    <n v="27"/>
    <n v="0.7"/>
    <n v="89"/>
    <n v="2.2999999999999998"/>
    <n v="25"/>
    <n v="0.64814814814814814"/>
    <n v="27.775007724913756"/>
    <n v="0.72009279286813443"/>
    <n v="2"/>
    <n v="1"/>
    <n v="2"/>
    <n v="9"/>
    <n v="4"/>
    <n v="0"/>
    <n v="3"/>
    <n v="2"/>
    <n v="2"/>
    <n v="1"/>
    <n v="3"/>
    <n v="1"/>
    <n v="1"/>
    <n v="1"/>
    <n v="2"/>
  </r>
  <r>
    <n v="77780"/>
    <x v="0"/>
    <n v="50"/>
    <n v="4"/>
    <n v="1"/>
    <n v="2"/>
    <n v="1"/>
    <n v="4"/>
    <n v="6"/>
    <n v="62"/>
    <n v="1.6"/>
    <n v="190"/>
    <n v="4.91"/>
    <n v="70"/>
    <n v="1.8064516129032258"/>
    <n v="64.196653414180687"/>
    <n v="1.6566878300433727"/>
    <n v="1"/>
    <n v="2"/>
    <m/>
    <n v="14"/>
    <n v="3"/>
    <n v="2"/>
    <n v="3"/>
    <n v="3"/>
    <n v="3"/>
    <n v="1"/>
    <n v="3"/>
    <n v="0"/>
    <n v="1"/>
    <n v="1"/>
    <n v="2"/>
  </r>
  <r>
    <n v="77781"/>
    <x v="0"/>
    <n v="25"/>
    <n v="4"/>
    <n v="2"/>
    <m/>
    <n v="1"/>
    <n v="4"/>
    <n v="5"/>
    <n v="42"/>
    <n v="1.0900000000000001"/>
    <n v="135"/>
    <n v="3.49"/>
    <n v="49"/>
    <n v="1.2716666666666667"/>
    <n v="45.596764366529925"/>
    <n v="1.1833445990361338"/>
    <n v="2"/>
    <m/>
    <m/>
    <n v="7"/>
    <n v="4"/>
    <n v="2"/>
    <n v="3"/>
    <n v="3"/>
    <n v="3"/>
    <n v="7"/>
    <n v="10"/>
    <n v="4"/>
    <n v="1"/>
    <n v="1"/>
    <n v="2"/>
  </r>
  <r>
    <n v="77786"/>
    <x v="0"/>
    <n v="75"/>
    <n v="1"/>
    <n v="2"/>
    <m/>
    <n v="2"/>
    <n v="1"/>
    <n v="5"/>
    <n v="60"/>
    <n v="1.55"/>
    <n v="121"/>
    <n v="3.13"/>
    <n v="62"/>
    <n v="1.6016666666666668"/>
    <n v="59.985886699619115"/>
    <n v="1.5496354064068272"/>
    <n v="1"/>
    <n v="2"/>
    <m/>
    <n v="13"/>
    <n v="3"/>
    <n v="1"/>
    <n v="3"/>
    <n v="3"/>
    <n v="2"/>
    <m/>
    <n v="0"/>
    <n v="0"/>
    <n v="2"/>
    <n v="2"/>
    <m/>
  </r>
  <r>
    <n v="77789"/>
    <x v="0"/>
    <n v="75"/>
    <n v="3"/>
    <n v="1"/>
    <n v="2"/>
    <n v="1"/>
    <n v="4"/>
    <n v="1"/>
    <n v="31"/>
    <n v="0.8"/>
    <n v="123"/>
    <n v="3.18"/>
    <n v="34"/>
    <n v="0.87741935483870981"/>
    <n v="33.848881696657401"/>
    <n v="0.87351952765567487"/>
    <n v="1"/>
    <n v="1"/>
    <n v="2"/>
    <n v="5"/>
    <n v="2"/>
    <n v="3"/>
    <n v="3"/>
    <n v="3"/>
    <n v="2"/>
    <n v="0"/>
    <n v="2"/>
    <n v="0"/>
    <n v="1"/>
    <n v="1"/>
    <n v="2"/>
  </r>
  <r>
    <n v="77791"/>
    <x v="0"/>
    <n v="31"/>
    <n v="3"/>
    <n v="2"/>
    <m/>
    <n v="1"/>
    <n v="2"/>
    <n v="6"/>
    <n v="33"/>
    <n v="0.85"/>
    <n v="170"/>
    <n v="4.4000000000000004"/>
    <n v="29"/>
    <n v="0.74696969696969695"/>
    <n v="43.449751423981645"/>
    <n v="1.1191602639510423"/>
    <n v="2"/>
    <m/>
    <m/>
    <n v="6"/>
    <n v="3"/>
    <n v="2"/>
    <n v="3"/>
    <n v="3"/>
    <n v="2"/>
    <n v="1"/>
    <n v="0"/>
    <n v="0"/>
    <n v="1"/>
    <n v="2"/>
    <m/>
  </r>
  <r>
    <n v="77801"/>
    <x v="0"/>
    <n v="33"/>
    <n v="2"/>
    <n v="2"/>
    <m/>
    <n v="2"/>
    <n v="1"/>
    <n v="5"/>
    <n v="69"/>
    <n v="1.78"/>
    <n v="151"/>
    <n v="3.9"/>
    <n v="78"/>
    <n v="2.0121739130434784"/>
    <n v="75.38428414995353"/>
    <n v="1.944696025897352"/>
    <n v="1"/>
    <m/>
    <m/>
    <n v="3"/>
    <n v="4"/>
    <n v="3"/>
    <n v="2"/>
    <n v="2"/>
    <n v="3"/>
    <n v="0"/>
    <n v="0"/>
    <n v="0"/>
    <n v="1"/>
    <n v="2"/>
    <m/>
  </r>
  <r>
    <n v="77803"/>
    <x v="0"/>
    <n v="51"/>
    <n v="7"/>
    <n v="2"/>
    <m/>
    <n v="2"/>
    <n v="2"/>
    <n v="1"/>
    <n v="35"/>
    <n v="0.91"/>
    <n v="197"/>
    <n v="5.09"/>
    <n v="34"/>
    <n v="0.88400000000000001"/>
    <n v="36.854116051158321"/>
    <n v="0.95820701733011637"/>
    <n v="1"/>
    <n v="2"/>
    <m/>
    <n v="77"/>
    <n v="3"/>
    <n v="2"/>
    <m/>
    <m/>
    <m/>
    <m/>
    <n v="0"/>
    <n v="2"/>
    <n v="2"/>
    <n v="2"/>
    <m/>
  </r>
  <r>
    <n v="77806"/>
    <x v="0"/>
    <n v="23"/>
    <n v="4"/>
    <n v="2"/>
    <m/>
    <n v="1"/>
    <n v="2"/>
    <n v="5"/>
    <n v="93"/>
    <n v="2.4"/>
    <n v="159"/>
    <n v="4.1100000000000003"/>
    <n v="91"/>
    <n v="2.3483870967741938"/>
    <n v="97.846436095021801"/>
    <n v="2.5250693185812074"/>
    <n v="1"/>
    <m/>
    <m/>
    <n v="7"/>
    <n v="5"/>
    <n v="1"/>
    <n v="3"/>
    <n v="2"/>
    <n v="1"/>
    <n v="4"/>
    <n v="21"/>
    <n v="2"/>
    <n v="1"/>
    <n v="2"/>
    <m/>
  </r>
  <r>
    <n v="77807"/>
    <x v="0"/>
    <n v="30"/>
    <n v="4"/>
    <n v="2"/>
    <m/>
    <n v="1"/>
    <n v="2"/>
    <n v="6"/>
    <n v="47"/>
    <n v="1.22"/>
    <n v="198"/>
    <n v="5.12"/>
    <n v="41"/>
    <n v="1.0642553191489361"/>
    <n v="46.433507058690303"/>
    <n v="1.2052952896085569"/>
    <n v="1"/>
    <m/>
    <m/>
    <n v="8"/>
    <n v="2"/>
    <n v="3"/>
    <n v="3"/>
    <n v="2"/>
    <n v="3"/>
    <n v="3"/>
    <n v="0"/>
    <n v="7"/>
    <n v="1"/>
    <n v="2"/>
    <m/>
  </r>
  <r>
    <n v="77808"/>
    <x v="0"/>
    <n v="49"/>
    <n v="3"/>
    <n v="2"/>
    <m/>
    <n v="1"/>
    <n v="3"/>
    <n v="1"/>
    <n v="43"/>
    <n v="1.1100000000000001"/>
    <n v="200"/>
    <n v="5.17"/>
    <n v="37"/>
    <n v="0.95511627906976748"/>
    <n v="38.511265586755641"/>
    <n v="0.994128018634855"/>
    <n v="2"/>
    <n v="2"/>
    <m/>
    <n v="14"/>
    <n v="3"/>
    <n v="2"/>
    <n v="3"/>
    <n v="3"/>
    <n v="2"/>
    <m/>
    <n v="0"/>
    <n v="30"/>
    <n v="1"/>
    <n v="1"/>
    <n v="2"/>
  </r>
  <r>
    <n v="77811"/>
    <x v="0"/>
    <n v="55"/>
    <n v="6"/>
    <n v="2"/>
    <m/>
    <n v="2"/>
    <n v="5"/>
    <n v="1"/>
    <n v="35"/>
    <n v="0.91"/>
    <n v="180"/>
    <n v="4.6500000000000004"/>
    <n v="36"/>
    <n v="0.93599999999999994"/>
    <n v="28.19754806794716"/>
    <n v="0.73313624976662628"/>
    <n v="2"/>
    <n v="1"/>
    <n v="1"/>
    <n v="9"/>
    <n v="2"/>
    <n v="0"/>
    <m/>
    <m/>
    <m/>
    <m/>
    <n v="0"/>
    <n v="0"/>
    <n v="2"/>
    <n v="1"/>
    <n v="2"/>
  </r>
  <r>
    <n v="77813"/>
    <x v="0"/>
    <n v="27"/>
    <n v="3"/>
    <n v="2"/>
    <m/>
    <n v="1"/>
    <n v="4"/>
    <n v="5"/>
    <n v="47"/>
    <n v="1.22"/>
    <n v="154"/>
    <n v="3.98"/>
    <n v="45"/>
    <n v="1.1680851063829787"/>
    <n v="45.446853559007742"/>
    <n v="1.179684283872116"/>
    <n v="1"/>
    <m/>
    <m/>
    <n v="15"/>
    <n v="3"/>
    <n v="2"/>
    <n v="3"/>
    <n v="3"/>
    <n v="2"/>
    <n v="3"/>
    <n v="15"/>
    <n v="2"/>
    <n v="1"/>
    <n v="1"/>
    <n v="2"/>
  </r>
  <r>
    <n v="77815"/>
    <x v="0"/>
    <n v="66"/>
    <n v="3"/>
    <n v="1"/>
    <n v="1"/>
    <n v="1"/>
    <n v="4"/>
    <n v="1"/>
    <n v="37"/>
    <n v="0.96"/>
    <n v="142"/>
    <n v="3.67"/>
    <n v="47"/>
    <n v="1.2194594594594594"/>
    <n v="37.123513488483084"/>
    <n v="0.96320467429577727"/>
    <n v="2"/>
    <n v="1"/>
    <n v="2"/>
    <n v="7"/>
    <n v="2"/>
    <n v="0"/>
    <n v="3"/>
    <n v="3"/>
    <n v="2"/>
    <m/>
    <n v="2"/>
    <n v="0"/>
    <n v="1"/>
    <n v="1"/>
    <n v="2"/>
  </r>
  <r>
    <n v="77820"/>
    <x v="0"/>
    <n v="53"/>
    <n v="4"/>
    <n v="2"/>
    <m/>
    <n v="1"/>
    <n v="5"/>
    <n v="1"/>
    <n v="41"/>
    <n v="1.06"/>
    <n v="198"/>
    <n v="5.12"/>
    <n v="40"/>
    <n v="1.0341463414634147"/>
    <n v="48.273209375392597"/>
    <n v="1.2480390716564915"/>
    <n v="2"/>
    <n v="2"/>
    <m/>
    <n v="15"/>
    <n v="3"/>
    <n v="0"/>
    <n v="3"/>
    <n v="3"/>
    <n v="3"/>
    <n v="0"/>
    <n v="0"/>
    <n v="0"/>
    <n v="1"/>
    <n v="1"/>
    <n v="2"/>
  </r>
  <r>
    <n v="77821"/>
    <x v="0"/>
    <n v="23"/>
    <n v="2"/>
    <n v="2"/>
    <m/>
    <n v="2"/>
    <n v="4"/>
    <n v="5"/>
    <n v="48"/>
    <n v="1.24"/>
    <n v="138"/>
    <n v="3.57"/>
    <n v="53"/>
    <n v="1.3691666666666666"/>
    <n v="53.078101115140839"/>
    <n v="1.371184278807805"/>
    <n v="2"/>
    <m/>
    <m/>
    <n v="13"/>
    <n v="3"/>
    <n v="2"/>
    <n v="1"/>
    <n v="2"/>
    <n v="2"/>
    <n v="1"/>
    <n v="0"/>
    <n v="0"/>
    <n v="1"/>
    <n v="1"/>
    <n v="2"/>
  </r>
  <r>
    <n v="77822"/>
    <x v="0"/>
    <n v="77"/>
    <n v="3"/>
    <n v="1"/>
    <n v="2"/>
    <n v="1"/>
    <n v="1"/>
    <n v="2"/>
    <n v="38"/>
    <n v="0.98"/>
    <n v="138"/>
    <n v="3.57"/>
    <n v="43"/>
    <n v="1.1089473684210527"/>
    <n v="32.837652437999303"/>
    <n v="0.84686577340103464"/>
    <n v="2"/>
    <n v="2"/>
    <m/>
    <n v="3"/>
    <n v="3"/>
    <n v="3"/>
    <n v="3"/>
    <n v="3"/>
    <n v="2"/>
    <n v="1"/>
    <n v="0"/>
    <n v="0"/>
    <n v="1"/>
    <n v="1"/>
    <n v="2"/>
  </r>
  <r>
    <n v="77831"/>
    <x v="0"/>
    <n v="61"/>
    <n v="6"/>
    <n v="2"/>
    <m/>
    <n v="2"/>
    <n v="5"/>
    <n v="1"/>
    <n v="31"/>
    <n v="0.8"/>
    <n v="196"/>
    <n v="5.07"/>
    <n v="32"/>
    <n v="0.82580645161290323"/>
    <n v="35.042803264624432"/>
    <n v="0.90433040682901766"/>
    <n v="1"/>
    <n v="2"/>
    <m/>
    <n v="12"/>
    <n v="1"/>
    <n v="0"/>
    <m/>
    <m/>
    <m/>
    <n v="0"/>
    <n v="0"/>
    <n v="0"/>
    <n v="2"/>
    <n v="1"/>
    <n v="2"/>
  </r>
  <r>
    <n v="77836"/>
    <x v="0"/>
    <n v="26"/>
    <n v="4"/>
    <n v="2"/>
    <m/>
    <n v="1"/>
    <n v="5"/>
    <n v="5"/>
    <n v="56"/>
    <n v="1.45"/>
    <n v="156"/>
    <n v="4.03"/>
    <n v="60"/>
    <n v="1.5535714285714286"/>
    <n v="49.884760345259409"/>
    <n v="1.2916589732254666"/>
    <n v="2"/>
    <m/>
    <m/>
    <n v="15"/>
    <n v="2"/>
    <n v="2"/>
    <n v="3"/>
    <n v="3"/>
    <n v="2"/>
    <n v="0"/>
    <n v="0"/>
    <n v="5"/>
    <n v="1"/>
    <n v="1"/>
    <n v="2"/>
  </r>
  <r>
    <n v="77838"/>
    <x v="0"/>
    <n v="33"/>
    <n v="4"/>
    <n v="2"/>
    <m/>
    <n v="1"/>
    <n v="5"/>
    <n v="1"/>
    <n v="55"/>
    <n v="1.42"/>
    <n v="210"/>
    <n v="5.43"/>
    <n v="62"/>
    <n v="1.6007272727272726"/>
    <n v="53.474155201690351"/>
    <n v="1.3806054615709145"/>
    <n v="1"/>
    <m/>
    <m/>
    <n v="15"/>
    <n v="3"/>
    <n v="3"/>
    <n v="3"/>
    <n v="3"/>
    <n v="3"/>
    <n v="2"/>
    <n v="0"/>
    <n v="0"/>
    <n v="1"/>
    <n v="1"/>
    <n v="2"/>
  </r>
  <r>
    <n v="77840"/>
    <x v="0"/>
    <n v="53"/>
    <n v="2"/>
    <n v="2"/>
    <m/>
    <n v="2"/>
    <n v="3"/>
    <n v="1"/>
    <n v="79"/>
    <n v="2.04"/>
    <n v="266"/>
    <n v="6.88"/>
    <n v="74"/>
    <n v="1.9108860759493671"/>
    <n v="91.178379332634393"/>
    <n v="2.354479668842711"/>
    <n v="1"/>
    <n v="2"/>
    <m/>
    <n v="77"/>
    <n v="3"/>
    <n v="3"/>
    <n v="3"/>
    <n v="3"/>
    <n v="3"/>
    <n v="0"/>
    <n v="0"/>
    <n v="0"/>
    <n v="1"/>
    <n v="1"/>
    <n v="1"/>
  </r>
  <r>
    <n v="77841"/>
    <x v="0"/>
    <n v="56"/>
    <n v="1"/>
    <n v="2"/>
    <m/>
    <n v="2"/>
    <n v="4"/>
    <n v="1"/>
    <n v="53"/>
    <n v="1.37"/>
    <n v="189"/>
    <n v="4.8899999999999997"/>
    <n v="50"/>
    <n v="1.2924528301886793"/>
    <n v="55.793771522552369"/>
    <n v="1.4422163582244669"/>
    <n v="1"/>
    <n v="1"/>
    <n v="2"/>
    <n v="7"/>
    <n v="4"/>
    <n v="3"/>
    <n v="3"/>
    <n v="3"/>
    <n v="3"/>
    <n v="2"/>
    <n v="0"/>
    <n v="0"/>
    <n v="1"/>
    <n v="1"/>
    <n v="2"/>
  </r>
  <r>
    <n v="77843"/>
    <x v="0"/>
    <n v="42"/>
    <n v="1"/>
    <n v="2"/>
    <m/>
    <n v="1"/>
    <n v="4"/>
    <n v="5"/>
    <n v="34"/>
    <n v="0.88"/>
    <n v="230"/>
    <n v="5.95"/>
    <n v="42"/>
    <n v="1.0870588235294119"/>
    <n v="40.231803355099302"/>
    <n v="1.0412937338966879"/>
    <n v="2"/>
    <n v="2"/>
    <m/>
    <n v="5"/>
    <n v="4"/>
    <n v="2"/>
    <n v="3"/>
    <n v="1"/>
    <n v="2"/>
    <n v="2"/>
    <n v="0"/>
    <n v="0"/>
    <n v="1"/>
    <n v="1"/>
    <n v="2"/>
  </r>
  <r>
    <n v="77845"/>
    <x v="0"/>
    <n v="46"/>
    <n v="7"/>
    <n v="2"/>
    <m/>
    <n v="1"/>
    <n v="3"/>
    <n v="1"/>
    <n v="37"/>
    <n v="0.96"/>
    <n v="146"/>
    <n v="3.78"/>
    <n v="41"/>
    <n v="1.0637837837837838"/>
    <n v="41.598001330958539"/>
    <n v="1.0792994939924376"/>
    <n v="2"/>
    <n v="2"/>
    <m/>
    <n v="15"/>
    <n v="4"/>
    <n v="2"/>
    <n v="2"/>
    <n v="2"/>
    <n v="2"/>
    <n v="2"/>
    <n v="0"/>
    <n v="0"/>
    <n v="1"/>
    <n v="1"/>
    <n v="2"/>
  </r>
  <r>
    <n v="77847"/>
    <x v="0"/>
    <n v="61"/>
    <n v="4"/>
    <n v="2"/>
    <m/>
    <n v="1"/>
    <n v="3"/>
    <n v="1"/>
    <n v="35"/>
    <n v="0.91"/>
    <n v="170"/>
    <n v="4.4000000000000004"/>
    <n v="44"/>
    <n v="1.1439999999999999"/>
    <n v="32.553570011325384"/>
    <n v="0.84639282029445995"/>
    <n v="1"/>
    <n v="1"/>
    <n v="1"/>
    <n v="5"/>
    <n v="3"/>
    <n v="0"/>
    <m/>
    <m/>
    <m/>
    <n v="0"/>
    <n v="0"/>
    <n v="0"/>
    <n v="2"/>
    <n v="1"/>
    <n v="2"/>
  </r>
  <r>
    <n v="77851"/>
    <x v="0"/>
    <n v="45"/>
    <n v="1"/>
    <n v="2"/>
    <m/>
    <n v="2"/>
    <n v="4"/>
    <n v="1"/>
    <n v="45"/>
    <n v="1.1599999999999999"/>
    <n v="197"/>
    <n v="5.09"/>
    <n v="51"/>
    <n v="1.3146666666666667"/>
    <n v="55.570923432561933"/>
    <n v="1.4324949151504853"/>
    <n v="1"/>
    <n v="2"/>
    <m/>
    <n v="9"/>
    <n v="3"/>
    <n v="2"/>
    <n v="3"/>
    <n v="3"/>
    <n v="2"/>
    <n v="2"/>
    <n v="0"/>
    <n v="0"/>
    <n v="1"/>
    <n v="1"/>
    <n v="2"/>
  </r>
  <r>
    <n v="77852"/>
    <x v="0"/>
    <n v="72"/>
    <n v="1"/>
    <n v="2"/>
    <m/>
    <n v="2"/>
    <n v="1"/>
    <n v="1"/>
    <n v="53"/>
    <n v="1.37"/>
    <n v="202"/>
    <n v="5.22"/>
    <n v="57"/>
    <n v="1.4733962264150944"/>
    <n v="49.900433941497731"/>
    <n v="1.2898791415066395"/>
    <n v="1"/>
    <n v="2"/>
    <m/>
    <n v="3"/>
    <n v="4"/>
    <n v="3"/>
    <n v="3"/>
    <n v="3"/>
    <n v="3"/>
    <n v="0"/>
    <n v="3"/>
    <n v="0"/>
    <n v="2"/>
    <n v="1"/>
    <n v="2"/>
  </r>
  <r>
    <n v="77853"/>
    <x v="0"/>
    <n v="67"/>
    <n v="6"/>
    <n v="2"/>
    <m/>
    <n v="2"/>
    <n v="1"/>
    <n v="1"/>
    <n v="43"/>
    <n v="1.1100000000000001"/>
    <n v="207"/>
    <n v="5.35"/>
    <n v="44"/>
    <n v="1.1358139534883722"/>
    <n v="44.584140624123386"/>
    <n v="1.1508929323901618"/>
    <n v="1"/>
    <n v="2"/>
    <m/>
    <n v="10"/>
    <n v="1"/>
    <n v="0"/>
    <m/>
    <m/>
    <m/>
    <n v="0"/>
    <n v="0"/>
    <n v="0"/>
    <n v="2"/>
    <n v="2"/>
    <m/>
  </r>
  <r>
    <n v="77855"/>
    <x v="0"/>
    <n v="23"/>
    <n v="7"/>
    <n v="2"/>
    <m/>
    <n v="1"/>
    <n v="5"/>
    <n v="5"/>
    <n v="67"/>
    <n v="1.73"/>
    <n v="188"/>
    <n v="4.8600000000000003"/>
    <n v="63"/>
    <n v="1.6267164179104476"/>
    <n v="66.978392341581596"/>
    <n v="1.7294420709094949"/>
    <n v="1"/>
    <m/>
    <m/>
    <n v="1"/>
    <n v="3"/>
    <n v="3"/>
    <n v="3"/>
    <n v="3"/>
    <n v="3"/>
    <n v="1"/>
    <n v="0"/>
    <n v="0"/>
    <n v="1"/>
    <n v="1"/>
    <n v="2"/>
  </r>
  <r>
    <n v="77856"/>
    <x v="0"/>
    <n v="33"/>
    <n v="7"/>
    <n v="2"/>
    <m/>
    <n v="1"/>
    <n v="3"/>
    <n v="5"/>
    <n v="41"/>
    <n v="1.06"/>
    <n v="163"/>
    <n v="4.22"/>
    <n v="35"/>
    <n v="0.90487804878048783"/>
    <n v="44.069930615741249"/>
    <n v="1.1393689378703835"/>
    <n v="1"/>
    <m/>
    <m/>
    <n v="14"/>
    <n v="3"/>
    <n v="0"/>
    <m/>
    <m/>
    <m/>
    <n v="0"/>
    <n v="0"/>
    <n v="0"/>
    <n v="1"/>
    <n v="1"/>
    <n v="2"/>
  </r>
  <r>
    <n v="77864"/>
    <x v="0"/>
    <n v="40"/>
    <n v="4"/>
    <n v="2"/>
    <m/>
    <n v="2"/>
    <n v="3"/>
    <n v="1"/>
    <n v="37"/>
    <n v="0.96"/>
    <n v="153"/>
    <n v="3.96"/>
    <n v="43"/>
    <n v="1.1156756756756756"/>
    <n v="42.027204262963515"/>
    <n v="1.0904355700660804"/>
    <n v="1"/>
    <n v="2"/>
    <m/>
    <n v="7"/>
    <n v="1"/>
    <n v="3"/>
    <n v="3"/>
    <n v="3"/>
    <n v="3"/>
    <n v="0"/>
    <n v="0"/>
    <n v="0"/>
    <n v="1"/>
    <n v="1"/>
    <n v="2"/>
  </r>
  <r>
    <n v="77865"/>
    <x v="0"/>
    <n v="38"/>
    <n v="3"/>
    <n v="2"/>
    <m/>
    <n v="1"/>
    <n v="3"/>
    <n v="6"/>
    <n v="52"/>
    <n v="1.34"/>
    <n v="198"/>
    <n v="5.12"/>
    <n v="60"/>
    <n v="1.5461538461538462"/>
    <n v="60.636784409100898"/>
    <n v="1.5625632905422155"/>
    <n v="2"/>
    <m/>
    <m/>
    <n v="5"/>
    <n v="3"/>
    <n v="3"/>
    <n v="3"/>
    <n v="3"/>
    <n v="3"/>
    <n v="2"/>
    <n v="0"/>
    <n v="0"/>
    <n v="1"/>
    <n v="2"/>
    <m/>
  </r>
  <r>
    <n v="77866"/>
    <x v="0"/>
    <n v="60"/>
    <n v="4"/>
    <n v="2"/>
    <m/>
    <n v="1"/>
    <n v="4"/>
    <n v="5"/>
    <n v="59"/>
    <n v="1.53"/>
    <n v="181"/>
    <n v="4.68"/>
    <n v="58"/>
    <n v="1.5040677966101694"/>
    <n v="64.149371465470551"/>
    <n v="1.663534548172372"/>
    <n v="1"/>
    <n v="2"/>
    <m/>
    <n v="9"/>
    <n v="3"/>
    <n v="3"/>
    <n v="3"/>
    <n v="3"/>
    <n v="3"/>
    <n v="3"/>
    <n v="30"/>
    <n v="0"/>
    <n v="1"/>
    <n v="1"/>
    <n v="2"/>
  </r>
  <r>
    <n v="77867"/>
    <x v="0"/>
    <n v="68"/>
    <n v="4"/>
    <n v="2"/>
    <m/>
    <n v="1"/>
    <n v="1"/>
    <n v="3"/>
    <n v="43"/>
    <n v="1.1100000000000001"/>
    <n v="160"/>
    <n v="4.1399999999999997"/>
    <n v="51"/>
    <n v="1.3165116279069768"/>
    <n v="40.565400614879813"/>
    <n v="1.0471533647096882"/>
    <n v="2"/>
    <n v="1"/>
    <n v="2"/>
    <n v="2"/>
    <n v="4"/>
    <n v="2"/>
    <n v="3"/>
    <n v="3"/>
    <n v="3"/>
    <n v="1"/>
    <n v="0"/>
    <n v="0"/>
    <n v="2"/>
    <n v="1"/>
    <n v="2"/>
  </r>
  <r>
    <n v="77870"/>
    <x v="0"/>
    <n v="76"/>
    <n v="1"/>
    <n v="2"/>
    <m/>
    <n v="1"/>
    <n v="1"/>
    <n v="1"/>
    <n v="29"/>
    <n v="0.75"/>
    <n v="157"/>
    <n v="4.0599999999999996"/>
    <n v="31"/>
    <n v="0.80172413793103448"/>
    <n v="35.612225913997619"/>
    <n v="0.92100584260338669"/>
    <n v="1"/>
    <n v="2"/>
    <m/>
    <n v="4"/>
    <n v="3"/>
    <n v="1"/>
    <m/>
    <m/>
    <m/>
    <n v="0"/>
    <n v="0"/>
    <n v="1"/>
    <n v="1"/>
    <n v="1"/>
    <n v="2"/>
  </r>
  <r>
    <n v="77874"/>
    <x v="0"/>
    <n v="52"/>
    <n v="3"/>
    <n v="1"/>
    <n v="1"/>
    <n v="1"/>
    <n v="3"/>
    <n v="3"/>
    <n v="39"/>
    <n v="1.01"/>
    <n v="276"/>
    <n v="7.14"/>
    <n v="37"/>
    <n v="0.95820512820512815"/>
    <n v="43.994382774513127"/>
    <n v="1.1393417077502117"/>
    <n v="2"/>
    <n v="1"/>
    <n v="3"/>
    <n v="2"/>
    <n v="4"/>
    <n v="1"/>
    <m/>
    <m/>
    <m/>
    <m/>
    <n v="1"/>
    <n v="0"/>
    <n v="1"/>
    <n v="1"/>
    <n v="2"/>
  </r>
  <r>
    <n v="77880"/>
    <x v="0"/>
    <n v="63"/>
    <n v="1"/>
    <n v="2"/>
    <m/>
    <n v="1"/>
    <n v="4"/>
    <n v="1"/>
    <n v="35"/>
    <n v="0.91"/>
    <n v="240"/>
    <n v="6.21"/>
    <n v="41"/>
    <n v="1.0660000000000001"/>
    <n v="40.89418412229923"/>
    <n v="1.06324878717978"/>
    <n v="1"/>
    <n v="2"/>
    <m/>
    <n v="8"/>
    <n v="3"/>
    <n v="3"/>
    <n v="3"/>
    <n v="3"/>
    <n v="3"/>
    <n v="0"/>
    <n v="1"/>
    <n v="0"/>
    <n v="2"/>
    <n v="1"/>
    <n v="2"/>
  </r>
  <r>
    <n v="77888"/>
    <x v="0"/>
    <n v="75"/>
    <n v="6"/>
    <n v="2"/>
    <m/>
    <n v="2"/>
    <n v="5"/>
    <n v="1"/>
    <n v="67"/>
    <n v="1.73"/>
    <n v="163"/>
    <n v="4.22"/>
    <n v="67"/>
    <n v="1.73"/>
    <n v="69.028106822133338"/>
    <n v="1.7823675343625474"/>
    <n v="2"/>
    <n v="2"/>
    <m/>
    <n v="7"/>
    <n v="3"/>
    <n v="0"/>
    <n v="2"/>
    <n v="2"/>
    <n v="2"/>
    <m/>
    <n v="0"/>
    <n v="0"/>
    <n v="1"/>
    <n v="1"/>
    <n v="2"/>
  </r>
  <r>
    <n v="77889"/>
    <x v="0"/>
    <n v="38"/>
    <n v="4"/>
    <n v="2"/>
    <m/>
    <n v="1"/>
    <n v="3"/>
    <n v="5"/>
    <n v="79"/>
    <n v="2.04"/>
    <n v="249"/>
    <n v="6.44"/>
    <n v="82"/>
    <n v="2.1174683544303798"/>
    <n v="85.182213276431668"/>
    <n v="2.1996419630876027"/>
    <n v="2"/>
    <m/>
    <m/>
    <n v="6"/>
    <n v="3"/>
    <n v="1"/>
    <n v="3"/>
    <n v="3"/>
    <n v="3"/>
    <n v="5"/>
    <n v="2"/>
    <n v="0"/>
    <n v="1"/>
    <n v="2"/>
    <m/>
  </r>
  <r>
    <n v="77892"/>
    <x v="0"/>
    <n v="80"/>
    <n v="3"/>
    <n v="1"/>
    <n v="2"/>
    <n v="1"/>
    <n v="3"/>
    <n v="1"/>
    <n v="67"/>
    <n v="1.73"/>
    <n v="154"/>
    <n v="3.98"/>
    <n v="73"/>
    <n v="1.8849253731343283"/>
    <n v="69.006151117036495"/>
    <n v="1.7818006183951216"/>
    <n v="1"/>
    <n v="1"/>
    <n v="2"/>
    <n v="10"/>
    <n v="3"/>
    <n v="0"/>
    <n v="3"/>
    <n v="3"/>
    <n v="2"/>
    <n v="0"/>
    <n v="0"/>
    <n v="12"/>
    <n v="1"/>
    <n v="1"/>
    <n v="2"/>
  </r>
  <r>
    <n v="77893"/>
    <x v="0"/>
    <n v="24"/>
    <n v="6"/>
    <n v="2"/>
    <m/>
    <n v="2"/>
    <n v="3"/>
    <n v="5"/>
    <n v="36"/>
    <n v="0.93"/>
    <n v="216"/>
    <n v="5.59"/>
    <n v="35"/>
    <n v="0.90416666666666679"/>
    <n v="43.456363061835091"/>
    <n v="1.12262271243074"/>
    <n v="1"/>
    <m/>
    <m/>
    <n v="3"/>
    <n v="3"/>
    <n v="0"/>
    <m/>
    <m/>
    <m/>
    <n v="0"/>
    <n v="6"/>
    <n v="0"/>
    <n v="1"/>
    <n v="2"/>
    <m/>
  </r>
  <r>
    <n v="77898"/>
    <x v="0"/>
    <n v="40"/>
    <n v="4"/>
    <n v="2"/>
    <m/>
    <n v="1"/>
    <n v="4"/>
    <n v="6"/>
    <n v="70"/>
    <n v="1.81"/>
    <n v="362"/>
    <n v="9.36"/>
    <n v="78"/>
    <n v="2.0168571428571429"/>
    <n v="72.045044388046023"/>
    <n v="1.8628790048909045"/>
    <n v="2"/>
    <n v="2"/>
    <m/>
    <n v="5"/>
    <n v="4"/>
    <n v="3"/>
    <n v="3"/>
    <n v="3"/>
    <n v="3"/>
    <m/>
    <n v="0"/>
    <n v="0"/>
    <n v="1"/>
    <n v="2"/>
    <m/>
  </r>
  <r>
    <n v="77900"/>
    <x v="0"/>
    <n v="56"/>
    <n v="3"/>
    <n v="2"/>
    <m/>
    <n v="1"/>
    <n v="3"/>
    <n v="1"/>
    <n v="84"/>
    <n v="2.17"/>
    <n v="204"/>
    <n v="5.28"/>
    <n v="93"/>
    <n v="2.4024999999999999"/>
    <n v="88.460000818789155"/>
    <n v="2.2852166878187199"/>
    <n v="1"/>
    <n v="2"/>
    <m/>
    <n v="15"/>
    <n v="3"/>
    <n v="2"/>
    <n v="3"/>
    <n v="3"/>
    <n v="3"/>
    <n v="2"/>
    <n v="0"/>
    <n v="0"/>
    <n v="1"/>
    <n v="1"/>
    <n v="2"/>
  </r>
  <r>
    <n v="77906"/>
    <x v="0"/>
    <n v="61"/>
    <n v="4"/>
    <n v="2"/>
    <m/>
    <n v="1"/>
    <n v="2"/>
    <n v="3"/>
    <n v="81"/>
    <n v="2.09"/>
    <n v="210"/>
    <n v="5.43"/>
    <n v="82"/>
    <n v="2.1158024691358026"/>
    <n v="82.602480380977369"/>
    <n v="2.1313479505708974"/>
    <n v="2"/>
    <n v="2"/>
    <m/>
    <n v="2"/>
    <n v="4"/>
    <n v="3"/>
    <n v="3"/>
    <n v="3"/>
    <n v="3"/>
    <n v="1"/>
    <n v="0"/>
    <n v="0"/>
    <n v="1"/>
    <n v="1"/>
    <n v="2"/>
  </r>
  <r>
    <n v="77931"/>
    <x v="0"/>
    <n v="36"/>
    <n v="2"/>
    <n v="2"/>
    <m/>
    <n v="2"/>
    <n v="3"/>
    <n v="1"/>
    <n v="49"/>
    <n v="1.27"/>
    <n v="208"/>
    <n v="5.38"/>
    <n v="51"/>
    <n v="1.3218367346938775"/>
    <n v="42.124912637715951"/>
    <n v="1.0918089602020258"/>
    <n v="2"/>
    <m/>
    <m/>
    <n v="13"/>
    <n v="1"/>
    <n v="3"/>
    <n v="3"/>
    <n v="3"/>
    <n v="3"/>
    <m/>
    <n v="0"/>
    <n v="0"/>
    <n v="1"/>
    <n v="1"/>
    <n v="2"/>
  </r>
  <r>
    <n v="77932"/>
    <x v="0"/>
    <n v="28"/>
    <n v="6"/>
    <n v="2"/>
    <m/>
    <n v="1"/>
    <n v="5"/>
    <n v="5"/>
    <n v="63"/>
    <n v="1.63"/>
    <n v="166"/>
    <n v="4.29"/>
    <n v="69"/>
    <n v="1.7852380952380953"/>
    <n v="67.526626209446675"/>
    <n v="1.7471174717682234"/>
    <n v="2"/>
    <m/>
    <m/>
    <n v="7"/>
    <n v="4"/>
    <n v="1"/>
    <m/>
    <m/>
    <m/>
    <n v="3"/>
    <n v="0"/>
    <n v="0"/>
    <n v="1"/>
    <n v="1"/>
    <n v="2"/>
  </r>
  <r>
    <n v="77938"/>
    <x v="0"/>
    <n v="72"/>
    <n v="6"/>
    <n v="2"/>
    <m/>
    <n v="2"/>
    <n v="5"/>
    <n v="1"/>
    <n v="31"/>
    <n v="0.8"/>
    <n v="122"/>
    <n v="3.15"/>
    <n v="35"/>
    <n v="0.90322580645161288"/>
    <n v="40.485818163111645"/>
    <n v="1.0447953074351393"/>
    <n v="1"/>
    <n v="2"/>
    <m/>
    <n v="8"/>
    <n v="2"/>
    <n v="3"/>
    <n v="3"/>
    <n v="3"/>
    <n v="3"/>
    <n v="0"/>
    <n v="1"/>
    <n v="0"/>
    <n v="1"/>
    <n v="1"/>
    <n v="2"/>
  </r>
  <r>
    <n v="77941"/>
    <x v="0"/>
    <n v="50"/>
    <n v="4"/>
    <n v="2"/>
    <m/>
    <n v="1"/>
    <n v="3"/>
    <n v="4"/>
    <n v="59"/>
    <n v="1.53"/>
    <n v="194"/>
    <n v="5.0199999999999996"/>
    <n v="55"/>
    <n v="1.4262711864406781"/>
    <n v="60.618664696074156"/>
    <n v="1.5719755421185333"/>
    <n v="2"/>
    <n v="2"/>
    <m/>
    <n v="3"/>
    <n v="3"/>
    <n v="2"/>
    <n v="3"/>
    <n v="3"/>
    <n v="2"/>
    <n v="4"/>
    <n v="0"/>
    <n v="0"/>
    <n v="1"/>
    <n v="1"/>
    <n v="2"/>
  </r>
  <r>
    <n v="77943"/>
    <x v="0"/>
    <n v="38"/>
    <n v="6"/>
    <n v="2"/>
    <m/>
    <n v="2"/>
    <n v="5"/>
    <n v="1"/>
    <n v="52"/>
    <n v="1.34"/>
    <n v="210"/>
    <n v="5.43"/>
    <n v="55"/>
    <n v="1.4173076923076924"/>
    <n v="52.161318198486363"/>
    <n v="1.3441570458840717"/>
    <n v="2"/>
    <m/>
    <m/>
    <n v="15"/>
    <n v="2"/>
    <n v="2"/>
    <m/>
    <m/>
    <m/>
    <n v="0"/>
    <n v="0"/>
    <n v="0"/>
    <n v="1"/>
    <n v="1"/>
    <n v="2"/>
  </r>
  <r>
    <n v="77950"/>
    <x v="0"/>
    <n v="80"/>
    <n v="1"/>
    <n v="1"/>
    <n v="1"/>
    <n v="1"/>
    <n v="5"/>
    <n v="1"/>
    <n v="65"/>
    <n v="1.68"/>
    <n v="176"/>
    <n v="4.55"/>
    <n v="63"/>
    <n v="1.6283076923076922"/>
    <n v="66.842201306290249"/>
    <n v="1.7276138183779632"/>
    <n v="1"/>
    <n v="1"/>
    <n v="2"/>
    <n v="15"/>
    <n v="1"/>
    <n v="2"/>
    <m/>
    <m/>
    <m/>
    <n v="1"/>
    <n v="0"/>
    <n v="0"/>
    <n v="1"/>
    <n v="1"/>
    <n v="2"/>
  </r>
  <r>
    <n v="77952"/>
    <x v="0"/>
    <n v="27"/>
    <n v="6"/>
    <n v="2"/>
    <m/>
    <n v="2"/>
    <n v="5"/>
    <n v="1"/>
    <n v="42"/>
    <n v="1.0900000000000001"/>
    <n v="160"/>
    <n v="4.1399999999999997"/>
    <n v="51"/>
    <n v="1.3235714285714286"/>
    <n v="41.102599497769305"/>
    <n v="1.0667103202992512"/>
    <n v="1"/>
    <m/>
    <m/>
    <n v="14"/>
    <n v="2"/>
    <n v="3"/>
    <n v="1"/>
    <n v="0"/>
    <n v="3"/>
    <n v="0"/>
    <n v="0"/>
    <n v="0"/>
    <n v="1"/>
    <n v="1"/>
    <n v="1"/>
  </r>
  <r>
    <n v="77959"/>
    <x v="0"/>
    <n v="44"/>
    <n v="1"/>
    <n v="2"/>
    <m/>
    <n v="1"/>
    <n v="4"/>
    <n v="5"/>
    <n v="45"/>
    <n v="1.1599999999999999"/>
    <n v="123"/>
    <n v="3.18"/>
    <n v="53"/>
    <n v="1.3662222222222222"/>
    <n v="51.643903460393702"/>
    <n v="1.3312650669790376"/>
    <n v="1"/>
    <n v="1"/>
    <n v="9"/>
    <n v="6"/>
    <n v="4"/>
    <n v="3"/>
    <n v="3"/>
    <n v="3"/>
    <n v="3"/>
    <n v="3"/>
    <n v="0"/>
    <n v="0"/>
    <n v="1"/>
    <n v="1"/>
    <n v="1"/>
  </r>
  <r>
    <n v="77963"/>
    <x v="0"/>
    <n v="32"/>
    <n v="3"/>
    <n v="1"/>
    <n v="1"/>
    <n v="1"/>
    <n v="5"/>
    <n v="1"/>
    <n v="23"/>
    <n v="0.59"/>
    <n v="251"/>
    <n v="6.49"/>
    <n v="20"/>
    <n v="0.51304347826086949"/>
    <n v="24.342845033656598"/>
    <n v="0.6244468943416257"/>
    <n v="1"/>
    <m/>
    <m/>
    <n v="14"/>
    <n v="3"/>
    <n v="2"/>
    <n v="3"/>
    <n v="2"/>
    <n v="2"/>
    <n v="3"/>
    <n v="12"/>
    <n v="120"/>
    <n v="1"/>
    <n v="1"/>
    <n v="2"/>
  </r>
  <r>
    <n v="77965"/>
    <x v="0"/>
    <n v="47"/>
    <n v="4"/>
    <n v="2"/>
    <m/>
    <n v="1"/>
    <n v="4"/>
    <n v="1"/>
    <n v="48"/>
    <n v="1.24"/>
    <n v="135"/>
    <n v="3.49"/>
    <n v="53"/>
    <n v="1.3691666666666666"/>
    <n v="49.639911849246076"/>
    <n v="1.282364389438857"/>
    <n v="2"/>
    <n v="2"/>
    <m/>
    <n v="7"/>
    <n v="1"/>
    <n v="2"/>
    <n v="3"/>
    <n v="3"/>
    <n v="3"/>
    <n v="0"/>
    <n v="0"/>
    <n v="0"/>
    <n v="1"/>
    <n v="1"/>
    <n v="2"/>
  </r>
  <r>
    <n v="77966"/>
    <x v="0"/>
    <n v="64"/>
    <n v="2"/>
    <n v="2"/>
    <m/>
    <n v="2"/>
    <n v="4"/>
    <n v="6"/>
    <n v="51"/>
    <n v="1.32"/>
    <n v="203"/>
    <n v="5.25"/>
    <n v="52"/>
    <n v="1.3458823529411765"/>
    <n v="59.486541389828474"/>
    <n v="1.5396516595014429"/>
    <n v="1"/>
    <n v="2"/>
    <m/>
    <n v="6"/>
    <n v="2"/>
    <n v="2"/>
    <n v="3"/>
    <n v="3"/>
    <n v="2"/>
    <m/>
    <n v="0"/>
    <n v="1"/>
    <n v="1"/>
    <n v="2"/>
    <m/>
  </r>
  <r>
    <n v="77972"/>
    <x v="0"/>
    <n v="35"/>
    <n v="3"/>
    <n v="2"/>
    <m/>
    <n v="1"/>
    <n v="4"/>
    <n v="1"/>
    <n v="43"/>
    <n v="1.1100000000000001"/>
    <n v="290"/>
    <n v="7.5"/>
    <n v="41"/>
    <n v="1.0583720930232559"/>
    <n v="39.159192525155774"/>
    <n v="1.0108535744865794"/>
    <n v="2"/>
    <m/>
    <m/>
    <n v="14"/>
    <n v="3"/>
    <n v="1"/>
    <n v="3"/>
    <n v="1"/>
    <n v="3"/>
    <n v="0"/>
    <n v="0"/>
    <n v="0"/>
    <n v="1"/>
    <n v="1"/>
    <n v="2"/>
  </r>
  <r>
    <n v="77973"/>
    <x v="0"/>
    <n v="57"/>
    <n v="4"/>
    <n v="2"/>
    <m/>
    <n v="2"/>
    <n v="1"/>
    <n v="3"/>
    <n v="33"/>
    <n v="0.85"/>
    <n v="202"/>
    <n v="5.22"/>
    <n v="35"/>
    <n v="0.90151515151515149"/>
    <n v="35.666384087367661"/>
    <n v="0.918679590129167"/>
    <n v="1"/>
    <n v="1"/>
    <n v="2"/>
    <n v="12"/>
    <n v="4"/>
    <n v="0"/>
    <m/>
    <m/>
    <m/>
    <n v="1"/>
    <n v="0"/>
    <n v="0"/>
    <n v="1"/>
    <n v="2"/>
    <m/>
  </r>
  <r>
    <n v="77976"/>
    <x v="0"/>
    <n v="73"/>
    <n v="7"/>
    <n v="1"/>
    <n v="2"/>
    <n v="1"/>
    <n v="5"/>
    <n v="5"/>
    <n v="34"/>
    <n v="0.88"/>
    <n v="215"/>
    <n v="5.56"/>
    <n v="40"/>
    <n v="1.0352941176470589"/>
    <n v="38.242674696937819"/>
    <n v="0.98981040392074349"/>
    <n v="2"/>
    <n v="1"/>
    <n v="2"/>
    <n v="3"/>
    <n v="3"/>
    <n v="3"/>
    <n v="1"/>
    <n v="2"/>
    <n v="3"/>
    <n v="7"/>
    <n v="0"/>
    <n v="4"/>
    <n v="1"/>
    <n v="1"/>
    <n v="2"/>
  </r>
  <r>
    <n v="77983"/>
    <x v="0"/>
    <n v="65"/>
    <n v="4"/>
    <n v="2"/>
    <m/>
    <n v="1"/>
    <n v="4"/>
    <n v="5"/>
    <n v="42"/>
    <n v="1.0900000000000001"/>
    <n v="183"/>
    <n v="4.7300000000000004"/>
    <n v="47"/>
    <n v="1.2197619047619048"/>
    <n v="44.569226090953045"/>
    <n v="1.15667753426521"/>
    <n v="2"/>
    <n v="2"/>
    <m/>
    <n v="3"/>
    <n v="2"/>
    <n v="2"/>
    <n v="2"/>
    <n v="2"/>
    <n v="2"/>
    <m/>
    <n v="0"/>
    <n v="0"/>
    <n v="1"/>
    <n v="1"/>
    <n v="1"/>
  </r>
  <r>
    <n v="77989"/>
    <x v="0"/>
    <n v="53"/>
    <n v="2"/>
    <n v="1"/>
    <n v="2"/>
    <n v="1"/>
    <n v="2"/>
    <n v="1"/>
    <n v="32"/>
    <n v="0.83"/>
    <n v="162"/>
    <n v="4.1900000000000004"/>
    <n v="42"/>
    <n v="1.089375"/>
    <n v="37.478657756019679"/>
    <n v="0.97210268554676038"/>
    <n v="2"/>
    <n v="2"/>
    <m/>
    <n v="4"/>
    <n v="4"/>
    <n v="1"/>
    <n v="1"/>
    <n v="1"/>
    <n v="1"/>
    <n v="1"/>
    <n v="0"/>
    <n v="0"/>
    <n v="1"/>
    <n v="1"/>
    <n v="2"/>
  </r>
  <r>
    <n v="77990"/>
    <x v="0"/>
    <n v="66"/>
    <n v="2"/>
    <n v="2"/>
    <m/>
    <n v="2"/>
    <n v="3"/>
    <n v="1"/>
    <n v="39"/>
    <n v="1.01"/>
    <n v="118"/>
    <n v="3.05"/>
    <n v="45"/>
    <n v="1.1653846153846155"/>
    <n v="41.344971697347056"/>
    <n v="1.070728754213347"/>
    <n v="1"/>
    <n v="1"/>
    <n v="1"/>
    <n v="5"/>
    <n v="4"/>
    <n v="2"/>
    <n v="3"/>
    <n v="3"/>
    <n v="1"/>
    <n v="0"/>
    <n v="5"/>
    <n v="0"/>
    <n v="1"/>
    <n v="1"/>
    <n v="2"/>
  </r>
  <r>
    <n v="77992"/>
    <x v="0"/>
    <n v="76"/>
    <n v="3"/>
    <n v="2"/>
    <m/>
    <n v="1"/>
    <n v="4"/>
    <n v="1"/>
    <n v="44"/>
    <n v="1.1399999999999999"/>
    <n v="180"/>
    <n v="4.6500000000000004"/>
    <n v="47"/>
    <n v="1.2177272727272728"/>
    <n v="53.593065148344735"/>
    <n v="1.3885475970252954"/>
    <n v="2"/>
    <n v="2"/>
    <m/>
    <n v="7"/>
    <n v="1"/>
    <n v="3"/>
    <n v="3"/>
    <n v="3"/>
    <n v="3"/>
    <n v="0"/>
    <n v="0"/>
    <n v="0"/>
    <n v="1"/>
    <n v="2"/>
    <n v="2"/>
  </r>
  <r>
    <n v="77993"/>
    <x v="0"/>
    <n v="21"/>
    <n v="4"/>
    <n v="2"/>
    <m/>
    <n v="1"/>
    <n v="3"/>
    <n v="5"/>
    <n v="42"/>
    <n v="1.0900000000000001"/>
    <n v="174"/>
    <n v="4.5"/>
    <n v="47"/>
    <n v="1.2197619047619048"/>
    <n v="45.816458387840058"/>
    <n v="1.1890461819701348"/>
    <n v="1"/>
    <m/>
    <m/>
    <n v="8"/>
    <n v="4"/>
    <n v="2"/>
    <m/>
    <m/>
    <m/>
    <n v="0"/>
    <n v="0"/>
    <n v="2"/>
    <n v="1"/>
    <n v="2"/>
    <m/>
  </r>
  <r>
    <n v="77994"/>
    <x v="0"/>
    <n v="64"/>
    <n v="1"/>
    <n v="2"/>
    <m/>
    <n v="1"/>
    <n v="4"/>
    <n v="1"/>
    <n v="50"/>
    <n v="1.29"/>
    <n v="197"/>
    <n v="5.09"/>
    <n v="57"/>
    <n v="1.4706000000000001"/>
    <n v="46.23913089915014"/>
    <n v="1.1929695771980737"/>
    <n v="1"/>
    <n v="2"/>
    <m/>
    <n v="4"/>
    <n v="3"/>
    <n v="2"/>
    <n v="3"/>
    <n v="3"/>
    <n v="2"/>
    <n v="3"/>
    <n v="3"/>
    <n v="0"/>
    <n v="1"/>
    <n v="1"/>
    <n v="2"/>
  </r>
  <r>
    <n v="77997"/>
    <x v="0"/>
    <n v="45"/>
    <n v="3"/>
    <n v="2"/>
    <m/>
    <n v="1"/>
    <n v="3"/>
    <n v="1"/>
    <n v="38"/>
    <n v="0.98"/>
    <n v="187"/>
    <n v="4.84"/>
    <n v="34"/>
    <n v="0.87684210526315787"/>
    <n v="45.756682841529212"/>
    <n v="1.1800407680183849"/>
    <n v="2"/>
    <n v="2"/>
    <m/>
    <n v="14"/>
    <n v="3"/>
    <n v="3"/>
    <n v="3"/>
    <n v="3"/>
    <n v="3"/>
    <n v="3"/>
    <n v="20"/>
    <n v="0"/>
    <n v="1"/>
    <n v="1"/>
    <n v="2"/>
  </r>
  <r>
    <n v="77999"/>
    <x v="0"/>
    <n v="51"/>
    <n v="2"/>
    <n v="2"/>
    <m/>
    <n v="1"/>
    <n v="2"/>
    <n v="1"/>
    <n v="69"/>
    <n v="1.78"/>
    <n v="206"/>
    <n v="5.33"/>
    <n v="68"/>
    <n v="1.7542028985507248"/>
    <n v="69.315401419997116"/>
    <n v="1.7881364424289112"/>
    <n v="2"/>
    <n v="2"/>
    <m/>
    <n v="4"/>
    <n v="4"/>
    <n v="0"/>
    <n v="2"/>
    <n v="0"/>
    <n v="0"/>
    <n v="2"/>
    <n v="0"/>
    <n v="0"/>
    <n v="1"/>
    <n v="2"/>
    <m/>
  </r>
  <r>
    <n v="78004"/>
    <x v="0"/>
    <n v="23"/>
    <n v="3"/>
    <n v="2"/>
    <m/>
    <n v="1"/>
    <n v="5"/>
    <n v="5"/>
    <n v="34"/>
    <n v="0.88"/>
    <n v="183"/>
    <n v="4.7300000000000004"/>
    <n v="36"/>
    <n v="0.93176470588235294"/>
    <n v="38.198302882080817"/>
    <n v="0.9886619569479741"/>
    <n v="1"/>
    <m/>
    <m/>
    <n v="15"/>
    <n v="4"/>
    <n v="2"/>
    <n v="3"/>
    <n v="3"/>
    <n v="2"/>
    <n v="0"/>
    <n v="1"/>
    <n v="20"/>
    <n v="1"/>
    <n v="1"/>
    <n v="2"/>
  </r>
  <r>
    <n v="78009"/>
    <x v="0"/>
    <n v="80"/>
    <n v="4"/>
    <n v="2"/>
    <m/>
    <n v="1"/>
    <n v="2"/>
    <n v="1"/>
    <n v="60"/>
    <n v="1.55"/>
    <n v="195"/>
    <n v="5.04"/>
    <n v="63"/>
    <n v="1.6275000000000002"/>
    <n v="66.563802389936669"/>
    <n v="1.719564895073364"/>
    <n v="1"/>
    <n v="1"/>
    <n v="2"/>
    <n v="5"/>
    <n v="5"/>
    <n v="1"/>
    <n v="3"/>
    <n v="3"/>
    <n v="3"/>
    <n v="7"/>
    <n v="0"/>
    <n v="0"/>
    <n v="1"/>
    <n v="1"/>
    <n v="2"/>
  </r>
  <r>
    <n v="78010"/>
    <x v="0"/>
    <n v="73"/>
    <n v="7"/>
    <n v="1"/>
    <n v="2"/>
    <n v="1"/>
    <n v="2"/>
    <n v="1"/>
    <n v="46"/>
    <n v="1.19"/>
    <n v="189"/>
    <n v="4.8899999999999997"/>
    <n v="44"/>
    <n v="1.1382608695652174"/>
    <n v="47.839291800370709"/>
    <n v="1.237581679183503"/>
    <n v="1"/>
    <n v="1"/>
    <n v="2"/>
    <n v="5"/>
    <n v="1"/>
    <n v="1"/>
    <n v="3"/>
    <n v="1"/>
    <n v="1"/>
    <m/>
    <n v="0"/>
    <n v="1"/>
    <n v="2"/>
    <n v="1"/>
    <n v="2"/>
  </r>
  <r>
    <n v="78012"/>
    <x v="0"/>
    <n v="33"/>
    <n v="3"/>
    <n v="2"/>
    <m/>
    <n v="1"/>
    <n v="5"/>
    <n v="1"/>
    <n v="29"/>
    <n v="0.75"/>
    <n v="177"/>
    <n v="4.58"/>
    <n v="32"/>
    <n v="0.82758620689655171"/>
    <n v="32.745114916374014"/>
    <n v="0.84685642025105212"/>
    <n v="2"/>
    <m/>
    <m/>
    <n v="10"/>
    <n v="3"/>
    <n v="0"/>
    <n v="3"/>
    <n v="3"/>
    <n v="1"/>
    <m/>
    <n v="0"/>
    <n v="0"/>
    <n v="1"/>
    <n v="1"/>
    <n v="2"/>
  </r>
  <r>
    <n v="78015"/>
    <x v="0"/>
    <n v="47"/>
    <n v="1"/>
    <n v="2"/>
    <m/>
    <n v="2"/>
    <n v="3"/>
    <n v="4"/>
    <n v="46"/>
    <n v="1.19"/>
    <n v="251"/>
    <n v="6.49"/>
    <n v="46"/>
    <n v="1.19"/>
    <n v="46.899082189787521"/>
    <n v="1.2132588653445031"/>
    <n v="1"/>
    <n v="2"/>
    <m/>
    <n v="2"/>
    <n v="4"/>
    <n v="2"/>
    <m/>
    <m/>
    <m/>
    <n v="12"/>
    <n v="0"/>
    <n v="0"/>
    <n v="1"/>
    <n v="2"/>
    <m/>
  </r>
  <r>
    <n v="78019"/>
    <x v="0"/>
    <n v="65"/>
    <n v="1"/>
    <n v="2"/>
    <m/>
    <n v="2"/>
    <n v="1"/>
    <n v="1"/>
    <n v="50"/>
    <n v="1.29"/>
    <n v="194"/>
    <n v="5.0199999999999996"/>
    <n v="59"/>
    <n v="1.5222"/>
    <n v="56.025279196211102"/>
    <n v="1.4454522032622463"/>
    <n v="1"/>
    <n v="2"/>
    <m/>
    <n v="7"/>
    <n v="2"/>
    <n v="1"/>
    <n v="1"/>
    <n v="1"/>
    <n v="1"/>
    <m/>
    <n v="0"/>
    <n v="0"/>
    <n v="1"/>
    <n v="1"/>
    <n v="2"/>
  </r>
  <r>
    <n v="78028"/>
    <x v="0"/>
    <n v="64"/>
    <n v="1"/>
    <n v="2"/>
    <m/>
    <n v="1"/>
    <n v="4"/>
    <n v="5"/>
    <n v="28"/>
    <n v="0.72"/>
    <n v="134"/>
    <n v="3.47"/>
    <n v="36"/>
    <n v="0.9257142857142856"/>
    <n v="34.460270782766358"/>
    <n v="0.88612124869970632"/>
    <n v="2"/>
    <n v="2"/>
    <m/>
    <n v="9"/>
    <n v="3"/>
    <n v="2"/>
    <n v="3"/>
    <n v="2"/>
    <n v="2"/>
    <n v="1"/>
    <n v="0"/>
    <n v="3"/>
    <n v="1"/>
    <n v="1"/>
    <n v="2"/>
  </r>
  <r>
    <n v="78034"/>
    <x v="0"/>
    <n v="31"/>
    <n v="3"/>
    <n v="2"/>
    <m/>
    <n v="1"/>
    <n v="5"/>
    <n v="5"/>
    <n v="37"/>
    <n v="0.96"/>
    <n v="191"/>
    <n v="4.9400000000000004"/>
    <n v="42"/>
    <n v="1.0897297297297297"/>
    <n v="36.874815966027249"/>
    <n v="0.95675198182124754"/>
    <n v="2"/>
    <m/>
    <m/>
    <n v="14"/>
    <n v="3"/>
    <n v="0"/>
    <n v="3"/>
    <n v="3"/>
    <n v="1"/>
    <n v="2"/>
    <n v="0"/>
    <n v="0"/>
    <n v="1"/>
    <n v="1"/>
    <n v="2"/>
  </r>
  <r>
    <n v="78043"/>
    <x v="0"/>
    <n v="61"/>
    <n v="3"/>
    <n v="2"/>
    <m/>
    <n v="1"/>
    <n v="3"/>
    <n v="1"/>
    <n v="30"/>
    <n v="0.78"/>
    <n v="156"/>
    <n v="4.03"/>
    <n v="31"/>
    <n v="0.80599999999999994"/>
    <n v="32.287863887384489"/>
    <n v="0.83948446107199681"/>
    <n v="2"/>
    <n v="2"/>
    <m/>
    <n v="10"/>
    <n v="3"/>
    <n v="3"/>
    <n v="3"/>
    <n v="3"/>
    <n v="3"/>
    <m/>
    <n v="4"/>
    <n v="4"/>
    <n v="2"/>
    <n v="1"/>
    <n v="2"/>
  </r>
  <r>
    <n v="78048"/>
    <x v="0"/>
    <n v="43"/>
    <n v="6"/>
    <n v="2"/>
    <m/>
    <n v="2"/>
    <n v="4"/>
    <n v="1"/>
    <n v="70"/>
    <n v="1.81"/>
    <n v="176"/>
    <n v="4.55"/>
    <n v="67"/>
    <n v="1.7324285714285717"/>
    <n v="76.840825708839958"/>
    <n v="1.9868842076142905"/>
    <n v="1"/>
    <n v="2"/>
    <m/>
    <n v="15"/>
    <n v="2"/>
    <n v="1"/>
    <m/>
    <m/>
    <m/>
    <m/>
    <n v="1"/>
    <n v="0"/>
    <n v="2"/>
    <n v="1"/>
    <n v="2"/>
  </r>
  <r>
    <n v="78051"/>
    <x v="0"/>
    <n v="40"/>
    <n v="7"/>
    <n v="2"/>
    <m/>
    <n v="2"/>
    <n v="5"/>
    <n v="1"/>
    <n v="47"/>
    <n v="1.22"/>
    <n v="199"/>
    <n v="5.15"/>
    <n v="57"/>
    <n v="1.4795744680851062"/>
    <n v="44.850864133161657"/>
    <n v="1.1642139200522812"/>
    <n v="1"/>
    <n v="2"/>
    <m/>
    <n v="15"/>
    <n v="2"/>
    <n v="3"/>
    <n v="3"/>
    <n v="2"/>
    <n v="1"/>
    <m/>
    <n v="5"/>
    <n v="2"/>
    <n v="1"/>
    <n v="1"/>
    <n v="2"/>
  </r>
  <r>
    <n v="78061"/>
    <x v="0"/>
    <n v="47"/>
    <n v="3"/>
    <n v="2"/>
    <m/>
    <n v="1"/>
    <n v="5"/>
    <n v="1"/>
    <n v="64"/>
    <n v="1.66"/>
    <n v="239"/>
    <n v="6.18"/>
    <n v="58"/>
    <n v="1.504375"/>
    <n v="62.085778973441229"/>
    <n v="1.6103498921236319"/>
    <n v="1"/>
    <n v="1"/>
    <n v="2"/>
    <n v="15"/>
    <n v="3"/>
    <n v="3"/>
    <n v="3"/>
    <n v="3"/>
    <n v="3"/>
    <n v="0"/>
    <n v="0"/>
    <n v="5"/>
    <n v="1"/>
    <n v="1"/>
    <n v="2"/>
  </r>
  <r>
    <n v="78070"/>
    <x v="0"/>
    <n v="46"/>
    <n v="3"/>
    <n v="2"/>
    <m/>
    <n v="1"/>
    <n v="3"/>
    <n v="1"/>
    <n v="49"/>
    <n v="1.27"/>
    <n v="144"/>
    <n v="3.72"/>
    <n v="44"/>
    <n v="1.1404081632653063"/>
    <n v="54.596932565932221"/>
    <n v="1.4150633542598758"/>
    <n v="2"/>
    <n v="2"/>
    <m/>
    <n v="7"/>
    <n v="3"/>
    <n v="1"/>
    <n v="2"/>
    <n v="3"/>
    <n v="3"/>
    <n v="3"/>
    <n v="0"/>
    <n v="0"/>
    <n v="1"/>
    <n v="2"/>
    <m/>
  </r>
  <r>
    <n v="78072"/>
    <x v="0"/>
    <n v="77"/>
    <n v="6"/>
    <n v="2"/>
    <m/>
    <n v="2"/>
    <n v="1"/>
    <n v="1"/>
    <n v="39"/>
    <n v="1.01"/>
    <n v="101"/>
    <n v="2.61"/>
    <n v="36"/>
    <n v="0.93230769230769228"/>
    <n v="36.028586859245586"/>
    <n v="0.93304801866251386"/>
    <n v="1"/>
    <n v="2"/>
    <m/>
    <n v="5"/>
    <n v="3"/>
    <n v="2"/>
    <n v="3"/>
    <n v="2"/>
    <n v="1"/>
    <m/>
    <n v="0"/>
    <n v="2"/>
    <n v="2"/>
    <n v="1"/>
    <n v="2"/>
  </r>
  <r>
    <n v="78074"/>
    <x v="0"/>
    <n v="51"/>
    <n v="2"/>
    <n v="2"/>
    <m/>
    <n v="2"/>
    <n v="1"/>
    <n v="3"/>
    <n v="36"/>
    <n v="0.93"/>
    <n v="220"/>
    <n v="5.69"/>
    <n v="31"/>
    <n v="0.8008333333333334"/>
    <n v="42.022923649035285"/>
    <n v="1.0855921942667448"/>
    <n v="1"/>
    <n v="2"/>
    <m/>
    <n v="12"/>
    <n v="1"/>
    <n v="2"/>
    <n v="3"/>
    <n v="3"/>
    <n v="2"/>
    <m/>
    <n v="0"/>
    <n v="0"/>
    <n v="1"/>
    <n v="2"/>
    <m/>
  </r>
  <r>
    <n v="78075"/>
    <x v="0"/>
    <n v="73"/>
    <n v="3"/>
    <n v="2"/>
    <m/>
    <n v="1"/>
    <n v="3"/>
    <n v="1"/>
    <n v="48"/>
    <n v="1.24"/>
    <n v="230"/>
    <n v="5.95"/>
    <n v="51"/>
    <n v="1.3175000000000001"/>
    <n v="52.865120686791286"/>
    <n v="1.365682284408775"/>
    <n v="2"/>
    <n v="1"/>
    <n v="2"/>
    <n v="5"/>
    <n v="2"/>
    <n v="3"/>
    <n v="3"/>
    <n v="3"/>
    <n v="3"/>
    <n v="1"/>
    <n v="0"/>
    <n v="0"/>
    <n v="1"/>
    <n v="1"/>
    <n v="2"/>
  </r>
  <r>
    <n v="78080"/>
    <x v="0"/>
    <n v="58"/>
    <n v="6"/>
    <n v="2"/>
    <m/>
    <n v="2"/>
    <n v="5"/>
    <n v="5"/>
    <n v="34"/>
    <n v="0.88"/>
    <n v="165"/>
    <n v="4.2699999999999996"/>
    <n v="41"/>
    <n v="1.0611764705882352"/>
    <n v="34.464204789355371"/>
    <n v="0.89201471219508022"/>
    <n v="1"/>
    <n v="2"/>
    <m/>
    <n v="14"/>
    <n v="3"/>
    <n v="2"/>
    <n v="2"/>
    <n v="3"/>
    <n v="2"/>
    <n v="4"/>
    <n v="2"/>
    <n v="0"/>
    <n v="1"/>
    <n v="2"/>
    <m/>
  </r>
  <r>
    <n v="78082"/>
    <x v="0"/>
    <n v="40"/>
    <n v="3"/>
    <n v="2"/>
    <m/>
    <n v="1"/>
    <n v="5"/>
    <n v="3"/>
    <n v="43"/>
    <n v="1.1100000000000001"/>
    <n v="217"/>
    <n v="5.61"/>
    <n v="50"/>
    <n v="1.2906976744186047"/>
    <n v="37.174800339440452"/>
    <n v="0.95962856690183496"/>
    <n v="1"/>
    <n v="1"/>
    <n v="1"/>
    <n v="15"/>
    <n v="3"/>
    <n v="0"/>
    <m/>
    <m/>
    <m/>
    <n v="0"/>
    <n v="0"/>
    <n v="0"/>
    <n v="1"/>
    <n v="1"/>
    <n v="1"/>
  </r>
  <r>
    <n v="78083"/>
    <x v="0"/>
    <n v="53"/>
    <n v="3"/>
    <n v="2"/>
    <m/>
    <n v="1"/>
    <n v="3"/>
    <n v="3"/>
    <n v="77"/>
    <n v="1.99"/>
    <n v="153"/>
    <n v="3.96"/>
    <n v="83"/>
    <n v="2.1450649350649349"/>
    <n v="82.543181999087452"/>
    <n v="2.1332588594569355"/>
    <n v="2"/>
    <n v="1"/>
    <n v="2"/>
    <n v="3"/>
    <n v="2"/>
    <n v="1"/>
    <n v="3"/>
    <n v="3"/>
    <n v="1"/>
    <m/>
    <n v="0"/>
    <n v="2"/>
    <n v="2"/>
    <n v="2"/>
    <m/>
  </r>
  <r>
    <n v="78085"/>
    <x v="0"/>
    <n v="32"/>
    <n v="4"/>
    <n v="2"/>
    <m/>
    <n v="2"/>
    <n v="3"/>
    <n v="5"/>
    <n v="61"/>
    <n v="1.58"/>
    <n v="212"/>
    <n v="5.48"/>
    <n v="66"/>
    <n v="1.7095081967213115"/>
    <n v="65.328885168731915"/>
    <n v="1.6921252224032202"/>
    <n v="2"/>
    <m/>
    <m/>
    <n v="15"/>
    <n v="1"/>
    <n v="3"/>
    <n v="2"/>
    <n v="2"/>
    <n v="2"/>
    <n v="1"/>
    <n v="0"/>
    <n v="0"/>
    <n v="1"/>
    <n v="1"/>
    <n v="2"/>
  </r>
  <r>
    <n v="78086"/>
    <x v="0"/>
    <n v="80"/>
    <n v="4"/>
    <n v="2"/>
    <m/>
    <n v="2"/>
    <n v="1"/>
    <n v="1"/>
    <n v="76"/>
    <n v="1.97"/>
    <n v="167"/>
    <n v="4.32"/>
    <n v="72"/>
    <n v="1.8663157894736842"/>
    <n v="79.122298901897281"/>
    <n v="2.0509332741676007"/>
    <n v="1"/>
    <n v="2"/>
    <m/>
    <n v="4"/>
    <n v="4"/>
    <n v="3"/>
    <n v="3"/>
    <n v="3"/>
    <n v="3"/>
    <n v="0"/>
    <n v="0"/>
    <n v="0"/>
    <n v="2"/>
    <n v="1"/>
    <n v="2"/>
  </r>
  <r>
    <n v="78088"/>
    <x v="0"/>
    <n v="66"/>
    <n v="4"/>
    <n v="1"/>
    <n v="1"/>
    <n v="1"/>
    <n v="4"/>
    <n v="5"/>
    <n v="39"/>
    <n v="1.01"/>
    <n v="214"/>
    <n v="5.53"/>
    <n v="48"/>
    <n v="1.2430769230769232"/>
    <n v="38.497409740931197"/>
    <n v="0.99698420098308993"/>
    <n v="1"/>
    <n v="2"/>
    <m/>
    <n v="3"/>
    <n v="2"/>
    <n v="3"/>
    <n v="3"/>
    <n v="3"/>
    <n v="3"/>
    <m/>
    <n v="0"/>
    <n v="0"/>
    <n v="1"/>
    <n v="1"/>
    <n v="2"/>
  </r>
  <r>
    <n v="78089"/>
    <x v="0"/>
    <n v="62"/>
    <n v="2"/>
    <n v="2"/>
    <m/>
    <n v="2"/>
    <n v="3"/>
    <n v="5"/>
    <n v="42"/>
    <n v="1.0900000000000001"/>
    <n v="205"/>
    <n v="5.3"/>
    <n v="45"/>
    <n v="1.1678571428571429"/>
    <n v="44.818571105342457"/>
    <n v="1.163148631067221"/>
    <n v="1"/>
    <n v="2"/>
    <m/>
    <n v="8"/>
    <n v="3"/>
    <n v="3"/>
    <n v="3"/>
    <n v="3"/>
    <n v="3"/>
    <m/>
    <n v="0"/>
    <n v="1"/>
    <n v="2"/>
    <n v="2"/>
    <m/>
  </r>
  <r>
    <n v="78093"/>
    <x v="0"/>
    <n v="29"/>
    <n v="6"/>
    <n v="2"/>
    <m/>
    <n v="1"/>
    <n v="5"/>
    <n v="5"/>
    <n v="49"/>
    <n v="1.27"/>
    <n v="203"/>
    <n v="5.25"/>
    <n v="53"/>
    <n v="1.3736734693877553"/>
    <n v="56.06363709303524"/>
    <n v="1.4530779409827501"/>
    <n v="2"/>
    <m/>
    <m/>
    <n v="15"/>
    <n v="4"/>
    <n v="0"/>
    <n v="4"/>
    <n v="4"/>
    <n v="4"/>
    <n v="3"/>
    <n v="150"/>
    <n v="0"/>
    <n v="1"/>
    <n v="1"/>
    <n v="2"/>
  </r>
  <r>
    <n v="78096"/>
    <x v="0"/>
    <n v="28"/>
    <n v="3"/>
    <n v="2"/>
    <m/>
    <n v="1"/>
    <n v="4"/>
    <n v="1"/>
    <n v="33"/>
    <n v="0.85"/>
    <n v="193"/>
    <n v="4.99"/>
    <n v="37"/>
    <n v="0.95303030303030301"/>
    <n v="40.48356246464693"/>
    <n v="1.0427584271196937"/>
    <n v="2"/>
    <m/>
    <m/>
    <n v="7"/>
    <n v="4"/>
    <n v="2"/>
    <n v="2"/>
    <n v="1"/>
    <n v="2"/>
    <n v="1"/>
    <n v="10"/>
    <n v="1"/>
    <n v="1"/>
    <n v="1"/>
    <n v="2"/>
  </r>
  <r>
    <n v="78099"/>
    <x v="0"/>
    <n v="72"/>
    <n v="3"/>
    <n v="2"/>
    <m/>
    <n v="1"/>
    <n v="3"/>
    <n v="2"/>
    <n v="45"/>
    <n v="1.1599999999999999"/>
    <n v="156"/>
    <n v="4.03"/>
    <n v="47"/>
    <n v="1.2115555555555555"/>
    <n v="44.646137136077613"/>
    <n v="1.1508782017300005"/>
    <n v="2"/>
    <n v="2"/>
    <m/>
    <n v="3"/>
    <n v="3"/>
    <n v="0"/>
    <m/>
    <m/>
    <m/>
    <n v="0"/>
    <n v="0"/>
    <n v="10"/>
    <n v="1"/>
    <n v="1"/>
    <n v="2"/>
  </r>
  <r>
    <n v="78100"/>
    <x v="0"/>
    <n v="80"/>
    <n v="4"/>
    <n v="1"/>
    <n v="2"/>
    <n v="1"/>
    <n v="3"/>
    <n v="2"/>
    <n v="51"/>
    <n v="1.32"/>
    <n v="184"/>
    <n v="4.76"/>
    <n v="53"/>
    <n v="1.371764705882353"/>
    <n v="58.55967520434325"/>
    <n v="1.5156621817594724"/>
    <n v="2"/>
    <n v="2"/>
    <m/>
    <n v="5"/>
    <n v="3"/>
    <n v="2"/>
    <n v="3"/>
    <n v="2"/>
    <n v="2"/>
    <m/>
    <n v="0"/>
    <n v="0"/>
    <n v="1"/>
    <n v="1"/>
    <n v="2"/>
  </r>
  <r>
    <n v="78103"/>
    <x v="0"/>
    <n v="63"/>
    <n v="2"/>
    <n v="2"/>
    <m/>
    <n v="2"/>
    <n v="1"/>
    <n v="1"/>
    <n v="40"/>
    <n v="1.03"/>
    <n v="207"/>
    <n v="5.35"/>
    <n v="50"/>
    <n v="1.2875000000000001"/>
    <n v="48.425621624225414"/>
    <n v="1.2469597568238044"/>
    <n v="1"/>
    <n v="2"/>
    <m/>
    <n v="13"/>
    <n v="1"/>
    <n v="2"/>
    <n v="3"/>
    <n v="3"/>
    <n v="2"/>
    <m/>
    <n v="0"/>
    <n v="0"/>
    <n v="1"/>
    <n v="1"/>
    <n v="2"/>
  </r>
  <r>
    <n v="78104"/>
    <x v="0"/>
    <n v="61"/>
    <n v="1"/>
    <n v="2"/>
    <m/>
    <n v="2"/>
    <n v="1"/>
    <n v="1"/>
    <n v="42"/>
    <n v="1.0900000000000001"/>
    <n v="147"/>
    <n v="3.8"/>
    <n v="49"/>
    <n v="1.2716666666666667"/>
    <n v="37.715977360737227"/>
    <n v="0.97881941245722814"/>
    <n v="1"/>
    <n v="2"/>
    <m/>
    <n v="5"/>
    <n v="4"/>
    <n v="2"/>
    <n v="3"/>
    <n v="3"/>
    <n v="3"/>
    <m/>
    <n v="0"/>
    <n v="0"/>
    <n v="2"/>
    <n v="2"/>
    <m/>
  </r>
  <r>
    <n v="78108"/>
    <x v="0"/>
    <n v="49"/>
    <n v="4"/>
    <n v="2"/>
    <m/>
    <n v="2"/>
    <n v="1"/>
    <n v="1"/>
    <n v="71"/>
    <n v="1.84"/>
    <n v="216"/>
    <n v="5.59"/>
    <n v="77"/>
    <n v="1.9954929577464791"/>
    <n v="70.206441422646748"/>
    <n v="1.8194345382770427"/>
    <n v="1"/>
    <n v="2"/>
    <m/>
    <n v="4"/>
    <n v="2"/>
    <n v="0"/>
    <n v="0"/>
    <n v="2"/>
    <n v="2"/>
    <n v="0"/>
    <n v="0"/>
    <n v="0"/>
    <n v="2"/>
    <n v="1"/>
    <n v="2"/>
  </r>
  <r>
    <n v="78111"/>
    <x v="0"/>
    <n v="32"/>
    <n v="3"/>
    <n v="2"/>
    <m/>
    <n v="1"/>
    <n v="2"/>
    <n v="1"/>
    <n v="59"/>
    <n v="1.53"/>
    <n v="173"/>
    <n v="4.47"/>
    <n v="67"/>
    <n v="1.7374576271186442"/>
    <n v="60.755721055767467"/>
    <n v="1.5755297155139698"/>
    <n v="2"/>
    <m/>
    <m/>
    <n v="3"/>
    <n v="3"/>
    <n v="2"/>
    <n v="4"/>
    <n v="4"/>
    <n v="4"/>
    <n v="1"/>
    <n v="0"/>
    <n v="2"/>
    <n v="1"/>
    <n v="1"/>
    <n v="2"/>
  </r>
  <r>
    <n v="80197"/>
    <x v="0"/>
    <n v="44"/>
    <n v="1"/>
    <n v="2"/>
    <m/>
    <n v="2"/>
    <n v="2"/>
    <n v="6"/>
    <n v="45"/>
    <n v="1.1599999999999999"/>
    <n v="239"/>
    <n v="6.18"/>
    <n v="39"/>
    <n v="1.0053333333333332"/>
    <n v="46.402059905084499"/>
    <n v="1.1961419886644002"/>
    <n v="1"/>
    <n v="2"/>
    <m/>
    <n v="6"/>
    <n v="4"/>
    <n v="0"/>
    <m/>
    <m/>
    <m/>
    <m/>
    <n v="3"/>
    <n v="0"/>
    <n v="1"/>
    <n v="1"/>
    <n v="2"/>
  </r>
  <r>
    <n v="80200"/>
    <x v="0"/>
    <n v="57"/>
    <n v="3"/>
    <n v="2"/>
    <m/>
    <n v="1"/>
    <n v="5"/>
    <n v="3"/>
    <n v="53"/>
    <n v="1.37"/>
    <n v="176"/>
    <n v="4.55"/>
    <n v="62"/>
    <n v="1.6026415094339626"/>
    <n v="56.306744071516654"/>
    <n v="1.4554762146788267"/>
    <n v="2"/>
    <n v="1"/>
    <n v="2"/>
    <n v="14"/>
    <n v="4"/>
    <n v="2"/>
    <n v="3"/>
    <n v="3"/>
    <n v="2"/>
    <n v="5"/>
    <n v="1"/>
    <n v="2"/>
    <n v="1"/>
    <n v="1"/>
    <n v="2"/>
  </r>
  <r>
    <n v="80202"/>
    <x v="0"/>
    <n v="49"/>
    <n v="3"/>
    <n v="2"/>
    <m/>
    <n v="1"/>
    <n v="3"/>
    <n v="1"/>
    <n v="55"/>
    <n v="1.42"/>
    <n v="282"/>
    <n v="7.29"/>
    <n v="55"/>
    <n v="1.42"/>
    <n v="50.114930136648297"/>
    <n v="1.293876378073465"/>
    <n v="2"/>
    <n v="1"/>
    <n v="2"/>
    <n v="8"/>
    <n v="4"/>
    <n v="1"/>
    <m/>
    <m/>
    <m/>
    <n v="0"/>
    <n v="0"/>
    <n v="0"/>
    <n v="1"/>
    <n v="1"/>
    <n v="2"/>
  </r>
  <r>
    <n v="80203"/>
    <x v="0"/>
    <n v="67"/>
    <n v="6"/>
    <n v="2"/>
    <m/>
    <n v="2"/>
    <n v="3"/>
    <n v="1"/>
    <n v="52"/>
    <n v="1.34"/>
    <n v="156"/>
    <n v="4.03"/>
    <n v="52"/>
    <n v="1.34"/>
    <n v="54.506581812773589"/>
    <n v="1.4045926851753197"/>
    <n v="1"/>
    <n v="1"/>
    <n v="1"/>
    <n v="12"/>
    <n v="3"/>
    <n v="3"/>
    <m/>
    <m/>
    <m/>
    <m/>
    <n v="0"/>
    <n v="0"/>
    <n v="2"/>
    <n v="1"/>
    <n v="2"/>
  </r>
  <r>
    <n v="80204"/>
    <x v="0"/>
    <n v="59"/>
    <n v="3"/>
    <n v="2"/>
    <m/>
    <n v="2"/>
    <n v="3"/>
    <n v="1"/>
    <n v="49"/>
    <n v="1.27"/>
    <n v="193"/>
    <n v="4.99"/>
    <n v="56"/>
    <n v="1.4514285714285715"/>
    <n v="48.031368704976899"/>
    <n v="1.2448946582718503"/>
    <n v="1"/>
    <n v="2"/>
    <m/>
    <n v="7"/>
    <n v="2"/>
    <n v="3"/>
    <n v="3"/>
    <n v="3"/>
    <n v="3"/>
    <m/>
    <n v="0"/>
    <n v="3"/>
    <n v="1"/>
    <n v="2"/>
    <m/>
  </r>
  <r>
    <n v="80205"/>
    <x v="0"/>
    <n v="75"/>
    <n v="3"/>
    <n v="1"/>
    <n v="1"/>
    <n v="1"/>
    <n v="3"/>
    <n v="3"/>
    <n v="40"/>
    <n v="1.03"/>
    <n v="150"/>
    <n v="3.88"/>
    <n v="34"/>
    <n v="0.87550000000000006"/>
    <n v="40.356764371175764"/>
    <n v="1.039186682557776"/>
    <n v="2"/>
    <n v="2"/>
    <m/>
    <n v="4"/>
    <n v="3"/>
    <n v="2"/>
    <n v="3"/>
    <n v="3"/>
    <n v="3"/>
    <n v="0"/>
    <n v="4"/>
    <n v="3"/>
    <n v="2"/>
    <n v="1"/>
    <n v="2"/>
  </r>
  <r>
    <n v="80210"/>
    <x v="0"/>
    <n v="37"/>
    <n v="2"/>
    <n v="2"/>
    <m/>
    <n v="2"/>
    <n v="5"/>
    <n v="1"/>
    <n v="36"/>
    <n v="0.93"/>
    <n v="161"/>
    <n v="4.16"/>
    <n v="46"/>
    <n v="1.1883333333333335"/>
    <n v="36.61719589594604"/>
    <n v="0.94594422731193939"/>
    <n v="1"/>
    <m/>
    <m/>
    <n v="14"/>
    <n v="3"/>
    <n v="0"/>
    <m/>
    <m/>
    <m/>
    <n v="2"/>
    <n v="0"/>
    <n v="0"/>
    <n v="1"/>
    <n v="1"/>
    <n v="2"/>
  </r>
  <r>
    <n v="80214"/>
    <x v="0"/>
    <n v="46"/>
    <n v="2"/>
    <n v="2"/>
    <m/>
    <n v="1"/>
    <n v="4"/>
    <n v="1"/>
    <n v="64"/>
    <n v="1.66"/>
    <n v="212"/>
    <n v="5.48"/>
    <n v="68"/>
    <n v="1.7637499999999999"/>
    <n v="67.174530267963391"/>
    <n v="1.7423393788253003"/>
    <n v="2"/>
    <n v="1"/>
    <n v="2"/>
    <m/>
    <n v="2"/>
    <n v="3"/>
    <n v="3"/>
    <n v="3"/>
    <n v="3"/>
    <n v="3"/>
    <n v="0"/>
    <n v="3"/>
    <n v="1"/>
    <n v="1"/>
    <n v="2"/>
  </r>
  <r>
    <n v="80215"/>
    <x v="0"/>
    <n v="22"/>
    <n v="3"/>
    <n v="1"/>
    <n v="2"/>
    <n v="1"/>
    <n v="4"/>
    <n v="5"/>
    <n v="59"/>
    <n v="1.53"/>
    <n v="167"/>
    <n v="4.32"/>
    <n v="64"/>
    <n v="1.6596610169491526"/>
    <n v="60.059587305087632"/>
    <n v="1.5574774335048149"/>
    <n v="1"/>
    <m/>
    <m/>
    <n v="14"/>
    <n v="4"/>
    <n v="3"/>
    <n v="3"/>
    <n v="3"/>
    <n v="3"/>
    <n v="7"/>
    <n v="0"/>
    <n v="17"/>
    <n v="1"/>
    <n v="1"/>
    <n v="2"/>
  </r>
  <r>
    <n v="80226"/>
    <x v="0"/>
    <n v="30"/>
    <n v="3"/>
    <n v="2"/>
    <m/>
    <n v="1"/>
    <n v="4"/>
    <n v="1"/>
    <n v="40"/>
    <n v="1.03"/>
    <n v="115"/>
    <n v="2.97"/>
    <n v="36"/>
    <n v="0.92699999999999994"/>
    <n v="43.203245552211932"/>
    <n v="1.1124835729694573"/>
    <n v="2"/>
    <m/>
    <m/>
    <n v="6"/>
    <n v="2"/>
    <n v="0"/>
    <n v="3"/>
    <n v="2"/>
    <n v="2"/>
    <n v="0"/>
    <n v="15"/>
    <n v="7"/>
    <n v="1"/>
    <n v="2"/>
    <m/>
  </r>
  <r>
    <n v="80227"/>
    <x v="0"/>
    <n v="37"/>
    <n v="3"/>
    <n v="2"/>
    <m/>
    <n v="1"/>
    <n v="4"/>
    <n v="1"/>
    <n v="50"/>
    <n v="1.29"/>
    <n v="195"/>
    <n v="5.04"/>
    <n v="55"/>
    <n v="1.419"/>
    <n v="49.807184808261034"/>
    <n v="1.2850253680531347"/>
    <n v="2"/>
    <m/>
    <m/>
    <n v="14"/>
    <n v="3"/>
    <n v="3"/>
    <n v="3"/>
    <n v="3"/>
    <n v="3"/>
    <n v="15"/>
    <n v="0"/>
    <n v="0"/>
    <n v="1"/>
    <n v="1"/>
    <n v="2"/>
  </r>
  <r>
    <n v="80233"/>
    <x v="0"/>
    <n v="21"/>
    <n v="4"/>
    <n v="2"/>
    <m/>
    <n v="1"/>
    <n v="4"/>
    <n v="5"/>
    <n v="49"/>
    <n v="1.27"/>
    <n v="126"/>
    <n v="3.26"/>
    <n v="58"/>
    <n v="1.503265306122449"/>
    <n v="50.421401343566544"/>
    <n v="1.3068404021699902"/>
    <n v="1"/>
    <m/>
    <m/>
    <n v="5"/>
    <n v="3"/>
    <n v="2"/>
    <n v="3"/>
    <n v="3"/>
    <n v="2"/>
    <n v="0"/>
    <n v="0"/>
    <n v="12"/>
    <n v="1"/>
    <n v="2"/>
    <m/>
  </r>
  <r>
    <n v="80237"/>
    <x v="0"/>
    <n v="59"/>
    <n v="3"/>
    <n v="2"/>
    <m/>
    <n v="1"/>
    <n v="5"/>
    <n v="1"/>
    <n v="49"/>
    <n v="1.27"/>
    <n v="140"/>
    <n v="3.62"/>
    <n v="55"/>
    <n v="1.4255102040816325"/>
    <n v="44.545843481293495"/>
    <n v="1.1545555351274028"/>
    <n v="1"/>
    <n v="2"/>
    <m/>
    <n v="15"/>
    <n v="2"/>
    <n v="2"/>
    <n v="3"/>
    <n v="3"/>
    <n v="2"/>
    <n v="2"/>
    <n v="0"/>
    <n v="0"/>
    <n v="1"/>
    <n v="1"/>
    <n v="2"/>
  </r>
  <r>
    <n v="80238"/>
    <x v="0"/>
    <n v="22"/>
    <n v="3"/>
    <n v="2"/>
    <m/>
    <n v="1"/>
    <n v="3"/>
    <n v="6"/>
    <n v="69"/>
    <n v="1.78"/>
    <n v="223"/>
    <n v="5.77"/>
    <n v="69"/>
    <n v="1.78"/>
    <n v="75.960316486495088"/>
    <n v="1.9595559905211777"/>
    <n v="2"/>
    <m/>
    <m/>
    <n v="9"/>
    <n v="3"/>
    <n v="0"/>
    <n v="3"/>
    <n v="1"/>
    <n v="1"/>
    <n v="6"/>
    <n v="0"/>
    <n v="0"/>
    <n v="1"/>
    <n v="1"/>
    <n v="2"/>
  </r>
  <r>
    <n v="80242"/>
    <x v="0"/>
    <n v="22"/>
    <n v="3"/>
    <n v="2"/>
    <m/>
    <n v="1"/>
    <n v="3"/>
    <n v="5"/>
    <n v="48"/>
    <n v="1.24"/>
    <n v="137"/>
    <n v="3.54"/>
    <n v="51"/>
    <n v="1.3175000000000001"/>
    <n v="51.383683987697239"/>
    <n v="1.3274118363488452"/>
    <n v="2"/>
    <m/>
    <m/>
    <n v="12"/>
    <n v="3"/>
    <n v="3"/>
    <n v="3"/>
    <n v="3"/>
    <n v="3"/>
    <n v="0"/>
    <n v="3"/>
    <n v="2"/>
    <n v="1"/>
    <n v="1"/>
    <n v="1"/>
  </r>
  <r>
    <n v="80249"/>
    <x v="0"/>
    <n v="50"/>
    <n v="3"/>
    <n v="2"/>
    <m/>
    <n v="1"/>
    <n v="2"/>
    <n v="1"/>
    <n v="18"/>
    <n v="0.47"/>
    <n v="176"/>
    <n v="4.55"/>
    <n v="21"/>
    <n v="0.54833333333333334"/>
    <n v="20.426667294171477"/>
    <n v="0.53336297934781074"/>
    <n v="2"/>
    <n v="2"/>
    <m/>
    <n v="3"/>
    <n v="4"/>
    <n v="3"/>
    <n v="3"/>
    <n v="3"/>
    <n v="3"/>
    <n v="1"/>
    <n v="8"/>
    <n v="0"/>
    <n v="1"/>
    <n v="1"/>
    <n v="2"/>
  </r>
  <r>
    <n v="80250"/>
    <x v="0"/>
    <n v="72"/>
    <n v="3"/>
    <n v="1"/>
    <n v="1"/>
    <n v="1"/>
    <n v="4"/>
    <n v="1"/>
    <n v="48"/>
    <n v="1.24"/>
    <n v="132"/>
    <n v="3.41"/>
    <n v="45"/>
    <n v="1.1624999999999999"/>
    <n v="56.415757955958341"/>
    <n v="1.4574070805289239"/>
    <n v="2"/>
    <n v="2"/>
    <m/>
    <n v="7"/>
    <n v="2"/>
    <n v="3"/>
    <n v="3"/>
    <n v="3"/>
    <n v="3"/>
    <n v="0"/>
    <n v="0"/>
    <n v="0"/>
    <n v="1"/>
    <n v="1"/>
    <n v="2"/>
  </r>
  <r>
    <n v="80259"/>
    <x v="0"/>
    <n v="27"/>
    <n v="3"/>
    <n v="2"/>
    <m/>
    <n v="1"/>
    <n v="2"/>
    <n v="6"/>
    <n v="44"/>
    <n v="1.1399999999999999"/>
    <n v="192"/>
    <n v="4.97"/>
    <n v="40"/>
    <n v="1.0363636363636362"/>
    <n v="49.623757761955623"/>
    <n v="1.2857064511052139"/>
    <n v="1"/>
    <m/>
    <m/>
    <n v="7"/>
    <n v="4"/>
    <n v="3"/>
    <n v="3"/>
    <n v="3"/>
    <n v="2"/>
    <n v="3"/>
    <n v="0"/>
    <n v="0"/>
    <n v="1"/>
    <n v="1"/>
    <n v="2"/>
  </r>
  <r>
    <n v="80260"/>
    <x v="0"/>
    <n v="40"/>
    <n v="2"/>
    <n v="2"/>
    <m/>
    <n v="2"/>
    <n v="3"/>
    <n v="1"/>
    <n v="34"/>
    <n v="0.88"/>
    <n v="211"/>
    <n v="5.46"/>
    <n v="38"/>
    <n v="0.98352941176470576"/>
    <n v="38.62601761506393"/>
    <n v="0.99973222062518419"/>
    <n v="1"/>
    <n v="2"/>
    <m/>
    <n v="14"/>
    <n v="2"/>
    <n v="1"/>
    <n v="3"/>
    <n v="2"/>
    <n v="2"/>
    <m/>
    <n v="0"/>
    <n v="1"/>
    <n v="1"/>
    <n v="1"/>
    <n v="2"/>
  </r>
  <r>
    <n v="80263"/>
    <x v="0"/>
    <n v="52"/>
    <n v="3"/>
    <n v="2"/>
    <m/>
    <n v="1"/>
    <n v="2"/>
    <n v="1"/>
    <n v="33"/>
    <n v="0.85"/>
    <n v="196"/>
    <n v="5.07"/>
    <n v="39"/>
    <n v="1.0045454545454544"/>
    <n v="36.748361480621739"/>
    <n v="0.9465487048038933"/>
    <n v="2"/>
    <n v="2"/>
    <m/>
    <n v="3"/>
    <n v="3"/>
    <n v="2"/>
    <n v="3"/>
    <n v="3"/>
    <n v="3"/>
    <n v="0"/>
    <n v="0"/>
    <n v="2"/>
    <n v="1"/>
    <n v="2"/>
    <m/>
  </r>
  <r>
    <n v="80267"/>
    <x v="0"/>
    <n v="61"/>
    <n v="3"/>
    <n v="2"/>
    <m/>
    <n v="1"/>
    <n v="5"/>
    <n v="1"/>
    <n v="56"/>
    <n v="1.45"/>
    <n v="155"/>
    <n v="4.01"/>
    <n v="52"/>
    <n v="1.3464285714285713"/>
    <n v="60.024109472505202"/>
    <n v="1.5541956916987953"/>
    <n v="2"/>
    <n v="1"/>
    <n v="2"/>
    <n v="7"/>
    <n v="3"/>
    <n v="3"/>
    <n v="3"/>
    <n v="3"/>
    <n v="3"/>
    <n v="2"/>
    <n v="0"/>
    <n v="0"/>
    <n v="1"/>
    <n v="1"/>
    <n v="2"/>
  </r>
  <r>
    <n v="80268"/>
    <x v="0"/>
    <n v="71"/>
    <n v="6"/>
    <n v="2"/>
    <m/>
    <n v="2"/>
    <n v="2"/>
    <n v="1"/>
    <n v="58"/>
    <n v="1.5"/>
    <n v="188"/>
    <n v="4.8600000000000003"/>
    <n v="52"/>
    <n v="1.3448275862068966"/>
    <n v="52.608609561952449"/>
    <n v="1.360567488671184"/>
    <n v="1"/>
    <n v="2"/>
    <m/>
    <n v="9"/>
    <n v="3"/>
    <n v="0"/>
    <m/>
    <m/>
    <m/>
    <n v="1"/>
    <n v="0"/>
    <n v="0"/>
    <n v="1"/>
    <n v="1"/>
    <n v="2"/>
  </r>
  <r>
    <n v="80269"/>
    <x v="0"/>
    <n v="25"/>
    <n v="6"/>
    <n v="2"/>
    <m/>
    <n v="2"/>
    <n v="3"/>
    <n v="5"/>
    <n v="52"/>
    <n v="1.34"/>
    <n v="158"/>
    <n v="4.09"/>
    <n v="50"/>
    <n v="1.2884615384615385"/>
    <n v="59.156862599259966"/>
    <n v="1.5244268439040067"/>
    <n v="1"/>
    <m/>
    <m/>
    <n v="7"/>
    <n v="2"/>
    <n v="3"/>
    <n v="3"/>
    <n v="2"/>
    <n v="2"/>
    <n v="0"/>
    <n v="0"/>
    <n v="0"/>
    <n v="1"/>
    <n v="1"/>
    <n v="2"/>
  </r>
  <r>
    <n v="80273"/>
    <x v="0"/>
    <n v="44"/>
    <n v="3"/>
    <n v="2"/>
    <m/>
    <n v="1"/>
    <n v="2"/>
    <n v="1"/>
    <n v="62"/>
    <n v="1.6"/>
    <n v="171"/>
    <n v="4.42"/>
    <n v="59"/>
    <n v="1.5225806451612904"/>
    <n v="70.23711702105831"/>
    <n v="1.812570761833763"/>
    <n v="2"/>
    <n v="2"/>
    <m/>
    <n v="15"/>
    <n v="3"/>
    <n v="3"/>
    <n v="1"/>
    <n v="1"/>
    <n v="3"/>
    <n v="0"/>
    <n v="0"/>
    <n v="4"/>
    <n v="1"/>
    <n v="1"/>
    <n v="2"/>
  </r>
  <r>
    <n v="80275"/>
    <x v="0"/>
    <n v="24"/>
    <n v="1"/>
    <n v="2"/>
    <m/>
    <n v="1"/>
    <n v="4"/>
    <n v="5"/>
    <n v="45"/>
    <n v="1.1599999999999999"/>
    <n v="168"/>
    <n v="4.34"/>
    <n v="53"/>
    <n v="1.3662222222222222"/>
    <n v="54.147652305964129"/>
    <n v="1.3958061483315198"/>
    <n v="1"/>
    <m/>
    <m/>
    <n v="4"/>
    <n v="5"/>
    <n v="1"/>
    <n v="1"/>
    <n v="3"/>
    <n v="3"/>
    <n v="4"/>
    <n v="0"/>
    <n v="0"/>
    <n v="1"/>
    <n v="1"/>
    <n v="1"/>
  </r>
  <r>
    <n v="80278"/>
    <x v="0"/>
    <n v="47"/>
    <n v="1"/>
    <n v="2"/>
    <m/>
    <n v="2"/>
    <n v="1"/>
    <n v="6"/>
    <n v="41"/>
    <n v="1.06"/>
    <n v="202"/>
    <n v="5.22"/>
    <n v="50"/>
    <n v="1.2926829268292683"/>
    <n v="45.29331908628766"/>
    <n v="1.1709980056454858"/>
    <n v="1"/>
    <n v="2"/>
    <m/>
    <n v="12"/>
    <n v="4"/>
    <n v="1"/>
    <m/>
    <m/>
    <m/>
    <n v="21"/>
    <n v="0"/>
    <n v="0"/>
    <n v="1"/>
    <n v="2"/>
    <m/>
  </r>
  <r>
    <n v="80279"/>
    <x v="0"/>
    <n v="38"/>
    <n v="3"/>
    <n v="2"/>
    <m/>
    <n v="1"/>
    <n v="3"/>
    <n v="1"/>
    <n v="46"/>
    <n v="1.19"/>
    <n v="150"/>
    <n v="3.88"/>
    <n v="47"/>
    <n v="1.2158695652173912"/>
    <n v="47.783761439368625"/>
    <n v="1.2361451328880144"/>
    <n v="2"/>
    <m/>
    <m/>
    <n v="15"/>
    <n v="3"/>
    <n v="1"/>
    <n v="3"/>
    <n v="1"/>
    <n v="1"/>
    <n v="1"/>
    <n v="0"/>
    <n v="0"/>
    <n v="1"/>
    <n v="1"/>
    <n v="2"/>
  </r>
  <r>
    <n v="80285"/>
    <x v="0"/>
    <n v="50"/>
    <n v="6"/>
    <n v="2"/>
    <m/>
    <n v="2"/>
    <n v="5"/>
    <n v="1"/>
    <n v="61"/>
    <n v="1.58"/>
    <n v="176"/>
    <n v="4.55"/>
    <n v="68"/>
    <n v="1.761311475409836"/>
    <n v="61.7424446849068"/>
    <n v="1.5992305344615205"/>
    <n v="1"/>
    <n v="2"/>
    <m/>
    <n v="15"/>
    <n v="3"/>
    <n v="3"/>
    <n v="2"/>
    <n v="2"/>
    <n v="2"/>
    <n v="1"/>
    <n v="5"/>
    <n v="2"/>
    <n v="1"/>
    <n v="1"/>
    <n v="1"/>
  </r>
  <r>
    <n v="80286"/>
    <x v="0"/>
    <n v="38"/>
    <n v="2"/>
    <n v="2"/>
    <m/>
    <n v="2"/>
    <n v="5"/>
    <n v="1"/>
    <n v="33"/>
    <n v="0.85"/>
    <n v="214"/>
    <n v="5.53"/>
    <n v="29"/>
    <n v="0.74696969696969695"/>
    <n v="26.316260992706301"/>
    <n v="0.67784308617576827"/>
    <n v="2"/>
    <m/>
    <m/>
    <n v="7"/>
    <n v="3"/>
    <n v="2"/>
    <n v="3"/>
    <n v="1"/>
    <n v="1"/>
    <n v="1"/>
    <n v="0"/>
    <n v="0"/>
    <n v="1"/>
    <n v="1"/>
    <n v="2"/>
  </r>
  <r>
    <n v="80288"/>
    <x v="0"/>
    <n v="64"/>
    <n v="3"/>
    <n v="2"/>
    <m/>
    <n v="1"/>
    <n v="5"/>
    <n v="3"/>
    <n v="75"/>
    <n v="1.94"/>
    <n v="237"/>
    <n v="6.13"/>
    <n v="84"/>
    <n v="2.1728000000000001"/>
    <n v="69.32456106480619"/>
    <n v="1.7931953128763201"/>
    <n v="1"/>
    <n v="2"/>
    <m/>
    <n v="4"/>
    <n v="3"/>
    <n v="0"/>
    <n v="3"/>
    <n v="3"/>
    <n v="0"/>
    <m/>
    <n v="0"/>
    <n v="0"/>
    <n v="2"/>
    <n v="2"/>
    <m/>
  </r>
  <r>
    <n v="80291"/>
    <x v="0"/>
    <n v="31"/>
    <n v="4"/>
    <n v="1"/>
    <n v="2"/>
    <n v="1"/>
    <n v="4"/>
    <n v="5"/>
    <n v="37"/>
    <n v="0.96"/>
    <n v="114"/>
    <n v="2.95"/>
    <n v="39"/>
    <n v="1.0118918918918918"/>
    <n v="45.214429831961411"/>
    <n v="1.1731311523968366"/>
    <n v="1"/>
    <m/>
    <m/>
    <n v="9"/>
    <n v="2"/>
    <n v="0"/>
    <n v="3"/>
    <n v="2"/>
    <n v="0"/>
    <m/>
    <n v="0"/>
    <n v="0"/>
    <n v="1"/>
    <n v="2"/>
    <m/>
  </r>
  <r>
    <n v="80301"/>
    <x v="0"/>
    <n v="24"/>
    <n v="3"/>
    <n v="2"/>
    <m/>
    <n v="1"/>
    <n v="3"/>
    <n v="6"/>
    <n v="38"/>
    <n v="0.98"/>
    <n v="119"/>
    <n v="3.08"/>
    <n v="45"/>
    <n v="1.1605263157894736"/>
    <n v="37.887283398257793"/>
    <n v="0.97709309816559575"/>
    <n v="1"/>
    <m/>
    <m/>
    <n v="7"/>
    <n v="3"/>
    <n v="3"/>
    <n v="3"/>
    <n v="3"/>
    <n v="3"/>
    <m/>
    <n v="1"/>
    <n v="20"/>
    <n v="1"/>
    <n v="1"/>
    <n v="2"/>
  </r>
  <r>
    <n v="80303"/>
    <x v="0"/>
    <n v="33"/>
    <n v="3"/>
    <n v="2"/>
    <m/>
    <n v="1"/>
    <n v="4"/>
    <n v="1"/>
    <n v="36"/>
    <n v="0.93"/>
    <n v="182"/>
    <n v="4.71"/>
    <n v="35"/>
    <n v="0.90416666666666679"/>
    <n v="36.493851883834566"/>
    <n v="0.94275784033239296"/>
    <n v="2"/>
    <m/>
    <m/>
    <n v="5"/>
    <n v="3"/>
    <n v="3"/>
    <n v="3"/>
    <n v="3"/>
    <n v="3"/>
    <n v="2"/>
    <n v="0"/>
    <n v="2"/>
    <n v="1"/>
    <n v="1"/>
    <n v="1"/>
  </r>
  <r>
    <n v="80304"/>
    <x v="0"/>
    <n v="43"/>
    <n v="1"/>
    <n v="2"/>
    <m/>
    <n v="2"/>
    <n v="3"/>
    <n v="1"/>
    <n v="51"/>
    <n v="1.32"/>
    <n v="195"/>
    <n v="5.04"/>
    <n v="48"/>
    <n v="1.2423529411764707"/>
    <n v="49.153574545076708"/>
    <n v="1.272210164696103"/>
    <n v="1"/>
    <n v="2"/>
    <m/>
    <n v="6"/>
    <n v="4"/>
    <n v="3"/>
    <n v="3"/>
    <n v="3"/>
    <n v="3"/>
    <n v="0"/>
    <n v="0"/>
    <n v="0"/>
    <n v="2"/>
    <n v="2"/>
    <m/>
  </r>
  <r>
    <n v="80308"/>
    <x v="0"/>
    <n v="39"/>
    <n v="1"/>
    <n v="2"/>
    <m/>
    <n v="2"/>
    <n v="3"/>
    <n v="1"/>
    <n v="62"/>
    <n v="1.6"/>
    <n v="181"/>
    <n v="4.68"/>
    <n v="71"/>
    <n v="1.8322580645161293"/>
    <n v="57.230431442095735"/>
    <n v="1.476914359796019"/>
    <n v="1"/>
    <m/>
    <m/>
    <n v="9"/>
    <n v="4"/>
    <n v="3"/>
    <n v="3"/>
    <n v="3"/>
    <n v="3"/>
    <n v="1"/>
    <n v="0"/>
    <n v="0"/>
    <n v="1"/>
    <n v="2"/>
    <m/>
  </r>
  <r>
    <n v="80312"/>
    <x v="0"/>
    <n v="40"/>
    <n v="6"/>
    <n v="2"/>
    <m/>
    <n v="1"/>
    <n v="2"/>
    <n v="1"/>
    <n v="69"/>
    <n v="1.78"/>
    <n v="245"/>
    <n v="6.34"/>
    <n v="68"/>
    <n v="1.7542028985507248"/>
    <n v="73.98747847325059"/>
    <n v="1.9086624881505225"/>
    <n v="1"/>
    <n v="2"/>
    <m/>
    <n v="7"/>
    <n v="4"/>
    <n v="0"/>
    <n v="3"/>
    <n v="3"/>
    <n v="1"/>
    <m/>
    <n v="30"/>
    <n v="21"/>
    <n v="1"/>
    <n v="2"/>
    <m/>
  </r>
  <r>
    <n v="80321"/>
    <x v="0"/>
    <n v="72"/>
    <n v="4"/>
    <n v="2"/>
    <m/>
    <n v="1"/>
    <n v="3"/>
    <n v="3"/>
    <n v="25"/>
    <n v="0.65"/>
    <n v="119"/>
    <n v="3.08"/>
    <n v="33"/>
    <n v="0.85799999999999998"/>
    <n v="28.123891921263869"/>
    <n v="0.73122118995286056"/>
    <n v="1"/>
    <n v="1"/>
    <n v="1"/>
    <n v="4"/>
    <n v="2"/>
    <n v="2"/>
    <n v="3"/>
    <n v="3"/>
    <n v="2"/>
    <n v="2"/>
    <n v="0"/>
    <n v="0"/>
    <n v="1"/>
    <n v="1"/>
    <n v="2"/>
  </r>
  <r>
    <n v="80323"/>
    <x v="0"/>
    <n v="33"/>
    <n v="3"/>
    <n v="2"/>
    <m/>
    <n v="1"/>
    <n v="4"/>
    <n v="3"/>
    <n v="28"/>
    <n v="0.72"/>
    <n v="182"/>
    <n v="4.71"/>
    <n v="28"/>
    <n v="0.72"/>
    <n v="29.058566230270873"/>
    <n v="0.74722027449267958"/>
    <n v="2"/>
    <m/>
    <m/>
    <n v="1"/>
    <n v="4"/>
    <n v="3"/>
    <n v="3"/>
    <n v="3"/>
    <n v="3"/>
    <n v="2"/>
    <n v="0"/>
    <n v="0"/>
    <n v="1"/>
    <n v="2"/>
    <m/>
  </r>
  <r>
    <n v="80327"/>
    <x v="0"/>
    <n v="27"/>
    <n v="2"/>
    <n v="2"/>
    <m/>
    <n v="2"/>
    <n v="5"/>
    <n v="5"/>
    <n v="59"/>
    <n v="1.53"/>
    <n v="205"/>
    <n v="5.3"/>
    <n v="64"/>
    <n v="1.6596610169491526"/>
    <n v="65.179529903641708"/>
    <n v="1.6902488263147766"/>
    <n v="2"/>
    <m/>
    <m/>
    <n v="3"/>
    <n v="3"/>
    <n v="3"/>
    <n v="3"/>
    <n v="3"/>
    <n v="3"/>
    <n v="3"/>
    <n v="0"/>
    <n v="30"/>
    <n v="1"/>
    <n v="1"/>
    <n v="2"/>
  </r>
  <r>
    <n v="80330"/>
    <x v="0"/>
    <n v="73"/>
    <n v="6"/>
    <n v="2"/>
    <m/>
    <n v="2"/>
    <n v="5"/>
    <n v="1"/>
    <n v="42"/>
    <n v="1.0900000000000001"/>
    <n v="213"/>
    <n v="5.51"/>
    <n v="43"/>
    <n v="1.115952380952381"/>
    <n v="39.690481530992599"/>
    <n v="1.0300624968757603"/>
    <n v="1"/>
    <n v="2"/>
    <m/>
    <n v="8"/>
    <n v="1"/>
    <n v="3"/>
    <n v="3"/>
    <n v="3"/>
    <n v="3"/>
    <n v="0"/>
    <n v="0"/>
    <n v="0"/>
    <n v="2"/>
    <n v="1"/>
    <n v="2"/>
  </r>
  <r>
    <n v="80331"/>
    <x v="0"/>
    <n v="27"/>
    <n v="4"/>
    <n v="2"/>
    <m/>
    <n v="1"/>
    <n v="3"/>
    <n v="5"/>
    <n v="60"/>
    <n v="1.55"/>
    <n v="141"/>
    <n v="3.65"/>
    <n v="59"/>
    <n v="1.5241666666666667"/>
    <n v="64.746288547555679"/>
    <n v="1.6726124541451883"/>
    <n v="1"/>
    <m/>
    <m/>
    <n v="8"/>
    <n v="3"/>
    <n v="2"/>
    <m/>
    <m/>
    <m/>
    <m/>
    <n v="0"/>
    <n v="6"/>
    <n v="2"/>
    <n v="1"/>
    <n v="2"/>
  </r>
  <r>
    <n v="80332"/>
    <x v="0"/>
    <n v="24"/>
    <n v="1"/>
    <n v="2"/>
    <m/>
    <n v="1"/>
    <n v="2"/>
    <n v="5"/>
    <n v="59"/>
    <n v="1.53"/>
    <n v="130"/>
    <n v="3.36"/>
    <n v="68"/>
    <n v="1.7633898305084748"/>
    <n v="59.36601808564852"/>
    <n v="1.5394916554413938"/>
    <n v="1"/>
    <m/>
    <m/>
    <n v="4"/>
    <n v="4"/>
    <n v="3"/>
    <n v="3"/>
    <n v="3"/>
    <n v="3"/>
    <n v="7"/>
    <n v="30"/>
    <n v="30"/>
    <n v="1"/>
    <n v="2"/>
    <m/>
  </r>
  <r>
    <n v="80335"/>
    <x v="0"/>
    <n v="28"/>
    <n v="3"/>
    <n v="1"/>
    <n v="1"/>
    <n v="1"/>
    <n v="3"/>
    <n v="6"/>
    <n v="43"/>
    <n v="1.1100000000000001"/>
    <n v="185"/>
    <n v="4.78"/>
    <n v="51"/>
    <n v="1.3165116279069768"/>
    <n v="45.324534808406774"/>
    <n v="1.1700054334263144"/>
    <n v="1"/>
    <m/>
    <m/>
    <n v="6"/>
    <n v="2"/>
    <n v="3"/>
    <n v="3"/>
    <n v="3"/>
    <n v="3"/>
    <n v="1"/>
    <n v="0"/>
    <n v="0"/>
    <n v="1"/>
    <n v="1"/>
    <n v="2"/>
  </r>
  <r>
    <n v="80338"/>
    <x v="0"/>
    <n v="23"/>
    <n v="3"/>
    <n v="2"/>
    <m/>
    <n v="1"/>
    <n v="4"/>
    <n v="6"/>
    <n v="54"/>
    <n v="1.4"/>
    <n v="174"/>
    <n v="4.5"/>
    <n v="54"/>
    <n v="1.4"/>
    <n v="50.105155487820078"/>
    <n v="1.2990225496842243"/>
    <n v="2"/>
    <m/>
    <m/>
    <n v="6"/>
    <n v="3"/>
    <n v="3"/>
    <n v="3"/>
    <n v="3"/>
    <n v="3"/>
    <n v="5"/>
    <n v="5"/>
    <n v="0"/>
    <n v="1"/>
    <n v="1"/>
    <n v="2"/>
  </r>
  <r>
    <n v="80340"/>
    <x v="0"/>
    <n v="61"/>
    <n v="4"/>
    <n v="1"/>
    <n v="1"/>
    <n v="1"/>
    <n v="4"/>
    <n v="6"/>
    <n v="45"/>
    <n v="1.1599999999999999"/>
    <n v="149"/>
    <n v="3.85"/>
    <n v="52"/>
    <n v="1.3404444444444443"/>
    <n v="45.469431935082426"/>
    <n v="1.1721009121043469"/>
    <n v="2"/>
    <n v="2"/>
    <m/>
    <n v="15"/>
    <n v="3"/>
    <n v="2"/>
    <n v="3"/>
    <n v="3"/>
    <n v="3"/>
    <n v="1"/>
    <n v="1"/>
    <n v="0"/>
    <n v="1"/>
    <n v="1"/>
    <n v="1"/>
  </r>
  <r>
    <n v="80366"/>
    <x v="0"/>
    <n v="64"/>
    <n v="3"/>
    <n v="2"/>
    <m/>
    <n v="1"/>
    <n v="5"/>
    <n v="1"/>
    <n v="51"/>
    <n v="1.32"/>
    <n v="147"/>
    <n v="3.8"/>
    <n v="45"/>
    <n v="1.1647058823529413"/>
    <n v="44.450119654656348"/>
    <n v="1.1504736851793407"/>
    <n v="2"/>
    <n v="2"/>
    <m/>
    <n v="15"/>
    <n v="2"/>
    <n v="3"/>
    <n v="3"/>
    <n v="3"/>
    <n v="3"/>
    <n v="0"/>
    <n v="0"/>
    <n v="1"/>
    <n v="1"/>
    <n v="1"/>
    <n v="2"/>
  </r>
  <r>
    <n v="80368"/>
    <x v="0"/>
    <n v="46"/>
    <n v="3"/>
    <n v="2"/>
    <m/>
    <n v="1"/>
    <n v="4"/>
    <n v="1"/>
    <n v="61"/>
    <n v="1.58"/>
    <n v="218"/>
    <n v="5.64"/>
    <n v="56"/>
    <n v="1.4504918032786887"/>
    <n v="62.278809584343513"/>
    <n v="1.6131232646436517"/>
    <n v="2"/>
    <n v="2"/>
    <m/>
    <n v="15"/>
    <n v="2"/>
    <n v="1"/>
    <m/>
    <m/>
    <m/>
    <n v="0"/>
    <n v="3"/>
    <n v="0"/>
    <n v="1"/>
    <n v="1"/>
    <n v="2"/>
  </r>
  <r>
    <n v="80372"/>
    <x v="0"/>
    <n v="42"/>
    <n v="6"/>
    <n v="2"/>
    <m/>
    <n v="1"/>
    <n v="5"/>
    <n v="1"/>
    <n v="44"/>
    <n v="1.1399999999999999"/>
    <n v="213"/>
    <n v="5.51"/>
    <n v="50"/>
    <n v="1.2954545454545452"/>
    <n v="44.740924176699124"/>
    <n v="1.1591966718508409"/>
    <n v="2"/>
    <n v="2"/>
    <m/>
    <n v="15"/>
    <n v="3"/>
    <n v="0"/>
    <n v="3"/>
    <n v="3"/>
    <n v="3"/>
    <n v="0"/>
    <n v="7"/>
    <n v="10"/>
    <n v="1"/>
    <n v="1"/>
    <n v="2"/>
  </r>
  <r>
    <n v="80375"/>
    <x v="0"/>
    <n v="47"/>
    <n v="4"/>
    <n v="2"/>
    <m/>
    <n v="1"/>
    <n v="3"/>
    <n v="3"/>
    <n v="63"/>
    <n v="1.63"/>
    <n v="191"/>
    <n v="4.9400000000000004"/>
    <n v="70"/>
    <n v="1.8111111111111111"/>
    <n v="60.135439524742708"/>
    <n v="1.5558851813544541"/>
    <n v="2"/>
    <n v="2"/>
    <m/>
    <n v="15"/>
    <n v="4"/>
    <n v="0"/>
    <n v="3"/>
    <n v="0"/>
    <n v="0"/>
    <n v="7"/>
    <n v="0"/>
    <n v="16"/>
    <n v="1"/>
    <n v="1"/>
    <n v="2"/>
  </r>
  <r>
    <n v="80377"/>
    <x v="0"/>
    <n v="44"/>
    <n v="4"/>
    <n v="2"/>
    <m/>
    <n v="1"/>
    <n v="3"/>
    <n v="1"/>
    <n v="50"/>
    <n v="1.29"/>
    <n v="213"/>
    <n v="5.51"/>
    <n v="55"/>
    <n v="1.419"/>
    <n v="57.603030137859996"/>
    <n v="1.4861581775567878"/>
    <n v="2"/>
    <n v="1"/>
    <n v="1"/>
    <n v="4"/>
    <n v="4"/>
    <n v="1"/>
    <m/>
    <m/>
    <m/>
    <n v="2"/>
    <n v="0"/>
    <n v="0"/>
    <n v="1"/>
    <n v="1"/>
    <n v="2"/>
  </r>
  <r>
    <n v="80379"/>
    <x v="0"/>
    <n v="67"/>
    <n v="3"/>
    <n v="2"/>
    <m/>
    <n v="1"/>
    <n v="1"/>
    <n v="2"/>
    <n v="80"/>
    <n v="2.0699999999999998"/>
    <n v="233"/>
    <n v="6.03"/>
    <n v="89"/>
    <n v="2.3028749999999998"/>
    <n v="77.145074950660359"/>
    <n v="1.9961288143483364"/>
    <n v="2"/>
    <n v="2"/>
    <m/>
    <n v="6"/>
    <n v="4"/>
    <n v="3"/>
    <n v="3"/>
    <n v="3"/>
    <n v="3"/>
    <m/>
    <n v="0"/>
    <n v="0"/>
    <n v="1"/>
    <n v="1"/>
    <n v="2"/>
  </r>
  <r>
    <n v="80380"/>
    <x v="0"/>
    <n v="39"/>
    <n v="3"/>
    <n v="2"/>
    <m/>
    <n v="1"/>
    <n v="3"/>
    <n v="1"/>
    <n v="35"/>
    <n v="0.91"/>
    <n v="123"/>
    <n v="3.18"/>
    <n v="36"/>
    <n v="0.93599999999999994"/>
    <n v="35.584342434321165"/>
    <n v="0.92519290329235027"/>
    <n v="1"/>
    <m/>
    <m/>
    <n v="14"/>
    <n v="3"/>
    <n v="2"/>
    <n v="3"/>
    <n v="3"/>
    <n v="3"/>
    <n v="2"/>
    <n v="0"/>
    <n v="1"/>
    <n v="1"/>
    <n v="1"/>
    <n v="2"/>
  </r>
  <r>
    <n v="80381"/>
    <x v="0"/>
    <n v="80"/>
    <n v="3"/>
    <n v="1"/>
    <n v="2"/>
    <n v="1"/>
    <n v="3"/>
    <n v="1"/>
    <n v="34"/>
    <n v="0.88"/>
    <n v="225"/>
    <n v="5.82"/>
    <n v="36"/>
    <n v="0.93176470588235294"/>
    <n v="32.120208056893375"/>
    <n v="0.83134656147253438"/>
    <n v="1"/>
    <n v="2"/>
    <m/>
    <n v="5"/>
    <n v="2"/>
    <n v="3"/>
    <n v="3"/>
    <n v="3"/>
    <n v="3"/>
    <n v="0"/>
    <n v="0"/>
    <n v="0"/>
    <n v="2"/>
    <n v="1"/>
    <n v="2"/>
  </r>
  <r>
    <n v="80382"/>
    <x v="0"/>
    <n v="78"/>
    <n v="4"/>
    <n v="1"/>
    <n v="2"/>
    <n v="1"/>
    <n v="5"/>
    <n v="1"/>
    <n v="47"/>
    <n v="1.22"/>
    <n v="193"/>
    <n v="4.99"/>
    <n v="48"/>
    <n v="1.2459574468085106"/>
    <n v="59.197426907324605"/>
    <n v="1.5366140601475748"/>
    <n v="1"/>
    <n v="2"/>
    <m/>
    <n v="8"/>
    <n v="3"/>
    <n v="3"/>
    <n v="3"/>
    <n v="3"/>
    <n v="3"/>
    <n v="1"/>
    <n v="3"/>
    <n v="0"/>
    <n v="1"/>
    <n v="1"/>
    <n v="2"/>
  </r>
  <r>
    <n v="80385"/>
    <x v="0"/>
    <n v="68"/>
    <n v="4"/>
    <n v="1"/>
    <n v="2"/>
    <n v="1"/>
    <n v="3"/>
    <n v="1"/>
    <n v="110"/>
    <n v="2.84"/>
    <n v="207"/>
    <n v="5.35"/>
    <n v="110"/>
    <n v="2.84"/>
    <n v="116.46783931582587"/>
    <n v="3.0069878514267772"/>
    <n v="1"/>
    <n v="2"/>
    <m/>
    <n v="15"/>
    <n v="3"/>
    <n v="3"/>
    <n v="3"/>
    <n v="3"/>
    <n v="2"/>
    <n v="1"/>
    <n v="0"/>
    <n v="0"/>
    <n v="1"/>
    <n v="1"/>
    <n v="2"/>
  </r>
  <r>
    <n v="80386"/>
    <x v="0"/>
    <n v="33"/>
    <n v="3"/>
    <n v="1"/>
    <n v="1"/>
    <n v="1"/>
    <n v="4"/>
    <n v="5"/>
    <n v="93"/>
    <n v="2.4"/>
    <n v="215"/>
    <n v="5.56"/>
    <n v="98"/>
    <n v="2.5290322580645159"/>
    <n v="94.409884358857866"/>
    <n v="2.4363841124866545"/>
    <n v="1"/>
    <m/>
    <m/>
    <n v="7"/>
    <n v="2"/>
    <n v="0"/>
    <n v="3"/>
    <n v="2"/>
    <n v="0"/>
    <m/>
    <n v="0"/>
    <n v="0"/>
    <n v="2"/>
    <n v="1"/>
    <n v="2"/>
  </r>
  <r>
    <n v="80389"/>
    <x v="0"/>
    <n v="80"/>
    <n v="3"/>
    <n v="2"/>
    <m/>
    <n v="1"/>
    <n v="3"/>
    <n v="6"/>
    <n v="46"/>
    <n v="1.19"/>
    <n v="176"/>
    <n v="4.55"/>
    <n v="43"/>
    <n v="1.112391304347826"/>
    <n v="40.836759761394127"/>
    <n v="1.0564292199143264"/>
    <n v="2"/>
    <n v="2"/>
    <m/>
    <n v="3"/>
    <n v="1"/>
    <n v="3"/>
    <n v="3"/>
    <n v="3"/>
    <n v="3"/>
    <m/>
    <n v="0"/>
    <n v="0"/>
    <n v="1"/>
    <n v="1"/>
    <n v="2"/>
  </r>
  <r>
    <n v="80391"/>
    <x v="0"/>
    <n v="23"/>
    <n v="1"/>
    <n v="2"/>
    <m/>
    <n v="2"/>
    <n v="5"/>
    <n v="5"/>
    <n v="53"/>
    <n v="1.37"/>
    <n v="164"/>
    <n v="4.24"/>
    <n v="58"/>
    <n v="1.4992452830188681"/>
    <n v="59.581782933420072"/>
    <n v="1.5401328795997267"/>
    <n v="1"/>
    <m/>
    <m/>
    <n v="5"/>
    <n v="4"/>
    <n v="3"/>
    <n v="2"/>
    <n v="2"/>
    <n v="3"/>
    <m/>
    <n v="0"/>
    <n v="0"/>
    <n v="1"/>
    <n v="2"/>
    <m/>
  </r>
  <r>
    <n v="80393"/>
    <x v="0"/>
    <n v="66"/>
    <n v="3"/>
    <n v="2"/>
    <m/>
    <n v="1"/>
    <n v="4"/>
    <n v="1"/>
    <n v="56"/>
    <n v="1.45"/>
    <n v="145"/>
    <n v="3.75"/>
    <n v="58"/>
    <n v="1.5017857142857143"/>
    <n v="54.927081740862022"/>
    <n v="1.4222190807901771"/>
    <n v="1"/>
    <n v="1"/>
    <n v="2"/>
    <n v="14"/>
    <n v="3"/>
    <n v="0"/>
    <m/>
    <m/>
    <m/>
    <n v="3"/>
    <n v="0"/>
    <n v="0"/>
    <n v="1"/>
    <n v="1"/>
    <n v="1"/>
  </r>
  <r>
    <n v="80394"/>
    <x v="0"/>
    <n v="60"/>
    <n v="3"/>
    <n v="2"/>
    <m/>
    <n v="1"/>
    <n v="1"/>
    <n v="1"/>
    <n v="47"/>
    <n v="1.22"/>
    <n v="243"/>
    <n v="6.28"/>
    <n v="51"/>
    <n v="1.3238297872340425"/>
    <n v="49.141074181921333"/>
    <n v="1.2755768191902985"/>
    <n v="2"/>
    <n v="2"/>
    <m/>
    <n v="14"/>
    <n v="2"/>
    <n v="2"/>
    <m/>
    <m/>
    <m/>
    <m/>
    <n v="1"/>
    <n v="0"/>
    <n v="1"/>
    <n v="2"/>
    <m/>
  </r>
  <r>
    <n v="80396"/>
    <x v="0"/>
    <n v="31"/>
    <n v="4"/>
    <n v="1"/>
    <n v="2"/>
    <n v="1"/>
    <n v="4"/>
    <n v="3"/>
    <n v="50"/>
    <n v="1.29"/>
    <n v="172"/>
    <n v="4.45"/>
    <n v="57"/>
    <n v="1.4706000000000001"/>
    <n v="53.962583948094696"/>
    <n v="1.3922346658608433"/>
    <n v="1"/>
    <m/>
    <m/>
    <n v="9"/>
    <n v="1"/>
    <n v="0"/>
    <m/>
    <m/>
    <m/>
    <n v="3"/>
    <n v="0"/>
    <n v="30"/>
    <n v="1"/>
    <n v="2"/>
    <m/>
  </r>
  <r>
    <n v="80402"/>
    <x v="0"/>
    <n v="66"/>
    <n v="3"/>
    <n v="1"/>
    <n v="2"/>
    <n v="1"/>
    <n v="4"/>
    <n v="3"/>
    <n v="62"/>
    <n v="1.6"/>
    <n v="195"/>
    <n v="5.04"/>
    <n v="62"/>
    <n v="1.6"/>
    <n v="59.061113660122231"/>
    <n v="1.5241577718741222"/>
    <n v="2"/>
    <n v="2"/>
    <m/>
    <n v="7"/>
    <n v="3"/>
    <n v="3"/>
    <n v="3"/>
    <n v="3"/>
    <n v="3"/>
    <n v="2"/>
    <n v="0"/>
    <n v="0"/>
    <n v="1"/>
    <n v="1"/>
    <n v="2"/>
  </r>
  <r>
    <n v="80410"/>
    <x v="0"/>
    <n v="47"/>
    <n v="1"/>
    <n v="2"/>
    <m/>
    <n v="2"/>
    <n v="4"/>
    <n v="1"/>
    <n v="53"/>
    <n v="1.37"/>
    <n v="159"/>
    <n v="4.1100000000000003"/>
    <n v="60"/>
    <n v="1.5509433962264152"/>
    <n v="58.699046045862687"/>
    <n v="1.5173149638270167"/>
    <n v="1"/>
    <n v="2"/>
    <m/>
    <n v="12"/>
    <n v="3"/>
    <n v="2"/>
    <n v="3"/>
    <n v="2"/>
    <n v="2"/>
    <n v="2"/>
    <n v="0"/>
    <n v="0"/>
    <n v="1"/>
    <n v="2"/>
    <m/>
  </r>
  <r>
    <n v="80411"/>
    <x v="0"/>
    <n v="41"/>
    <n v="1"/>
    <n v="2"/>
    <m/>
    <n v="2"/>
    <n v="1"/>
    <n v="6"/>
    <n v="36"/>
    <n v="0.93"/>
    <n v="123"/>
    <n v="3.18"/>
    <n v="38"/>
    <n v="0.9816666666666668"/>
    <n v="35.84911223227526"/>
    <n v="0.9261020660004442"/>
    <n v="1"/>
    <n v="2"/>
    <m/>
    <n v="5"/>
    <n v="4"/>
    <n v="2"/>
    <n v="2"/>
    <n v="2"/>
    <n v="2"/>
    <n v="0"/>
    <n v="0"/>
    <n v="0"/>
    <n v="1"/>
    <n v="1"/>
    <n v="1"/>
  </r>
  <r>
    <n v="80413"/>
    <x v="0"/>
    <n v="46"/>
    <n v="6"/>
    <n v="2"/>
    <m/>
    <n v="2"/>
    <n v="5"/>
    <n v="1"/>
    <n v="54"/>
    <n v="1.4"/>
    <n v="175"/>
    <n v="4.53"/>
    <n v="59"/>
    <n v="1.5296296296296295"/>
    <n v="59.591766574109059"/>
    <n v="1.5449717259954199"/>
    <n v="1"/>
    <n v="2"/>
    <m/>
    <n v="15"/>
    <n v="3"/>
    <n v="0"/>
    <n v="3"/>
    <n v="2"/>
    <n v="2"/>
    <n v="1"/>
    <n v="0"/>
    <n v="1"/>
    <n v="1"/>
    <n v="1"/>
    <n v="2"/>
  </r>
  <r>
    <n v="80414"/>
    <x v="0"/>
    <n v="24"/>
    <n v="1"/>
    <n v="2"/>
    <m/>
    <n v="2"/>
    <n v="3"/>
    <n v="5"/>
    <n v="44"/>
    <n v="1.1399999999999999"/>
    <n v="203"/>
    <n v="5.25"/>
    <n v="40"/>
    <n v="1.0363636363636362"/>
    <n v="48.495336418588451"/>
    <n v="1.2564700799361552"/>
    <n v="1"/>
    <m/>
    <m/>
    <n v="7"/>
    <n v="4"/>
    <n v="3"/>
    <n v="3"/>
    <n v="3"/>
    <n v="3"/>
    <n v="3"/>
    <n v="2"/>
    <n v="2"/>
    <n v="1"/>
    <n v="2"/>
    <m/>
  </r>
  <r>
    <n v="80416"/>
    <x v="0"/>
    <n v="39"/>
    <n v="3"/>
    <n v="2"/>
    <m/>
    <n v="1"/>
    <n v="4"/>
    <n v="5"/>
    <n v="37"/>
    <n v="0.96"/>
    <n v="211"/>
    <n v="5.46"/>
    <n v="31"/>
    <n v="0.80432432432432432"/>
    <n v="35.735854632314513"/>
    <n v="0.92720055262221446"/>
    <n v="1"/>
    <m/>
    <m/>
    <n v="8"/>
    <n v="2"/>
    <n v="1"/>
    <m/>
    <m/>
    <m/>
    <n v="10"/>
    <n v="2"/>
    <n v="5"/>
    <n v="1"/>
    <n v="1"/>
    <n v="2"/>
  </r>
  <r>
    <n v="80427"/>
    <x v="0"/>
    <n v="52"/>
    <n v="4"/>
    <n v="2"/>
    <m/>
    <n v="1"/>
    <n v="3"/>
    <n v="1"/>
    <n v="40"/>
    <n v="1.03"/>
    <n v="248"/>
    <n v="6.41"/>
    <n v="48"/>
    <n v="1.236"/>
    <n v="44.130733467211826"/>
    <n v="1.1363663867807046"/>
    <n v="2"/>
    <n v="2"/>
    <m/>
    <n v="9"/>
    <n v="4"/>
    <n v="1"/>
    <n v="3"/>
    <n v="3"/>
    <n v="2"/>
    <n v="7"/>
    <n v="0"/>
    <n v="0"/>
    <n v="1"/>
    <n v="1"/>
    <n v="2"/>
  </r>
  <r>
    <n v="80428"/>
    <x v="0"/>
    <n v="56"/>
    <n v="1"/>
    <n v="2"/>
    <m/>
    <n v="1"/>
    <n v="2"/>
    <n v="1"/>
    <n v="60"/>
    <n v="1.55"/>
    <n v="248"/>
    <n v="6.41"/>
    <n v="68"/>
    <n v="1.7566666666666668"/>
    <n v="66.396470478945432"/>
    <n v="1.7152421540394236"/>
    <n v="1"/>
    <n v="1"/>
    <n v="2"/>
    <n v="77"/>
    <n v="3"/>
    <n v="1"/>
    <m/>
    <m/>
    <m/>
    <m/>
    <n v="0"/>
    <n v="2"/>
    <n v="1"/>
    <n v="1"/>
    <n v="2"/>
  </r>
  <r>
    <n v="80430"/>
    <x v="0"/>
    <n v="46"/>
    <n v="3"/>
    <n v="2"/>
    <m/>
    <n v="1"/>
    <n v="4"/>
    <n v="1"/>
    <n v="32"/>
    <n v="0.83"/>
    <n v="206"/>
    <n v="5.33"/>
    <n v="38"/>
    <n v="0.98562499999999997"/>
    <n v="36.40865946669544"/>
    <n v="0.94434960491741293"/>
    <n v="2"/>
    <n v="2"/>
    <m/>
    <n v="15"/>
    <n v="2"/>
    <n v="1"/>
    <m/>
    <m/>
    <m/>
    <n v="1"/>
    <n v="0"/>
    <n v="6"/>
    <n v="1"/>
    <n v="1"/>
    <n v="2"/>
  </r>
  <r>
    <n v="80445"/>
    <x v="0"/>
    <n v="22"/>
    <n v="2"/>
    <n v="2"/>
    <m/>
    <n v="1"/>
    <n v="3"/>
    <n v="5"/>
    <n v="53"/>
    <n v="1.37"/>
    <n v="156"/>
    <n v="4.03"/>
    <n v="61"/>
    <n v="1.5767924528301889"/>
    <n v="56.593870598571336"/>
    <n v="1.4628981645291081"/>
    <n v="2"/>
    <m/>
    <m/>
    <n v="5"/>
    <n v="4"/>
    <n v="3"/>
    <n v="3"/>
    <n v="3"/>
    <n v="3"/>
    <n v="2"/>
    <n v="0"/>
    <n v="1"/>
    <n v="1"/>
    <n v="1"/>
    <n v="1"/>
  </r>
  <r>
    <n v="80453"/>
    <x v="0"/>
    <n v="38"/>
    <n v="3"/>
    <n v="2"/>
    <m/>
    <n v="1"/>
    <n v="5"/>
    <n v="6"/>
    <n v="98"/>
    <n v="2.5299999999999998"/>
    <n v="240"/>
    <n v="6.21"/>
    <n v="92"/>
    <n v="2.3751020408163264"/>
    <n v="97.533047510758109"/>
    <n v="2.5179450020634491"/>
    <n v="2"/>
    <m/>
    <m/>
    <n v="15"/>
    <n v="2"/>
    <n v="1"/>
    <n v="3"/>
    <n v="2"/>
    <n v="1"/>
    <n v="0"/>
    <n v="0"/>
    <n v="0"/>
    <n v="1"/>
    <n v="1"/>
    <n v="2"/>
  </r>
  <r>
    <n v="80454"/>
    <x v="0"/>
    <n v="63"/>
    <n v="2"/>
    <n v="2"/>
    <m/>
    <n v="2"/>
    <n v="1"/>
    <n v="3"/>
    <n v="75"/>
    <n v="1.94"/>
    <n v="194"/>
    <n v="5.0199999999999996"/>
    <n v="76"/>
    <n v="1.9658666666666667"/>
    <n v="72.90053655658329"/>
    <n v="1.8856938789302875"/>
    <n v="1"/>
    <n v="1"/>
    <n v="1"/>
    <n v="1"/>
    <n v="3"/>
    <n v="3"/>
    <n v="3"/>
    <n v="3"/>
    <n v="3"/>
    <n v="5"/>
    <n v="30"/>
    <n v="0"/>
    <n v="2"/>
    <n v="1"/>
    <n v="2"/>
  </r>
  <r>
    <n v="80477"/>
    <x v="0"/>
    <n v="49"/>
    <n v="6"/>
    <n v="2"/>
    <m/>
    <n v="1"/>
    <n v="3"/>
    <n v="6"/>
    <n v="78"/>
    <n v="2.02"/>
    <n v="221"/>
    <n v="5.72"/>
    <n v="84"/>
    <n v="2.1753846153846155"/>
    <n v="83.923143063803806"/>
    <n v="2.1733942178062011"/>
    <n v="1"/>
    <n v="2"/>
    <m/>
    <n v="15"/>
    <n v="1"/>
    <n v="2"/>
    <n v="3"/>
    <n v="3"/>
    <n v="2"/>
    <m/>
    <n v="0"/>
    <n v="0"/>
    <n v="1"/>
    <n v="1"/>
    <n v="2"/>
  </r>
  <r>
    <n v="80479"/>
    <x v="0"/>
    <n v="62"/>
    <n v="6"/>
    <n v="2"/>
    <m/>
    <n v="2"/>
    <n v="5"/>
    <n v="1"/>
    <n v="44"/>
    <n v="1.1399999999999999"/>
    <n v="269"/>
    <n v="6.96"/>
    <n v="51"/>
    <n v="1.3213636363636363"/>
    <n v="52.667811594989054"/>
    <n v="1.3645751185974435"/>
    <n v="1"/>
    <n v="1"/>
    <n v="2"/>
    <n v="15"/>
    <n v="4"/>
    <n v="0"/>
    <m/>
    <m/>
    <m/>
    <n v="0"/>
    <n v="0"/>
    <n v="0"/>
    <n v="2"/>
    <n v="1"/>
    <n v="2"/>
  </r>
  <r>
    <n v="80493"/>
    <x v="0"/>
    <n v="52"/>
    <n v="3"/>
    <n v="1"/>
    <n v="2"/>
    <n v="1"/>
    <n v="5"/>
    <n v="5"/>
    <n v="49"/>
    <n v="1.27"/>
    <n v="224"/>
    <n v="5.79"/>
    <n v="45"/>
    <n v="1.1663265306122448"/>
    <n v="48.66197713651615"/>
    <n v="1.2612389992525614"/>
    <n v="2"/>
    <n v="1"/>
    <n v="2"/>
    <n v="9"/>
    <n v="3"/>
    <n v="2"/>
    <n v="3"/>
    <n v="3"/>
    <n v="2"/>
    <n v="8"/>
    <n v="2"/>
    <n v="0"/>
    <n v="1"/>
    <n v="1"/>
    <n v="2"/>
  </r>
  <r>
    <n v="80498"/>
    <x v="0"/>
    <n v="64"/>
    <n v="6"/>
    <n v="2"/>
    <m/>
    <n v="2"/>
    <n v="5"/>
    <n v="1"/>
    <n v="55"/>
    <n v="1.42"/>
    <n v="227"/>
    <n v="5.87"/>
    <n v="60"/>
    <n v="1.5490909090909089"/>
    <n v="63.860609431087667"/>
    <n v="1.6487648253117178"/>
    <n v="1"/>
    <n v="2"/>
    <m/>
    <n v="15"/>
    <n v="2"/>
    <n v="2"/>
    <n v="3"/>
    <n v="3"/>
    <n v="4"/>
    <m/>
    <n v="0"/>
    <n v="0"/>
    <n v="2"/>
    <n v="2"/>
    <m/>
  </r>
  <r>
    <n v="80503"/>
    <x v="0"/>
    <n v="44"/>
    <n v="3"/>
    <n v="2"/>
    <m/>
    <n v="1"/>
    <n v="3"/>
    <n v="6"/>
    <n v="61"/>
    <n v="1.58"/>
    <n v="156"/>
    <n v="4.03"/>
    <n v="68"/>
    <n v="1.761311475409836"/>
    <n v="61.231603740788628"/>
    <n v="1.5859989165646893"/>
    <n v="2"/>
    <n v="2"/>
    <m/>
    <n v="10"/>
    <n v="4"/>
    <n v="2"/>
    <n v="3"/>
    <n v="3"/>
    <n v="3"/>
    <n v="10"/>
    <n v="0"/>
    <n v="1"/>
    <n v="1"/>
    <n v="2"/>
    <m/>
  </r>
  <r>
    <n v="80505"/>
    <x v="0"/>
    <n v="46"/>
    <n v="3"/>
    <n v="2"/>
    <m/>
    <n v="1"/>
    <n v="5"/>
    <n v="1"/>
    <n v="63"/>
    <n v="1.63"/>
    <n v="184"/>
    <n v="4.76"/>
    <n v="71"/>
    <n v="1.8369841269841267"/>
    <n v="70.198979927636401"/>
    <n v="1.8162593219372591"/>
    <n v="1"/>
    <n v="2"/>
    <m/>
    <n v="15"/>
    <n v="2"/>
    <n v="3"/>
    <n v="3"/>
    <n v="3"/>
    <n v="3"/>
    <n v="2"/>
    <n v="1"/>
    <n v="0"/>
    <n v="1"/>
    <n v="1"/>
    <n v="2"/>
  </r>
  <r>
    <n v="80506"/>
    <x v="0"/>
    <n v="53"/>
    <n v="3"/>
    <n v="1"/>
    <n v="2"/>
    <n v="1"/>
    <n v="5"/>
    <n v="1"/>
    <n v="42"/>
    <n v="1.0900000000000001"/>
    <n v="195"/>
    <n v="5.04"/>
    <n v="36"/>
    <n v="0.93428571428571439"/>
    <n v="50.581895269594696"/>
    <n v="1.3127206153299578"/>
    <n v="2"/>
    <n v="1"/>
    <n v="2"/>
    <n v="14"/>
    <n v="4"/>
    <n v="3"/>
    <n v="3"/>
    <n v="3"/>
    <n v="3"/>
    <n v="3"/>
    <n v="2"/>
    <n v="2"/>
    <n v="1"/>
    <n v="1"/>
    <n v="2"/>
  </r>
  <r>
    <n v="80517"/>
    <x v="0"/>
    <n v="55"/>
    <n v="4"/>
    <n v="2"/>
    <m/>
    <n v="1"/>
    <n v="2"/>
    <n v="1"/>
    <n v="33"/>
    <n v="0.85"/>
    <n v="180"/>
    <n v="4.6500000000000004"/>
    <n v="33"/>
    <n v="0.85"/>
    <n v="31.346078818272058"/>
    <n v="0.8073989998645833"/>
    <n v="1"/>
    <n v="2"/>
    <m/>
    <n v="7"/>
    <n v="4"/>
    <n v="2"/>
    <m/>
    <m/>
    <m/>
    <n v="2"/>
    <n v="1"/>
    <n v="0"/>
    <n v="1"/>
    <n v="1"/>
    <n v="2"/>
  </r>
  <r>
    <n v="80521"/>
    <x v="0"/>
    <n v="41"/>
    <n v="3"/>
    <n v="2"/>
    <m/>
    <n v="1"/>
    <n v="5"/>
    <n v="1"/>
    <n v="46"/>
    <n v="1.19"/>
    <n v="177"/>
    <n v="4.58"/>
    <n v="48"/>
    <n v="1.2417391304347825"/>
    <n v="48.949293125134744"/>
    <n v="1.2662969308458769"/>
    <n v="1"/>
    <n v="1"/>
    <n v="2"/>
    <n v="15"/>
    <n v="2"/>
    <n v="1"/>
    <n v="3"/>
    <n v="3"/>
    <n v="1"/>
    <n v="0"/>
    <n v="3"/>
    <n v="0"/>
    <n v="1"/>
    <n v="1"/>
    <n v="2"/>
  </r>
  <r>
    <n v="80522"/>
    <x v="0"/>
    <n v="55"/>
    <n v="3"/>
    <n v="2"/>
    <m/>
    <n v="1"/>
    <n v="4"/>
    <n v="3"/>
    <n v="129"/>
    <n v="3.34"/>
    <n v="225"/>
    <n v="5.82"/>
    <n v="135"/>
    <n v="3.4953488372093022"/>
    <n v="122.90409094746182"/>
    <n v="3.1821679361590891"/>
    <n v="2"/>
    <n v="1"/>
    <n v="2"/>
    <n v="8"/>
    <n v="3"/>
    <n v="3"/>
    <n v="3"/>
    <n v="3"/>
    <n v="3"/>
    <m/>
    <n v="2"/>
    <n v="2"/>
    <n v="1"/>
    <n v="2"/>
    <m/>
  </r>
  <r>
    <n v="80523"/>
    <x v="0"/>
    <n v="52"/>
    <n v="1"/>
    <n v="2"/>
    <m/>
    <n v="2"/>
    <n v="1"/>
    <n v="5"/>
    <n v="38"/>
    <n v="0.98"/>
    <n v="257"/>
    <n v="6.65"/>
    <n v="45"/>
    <n v="1.1605263157894736"/>
    <n v="44.253627947099382"/>
    <n v="1.141277773372563"/>
    <n v="1"/>
    <n v="2"/>
    <m/>
    <n v="3"/>
    <n v="1"/>
    <n v="2"/>
    <n v="3"/>
    <n v="3"/>
    <n v="2"/>
    <n v="4"/>
    <n v="0"/>
    <n v="0"/>
    <n v="2"/>
    <n v="2"/>
    <m/>
  </r>
  <r>
    <n v="80530"/>
    <x v="0"/>
    <n v="59"/>
    <n v="3"/>
    <n v="2"/>
    <m/>
    <n v="1"/>
    <n v="4"/>
    <n v="3"/>
    <n v="38"/>
    <n v="0.98"/>
    <n v="118"/>
    <n v="3.05"/>
    <n v="40"/>
    <n v="1.0315789473684212"/>
    <n v="48.591142786653997"/>
    <n v="1.2531399981821294"/>
    <n v="2"/>
    <n v="1"/>
    <n v="1"/>
    <n v="5"/>
    <n v="5"/>
    <n v="1"/>
    <n v="3"/>
    <n v="3"/>
    <n v="2"/>
    <m/>
    <n v="0"/>
    <n v="0"/>
    <n v="1"/>
    <n v="1"/>
    <n v="2"/>
  </r>
  <r>
    <n v="80537"/>
    <x v="0"/>
    <n v="65"/>
    <n v="4"/>
    <n v="2"/>
    <m/>
    <n v="1"/>
    <n v="2"/>
    <n v="1"/>
    <n v="40"/>
    <n v="1.03"/>
    <n v="158"/>
    <n v="4.09"/>
    <n v="35"/>
    <n v="0.90125000000000011"/>
    <n v="43.182092752634468"/>
    <n v="1.1119388883803376"/>
    <n v="1"/>
    <n v="2"/>
    <m/>
    <n v="7"/>
    <n v="1"/>
    <n v="3"/>
    <n v="3"/>
    <n v="3"/>
    <n v="3"/>
    <n v="1"/>
    <n v="0"/>
    <n v="0"/>
    <n v="1"/>
    <n v="1"/>
    <n v="2"/>
  </r>
  <r>
    <n v="80538"/>
    <x v="0"/>
    <n v="80"/>
    <n v="3"/>
    <n v="1"/>
    <n v="2"/>
    <n v="1"/>
    <n v="3"/>
    <n v="1"/>
    <n v="64"/>
    <n v="1.66"/>
    <n v="136"/>
    <n v="3.52"/>
    <n v="73"/>
    <n v="1.8934374999999999"/>
    <n v="60.264844295174285"/>
    <n v="1.563119398906083"/>
    <n v="1"/>
    <n v="1"/>
    <n v="2"/>
    <n v="7"/>
    <n v="3"/>
    <n v="3"/>
    <n v="2"/>
    <n v="1"/>
    <n v="2"/>
    <n v="1"/>
    <n v="0"/>
    <n v="0"/>
    <n v="1"/>
    <n v="1"/>
    <n v="2"/>
  </r>
  <r>
    <n v="80539"/>
    <x v="0"/>
    <n v="40"/>
    <n v="4"/>
    <n v="2"/>
    <m/>
    <n v="1"/>
    <n v="3"/>
    <n v="1"/>
    <n v="44"/>
    <n v="1.1399999999999999"/>
    <n v="269"/>
    <n v="6.96"/>
    <n v="51"/>
    <n v="1.3213636363636363"/>
    <n v="39.089273791574747"/>
    <n v="1.0127675482362548"/>
    <n v="2"/>
    <n v="2"/>
    <m/>
    <n v="7"/>
    <n v="3"/>
    <n v="2"/>
    <n v="3"/>
    <n v="3"/>
    <n v="2"/>
    <n v="0"/>
    <n v="0"/>
    <n v="0"/>
    <n v="1"/>
    <n v="2"/>
    <m/>
  </r>
  <r>
    <n v="80543"/>
    <x v="0"/>
    <n v="28"/>
    <n v="7"/>
    <n v="2"/>
    <m/>
    <n v="1"/>
    <n v="5"/>
    <n v="6"/>
    <n v="63"/>
    <n v="1.63"/>
    <n v="164"/>
    <n v="4.24"/>
    <n v="73"/>
    <n v="1.8887301587301586"/>
    <n v="58.752233061660228"/>
    <n v="1.5200974585794629"/>
    <n v="2"/>
    <m/>
    <m/>
    <n v="15"/>
    <n v="3"/>
    <n v="3"/>
    <n v="3"/>
    <n v="3"/>
    <n v="3"/>
    <n v="1"/>
    <n v="0"/>
    <n v="4"/>
    <n v="1"/>
    <n v="1"/>
    <n v="2"/>
  </r>
  <r>
    <n v="80545"/>
    <x v="0"/>
    <n v="55"/>
    <n v="3"/>
    <n v="2"/>
    <m/>
    <n v="1"/>
    <n v="4"/>
    <n v="1"/>
    <n v="36"/>
    <n v="0.93"/>
    <n v="186"/>
    <n v="4.8099999999999996"/>
    <n v="32"/>
    <n v="0.82666666666666666"/>
    <n v="40.735794710742574"/>
    <n v="1.05234136336085"/>
    <n v="2"/>
    <n v="2"/>
    <m/>
    <n v="15"/>
    <n v="3"/>
    <n v="3"/>
    <n v="3"/>
    <n v="3"/>
    <n v="3"/>
    <n v="0"/>
    <n v="21"/>
    <n v="0"/>
    <n v="1"/>
    <n v="1"/>
    <n v="2"/>
  </r>
  <r>
    <n v="80547"/>
    <x v="0"/>
    <n v="55"/>
    <n v="4"/>
    <n v="2"/>
    <m/>
    <n v="1"/>
    <n v="2"/>
    <n v="1"/>
    <n v="39"/>
    <n v="1.01"/>
    <n v="151"/>
    <n v="3.9"/>
    <n v="34"/>
    <n v="0.88051282051282065"/>
    <n v="43.10072170850173"/>
    <n v="1.1161981775791474"/>
    <n v="1"/>
    <n v="2"/>
    <m/>
    <n v="7"/>
    <n v="3"/>
    <n v="0"/>
    <n v="4"/>
    <n v="4"/>
    <n v="0"/>
    <m/>
    <n v="0"/>
    <n v="2"/>
    <n v="2"/>
    <n v="1"/>
    <n v="2"/>
  </r>
  <r>
    <n v="80548"/>
    <x v="0"/>
    <n v="80"/>
    <n v="3"/>
    <n v="1"/>
    <n v="1"/>
    <n v="1"/>
    <n v="2"/>
    <n v="2"/>
    <n v="36"/>
    <n v="0.93"/>
    <n v="181"/>
    <n v="4.68"/>
    <n v="46"/>
    <n v="1.1883333333333335"/>
    <n v="42.785114385586731"/>
    <n v="1.1052821216276572"/>
    <n v="1"/>
    <n v="2"/>
    <m/>
    <n v="6"/>
    <n v="1"/>
    <n v="3"/>
    <n v="3"/>
    <n v="3"/>
    <n v="3"/>
    <n v="1"/>
    <n v="0"/>
    <n v="4"/>
    <n v="1"/>
    <n v="1"/>
    <n v="2"/>
  </r>
  <r>
    <n v="80549"/>
    <x v="0"/>
    <n v="76"/>
    <n v="6"/>
    <n v="2"/>
    <m/>
    <n v="2"/>
    <n v="5"/>
    <n v="2"/>
    <n v="37"/>
    <n v="0.96"/>
    <n v="124"/>
    <n v="3.21"/>
    <n v="47"/>
    <n v="1.2194594594594594"/>
    <n v="38.089163650892239"/>
    <n v="0.98825938121233925"/>
    <n v="1"/>
    <n v="2"/>
    <m/>
    <n v="5"/>
    <n v="4"/>
    <n v="0"/>
    <n v="0"/>
    <n v="0"/>
    <n v="2"/>
    <n v="0"/>
    <n v="4"/>
    <n v="0"/>
    <n v="2"/>
    <n v="1"/>
    <n v="2"/>
  </r>
  <r>
    <n v="80555"/>
    <x v="0"/>
    <n v="75"/>
    <n v="3"/>
    <n v="1"/>
    <n v="1"/>
    <n v="1"/>
    <n v="5"/>
    <n v="5"/>
    <n v="43"/>
    <n v="1.1100000000000001"/>
    <n v="155"/>
    <n v="4.01"/>
    <n v="47"/>
    <n v="1.2132558139534884"/>
    <n v="48.417003447138512"/>
    <n v="1.2498342750307849"/>
    <n v="1"/>
    <n v="2"/>
    <m/>
    <n v="4"/>
    <n v="1"/>
    <n v="0"/>
    <m/>
    <m/>
    <m/>
    <n v="3"/>
    <n v="0"/>
    <n v="1"/>
    <n v="1"/>
    <n v="1"/>
    <n v="2"/>
  </r>
  <r>
    <n v="80559"/>
    <x v="0"/>
    <n v="26"/>
    <n v="2"/>
    <n v="2"/>
    <m/>
    <n v="1"/>
    <n v="4"/>
    <n v="5"/>
    <n v="42"/>
    <n v="1.0900000000000001"/>
    <n v="173"/>
    <n v="4.47"/>
    <n v="47"/>
    <n v="1.2197619047619048"/>
    <n v="42.740881627984734"/>
    <n v="1.10922764225008"/>
    <n v="2"/>
    <m/>
    <m/>
    <n v="14"/>
    <n v="4"/>
    <n v="3"/>
    <n v="3"/>
    <n v="3"/>
    <n v="3"/>
    <n v="12"/>
    <n v="0"/>
    <n v="0"/>
    <n v="1"/>
    <n v="1"/>
    <n v="2"/>
  </r>
  <r>
    <n v="80560"/>
    <x v="0"/>
    <n v="25"/>
    <n v="2"/>
    <n v="2"/>
    <m/>
    <n v="1"/>
    <n v="2"/>
    <n v="6"/>
    <n v="47"/>
    <n v="1.22"/>
    <n v="288"/>
    <n v="7.45"/>
    <n v="53"/>
    <n v="1.3757446808510638"/>
    <n v="45.501650842436248"/>
    <n v="1.1811066814419622"/>
    <n v="2"/>
    <m/>
    <m/>
    <n v="5"/>
    <n v="5"/>
    <n v="0"/>
    <n v="1"/>
    <n v="1"/>
    <n v="0"/>
    <n v="3"/>
    <n v="0"/>
    <n v="0"/>
    <n v="1"/>
    <n v="2"/>
    <m/>
  </r>
  <r>
    <n v="80561"/>
    <x v="0"/>
    <n v="41"/>
    <n v="6"/>
    <n v="2"/>
    <m/>
    <n v="2"/>
    <n v="5"/>
    <n v="1"/>
    <n v="43"/>
    <n v="1.1100000000000001"/>
    <n v="121"/>
    <n v="3.13"/>
    <n v="40"/>
    <n v="1.032558139534884"/>
    <n v="46.875049458781461"/>
    <n v="1.2100303464941262"/>
    <n v="1"/>
    <n v="2"/>
    <m/>
    <n v="15"/>
    <n v="3"/>
    <n v="3"/>
    <n v="0"/>
    <n v="0"/>
    <n v="3"/>
    <n v="0"/>
    <n v="0"/>
    <n v="0"/>
    <n v="1"/>
    <n v="1"/>
    <n v="2"/>
  </r>
  <r>
    <n v="80578"/>
    <x v="0"/>
    <n v="44"/>
    <n v="3"/>
    <n v="1"/>
    <n v="1"/>
    <n v="1"/>
    <n v="5"/>
    <n v="1"/>
    <n v="81"/>
    <n v="2.09"/>
    <n v="194"/>
    <n v="5.0199999999999996"/>
    <n v="79"/>
    <n v="2.0383950617283948"/>
    <n v="80.305398010108121"/>
    <n v="2.0720775535941476"/>
    <n v="1"/>
    <n v="2"/>
    <m/>
    <n v="9"/>
    <n v="3"/>
    <n v="3"/>
    <n v="3"/>
    <n v="3"/>
    <n v="3"/>
    <n v="3"/>
    <n v="0"/>
    <n v="1"/>
    <n v="1"/>
    <n v="1"/>
    <n v="2"/>
  </r>
  <r>
    <n v="80585"/>
    <x v="0"/>
    <n v="41"/>
    <n v="6"/>
    <n v="2"/>
    <m/>
    <n v="2"/>
    <n v="5"/>
    <n v="1"/>
    <n v="40"/>
    <n v="1.03"/>
    <n v="258"/>
    <n v="6.67"/>
    <n v="49"/>
    <n v="1.2617499999999999"/>
    <n v="47.253811578535718"/>
    <n v="1.2167856481472947"/>
    <n v="1"/>
    <n v="2"/>
    <m/>
    <n v="15"/>
    <n v="2"/>
    <n v="1"/>
    <m/>
    <m/>
    <m/>
    <n v="0"/>
    <n v="0"/>
    <n v="0"/>
    <n v="1"/>
    <n v="1"/>
    <n v="2"/>
  </r>
  <r>
    <n v="80587"/>
    <x v="0"/>
    <n v="36"/>
    <n v="3"/>
    <n v="2"/>
    <m/>
    <n v="1"/>
    <n v="4"/>
    <n v="1"/>
    <n v="46"/>
    <n v="1.19"/>
    <n v="172"/>
    <n v="4.45"/>
    <n v="47"/>
    <n v="1.2158695652173912"/>
    <n v="48.645937444567565"/>
    <n v="1.2584492512833783"/>
    <n v="2"/>
    <m/>
    <m/>
    <n v="15"/>
    <n v="3"/>
    <n v="2"/>
    <n v="2"/>
    <n v="2"/>
    <n v="2"/>
    <n v="0"/>
    <n v="0"/>
    <n v="1"/>
    <n v="1"/>
    <n v="1"/>
    <n v="2"/>
  </r>
  <r>
    <n v="80593"/>
    <x v="0"/>
    <n v="63"/>
    <n v="6"/>
    <n v="2"/>
    <m/>
    <n v="2"/>
    <n v="4"/>
    <n v="1"/>
    <n v="64"/>
    <n v="1.66"/>
    <n v="224"/>
    <n v="5.79"/>
    <n v="66"/>
    <n v="1.7118749999999998"/>
    <n v="67.404314804223972"/>
    <n v="1.7482994152345592"/>
    <n v="1"/>
    <n v="2"/>
    <m/>
    <n v="8"/>
    <n v="3"/>
    <n v="0"/>
    <n v="0"/>
    <n v="3"/>
    <n v="1"/>
    <n v="1"/>
    <n v="0"/>
    <n v="0"/>
    <n v="1"/>
    <n v="1"/>
    <n v="2"/>
  </r>
  <r>
    <n v="80596"/>
    <x v="0"/>
    <n v="32"/>
    <n v="3"/>
    <n v="2"/>
    <m/>
    <n v="1"/>
    <n v="3"/>
    <n v="5"/>
    <n v="41"/>
    <n v="1.06"/>
    <n v="190"/>
    <n v="4.91"/>
    <n v="43"/>
    <n v="1.1117073170731708"/>
    <n v="33.997086647015344"/>
    <n v="0.87894906941064066"/>
    <n v="2"/>
    <m/>
    <m/>
    <n v="5"/>
    <n v="3"/>
    <n v="2"/>
    <n v="3"/>
    <n v="2"/>
    <n v="2"/>
    <m/>
    <n v="0"/>
    <n v="14"/>
    <n v="1"/>
    <n v="1"/>
    <n v="2"/>
  </r>
  <r>
    <n v="80604"/>
    <x v="0"/>
    <n v="58"/>
    <n v="4"/>
    <n v="2"/>
    <m/>
    <n v="1"/>
    <n v="3"/>
    <n v="3"/>
    <n v="55"/>
    <n v="1.42"/>
    <n v="219"/>
    <n v="5.66"/>
    <n v="57"/>
    <n v="1.4716363636363636"/>
    <n v="60.17875858571675"/>
    <n v="1.5537061307585052"/>
    <n v="2"/>
    <n v="2"/>
    <m/>
    <n v="12"/>
    <n v="1"/>
    <n v="2"/>
    <m/>
    <m/>
    <m/>
    <m/>
    <n v="0"/>
    <n v="0"/>
    <n v="2"/>
    <n v="1"/>
    <n v="2"/>
  </r>
  <r>
    <n v="80618"/>
    <x v="0"/>
    <n v="32"/>
    <n v="3"/>
    <n v="2"/>
    <m/>
    <n v="1"/>
    <n v="3"/>
    <n v="5"/>
    <n v="31"/>
    <n v="0.8"/>
    <n v="155"/>
    <n v="4.01"/>
    <n v="31"/>
    <n v="0.8"/>
    <n v="29.584243082653749"/>
    <n v="0.76346433761687094"/>
    <n v="2"/>
    <m/>
    <m/>
    <n v="3"/>
    <n v="4"/>
    <n v="4"/>
    <n v="3"/>
    <n v="3"/>
    <n v="2"/>
    <m/>
    <n v="0"/>
    <n v="0"/>
    <n v="1"/>
    <n v="2"/>
    <m/>
  </r>
  <r>
    <n v="80619"/>
    <x v="0"/>
    <n v="33"/>
    <n v="4"/>
    <n v="2"/>
    <m/>
    <n v="1"/>
    <n v="3"/>
    <n v="1"/>
    <n v="27"/>
    <n v="0.7"/>
    <n v="191"/>
    <n v="4.9400000000000004"/>
    <n v="21"/>
    <n v="0.5444444444444444"/>
    <n v="25.150457135931767"/>
    <n v="0.65204888870934208"/>
    <n v="1"/>
    <m/>
    <m/>
    <n v="6"/>
    <n v="4"/>
    <n v="2"/>
    <n v="3"/>
    <n v="2"/>
    <n v="2"/>
    <n v="4"/>
    <n v="0"/>
    <n v="0"/>
    <n v="1"/>
    <n v="2"/>
    <m/>
  </r>
  <r>
    <n v="80620"/>
    <x v="0"/>
    <n v="22"/>
    <n v="4"/>
    <n v="2"/>
    <m/>
    <n v="1"/>
    <n v="4"/>
    <n v="5"/>
    <n v="40"/>
    <n v="1.03"/>
    <n v="114"/>
    <n v="2.95"/>
    <n v="48"/>
    <n v="1.236"/>
    <n v="43.519378900732832"/>
    <n v="1.1206240066938704"/>
    <n v="1"/>
    <m/>
    <m/>
    <n v="5"/>
    <n v="1"/>
    <n v="3"/>
    <n v="3"/>
    <n v="3"/>
    <n v="3"/>
    <n v="7"/>
    <n v="2"/>
    <n v="0"/>
    <n v="1"/>
    <n v="2"/>
    <m/>
  </r>
  <r>
    <n v="80628"/>
    <x v="0"/>
    <n v="27"/>
    <n v="3"/>
    <n v="2"/>
    <m/>
    <n v="1"/>
    <n v="5"/>
    <n v="1"/>
    <n v="67"/>
    <n v="1.73"/>
    <n v="170"/>
    <n v="4.4000000000000004"/>
    <n v="62"/>
    <n v="1.6008955223880599"/>
    <n v="74.733927562406279"/>
    <n v="1.92969693556661"/>
    <n v="2"/>
    <m/>
    <m/>
    <n v="5"/>
    <n v="3"/>
    <n v="3"/>
    <n v="3"/>
    <n v="3"/>
    <n v="3"/>
    <n v="1"/>
    <n v="0"/>
    <n v="1"/>
    <n v="1"/>
    <n v="2"/>
    <m/>
  </r>
  <r>
    <n v="80632"/>
    <x v="0"/>
    <n v="57"/>
    <n v="3"/>
    <n v="2"/>
    <m/>
    <n v="1"/>
    <n v="3"/>
    <n v="1"/>
    <n v="70"/>
    <n v="1.81"/>
    <n v="192"/>
    <n v="4.97"/>
    <n v="75"/>
    <n v="1.9392857142857143"/>
    <n v="73.681746282637647"/>
    <n v="1.9051994395939162"/>
    <n v="2"/>
    <n v="2"/>
    <m/>
    <n v="14"/>
    <n v="1"/>
    <n v="2"/>
    <n v="3"/>
    <n v="3"/>
    <n v="3"/>
    <n v="1"/>
    <n v="0"/>
    <n v="0"/>
    <n v="1"/>
    <n v="1"/>
    <n v="2"/>
  </r>
  <r>
    <n v="80639"/>
    <x v="0"/>
    <n v="32"/>
    <n v="3"/>
    <n v="1"/>
    <n v="2"/>
    <n v="1"/>
    <n v="4"/>
    <n v="1"/>
    <n v="50"/>
    <n v="1.29"/>
    <n v="160"/>
    <n v="4.1399999999999997"/>
    <n v="59"/>
    <n v="1.5222"/>
    <n v="53.161428008800542"/>
    <n v="1.3715648426270539"/>
    <n v="1"/>
    <m/>
    <m/>
    <n v="9"/>
    <n v="2"/>
    <n v="2"/>
    <m/>
    <m/>
    <m/>
    <m/>
    <n v="0"/>
    <n v="5"/>
    <n v="1"/>
    <n v="1"/>
    <n v="2"/>
  </r>
  <r>
    <n v="80641"/>
    <x v="0"/>
    <n v="80"/>
    <n v="3"/>
    <n v="1"/>
    <n v="1"/>
    <n v="1"/>
    <n v="2"/>
    <n v="2"/>
    <n v="78"/>
    <n v="2.02"/>
    <n v="185"/>
    <n v="4.78"/>
    <n v="81"/>
    <n v="2.097692307692308"/>
    <n v="85.305220875519126"/>
    <n v="2.2091864893403672"/>
    <n v="1"/>
    <n v="2"/>
    <m/>
    <n v="7"/>
    <n v="2"/>
    <n v="3"/>
    <n v="3"/>
    <n v="3"/>
    <n v="3"/>
    <m/>
    <n v="0"/>
    <n v="0"/>
    <n v="1"/>
    <n v="1"/>
    <n v="2"/>
  </r>
  <r>
    <n v="80643"/>
    <x v="0"/>
    <n v="39"/>
    <n v="4"/>
    <n v="2"/>
    <m/>
    <n v="1"/>
    <n v="5"/>
    <n v="5"/>
    <n v="64"/>
    <n v="1.66"/>
    <n v="195"/>
    <n v="5.04"/>
    <n v="68"/>
    <n v="1.7637499999999999"/>
    <n v="69.176978388337147"/>
    <n v="1.7942778769474947"/>
    <n v="2"/>
    <m/>
    <m/>
    <n v="13"/>
    <n v="3"/>
    <n v="2"/>
    <m/>
    <m/>
    <m/>
    <n v="5"/>
    <n v="6"/>
    <n v="0"/>
    <n v="1"/>
    <n v="1"/>
    <n v="2"/>
  </r>
  <r>
    <n v="80646"/>
    <x v="0"/>
    <n v="34"/>
    <n v="4"/>
    <n v="2"/>
    <m/>
    <n v="1"/>
    <n v="3"/>
    <n v="5"/>
    <n v="41"/>
    <n v="1.06"/>
    <n v="210"/>
    <n v="5.43"/>
    <n v="35"/>
    <n v="0.90487804878048783"/>
    <n v="48.603093002253651"/>
    <n v="1.2565677703021676"/>
    <n v="2"/>
    <m/>
    <m/>
    <n v="3"/>
    <n v="4"/>
    <n v="2"/>
    <m/>
    <m/>
    <m/>
    <n v="0"/>
    <n v="2"/>
    <n v="0"/>
    <n v="1"/>
    <n v="2"/>
    <m/>
  </r>
  <r>
    <n v="80647"/>
    <x v="0"/>
    <n v="52"/>
    <n v="3"/>
    <n v="2"/>
    <m/>
    <n v="1"/>
    <n v="5"/>
    <n v="1"/>
    <n v="53"/>
    <n v="1.37"/>
    <n v="180"/>
    <n v="4.6500000000000004"/>
    <n v="58"/>
    <n v="1.4992452830188681"/>
    <n v="56.56166748646578"/>
    <n v="1.4620657444614742"/>
    <n v="2"/>
    <n v="2"/>
    <m/>
    <n v="15"/>
    <n v="2"/>
    <n v="3"/>
    <n v="3"/>
    <n v="2"/>
    <n v="1"/>
    <n v="2"/>
    <n v="12"/>
    <n v="0"/>
    <n v="1"/>
    <n v="1"/>
    <n v="2"/>
  </r>
  <r>
    <n v="80648"/>
    <x v="0"/>
    <n v="43"/>
    <n v="3"/>
    <n v="2"/>
    <m/>
    <n v="1"/>
    <n v="5"/>
    <n v="1"/>
    <n v="60"/>
    <n v="1.55"/>
    <n v="136"/>
    <n v="3.52"/>
    <n v="58"/>
    <n v="1.4983333333333335"/>
    <n v="69.896149478226008"/>
    <n v="1.8056505281875053"/>
    <n v="2"/>
    <n v="1"/>
    <n v="1"/>
    <n v="14"/>
    <n v="3"/>
    <n v="1"/>
    <n v="2"/>
    <n v="2"/>
    <n v="1"/>
    <n v="3"/>
    <n v="1"/>
    <n v="3"/>
    <n v="1"/>
    <n v="1"/>
    <n v="2"/>
  </r>
  <r>
    <n v="80652"/>
    <x v="0"/>
    <n v="60"/>
    <n v="4"/>
    <n v="1"/>
    <n v="1"/>
    <n v="1"/>
    <n v="3"/>
    <n v="5"/>
    <n v="36"/>
    <n v="0.93"/>
    <n v="194"/>
    <n v="5.0199999999999996"/>
    <n v="38"/>
    <n v="0.9816666666666668"/>
    <n v="42.687635137583158"/>
    <n v="1.1027639077208982"/>
    <n v="2"/>
    <n v="2"/>
    <m/>
    <n v="7"/>
    <n v="2"/>
    <n v="2"/>
    <n v="3"/>
    <n v="3"/>
    <n v="3"/>
    <m/>
    <n v="0"/>
    <n v="0"/>
    <n v="2"/>
    <n v="1"/>
    <n v="2"/>
  </r>
  <r>
    <n v="80657"/>
    <x v="0"/>
    <n v="51"/>
    <n v="3"/>
    <n v="1"/>
    <n v="1"/>
    <n v="1"/>
    <n v="5"/>
    <n v="3"/>
    <n v="38"/>
    <n v="0.98"/>
    <n v="175"/>
    <n v="4.53"/>
    <n v="33"/>
    <n v="0.85105263157894728"/>
    <n v="35.381258703487546"/>
    <n v="0.91246404024783667"/>
    <n v="2"/>
    <n v="2"/>
    <m/>
    <n v="6"/>
    <n v="3"/>
    <n v="3"/>
    <n v="3"/>
    <n v="3"/>
    <n v="3"/>
    <n v="4"/>
    <n v="30"/>
    <n v="0"/>
    <n v="1"/>
    <n v="2"/>
    <m/>
  </r>
  <r>
    <n v="80658"/>
    <x v="0"/>
    <n v="50"/>
    <n v="3"/>
    <n v="2"/>
    <m/>
    <n v="1"/>
    <n v="2"/>
    <n v="1"/>
    <n v="34"/>
    <n v="0.88"/>
    <n v="193"/>
    <n v="4.99"/>
    <n v="36"/>
    <n v="0.93176470588235294"/>
    <n v="33.401252379659283"/>
    <n v="0.86450300276765202"/>
    <n v="1"/>
    <n v="2"/>
    <m/>
    <n v="4"/>
    <n v="2"/>
    <n v="2"/>
    <n v="3"/>
    <n v="2"/>
    <n v="2"/>
    <n v="3"/>
    <n v="2"/>
    <n v="2"/>
    <n v="1"/>
    <n v="2"/>
    <m/>
  </r>
  <r>
    <n v="80660"/>
    <x v="0"/>
    <n v="45"/>
    <n v="4"/>
    <n v="2"/>
    <m/>
    <n v="2"/>
    <n v="5"/>
    <n v="1"/>
    <n v="39"/>
    <n v="1.01"/>
    <n v="129"/>
    <n v="3.34"/>
    <n v="46"/>
    <n v="1.1912820512820512"/>
    <n v="45.347414433574286"/>
    <n v="1.1743817584079494"/>
    <n v="1"/>
    <n v="2"/>
    <m/>
    <n v="5"/>
    <n v="3"/>
    <n v="3"/>
    <n v="4"/>
    <n v="4"/>
    <n v="4"/>
    <m/>
    <n v="0"/>
    <n v="0"/>
    <n v="2"/>
    <n v="2"/>
    <m/>
  </r>
  <r>
    <n v="80663"/>
    <x v="0"/>
    <n v="41"/>
    <n v="4"/>
    <n v="2"/>
    <m/>
    <n v="2"/>
    <n v="5"/>
    <n v="3"/>
    <n v="53"/>
    <n v="1.37"/>
    <n v="149"/>
    <n v="3.85"/>
    <n v="47"/>
    <n v="1.2149056603773585"/>
    <n v="57.475933204302763"/>
    <n v="1.4856986507527319"/>
    <n v="1"/>
    <n v="2"/>
    <m/>
    <n v="10"/>
    <n v="4"/>
    <n v="2"/>
    <n v="2"/>
    <n v="1"/>
    <n v="2"/>
    <n v="0"/>
    <n v="0"/>
    <n v="17"/>
    <n v="1"/>
    <n v="1"/>
    <n v="2"/>
  </r>
  <r>
    <n v="80669"/>
    <x v="0"/>
    <n v="50"/>
    <n v="3"/>
    <n v="2"/>
    <m/>
    <n v="1"/>
    <n v="5"/>
    <n v="1"/>
    <n v="51"/>
    <n v="1.32"/>
    <n v="201"/>
    <n v="5.2"/>
    <n v="46"/>
    <n v="1.1905882352941177"/>
    <n v="58.954703348289591"/>
    <n v="1.5258864396027894"/>
    <n v="2"/>
    <n v="2"/>
    <m/>
    <n v="15"/>
    <n v="3"/>
    <n v="2"/>
    <n v="3"/>
    <n v="3"/>
    <n v="3"/>
    <n v="2"/>
    <n v="0"/>
    <n v="3"/>
    <n v="1"/>
    <n v="1"/>
    <n v="2"/>
  </r>
  <r>
    <n v="80683"/>
    <x v="0"/>
    <n v="58"/>
    <n v="1"/>
    <n v="2"/>
    <m/>
    <n v="2"/>
    <n v="3"/>
    <n v="4"/>
    <n v="19"/>
    <n v="0.49"/>
    <n v="214"/>
    <n v="5.53"/>
    <n v="22"/>
    <n v="0.56736842105263152"/>
    <n v="23.56569648447153"/>
    <n v="0.6077469093363711"/>
    <n v="1"/>
    <n v="2"/>
    <m/>
    <n v="7"/>
    <n v="3"/>
    <n v="1"/>
    <n v="3"/>
    <n v="2"/>
    <n v="3"/>
    <m/>
    <n v="0"/>
    <n v="0"/>
    <n v="2"/>
    <n v="1"/>
    <n v="1"/>
  </r>
  <r>
    <n v="80684"/>
    <x v="0"/>
    <n v="48"/>
    <n v="1"/>
    <n v="2"/>
    <m/>
    <n v="2"/>
    <n v="3"/>
    <n v="1"/>
    <n v="48"/>
    <n v="1.24"/>
    <n v="206"/>
    <n v="5.33"/>
    <n v="49"/>
    <n v="1.2658333333333334"/>
    <n v="49.693781175931079"/>
    <n v="1.2837560137115529"/>
    <n v="1"/>
    <n v="2"/>
    <m/>
    <n v="7"/>
    <n v="4"/>
    <n v="3"/>
    <n v="3"/>
    <n v="3"/>
    <n v="3"/>
    <n v="2"/>
    <n v="0"/>
    <n v="0"/>
    <n v="1"/>
    <n v="2"/>
    <m/>
  </r>
  <r>
    <n v="80689"/>
    <x v="0"/>
    <n v="70"/>
    <n v="3"/>
    <n v="2"/>
    <m/>
    <n v="1"/>
    <n v="3"/>
    <n v="1"/>
    <n v="43"/>
    <n v="1.1100000000000001"/>
    <n v="161"/>
    <n v="4.16"/>
    <n v="37"/>
    <n v="0.95511627906976748"/>
    <n v="50.219632808003823"/>
    <n v="1.296367265508936"/>
    <n v="1"/>
    <n v="1"/>
    <n v="2"/>
    <n v="7"/>
    <n v="3"/>
    <n v="3"/>
    <m/>
    <m/>
    <m/>
    <n v="1"/>
    <n v="0"/>
    <n v="1"/>
    <n v="1"/>
    <n v="1"/>
    <n v="2"/>
  </r>
  <r>
    <n v="80692"/>
    <x v="0"/>
    <n v="37"/>
    <n v="3"/>
    <n v="2"/>
    <m/>
    <n v="1"/>
    <n v="5"/>
    <n v="1"/>
    <n v="52"/>
    <n v="1.34"/>
    <n v="200"/>
    <n v="5.17"/>
    <n v="46"/>
    <n v="1.1853846153846155"/>
    <n v="50.52920502143288"/>
    <n v="1.3020987447830781"/>
    <n v="2"/>
    <m/>
    <m/>
    <n v="15"/>
    <n v="2"/>
    <n v="3"/>
    <n v="3"/>
    <n v="3"/>
    <n v="3"/>
    <n v="1"/>
    <n v="0"/>
    <n v="0"/>
    <n v="1"/>
    <n v="1"/>
    <n v="2"/>
  </r>
  <r>
    <n v="80693"/>
    <x v="0"/>
    <n v="30"/>
    <n v="1"/>
    <n v="2"/>
    <m/>
    <n v="2"/>
    <n v="3"/>
    <n v="1"/>
    <n v="62"/>
    <n v="1.6"/>
    <n v="183"/>
    <n v="4.7300000000000004"/>
    <n v="69"/>
    <n v="1.7806451612903227"/>
    <n v="60.040772438256944"/>
    <n v="1.5494392887292114"/>
    <n v="1"/>
    <m/>
    <m/>
    <n v="14"/>
    <n v="3"/>
    <n v="3"/>
    <n v="3"/>
    <n v="3"/>
    <n v="3"/>
    <n v="5"/>
    <n v="0"/>
    <n v="0"/>
    <n v="1"/>
    <n v="1"/>
    <n v="2"/>
  </r>
  <r>
    <n v="80695"/>
    <x v="0"/>
    <n v="56"/>
    <n v="4"/>
    <n v="1"/>
    <n v="2"/>
    <n v="1"/>
    <n v="3"/>
    <n v="6"/>
    <n v="43"/>
    <n v="1.1100000000000001"/>
    <n v="234"/>
    <n v="6.05"/>
    <n v="52"/>
    <n v="1.342325581395349"/>
    <n v="46.634596880855007"/>
    <n v="1.2038233148313735"/>
    <n v="2"/>
    <n v="2"/>
    <m/>
    <n v="77"/>
    <n v="3"/>
    <n v="3"/>
    <n v="3"/>
    <n v="3"/>
    <n v="3"/>
    <n v="6"/>
    <n v="5"/>
    <n v="2"/>
    <n v="1"/>
    <n v="1"/>
    <n v="2"/>
  </r>
  <r>
    <n v="80699"/>
    <x v="0"/>
    <n v="73"/>
    <n v="4"/>
    <n v="2"/>
    <m/>
    <n v="1"/>
    <n v="4"/>
    <n v="1"/>
    <n v="54"/>
    <n v="1.4"/>
    <n v="121"/>
    <n v="3.13"/>
    <n v="60"/>
    <n v="1.5555555555555556"/>
    <n v="66.382370511086975"/>
    <n v="1.7210244206578105"/>
    <n v="2"/>
    <n v="2"/>
    <m/>
    <n v="9"/>
    <n v="2"/>
    <n v="2"/>
    <n v="3"/>
    <n v="3"/>
    <n v="2"/>
    <m/>
    <n v="0"/>
    <n v="0"/>
    <n v="2"/>
    <n v="1"/>
    <n v="2"/>
  </r>
  <r>
    <n v="80705"/>
    <x v="0"/>
    <n v="54"/>
    <n v="3"/>
    <n v="1"/>
    <n v="2"/>
    <n v="1"/>
    <n v="5"/>
    <n v="1"/>
    <n v="52"/>
    <n v="1.34"/>
    <n v="169"/>
    <n v="4.37"/>
    <n v="59"/>
    <n v="1.5203846153846154"/>
    <n v="58.065337008255071"/>
    <n v="1.4962990690588807"/>
    <n v="1"/>
    <n v="1"/>
    <n v="2"/>
    <n v="14"/>
    <n v="3"/>
    <n v="1"/>
    <n v="3"/>
    <n v="3"/>
    <n v="2"/>
    <n v="2"/>
    <n v="0"/>
    <n v="1"/>
    <n v="1"/>
    <n v="1"/>
    <n v="2"/>
  </r>
  <r>
    <n v="80706"/>
    <x v="0"/>
    <n v="50"/>
    <n v="6"/>
    <n v="2"/>
    <m/>
    <n v="2"/>
    <n v="2"/>
    <n v="1"/>
    <n v="50"/>
    <n v="1.29"/>
    <n v="204"/>
    <n v="5.28"/>
    <n v="45"/>
    <n v="1.161"/>
    <n v="56.134975482778842"/>
    <n v="1.4482823674556942"/>
    <n v="1"/>
    <n v="2"/>
    <m/>
    <n v="8"/>
    <n v="3"/>
    <n v="1"/>
    <m/>
    <m/>
    <m/>
    <n v="1"/>
    <n v="0"/>
    <n v="0"/>
    <n v="1"/>
    <n v="2"/>
    <m/>
  </r>
  <r>
    <n v="80707"/>
    <x v="0"/>
    <n v="72"/>
    <n v="3"/>
    <n v="2"/>
    <m/>
    <n v="1"/>
    <n v="5"/>
    <n v="1"/>
    <n v="38"/>
    <n v="0.98"/>
    <n v="139"/>
    <n v="3.59"/>
    <n v="43"/>
    <n v="1.1089473684210527"/>
    <n v="38.638884795936121"/>
    <n v="0.99647650263203691"/>
    <n v="2"/>
    <n v="1"/>
    <n v="2"/>
    <n v="10"/>
    <n v="2"/>
    <n v="3"/>
    <n v="3"/>
    <n v="3"/>
    <n v="3"/>
    <n v="4"/>
    <n v="0"/>
    <n v="0"/>
    <n v="1"/>
    <n v="1"/>
    <n v="2"/>
  </r>
  <r>
    <n v="80713"/>
    <x v="0"/>
    <n v="38"/>
    <n v="4"/>
    <n v="2"/>
    <m/>
    <n v="1"/>
    <n v="3"/>
    <n v="1"/>
    <n v="38"/>
    <n v="0.98"/>
    <n v="241"/>
    <n v="6.23"/>
    <n v="43"/>
    <n v="1.1089473684210527"/>
    <n v="42.099341979095747"/>
    <n v="1.0857198720924692"/>
    <n v="1"/>
    <m/>
    <m/>
    <n v="14"/>
    <n v="3"/>
    <n v="3"/>
    <n v="3"/>
    <n v="3"/>
    <n v="3"/>
    <n v="3"/>
    <n v="5"/>
    <n v="3"/>
    <n v="1"/>
    <n v="1"/>
    <n v="2"/>
  </r>
  <r>
    <n v="80714"/>
    <x v="0"/>
    <n v="45"/>
    <n v="6"/>
    <n v="2"/>
    <m/>
    <n v="2"/>
    <n v="4"/>
    <n v="1"/>
    <n v="51"/>
    <n v="1.32"/>
    <n v="248"/>
    <n v="6.41"/>
    <n v="59"/>
    <n v="1.527058823529412"/>
    <n v="48.427477640328867"/>
    <n v="1.2534170683379238"/>
    <n v="1"/>
    <n v="2"/>
    <m/>
    <n v="5"/>
    <n v="1"/>
    <n v="3"/>
    <n v="3"/>
    <n v="3"/>
    <n v="3"/>
    <n v="4"/>
    <n v="0"/>
    <n v="0"/>
    <n v="1"/>
    <n v="2"/>
    <m/>
  </r>
  <r>
    <n v="80717"/>
    <x v="0"/>
    <n v="80"/>
    <n v="3"/>
    <n v="1"/>
    <n v="1"/>
    <n v="1"/>
    <n v="5"/>
    <n v="2"/>
    <n v="68"/>
    <n v="1.76"/>
    <n v="154"/>
    <n v="3.98"/>
    <n v="73"/>
    <n v="1.8894117647058821"/>
    <n v="72.454488211358495"/>
    <n v="1.8752926360586903"/>
    <n v="1"/>
    <n v="2"/>
    <m/>
    <n v="6"/>
    <n v="3"/>
    <n v="3"/>
    <n v="3"/>
    <n v="3"/>
    <n v="3"/>
    <n v="0"/>
    <n v="0"/>
    <n v="0"/>
    <n v="1"/>
    <n v="1"/>
    <n v="2"/>
  </r>
  <r>
    <n v="80723"/>
    <x v="0"/>
    <n v="80"/>
    <n v="3"/>
    <n v="1"/>
    <n v="1"/>
    <n v="1"/>
    <n v="3"/>
    <n v="1"/>
    <n v="44"/>
    <n v="1.1399999999999999"/>
    <n v="104"/>
    <n v="2.69"/>
    <n v="42"/>
    <n v="1.0881818181818181"/>
    <n v="52.338718174888697"/>
    <n v="1.3560486072584796"/>
    <n v="2"/>
    <n v="2"/>
    <m/>
    <n v="5"/>
    <n v="3"/>
    <n v="3"/>
    <n v="3"/>
    <n v="3"/>
    <n v="3"/>
    <m/>
    <n v="2"/>
    <n v="1"/>
    <n v="1"/>
    <n v="1"/>
    <n v="2"/>
  </r>
  <r>
    <n v="80729"/>
    <x v="0"/>
    <n v="31"/>
    <n v="1"/>
    <n v="2"/>
    <m/>
    <n v="2"/>
    <n v="3"/>
    <n v="5"/>
    <n v="44"/>
    <n v="1.1399999999999999"/>
    <n v="247"/>
    <n v="6.39"/>
    <n v="44"/>
    <n v="1.1399999999999999"/>
    <n v="50.44992430105102"/>
    <n v="1.3071116750726854"/>
    <n v="1"/>
    <m/>
    <m/>
    <n v="9"/>
    <n v="4"/>
    <n v="2"/>
    <m/>
    <m/>
    <m/>
    <n v="2"/>
    <n v="0"/>
    <n v="0"/>
    <n v="1"/>
    <n v="1"/>
    <n v="2"/>
  </r>
  <r>
    <n v="80730"/>
    <x v="0"/>
    <n v="39"/>
    <n v="3"/>
    <n v="2"/>
    <m/>
    <n v="1"/>
    <n v="4"/>
    <n v="1"/>
    <n v="38"/>
    <n v="0.98"/>
    <n v="182"/>
    <n v="4.71"/>
    <n v="48"/>
    <n v="1.2378947368421052"/>
    <n v="35.442331549377741"/>
    <n v="0.91403907679974161"/>
    <n v="2"/>
    <m/>
    <m/>
    <n v="7"/>
    <n v="3"/>
    <n v="0"/>
    <n v="3"/>
    <n v="3"/>
    <n v="1"/>
    <n v="2"/>
    <n v="1"/>
    <n v="0"/>
    <n v="1"/>
    <n v="1"/>
    <n v="2"/>
  </r>
  <r>
    <n v="80732"/>
    <x v="0"/>
    <n v="52"/>
    <n v="1"/>
    <n v="2"/>
    <m/>
    <n v="1"/>
    <n v="4"/>
    <n v="6"/>
    <n v="51"/>
    <n v="1.32"/>
    <n v="268"/>
    <n v="6.93"/>
    <n v="61"/>
    <n v="1.578823529411765"/>
    <n v="52.342188498128806"/>
    <n v="1.3547389964221574"/>
    <n v="1"/>
    <n v="2"/>
    <m/>
    <n v="14"/>
    <n v="1"/>
    <n v="0"/>
    <m/>
    <m/>
    <m/>
    <n v="2"/>
    <n v="2"/>
    <n v="0"/>
    <n v="1"/>
    <n v="1"/>
    <n v="2"/>
  </r>
  <r>
    <n v="80733"/>
    <x v="0"/>
    <n v="47"/>
    <n v="3"/>
    <n v="2"/>
    <m/>
    <n v="1"/>
    <n v="3"/>
    <n v="6"/>
    <n v="36"/>
    <n v="0.93"/>
    <n v="184"/>
    <n v="4.76"/>
    <n v="32"/>
    <n v="0.82666666666666666"/>
    <n v="40.215126482128547"/>
    <n v="1.0388907674549877"/>
    <n v="2"/>
    <n v="2"/>
    <m/>
    <n v="2"/>
    <n v="4"/>
    <n v="2"/>
    <n v="3"/>
    <n v="2"/>
    <n v="2"/>
    <n v="2"/>
    <n v="0"/>
    <n v="2"/>
    <n v="1"/>
    <n v="2"/>
    <m/>
  </r>
  <r>
    <n v="80735"/>
    <x v="0"/>
    <n v="41"/>
    <n v="3"/>
    <n v="2"/>
    <m/>
    <n v="1"/>
    <n v="4"/>
    <n v="1"/>
    <n v="33"/>
    <n v="0.85"/>
    <n v="219"/>
    <n v="5.66"/>
    <n v="32"/>
    <n v="0.82424242424242422"/>
    <n v="31.022778342435384"/>
    <n v="0.7990715633657598"/>
    <n v="2"/>
    <n v="1"/>
    <n v="1"/>
    <n v="7"/>
    <n v="3"/>
    <n v="1"/>
    <n v="3"/>
    <n v="1"/>
    <n v="1"/>
    <m/>
    <n v="0"/>
    <n v="0"/>
    <n v="1"/>
    <n v="1"/>
    <n v="2"/>
  </r>
  <r>
    <n v="80738"/>
    <x v="0"/>
    <n v="40"/>
    <n v="1"/>
    <n v="2"/>
    <m/>
    <n v="1"/>
    <n v="5"/>
    <n v="1"/>
    <n v="45"/>
    <n v="1.1599999999999999"/>
    <n v="206"/>
    <n v="5.33"/>
    <n v="52"/>
    <n v="1.3404444444444443"/>
    <n v="41.314435496313799"/>
    <n v="1.0649943372383113"/>
    <n v="1"/>
    <n v="2"/>
    <m/>
    <n v="15"/>
    <n v="5"/>
    <n v="3"/>
    <n v="3"/>
    <n v="2"/>
    <n v="3"/>
    <n v="3"/>
    <n v="0"/>
    <n v="1"/>
    <n v="1"/>
    <n v="1"/>
    <n v="2"/>
  </r>
  <r>
    <n v="80741"/>
    <x v="0"/>
    <n v="51"/>
    <n v="2"/>
    <n v="2"/>
    <m/>
    <n v="2"/>
    <n v="2"/>
    <n v="1"/>
    <n v="37"/>
    <n v="0.96"/>
    <n v="239"/>
    <n v="6.18"/>
    <n v="47"/>
    <n v="1.2194594594594594"/>
    <n v="35.212517434346147"/>
    <n v="0.91362207397222439"/>
    <n v="1"/>
    <n v="2"/>
    <m/>
    <n v="7"/>
    <n v="4"/>
    <n v="0"/>
    <n v="3"/>
    <n v="3"/>
    <n v="1"/>
    <m/>
    <n v="0"/>
    <n v="0"/>
    <n v="1"/>
    <n v="2"/>
    <m/>
  </r>
  <r>
    <n v="80743"/>
    <x v="0"/>
    <n v="70"/>
    <n v="3"/>
    <n v="1"/>
    <n v="2"/>
    <n v="1"/>
    <n v="4"/>
    <n v="1"/>
    <n v="105"/>
    <n v="2.72"/>
    <n v="296"/>
    <n v="7.65"/>
    <n v="114"/>
    <n v="2.9531428571428577"/>
    <n v="107.63739612769129"/>
    <n v="2.7883211187363841"/>
    <n v="1"/>
    <n v="2"/>
    <m/>
    <n v="7"/>
    <n v="3"/>
    <n v="3"/>
    <n v="3"/>
    <n v="3"/>
    <n v="3"/>
    <m/>
    <n v="0"/>
    <n v="0"/>
    <n v="1"/>
    <n v="1"/>
    <n v="2"/>
  </r>
  <r>
    <n v="80745"/>
    <x v="0"/>
    <n v="50"/>
    <n v="4"/>
    <n v="2"/>
    <m/>
    <n v="1"/>
    <n v="4"/>
    <n v="3"/>
    <n v="52"/>
    <n v="1.34"/>
    <n v="167"/>
    <n v="4.32"/>
    <n v="53"/>
    <n v="1.3657692307692311"/>
    <n v="56.403379122105314"/>
    <n v="1.4534716927619447"/>
    <n v="1"/>
    <n v="2"/>
    <m/>
    <n v="7"/>
    <n v="2"/>
    <n v="1"/>
    <m/>
    <m/>
    <m/>
    <n v="1"/>
    <n v="0"/>
    <n v="0"/>
    <n v="1"/>
    <n v="2"/>
    <m/>
  </r>
  <r>
    <n v="80754"/>
    <x v="0"/>
    <n v="67"/>
    <n v="1"/>
    <n v="2"/>
    <m/>
    <n v="2"/>
    <n v="3"/>
    <n v="1"/>
    <n v="47"/>
    <n v="1.22"/>
    <n v="214"/>
    <n v="5.53"/>
    <n v="48"/>
    <n v="1.2459574468085106"/>
    <n v="42.092829623335206"/>
    <n v="1.0926223859674244"/>
    <n v="1"/>
    <n v="2"/>
    <m/>
    <n v="6"/>
    <n v="3"/>
    <n v="3"/>
    <n v="3"/>
    <n v="3"/>
    <n v="3"/>
    <m/>
    <n v="0"/>
    <n v="0"/>
    <n v="2"/>
    <n v="1"/>
    <n v="1"/>
  </r>
  <r>
    <n v="80761"/>
    <x v="0"/>
    <n v="23"/>
    <n v="2"/>
    <n v="2"/>
    <m/>
    <n v="2"/>
    <n v="2"/>
    <n v="5"/>
    <n v="61"/>
    <n v="1.58"/>
    <n v="171"/>
    <n v="4.42"/>
    <n v="64"/>
    <n v="1.657704918032787"/>
    <n v="61.656294838851494"/>
    <n v="1.5969991122194322"/>
    <n v="1"/>
    <m/>
    <m/>
    <n v="8"/>
    <n v="3"/>
    <n v="3"/>
    <n v="2"/>
    <n v="3"/>
    <n v="3"/>
    <n v="0"/>
    <n v="0"/>
    <n v="0"/>
    <n v="1"/>
    <n v="2"/>
    <m/>
  </r>
  <r>
    <n v="80765"/>
    <x v="0"/>
    <n v="37"/>
    <n v="6"/>
    <n v="2"/>
    <m/>
    <n v="2"/>
    <n v="5"/>
    <n v="1"/>
    <n v="37"/>
    <n v="0.96"/>
    <n v="229"/>
    <n v="5.92"/>
    <n v="39"/>
    <n v="1.0118918918918918"/>
    <n v="36.61770099913241"/>
    <n v="0.95008089078830038"/>
    <n v="2"/>
    <m/>
    <m/>
    <n v="12"/>
    <n v="1"/>
    <n v="3"/>
    <n v="3"/>
    <n v="3"/>
    <n v="3"/>
    <n v="0"/>
    <n v="0"/>
    <n v="0"/>
    <n v="1"/>
    <n v="2"/>
    <m/>
  </r>
  <r>
    <n v="80769"/>
    <x v="0"/>
    <n v="61"/>
    <n v="3"/>
    <n v="2"/>
    <m/>
    <n v="1"/>
    <n v="5"/>
    <n v="1"/>
    <n v="59"/>
    <n v="1.53"/>
    <n v="135"/>
    <n v="3.49"/>
    <n v="60"/>
    <n v="1.5559322033898304"/>
    <n v="58.65424242928988"/>
    <n v="1.5210337443527715"/>
    <n v="1"/>
    <n v="2"/>
    <m/>
    <n v="8"/>
    <n v="2"/>
    <n v="3"/>
    <n v="3"/>
    <n v="3"/>
    <n v="3"/>
    <m/>
    <n v="0"/>
    <n v="0"/>
    <n v="1"/>
    <n v="2"/>
    <m/>
  </r>
  <r>
    <n v="80770"/>
    <x v="0"/>
    <n v="69"/>
    <n v="4"/>
    <n v="2"/>
    <m/>
    <n v="1"/>
    <n v="2"/>
    <n v="1"/>
    <n v="81"/>
    <n v="2.09"/>
    <n v="170"/>
    <n v="4.4000000000000004"/>
    <n v="81"/>
    <n v="2.09"/>
    <n v="80.731273688250837"/>
    <n v="2.0830661976351141"/>
    <n v="1"/>
    <n v="2"/>
    <m/>
    <n v="8"/>
    <n v="4"/>
    <n v="0"/>
    <m/>
    <m/>
    <m/>
    <n v="0"/>
    <n v="0"/>
    <n v="0"/>
    <n v="1"/>
    <n v="1"/>
    <n v="2"/>
  </r>
  <r>
    <n v="80771"/>
    <x v="0"/>
    <n v="59"/>
    <n v="2"/>
    <n v="1"/>
    <n v="1"/>
    <n v="1"/>
    <n v="5"/>
    <n v="3"/>
    <n v="36"/>
    <n v="0.93"/>
    <n v="161"/>
    <n v="4.16"/>
    <n v="33"/>
    <n v="0.85250000000000004"/>
    <n v="43.583825888569613"/>
    <n v="1.1259155021213818"/>
    <n v="2"/>
    <n v="2"/>
    <m/>
    <n v="15"/>
    <n v="4"/>
    <n v="3"/>
    <n v="3"/>
    <n v="3"/>
    <n v="3"/>
    <n v="7"/>
    <n v="2"/>
    <n v="0"/>
    <n v="1"/>
    <n v="1"/>
    <n v="2"/>
  </r>
  <r>
    <n v="80772"/>
    <x v="0"/>
    <n v="36"/>
    <n v="3"/>
    <n v="2"/>
    <m/>
    <n v="1"/>
    <n v="3"/>
    <n v="5"/>
    <n v="58"/>
    <n v="1.5"/>
    <n v="140"/>
    <n v="3.62"/>
    <n v="64"/>
    <n v="1.6551724137931034"/>
    <n v="60.22775900563655"/>
    <n v="1.5576144570423245"/>
    <n v="2"/>
    <m/>
    <m/>
    <n v="6"/>
    <n v="3"/>
    <n v="3"/>
    <n v="3"/>
    <n v="3"/>
    <n v="3"/>
    <n v="1"/>
    <n v="0"/>
    <n v="0"/>
    <n v="1"/>
    <n v="1"/>
    <n v="2"/>
  </r>
  <r>
    <n v="80778"/>
    <x v="0"/>
    <n v="32"/>
    <n v="6"/>
    <n v="2"/>
    <m/>
    <n v="2"/>
    <n v="5"/>
    <n v="5"/>
    <n v="40"/>
    <n v="1.03"/>
    <n v="186"/>
    <n v="4.8099999999999996"/>
    <n v="38"/>
    <n v="0.97850000000000004"/>
    <n v="43.138542340930357"/>
    <n v="1.1108174652789566"/>
    <n v="2"/>
    <m/>
    <m/>
    <n v="15"/>
    <n v="2"/>
    <n v="2"/>
    <m/>
    <m/>
    <m/>
    <n v="7"/>
    <n v="0"/>
    <n v="0"/>
    <n v="1"/>
    <n v="1"/>
    <n v="2"/>
  </r>
  <r>
    <n v="80793"/>
    <x v="0"/>
    <n v="41"/>
    <n v="3"/>
    <n v="2"/>
    <m/>
    <n v="1"/>
    <n v="5"/>
    <n v="1"/>
    <n v="42"/>
    <n v="1.0900000000000001"/>
    <n v="165"/>
    <n v="4.2699999999999996"/>
    <n v="38"/>
    <n v="0.98619047619047628"/>
    <n v="45.585812358439867"/>
    <n v="1.183060368349987"/>
    <n v="2"/>
    <n v="2"/>
    <m/>
    <n v="15"/>
    <n v="3"/>
    <n v="2"/>
    <n v="3"/>
    <n v="3"/>
    <n v="2"/>
    <n v="1"/>
    <n v="0"/>
    <n v="0"/>
    <n v="1"/>
    <n v="1"/>
    <n v="2"/>
  </r>
  <r>
    <n v="80794"/>
    <x v="0"/>
    <n v="58"/>
    <n v="3"/>
    <n v="2"/>
    <m/>
    <n v="1"/>
    <n v="5"/>
    <n v="6"/>
    <n v="43"/>
    <n v="1.1100000000000001"/>
    <n v="173"/>
    <n v="4.47"/>
    <n v="51"/>
    <n v="1.3165116279069768"/>
    <n v="47.75352291557833"/>
    <n v="1.2327072194486499"/>
    <n v="1"/>
    <n v="2"/>
    <m/>
    <n v="15"/>
    <n v="1"/>
    <n v="0"/>
    <n v="3"/>
    <n v="3"/>
    <n v="2"/>
    <n v="2"/>
    <n v="0"/>
    <n v="0"/>
    <n v="1"/>
    <n v="1"/>
    <n v="2"/>
  </r>
  <r>
    <n v="80798"/>
    <x v="0"/>
    <n v="29"/>
    <n v="7"/>
    <n v="1"/>
    <n v="1"/>
    <n v="1"/>
    <n v="5"/>
    <n v="1"/>
    <n v="27"/>
    <n v="0.7"/>
    <n v="165"/>
    <n v="4.2699999999999996"/>
    <n v="34"/>
    <n v="0.88148148148148142"/>
    <n v="27.042450553484041"/>
    <n v="0.7011005699051418"/>
    <n v="1"/>
    <m/>
    <m/>
    <n v="8"/>
    <n v="3"/>
    <n v="3"/>
    <n v="3"/>
    <n v="3"/>
    <n v="3"/>
    <n v="3"/>
    <n v="8"/>
    <n v="2"/>
    <n v="1"/>
    <n v="1"/>
    <n v="2"/>
  </r>
  <r>
    <n v="80800"/>
    <x v="0"/>
    <n v="71"/>
    <n v="4"/>
    <n v="2"/>
    <m/>
    <n v="1"/>
    <n v="5"/>
    <n v="1"/>
    <n v="55"/>
    <n v="1.42"/>
    <n v="173"/>
    <n v="4.47"/>
    <n v="58"/>
    <n v="1.4974545454545454"/>
    <n v="54.799072943606014"/>
    <n v="1.4148124287258279"/>
    <n v="1"/>
    <n v="2"/>
    <m/>
    <n v="15"/>
    <n v="3"/>
    <n v="2"/>
    <n v="3"/>
    <n v="3"/>
    <n v="2"/>
    <n v="3"/>
    <n v="1"/>
    <n v="0"/>
    <n v="1"/>
    <n v="1"/>
    <n v="2"/>
  </r>
  <r>
    <n v="80810"/>
    <x v="0"/>
    <n v="56"/>
    <n v="1"/>
    <n v="2"/>
    <m/>
    <n v="1"/>
    <n v="3"/>
    <n v="5"/>
    <n v="49"/>
    <n v="1.27"/>
    <n v="246"/>
    <n v="6.36"/>
    <n v="55"/>
    <n v="1.4255102040816325"/>
    <n v="50.537165553141278"/>
    <n v="1.309840821479376"/>
    <n v="1"/>
    <n v="1"/>
    <n v="2"/>
    <n v="15"/>
    <n v="3"/>
    <n v="2"/>
    <n v="3"/>
    <n v="3"/>
    <n v="2"/>
    <n v="2"/>
    <n v="0"/>
    <n v="6"/>
    <n v="1"/>
    <n v="2"/>
    <m/>
  </r>
  <r>
    <n v="80812"/>
    <x v="0"/>
    <n v="23"/>
    <n v="4"/>
    <n v="2"/>
    <m/>
    <n v="1"/>
    <n v="4"/>
    <n v="6"/>
    <n v="36"/>
    <n v="0.93"/>
    <n v="182"/>
    <n v="4.71"/>
    <n v="34"/>
    <n v="0.87833333333333341"/>
    <n v="36.257869365144103"/>
    <n v="0.93666162526622265"/>
    <n v="2"/>
    <m/>
    <m/>
    <n v="14"/>
    <n v="3"/>
    <n v="3"/>
    <n v="3"/>
    <n v="3"/>
    <n v="3"/>
    <n v="5"/>
    <n v="3"/>
    <n v="0"/>
    <n v="1"/>
    <n v="2"/>
    <m/>
  </r>
  <r>
    <n v="80814"/>
    <x v="0"/>
    <n v="56"/>
    <n v="3"/>
    <n v="1"/>
    <n v="2"/>
    <n v="1"/>
    <n v="4"/>
    <n v="1"/>
    <n v="79"/>
    <n v="2.04"/>
    <n v="165"/>
    <n v="4.2699999999999996"/>
    <n v="83"/>
    <n v="2.1432911392405063"/>
    <n v="82.245125544710234"/>
    <n v="2.1237981786228972"/>
    <n v="2"/>
    <n v="2"/>
    <m/>
    <n v="15"/>
    <n v="3"/>
    <n v="0"/>
    <m/>
    <m/>
    <m/>
    <n v="0"/>
    <n v="0"/>
    <n v="1"/>
    <n v="1"/>
    <n v="1"/>
    <n v="2"/>
  </r>
  <r>
    <n v="80817"/>
    <x v="0"/>
    <n v="80"/>
    <n v="4"/>
    <n v="1"/>
    <n v="1"/>
    <n v="1"/>
    <n v="4"/>
    <n v="4"/>
    <n v="79"/>
    <n v="2.04"/>
    <n v="192"/>
    <n v="4.97"/>
    <n v="83"/>
    <n v="2.1432911392405063"/>
    <n v="83.334916058265648"/>
    <n v="2.1519396045425561"/>
    <n v="2"/>
    <n v="2"/>
    <m/>
    <n v="8"/>
    <n v="3"/>
    <n v="3"/>
    <n v="3"/>
    <n v="3"/>
    <n v="2"/>
    <m/>
    <n v="0"/>
    <n v="1"/>
    <n v="1"/>
    <n v="1"/>
    <n v="2"/>
  </r>
  <r>
    <n v="80821"/>
    <x v="0"/>
    <n v="38"/>
    <n v="2"/>
    <n v="2"/>
    <m/>
    <n v="2"/>
    <n v="3"/>
    <n v="1"/>
    <n v="72"/>
    <n v="1.86"/>
    <n v="271"/>
    <n v="7.01"/>
    <n v="79"/>
    <n v="2.0408333333333335"/>
    <n v="77.176041495157691"/>
    <n v="1.9937144052915738"/>
    <n v="1"/>
    <m/>
    <m/>
    <n v="1"/>
    <n v="3"/>
    <n v="2"/>
    <n v="1"/>
    <n v="1"/>
    <n v="2"/>
    <n v="1"/>
    <n v="0"/>
    <n v="0"/>
    <n v="1"/>
    <n v="2"/>
    <m/>
  </r>
  <r>
    <n v="80822"/>
    <x v="0"/>
    <n v="80"/>
    <n v="3"/>
    <n v="1"/>
    <n v="1"/>
    <n v="1"/>
    <n v="3"/>
    <n v="2"/>
    <n v="51"/>
    <n v="1.32"/>
    <n v="166"/>
    <n v="4.29"/>
    <n v="59"/>
    <n v="1.527058823529412"/>
    <n v="56.992872422234285"/>
    <n v="1.4751096391637111"/>
    <n v="1"/>
    <n v="2"/>
    <m/>
    <n v="6"/>
    <n v="3"/>
    <n v="3"/>
    <n v="3"/>
    <n v="3"/>
    <n v="3"/>
    <m/>
    <n v="3"/>
    <n v="3"/>
    <n v="2"/>
    <n v="1"/>
    <n v="2"/>
  </r>
  <r>
    <n v="80825"/>
    <x v="0"/>
    <n v="30"/>
    <n v="3"/>
    <n v="1"/>
    <n v="1"/>
    <n v="1"/>
    <n v="3"/>
    <n v="1"/>
    <n v="44"/>
    <n v="1.1399999999999999"/>
    <n v="186"/>
    <n v="4.8099999999999996"/>
    <n v="41"/>
    <n v="1.0622727272727273"/>
    <n v="48.291273562055657"/>
    <n v="1.2511829968350783"/>
    <n v="1"/>
    <m/>
    <m/>
    <n v="7"/>
    <n v="3"/>
    <n v="3"/>
    <n v="3"/>
    <n v="3"/>
    <n v="3"/>
    <n v="2"/>
    <n v="0"/>
    <n v="2"/>
    <n v="1"/>
    <n v="1"/>
    <n v="2"/>
  </r>
  <r>
    <n v="80826"/>
    <x v="0"/>
    <n v="33"/>
    <n v="3"/>
    <n v="2"/>
    <m/>
    <n v="1"/>
    <n v="4"/>
    <n v="1"/>
    <n v="27"/>
    <n v="0.7"/>
    <n v="153"/>
    <n v="3.96"/>
    <n v="31"/>
    <n v="0.8037037037037037"/>
    <n v="29.966480689277812"/>
    <n v="0.77690875861090614"/>
    <n v="2"/>
    <m/>
    <m/>
    <n v="5"/>
    <n v="3"/>
    <n v="2"/>
    <n v="3"/>
    <n v="3"/>
    <n v="3"/>
    <n v="4"/>
    <n v="0"/>
    <n v="8"/>
    <n v="1"/>
    <n v="2"/>
    <m/>
  </r>
  <r>
    <n v="80833"/>
    <x v="0"/>
    <n v="33"/>
    <n v="3"/>
    <n v="1"/>
    <n v="2"/>
    <n v="1"/>
    <n v="3"/>
    <n v="1"/>
    <n v="64"/>
    <n v="1.66"/>
    <n v="274"/>
    <n v="7.09"/>
    <n v="58"/>
    <n v="1.504375"/>
    <n v="67.019522034908363"/>
    <n v="1.7383188527804356"/>
    <n v="1"/>
    <m/>
    <m/>
    <n v="9"/>
    <n v="3"/>
    <n v="2"/>
    <m/>
    <m/>
    <m/>
    <n v="0"/>
    <n v="0"/>
    <n v="8"/>
    <n v="1"/>
    <n v="1"/>
    <n v="2"/>
  </r>
  <r>
    <n v="80841"/>
    <x v="0"/>
    <n v="80"/>
    <n v="3"/>
    <n v="1"/>
    <n v="1"/>
    <n v="1"/>
    <n v="3"/>
    <n v="1"/>
    <n v="42"/>
    <n v="1.0900000000000001"/>
    <n v="188"/>
    <n v="4.8600000000000003"/>
    <n v="43"/>
    <n v="1.115952380952381"/>
    <n v="43.980626419300762"/>
    <n v="1.1414019713580437"/>
    <n v="1"/>
    <n v="2"/>
    <m/>
    <n v="7"/>
    <n v="1"/>
    <n v="2"/>
    <n v="3"/>
    <n v="3"/>
    <n v="2"/>
    <n v="0"/>
    <n v="2"/>
    <n v="0"/>
    <n v="1"/>
    <n v="1"/>
    <n v="2"/>
  </r>
  <r>
    <n v="80847"/>
    <x v="0"/>
    <n v="42"/>
    <n v="3"/>
    <n v="2"/>
    <m/>
    <n v="1"/>
    <n v="4"/>
    <n v="1"/>
    <n v="27"/>
    <n v="0.7"/>
    <n v="232"/>
    <n v="6"/>
    <n v="34"/>
    <n v="0.88148148148148142"/>
    <n v="36.994165950153487"/>
    <n v="0.95910800611509039"/>
    <n v="2"/>
    <n v="2"/>
    <m/>
    <n v="14"/>
    <n v="4"/>
    <n v="2"/>
    <n v="3"/>
    <n v="3"/>
    <n v="2"/>
    <n v="1"/>
    <n v="0"/>
    <n v="1"/>
    <n v="1"/>
    <n v="1"/>
    <n v="2"/>
  </r>
  <r>
    <n v="80858"/>
    <x v="0"/>
    <n v="65"/>
    <n v="3"/>
    <n v="1"/>
    <n v="1"/>
    <n v="1"/>
    <n v="5"/>
    <n v="1"/>
    <n v="62"/>
    <n v="1.6"/>
    <n v="235"/>
    <n v="6.08"/>
    <n v="58"/>
    <n v="1.4967741935483874"/>
    <n v="64.546632792274991"/>
    <n v="1.6657195559296774"/>
    <n v="2"/>
    <n v="1"/>
    <n v="2"/>
    <n v="15"/>
    <n v="4"/>
    <n v="3"/>
    <n v="3"/>
    <n v="3"/>
    <n v="4"/>
    <n v="2"/>
    <n v="0"/>
    <n v="3"/>
    <n v="1"/>
    <n v="1"/>
    <n v="2"/>
  </r>
  <r>
    <n v="80862"/>
    <x v="0"/>
    <n v="21"/>
    <n v="6"/>
    <n v="2"/>
    <m/>
    <n v="2"/>
    <n v="4"/>
    <n v="5"/>
    <n v="50"/>
    <n v="1.29"/>
    <n v="135"/>
    <n v="3.49"/>
    <n v="48"/>
    <n v="1.2383999999999999"/>
    <n v="49.244522291101703"/>
    <n v="1.270508675110424"/>
    <n v="2"/>
    <m/>
    <m/>
    <n v="15"/>
    <n v="2"/>
    <n v="1"/>
    <n v="3"/>
    <n v="3"/>
    <n v="1"/>
    <n v="1"/>
    <n v="0"/>
    <n v="0"/>
    <n v="1"/>
    <n v="1"/>
    <n v="2"/>
  </r>
  <r>
    <n v="80864"/>
    <x v="0"/>
    <n v="54"/>
    <n v="3"/>
    <n v="2"/>
    <m/>
    <n v="1"/>
    <n v="2"/>
    <n v="3"/>
    <n v="37"/>
    <n v="0.96"/>
    <n v="156"/>
    <n v="4.03"/>
    <n v="34"/>
    <n v="0.88216216216216214"/>
    <n v="41.239498818095925"/>
    <n v="1.0699978071722185"/>
    <n v="2"/>
    <n v="2"/>
    <m/>
    <n v="2"/>
    <n v="3"/>
    <n v="3"/>
    <n v="3"/>
    <n v="3"/>
    <n v="3"/>
    <m/>
    <n v="0"/>
    <n v="0"/>
    <n v="2"/>
    <n v="1"/>
    <n v="2"/>
  </r>
  <r>
    <n v="80872"/>
    <x v="0"/>
    <n v="66"/>
    <n v="6"/>
    <n v="2"/>
    <m/>
    <n v="2"/>
    <n v="3"/>
    <n v="1"/>
    <n v="38"/>
    <n v="0.98"/>
    <n v="254"/>
    <n v="6.57"/>
    <n v="35"/>
    <n v="0.90263157894736834"/>
    <n v="38.777829451472805"/>
    <n v="1.0000598121695619"/>
    <n v="1"/>
    <n v="2"/>
    <m/>
    <m/>
    <n v="4"/>
    <n v="0"/>
    <m/>
    <m/>
    <m/>
    <n v="0"/>
    <n v="0"/>
    <n v="0"/>
    <n v="2"/>
    <n v="1"/>
    <n v="2"/>
  </r>
  <r>
    <n v="80880"/>
    <x v="0"/>
    <n v="28"/>
    <n v="3"/>
    <n v="2"/>
    <m/>
    <n v="1"/>
    <n v="4"/>
    <n v="6"/>
    <n v="43"/>
    <n v="1.1100000000000001"/>
    <n v="147"/>
    <n v="3.8"/>
    <n v="49"/>
    <n v="1.2648837209302328"/>
    <n v="46.045774468613814"/>
    <n v="1.1886234804688682"/>
    <n v="1"/>
    <m/>
    <m/>
    <n v="7"/>
    <n v="5"/>
    <n v="3"/>
    <n v="3"/>
    <n v="3"/>
    <n v="3"/>
    <n v="7"/>
    <n v="2"/>
    <n v="15"/>
    <n v="1"/>
    <n v="1"/>
    <n v="2"/>
  </r>
  <r>
    <n v="80884"/>
    <x v="0"/>
    <n v="60"/>
    <n v="4"/>
    <n v="2"/>
    <m/>
    <n v="1"/>
    <n v="2"/>
    <n v="4"/>
    <n v="49"/>
    <n v="1.27"/>
    <n v="164"/>
    <n v="4.24"/>
    <n v="45"/>
    <n v="1.1663265306122448"/>
    <n v="57.247254335659498"/>
    <n v="1.4837553674752564"/>
    <n v="1"/>
    <n v="2"/>
    <m/>
    <n v="4"/>
    <n v="3"/>
    <n v="3"/>
    <n v="3"/>
    <n v="3"/>
    <n v="3"/>
    <m/>
    <n v="0"/>
    <n v="0"/>
    <n v="2"/>
    <n v="1"/>
    <n v="2"/>
  </r>
  <r>
    <n v="80885"/>
    <x v="0"/>
    <n v="32"/>
    <n v="2"/>
    <n v="2"/>
    <m/>
    <n v="1"/>
    <n v="5"/>
    <n v="3"/>
    <n v="57"/>
    <n v="1.47"/>
    <n v="262"/>
    <n v="6.78"/>
    <n v="56"/>
    <n v="1.4442105263157894"/>
    <n v="62.151988611710564"/>
    <n v="1.602867074723062"/>
    <n v="2"/>
    <m/>
    <m/>
    <n v="3"/>
    <n v="2"/>
    <n v="2"/>
    <n v="3"/>
    <n v="1"/>
    <n v="1"/>
    <n v="1"/>
    <n v="5"/>
    <n v="0"/>
    <n v="1"/>
    <n v="2"/>
    <m/>
  </r>
  <r>
    <n v="80889"/>
    <x v="0"/>
    <n v="80"/>
    <n v="3"/>
    <n v="1"/>
    <n v="2"/>
    <n v="1"/>
    <n v="5"/>
    <n v="1"/>
    <n v="32"/>
    <n v="0.83"/>
    <n v="201"/>
    <n v="5.2"/>
    <n v="38"/>
    <n v="0.98562499999999997"/>
    <n v="34.879649978621941"/>
    <n v="0.90469092132050655"/>
    <n v="2"/>
    <n v="2"/>
    <m/>
    <n v="15"/>
    <n v="2"/>
    <n v="2"/>
    <n v="3"/>
    <n v="3"/>
    <n v="3"/>
    <m/>
    <n v="1"/>
    <n v="0"/>
    <n v="2"/>
    <n v="1"/>
    <n v="2"/>
  </r>
  <r>
    <n v="80898"/>
    <x v="0"/>
    <n v="76"/>
    <n v="4"/>
    <n v="2"/>
    <m/>
    <n v="1"/>
    <n v="1"/>
    <n v="5"/>
    <n v="49"/>
    <n v="1.27"/>
    <n v="130"/>
    <n v="3.36"/>
    <n v="58"/>
    <n v="1.503265306122449"/>
    <n v="49.710045878968955"/>
    <n v="1.2884032299242973"/>
    <n v="1"/>
    <n v="1"/>
    <n v="1"/>
    <n v="2"/>
    <n v="5"/>
    <n v="3"/>
    <n v="0"/>
    <n v="3"/>
    <n v="3"/>
    <m/>
    <n v="0"/>
    <n v="60"/>
    <n v="1"/>
    <n v="1"/>
    <n v="2"/>
  </r>
  <r>
    <n v="80900"/>
    <x v="0"/>
    <n v="66"/>
    <n v="1"/>
    <n v="1"/>
    <n v="1"/>
    <n v="1"/>
    <n v="4"/>
    <n v="3"/>
    <n v="43"/>
    <n v="1.1100000000000001"/>
    <n v="97"/>
    <n v="2.5099999999999998"/>
    <n v="43"/>
    <n v="1.1100000000000001"/>
    <n v="45.061006000983447"/>
    <n v="1.1632027130486426"/>
    <n v="1"/>
    <n v="1"/>
    <n v="2"/>
    <m/>
    <n v="4"/>
    <n v="2"/>
    <m/>
    <m/>
    <m/>
    <n v="1"/>
    <n v="3"/>
    <n v="0"/>
    <n v="1"/>
    <n v="1"/>
    <n v="2"/>
  </r>
  <r>
    <n v="80904"/>
    <x v="0"/>
    <n v="61"/>
    <n v="3"/>
    <n v="2"/>
    <m/>
    <n v="1"/>
    <n v="5"/>
    <n v="1"/>
    <n v="68"/>
    <n v="1.76"/>
    <n v="187"/>
    <n v="4.84"/>
    <n v="71"/>
    <n v="1.8376470588235294"/>
    <n v="72.192676060377764"/>
    <n v="1.8685163215627185"/>
    <n v="2"/>
    <n v="2"/>
    <m/>
    <n v="15"/>
    <n v="4"/>
    <n v="3"/>
    <n v="3"/>
    <n v="3"/>
    <n v="3"/>
    <n v="7"/>
    <n v="0"/>
    <n v="0"/>
    <n v="1"/>
    <n v="1"/>
    <n v="2"/>
  </r>
  <r>
    <n v="80911"/>
    <x v="0"/>
    <n v="44"/>
    <n v="6"/>
    <n v="2"/>
    <m/>
    <n v="1"/>
    <n v="4"/>
    <n v="1"/>
    <n v="49"/>
    <n v="1.27"/>
    <n v="248"/>
    <n v="6.41"/>
    <n v="52"/>
    <n v="1.3477551020408165"/>
    <n v="53.902680851381824"/>
    <n v="1.3970694832909167"/>
    <n v="2"/>
    <n v="2"/>
    <m/>
    <n v="8"/>
    <n v="4"/>
    <n v="3"/>
    <n v="3"/>
    <n v="3"/>
    <n v="2"/>
    <n v="13"/>
    <n v="0"/>
    <n v="2"/>
    <n v="1"/>
    <n v="1"/>
    <n v="2"/>
  </r>
  <r>
    <n v="80917"/>
    <x v="0"/>
    <n v="34"/>
    <n v="3"/>
    <n v="2"/>
    <m/>
    <n v="1"/>
    <n v="3"/>
    <n v="1"/>
    <n v="38"/>
    <n v="0.98"/>
    <n v="211"/>
    <n v="5.46"/>
    <n v="39"/>
    <n v="1.0057894736842106"/>
    <n v="41.522688928037155"/>
    <n v="1.0708482934072741"/>
    <n v="1"/>
    <m/>
    <m/>
    <n v="5"/>
    <n v="5"/>
    <n v="1"/>
    <n v="3"/>
    <n v="2"/>
    <n v="1"/>
    <m/>
    <n v="2"/>
    <n v="0"/>
    <n v="1"/>
    <n v="2"/>
    <m/>
  </r>
  <r>
    <n v="80923"/>
    <x v="0"/>
    <n v="28"/>
    <n v="3"/>
    <n v="2"/>
    <m/>
    <n v="1"/>
    <n v="3"/>
    <n v="1"/>
    <n v="32"/>
    <n v="0.83"/>
    <n v="121"/>
    <n v="3.13"/>
    <n v="36"/>
    <n v="0.93374999999999997"/>
    <n v="29.556190866668601"/>
    <n v="0.76661370060421685"/>
    <n v="1"/>
    <m/>
    <m/>
    <n v="8"/>
    <n v="2"/>
    <n v="3"/>
    <n v="3"/>
    <n v="3"/>
    <n v="3"/>
    <n v="1"/>
    <n v="1"/>
    <n v="0"/>
    <n v="1"/>
    <n v="1"/>
    <n v="2"/>
  </r>
  <r>
    <n v="80930"/>
    <x v="0"/>
    <n v="73"/>
    <n v="6"/>
    <n v="2"/>
    <m/>
    <n v="2"/>
    <n v="4"/>
    <n v="1"/>
    <n v="41"/>
    <n v="1.06"/>
    <n v="141"/>
    <n v="3.65"/>
    <n v="44"/>
    <n v="1.1375609756097562"/>
    <n v="40.14496779473135"/>
    <n v="1.037894289327201"/>
    <n v="1"/>
    <n v="2"/>
    <m/>
    <n v="15"/>
    <n v="2"/>
    <n v="3"/>
    <n v="4"/>
    <n v="4"/>
    <n v="4"/>
    <n v="0"/>
    <n v="0"/>
    <n v="0"/>
    <n v="1"/>
    <n v="1"/>
    <n v="2"/>
  </r>
  <r>
    <n v="80934"/>
    <x v="0"/>
    <n v="65"/>
    <n v="2"/>
    <n v="2"/>
    <m/>
    <n v="2"/>
    <n v="1"/>
    <n v="1"/>
    <n v="35"/>
    <n v="0.91"/>
    <n v="130"/>
    <n v="3.36"/>
    <n v="41"/>
    <n v="1.0660000000000001"/>
    <n v="34.406980579500654"/>
    <n v="0.89458149506701712"/>
    <n v="1"/>
    <n v="2"/>
    <m/>
    <n v="5"/>
    <n v="3"/>
    <n v="3"/>
    <n v="3"/>
    <n v="3"/>
    <n v="3"/>
    <n v="0"/>
    <n v="0"/>
    <n v="0"/>
    <n v="1"/>
    <n v="2"/>
    <n v="1"/>
  </r>
  <r>
    <n v="80936"/>
    <x v="0"/>
    <n v="38"/>
    <n v="3"/>
    <n v="2"/>
    <m/>
    <n v="1"/>
    <n v="3"/>
    <n v="1"/>
    <n v="39"/>
    <n v="1.01"/>
    <n v="315"/>
    <n v="8.15"/>
    <n v="44"/>
    <n v="1.1394871794871795"/>
    <n v="39.000606200238543"/>
    <n v="1.0100156990318188"/>
    <n v="2"/>
    <m/>
    <m/>
    <n v="15"/>
    <n v="3"/>
    <n v="3"/>
    <n v="3"/>
    <n v="3"/>
    <n v="3"/>
    <n v="5"/>
    <n v="4"/>
    <n v="0"/>
    <n v="1"/>
    <n v="1"/>
    <n v="2"/>
  </r>
  <r>
    <n v="80939"/>
    <x v="0"/>
    <n v="47"/>
    <n v="3"/>
    <n v="2"/>
    <m/>
    <n v="1"/>
    <n v="4"/>
    <n v="1"/>
    <n v="52"/>
    <n v="1.34"/>
    <n v="161"/>
    <n v="4.16"/>
    <n v="51"/>
    <n v="1.3142307692307693"/>
    <n v="53.301568213991402"/>
    <n v="1.3735404116682399"/>
    <n v="2"/>
    <n v="2"/>
    <m/>
    <n v="8"/>
    <n v="3"/>
    <n v="1"/>
    <m/>
    <m/>
    <m/>
    <n v="6"/>
    <n v="0"/>
    <n v="1"/>
    <n v="1"/>
    <n v="1"/>
    <n v="2"/>
  </r>
  <r>
    <n v="80946"/>
    <x v="0"/>
    <n v="60"/>
    <n v="3"/>
    <n v="2"/>
    <m/>
    <n v="1"/>
    <n v="4"/>
    <n v="1"/>
    <n v="33"/>
    <n v="0.85"/>
    <n v="169"/>
    <n v="4.37"/>
    <n v="31"/>
    <n v="0.79848484848484846"/>
    <n v="32.124934671630513"/>
    <n v="0.82746043851169493"/>
    <n v="2"/>
    <n v="1"/>
    <n v="2"/>
    <n v="15"/>
    <n v="2"/>
    <n v="2"/>
    <m/>
    <m/>
    <m/>
    <n v="3"/>
    <n v="0"/>
    <n v="0"/>
    <n v="1"/>
    <n v="1"/>
    <n v="2"/>
  </r>
  <r>
    <n v="80960"/>
    <x v="0"/>
    <n v="71"/>
    <n v="3"/>
    <n v="2"/>
    <m/>
    <n v="1"/>
    <n v="1"/>
    <n v="1"/>
    <n v="43"/>
    <n v="1.1100000000000001"/>
    <n v="161"/>
    <n v="4.16"/>
    <n v="51"/>
    <n v="1.3165116279069768"/>
    <n v="44.894331595426245"/>
    <n v="1.1589001876958869"/>
    <n v="1"/>
    <n v="2"/>
    <m/>
    <n v="6"/>
    <n v="2"/>
    <n v="1"/>
    <m/>
    <m/>
    <m/>
    <m/>
    <n v="30"/>
    <n v="0"/>
    <n v="2"/>
    <n v="1"/>
    <n v="2"/>
  </r>
  <r>
    <n v="80965"/>
    <x v="0"/>
    <n v="25"/>
    <n v="4"/>
    <n v="2"/>
    <m/>
    <n v="1"/>
    <n v="3"/>
    <n v="6"/>
    <n v="48"/>
    <n v="1.24"/>
    <n v="115"/>
    <n v="2.97"/>
    <n v="45"/>
    <n v="1.1624999999999999"/>
    <n v="55.085349338452353"/>
    <n v="1.4230381912433525"/>
    <n v="2"/>
    <m/>
    <m/>
    <n v="8"/>
    <n v="3"/>
    <n v="3"/>
    <n v="3"/>
    <n v="3"/>
    <n v="3"/>
    <n v="3"/>
    <n v="0"/>
    <n v="0"/>
    <n v="1"/>
    <n v="2"/>
    <m/>
  </r>
  <r>
    <n v="80967"/>
    <x v="0"/>
    <n v="40"/>
    <n v="2"/>
    <n v="2"/>
    <m/>
    <n v="2"/>
    <n v="1"/>
    <n v="1"/>
    <n v="28"/>
    <n v="0.72"/>
    <n v="213"/>
    <n v="5.51"/>
    <n v="22"/>
    <n v="0.56571428571428573"/>
    <n v="34.952573592501565"/>
    <n v="0.89878046380718313"/>
    <n v="1"/>
    <n v="2"/>
    <m/>
    <n v="5"/>
    <n v="4"/>
    <n v="1"/>
    <m/>
    <m/>
    <m/>
    <n v="1"/>
    <n v="0"/>
    <n v="0"/>
    <n v="1"/>
    <n v="2"/>
    <m/>
  </r>
  <r>
    <n v="80968"/>
    <x v="0"/>
    <n v="25"/>
    <n v="3"/>
    <n v="2"/>
    <m/>
    <n v="1"/>
    <n v="5"/>
    <n v="5"/>
    <n v="42"/>
    <n v="1.0900000000000001"/>
    <n v="107"/>
    <n v="2.77"/>
    <n v="44"/>
    <n v="1.141904761904762"/>
    <n v="46.007078023924123"/>
    <n v="1.1939932153827928"/>
    <n v="2"/>
    <m/>
    <m/>
    <n v="15"/>
    <n v="2"/>
    <n v="3"/>
    <n v="3"/>
    <n v="3"/>
    <n v="3"/>
    <n v="1"/>
    <n v="2"/>
    <n v="1"/>
    <n v="1"/>
    <n v="1"/>
    <n v="2"/>
  </r>
  <r>
    <n v="80976"/>
    <x v="0"/>
    <n v="59"/>
    <n v="6"/>
    <n v="2"/>
    <m/>
    <n v="2"/>
    <n v="5"/>
    <n v="1"/>
    <n v="75"/>
    <n v="1.94"/>
    <n v="203"/>
    <n v="5.25"/>
    <n v="84"/>
    <n v="2.1728000000000001"/>
    <n v="79.200114216126877"/>
    <n v="2.0486429543904818"/>
    <n v="1"/>
    <n v="1"/>
    <n v="2"/>
    <n v="15"/>
    <n v="2"/>
    <n v="2"/>
    <n v="1"/>
    <n v="1"/>
    <n v="3"/>
    <n v="0"/>
    <n v="0"/>
    <n v="0"/>
    <n v="2"/>
    <n v="1"/>
    <n v="2"/>
  </r>
  <r>
    <n v="80979"/>
    <x v="0"/>
    <n v="29"/>
    <n v="2"/>
    <n v="1"/>
    <n v="2"/>
    <n v="2"/>
    <n v="5"/>
    <n v="1"/>
    <n v="67"/>
    <n v="1.73"/>
    <n v="169"/>
    <n v="4.37"/>
    <n v="71"/>
    <n v="1.8332835820895521"/>
    <n v="61.482750512768447"/>
    <n v="1.587539677419245"/>
    <n v="2"/>
    <m/>
    <m/>
    <n v="15"/>
    <n v="2"/>
    <n v="0"/>
    <m/>
    <m/>
    <m/>
    <n v="1"/>
    <n v="7"/>
    <n v="0"/>
    <n v="1"/>
    <n v="1"/>
    <n v="2"/>
  </r>
  <r>
    <n v="80982"/>
    <x v="0"/>
    <n v="31"/>
    <n v="3"/>
    <n v="2"/>
    <m/>
    <n v="1"/>
    <n v="4"/>
    <n v="1"/>
    <n v="33"/>
    <n v="0.85"/>
    <n v="241"/>
    <n v="6.23"/>
    <n v="28"/>
    <n v="0.72121212121212119"/>
    <n v="37.057523678561772"/>
    <n v="0.95451197353871231"/>
    <n v="2"/>
    <m/>
    <m/>
    <n v="5"/>
    <n v="4"/>
    <n v="2"/>
    <n v="3"/>
    <n v="3"/>
    <n v="2"/>
    <n v="7"/>
    <n v="0"/>
    <n v="0"/>
    <n v="1"/>
    <n v="2"/>
    <m/>
  </r>
  <r>
    <n v="80985"/>
    <x v="0"/>
    <n v="46"/>
    <n v="6"/>
    <n v="2"/>
    <m/>
    <n v="2"/>
    <n v="5"/>
    <n v="1"/>
    <n v="49"/>
    <n v="1.27"/>
    <n v="245"/>
    <n v="6.34"/>
    <n v="56"/>
    <n v="1.4514285714285715"/>
    <n v="55.203697624425139"/>
    <n v="1.4307897139391823"/>
    <n v="1"/>
    <n v="2"/>
    <m/>
    <n v="14"/>
    <n v="3"/>
    <n v="2"/>
    <n v="3"/>
    <n v="3"/>
    <n v="3"/>
    <n v="2"/>
    <n v="0"/>
    <n v="3"/>
    <n v="1"/>
    <n v="1"/>
    <n v="2"/>
  </r>
  <r>
    <n v="80989"/>
    <x v="0"/>
    <n v="46"/>
    <n v="3"/>
    <n v="1"/>
    <n v="1"/>
    <n v="1"/>
    <n v="4"/>
    <n v="1"/>
    <n v="31"/>
    <n v="0.8"/>
    <n v="226"/>
    <n v="5.84"/>
    <n v="30"/>
    <n v="0.77419354838709675"/>
    <n v="34.843478126903094"/>
    <n v="0.8991865323071766"/>
    <n v="2"/>
    <n v="1"/>
    <n v="1"/>
    <n v="3"/>
    <n v="4"/>
    <n v="2"/>
    <n v="2"/>
    <n v="2"/>
    <n v="2"/>
    <m/>
    <n v="17"/>
    <n v="2"/>
    <n v="1"/>
    <n v="2"/>
    <m/>
  </r>
  <r>
    <n v="80990"/>
    <x v="0"/>
    <n v="35"/>
    <n v="7"/>
    <n v="2"/>
    <m/>
    <n v="2"/>
    <n v="3"/>
    <n v="1"/>
    <n v="38"/>
    <n v="0.98"/>
    <n v="305"/>
    <n v="7.89"/>
    <n v="35"/>
    <n v="0.90263157894736834"/>
    <n v="35.680857489677614"/>
    <n v="0.92019053526010675"/>
    <n v="1"/>
    <m/>
    <m/>
    <n v="77"/>
    <n v="3"/>
    <n v="3"/>
    <n v="3"/>
    <n v="3"/>
    <n v="3"/>
    <m/>
    <n v="0"/>
    <n v="4"/>
    <n v="2"/>
    <n v="2"/>
    <m/>
  </r>
  <r>
    <n v="80997"/>
    <x v="0"/>
    <n v="26"/>
    <n v="2"/>
    <n v="2"/>
    <m/>
    <n v="2"/>
    <n v="3"/>
    <n v="1"/>
    <n v="75"/>
    <n v="1.94"/>
    <n v="192"/>
    <n v="4.97"/>
    <n v="79"/>
    <n v="2.0434666666666668"/>
    <n v="78.678210513543746"/>
    <n v="2.035143045283665"/>
    <n v="1"/>
    <m/>
    <m/>
    <n v="4"/>
    <n v="3"/>
    <n v="2"/>
    <n v="3"/>
    <n v="2"/>
    <n v="2"/>
    <n v="2"/>
    <n v="0"/>
    <n v="0"/>
    <n v="1"/>
    <n v="1"/>
    <n v="1"/>
  </r>
  <r>
    <n v="81000"/>
    <x v="0"/>
    <n v="28"/>
    <n v="4"/>
    <n v="2"/>
    <m/>
    <n v="1"/>
    <n v="2"/>
    <n v="5"/>
    <n v="35"/>
    <n v="0.91"/>
    <n v="116"/>
    <n v="3"/>
    <n v="33"/>
    <n v="0.85799999999999998"/>
    <n v="34.364290585854292"/>
    <n v="0.89347155523221167"/>
    <n v="2"/>
    <m/>
    <m/>
    <n v="6"/>
    <n v="4"/>
    <n v="0"/>
    <n v="3"/>
    <n v="3"/>
    <n v="2"/>
    <n v="1"/>
    <n v="3"/>
    <n v="0"/>
    <n v="1"/>
    <n v="1"/>
    <n v="1"/>
  </r>
  <r>
    <n v="81004"/>
    <x v="0"/>
    <n v="50"/>
    <n v="3"/>
    <n v="2"/>
    <m/>
    <n v="1"/>
    <n v="3"/>
    <n v="1"/>
    <n v="68"/>
    <n v="1.76"/>
    <n v="155"/>
    <n v="4.01"/>
    <n v="65"/>
    <n v="1.6823529411764706"/>
    <n v="70.114854881459024"/>
    <n v="1.8147374204612925"/>
    <n v="2"/>
    <n v="2"/>
    <m/>
    <n v="15"/>
    <n v="3"/>
    <n v="3"/>
    <n v="3"/>
    <n v="3"/>
    <n v="3"/>
    <n v="3"/>
    <n v="0"/>
    <n v="0"/>
    <n v="1"/>
    <n v="1"/>
    <n v="2"/>
  </r>
  <r>
    <n v="81008"/>
    <x v="0"/>
    <n v="48"/>
    <n v="4"/>
    <n v="2"/>
    <m/>
    <n v="1"/>
    <n v="4"/>
    <n v="1"/>
    <n v="48"/>
    <n v="1.24"/>
    <n v="251"/>
    <n v="6.49"/>
    <n v="46"/>
    <n v="1.1883333333333332"/>
    <n v="49.838961517457946"/>
    <n v="1.2875065058676636"/>
    <n v="2"/>
    <n v="2"/>
    <m/>
    <n v="15"/>
    <n v="3"/>
    <n v="2"/>
    <n v="3"/>
    <n v="3"/>
    <n v="1"/>
    <n v="3"/>
    <n v="0"/>
    <n v="0"/>
    <n v="1"/>
    <n v="1"/>
    <n v="2"/>
  </r>
  <r>
    <n v="81010"/>
    <x v="0"/>
    <n v="51"/>
    <n v="3"/>
    <n v="2"/>
    <m/>
    <n v="1"/>
    <n v="3"/>
    <n v="5"/>
    <n v="55"/>
    <n v="1.42"/>
    <n v="313"/>
    <n v="8.09"/>
    <n v="53"/>
    <n v="1.3683636363636362"/>
    <n v="57.400632788752908"/>
    <n v="1.4819799738187114"/>
    <n v="2"/>
    <n v="2"/>
    <m/>
    <n v="8"/>
    <n v="3"/>
    <n v="1"/>
    <m/>
    <m/>
    <m/>
    <m/>
    <n v="8"/>
    <n v="12"/>
    <n v="1"/>
    <n v="1"/>
    <n v="2"/>
  </r>
  <r>
    <n v="81012"/>
    <x v="0"/>
    <n v="34"/>
    <n v="2"/>
    <n v="2"/>
    <m/>
    <n v="2"/>
    <n v="3"/>
    <n v="1"/>
    <n v="55"/>
    <n v="1.42"/>
    <n v="207"/>
    <n v="5.35"/>
    <n v="50"/>
    <n v="1.290909090909091"/>
    <n v="55.053534294216298"/>
    <n v="1.4213821581415844"/>
    <n v="2"/>
    <m/>
    <m/>
    <n v="3"/>
    <n v="4"/>
    <n v="1"/>
    <n v="3"/>
    <n v="1"/>
    <n v="2"/>
    <m/>
    <n v="0"/>
    <n v="15"/>
    <n v="1"/>
    <n v="2"/>
    <m/>
  </r>
  <r>
    <n v="81013"/>
    <x v="0"/>
    <n v="43"/>
    <n v="4"/>
    <n v="2"/>
    <m/>
    <n v="1"/>
    <n v="4"/>
    <n v="1"/>
    <n v="34"/>
    <n v="0.88"/>
    <n v="227"/>
    <n v="5.87"/>
    <n v="33"/>
    <n v="0.85411764705882354"/>
    <n v="36.253410680722546"/>
    <n v="0.9383235705598777"/>
    <n v="2"/>
    <n v="2"/>
    <m/>
    <n v="6"/>
    <n v="3"/>
    <n v="3"/>
    <n v="3"/>
    <n v="3"/>
    <n v="3"/>
    <n v="2"/>
    <n v="0"/>
    <n v="1"/>
    <n v="1"/>
    <n v="1"/>
    <n v="2"/>
  </r>
  <r>
    <n v="81014"/>
    <x v="0"/>
    <n v="27"/>
    <n v="4"/>
    <n v="2"/>
    <m/>
    <n v="1"/>
    <n v="4"/>
    <n v="6"/>
    <n v="69"/>
    <n v="1.78"/>
    <n v="156"/>
    <n v="4.03"/>
    <n v="68"/>
    <n v="1.7542028985507248"/>
    <n v="71.474002237054108"/>
    <n v="1.843822086695019"/>
    <n v="2"/>
    <m/>
    <m/>
    <n v="15"/>
    <n v="2"/>
    <n v="1"/>
    <m/>
    <m/>
    <m/>
    <n v="14"/>
    <n v="5"/>
    <n v="1"/>
    <n v="1"/>
    <n v="1"/>
    <n v="2"/>
  </r>
  <r>
    <n v="81020"/>
    <x v="0"/>
    <n v="40"/>
    <n v="3"/>
    <n v="2"/>
    <m/>
    <n v="1"/>
    <n v="2"/>
    <n v="5"/>
    <n v="34"/>
    <n v="0.88"/>
    <n v="260"/>
    <n v="6.72"/>
    <n v="44"/>
    <n v="1.1388235294117646"/>
    <n v="37.225038638473144"/>
    <n v="0.9634715882898931"/>
    <n v="2"/>
    <n v="2"/>
    <m/>
    <n v="6"/>
    <n v="3"/>
    <n v="2"/>
    <n v="4"/>
    <n v="4"/>
    <n v="4"/>
    <m/>
    <n v="0"/>
    <n v="15"/>
    <n v="2"/>
    <n v="1"/>
    <n v="2"/>
  </r>
  <r>
    <n v="81029"/>
    <x v="0"/>
    <n v="43"/>
    <n v="1"/>
    <n v="2"/>
    <m/>
    <n v="2"/>
    <n v="2"/>
    <n v="1"/>
    <n v="50"/>
    <n v="1.29"/>
    <n v="273"/>
    <n v="7.06"/>
    <n v="56"/>
    <n v="1.4448000000000001"/>
    <n v="42.240420360071838"/>
    <n v="1.0898028452898536"/>
    <n v="1"/>
    <n v="2"/>
    <m/>
    <n v="12"/>
    <n v="4"/>
    <n v="2"/>
    <n v="3"/>
    <n v="3"/>
    <n v="3"/>
    <n v="3"/>
    <n v="0"/>
    <n v="0"/>
    <n v="1"/>
    <n v="2"/>
    <m/>
  </r>
  <r>
    <n v="81030"/>
    <x v="0"/>
    <n v="60"/>
    <n v="3"/>
    <n v="2"/>
    <m/>
    <n v="1"/>
    <n v="3"/>
    <n v="1"/>
    <n v="72"/>
    <n v="1.86"/>
    <n v="140"/>
    <n v="3.62"/>
    <n v="69"/>
    <n v="1.7825"/>
    <n v="71.985992218751647"/>
    <n v="1.8596381323177509"/>
    <n v="2"/>
    <n v="2"/>
    <m/>
    <n v="12"/>
    <n v="2"/>
    <n v="2"/>
    <n v="3"/>
    <n v="3"/>
    <n v="3"/>
    <n v="2"/>
    <n v="0"/>
    <n v="0"/>
    <n v="1"/>
    <n v="1"/>
    <n v="2"/>
  </r>
  <r>
    <n v="81032"/>
    <x v="0"/>
    <n v="71"/>
    <n v="4"/>
    <n v="1"/>
    <n v="2"/>
    <n v="1"/>
    <n v="3"/>
    <n v="5"/>
    <n v="64"/>
    <n v="1.66"/>
    <n v="249"/>
    <n v="6.44"/>
    <n v="60"/>
    <n v="1.5562499999999999"/>
    <n v="65.847208337899175"/>
    <n v="1.7079119662642597"/>
    <n v="1"/>
    <n v="2"/>
    <m/>
    <n v="3"/>
    <n v="3"/>
    <n v="3"/>
    <m/>
    <m/>
    <m/>
    <m/>
    <n v="0"/>
    <n v="0"/>
    <n v="2"/>
    <n v="1"/>
    <n v="2"/>
  </r>
  <r>
    <n v="81034"/>
    <x v="0"/>
    <n v="34"/>
    <n v="3"/>
    <n v="2"/>
    <m/>
    <n v="1"/>
    <n v="3"/>
    <n v="5"/>
    <n v="28"/>
    <n v="0.72"/>
    <n v="176"/>
    <n v="4.55"/>
    <n v="35"/>
    <n v="0.9"/>
    <n v="24.914943664088621"/>
    <n v="0.64066997993370745"/>
    <n v="2"/>
    <m/>
    <m/>
    <n v="7"/>
    <n v="3"/>
    <n v="3"/>
    <n v="3"/>
    <n v="3"/>
    <n v="3"/>
    <m/>
    <n v="1"/>
    <n v="0"/>
    <n v="1"/>
    <n v="2"/>
    <m/>
  </r>
  <r>
    <n v="81037"/>
    <x v="0"/>
    <n v="60"/>
    <n v="4"/>
    <n v="2"/>
    <m/>
    <n v="2"/>
    <n v="4"/>
    <n v="1"/>
    <n v="52"/>
    <n v="1.34"/>
    <n v="213"/>
    <n v="5.51"/>
    <n v="50"/>
    <n v="1.2884615384615385"/>
    <n v="53.645294270326239"/>
    <n v="1.3823979677353302"/>
    <n v="1"/>
    <n v="2"/>
    <m/>
    <n v="14"/>
    <n v="3"/>
    <n v="2"/>
    <n v="3"/>
    <n v="3"/>
    <n v="3"/>
    <n v="0"/>
    <n v="0"/>
    <n v="0"/>
    <n v="1"/>
    <n v="1"/>
    <n v="2"/>
  </r>
  <r>
    <n v="81038"/>
    <x v="0"/>
    <n v="45"/>
    <n v="3"/>
    <n v="2"/>
    <m/>
    <n v="1"/>
    <n v="4"/>
    <n v="1"/>
    <n v="38"/>
    <n v="0.98"/>
    <n v="163"/>
    <n v="4.22"/>
    <n v="36"/>
    <n v="0.92842105263157892"/>
    <n v="37.519595226919719"/>
    <n v="0.96761061374687696"/>
    <n v="2"/>
    <n v="1"/>
    <n v="2"/>
    <n v="4"/>
    <n v="4"/>
    <n v="2"/>
    <n v="3"/>
    <n v="2"/>
    <n v="2"/>
    <n v="1"/>
    <n v="0"/>
    <n v="60"/>
    <n v="1"/>
    <n v="2"/>
    <m/>
  </r>
  <r>
    <n v="81042"/>
    <x v="0"/>
    <n v="63"/>
    <n v="1"/>
    <n v="2"/>
    <m/>
    <n v="1"/>
    <n v="5"/>
    <n v="4"/>
    <n v="45"/>
    <n v="1.1599999999999999"/>
    <n v="169"/>
    <n v="4.37"/>
    <n v="44"/>
    <n v="1.1342222222222222"/>
    <n v="50.128599762261757"/>
    <n v="1.2922039049827474"/>
    <n v="1"/>
    <n v="2"/>
    <m/>
    <n v="15"/>
    <n v="2"/>
    <n v="2"/>
    <n v="3"/>
    <n v="3"/>
    <n v="1"/>
    <n v="7"/>
    <n v="0"/>
    <n v="30"/>
    <n v="1"/>
    <n v="1"/>
    <n v="2"/>
  </r>
  <r>
    <n v="81051"/>
    <x v="0"/>
    <n v="41"/>
    <n v="2"/>
    <n v="2"/>
    <m/>
    <n v="1"/>
    <n v="3"/>
    <n v="1"/>
    <n v="67"/>
    <n v="1.73"/>
    <n v="186"/>
    <n v="4.8099999999999996"/>
    <n v="65"/>
    <n v="1.678358208955224"/>
    <n v="67.29147331041176"/>
    <n v="1.7375261018957067"/>
    <n v="1"/>
    <n v="2"/>
    <m/>
    <n v="14"/>
    <n v="4"/>
    <n v="3"/>
    <n v="3"/>
    <n v="3"/>
    <n v="3"/>
    <m/>
    <n v="0"/>
    <n v="0"/>
    <n v="1"/>
    <n v="1"/>
    <n v="2"/>
  </r>
  <r>
    <n v="81061"/>
    <x v="0"/>
    <n v="44"/>
    <n v="3"/>
    <n v="2"/>
    <m/>
    <n v="1"/>
    <n v="3"/>
    <n v="1"/>
    <n v="34"/>
    <n v="0.88"/>
    <n v="163"/>
    <n v="4.22"/>
    <n v="34"/>
    <n v="0.88"/>
    <n v="33.066124959006579"/>
    <n v="0.85582911658605265"/>
    <n v="2"/>
    <n v="2"/>
    <m/>
    <n v="9"/>
    <n v="4"/>
    <n v="2"/>
    <m/>
    <m/>
    <m/>
    <n v="4"/>
    <n v="0"/>
    <n v="0"/>
    <n v="1"/>
    <n v="1"/>
    <n v="2"/>
  </r>
  <r>
    <n v="81068"/>
    <x v="0"/>
    <n v="59"/>
    <n v="4"/>
    <n v="1"/>
    <n v="1"/>
    <n v="1"/>
    <n v="4"/>
    <n v="1"/>
    <n v="58"/>
    <n v="1.5"/>
    <n v="180"/>
    <n v="4.6500000000000004"/>
    <n v="63"/>
    <n v="1.6293103448275863"/>
    <n v="57.94580828617152"/>
    <n v="1.4985984901596083"/>
    <n v="1"/>
    <n v="2"/>
    <m/>
    <n v="15"/>
    <n v="2"/>
    <n v="2"/>
    <n v="3"/>
    <n v="2"/>
    <n v="1"/>
    <n v="0"/>
    <n v="0"/>
    <n v="2"/>
    <n v="2"/>
    <n v="1"/>
    <n v="2"/>
  </r>
  <r>
    <n v="81070"/>
    <x v="0"/>
    <n v="31"/>
    <n v="1"/>
    <n v="2"/>
    <m/>
    <n v="2"/>
    <n v="2"/>
    <n v="1"/>
    <n v="29"/>
    <n v="0.75"/>
    <n v="168"/>
    <n v="4.34"/>
    <n v="23"/>
    <n v="0.59482758620689657"/>
    <n v="35.377758441224401"/>
    <n v="0.91494202865235519"/>
    <n v="2"/>
    <m/>
    <m/>
    <n v="7"/>
    <n v="3"/>
    <n v="1"/>
    <n v="3"/>
    <n v="3"/>
    <n v="2"/>
    <m/>
    <n v="0"/>
    <n v="0"/>
    <n v="1"/>
    <n v="1"/>
    <n v="2"/>
  </r>
  <r>
    <n v="81075"/>
    <x v="0"/>
    <n v="30"/>
    <n v="4"/>
    <n v="2"/>
    <m/>
    <n v="1"/>
    <n v="5"/>
    <n v="1"/>
    <n v="39"/>
    <n v="1.01"/>
    <n v="188"/>
    <n v="4.8600000000000003"/>
    <n v="37"/>
    <n v="0.95820512820512815"/>
    <n v="44.747075893295126"/>
    <n v="1.1588345295443097"/>
    <n v="1"/>
    <m/>
    <m/>
    <n v="7"/>
    <n v="3"/>
    <n v="2"/>
    <n v="2"/>
    <n v="2"/>
    <n v="2"/>
    <m/>
    <n v="1"/>
    <n v="5"/>
    <n v="1"/>
    <n v="1"/>
    <n v="2"/>
  </r>
  <r>
    <n v="81079"/>
    <x v="0"/>
    <n v="76"/>
    <n v="3"/>
    <n v="1"/>
    <n v="1"/>
    <n v="1"/>
    <n v="5"/>
    <n v="1"/>
    <n v="48"/>
    <n v="1.24"/>
    <n v="205"/>
    <n v="5.3"/>
    <n v="50"/>
    <n v="1.2916666666666667"/>
    <n v="49.538172456948402"/>
    <n v="1.2797361218045002"/>
    <n v="1"/>
    <n v="1"/>
    <n v="2"/>
    <n v="4"/>
    <n v="2"/>
    <n v="3"/>
    <n v="3"/>
    <n v="3"/>
    <n v="2"/>
    <m/>
    <n v="0"/>
    <n v="0"/>
    <n v="1"/>
    <n v="1"/>
    <n v="2"/>
  </r>
  <r>
    <n v="81083"/>
    <x v="0"/>
    <n v="36"/>
    <n v="3"/>
    <n v="2"/>
    <m/>
    <n v="1"/>
    <n v="4"/>
    <n v="1"/>
    <n v="62"/>
    <n v="1.6"/>
    <n v="228"/>
    <n v="5.9"/>
    <n v="65"/>
    <n v="1.6774193548387097"/>
    <n v="65.98943269335399"/>
    <n v="1.7029531017639741"/>
    <n v="2"/>
    <m/>
    <m/>
    <n v="6"/>
    <n v="3"/>
    <n v="1"/>
    <n v="3"/>
    <n v="3"/>
    <n v="3"/>
    <n v="1"/>
    <n v="0"/>
    <n v="0"/>
    <n v="1"/>
    <n v="2"/>
    <m/>
  </r>
  <r>
    <n v="81090"/>
    <x v="0"/>
    <n v="32"/>
    <n v="4"/>
    <n v="2"/>
    <m/>
    <n v="1"/>
    <n v="3"/>
    <n v="4"/>
    <n v="60"/>
    <n v="1.55"/>
    <n v="222"/>
    <n v="5.74"/>
    <n v="70"/>
    <n v="1.8083333333333333"/>
    <n v="61.242560830564081"/>
    <n v="1.5820994881229056"/>
    <n v="2"/>
    <m/>
    <m/>
    <n v="5"/>
    <n v="3"/>
    <n v="0"/>
    <m/>
    <m/>
    <m/>
    <n v="0"/>
    <n v="0"/>
    <n v="30"/>
    <n v="1"/>
    <n v="2"/>
    <m/>
  </r>
  <r>
    <n v="81092"/>
    <x v="0"/>
    <n v="29"/>
    <n v="6"/>
    <n v="2"/>
    <m/>
    <n v="2"/>
    <n v="4"/>
    <n v="6"/>
    <n v="58"/>
    <n v="1.5"/>
    <n v="147"/>
    <n v="3.8"/>
    <n v="65"/>
    <n v="1.6810344827586208"/>
    <n v="65.719079650929359"/>
    <n v="1.6996313702826558"/>
    <n v="2"/>
    <m/>
    <m/>
    <n v="3"/>
    <n v="3"/>
    <n v="1"/>
    <n v="3"/>
    <n v="3"/>
    <n v="1"/>
    <n v="1"/>
    <n v="1"/>
    <n v="1"/>
    <n v="1"/>
    <n v="2"/>
    <m/>
  </r>
  <r>
    <n v="81095"/>
    <x v="0"/>
    <n v="51"/>
    <n v="2"/>
    <n v="2"/>
    <m/>
    <n v="2"/>
    <n v="5"/>
    <n v="1"/>
    <n v="35"/>
    <n v="0.91"/>
    <n v="251"/>
    <n v="6.49"/>
    <n v="39"/>
    <n v="1.014"/>
    <n v="36.88859721054574"/>
    <n v="0.95910352747418925"/>
    <n v="2"/>
    <n v="2"/>
    <m/>
    <n v="7"/>
    <n v="2"/>
    <n v="3"/>
    <n v="3"/>
    <n v="3"/>
    <n v="3"/>
    <m/>
    <n v="0"/>
    <n v="1"/>
    <n v="1"/>
    <n v="1"/>
    <n v="2"/>
  </r>
  <r>
    <n v="81103"/>
    <x v="0"/>
    <n v="80"/>
    <n v="4"/>
    <n v="1"/>
    <n v="2"/>
    <n v="1"/>
    <n v="3"/>
    <n v="1"/>
    <n v="67"/>
    <n v="1.73"/>
    <n v="217"/>
    <n v="5.61"/>
    <n v="77"/>
    <n v="1.9882089552238806"/>
    <n v="64.353739984881273"/>
    <n v="1.6616711966245461"/>
    <n v="1"/>
    <n v="2"/>
    <m/>
    <n v="7"/>
    <n v="3"/>
    <n v="3"/>
    <n v="3"/>
    <n v="3"/>
    <n v="3"/>
    <n v="2"/>
    <n v="0"/>
    <n v="0"/>
    <n v="2"/>
    <n v="1"/>
    <n v="2"/>
  </r>
  <r>
    <n v="81115"/>
    <x v="0"/>
    <n v="60"/>
    <n v="2"/>
    <n v="2"/>
    <m/>
    <n v="2"/>
    <n v="5"/>
    <n v="1"/>
    <n v="49"/>
    <n v="1.27"/>
    <n v="145"/>
    <n v="3.75"/>
    <n v="47"/>
    <n v="1.2181632653061225"/>
    <n v="49.695282345938821"/>
    <n v="1.2880205832518838"/>
    <n v="1"/>
    <n v="2"/>
    <m/>
    <n v="15"/>
    <n v="2"/>
    <n v="1"/>
    <n v="3"/>
    <n v="2"/>
    <n v="1"/>
    <n v="5"/>
    <n v="0"/>
    <n v="5"/>
    <n v="1"/>
    <n v="1"/>
    <n v="2"/>
  </r>
  <r>
    <n v="81121"/>
    <x v="0"/>
    <n v="61"/>
    <n v="4"/>
    <n v="2"/>
    <m/>
    <n v="1"/>
    <n v="2"/>
    <n v="4"/>
    <n v="42"/>
    <n v="1.0900000000000001"/>
    <n v="172"/>
    <n v="4.45"/>
    <n v="41"/>
    <n v="1.0640476190476191"/>
    <n v="50.142428395399911"/>
    <n v="1.3013154035949026"/>
    <n v="2"/>
    <n v="1"/>
    <n v="2"/>
    <n v="3"/>
    <n v="3"/>
    <n v="0"/>
    <m/>
    <m/>
    <m/>
    <m/>
    <n v="0"/>
    <n v="0"/>
    <n v="2"/>
    <n v="1"/>
    <n v="2"/>
  </r>
  <r>
    <n v="81131"/>
    <x v="0"/>
    <n v="49"/>
    <n v="2"/>
    <n v="2"/>
    <m/>
    <n v="2"/>
    <n v="5"/>
    <n v="1"/>
    <n v="40"/>
    <n v="1.03"/>
    <n v="270"/>
    <n v="6.98"/>
    <n v="42"/>
    <n v="1.0814999999999999"/>
    <n v="38.486330118995724"/>
    <n v="0.99102300056413983"/>
    <n v="1"/>
    <n v="2"/>
    <m/>
    <n v="15"/>
    <n v="3"/>
    <n v="1"/>
    <n v="3"/>
    <n v="2"/>
    <n v="2"/>
    <n v="1"/>
    <n v="0"/>
    <n v="0"/>
    <n v="1"/>
    <n v="1"/>
    <n v="2"/>
  </r>
  <r>
    <n v="81139"/>
    <x v="0"/>
    <n v="23"/>
    <n v="6"/>
    <n v="2"/>
    <m/>
    <n v="2"/>
    <n v="4"/>
    <n v="5"/>
    <n v="39"/>
    <n v="1.01"/>
    <n v="199"/>
    <n v="5.15"/>
    <n v="40"/>
    <n v="1.0358974358974358"/>
    <n v="38.388024656199313"/>
    <n v="0.9941514077631104"/>
    <n v="2"/>
    <m/>
    <m/>
    <n v="14"/>
    <n v="2"/>
    <n v="0"/>
    <m/>
    <m/>
    <m/>
    <n v="1"/>
    <n v="0"/>
    <n v="0"/>
    <n v="1"/>
    <n v="2"/>
    <m/>
  </r>
  <r>
    <n v="81141"/>
    <x v="0"/>
    <n v="70"/>
    <n v="7"/>
    <n v="2"/>
    <m/>
    <n v="1"/>
    <n v="5"/>
    <n v="1"/>
    <n v="37"/>
    <n v="0.96"/>
    <n v="200"/>
    <n v="5.17"/>
    <n v="32"/>
    <n v="0.83027027027027023"/>
    <n v="42.962477461108421"/>
    <n v="1.11470211790984"/>
    <n v="1"/>
    <n v="1"/>
    <n v="1"/>
    <n v="5"/>
    <n v="2"/>
    <n v="2"/>
    <n v="1"/>
    <n v="2"/>
    <n v="3"/>
    <n v="1"/>
    <n v="0"/>
    <n v="0"/>
    <n v="1"/>
    <n v="1"/>
    <n v="2"/>
  </r>
  <r>
    <n v="81144"/>
    <x v="0"/>
    <n v="49"/>
    <n v="3"/>
    <n v="2"/>
    <m/>
    <n v="1"/>
    <n v="3"/>
    <n v="1"/>
    <n v="47"/>
    <n v="1.22"/>
    <n v="218"/>
    <n v="5.64"/>
    <n v="55"/>
    <n v="1.4276595744680849"/>
    <n v="55.360542420807441"/>
    <n v="1.437018335178406"/>
    <n v="2"/>
    <n v="2"/>
    <m/>
    <n v="7"/>
    <n v="4"/>
    <n v="2"/>
    <m/>
    <m/>
    <m/>
    <n v="3"/>
    <n v="2"/>
    <n v="0"/>
    <n v="1"/>
    <n v="1"/>
    <n v="2"/>
  </r>
  <r>
    <n v="81149"/>
    <x v="0"/>
    <n v="34"/>
    <n v="3"/>
    <n v="2"/>
    <m/>
    <n v="1"/>
    <n v="5"/>
    <n v="1"/>
    <n v="40"/>
    <n v="1.03"/>
    <n v="144"/>
    <n v="3.72"/>
    <n v="50"/>
    <n v="1.2875000000000001"/>
    <n v="42.00410472667923"/>
    <n v="1.0816056967119902"/>
    <n v="2"/>
    <m/>
    <m/>
    <n v="15"/>
    <n v="4"/>
    <n v="2"/>
    <n v="3"/>
    <n v="2"/>
    <n v="3"/>
    <n v="5"/>
    <n v="0"/>
    <n v="0"/>
    <n v="1"/>
    <n v="1"/>
    <n v="2"/>
  </r>
  <r>
    <n v="81151"/>
    <x v="0"/>
    <n v="56"/>
    <n v="3"/>
    <n v="2"/>
    <m/>
    <n v="1"/>
    <n v="5"/>
    <n v="1"/>
    <n v="37"/>
    <n v="0.96"/>
    <n v="159"/>
    <n v="4.1100000000000003"/>
    <n v="47"/>
    <n v="1.2194594594594594"/>
    <n v="40.803902555607685"/>
    <n v="1.0586958500914427"/>
    <n v="2"/>
    <n v="2"/>
    <m/>
    <n v="15"/>
    <n v="2"/>
    <n v="0"/>
    <n v="3"/>
    <n v="2"/>
    <n v="2"/>
    <n v="0"/>
    <n v="1"/>
    <n v="0"/>
    <n v="1"/>
    <n v="1"/>
    <n v="2"/>
  </r>
  <r>
    <n v="81154"/>
    <x v="0"/>
    <n v="50"/>
    <n v="2"/>
    <n v="2"/>
    <m/>
    <n v="2"/>
    <n v="3"/>
    <n v="1"/>
    <n v="47"/>
    <n v="1.22"/>
    <n v="223"/>
    <n v="5.77"/>
    <n v="54"/>
    <n v="1.4017021276595745"/>
    <n v="51.961129523964217"/>
    <n v="1.3487782557284329"/>
    <n v="1"/>
    <n v="1"/>
    <n v="3"/>
    <n v="10"/>
    <n v="3"/>
    <n v="0"/>
    <m/>
    <m/>
    <m/>
    <n v="0"/>
    <n v="0"/>
    <n v="0"/>
    <n v="1"/>
    <n v="1"/>
    <n v="2"/>
  </r>
  <r>
    <n v="81160"/>
    <x v="0"/>
    <n v="23"/>
    <n v="3"/>
    <n v="2"/>
    <m/>
    <n v="1"/>
    <n v="2"/>
    <n v="1"/>
    <n v="43"/>
    <n v="1.1100000000000001"/>
    <n v="194"/>
    <n v="5.0199999999999996"/>
    <n v="40"/>
    <n v="1.032558139534884"/>
    <n v="49.68704396628646"/>
    <n v="1.282619041920418"/>
    <n v="2"/>
    <m/>
    <m/>
    <n v="5"/>
    <n v="3"/>
    <n v="1"/>
    <n v="3"/>
    <n v="3"/>
    <n v="1"/>
    <m/>
    <n v="0"/>
    <n v="0"/>
    <n v="1"/>
    <n v="1"/>
    <n v="2"/>
  </r>
  <r>
    <n v="81161"/>
    <x v="0"/>
    <n v="33"/>
    <n v="3"/>
    <n v="2"/>
    <m/>
    <n v="1"/>
    <n v="2"/>
    <n v="6"/>
    <n v="31"/>
    <n v="0.8"/>
    <n v="265"/>
    <n v="6.85"/>
    <n v="37"/>
    <n v="0.95483870967741935"/>
    <n v="36.641296366622811"/>
    <n v="0.94558184171929838"/>
    <n v="2"/>
    <m/>
    <m/>
    <n v="4"/>
    <n v="3"/>
    <n v="3"/>
    <n v="9"/>
    <n v="2"/>
    <n v="3"/>
    <n v="3"/>
    <n v="10"/>
    <n v="12"/>
    <n v="1"/>
    <n v="2"/>
    <m/>
  </r>
  <r>
    <n v="81165"/>
    <x v="0"/>
    <n v="51"/>
    <n v="2"/>
    <n v="2"/>
    <m/>
    <n v="2"/>
    <n v="3"/>
    <n v="1"/>
    <n v="44"/>
    <n v="1.1399999999999999"/>
    <n v="176"/>
    <n v="4.55"/>
    <n v="38"/>
    <n v="0.98454545454545439"/>
    <n v="45.797138736382379"/>
    <n v="1.1865622308971797"/>
    <n v="1"/>
    <n v="2"/>
    <m/>
    <n v="15"/>
    <n v="3"/>
    <n v="0"/>
    <n v="3"/>
    <n v="3"/>
    <n v="1"/>
    <n v="0"/>
    <n v="8"/>
    <n v="0"/>
    <n v="2"/>
    <n v="1"/>
    <n v="2"/>
  </r>
  <r>
    <n v="81169"/>
    <x v="0"/>
    <n v="34"/>
    <n v="3"/>
    <n v="2"/>
    <m/>
    <n v="1"/>
    <n v="3"/>
    <n v="1"/>
    <n v="47"/>
    <n v="1.22"/>
    <n v="149"/>
    <n v="3.85"/>
    <n v="41"/>
    <n v="1.0642553191489361"/>
    <n v="45.192609781258298"/>
    <n v="1.1730847645347899"/>
    <n v="2"/>
    <m/>
    <m/>
    <n v="7"/>
    <n v="5"/>
    <n v="1"/>
    <m/>
    <m/>
    <m/>
    <n v="4"/>
    <n v="2"/>
    <n v="8"/>
    <n v="1"/>
    <n v="1"/>
    <n v="2"/>
  </r>
  <r>
    <n v="81175"/>
    <x v="0"/>
    <n v="80"/>
    <n v="4"/>
    <n v="1"/>
    <n v="1"/>
    <n v="1"/>
    <n v="4"/>
    <n v="1"/>
    <n v="52"/>
    <n v="1.34"/>
    <n v="167"/>
    <n v="4.32"/>
    <n v="50"/>
    <n v="1.2884615384615385"/>
    <n v="56.682604556838122"/>
    <n v="1.4606671174262131"/>
    <n v="2"/>
    <n v="1"/>
    <n v="2"/>
    <n v="10"/>
    <n v="2"/>
    <n v="3"/>
    <n v="3"/>
    <n v="3"/>
    <n v="3"/>
    <n v="1"/>
    <n v="1"/>
    <n v="0"/>
    <n v="1"/>
    <n v="1"/>
    <n v="2"/>
  </r>
  <r>
    <n v="81187"/>
    <x v="0"/>
    <n v="43"/>
    <n v="3"/>
    <n v="2"/>
    <m/>
    <n v="1"/>
    <n v="5"/>
    <n v="1"/>
    <n v="32"/>
    <n v="0.83"/>
    <n v="240"/>
    <n v="6.21"/>
    <n v="31"/>
    <n v="0.80406250000000001"/>
    <n v="39.340324204790257"/>
    <n v="1.0203896590617472"/>
    <n v="2"/>
    <n v="2"/>
    <m/>
    <n v="5"/>
    <n v="3"/>
    <n v="2"/>
    <n v="3"/>
    <n v="3"/>
    <n v="2"/>
    <n v="3"/>
    <n v="0"/>
    <n v="0"/>
    <n v="1"/>
    <n v="2"/>
    <m/>
  </r>
  <r>
    <n v="81201"/>
    <x v="0"/>
    <n v="56"/>
    <n v="1"/>
    <n v="2"/>
    <m/>
    <n v="2"/>
    <n v="1"/>
    <n v="1"/>
    <n v="28"/>
    <n v="0.72"/>
    <n v="208"/>
    <n v="5.38"/>
    <n v="38"/>
    <n v="0.97714285714285709"/>
    <n v="27.647315170781226"/>
    <n v="0.71093096153437429"/>
    <n v="1"/>
    <n v="2"/>
    <m/>
    <n v="7"/>
    <n v="3"/>
    <n v="3"/>
    <n v="3"/>
    <n v="3"/>
    <n v="3"/>
    <n v="4"/>
    <n v="12"/>
    <n v="5"/>
    <n v="1"/>
    <n v="2"/>
    <m/>
  </r>
  <r>
    <n v="81203"/>
    <x v="0"/>
    <n v="62"/>
    <n v="3"/>
    <n v="2"/>
    <m/>
    <n v="1"/>
    <n v="5"/>
    <n v="1"/>
    <n v="64"/>
    <n v="1.66"/>
    <n v="195"/>
    <n v="5.04"/>
    <n v="65"/>
    <n v="1.6859374999999999"/>
    <n v="65.048097214036076"/>
    <n v="1.6871850214890607"/>
    <n v="2"/>
    <n v="1"/>
    <n v="2"/>
    <n v="15"/>
    <n v="2"/>
    <n v="3"/>
    <n v="3"/>
    <n v="3"/>
    <n v="3"/>
    <m/>
    <n v="4"/>
    <n v="0"/>
    <n v="1"/>
    <n v="1"/>
    <n v="2"/>
  </r>
  <r>
    <n v="81206"/>
    <x v="0"/>
    <n v="47"/>
    <n v="4"/>
    <n v="2"/>
    <m/>
    <n v="1"/>
    <n v="2"/>
    <n v="1"/>
    <n v="35"/>
    <n v="0.91"/>
    <n v="147"/>
    <n v="3.8"/>
    <n v="31"/>
    <n v="0.80600000000000005"/>
    <n v="35.471696811882047"/>
    <n v="0.92226411710893319"/>
    <n v="2"/>
    <n v="2"/>
    <m/>
    <n v="99"/>
    <n v="4"/>
    <n v="2"/>
    <n v="3"/>
    <n v="2"/>
    <n v="2"/>
    <m/>
    <n v="0"/>
    <n v="0"/>
    <n v="1"/>
    <n v="2"/>
    <m/>
  </r>
  <r>
    <n v="81207"/>
    <x v="0"/>
    <n v="39"/>
    <n v="3"/>
    <n v="2"/>
    <m/>
    <n v="2"/>
    <n v="5"/>
    <n v="1"/>
    <n v="76"/>
    <n v="1.97"/>
    <n v="188"/>
    <n v="4.8600000000000003"/>
    <n v="73"/>
    <n v="1.8922368421052631"/>
    <n v="75.541271279289532"/>
    <n v="1.9581092686868469"/>
    <n v="2"/>
    <m/>
    <m/>
    <n v="15"/>
    <n v="3"/>
    <n v="1"/>
    <n v="3"/>
    <n v="3"/>
    <n v="2"/>
    <n v="5"/>
    <n v="3"/>
    <n v="3"/>
    <n v="1"/>
    <n v="1"/>
    <n v="1"/>
  </r>
  <r>
    <n v="81209"/>
    <x v="0"/>
    <n v="58"/>
    <n v="6"/>
    <n v="2"/>
    <m/>
    <n v="2"/>
    <n v="2"/>
    <n v="1"/>
    <n v="36"/>
    <n v="0.93"/>
    <n v="152"/>
    <n v="3.93"/>
    <n v="36"/>
    <n v="0.93000000000000016"/>
    <n v="42.203269787744524"/>
    <n v="1.0902511361834002"/>
    <n v="1"/>
    <n v="2"/>
    <m/>
    <n v="15"/>
    <n v="3"/>
    <n v="2"/>
    <m/>
    <m/>
    <m/>
    <n v="3"/>
    <n v="0"/>
    <n v="0"/>
    <n v="1"/>
    <n v="1"/>
    <n v="2"/>
  </r>
  <r>
    <n v="81213"/>
    <x v="0"/>
    <n v="50"/>
    <n v="3"/>
    <n v="2"/>
    <m/>
    <n v="2"/>
    <n v="3"/>
    <n v="1"/>
    <n v="46"/>
    <n v="1.19"/>
    <n v="202"/>
    <n v="5.22"/>
    <n v="49"/>
    <n v="1.2676086956521737"/>
    <n v="44.535941430522918"/>
    <n v="1.1521254413548321"/>
    <n v="2"/>
    <n v="2"/>
    <m/>
    <n v="7"/>
    <n v="3"/>
    <n v="1"/>
    <n v="3"/>
    <n v="3"/>
    <n v="1"/>
    <m/>
    <n v="1"/>
    <n v="0"/>
    <n v="1"/>
    <n v="1"/>
    <n v="1"/>
  </r>
  <r>
    <n v="81214"/>
    <x v="0"/>
    <n v="50"/>
    <n v="6"/>
    <n v="2"/>
    <m/>
    <n v="2"/>
    <n v="3"/>
    <n v="1"/>
    <n v="53"/>
    <n v="1.37"/>
    <n v="233"/>
    <n v="6.03"/>
    <n v="51"/>
    <n v="1.318301886792453"/>
    <n v="59.352576083315917"/>
    <n v="1.5342080987574116"/>
    <n v="1"/>
    <n v="2"/>
    <m/>
    <n v="6"/>
    <n v="3"/>
    <n v="2"/>
    <n v="2"/>
    <n v="2"/>
    <n v="2"/>
    <n v="0"/>
    <n v="0"/>
    <n v="0"/>
    <n v="1"/>
    <n v="1"/>
    <n v="2"/>
  </r>
  <r>
    <n v="81217"/>
    <x v="0"/>
    <n v="45"/>
    <n v="3"/>
    <n v="1"/>
    <n v="2"/>
    <n v="1"/>
    <n v="4"/>
    <n v="1"/>
    <n v="71"/>
    <n v="1.84"/>
    <n v="178"/>
    <n v="4.5999999999999996"/>
    <n v="66"/>
    <n v="1.7104225352112679"/>
    <n v="66.331339613339665"/>
    <n v="1.7190093646273943"/>
    <n v="2"/>
    <n v="2"/>
    <m/>
    <n v="8"/>
    <n v="3"/>
    <n v="0"/>
    <n v="3"/>
    <n v="3"/>
    <n v="2"/>
    <m/>
    <n v="0"/>
    <n v="4"/>
    <n v="1"/>
    <n v="2"/>
    <m/>
  </r>
  <r>
    <n v="81218"/>
    <x v="0"/>
    <n v="34"/>
    <n v="3"/>
    <n v="2"/>
    <m/>
    <n v="1"/>
    <n v="5"/>
    <n v="1"/>
    <n v="26"/>
    <n v="0.67"/>
    <n v="133"/>
    <n v="3.44"/>
    <n v="28"/>
    <n v="0.72153846153846157"/>
    <n v="26.739745984423497"/>
    <n v="0.68906268498322087"/>
    <n v="2"/>
    <m/>
    <m/>
    <n v="15"/>
    <n v="3"/>
    <n v="3"/>
    <n v="3"/>
    <n v="2"/>
    <n v="1"/>
    <n v="2"/>
    <n v="2"/>
    <n v="0"/>
    <n v="1"/>
    <n v="1"/>
    <n v="2"/>
  </r>
  <r>
    <n v="81219"/>
    <x v="0"/>
    <n v="37"/>
    <n v="4"/>
    <n v="2"/>
    <m/>
    <n v="1"/>
    <n v="3"/>
    <n v="4"/>
    <n v="37"/>
    <n v="0.96"/>
    <n v="253"/>
    <n v="6.54"/>
    <n v="35"/>
    <n v="0.90810810810810816"/>
    <n v="40.713543355499809"/>
    <n v="1.0563513951697248"/>
    <n v="2"/>
    <m/>
    <m/>
    <n v="7"/>
    <n v="2"/>
    <n v="3"/>
    <n v="3"/>
    <n v="3"/>
    <n v="3"/>
    <n v="10"/>
    <n v="0"/>
    <n v="0"/>
    <n v="1"/>
    <n v="2"/>
    <m/>
  </r>
  <r>
    <n v="81225"/>
    <x v="0"/>
    <n v="37"/>
    <n v="6"/>
    <n v="2"/>
    <m/>
    <n v="2"/>
    <n v="5"/>
    <n v="1"/>
    <n v="40"/>
    <n v="1.03"/>
    <n v="165"/>
    <n v="4.2699999999999996"/>
    <n v="49"/>
    <n v="1.2617499999999999"/>
    <n v="45.08669968972562"/>
    <n v="1.1609825170104346"/>
    <n v="2"/>
    <m/>
    <m/>
    <n v="15"/>
    <n v="4"/>
    <n v="2"/>
    <n v="3"/>
    <n v="3"/>
    <n v="2"/>
    <n v="1"/>
    <n v="4"/>
    <n v="1"/>
    <n v="1"/>
    <n v="1"/>
    <n v="2"/>
  </r>
  <r>
    <n v="81226"/>
    <x v="0"/>
    <n v="65"/>
    <n v="4"/>
    <n v="2"/>
    <m/>
    <n v="1"/>
    <n v="4"/>
    <n v="4"/>
    <n v="86"/>
    <n v="2.2200000000000002"/>
    <n v="126"/>
    <n v="3.26"/>
    <n v="96"/>
    <n v="2.478139534883721"/>
    <n v="88.606854553918069"/>
    <n v="2.287293222205792"/>
    <n v="1"/>
    <n v="2"/>
    <m/>
    <n v="3"/>
    <n v="4"/>
    <n v="2"/>
    <n v="3"/>
    <n v="3"/>
    <n v="3"/>
    <n v="1"/>
    <n v="0"/>
    <n v="0"/>
    <n v="1"/>
    <n v="1"/>
    <n v="2"/>
  </r>
  <r>
    <n v="81229"/>
    <x v="0"/>
    <n v="74"/>
    <n v="1"/>
    <n v="2"/>
    <m/>
    <n v="2"/>
    <n v="1"/>
    <n v="2"/>
    <n v="52"/>
    <n v="1.34"/>
    <n v="197"/>
    <n v="5.09"/>
    <n v="55"/>
    <n v="1.4173076923076924"/>
    <n v="45.528506741852553"/>
    <n v="1.1732345968092774"/>
    <n v="1"/>
    <n v="1"/>
    <n v="2"/>
    <n v="1"/>
    <n v="3"/>
    <n v="3"/>
    <n v="1"/>
    <n v="3"/>
    <n v="3"/>
    <n v="0"/>
    <n v="0"/>
    <n v="0"/>
    <n v="2"/>
    <n v="1"/>
    <n v="2"/>
  </r>
  <r>
    <n v="81234"/>
    <x v="0"/>
    <n v="67"/>
    <n v="1"/>
    <n v="2"/>
    <m/>
    <n v="2"/>
    <n v="5"/>
    <n v="3"/>
    <n v="45"/>
    <n v="1.1599999999999999"/>
    <n v="227"/>
    <n v="5.87"/>
    <n v="46"/>
    <n v="1.1857777777777778"/>
    <n v="44.275764843814883"/>
    <n v="1.1413308270850058"/>
    <n v="1"/>
    <n v="2"/>
    <m/>
    <n v="12"/>
    <n v="2"/>
    <n v="0"/>
    <m/>
    <m/>
    <m/>
    <n v="2"/>
    <n v="0"/>
    <n v="0"/>
    <n v="1"/>
    <n v="1"/>
    <n v="2"/>
  </r>
  <r>
    <n v="81235"/>
    <x v="0"/>
    <n v="37"/>
    <n v="3"/>
    <n v="2"/>
    <m/>
    <n v="1"/>
    <n v="3"/>
    <n v="1"/>
    <n v="34"/>
    <n v="0.88"/>
    <n v="160"/>
    <n v="4.1399999999999997"/>
    <n v="40"/>
    <n v="1.0352941176470589"/>
    <n v="40.720789498889815"/>
    <n v="1.0539498458536187"/>
    <n v="2"/>
    <m/>
    <m/>
    <n v="15"/>
    <n v="3"/>
    <n v="3"/>
    <n v="3"/>
    <n v="3"/>
    <n v="3"/>
    <n v="5"/>
    <n v="0"/>
    <n v="4"/>
    <n v="1"/>
    <n v="1"/>
    <n v="2"/>
  </r>
  <r>
    <n v="81237"/>
    <x v="0"/>
    <n v="39"/>
    <n v="3"/>
    <n v="2"/>
    <m/>
    <n v="1"/>
    <n v="4"/>
    <n v="1"/>
    <n v="37"/>
    <n v="0.96"/>
    <n v="158"/>
    <n v="4.09"/>
    <n v="32"/>
    <n v="0.83027027027027023"/>
    <n v="30.418032264403934"/>
    <n v="0.78922462091426415"/>
    <n v="1"/>
    <m/>
    <m/>
    <n v="7"/>
    <n v="3"/>
    <n v="3"/>
    <n v="3"/>
    <n v="3"/>
    <n v="4"/>
    <n v="7"/>
    <n v="5"/>
    <n v="0"/>
    <n v="1"/>
    <n v="1"/>
    <n v="2"/>
  </r>
  <r>
    <n v="81241"/>
    <x v="0"/>
    <n v="51"/>
    <n v="4"/>
    <n v="2"/>
    <m/>
    <n v="1"/>
    <n v="3"/>
    <n v="3"/>
    <n v="46"/>
    <n v="1.19"/>
    <n v="160"/>
    <n v="4.1399999999999997"/>
    <n v="50"/>
    <n v="1.2934782608695652"/>
    <n v="54.482329143051572"/>
    <n v="1.4094341669615515"/>
    <n v="1"/>
    <n v="1"/>
    <n v="2"/>
    <n v="8"/>
    <n v="3"/>
    <n v="2"/>
    <n v="3"/>
    <n v="3"/>
    <n v="3"/>
    <n v="2"/>
    <n v="0"/>
    <n v="0"/>
    <n v="1"/>
    <n v="1"/>
    <n v="1"/>
  </r>
  <r>
    <n v="81250"/>
    <x v="0"/>
    <n v="50"/>
    <n v="2"/>
    <n v="2"/>
    <m/>
    <n v="2"/>
    <n v="1"/>
    <n v="1"/>
    <n v="41"/>
    <n v="1.06"/>
    <n v="184"/>
    <n v="4.76"/>
    <n v="42"/>
    <n v="1.0858536585365854"/>
    <n v="48.498400431091163"/>
    <n v="1.2538610843160154"/>
    <n v="1"/>
    <n v="2"/>
    <m/>
    <n v="2"/>
    <n v="5"/>
    <n v="1"/>
    <n v="3"/>
    <n v="3"/>
    <n v="2"/>
    <n v="1"/>
    <n v="0"/>
    <n v="0"/>
    <n v="1"/>
    <n v="2"/>
    <m/>
  </r>
  <r>
    <n v="81256"/>
    <x v="0"/>
    <n v="69"/>
    <n v="3"/>
    <n v="2"/>
    <m/>
    <n v="1"/>
    <n v="1"/>
    <n v="1"/>
    <n v="33"/>
    <n v="0.85"/>
    <n v="164"/>
    <n v="4.24"/>
    <n v="36"/>
    <n v="0.92727272727272725"/>
    <n v="38.66963512994689"/>
    <n v="0.99603605637741977"/>
    <n v="2"/>
    <n v="1"/>
    <n v="2"/>
    <n v="3"/>
    <n v="3"/>
    <n v="3"/>
    <n v="3"/>
    <n v="3"/>
    <n v="3"/>
    <m/>
    <n v="0"/>
    <n v="1"/>
    <n v="1"/>
    <n v="1"/>
    <n v="2"/>
  </r>
  <r>
    <n v="81259"/>
    <x v="0"/>
    <n v="75"/>
    <n v="3"/>
    <n v="1"/>
    <n v="2"/>
    <n v="1"/>
    <n v="4"/>
    <n v="2"/>
    <n v="43"/>
    <n v="1.1100000000000001"/>
    <n v="177"/>
    <n v="4.58"/>
    <n v="37"/>
    <n v="0.95511627906976748"/>
    <n v="49.906496662789863"/>
    <n v="1.2882839836208546"/>
    <n v="2"/>
    <n v="2"/>
    <m/>
    <n v="8"/>
    <n v="3"/>
    <n v="3"/>
    <n v="3"/>
    <n v="3"/>
    <n v="3"/>
    <m/>
    <n v="0"/>
    <n v="2"/>
    <n v="1"/>
    <n v="1"/>
    <n v="2"/>
  </r>
  <r>
    <n v="81260"/>
    <x v="0"/>
    <n v="44"/>
    <n v="2"/>
    <n v="2"/>
    <m/>
    <n v="2"/>
    <n v="5"/>
    <n v="1"/>
    <n v="38"/>
    <n v="0.98"/>
    <n v="154"/>
    <n v="3.98"/>
    <n v="34"/>
    <n v="0.87684210526315787"/>
    <n v="45.046014941149515"/>
    <n v="1.1617130169033296"/>
    <n v="1"/>
    <n v="2"/>
    <m/>
    <n v="15"/>
    <n v="3"/>
    <n v="2"/>
    <n v="3"/>
    <n v="3"/>
    <n v="2"/>
    <n v="0"/>
    <n v="1"/>
    <n v="0"/>
    <n v="1"/>
    <n v="1"/>
    <n v="2"/>
  </r>
  <r>
    <n v="81266"/>
    <x v="0"/>
    <n v="39"/>
    <n v="3"/>
    <n v="2"/>
    <m/>
    <n v="1"/>
    <n v="3"/>
    <n v="1"/>
    <n v="54"/>
    <n v="1.4"/>
    <n v="237"/>
    <n v="6.13"/>
    <n v="60"/>
    <n v="1.5555555555555556"/>
    <n v="59.84093386947572"/>
    <n v="1.5514316188382593"/>
    <n v="1"/>
    <m/>
    <m/>
    <n v="9"/>
    <n v="3"/>
    <n v="0"/>
    <n v="3"/>
    <n v="3"/>
    <n v="2"/>
    <n v="2"/>
    <n v="0"/>
    <n v="0"/>
    <n v="1"/>
    <n v="1"/>
    <n v="2"/>
  </r>
  <r>
    <n v="81270"/>
    <x v="0"/>
    <n v="43"/>
    <n v="6"/>
    <n v="2"/>
    <m/>
    <n v="2"/>
    <n v="5"/>
    <n v="1"/>
    <n v="41"/>
    <n v="1.06"/>
    <n v="185"/>
    <n v="4.78"/>
    <n v="50"/>
    <n v="1.2926829268292683"/>
    <n v="44.104386979659346"/>
    <n v="1.1402597609375345"/>
    <n v="1"/>
    <n v="2"/>
    <m/>
    <n v="15"/>
    <n v="3"/>
    <n v="3"/>
    <n v="1"/>
    <n v="1"/>
    <n v="3"/>
    <n v="1"/>
    <n v="0"/>
    <n v="0"/>
    <n v="1"/>
    <n v="1"/>
    <n v="2"/>
  </r>
  <r>
    <n v="81273"/>
    <x v="0"/>
    <n v="32"/>
    <n v="4"/>
    <n v="2"/>
    <m/>
    <n v="1"/>
    <n v="3"/>
    <n v="6"/>
    <n v="49"/>
    <n v="1.27"/>
    <n v="134"/>
    <n v="3.47"/>
    <n v="52"/>
    <n v="1.3477551020408165"/>
    <n v="46.95322291945439"/>
    <n v="1.216950879749124"/>
    <n v="2"/>
    <m/>
    <m/>
    <n v="8"/>
    <n v="4"/>
    <n v="1"/>
    <n v="3"/>
    <n v="3"/>
    <n v="1"/>
    <n v="2"/>
    <n v="0"/>
    <n v="0"/>
    <n v="1"/>
    <n v="1"/>
    <n v="2"/>
  </r>
  <r>
    <n v="81290"/>
    <x v="0"/>
    <n v="30"/>
    <n v="1"/>
    <n v="2"/>
    <m/>
    <n v="2"/>
    <n v="1"/>
    <n v="6"/>
    <n v="42"/>
    <n v="1.0900000000000001"/>
    <n v="140"/>
    <n v="3.62"/>
    <n v="46"/>
    <n v="1.1938095238095239"/>
    <n v="46.208229894908989"/>
    <n v="1.1992135853678763"/>
    <n v="1"/>
    <m/>
    <m/>
    <n v="1"/>
    <n v="3"/>
    <n v="0"/>
    <m/>
    <m/>
    <m/>
    <n v="1"/>
    <n v="0"/>
    <n v="0"/>
    <n v="1"/>
    <n v="2"/>
    <m/>
  </r>
  <r>
    <n v="81291"/>
    <x v="0"/>
    <n v="21"/>
    <n v="1"/>
    <n v="2"/>
    <m/>
    <n v="1"/>
    <n v="4"/>
    <n v="5"/>
    <n v="28"/>
    <n v="0.72"/>
    <n v="166"/>
    <n v="4.29"/>
    <n v="34"/>
    <n v="0.87428571428571433"/>
    <n v="30.958127602265886"/>
    <n v="0.79606613834397988"/>
    <n v="1"/>
    <m/>
    <m/>
    <n v="8"/>
    <n v="3"/>
    <n v="2"/>
    <n v="3"/>
    <n v="3"/>
    <n v="2"/>
    <n v="4"/>
    <n v="0"/>
    <n v="15"/>
    <n v="1"/>
    <n v="2"/>
    <m/>
  </r>
  <r>
    <n v="81292"/>
    <x v="0"/>
    <n v="47"/>
    <n v="6"/>
    <n v="2"/>
    <m/>
    <n v="2"/>
    <n v="4"/>
    <n v="1"/>
    <n v="45"/>
    <n v="1.1599999999999999"/>
    <n v="159"/>
    <n v="4.1100000000000003"/>
    <n v="52"/>
    <n v="1.3404444444444443"/>
    <n v="51.564155304770409"/>
    <n v="1.3292093367451927"/>
    <n v="1"/>
    <n v="2"/>
    <m/>
    <n v="14"/>
    <n v="2"/>
    <n v="3"/>
    <n v="3"/>
    <n v="3"/>
    <n v="3"/>
    <n v="3"/>
    <n v="0"/>
    <n v="0"/>
    <n v="1"/>
    <n v="1"/>
    <n v="2"/>
  </r>
  <r>
    <n v="81295"/>
    <x v="0"/>
    <n v="59"/>
    <n v="3"/>
    <n v="2"/>
    <m/>
    <n v="1"/>
    <n v="5"/>
    <n v="1"/>
    <n v="39"/>
    <n v="1.01"/>
    <n v="201"/>
    <n v="5.2"/>
    <n v="36"/>
    <n v="0.93230769230769228"/>
    <n v="49.391489999354299"/>
    <n v="1.279112946137124"/>
    <n v="2"/>
    <n v="2"/>
    <m/>
    <n v="15"/>
    <n v="2"/>
    <n v="3"/>
    <n v="3"/>
    <n v="3"/>
    <n v="3"/>
    <n v="2"/>
    <n v="0"/>
    <n v="20"/>
    <n v="1"/>
    <n v="1"/>
    <n v="2"/>
  </r>
  <r>
    <n v="81297"/>
    <x v="0"/>
    <n v="80"/>
    <n v="3"/>
    <n v="1"/>
    <n v="2"/>
    <n v="1"/>
    <n v="5"/>
    <n v="1"/>
    <n v="68"/>
    <n v="1.76"/>
    <n v="186"/>
    <n v="4.8099999999999996"/>
    <n v="75"/>
    <n v="1.9411764705882353"/>
    <n v="73.761226478523213"/>
    <n v="1.9091140970911891"/>
    <n v="2"/>
    <n v="2"/>
    <m/>
    <n v="8"/>
    <n v="1"/>
    <n v="3"/>
    <n v="3"/>
    <n v="3"/>
    <n v="2"/>
    <n v="0"/>
    <n v="0"/>
    <n v="0"/>
    <n v="2"/>
    <n v="1"/>
    <n v="2"/>
  </r>
  <r>
    <n v="81298"/>
    <x v="0"/>
    <n v="72"/>
    <n v="6"/>
    <n v="2"/>
    <m/>
    <n v="2"/>
    <n v="5"/>
    <n v="1"/>
    <n v="54"/>
    <n v="1.4"/>
    <n v="238"/>
    <n v="6.15"/>
    <n v="52"/>
    <n v="1.3481481481481481"/>
    <n v="60.587964755421311"/>
    <n v="1.5707990862516636"/>
    <n v="1"/>
    <n v="2"/>
    <m/>
    <n v="12"/>
    <n v="1"/>
    <n v="2"/>
    <m/>
    <m/>
    <m/>
    <m/>
    <n v="0"/>
    <n v="0"/>
    <n v="1"/>
    <n v="1"/>
    <n v="2"/>
  </r>
  <r>
    <n v="81306"/>
    <x v="0"/>
    <n v="57"/>
    <n v="3"/>
    <n v="2"/>
    <m/>
    <n v="1"/>
    <n v="2"/>
    <n v="1"/>
    <n v="37"/>
    <n v="0.96"/>
    <n v="151"/>
    <n v="3.9"/>
    <n v="35"/>
    <n v="0.90810810810810816"/>
    <n v="39.986042927705483"/>
    <n v="1.0374757083945205"/>
    <n v="2"/>
    <n v="1"/>
    <n v="2"/>
    <n v="7"/>
    <n v="4"/>
    <n v="3"/>
    <n v="3"/>
    <n v="3"/>
    <n v="3"/>
    <n v="0"/>
    <n v="3"/>
    <n v="0"/>
    <n v="1"/>
    <n v="1"/>
    <n v="2"/>
  </r>
  <r>
    <n v="81311"/>
    <x v="0"/>
    <n v="68"/>
    <n v="1"/>
    <n v="2"/>
    <m/>
    <n v="2"/>
    <n v="1"/>
    <n v="1"/>
    <n v="41"/>
    <n v="1.06"/>
    <n v="240"/>
    <n v="6.21"/>
    <n v="42"/>
    <n v="1.0858536585365854"/>
    <n v="41.906909605059639"/>
    <n v="1.0834469312527615"/>
    <n v="1"/>
    <n v="2"/>
    <m/>
    <n v="77"/>
    <n v="3"/>
    <n v="0"/>
    <n v="3"/>
    <n v="3"/>
    <n v="1"/>
    <m/>
    <n v="0"/>
    <n v="0"/>
    <n v="2"/>
    <n v="1"/>
    <n v="2"/>
  </r>
  <r>
    <n v="81320"/>
    <x v="0"/>
    <n v="28"/>
    <n v="3"/>
    <n v="2"/>
    <m/>
    <n v="1"/>
    <n v="3"/>
    <n v="1"/>
    <n v="65"/>
    <n v="1.68"/>
    <n v="132"/>
    <n v="3.41"/>
    <n v="74"/>
    <n v="1.9126153846153846"/>
    <n v="67.63965586791339"/>
    <n v="1.7482249516629922"/>
    <n v="2"/>
    <m/>
    <m/>
    <n v="6"/>
    <n v="3"/>
    <n v="2"/>
    <n v="3"/>
    <n v="2"/>
    <n v="2"/>
    <n v="3"/>
    <n v="0"/>
    <n v="5"/>
    <n v="1"/>
    <n v="1"/>
    <n v="2"/>
  </r>
  <r>
    <n v="81323"/>
    <x v="0"/>
    <n v="50"/>
    <n v="3"/>
    <n v="2"/>
    <m/>
    <n v="1"/>
    <n v="5"/>
    <n v="1"/>
    <n v="57"/>
    <n v="1.47"/>
    <n v="153"/>
    <n v="3.96"/>
    <n v="52"/>
    <n v="1.3410526315789473"/>
    <n v="62.071346127041231"/>
    <n v="1.6007873474868528"/>
    <n v="2"/>
    <n v="2"/>
    <m/>
    <n v="15"/>
    <n v="3"/>
    <n v="2"/>
    <n v="3"/>
    <n v="3"/>
    <n v="2"/>
    <n v="1"/>
    <n v="12"/>
    <n v="8"/>
    <n v="1"/>
    <n v="1"/>
    <n v="2"/>
  </r>
  <r>
    <n v="81339"/>
    <x v="0"/>
    <n v="55"/>
    <n v="3"/>
    <n v="2"/>
    <m/>
    <n v="1"/>
    <n v="1"/>
    <n v="5"/>
    <n v="22"/>
    <n v="0.56999999999999995"/>
    <n v="347"/>
    <n v="8.9700000000000006"/>
    <n v="32"/>
    <n v="0.82909090909090899"/>
    <n v="22.27053407562542"/>
    <n v="0.57700929195938577"/>
    <n v="2"/>
    <n v="2"/>
    <m/>
    <n v="2"/>
    <n v="4"/>
    <n v="3"/>
    <n v="2"/>
    <n v="2"/>
    <n v="3"/>
    <n v="1"/>
    <n v="2"/>
    <n v="0"/>
    <n v="1"/>
    <n v="1"/>
    <n v="2"/>
  </r>
  <r>
    <n v="81342"/>
    <x v="0"/>
    <n v="46"/>
    <n v="3"/>
    <n v="2"/>
    <m/>
    <n v="1"/>
    <n v="5"/>
    <n v="1"/>
    <n v="51"/>
    <n v="1.32"/>
    <n v="184"/>
    <n v="4.76"/>
    <n v="57"/>
    <n v="1.4752941176470591"/>
    <n v="50.228020108243022"/>
    <n v="1.3000193439780547"/>
    <n v="2"/>
    <n v="2"/>
    <m/>
    <n v="15"/>
    <n v="2"/>
    <n v="2"/>
    <n v="3"/>
    <n v="3"/>
    <n v="2"/>
    <n v="1"/>
    <n v="0"/>
    <n v="0"/>
    <n v="1"/>
    <n v="1"/>
    <n v="2"/>
  </r>
  <r>
    <n v="81344"/>
    <x v="0"/>
    <n v="59"/>
    <n v="1"/>
    <n v="2"/>
    <m/>
    <n v="2"/>
    <n v="1"/>
    <n v="1"/>
    <n v="40"/>
    <n v="1.03"/>
    <n v="235"/>
    <n v="6.08"/>
    <n v="49"/>
    <n v="1.2617499999999999"/>
    <n v="41.818472397845333"/>
    <n v="1.0768256642445173"/>
    <n v="1"/>
    <n v="2"/>
    <m/>
    <n v="10"/>
    <n v="3"/>
    <n v="2"/>
    <n v="3"/>
    <n v="3"/>
    <n v="3"/>
    <m/>
    <n v="0"/>
    <n v="2"/>
    <n v="1"/>
    <n v="1"/>
    <n v="2"/>
  </r>
  <r>
    <n v="81347"/>
    <x v="0"/>
    <n v="42"/>
    <n v="3"/>
    <n v="2"/>
    <m/>
    <n v="1"/>
    <n v="5"/>
    <n v="1"/>
    <n v="51"/>
    <n v="1.32"/>
    <n v="186"/>
    <n v="4.8099999999999996"/>
    <n v="53"/>
    <n v="1.371764705882353"/>
    <n v="53.874618732608234"/>
    <n v="1.3944018966086837"/>
    <n v="2"/>
    <n v="2"/>
    <m/>
    <n v="15"/>
    <n v="1"/>
    <n v="3"/>
    <n v="3"/>
    <n v="3"/>
    <n v="3"/>
    <n v="7"/>
    <n v="0"/>
    <n v="0"/>
    <n v="1"/>
    <n v="1"/>
    <n v="2"/>
  </r>
  <r>
    <n v="81348"/>
    <x v="0"/>
    <n v="21"/>
    <n v="2"/>
    <n v="2"/>
    <m/>
    <n v="2"/>
    <n v="2"/>
    <n v="5"/>
    <n v="33"/>
    <n v="0.85"/>
    <n v="147"/>
    <n v="3.8"/>
    <n v="38"/>
    <n v="0.97878787878787865"/>
    <n v="39.213898139025027"/>
    <n v="1.0100549520657962"/>
    <n v="1"/>
    <m/>
    <m/>
    <n v="8"/>
    <n v="3"/>
    <n v="2"/>
    <m/>
    <m/>
    <m/>
    <n v="2"/>
    <n v="0"/>
    <n v="0"/>
    <n v="1"/>
    <n v="2"/>
    <m/>
  </r>
  <r>
    <n v="81349"/>
    <x v="0"/>
    <n v="36"/>
    <n v="2"/>
    <n v="2"/>
    <m/>
    <n v="2"/>
    <n v="3"/>
    <n v="6"/>
    <n v="39"/>
    <n v="1.01"/>
    <n v="204"/>
    <n v="5.28"/>
    <n v="44"/>
    <n v="1.1394871794871795"/>
    <n v="43.448440618148467"/>
    <n v="1.12520320575205"/>
    <n v="1"/>
    <m/>
    <m/>
    <n v="4"/>
    <n v="3"/>
    <n v="3"/>
    <n v="1"/>
    <n v="1"/>
    <n v="3"/>
    <n v="5"/>
    <n v="0"/>
    <n v="0"/>
    <n v="1"/>
    <n v="2"/>
    <m/>
  </r>
  <r>
    <n v="81353"/>
    <x v="0"/>
    <n v="76"/>
    <n v="3"/>
    <n v="2"/>
    <m/>
    <n v="1"/>
    <n v="5"/>
    <n v="1"/>
    <n v="22"/>
    <n v="0.56999999999999995"/>
    <n v="108"/>
    <n v="2.79"/>
    <n v="29"/>
    <n v="0.75136363636363623"/>
    <n v="22.428945714013331"/>
    <n v="0.58111359349943625"/>
    <n v="2"/>
    <n v="2"/>
    <m/>
    <n v="15"/>
    <n v="4"/>
    <n v="3"/>
    <n v="3"/>
    <n v="3"/>
    <n v="1"/>
    <n v="2"/>
    <n v="1"/>
    <n v="0"/>
    <n v="1"/>
    <n v="1"/>
    <n v="2"/>
  </r>
  <r>
    <n v="81362"/>
    <x v="0"/>
    <n v="21"/>
    <n v="3"/>
    <n v="2"/>
    <m/>
    <n v="1"/>
    <n v="2"/>
    <n v="5"/>
    <n v="67"/>
    <n v="1.73"/>
    <n v="221"/>
    <n v="5.72"/>
    <n v="69"/>
    <n v="1.7816417910447762"/>
    <n v="68.600428066022388"/>
    <n v="1.7713244858838617"/>
    <n v="2"/>
    <m/>
    <m/>
    <m/>
    <n v="3"/>
    <n v="0"/>
    <n v="3"/>
    <n v="3"/>
    <n v="2"/>
    <n v="10"/>
    <n v="0"/>
    <n v="10"/>
    <n v="1"/>
    <n v="2"/>
    <m/>
  </r>
  <r>
    <n v="81366"/>
    <x v="0"/>
    <n v="38"/>
    <n v="2"/>
    <n v="2"/>
    <m/>
    <n v="2"/>
    <n v="1"/>
    <n v="6"/>
    <n v="48"/>
    <n v="1.24"/>
    <n v="214"/>
    <n v="5.53"/>
    <n v="56"/>
    <n v="1.4466666666666665"/>
    <n v="54.680256539789397"/>
    <n v="1.4125732939445594"/>
    <n v="1"/>
    <m/>
    <m/>
    <n v="5"/>
    <n v="3"/>
    <n v="2"/>
    <n v="3"/>
    <n v="3"/>
    <n v="3"/>
    <n v="7"/>
    <n v="30"/>
    <n v="0"/>
    <n v="1"/>
    <n v="2"/>
    <m/>
  </r>
  <r>
    <n v="81367"/>
    <x v="0"/>
    <n v="48"/>
    <n v="1"/>
    <n v="2"/>
    <m/>
    <n v="2"/>
    <n v="2"/>
    <n v="1"/>
    <n v="46"/>
    <n v="1.19"/>
    <n v="223"/>
    <n v="5.77"/>
    <n v="43"/>
    <n v="1.112391304347826"/>
    <n v="43.370835174403283"/>
    <n v="1.1219846490769545"/>
    <n v="1"/>
    <n v="2"/>
    <m/>
    <n v="77"/>
    <n v="4"/>
    <n v="2"/>
    <m/>
    <m/>
    <m/>
    <n v="14"/>
    <n v="1"/>
    <n v="0"/>
    <n v="1"/>
    <n v="2"/>
    <m/>
  </r>
  <r>
    <n v="81373"/>
    <x v="0"/>
    <n v="49"/>
    <n v="3"/>
    <n v="2"/>
    <m/>
    <n v="1"/>
    <n v="4"/>
    <n v="1"/>
    <n v="50"/>
    <n v="1.29"/>
    <n v="201"/>
    <n v="5.2"/>
    <n v="48"/>
    <n v="1.2383999999999999"/>
    <n v="49.032949676211196"/>
    <n v="1.265050101646249"/>
    <n v="2"/>
    <n v="2"/>
    <m/>
    <n v="4"/>
    <n v="2"/>
    <n v="3"/>
    <n v="3"/>
    <n v="3"/>
    <n v="3"/>
    <n v="0"/>
    <n v="10"/>
    <n v="0"/>
    <n v="1"/>
    <n v="1"/>
    <n v="1"/>
  </r>
  <r>
    <n v="81377"/>
    <x v="0"/>
    <n v="80"/>
    <n v="3"/>
    <n v="2"/>
    <m/>
    <n v="1"/>
    <n v="4"/>
    <n v="1"/>
    <n v="47"/>
    <n v="1.22"/>
    <n v="207"/>
    <n v="5.35"/>
    <n v="50"/>
    <n v="1.2978723404255319"/>
    <n v="52.505373875724445"/>
    <n v="1.3629054495400812"/>
    <n v="1"/>
    <n v="2"/>
    <m/>
    <n v="9"/>
    <n v="3"/>
    <n v="3"/>
    <n v="3"/>
    <n v="3"/>
    <n v="3"/>
    <n v="1"/>
    <n v="0"/>
    <n v="4"/>
    <n v="1"/>
    <n v="1"/>
    <n v="2"/>
  </r>
  <r>
    <n v="81379"/>
    <x v="0"/>
    <n v="48"/>
    <n v="1"/>
    <n v="2"/>
    <m/>
    <n v="1"/>
    <n v="2"/>
    <n v="1"/>
    <n v="39"/>
    <n v="1.01"/>
    <n v="172"/>
    <n v="4.45"/>
    <n v="38"/>
    <n v="0.98410256410256414"/>
    <n v="40.447960347003551"/>
    <n v="1.0474984602685535"/>
    <n v="2"/>
    <n v="2"/>
    <m/>
    <n v="15"/>
    <n v="3"/>
    <n v="3"/>
    <n v="3"/>
    <n v="3"/>
    <n v="3"/>
    <n v="10"/>
    <n v="0"/>
    <n v="0"/>
    <n v="1"/>
    <n v="1"/>
    <n v="2"/>
  </r>
  <r>
    <n v="81380"/>
    <x v="0"/>
    <n v="80"/>
    <n v="3"/>
    <n v="2"/>
    <m/>
    <n v="1"/>
    <n v="1"/>
    <n v="2"/>
    <n v="33"/>
    <n v="0.85"/>
    <n v="162"/>
    <n v="4.1900000000000004"/>
    <n v="38"/>
    <n v="0.97878787878787865"/>
    <n v="35.060960986671155"/>
    <n v="0.90308535874759033"/>
    <n v="2"/>
    <n v="2"/>
    <m/>
    <n v="3"/>
    <n v="3"/>
    <n v="3"/>
    <n v="3"/>
    <n v="3"/>
    <n v="3"/>
    <m/>
    <n v="0"/>
    <n v="0"/>
    <n v="2"/>
    <n v="1"/>
    <n v="2"/>
  </r>
  <r>
    <n v="81382"/>
    <x v="0"/>
    <n v="71"/>
    <n v="1"/>
    <n v="1"/>
    <n v="2"/>
    <n v="1"/>
    <n v="4"/>
    <n v="1"/>
    <n v="63"/>
    <n v="1.63"/>
    <n v="179"/>
    <n v="4.63"/>
    <n v="70"/>
    <n v="1.8111111111111111"/>
    <n v="67.987421457907317"/>
    <n v="1.7590396345458559"/>
    <n v="2"/>
    <n v="2"/>
    <m/>
    <n v="14"/>
    <n v="2"/>
    <n v="3"/>
    <n v="3"/>
    <n v="3"/>
    <n v="3"/>
    <n v="0"/>
    <n v="0"/>
    <n v="0"/>
    <n v="2"/>
    <n v="1"/>
    <n v="2"/>
  </r>
  <r>
    <n v="81384"/>
    <x v="0"/>
    <n v="40"/>
    <n v="6"/>
    <n v="2"/>
    <m/>
    <n v="2"/>
    <n v="5"/>
    <n v="1"/>
    <n v="42"/>
    <n v="1.0900000000000001"/>
    <n v="173"/>
    <n v="4.47"/>
    <n v="51"/>
    <n v="1.3235714285714286"/>
    <n v="43.129826835303668"/>
    <n v="1.1193216964400239"/>
    <n v="2"/>
    <n v="2"/>
    <m/>
    <n v="15"/>
    <n v="3"/>
    <n v="1"/>
    <n v="1"/>
    <n v="3"/>
    <n v="1"/>
    <n v="1"/>
    <n v="1"/>
    <n v="0"/>
    <n v="1"/>
    <n v="1"/>
    <n v="2"/>
  </r>
  <r>
    <n v="81385"/>
    <x v="0"/>
    <n v="69"/>
    <n v="3"/>
    <n v="1"/>
    <n v="1"/>
    <n v="1"/>
    <n v="5"/>
    <n v="1"/>
    <n v="44"/>
    <n v="1.1399999999999999"/>
    <n v="176"/>
    <n v="4.55"/>
    <n v="42"/>
    <n v="1.0881818181818181"/>
    <n v="51.302558488719889"/>
    <n v="1.329202651753197"/>
    <n v="2"/>
    <n v="1"/>
    <n v="1"/>
    <n v="15"/>
    <n v="2"/>
    <n v="0"/>
    <n v="4"/>
    <n v="4"/>
    <n v="4"/>
    <m/>
    <n v="0"/>
    <n v="0"/>
    <n v="1"/>
    <n v="1"/>
    <n v="2"/>
  </r>
  <r>
    <n v="81388"/>
    <x v="0"/>
    <n v="26"/>
    <n v="1"/>
    <n v="2"/>
    <m/>
    <n v="2"/>
    <n v="3"/>
    <n v="1"/>
    <n v="44"/>
    <n v="1.1399999999999999"/>
    <n v="221"/>
    <n v="5.72"/>
    <n v="47"/>
    <n v="1.2177272727272728"/>
    <n v="49.818592129779873"/>
    <n v="1.2907544324533875"/>
    <n v="1"/>
    <m/>
    <m/>
    <n v="5"/>
    <n v="3"/>
    <n v="2"/>
    <m/>
    <m/>
    <m/>
    <n v="3"/>
    <n v="0"/>
    <m/>
    <n v="1"/>
    <n v="2"/>
    <m/>
  </r>
  <r>
    <n v="81391"/>
    <x v="0"/>
    <n v="64"/>
    <n v="4"/>
    <n v="2"/>
    <m/>
    <n v="1"/>
    <n v="2"/>
    <n v="4"/>
    <n v="71"/>
    <n v="1.84"/>
    <n v="215"/>
    <n v="5.56"/>
    <n v="67"/>
    <n v="1.7363380281690142"/>
    <n v="72.365283623917833"/>
    <n v="1.8753819981409692"/>
    <n v="1"/>
    <n v="2"/>
    <m/>
    <n v="3"/>
    <n v="1"/>
    <n v="2"/>
    <n v="3"/>
    <n v="3"/>
    <n v="3"/>
    <m/>
    <n v="0"/>
    <n v="0"/>
    <n v="2"/>
    <n v="1"/>
    <n v="2"/>
  </r>
  <r>
    <n v="81395"/>
    <x v="0"/>
    <n v="23"/>
    <n v="1"/>
    <n v="2"/>
    <m/>
    <n v="1"/>
    <n v="3"/>
    <n v="5"/>
    <n v="45"/>
    <n v="1.1599999999999999"/>
    <n v="160"/>
    <n v="4.1399999999999997"/>
    <n v="43"/>
    <n v="1.1084444444444443"/>
    <n v="50.587581888839395"/>
    <n v="1.3040354442456377"/>
    <n v="1"/>
    <m/>
    <m/>
    <n v="12"/>
    <n v="3"/>
    <n v="2"/>
    <n v="2"/>
    <n v="2"/>
    <n v="2"/>
    <n v="2"/>
    <n v="0"/>
    <n v="0"/>
    <n v="1"/>
    <n v="1"/>
    <n v="2"/>
  </r>
  <r>
    <n v="81396"/>
    <x v="0"/>
    <n v="21"/>
    <n v="1"/>
    <n v="2"/>
    <m/>
    <n v="2"/>
    <n v="3"/>
    <n v="5"/>
    <n v="40"/>
    <n v="1.03"/>
    <n v="130"/>
    <n v="3.36"/>
    <n v="36"/>
    <n v="0.92699999999999994"/>
    <n v="47.220492716490654"/>
    <n v="1.2159276874496343"/>
    <n v="1"/>
    <m/>
    <m/>
    <n v="8"/>
    <n v="3"/>
    <n v="3"/>
    <n v="3"/>
    <n v="3"/>
    <n v="3"/>
    <n v="5"/>
    <n v="0"/>
    <n v="0"/>
    <n v="1"/>
    <n v="2"/>
    <m/>
  </r>
  <r>
    <n v="81415"/>
    <x v="0"/>
    <n v="80"/>
    <n v="4"/>
    <n v="2"/>
    <m/>
    <n v="1"/>
    <n v="2"/>
    <n v="1"/>
    <n v="54"/>
    <n v="1.4"/>
    <n v="139"/>
    <n v="3.59"/>
    <n v="64"/>
    <n v="1.6592592592592592"/>
    <n v="55.845086861487786"/>
    <n v="1.4478355852978313"/>
    <n v="1"/>
    <n v="1"/>
    <n v="2"/>
    <n v="14"/>
    <n v="2"/>
    <n v="0"/>
    <n v="3"/>
    <n v="3"/>
    <n v="3"/>
    <m/>
    <n v="0"/>
    <n v="0"/>
    <n v="2"/>
    <n v="1"/>
    <n v="2"/>
  </r>
  <r>
    <n v="81416"/>
    <x v="0"/>
    <n v="80"/>
    <n v="3"/>
    <n v="2"/>
    <m/>
    <n v="1"/>
    <n v="4"/>
    <n v="1"/>
    <n v="47"/>
    <n v="1.22"/>
    <n v="264"/>
    <n v="6.83"/>
    <n v="51"/>
    <n v="1.3238297872340425"/>
    <n v="48.081457160205666"/>
    <n v="1.2480718667117214"/>
    <n v="1"/>
    <n v="2"/>
    <m/>
    <n v="3"/>
    <n v="3"/>
    <n v="3"/>
    <n v="1"/>
    <n v="2"/>
    <n v="3"/>
    <n v="0"/>
    <n v="4"/>
    <n v="30"/>
    <n v="1"/>
    <n v="1"/>
    <n v="2"/>
  </r>
  <r>
    <n v="81427"/>
    <x v="0"/>
    <n v="52"/>
    <n v="1"/>
    <n v="2"/>
    <m/>
    <n v="2"/>
    <n v="1"/>
    <n v="6"/>
    <n v="51"/>
    <n v="1.32"/>
    <n v="191"/>
    <n v="4.9400000000000004"/>
    <n v="53"/>
    <n v="1.371764705882353"/>
    <n v="54.878821884121734"/>
    <n v="1.420393037000798"/>
    <n v="1"/>
    <n v="1"/>
    <n v="2"/>
    <n v="4"/>
    <n v="4"/>
    <n v="3"/>
    <n v="3"/>
    <n v="3"/>
    <n v="3"/>
    <n v="1"/>
    <n v="0"/>
    <n v="0"/>
    <n v="1"/>
    <n v="2"/>
    <m/>
  </r>
  <r>
    <n v="81430"/>
    <x v="0"/>
    <n v="62"/>
    <n v="3"/>
    <n v="2"/>
    <m/>
    <n v="1"/>
    <n v="4"/>
    <n v="1"/>
    <n v="40"/>
    <n v="1.03"/>
    <n v="278"/>
    <n v="7.19"/>
    <n v="37"/>
    <n v="0.95274999999999999"/>
    <n v="48.68386767168527"/>
    <n v="1.2536095925458957"/>
    <n v="2"/>
    <n v="2"/>
    <m/>
    <n v="9"/>
    <n v="3"/>
    <n v="3"/>
    <m/>
    <m/>
    <m/>
    <n v="1"/>
    <n v="0"/>
    <n v="0"/>
    <n v="1"/>
    <n v="2"/>
    <m/>
  </r>
  <r>
    <n v="81441"/>
    <x v="0"/>
    <n v="34"/>
    <n v="3"/>
    <n v="2"/>
    <m/>
    <n v="1"/>
    <n v="4"/>
    <n v="5"/>
    <n v="48"/>
    <n v="1.24"/>
    <n v="304"/>
    <n v="7.86"/>
    <n v="42"/>
    <n v="1.085"/>
    <n v="48.183383024605554"/>
    <n v="1.2447373948023102"/>
    <n v="2"/>
    <m/>
    <m/>
    <n v="5"/>
    <n v="2"/>
    <n v="3"/>
    <n v="3"/>
    <n v="3"/>
    <n v="3"/>
    <n v="2"/>
    <n v="0"/>
    <n v="0"/>
    <n v="1"/>
    <n v="1"/>
    <n v="2"/>
  </r>
  <r>
    <n v="81452"/>
    <x v="0"/>
    <n v="60"/>
    <n v="3"/>
    <n v="2"/>
    <m/>
    <n v="1"/>
    <n v="5"/>
    <n v="5"/>
    <n v="67"/>
    <n v="1.73"/>
    <n v="211"/>
    <n v="5.46"/>
    <n v="71"/>
    <n v="1.8332835820895521"/>
    <n v="73.51422478853209"/>
    <n v="1.8982031176740375"/>
    <n v="2"/>
    <n v="2"/>
    <m/>
    <n v="15"/>
    <n v="2"/>
    <n v="1"/>
    <n v="2"/>
    <n v="2"/>
    <n v="1"/>
    <n v="0"/>
    <n v="0"/>
    <n v="0"/>
    <n v="1"/>
    <n v="1"/>
    <n v="2"/>
  </r>
  <r>
    <n v="81456"/>
    <x v="0"/>
    <n v="80"/>
    <n v="3"/>
    <n v="2"/>
    <m/>
    <n v="1"/>
    <n v="4"/>
    <n v="1"/>
    <n v="47"/>
    <n v="1.22"/>
    <n v="121"/>
    <n v="3.13"/>
    <n v="41"/>
    <n v="1.0642553191489361"/>
    <n v="42.601390503748163"/>
    <n v="1.1058233279696332"/>
    <n v="1"/>
    <n v="2"/>
    <m/>
    <n v="8"/>
    <n v="2"/>
    <n v="0"/>
    <n v="3"/>
    <n v="3"/>
    <n v="3"/>
    <n v="7"/>
    <n v="5"/>
    <n v="3"/>
    <n v="1"/>
    <n v="1"/>
    <n v="2"/>
  </r>
  <r>
    <n v="81468"/>
    <x v="0"/>
    <n v="74"/>
    <n v="3"/>
    <n v="1"/>
    <n v="2"/>
    <n v="1"/>
    <n v="2"/>
    <n v="1"/>
    <n v="41"/>
    <n v="1.06"/>
    <n v="187"/>
    <n v="4.84"/>
    <n v="37"/>
    <n v="0.9565853658536585"/>
    <n v="45.737071027741685"/>
    <n v="1.1824706168147852"/>
    <n v="2"/>
    <n v="2"/>
    <m/>
    <n v="14"/>
    <n v="2"/>
    <n v="3"/>
    <n v="3"/>
    <n v="3"/>
    <n v="3"/>
    <n v="5"/>
    <n v="0"/>
    <n v="1"/>
    <n v="1"/>
    <n v="1"/>
    <n v="2"/>
  </r>
  <r>
    <n v="81472"/>
    <x v="0"/>
    <n v="29"/>
    <n v="7"/>
    <n v="2"/>
    <m/>
    <n v="2"/>
    <n v="5"/>
    <n v="5"/>
    <n v="48"/>
    <n v="1.24"/>
    <n v="185"/>
    <n v="4.78"/>
    <n v="53"/>
    <n v="1.3691666666666666"/>
    <n v="52.402513627473247"/>
    <n v="1.3537316020430588"/>
    <n v="1"/>
    <m/>
    <m/>
    <n v="12"/>
    <n v="3"/>
    <n v="2"/>
    <n v="3"/>
    <n v="3"/>
    <n v="2"/>
    <n v="0"/>
    <n v="0"/>
    <n v="0"/>
    <n v="1"/>
    <n v="1"/>
    <n v="1"/>
  </r>
  <r>
    <n v="81482"/>
    <x v="0"/>
    <n v="49"/>
    <n v="3"/>
    <n v="2"/>
    <m/>
    <n v="1"/>
    <n v="5"/>
    <n v="1"/>
    <n v="41"/>
    <n v="1.06"/>
    <n v="199"/>
    <n v="5.15"/>
    <n v="37"/>
    <n v="0.9565853658536585"/>
    <n v="41.031366105059497"/>
    <n v="1.0608109285698311"/>
    <n v="2"/>
    <n v="2"/>
    <m/>
    <n v="15"/>
    <n v="3"/>
    <n v="0"/>
    <n v="3"/>
    <n v="3"/>
    <n v="1"/>
    <n v="5"/>
    <n v="5"/>
    <n v="4"/>
    <n v="1"/>
    <n v="1"/>
    <n v="2"/>
  </r>
  <r>
    <n v="81484"/>
    <x v="0"/>
    <n v="32"/>
    <n v="3"/>
    <n v="2"/>
    <m/>
    <n v="1"/>
    <n v="4"/>
    <n v="1"/>
    <n v="33"/>
    <n v="0.85"/>
    <n v="242"/>
    <n v="6.26"/>
    <n v="41"/>
    <n v="1.0560606060606061"/>
    <n v="32.503339879920532"/>
    <n v="0.83720723933128649"/>
    <n v="2"/>
    <m/>
    <m/>
    <n v="7"/>
    <n v="3"/>
    <n v="3"/>
    <n v="3"/>
    <n v="3"/>
    <n v="3"/>
    <n v="1"/>
    <n v="0"/>
    <n v="1"/>
    <n v="1"/>
    <n v="1"/>
    <n v="2"/>
  </r>
  <r>
    <n v="81485"/>
    <x v="0"/>
    <n v="51"/>
    <n v="6"/>
    <n v="2"/>
    <m/>
    <n v="2"/>
    <n v="3"/>
    <n v="1"/>
    <n v="62"/>
    <n v="1.6"/>
    <n v="195"/>
    <n v="5.04"/>
    <n v="68"/>
    <n v="1.7548387096774196"/>
    <n v="69.388463316116869"/>
    <n v="1.7906700210610806"/>
    <n v="1"/>
    <n v="2"/>
    <m/>
    <n v="14"/>
    <n v="3"/>
    <n v="0"/>
    <m/>
    <m/>
    <m/>
    <m/>
    <n v="0"/>
    <n v="0"/>
    <n v="1"/>
    <n v="2"/>
    <m/>
  </r>
  <r>
    <n v="81486"/>
    <x v="0"/>
    <n v="74"/>
    <n v="3"/>
    <n v="2"/>
    <m/>
    <n v="2"/>
    <n v="5"/>
    <n v="1"/>
    <n v="51"/>
    <n v="1.32"/>
    <n v="159"/>
    <n v="4.1100000000000003"/>
    <n v="54"/>
    <n v="1.3976470588235295"/>
    <n v="56.284830588198609"/>
    <n v="1.4567838505180819"/>
    <n v="1"/>
    <n v="2"/>
    <m/>
    <n v="15"/>
    <n v="2"/>
    <n v="2"/>
    <n v="9"/>
    <n v="2"/>
    <n v="2"/>
    <n v="0"/>
    <n v="1"/>
    <n v="0"/>
    <n v="2"/>
    <n v="1"/>
    <n v="2"/>
  </r>
  <r>
    <n v="81489"/>
    <x v="0"/>
    <n v="38"/>
    <n v="6"/>
    <n v="2"/>
    <m/>
    <n v="2"/>
    <n v="5"/>
    <n v="1"/>
    <n v="39"/>
    <n v="1.01"/>
    <n v="151"/>
    <n v="3.9"/>
    <n v="35"/>
    <n v="0.90641025641025641"/>
    <n v="37.052546550664601"/>
    <n v="0.95956594913259607"/>
    <n v="2"/>
    <m/>
    <m/>
    <n v="15"/>
    <n v="2"/>
    <n v="3"/>
    <n v="3"/>
    <n v="3"/>
    <n v="3"/>
    <n v="2"/>
    <n v="0"/>
    <n v="0"/>
    <n v="2"/>
    <n v="1"/>
    <n v="2"/>
  </r>
  <r>
    <n v="81491"/>
    <x v="0"/>
    <n v="32"/>
    <n v="3"/>
    <n v="1"/>
    <n v="2"/>
    <n v="1"/>
    <n v="4"/>
    <n v="1"/>
    <n v="51"/>
    <n v="1.32"/>
    <n v="187"/>
    <n v="4.84"/>
    <n v="60"/>
    <n v="1.5529411764705883"/>
    <n v="53.443771535240856"/>
    <n v="1.3832505573827045"/>
    <n v="1"/>
    <m/>
    <m/>
    <n v="14"/>
    <n v="5"/>
    <n v="2"/>
    <n v="3"/>
    <n v="2"/>
    <n v="2"/>
    <n v="6"/>
    <n v="0"/>
    <n v="1"/>
    <n v="1"/>
    <n v="1"/>
    <n v="2"/>
  </r>
  <r>
    <n v="81494"/>
    <x v="0"/>
    <n v="38"/>
    <n v="3"/>
    <n v="2"/>
    <m/>
    <n v="1"/>
    <n v="5"/>
    <n v="3"/>
    <n v="37"/>
    <n v="0.96"/>
    <n v="249"/>
    <n v="6.44"/>
    <n v="44"/>
    <n v="1.1416216216216215"/>
    <n v="31.596107992666543"/>
    <n v="0.81979091007999672"/>
    <n v="2"/>
    <m/>
    <m/>
    <n v="15"/>
    <n v="3"/>
    <n v="0"/>
    <n v="3"/>
    <n v="3"/>
    <n v="1"/>
    <n v="2"/>
    <n v="2"/>
    <n v="0"/>
    <n v="1"/>
    <n v="1"/>
    <n v="2"/>
  </r>
  <r>
    <n v="81504"/>
    <x v="0"/>
    <n v="80"/>
    <n v="2"/>
    <n v="2"/>
    <m/>
    <n v="2"/>
    <n v="2"/>
    <n v="1"/>
    <n v="68"/>
    <n v="1.76"/>
    <n v="212"/>
    <n v="5.48"/>
    <n v="66"/>
    <n v="1.7082352941176471"/>
    <n v="80.784006085383979"/>
    <n v="2.0908801575040563"/>
    <n v="1"/>
    <n v="2"/>
    <m/>
    <n v="6"/>
    <n v="3"/>
    <n v="0"/>
    <n v="3"/>
    <n v="3"/>
    <n v="1"/>
    <n v="0"/>
    <n v="0"/>
    <n v="0"/>
    <n v="2"/>
    <n v="1"/>
    <n v="2"/>
  </r>
  <r>
    <n v="81509"/>
    <x v="0"/>
    <n v="42"/>
    <n v="4"/>
    <n v="2"/>
    <m/>
    <n v="1"/>
    <n v="4"/>
    <n v="5"/>
    <n v="59"/>
    <n v="1.53"/>
    <n v="201"/>
    <n v="5.2"/>
    <n v="54"/>
    <n v="1.4003389830508475"/>
    <n v="52.598890576899777"/>
    <n v="1.3640051285196044"/>
    <n v="1"/>
    <n v="1"/>
    <n v="1"/>
    <n v="2"/>
    <n v="4"/>
    <n v="0"/>
    <n v="3"/>
    <n v="3"/>
    <n v="1"/>
    <n v="6"/>
    <n v="30"/>
    <m/>
    <n v="1"/>
    <n v="1"/>
    <n v="2"/>
  </r>
  <r>
    <n v="81512"/>
    <x v="0"/>
    <n v="69"/>
    <n v="6"/>
    <n v="1"/>
    <n v="2"/>
    <n v="1"/>
    <n v="4"/>
    <n v="1"/>
    <n v="55"/>
    <n v="1.42"/>
    <n v="167"/>
    <n v="4.32"/>
    <n v="63"/>
    <n v="1.6265454545454545"/>
    <n v="51.392531088261364"/>
    <n v="1.3268617117332933"/>
    <n v="2"/>
    <n v="2"/>
    <m/>
    <n v="8"/>
    <n v="1"/>
    <n v="3"/>
    <m/>
    <m/>
    <m/>
    <n v="0"/>
    <n v="8"/>
    <n v="1"/>
    <n v="2"/>
    <n v="1"/>
    <n v="2"/>
  </r>
  <r>
    <n v="81514"/>
    <x v="0"/>
    <n v="23"/>
    <n v="1"/>
    <n v="2"/>
    <m/>
    <n v="1"/>
    <n v="2"/>
    <n v="5"/>
    <n v="45"/>
    <n v="1.1599999999999999"/>
    <n v="173"/>
    <n v="4.47"/>
    <n v="43"/>
    <n v="1.1084444444444443"/>
    <n v="45.389959272531527"/>
    <n v="1.1700522834697014"/>
    <n v="1"/>
    <m/>
    <m/>
    <n v="6"/>
    <n v="3"/>
    <n v="1"/>
    <n v="2"/>
    <n v="2"/>
    <n v="2"/>
    <n v="6"/>
    <n v="5"/>
    <n v="0"/>
    <n v="1"/>
    <n v="2"/>
    <m/>
  </r>
  <r>
    <n v="81519"/>
    <x v="0"/>
    <n v="58"/>
    <n v="3"/>
    <n v="2"/>
    <m/>
    <n v="1"/>
    <n v="5"/>
    <n v="1"/>
    <n v="39"/>
    <n v="1.01"/>
    <n v="229"/>
    <n v="5.92"/>
    <n v="46"/>
    <n v="1.1912820512820512"/>
    <n v="42.752825845172211"/>
    <n v="1.107188566759588"/>
    <n v="1"/>
    <n v="2"/>
    <m/>
    <n v="15"/>
    <n v="3"/>
    <n v="2"/>
    <m/>
    <m/>
    <m/>
    <n v="0"/>
    <n v="2"/>
    <n v="0"/>
    <n v="1"/>
    <n v="1"/>
    <n v="2"/>
  </r>
  <r>
    <n v="81524"/>
    <x v="0"/>
    <n v="73"/>
    <n v="2"/>
    <n v="2"/>
    <m/>
    <n v="2"/>
    <n v="2"/>
    <n v="1"/>
    <n v="35"/>
    <n v="0.91"/>
    <n v="130"/>
    <n v="3.36"/>
    <n v="43"/>
    <n v="1.1180000000000001"/>
    <n v="33.841673503324046"/>
    <n v="0.87988351108642526"/>
    <n v="1"/>
    <n v="1"/>
    <n v="2"/>
    <n v="8"/>
    <n v="3"/>
    <n v="1"/>
    <m/>
    <m/>
    <m/>
    <m/>
    <n v="0"/>
    <n v="0"/>
    <n v="2"/>
    <n v="1"/>
    <n v="2"/>
  </r>
  <r>
    <n v="81527"/>
    <x v="0"/>
    <n v="35"/>
    <n v="4"/>
    <n v="2"/>
    <m/>
    <n v="1"/>
    <n v="2"/>
    <n v="5"/>
    <n v="44"/>
    <n v="1.1399999999999999"/>
    <n v="136"/>
    <n v="3.52"/>
    <n v="50"/>
    <n v="1.2954545454545452"/>
    <n v="42.858542644454367"/>
    <n v="1.1104258776063176"/>
    <n v="2"/>
    <m/>
    <m/>
    <n v="8"/>
    <n v="5"/>
    <n v="1"/>
    <n v="3"/>
    <n v="2"/>
    <n v="0"/>
    <n v="1"/>
    <n v="0"/>
    <n v="1"/>
    <n v="1"/>
    <n v="2"/>
    <m/>
  </r>
  <r>
    <n v="81544"/>
    <x v="0"/>
    <n v="37"/>
    <n v="2"/>
    <n v="2"/>
    <m/>
    <n v="2"/>
    <n v="5"/>
    <n v="1"/>
    <n v="53"/>
    <n v="1.37"/>
    <n v="228"/>
    <n v="5.9"/>
    <n v="48"/>
    <n v="1.2407547169811322"/>
    <n v="45.810771552803402"/>
    <n v="1.1841652269309559"/>
    <n v="2"/>
    <m/>
    <m/>
    <n v="14"/>
    <n v="3"/>
    <n v="2"/>
    <n v="3"/>
    <n v="2"/>
    <n v="2"/>
    <n v="2"/>
    <n v="4"/>
    <n v="0"/>
    <n v="1"/>
    <n v="1"/>
    <n v="2"/>
  </r>
  <r>
    <n v="81548"/>
    <x v="0"/>
    <n v="69"/>
    <n v="4"/>
    <n v="2"/>
    <m/>
    <n v="1"/>
    <n v="1"/>
    <n v="1"/>
    <n v="67"/>
    <n v="1.73"/>
    <n v="189"/>
    <n v="4.8899999999999997"/>
    <n v="66"/>
    <n v="1.7041791044776118"/>
    <n v="72.6591600251259"/>
    <n v="1.8761245797532506"/>
    <n v="1"/>
    <n v="2"/>
    <m/>
    <n v="7"/>
    <n v="3"/>
    <n v="2"/>
    <m/>
    <m/>
    <m/>
    <m/>
    <n v="0"/>
    <n v="0"/>
    <n v="1"/>
    <n v="1"/>
    <n v="2"/>
  </r>
  <r>
    <n v="81550"/>
    <x v="0"/>
    <n v="51"/>
    <n v="3"/>
    <n v="2"/>
    <m/>
    <n v="1"/>
    <n v="5"/>
    <n v="1"/>
    <n v="46"/>
    <n v="1.19"/>
    <n v="262"/>
    <n v="6.78"/>
    <n v="50"/>
    <n v="1.2934782608695652"/>
    <n v="51.545136105137672"/>
    <n v="1.3334502601111702"/>
    <n v="2"/>
    <n v="2"/>
    <m/>
    <n v="15"/>
    <n v="3"/>
    <n v="0"/>
    <n v="3"/>
    <n v="3"/>
    <n v="1"/>
    <n v="0"/>
    <n v="0"/>
    <n v="0"/>
    <n v="1"/>
    <n v="1"/>
    <n v="2"/>
  </r>
  <r>
    <n v="81559"/>
    <x v="0"/>
    <n v="31"/>
    <n v="3"/>
    <n v="2"/>
    <m/>
    <n v="1"/>
    <n v="3"/>
    <n v="1"/>
    <n v="48"/>
    <n v="1.24"/>
    <n v="209"/>
    <n v="5.4"/>
    <n v="55"/>
    <n v="1.4208333333333334"/>
    <n v="41.145249761337993"/>
    <n v="1.0629189521678981"/>
    <n v="2"/>
    <m/>
    <m/>
    <n v="14"/>
    <n v="1"/>
    <n v="2"/>
    <n v="4"/>
    <n v="4"/>
    <n v="4"/>
    <n v="3"/>
    <n v="0"/>
    <n v="5"/>
    <n v="1"/>
    <n v="1"/>
    <n v="2"/>
  </r>
  <r>
    <n v="81563"/>
    <x v="0"/>
    <n v="25"/>
    <n v="3"/>
    <n v="2"/>
    <m/>
    <n v="1"/>
    <n v="4"/>
    <n v="5"/>
    <n v="42"/>
    <n v="1.0900000000000001"/>
    <n v="167"/>
    <n v="4.32"/>
    <n v="51"/>
    <n v="1.3235714285714286"/>
    <n v="49.893311387017363"/>
    <n v="1.2948502240916411"/>
    <n v="2"/>
    <m/>
    <m/>
    <n v="14"/>
    <n v="3"/>
    <n v="1"/>
    <m/>
    <m/>
    <m/>
    <n v="8"/>
    <n v="2"/>
    <n v="3"/>
    <n v="1"/>
    <n v="1"/>
    <n v="2"/>
  </r>
  <r>
    <n v="81564"/>
    <x v="0"/>
    <n v="50"/>
    <n v="6"/>
    <n v="2"/>
    <m/>
    <n v="2"/>
    <n v="1"/>
    <n v="1"/>
    <n v="40"/>
    <n v="1.03"/>
    <n v="189"/>
    <n v="4.8899999999999997"/>
    <n v="47"/>
    <n v="1.21025"/>
    <n v="40.883510785022665"/>
    <n v="1.0527504027143337"/>
    <n v="1"/>
    <n v="2"/>
    <m/>
    <n v="4"/>
    <n v="3"/>
    <n v="0"/>
    <m/>
    <m/>
    <m/>
    <n v="0"/>
    <n v="0"/>
    <n v="0"/>
    <n v="1"/>
    <n v="1"/>
    <n v="2"/>
  </r>
  <r>
    <n v="81566"/>
    <x v="0"/>
    <n v="52"/>
    <n v="3"/>
    <n v="2"/>
    <m/>
    <n v="1"/>
    <n v="2"/>
    <n v="3"/>
    <n v="62"/>
    <n v="1.6"/>
    <n v="213"/>
    <n v="5.51"/>
    <n v="62"/>
    <n v="1.6"/>
    <n v="66.954290180023406"/>
    <n v="1.7278526498070557"/>
    <n v="2"/>
    <n v="1"/>
    <n v="1"/>
    <n v="3"/>
    <n v="3"/>
    <n v="3"/>
    <n v="2"/>
    <n v="2"/>
    <n v="2"/>
    <n v="1"/>
    <n v="2"/>
    <n v="8"/>
    <n v="1"/>
    <n v="2"/>
    <m/>
  </r>
  <r>
    <n v="81574"/>
    <x v="0"/>
    <n v="34"/>
    <n v="3"/>
    <n v="2"/>
    <m/>
    <n v="1"/>
    <n v="4"/>
    <n v="1"/>
    <n v="34"/>
    <n v="0.88"/>
    <n v="194"/>
    <n v="5.0199999999999996"/>
    <n v="39"/>
    <n v="1.0094117647058825"/>
    <n v="39.242451661262933"/>
    <n v="1.015686984173864"/>
    <n v="2"/>
    <m/>
    <m/>
    <n v="15"/>
    <n v="3"/>
    <n v="1"/>
    <n v="2"/>
    <n v="1"/>
    <n v="1"/>
    <n v="3"/>
    <n v="0"/>
    <n v="0"/>
    <n v="1"/>
    <n v="1"/>
    <n v="2"/>
  </r>
  <r>
    <n v="81578"/>
    <x v="0"/>
    <n v="60"/>
    <n v="3"/>
    <n v="1"/>
    <n v="1"/>
    <n v="1"/>
    <n v="4"/>
    <n v="1"/>
    <n v="49"/>
    <n v="1.27"/>
    <n v="181"/>
    <n v="4.68"/>
    <n v="44"/>
    <n v="1.1404081632653063"/>
    <n v="49.842045418553099"/>
    <n v="1.291824442480866"/>
    <n v="2"/>
    <n v="2"/>
    <m/>
    <n v="15"/>
    <n v="2"/>
    <n v="1"/>
    <n v="3"/>
    <n v="3"/>
    <n v="2"/>
    <n v="1"/>
    <n v="0"/>
    <n v="0"/>
    <n v="1"/>
    <n v="1"/>
    <n v="2"/>
  </r>
  <r>
    <n v="81581"/>
    <x v="0"/>
    <n v="80"/>
    <n v="6"/>
    <n v="2"/>
    <m/>
    <n v="2"/>
    <n v="5"/>
    <n v="2"/>
    <n v="36"/>
    <n v="0.93"/>
    <n v="140"/>
    <n v="3.62"/>
    <n v="40"/>
    <n v="1.0333333333333334"/>
    <n v="31.120778332232536"/>
    <n v="0.80395344024934057"/>
    <n v="1"/>
    <n v="2"/>
    <m/>
    <n v="13"/>
    <n v="3"/>
    <n v="0"/>
    <m/>
    <m/>
    <m/>
    <n v="0"/>
    <n v="0"/>
    <n v="12"/>
    <n v="1"/>
    <n v="1"/>
    <n v="2"/>
  </r>
  <r>
    <n v="81582"/>
    <x v="0"/>
    <n v="72"/>
    <n v="6"/>
    <n v="2"/>
    <m/>
    <n v="2"/>
    <n v="3"/>
    <n v="1"/>
    <n v="62"/>
    <n v="1.6"/>
    <n v="159"/>
    <n v="4.1100000000000003"/>
    <n v="69"/>
    <n v="1.7806451612903227"/>
    <n v="63.247471685855025"/>
    <n v="1.6321928176994847"/>
    <n v="1"/>
    <n v="2"/>
    <m/>
    <n v="5"/>
    <n v="3"/>
    <n v="0"/>
    <m/>
    <m/>
    <m/>
    <m/>
    <n v="0"/>
    <n v="0"/>
    <n v="1"/>
    <n v="1"/>
    <n v="2"/>
  </r>
  <r>
    <n v="81585"/>
    <x v="0"/>
    <n v="36"/>
    <n v="3"/>
    <n v="2"/>
    <m/>
    <n v="1"/>
    <n v="4"/>
    <n v="6"/>
    <n v="36"/>
    <n v="0.93"/>
    <n v="186"/>
    <n v="4.8099999999999996"/>
    <n v="37"/>
    <n v="0.95583333333333342"/>
    <n v="39.674342322447778"/>
    <n v="1.0249205099965677"/>
    <n v="2"/>
    <m/>
    <m/>
    <n v="5"/>
    <n v="4"/>
    <n v="1"/>
    <n v="3"/>
    <n v="3"/>
    <n v="1"/>
    <n v="2"/>
    <n v="1"/>
    <n v="1"/>
    <n v="1"/>
    <n v="1"/>
    <n v="2"/>
  </r>
  <r>
    <n v="81590"/>
    <x v="0"/>
    <n v="28"/>
    <n v="2"/>
    <n v="2"/>
    <m/>
    <n v="2"/>
    <n v="1"/>
    <n v="6"/>
    <n v="40"/>
    <n v="1.03"/>
    <n v="222"/>
    <n v="5.74"/>
    <n v="41"/>
    <n v="1.0557500000000002"/>
    <n v="43.787544384632533"/>
    <n v="1.1275292679042876"/>
    <n v="1"/>
    <m/>
    <m/>
    <n v="6"/>
    <n v="4"/>
    <n v="0"/>
    <m/>
    <m/>
    <m/>
    <n v="0"/>
    <n v="0"/>
    <n v="21"/>
    <n v="2"/>
    <n v="2"/>
    <m/>
  </r>
  <r>
    <n v="81593"/>
    <x v="0"/>
    <n v="68"/>
    <n v="2"/>
    <n v="2"/>
    <m/>
    <n v="2"/>
    <n v="3"/>
    <n v="4"/>
    <n v="31"/>
    <n v="0.8"/>
    <n v="196"/>
    <n v="5.07"/>
    <n v="40"/>
    <n v="1.032258064516129"/>
    <n v="32.519134460097341"/>
    <n v="0.83920346993799588"/>
    <n v="1"/>
    <n v="2"/>
    <m/>
    <n v="4"/>
    <n v="3"/>
    <n v="3"/>
    <n v="3"/>
    <n v="3"/>
    <n v="3"/>
    <n v="0"/>
    <n v="0"/>
    <n v="0"/>
    <n v="2"/>
    <n v="1"/>
    <n v="2"/>
  </r>
  <r>
    <n v="81594"/>
    <x v="0"/>
    <n v="60"/>
    <n v="6"/>
    <n v="2"/>
    <m/>
    <n v="2"/>
    <n v="5"/>
    <n v="1"/>
    <n v="37"/>
    <n v="0.96"/>
    <n v="177"/>
    <n v="4.58"/>
    <n v="45"/>
    <n v="1.1675675675675674"/>
    <n v="37.776576912380357"/>
    <n v="0.98014902259149017"/>
    <n v="1"/>
    <n v="2"/>
    <m/>
    <n v="9"/>
    <n v="1"/>
    <n v="3"/>
    <n v="3"/>
    <n v="3"/>
    <n v="3"/>
    <m/>
    <n v="0"/>
    <n v="0"/>
    <n v="2"/>
    <n v="1"/>
    <n v="2"/>
  </r>
  <r>
    <n v="81595"/>
    <x v="0"/>
    <n v="80"/>
    <n v="3"/>
    <n v="1"/>
    <n v="2"/>
    <n v="1"/>
    <n v="5"/>
    <n v="1"/>
    <n v="59"/>
    <n v="1.53"/>
    <n v="140"/>
    <n v="3.62"/>
    <n v="59"/>
    <n v="1.53"/>
    <n v="61.40687400171457"/>
    <n v="1.5924155461461575"/>
    <n v="1"/>
    <n v="2"/>
    <m/>
    <n v="10"/>
    <n v="3"/>
    <n v="2"/>
    <m/>
    <m/>
    <m/>
    <n v="8"/>
    <n v="3"/>
    <n v="6"/>
    <n v="1"/>
    <n v="1"/>
    <n v="2"/>
  </r>
  <r>
    <n v="81596"/>
    <x v="0"/>
    <n v="35"/>
    <n v="3"/>
    <n v="2"/>
    <m/>
    <n v="2"/>
    <n v="5"/>
    <n v="1"/>
    <n v="38"/>
    <n v="0.98"/>
    <n v="190"/>
    <n v="4.91"/>
    <n v="32"/>
    <n v="0.82526315789473681"/>
    <n v="43.961211809568979"/>
    <n v="1.1337365150888841"/>
    <n v="1"/>
    <m/>
    <m/>
    <n v="5"/>
    <n v="5"/>
    <n v="2"/>
    <n v="4"/>
    <n v="4"/>
    <n v="3"/>
    <n v="0"/>
    <n v="60"/>
    <n v="0"/>
    <n v="1"/>
    <n v="1"/>
    <n v="2"/>
  </r>
  <r>
    <n v="81598"/>
    <x v="0"/>
    <n v="50"/>
    <n v="1"/>
    <n v="2"/>
    <m/>
    <n v="2"/>
    <n v="1"/>
    <n v="1"/>
    <n v="54"/>
    <n v="1.4"/>
    <n v="209"/>
    <n v="5.4"/>
    <n v="52"/>
    <n v="1.3481481481481481"/>
    <n v="53.861257061706681"/>
    <n v="1.396402960859062"/>
    <n v="1"/>
    <n v="2"/>
    <m/>
    <n v="6"/>
    <n v="2"/>
    <n v="3"/>
    <n v="3"/>
    <n v="3"/>
    <n v="3"/>
    <n v="1"/>
    <n v="0"/>
    <n v="0"/>
    <n v="2"/>
    <n v="1"/>
    <n v="2"/>
  </r>
  <r>
    <n v="81601"/>
    <x v="0"/>
    <n v="65"/>
    <n v="4"/>
    <n v="1"/>
    <n v="1"/>
    <n v="1"/>
    <n v="5"/>
    <n v="3"/>
    <n v="66"/>
    <n v="1.71"/>
    <n v="257"/>
    <n v="6.65"/>
    <n v="60"/>
    <n v="1.5545454545454545"/>
    <n v="78.039905520661165"/>
    <n v="2.0219430066716755"/>
    <n v="1"/>
    <n v="2"/>
    <m/>
    <n v="4"/>
    <n v="3"/>
    <n v="1"/>
    <n v="3"/>
    <n v="3"/>
    <n v="3"/>
    <n v="1"/>
    <n v="0"/>
    <n v="0"/>
    <n v="1"/>
    <n v="1"/>
    <n v="2"/>
  </r>
  <r>
    <n v="81605"/>
    <x v="0"/>
    <n v="43"/>
    <n v="1"/>
    <n v="2"/>
    <m/>
    <n v="1"/>
    <n v="3"/>
    <n v="3"/>
    <n v="55"/>
    <n v="1.42"/>
    <n v="145"/>
    <n v="3.75"/>
    <n v="54"/>
    <n v="1.394181818181818"/>
    <n v="57.517366775924565"/>
    <n v="1.4849938331238706"/>
    <n v="1"/>
    <n v="2"/>
    <m/>
    <n v="15"/>
    <n v="2"/>
    <n v="3"/>
    <n v="3"/>
    <n v="3"/>
    <n v="3"/>
    <n v="0"/>
    <n v="0"/>
    <n v="0"/>
    <n v="1"/>
    <n v="1"/>
    <n v="2"/>
  </r>
  <r>
    <n v="81609"/>
    <x v="0"/>
    <n v="54"/>
    <n v="1"/>
    <n v="2"/>
    <m/>
    <n v="2"/>
    <n v="2"/>
    <n v="1"/>
    <n v="44"/>
    <n v="1.1399999999999999"/>
    <n v="149"/>
    <n v="3.85"/>
    <n v="40"/>
    <n v="1.0363636363636362"/>
    <n v="43.680480188458993"/>
    <n v="1.1317215321555283"/>
    <n v="1"/>
    <n v="2"/>
    <m/>
    <n v="12"/>
    <n v="3"/>
    <n v="1"/>
    <n v="2"/>
    <n v="1"/>
    <n v="2"/>
    <n v="1"/>
    <n v="4"/>
    <n v="0"/>
    <n v="2"/>
    <n v="1"/>
    <n v="2"/>
  </r>
  <r>
    <n v="81610"/>
    <x v="0"/>
    <n v="60"/>
    <n v="1"/>
    <n v="2"/>
    <m/>
    <n v="2"/>
    <n v="1"/>
    <n v="1"/>
    <n v="54"/>
    <n v="1.4"/>
    <n v="143"/>
    <n v="3.7"/>
    <n v="56"/>
    <n v="1.4518518518518517"/>
    <n v="58.262481094016493"/>
    <n v="1.510508769104131"/>
    <n v="1"/>
    <n v="2"/>
    <m/>
    <n v="77"/>
    <n v="3"/>
    <n v="0"/>
    <n v="1"/>
    <n v="1"/>
    <n v="1"/>
    <m/>
    <n v="0"/>
    <n v="0"/>
    <n v="2"/>
    <n v="1"/>
    <n v="2"/>
  </r>
  <r>
    <n v="81611"/>
    <x v="0"/>
    <n v="31"/>
    <n v="2"/>
    <n v="2"/>
    <m/>
    <n v="2"/>
    <n v="2"/>
    <n v="4"/>
    <n v="41"/>
    <n v="1.06"/>
    <n v="206"/>
    <n v="5.33"/>
    <n v="48"/>
    <n v="1.2409756097560976"/>
    <n v="41.747664276825901"/>
    <n v="1.07932985691306"/>
    <n v="1"/>
    <m/>
    <m/>
    <n v="12"/>
    <n v="3"/>
    <n v="2"/>
    <n v="3"/>
    <n v="3"/>
    <n v="2"/>
    <n v="5"/>
    <n v="3"/>
    <n v="4"/>
    <n v="1"/>
    <n v="2"/>
    <m/>
  </r>
  <r>
    <n v="81614"/>
    <x v="0"/>
    <n v="21"/>
    <n v="3"/>
    <n v="2"/>
    <m/>
    <n v="1"/>
    <n v="4"/>
    <n v="5"/>
    <n v="49"/>
    <n v="1.27"/>
    <n v="189"/>
    <n v="4.8899999999999997"/>
    <n v="57"/>
    <n v="1.4773469387755103"/>
    <n v="47.370421607793368"/>
    <n v="1.2277639886101546"/>
    <n v="1"/>
    <m/>
    <m/>
    <n v="6"/>
    <n v="4"/>
    <n v="2"/>
    <n v="4"/>
    <n v="4"/>
    <n v="4"/>
    <n v="6"/>
    <n v="0"/>
    <n v="150"/>
    <n v="1"/>
    <n v="1"/>
    <n v="2"/>
  </r>
  <r>
    <n v="81617"/>
    <x v="0"/>
    <n v="52"/>
    <n v="2"/>
    <n v="2"/>
    <m/>
    <n v="2"/>
    <n v="3"/>
    <n v="5"/>
    <n v="44"/>
    <n v="1.1399999999999999"/>
    <n v="175"/>
    <n v="4.53"/>
    <n v="43"/>
    <n v="1.114090909090909"/>
    <n v="47.99094136629683"/>
    <n v="1.243401662672236"/>
    <n v="1"/>
    <n v="2"/>
    <m/>
    <m/>
    <n v="5"/>
    <n v="0"/>
    <m/>
    <m/>
    <m/>
    <n v="10"/>
    <n v="3"/>
    <n v="30"/>
    <n v="1"/>
    <n v="2"/>
    <m/>
  </r>
  <r>
    <n v="81620"/>
    <x v="0"/>
    <n v="26"/>
    <n v="4"/>
    <n v="2"/>
    <m/>
    <n v="1"/>
    <n v="4"/>
    <n v="5"/>
    <n v="53"/>
    <n v="1.37"/>
    <n v="201"/>
    <n v="5.2"/>
    <n v="63"/>
    <n v="1.6284905660377358"/>
    <n v="52.035134234459392"/>
    <n v="1.3450591302114976"/>
    <n v="2"/>
    <m/>
    <m/>
    <n v="12"/>
    <n v="2"/>
    <n v="2"/>
    <n v="3"/>
    <n v="3"/>
    <n v="3"/>
    <n v="0"/>
    <n v="0"/>
    <n v="4"/>
    <n v="1"/>
    <n v="2"/>
    <m/>
  </r>
  <r>
    <n v="81633"/>
    <x v="0"/>
    <n v="51"/>
    <n v="4"/>
    <n v="1"/>
    <n v="2"/>
    <n v="1"/>
    <n v="4"/>
    <n v="6"/>
    <n v="50"/>
    <n v="1.29"/>
    <n v="257"/>
    <n v="6.65"/>
    <n v="45"/>
    <n v="1.161"/>
    <n v="44.177924124754924"/>
    <n v="1.1397904424186771"/>
    <n v="2"/>
    <n v="2"/>
    <m/>
    <n v="15"/>
    <n v="4"/>
    <n v="2"/>
    <n v="3"/>
    <n v="3"/>
    <n v="3"/>
    <n v="5"/>
    <n v="2"/>
    <n v="0"/>
    <n v="1"/>
    <n v="1"/>
    <n v="2"/>
  </r>
  <r>
    <n v="81636"/>
    <x v="0"/>
    <n v="79"/>
    <n v="3"/>
    <n v="1"/>
    <n v="1"/>
    <n v="1"/>
    <n v="4"/>
    <n v="6"/>
    <n v="69"/>
    <n v="1.78"/>
    <n v="188"/>
    <n v="4.8600000000000003"/>
    <n v="74"/>
    <n v="1.9089855072463768"/>
    <n v="70.611955559268054"/>
    <n v="1.8215837810941613"/>
    <n v="2"/>
    <n v="2"/>
    <m/>
    <n v="15"/>
    <n v="2"/>
    <n v="2"/>
    <n v="3"/>
    <n v="3"/>
    <n v="2"/>
    <n v="0"/>
    <n v="3"/>
    <n v="0"/>
    <n v="2"/>
    <n v="1"/>
    <n v="2"/>
  </r>
  <r>
    <n v="81642"/>
    <x v="0"/>
    <n v="39"/>
    <n v="3"/>
    <n v="2"/>
    <m/>
    <n v="1"/>
    <n v="3"/>
    <n v="5"/>
    <n v="42"/>
    <n v="1.0900000000000001"/>
    <n v="223"/>
    <n v="5.77"/>
    <n v="41"/>
    <n v="1.0640476190476191"/>
    <n v="44.709088615544069"/>
    <n v="1.160307299784358"/>
    <n v="2"/>
    <m/>
    <m/>
    <n v="6"/>
    <n v="1"/>
    <n v="3"/>
    <n v="3"/>
    <n v="2"/>
    <n v="2"/>
    <n v="2"/>
    <n v="0"/>
    <n v="4"/>
    <n v="1"/>
    <n v="2"/>
    <m/>
  </r>
  <r>
    <n v="81654"/>
    <x v="0"/>
    <n v="67"/>
    <n v="3"/>
    <n v="1"/>
    <n v="1"/>
    <n v="1"/>
    <n v="4"/>
    <n v="1"/>
    <n v="81"/>
    <n v="2.09"/>
    <n v="192"/>
    <n v="4.97"/>
    <n v="88"/>
    <n v="2.2706172839506173"/>
    <n v="83.294567150193728"/>
    <n v="2.1492054980728996"/>
    <n v="2"/>
    <n v="2"/>
    <m/>
    <n v="9"/>
    <n v="1"/>
    <n v="2"/>
    <n v="3"/>
    <n v="3"/>
    <n v="2"/>
    <n v="0"/>
    <n v="0"/>
    <n v="0"/>
    <n v="2"/>
    <n v="1"/>
    <n v="2"/>
  </r>
  <r>
    <n v="81660"/>
    <x v="0"/>
    <n v="80"/>
    <n v="3"/>
    <n v="1"/>
    <n v="1"/>
    <n v="1"/>
    <n v="4"/>
    <n v="2"/>
    <n v="36"/>
    <n v="0.93"/>
    <n v="207"/>
    <n v="5.35"/>
    <n v="42"/>
    <n v="1.085"/>
    <n v="41.318167654893955"/>
    <n v="1.0673859977514271"/>
    <n v="1"/>
    <n v="2"/>
    <m/>
    <n v="5"/>
    <n v="3"/>
    <n v="2"/>
    <n v="3"/>
    <n v="3"/>
    <n v="2"/>
    <m/>
    <n v="1"/>
    <n v="4"/>
    <n v="1"/>
    <n v="1"/>
    <n v="2"/>
  </r>
  <r>
    <n v="81677"/>
    <x v="0"/>
    <n v="60"/>
    <n v="2"/>
    <n v="2"/>
    <m/>
    <n v="2"/>
    <n v="4"/>
    <n v="1"/>
    <n v="59"/>
    <n v="1.53"/>
    <n v="185"/>
    <n v="4.78"/>
    <n v="54"/>
    <n v="1.4003389830508475"/>
    <n v="52.426938288651549"/>
    <n v="1.3595460268074047"/>
    <n v="1"/>
    <n v="2"/>
    <m/>
    <n v="14"/>
    <n v="4"/>
    <n v="3"/>
    <n v="3"/>
    <n v="3"/>
    <n v="2"/>
    <n v="0"/>
    <n v="2"/>
    <n v="0"/>
    <n v="1"/>
    <n v="1"/>
    <n v="2"/>
  </r>
  <r>
    <n v="81679"/>
    <x v="0"/>
    <n v="36"/>
    <n v="3"/>
    <n v="2"/>
    <m/>
    <n v="1"/>
    <n v="5"/>
    <n v="1"/>
    <n v="43"/>
    <n v="1.1100000000000001"/>
    <n v="149"/>
    <n v="3.85"/>
    <n v="37"/>
    <n v="0.95511627906976748"/>
    <n v="41.064453818320295"/>
    <n v="1.0600359008915241"/>
    <n v="1"/>
    <m/>
    <m/>
    <n v="15"/>
    <n v="4"/>
    <n v="0"/>
    <n v="3"/>
    <n v="3"/>
    <n v="1"/>
    <n v="2"/>
    <n v="0"/>
    <n v="0"/>
    <n v="1"/>
    <n v="1"/>
    <n v="2"/>
  </r>
  <r>
    <n v="81698"/>
    <x v="0"/>
    <n v="31"/>
    <n v="3"/>
    <n v="2"/>
    <m/>
    <n v="1"/>
    <n v="4"/>
    <n v="1"/>
    <n v="44"/>
    <n v="1.1399999999999999"/>
    <n v="142"/>
    <n v="3.67"/>
    <n v="52"/>
    <n v="1.3472727272727272"/>
    <n v="42.088113007093995"/>
    <n v="1.0904647460928898"/>
    <n v="2"/>
    <m/>
    <m/>
    <n v="9"/>
    <n v="1"/>
    <n v="2"/>
    <n v="3"/>
    <n v="3"/>
    <n v="1"/>
    <n v="0"/>
    <n v="1"/>
    <n v="0"/>
    <n v="1"/>
    <n v="1"/>
    <n v="2"/>
  </r>
  <r>
    <n v="81701"/>
    <x v="0"/>
    <n v="52"/>
    <n v="3"/>
    <n v="1"/>
    <n v="2"/>
    <n v="1"/>
    <n v="4"/>
    <n v="1"/>
    <n v="46"/>
    <n v="1.19"/>
    <n v="196"/>
    <n v="5.07"/>
    <n v="40"/>
    <n v="1.034782608695652"/>
    <n v="45.876708861199432"/>
    <n v="1.1868105118440722"/>
    <n v="1"/>
    <n v="2"/>
    <m/>
    <n v="6"/>
    <n v="2"/>
    <n v="3"/>
    <n v="3"/>
    <n v="3"/>
    <n v="3"/>
    <n v="2"/>
    <n v="0"/>
    <n v="5"/>
    <n v="1"/>
    <n v="2"/>
    <m/>
  </r>
  <r>
    <n v="81703"/>
    <x v="0"/>
    <n v="63"/>
    <n v="4"/>
    <n v="2"/>
    <m/>
    <n v="1"/>
    <n v="3"/>
    <n v="1"/>
    <n v="36"/>
    <n v="0.93"/>
    <n v="208"/>
    <n v="5.38"/>
    <n v="37"/>
    <n v="0.95583333333333342"/>
    <n v="36.470938371693428"/>
    <n v="0.94216590793541366"/>
    <n v="1"/>
    <n v="1"/>
    <n v="3"/>
    <n v="5"/>
    <n v="3"/>
    <n v="2"/>
    <m/>
    <m/>
    <m/>
    <n v="4"/>
    <n v="0"/>
    <n v="2"/>
    <n v="1"/>
    <n v="1"/>
    <m/>
  </r>
  <r>
    <n v="81704"/>
    <x v="0"/>
    <n v="45"/>
    <n v="4"/>
    <n v="1"/>
    <n v="1"/>
    <n v="1"/>
    <n v="5"/>
    <n v="1"/>
    <n v="36"/>
    <n v="0.93"/>
    <n v="283"/>
    <n v="7.32"/>
    <n v="46"/>
    <n v="1.1883333333333335"/>
    <n v="42.784666357266453"/>
    <n v="1.1052705475627169"/>
    <n v="2"/>
    <n v="2"/>
    <m/>
    <n v="15"/>
    <n v="2"/>
    <n v="0"/>
    <n v="3"/>
    <n v="3"/>
    <n v="3"/>
    <n v="5"/>
    <n v="2"/>
    <n v="0"/>
    <n v="1"/>
    <n v="1"/>
    <n v="2"/>
  </r>
  <r>
    <n v="81706"/>
    <x v="0"/>
    <n v="45"/>
    <n v="4"/>
    <n v="2"/>
    <m/>
    <n v="1"/>
    <n v="4"/>
    <n v="1"/>
    <n v="52"/>
    <n v="1.34"/>
    <n v="173"/>
    <n v="4.47"/>
    <n v="48"/>
    <n v="1.236923076923077"/>
    <n v="52.520184267311784"/>
    <n v="1.3534047484268805"/>
    <n v="2"/>
    <n v="2"/>
    <m/>
    <n v="14"/>
    <n v="4"/>
    <n v="0"/>
    <n v="3"/>
    <n v="3"/>
    <n v="1"/>
    <n v="2"/>
    <n v="1"/>
    <n v="4"/>
    <n v="1"/>
    <n v="1"/>
    <n v="2"/>
  </r>
  <r>
    <n v="81707"/>
    <x v="0"/>
    <n v="26"/>
    <n v="4"/>
    <n v="2"/>
    <m/>
    <n v="1"/>
    <n v="5"/>
    <n v="5"/>
    <n v="27"/>
    <n v="0.7"/>
    <n v="120"/>
    <n v="3.1"/>
    <n v="33"/>
    <n v="0.85555555555555551"/>
    <n v="27.047432511386116"/>
    <n v="0.70122973177667713"/>
    <n v="1"/>
    <m/>
    <m/>
    <n v="9"/>
    <n v="1"/>
    <n v="2"/>
    <n v="3"/>
    <n v="3"/>
    <n v="2"/>
    <n v="0"/>
    <n v="0"/>
    <n v="0"/>
    <n v="1"/>
    <n v="1"/>
    <n v="2"/>
  </r>
  <r>
    <n v="81709"/>
    <x v="0"/>
    <n v="80"/>
    <n v="3"/>
    <n v="1"/>
    <n v="1"/>
    <n v="1"/>
    <n v="5"/>
    <n v="2"/>
    <n v="41"/>
    <n v="1.06"/>
    <n v="124"/>
    <n v="3.21"/>
    <n v="41"/>
    <n v="1.06"/>
    <n v="43.982888885780561"/>
    <n v="1.1371185907055463"/>
    <n v="2"/>
    <n v="2"/>
    <m/>
    <n v="7"/>
    <n v="1"/>
    <n v="3"/>
    <n v="3"/>
    <n v="3"/>
    <n v="3"/>
    <n v="3"/>
    <n v="0"/>
    <n v="0"/>
    <n v="1"/>
    <n v="1"/>
    <n v="2"/>
  </r>
  <r>
    <n v="81712"/>
    <x v="0"/>
    <n v="66"/>
    <n v="2"/>
    <n v="1"/>
    <n v="1"/>
    <n v="2"/>
    <n v="4"/>
    <n v="1"/>
    <n v="49"/>
    <n v="1.27"/>
    <n v="172"/>
    <n v="4.45"/>
    <n v="48"/>
    <n v="1.2440816326530613"/>
    <n v="54.397325192290161"/>
    <n v="1.4098898570246634"/>
    <n v="1"/>
    <n v="2"/>
    <m/>
    <n v="9"/>
    <n v="3"/>
    <n v="1"/>
    <m/>
    <m/>
    <m/>
    <n v="1"/>
    <n v="0"/>
    <n v="0"/>
    <n v="1"/>
    <n v="1"/>
    <n v="2"/>
  </r>
  <r>
    <n v="81717"/>
    <x v="0"/>
    <n v="35"/>
    <n v="4"/>
    <n v="2"/>
    <m/>
    <n v="1"/>
    <n v="5"/>
    <n v="1"/>
    <n v="44"/>
    <n v="1.1399999999999999"/>
    <n v="182"/>
    <n v="4.71"/>
    <n v="38"/>
    <n v="0.98454545454545439"/>
    <n v="47.880008833606396"/>
    <n v="1.2405275015979838"/>
    <n v="1"/>
    <m/>
    <m/>
    <n v="14"/>
    <n v="5"/>
    <n v="1"/>
    <n v="3"/>
    <n v="3"/>
    <n v="1"/>
    <n v="10"/>
    <n v="0"/>
    <n v="2"/>
    <n v="1"/>
    <n v="1"/>
    <n v="2"/>
  </r>
  <r>
    <n v="81719"/>
    <x v="0"/>
    <n v="43"/>
    <n v="6"/>
    <n v="2"/>
    <m/>
    <n v="2"/>
    <n v="5"/>
    <n v="1"/>
    <n v="36"/>
    <n v="0.93"/>
    <n v="255"/>
    <n v="6.59"/>
    <n v="34"/>
    <n v="0.87833333333333341"/>
    <n v="38.443766657712501"/>
    <n v="0.99313063865757301"/>
    <n v="1"/>
    <n v="2"/>
    <m/>
    <n v="7"/>
    <n v="2"/>
    <n v="3"/>
    <n v="2"/>
    <n v="2"/>
    <n v="2"/>
    <n v="2"/>
    <n v="1"/>
    <n v="0"/>
    <n v="1"/>
    <n v="1"/>
    <n v="2"/>
  </r>
  <r>
    <n v="81740"/>
    <x v="0"/>
    <n v="21"/>
    <n v="6"/>
    <n v="2"/>
    <m/>
    <n v="2"/>
    <n v="4"/>
    <n v="5"/>
    <n v="51"/>
    <n v="1.32"/>
    <n v="206"/>
    <n v="5.33"/>
    <n v="59"/>
    <n v="1.527058823529412"/>
    <n v="56.136930188469194"/>
    <n v="1.4529558401721439"/>
    <n v="2"/>
    <m/>
    <m/>
    <n v="5"/>
    <n v="3"/>
    <n v="0"/>
    <m/>
    <m/>
    <m/>
    <n v="2"/>
    <n v="2"/>
    <n v="0"/>
    <n v="2"/>
    <n v="1"/>
    <n v="2"/>
  </r>
  <r>
    <n v="81741"/>
    <x v="0"/>
    <n v="43"/>
    <n v="4"/>
    <n v="2"/>
    <m/>
    <n v="1"/>
    <n v="3"/>
    <n v="1"/>
    <n v="77"/>
    <n v="1.99"/>
    <n v="188"/>
    <n v="4.8600000000000003"/>
    <n v="86"/>
    <n v="2.2225974025974025"/>
    <n v="79.583237946831616"/>
    <n v="2.0567616040804535"/>
    <n v="2"/>
    <n v="2"/>
    <m/>
    <n v="4"/>
    <n v="3"/>
    <n v="1"/>
    <m/>
    <m/>
    <m/>
    <m/>
    <n v="0"/>
    <n v="0"/>
    <n v="2"/>
    <n v="2"/>
    <m/>
  </r>
  <r>
    <n v="81742"/>
    <x v="0"/>
    <n v="63"/>
    <n v="3"/>
    <n v="2"/>
    <m/>
    <n v="1"/>
    <n v="5"/>
    <n v="1"/>
    <n v="37"/>
    <n v="0.96"/>
    <n v="155"/>
    <n v="4.01"/>
    <n v="41"/>
    <n v="1.0637837837837838"/>
    <n v="36.32198569428683"/>
    <n v="0.94240827747338796"/>
    <n v="2"/>
    <n v="2"/>
    <m/>
    <n v="15"/>
    <n v="2"/>
    <n v="2"/>
    <n v="3"/>
    <n v="3"/>
    <n v="2"/>
    <n v="2"/>
    <n v="0"/>
    <n v="2"/>
    <n v="1"/>
    <n v="1"/>
    <n v="2"/>
  </r>
  <r>
    <n v="81743"/>
    <x v="0"/>
    <n v="80"/>
    <n v="3"/>
    <n v="1"/>
    <n v="1"/>
    <n v="2"/>
    <n v="2"/>
    <n v="2"/>
    <n v="65"/>
    <n v="1.68"/>
    <n v="164"/>
    <n v="4.24"/>
    <n v="66"/>
    <n v="1.7058461538461538"/>
    <n v="68.18005443767035"/>
    <n v="1.762192176235172"/>
    <n v="1"/>
    <n v="1"/>
    <n v="1"/>
    <n v="5"/>
    <n v="2"/>
    <n v="0"/>
    <m/>
    <m/>
    <m/>
    <m/>
    <n v="0"/>
    <n v="0"/>
    <n v="1"/>
    <n v="1"/>
    <n v="2"/>
  </r>
  <r>
    <n v="81748"/>
    <x v="0"/>
    <n v="22"/>
    <n v="4"/>
    <n v="2"/>
    <m/>
    <n v="1"/>
    <n v="2"/>
    <n v="5"/>
    <n v="62"/>
    <n v="1.6"/>
    <n v="198"/>
    <n v="5.12"/>
    <n v="69"/>
    <n v="1.7806451612903227"/>
    <n v="62.148380751090137"/>
    <n v="1.6038291806732941"/>
    <n v="2"/>
    <m/>
    <m/>
    <n v="6"/>
    <n v="3"/>
    <n v="3"/>
    <n v="3"/>
    <n v="3"/>
    <n v="2"/>
    <m/>
    <n v="0"/>
    <n v="60"/>
    <n v="1"/>
    <n v="1"/>
    <n v="2"/>
  </r>
  <r>
    <n v="81752"/>
    <x v="0"/>
    <n v="41"/>
    <n v="6"/>
    <n v="2"/>
    <m/>
    <n v="2"/>
    <n v="5"/>
    <n v="1"/>
    <n v="31"/>
    <n v="0.8"/>
    <n v="241"/>
    <n v="6.23"/>
    <n v="40"/>
    <n v="1.032258064516129"/>
    <n v="31.281278637576076"/>
    <n v="0.8072588035503504"/>
    <n v="1"/>
    <n v="2"/>
    <m/>
    <n v="15"/>
    <n v="4"/>
    <n v="0"/>
    <n v="2"/>
    <n v="2"/>
    <n v="1"/>
    <n v="1"/>
    <n v="0"/>
    <n v="0"/>
    <n v="1"/>
    <n v="1"/>
    <n v="2"/>
  </r>
  <r>
    <n v="81753"/>
    <x v="0"/>
    <n v="28"/>
    <n v="3"/>
    <n v="2"/>
    <m/>
    <n v="1"/>
    <n v="4"/>
    <n v="1"/>
    <n v="54"/>
    <n v="1.4"/>
    <n v="144"/>
    <n v="3.72"/>
    <n v="56"/>
    <n v="1.4518518518518517"/>
    <n v="57.041074245183424"/>
    <n v="1.4788426656158664"/>
    <n v="1"/>
    <m/>
    <m/>
    <n v="6"/>
    <n v="3"/>
    <n v="3"/>
    <n v="3"/>
    <n v="3"/>
    <n v="3"/>
    <m/>
    <n v="30"/>
    <n v="0"/>
    <n v="1"/>
    <n v="1"/>
    <n v="2"/>
  </r>
  <r>
    <n v="81755"/>
    <x v="0"/>
    <n v="56"/>
    <n v="3"/>
    <n v="2"/>
    <m/>
    <n v="1"/>
    <n v="5"/>
    <n v="1"/>
    <n v="41"/>
    <n v="1.06"/>
    <n v="206"/>
    <n v="5.33"/>
    <n v="45"/>
    <n v="1.1634146341463416"/>
    <n v="42.165604597163892"/>
    <n v="1.0901351432437494"/>
    <n v="1"/>
    <n v="2"/>
    <m/>
    <n v="15"/>
    <n v="1"/>
    <n v="1"/>
    <n v="3"/>
    <n v="3"/>
    <n v="3"/>
    <n v="0"/>
    <n v="1"/>
    <n v="0"/>
    <n v="1"/>
    <n v="1"/>
    <n v="1"/>
  </r>
  <r>
    <n v="81764"/>
    <x v="0"/>
    <n v="74"/>
    <n v="1"/>
    <n v="2"/>
    <m/>
    <n v="1"/>
    <n v="2"/>
    <n v="1"/>
    <n v="80"/>
    <n v="2.0699999999999998"/>
    <n v="181"/>
    <n v="4.68"/>
    <n v="75"/>
    <n v="1.940625"/>
    <n v="78.572806729940027"/>
    <n v="2.0330713741371982"/>
    <n v="1"/>
    <n v="2"/>
    <m/>
    <n v="77"/>
    <n v="3"/>
    <n v="2"/>
    <n v="3"/>
    <n v="3"/>
    <n v="3"/>
    <m/>
    <n v="0"/>
    <n v="1"/>
    <n v="2"/>
    <n v="1"/>
    <n v="2"/>
  </r>
  <r>
    <n v="81770"/>
    <x v="0"/>
    <n v="50"/>
    <n v="1"/>
    <n v="2"/>
    <m/>
    <n v="2"/>
    <n v="2"/>
    <n v="1"/>
    <n v="49"/>
    <n v="1.27"/>
    <n v="194"/>
    <n v="5.0199999999999996"/>
    <n v="43"/>
    <n v="1.1144897959183673"/>
    <n v="43.795927155498987"/>
    <n v="1.1351189283159941"/>
    <n v="1"/>
    <n v="2"/>
    <m/>
    <n v="77"/>
    <n v="3"/>
    <n v="0"/>
    <n v="3"/>
    <n v="2"/>
    <n v="0"/>
    <m/>
    <n v="0"/>
    <n v="0"/>
    <n v="2"/>
    <n v="2"/>
    <m/>
  </r>
  <r>
    <n v="81772"/>
    <x v="0"/>
    <n v="49"/>
    <n v="2"/>
    <n v="2"/>
    <m/>
    <n v="2"/>
    <n v="4"/>
    <n v="1"/>
    <n v="48"/>
    <n v="1.24"/>
    <n v="181"/>
    <n v="4.68"/>
    <n v="55"/>
    <n v="1.4208333333333334"/>
    <n v="45.355938856260103"/>
    <n v="1.1716950871200527"/>
    <n v="1"/>
    <n v="2"/>
    <m/>
    <n v="6"/>
    <n v="3"/>
    <n v="3"/>
    <n v="3"/>
    <n v="2"/>
    <n v="2"/>
    <n v="3"/>
    <n v="0"/>
    <n v="0"/>
    <n v="1"/>
    <n v="1"/>
    <n v="2"/>
  </r>
  <r>
    <n v="81780"/>
    <x v="0"/>
    <n v="22"/>
    <n v="1"/>
    <n v="1"/>
    <n v="1"/>
    <n v="2"/>
    <n v="3"/>
    <n v="5"/>
    <n v="54"/>
    <n v="1.4"/>
    <n v="190"/>
    <n v="4.91"/>
    <n v="55"/>
    <n v="1.4259259259259258"/>
    <n v="57.227633373517847"/>
    <n v="1.4836793837578699"/>
    <n v="1"/>
    <m/>
    <m/>
    <n v="7"/>
    <n v="3"/>
    <n v="3"/>
    <n v="3"/>
    <n v="3"/>
    <n v="3"/>
    <m/>
    <n v="8"/>
    <n v="2"/>
    <n v="1"/>
    <n v="2"/>
    <m/>
  </r>
  <r>
    <n v="81781"/>
    <x v="0"/>
    <n v="50"/>
    <n v="1"/>
    <n v="2"/>
    <m/>
    <n v="1"/>
    <n v="3"/>
    <n v="1"/>
    <n v="56"/>
    <n v="1.45"/>
    <n v="121"/>
    <n v="3.13"/>
    <n v="61"/>
    <n v="1.5794642857142858"/>
    <n v="64.119875823474459"/>
    <n v="1.6602467847149636"/>
    <n v="1"/>
    <n v="2"/>
    <m/>
    <n v="5"/>
    <n v="5"/>
    <n v="3"/>
    <n v="3"/>
    <n v="3"/>
    <n v="3"/>
    <n v="2"/>
    <n v="0"/>
    <n v="10"/>
    <n v="1"/>
    <n v="2"/>
    <m/>
  </r>
  <r>
    <n v="81783"/>
    <x v="0"/>
    <n v="44"/>
    <n v="4"/>
    <n v="2"/>
    <m/>
    <n v="2"/>
    <n v="5"/>
    <n v="1"/>
    <n v="50"/>
    <n v="1.29"/>
    <n v="138"/>
    <n v="3.57"/>
    <n v="46"/>
    <n v="1.1868000000000001"/>
    <n v="48.567657106164617"/>
    <n v="1.2530455533390472"/>
    <n v="2"/>
    <n v="1"/>
    <n v="2"/>
    <n v="15"/>
    <n v="3"/>
    <n v="0"/>
    <m/>
    <m/>
    <m/>
    <n v="0"/>
    <n v="5"/>
    <n v="1"/>
    <n v="1"/>
    <n v="1"/>
    <n v="2"/>
  </r>
  <r>
    <n v="81787"/>
    <x v="0"/>
    <n v="34"/>
    <n v="4"/>
    <n v="2"/>
    <m/>
    <n v="1"/>
    <n v="2"/>
    <n v="6"/>
    <n v="40"/>
    <n v="1.03"/>
    <n v="237"/>
    <n v="6.13"/>
    <n v="42"/>
    <n v="1.0814999999999999"/>
    <n v="37.914019322126101"/>
    <n v="0.9762859975447471"/>
    <n v="2"/>
    <m/>
    <m/>
    <n v="7"/>
    <n v="3"/>
    <n v="0"/>
    <n v="2"/>
    <n v="2"/>
    <n v="0"/>
    <n v="3"/>
    <n v="2"/>
    <n v="0"/>
    <n v="1"/>
    <n v="2"/>
    <m/>
  </r>
  <r>
    <n v="81789"/>
    <x v="0"/>
    <n v="39"/>
    <n v="3"/>
    <n v="2"/>
    <m/>
    <n v="1"/>
    <n v="3"/>
    <n v="5"/>
    <n v="27"/>
    <n v="0.7"/>
    <n v="202"/>
    <n v="5.22"/>
    <n v="26"/>
    <n v="0.67407407407407405"/>
    <n v="28.672492048761931"/>
    <n v="0.74336090496790186"/>
    <n v="1"/>
    <m/>
    <m/>
    <n v="3"/>
    <n v="4"/>
    <n v="0"/>
    <m/>
    <m/>
    <m/>
    <m/>
    <n v="0"/>
    <n v="10"/>
    <n v="1"/>
    <n v="1"/>
    <n v="2"/>
  </r>
  <r>
    <n v="81795"/>
    <x v="0"/>
    <n v="50"/>
    <n v="1"/>
    <n v="2"/>
    <m/>
    <n v="2"/>
    <n v="1"/>
    <n v="1"/>
    <n v="45"/>
    <n v="1.1599999999999999"/>
    <n v="188"/>
    <n v="4.8600000000000003"/>
    <n v="53"/>
    <n v="1.3662222222222222"/>
    <n v="47.86571671866534"/>
    <n v="1.2338718087478175"/>
    <n v="1"/>
    <n v="2"/>
    <m/>
    <n v="10"/>
    <n v="3"/>
    <n v="3"/>
    <n v="3"/>
    <n v="3"/>
    <n v="3"/>
    <n v="1"/>
    <n v="1"/>
    <n v="0"/>
    <n v="1"/>
    <n v="1"/>
    <n v="2"/>
  </r>
  <r>
    <n v="81798"/>
    <x v="0"/>
    <n v="71"/>
    <n v="3"/>
    <n v="2"/>
    <m/>
    <n v="1"/>
    <n v="5"/>
    <n v="3"/>
    <n v="35"/>
    <n v="0.91"/>
    <n v="166"/>
    <n v="4.29"/>
    <n v="43"/>
    <n v="1.1180000000000001"/>
    <n v="35.078039334322362"/>
    <n v="0.91202902269238151"/>
    <n v="2"/>
    <n v="2"/>
    <m/>
    <n v="5"/>
    <n v="2"/>
    <n v="0"/>
    <n v="3"/>
    <n v="3"/>
    <n v="3"/>
    <n v="0"/>
    <n v="0"/>
    <n v="2"/>
    <n v="1"/>
    <n v="1"/>
    <n v="2"/>
  </r>
  <r>
    <n v="81801"/>
    <x v="0"/>
    <n v="53"/>
    <n v="2"/>
    <n v="2"/>
    <m/>
    <n v="2"/>
    <n v="3"/>
    <n v="1"/>
    <n v="35"/>
    <n v="0.91"/>
    <n v="186"/>
    <n v="4.8099999999999996"/>
    <n v="44"/>
    <n v="1.1439999999999999"/>
    <n v="34.384740340702031"/>
    <n v="0.89400324885825277"/>
    <n v="1"/>
    <n v="2"/>
    <m/>
    <n v="15"/>
    <n v="4"/>
    <n v="3"/>
    <n v="3"/>
    <n v="3"/>
    <n v="3"/>
    <m/>
    <n v="0"/>
    <n v="0"/>
    <n v="2"/>
    <n v="1"/>
    <n v="2"/>
  </r>
  <r>
    <n v="81802"/>
    <x v="0"/>
    <n v="30"/>
    <n v="6"/>
    <n v="2"/>
    <m/>
    <n v="2"/>
    <n v="5"/>
    <n v="5"/>
    <n v="41"/>
    <n v="1.06"/>
    <n v="222"/>
    <n v="5.74"/>
    <n v="40"/>
    <n v="1.0341463414634147"/>
    <n v="36.622875399787041"/>
    <n v="0.94683531521400655"/>
    <n v="2"/>
    <m/>
    <m/>
    <n v="15"/>
    <n v="5"/>
    <n v="1"/>
    <n v="3"/>
    <n v="3"/>
    <n v="0"/>
    <n v="2"/>
    <n v="0"/>
    <n v="0"/>
    <n v="1"/>
    <n v="1"/>
    <n v="2"/>
  </r>
  <r>
    <n v="81814"/>
    <x v="0"/>
    <n v="67"/>
    <n v="3"/>
    <n v="1"/>
    <n v="1"/>
    <n v="1"/>
    <n v="5"/>
    <n v="1"/>
    <n v="67"/>
    <n v="1.73"/>
    <n v="151"/>
    <n v="3.9"/>
    <n v="67"/>
    <n v="1.73"/>
    <n v="70.910015593552203"/>
    <n v="1.8309601041320196"/>
    <n v="1"/>
    <n v="1"/>
    <n v="2"/>
    <n v="15"/>
    <n v="2"/>
    <n v="0"/>
    <n v="3"/>
    <n v="2"/>
    <n v="1"/>
    <n v="1"/>
    <n v="10"/>
    <n v="2"/>
    <n v="1"/>
    <n v="1"/>
    <n v="2"/>
  </r>
  <r>
    <n v="81815"/>
    <x v="0"/>
    <n v="75"/>
    <n v="2"/>
    <n v="2"/>
    <m/>
    <n v="2"/>
    <n v="1"/>
    <n v="1"/>
    <n v="38"/>
    <n v="0.98"/>
    <n v="191"/>
    <n v="4.9400000000000004"/>
    <n v="32"/>
    <n v="0.82526315789473681"/>
    <n v="41.072325144846161"/>
    <n v="1.0592336484723484"/>
    <n v="1"/>
    <n v="2"/>
    <m/>
    <n v="3"/>
    <n v="4"/>
    <n v="2"/>
    <n v="3"/>
    <n v="3"/>
    <n v="3"/>
    <m/>
    <n v="0"/>
    <n v="0"/>
    <n v="2"/>
    <n v="2"/>
    <m/>
  </r>
  <r>
    <n v="81818"/>
    <x v="0"/>
    <n v="75"/>
    <n v="3"/>
    <n v="2"/>
    <m/>
    <n v="1"/>
    <n v="3"/>
    <n v="1"/>
    <n v="44"/>
    <n v="1.1399999999999999"/>
    <n v="258"/>
    <n v="6.67"/>
    <n v="41"/>
    <n v="1.0622727272727273"/>
    <n v="46.213684718948208"/>
    <n v="1.1973545586272945"/>
    <n v="2"/>
    <n v="1"/>
    <n v="1"/>
    <n v="13"/>
    <n v="3"/>
    <n v="3"/>
    <n v="3"/>
    <n v="3"/>
    <n v="3"/>
    <n v="0"/>
    <n v="0"/>
    <n v="0"/>
    <n v="1"/>
    <n v="1"/>
    <n v="2"/>
  </r>
  <r>
    <n v="81819"/>
    <x v="0"/>
    <n v="34"/>
    <n v="3"/>
    <n v="2"/>
    <m/>
    <n v="1"/>
    <n v="3"/>
    <n v="6"/>
    <n v="35"/>
    <n v="0.91"/>
    <n v="156"/>
    <n v="4.03"/>
    <n v="30"/>
    <n v="0.78"/>
    <n v="37.672355097629392"/>
    <n v="0.97948123253836417"/>
    <n v="2"/>
    <m/>
    <m/>
    <n v="4"/>
    <n v="3"/>
    <n v="3"/>
    <n v="3"/>
    <n v="3"/>
    <n v="3"/>
    <n v="4"/>
    <n v="0"/>
    <n v="0"/>
    <n v="1"/>
    <n v="1"/>
    <n v="2"/>
  </r>
  <r>
    <n v="81820"/>
    <x v="0"/>
    <n v="65"/>
    <n v="4"/>
    <n v="1"/>
    <n v="2"/>
    <n v="1"/>
    <n v="3"/>
    <n v="6"/>
    <n v="62"/>
    <n v="1.6"/>
    <n v="137"/>
    <n v="3.54"/>
    <n v="59"/>
    <n v="1.5225806451612904"/>
    <n v="67.019581767044713"/>
    <n v="1.7295375939882507"/>
    <n v="2"/>
    <n v="2"/>
    <m/>
    <n v="7"/>
    <n v="3"/>
    <n v="0"/>
    <m/>
    <m/>
    <m/>
    <m/>
    <n v="0"/>
    <n v="0"/>
    <n v="1"/>
    <n v="1"/>
    <n v="2"/>
  </r>
  <r>
    <n v="81823"/>
    <x v="0"/>
    <n v="64"/>
    <n v="3"/>
    <n v="2"/>
    <m/>
    <n v="1"/>
    <n v="3"/>
    <n v="3"/>
    <n v="34"/>
    <n v="0.88"/>
    <n v="140"/>
    <n v="3.62"/>
    <n v="31"/>
    <n v="0.8023529411764706"/>
    <n v="35.265051644287951"/>
    <n v="0.9127425131462763"/>
    <n v="2"/>
    <n v="2"/>
    <m/>
    <n v="3"/>
    <n v="4"/>
    <n v="2"/>
    <n v="3"/>
    <n v="3"/>
    <n v="3"/>
    <m/>
    <n v="0"/>
    <n v="8"/>
    <n v="1"/>
    <n v="2"/>
    <m/>
  </r>
  <r>
    <n v="81824"/>
    <x v="0"/>
    <n v="78"/>
    <n v="3"/>
    <n v="1"/>
    <n v="1"/>
    <n v="1"/>
    <n v="3"/>
    <n v="1"/>
    <n v="65"/>
    <n v="1.68"/>
    <n v="168"/>
    <n v="4.34"/>
    <n v="67"/>
    <n v="1.7316923076923076"/>
    <n v="67.291950578603362"/>
    <n v="1.7392381072623637"/>
    <n v="2"/>
    <n v="2"/>
    <m/>
    <n v="6"/>
    <n v="3"/>
    <n v="3"/>
    <n v="3"/>
    <n v="3"/>
    <n v="2"/>
    <m/>
    <n v="0"/>
    <n v="0"/>
    <n v="1"/>
    <n v="1"/>
    <n v="2"/>
  </r>
  <r>
    <n v="81830"/>
    <x v="0"/>
    <n v="39"/>
    <n v="3"/>
    <n v="2"/>
    <m/>
    <n v="1"/>
    <n v="4"/>
    <n v="1"/>
    <n v="67"/>
    <n v="1.73"/>
    <n v="197"/>
    <n v="5.09"/>
    <n v="77"/>
    <n v="1.9882089552238806"/>
    <n v="68.521626306836723"/>
    <n v="1.7692897538929482"/>
    <n v="2"/>
    <m/>
    <m/>
    <n v="5"/>
    <n v="2"/>
    <n v="2"/>
    <n v="3"/>
    <n v="3"/>
    <n v="2"/>
    <n v="0"/>
    <n v="5"/>
    <n v="1"/>
    <n v="1"/>
    <n v="1"/>
    <n v="2"/>
  </r>
  <r>
    <n v="81833"/>
    <x v="0"/>
    <n v="72"/>
    <n v="3"/>
    <n v="1"/>
    <n v="2"/>
    <n v="1"/>
    <n v="5"/>
    <n v="1"/>
    <n v="46"/>
    <n v="1.19"/>
    <n v="194"/>
    <n v="5.0199999999999996"/>
    <n v="47"/>
    <n v="1.2158695652173912"/>
    <n v="50.710730939048695"/>
    <n v="1.3118645612493032"/>
    <n v="2"/>
    <n v="2"/>
    <m/>
    <n v="15"/>
    <n v="4"/>
    <n v="1"/>
    <n v="3"/>
    <n v="3"/>
    <n v="2"/>
    <n v="0"/>
    <n v="0"/>
    <n v="0"/>
    <n v="1"/>
    <n v="1"/>
    <n v="2"/>
  </r>
  <r>
    <n v="81834"/>
    <x v="0"/>
    <n v="33"/>
    <n v="6"/>
    <n v="2"/>
    <m/>
    <n v="2"/>
    <n v="5"/>
    <n v="1"/>
    <n v="32"/>
    <n v="0.83"/>
    <n v="150"/>
    <n v="3.88"/>
    <n v="41"/>
    <n v="1.0634375"/>
    <n v="37.452925480931654"/>
    <n v="0.97143525466166469"/>
    <n v="2"/>
    <m/>
    <m/>
    <n v="8"/>
    <n v="3"/>
    <n v="2"/>
    <n v="3"/>
    <n v="3"/>
    <n v="2"/>
    <n v="0"/>
    <n v="0"/>
    <n v="0"/>
    <n v="1"/>
    <n v="1"/>
    <n v="2"/>
  </r>
  <r>
    <n v="81844"/>
    <x v="0"/>
    <n v="25"/>
    <n v="4"/>
    <n v="2"/>
    <m/>
    <n v="1"/>
    <n v="5"/>
    <n v="5"/>
    <n v="40"/>
    <n v="1.03"/>
    <n v="247"/>
    <n v="6.39"/>
    <n v="38"/>
    <n v="0.97850000000000004"/>
    <n v="45.204855047587557"/>
    <n v="1.1640250174753795"/>
    <n v="1"/>
    <m/>
    <m/>
    <n v="10"/>
    <n v="4"/>
    <n v="0"/>
    <m/>
    <m/>
    <m/>
    <n v="5"/>
    <n v="0"/>
    <n v="5"/>
    <n v="1"/>
    <n v="1"/>
    <n v="1"/>
  </r>
  <r>
    <n v="81845"/>
    <x v="0"/>
    <n v="75"/>
    <n v="3"/>
    <n v="2"/>
    <m/>
    <n v="1"/>
    <n v="3"/>
    <n v="1"/>
    <n v="55"/>
    <n v="1.42"/>
    <n v="194"/>
    <n v="5.0199999999999996"/>
    <n v="64"/>
    <n v="1.6523636363636363"/>
    <n v="59.739275964842285"/>
    <n v="1.5423594885468372"/>
    <n v="2"/>
    <n v="1"/>
    <n v="2"/>
    <n v="5"/>
    <n v="3"/>
    <n v="3"/>
    <n v="3"/>
    <n v="3"/>
    <n v="3"/>
    <n v="3"/>
    <n v="2"/>
    <n v="0"/>
    <n v="1"/>
    <n v="1"/>
    <n v="2"/>
  </r>
  <r>
    <n v="81850"/>
    <x v="0"/>
    <n v="67"/>
    <n v="4"/>
    <n v="1"/>
    <n v="1"/>
    <n v="1"/>
    <n v="3"/>
    <n v="1"/>
    <n v="41"/>
    <n v="1.06"/>
    <n v="246"/>
    <n v="6.36"/>
    <n v="45"/>
    <n v="1.1634146341463416"/>
    <n v="38.715246251520163"/>
    <n v="1.000930756746619"/>
    <n v="1"/>
    <n v="1"/>
    <n v="2"/>
    <n v="14"/>
    <n v="3"/>
    <n v="2"/>
    <n v="3"/>
    <n v="2"/>
    <n v="2"/>
    <n v="5"/>
    <n v="0"/>
    <n v="0"/>
    <n v="1"/>
    <n v="1"/>
    <n v="1"/>
  </r>
  <r>
    <n v="81851"/>
    <x v="0"/>
    <n v="73"/>
    <n v="3"/>
    <n v="1"/>
    <n v="2"/>
    <n v="1"/>
    <n v="3"/>
    <n v="1"/>
    <n v="41"/>
    <n v="1.06"/>
    <n v="144"/>
    <n v="3.72"/>
    <n v="35"/>
    <n v="0.90487804878048783"/>
    <n v="38.980138657144458"/>
    <n v="1.0077791945505641"/>
    <n v="2"/>
    <n v="1"/>
    <n v="2"/>
    <n v="5"/>
    <n v="3"/>
    <n v="3"/>
    <n v="3"/>
    <n v="3"/>
    <n v="3"/>
    <m/>
    <n v="0"/>
    <n v="0"/>
    <n v="1"/>
    <n v="2"/>
    <n v="2"/>
  </r>
  <r>
    <n v="81854"/>
    <x v="0"/>
    <n v="38"/>
    <n v="4"/>
    <n v="2"/>
    <m/>
    <n v="1"/>
    <n v="2"/>
    <n v="5"/>
    <n v="48"/>
    <n v="1.24"/>
    <n v="148"/>
    <n v="3.83"/>
    <n v="46"/>
    <n v="1.1883333333333332"/>
    <n v="45.72178397347313"/>
    <n v="1.1811460859813891"/>
    <n v="1"/>
    <m/>
    <m/>
    <n v="2"/>
    <n v="2"/>
    <n v="2"/>
    <n v="3"/>
    <n v="3"/>
    <n v="3"/>
    <n v="4"/>
    <n v="0"/>
    <n v="0"/>
    <n v="1"/>
    <n v="2"/>
    <m/>
  </r>
  <r>
    <n v="81860"/>
    <x v="0"/>
    <n v="21"/>
    <n v="3"/>
    <n v="2"/>
    <m/>
    <n v="1"/>
    <n v="4"/>
    <n v="5"/>
    <n v="43"/>
    <n v="1.1100000000000001"/>
    <n v="172"/>
    <n v="4.45"/>
    <n v="51"/>
    <n v="1.3165116279069768"/>
    <n v="34.360952938000857"/>
    <n v="0.88699204095769657"/>
    <n v="2"/>
    <m/>
    <m/>
    <n v="15"/>
    <n v="5"/>
    <n v="1"/>
    <n v="3"/>
    <n v="2"/>
    <n v="1"/>
    <n v="3"/>
    <n v="12"/>
    <n v="0"/>
    <n v="1"/>
    <n v="2"/>
    <m/>
  </r>
  <r>
    <n v="81863"/>
    <x v="0"/>
    <n v="56"/>
    <n v="4"/>
    <n v="2"/>
    <m/>
    <n v="1"/>
    <n v="2"/>
    <n v="6"/>
    <n v="44"/>
    <n v="1.1399999999999999"/>
    <n v="152"/>
    <n v="3.93"/>
    <n v="52"/>
    <n v="1.3472727272727272"/>
    <n v="41.964177131884433"/>
    <n v="1.0872536802351875"/>
    <n v="1"/>
    <n v="2"/>
    <m/>
    <n v="5"/>
    <n v="5"/>
    <n v="1"/>
    <n v="3"/>
    <n v="3"/>
    <n v="3"/>
    <m/>
    <n v="0"/>
    <n v="0"/>
    <n v="1"/>
    <n v="1"/>
    <n v="2"/>
  </r>
  <r>
    <n v="81865"/>
    <x v="0"/>
    <n v="42"/>
    <n v="4"/>
    <n v="2"/>
    <m/>
    <n v="1"/>
    <n v="4"/>
    <n v="1"/>
    <n v="55"/>
    <n v="1.42"/>
    <n v="173"/>
    <n v="4.47"/>
    <n v="59"/>
    <n v="1.5232727272727273"/>
    <n v="54.595650354383679"/>
    <n v="1.4095604273313602"/>
    <n v="2"/>
    <n v="2"/>
    <m/>
    <n v="14"/>
    <n v="4"/>
    <n v="2"/>
    <m/>
    <m/>
    <m/>
    <n v="5"/>
    <n v="1"/>
    <n v="0"/>
    <n v="1"/>
    <n v="1"/>
    <n v="2"/>
  </r>
  <r>
    <n v="81867"/>
    <x v="0"/>
    <n v="57"/>
    <n v="1"/>
    <n v="2"/>
    <m/>
    <n v="2"/>
    <n v="1"/>
    <n v="1"/>
    <n v="36"/>
    <n v="0.93"/>
    <n v="232"/>
    <n v="6"/>
    <n v="44"/>
    <n v="1.1366666666666667"/>
    <n v="34.200181987626841"/>
    <n v="0.88350470134702674"/>
    <n v="1"/>
    <n v="1"/>
    <n v="2"/>
    <n v="7"/>
    <n v="3"/>
    <n v="3"/>
    <n v="3"/>
    <n v="3"/>
    <n v="3"/>
    <n v="1"/>
    <n v="0"/>
    <n v="0"/>
    <n v="1"/>
    <n v="2"/>
    <m/>
  </r>
  <r>
    <n v="81872"/>
    <x v="0"/>
    <n v="80"/>
    <n v="3"/>
    <n v="1"/>
    <n v="2"/>
    <n v="1"/>
    <n v="5"/>
    <n v="2"/>
    <n v="47"/>
    <n v="1.22"/>
    <n v="117"/>
    <n v="3.03"/>
    <n v="57"/>
    <n v="1.4795744680851062"/>
    <n v="49.801299342737209"/>
    <n v="1.292714578683817"/>
    <n v="2"/>
    <n v="1"/>
    <n v="2"/>
    <n v="6"/>
    <n v="3"/>
    <n v="3"/>
    <n v="3"/>
    <n v="3"/>
    <n v="3"/>
    <m/>
    <n v="0"/>
    <n v="0"/>
    <n v="1"/>
    <n v="1"/>
    <n v="2"/>
  </r>
  <r>
    <n v="81879"/>
    <x v="0"/>
    <n v="73"/>
    <n v="3"/>
    <n v="2"/>
    <m/>
    <n v="1"/>
    <n v="2"/>
    <n v="1"/>
    <n v="58"/>
    <n v="1.5"/>
    <n v="154"/>
    <n v="3.98"/>
    <n v="62"/>
    <n v="1.603448275862069"/>
    <n v="61.233721302567432"/>
    <n v="1.5836307233422611"/>
    <n v="2"/>
    <n v="2"/>
    <m/>
    <n v="7"/>
    <n v="3"/>
    <n v="2"/>
    <n v="3"/>
    <n v="2"/>
    <n v="1"/>
    <n v="1"/>
    <n v="0"/>
    <n v="3"/>
    <n v="1"/>
    <n v="1"/>
    <n v="2"/>
  </r>
  <r>
    <n v="81886"/>
    <x v="0"/>
    <n v="47"/>
    <n v="2"/>
    <n v="2"/>
    <m/>
    <n v="1"/>
    <n v="4"/>
    <n v="1"/>
    <n v="29"/>
    <n v="0.75"/>
    <n v="216"/>
    <n v="5.59"/>
    <n v="25"/>
    <n v="0.64655172413793105"/>
    <n v="35.175958246338034"/>
    <n v="0.90972305809494913"/>
    <n v="2"/>
    <n v="2"/>
    <m/>
    <n v="15"/>
    <n v="3"/>
    <n v="2"/>
    <n v="3"/>
    <n v="3"/>
    <n v="3"/>
    <n v="3"/>
    <n v="1"/>
    <n v="1"/>
    <n v="1"/>
    <n v="1"/>
    <n v="2"/>
  </r>
  <r>
    <n v="81887"/>
    <x v="0"/>
    <n v="80"/>
    <n v="3"/>
    <n v="2"/>
    <m/>
    <n v="1"/>
    <n v="1"/>
    <n v="3"/>
    <n v="40"/>
    <n v="1.03"/>
    <n v="155"/>
    <n v="4.01"/>
    <n v="41"/>
    <n v="1.0557500000000002"/>
    <n v="39.127056136452403"/>
    <n v="1.0075216955136495"/>
    <n v="1"/>
    <n v="2"/>
    <m/>
    <n v="3"/>
    <n v="3"/>
    <n v="3"/>
    <n v="3"/>
    <n v="3"/>
    <n v="3"/>
    <m/>
    <n v="0"/>
    <n v="2"/>
    <n v="2"/>
    <n v="1"/>
    <n v="2"/>
  </r>
  <r>
    <n v="81893"/>
    <x v="0"/>
    <n v="30"/>
    <n v="6"/>
    <n v="2"/>
    <m/>
    <n v="2"/>
    <n v="3"/>
    <n v="1"/>
    <n v="44"/>
    <n v="1.1399999999999999"/>
    <n v="188"/>
    <n v="4.8600000000000003"/>
    <n v="42"/>
    <n v="1.0881818181818181"/>
    <n v="48.566325307556163"/>
    <n v="1.2583093375139549"/>
    <n v="1"/>
    <m/>
    <m/>
    <n v="8"/>
    <n v="3"/>
    <n v="0"/>
    <n v="2"/>
    <n v="0"/>
    <n v="1"/>
    <m/>
    <n v="0"/>
    <n v="0"/>
    <n v="1"/>
    <n v="1"/>
    <n v="1"/>
  </r>
  <r>
    <n v="81899"/>
    <x v="0"/>
    <n v="55"/>
    <n v="1"/>
    <n v="2"/>
    <m/>
    <n v="1"/>
    <n v="2"/>
    <n v="1"/>
    <n v="34"/>
    <n v="0.88"/>
    <n v="183"/>
    <n v="4.7300000000000004"/>
    <n v="39"/>
    <n v="1.0094117647058825"/>
    <n v="36.407101200798813"/>
    <n v="0.9423014428442047"/>
    <n v="2"/>
    <n v="2"/>
    <m/>
    <n v="8"/>
    <n v="4"/>
    <n v="2"/>
    <n v="3"/>
    <n v="3"/>
    <n v="2"/>
    <m/>
    <n v="0"/>
    <n v="0"/>
    <n v="1"/>
    <n v="2"/>
    <m/>
  </r>
  <r>
    <n v="81903"/>
    <x v="0"/>
    <n v="30"/>
    <n v="6"/>
    <n v="2"/>
    <m/>
    <n v="1"/>
    <n v="5"/>
    <n v="3"/>
    <n v="45"/>
    <n v="1.1599999999999999"/>
    <n v="287"/>
    <n v="7.42"/>
    <n v="47"/>
    <n v="1.2115555555555555"/>
    <n v="45.106691244745704"/>
    <n v="1.1627502631978892"/>
    <n v="2"/>
    <m/>
    <m/>
    <n v="14"/>
    <n v="4"/>
    <n v="2"/>
    <m/>
    <m/>
    <m/>
    <n v="0"/>
    <n v="0"/>
    <n v="1"/>
    <n v="1"/>
    <n v="1"/>
    <n v="1"/>
  </r>
  <r>
    <n v="81910"/>
    <x v="0"/>
    <n v="30"/>
    <n v="1"/>
    <n v="2"/>
    <m/>
    <n v="1"/>
    <n v="2"/>
    <n v="1"/>
    <n v="34"/>
    <n v="0.88"/>
    <n v="343"/>
    <n v="8.8699999999999992"/>
    <n v="30"/>
    <n v="0.77647058823529402"/>
    <n v="31.935891095181503"/>
    <n v="0.82657600481646243"/>
    <n v="1"/>
    <m/>
    <m/>
    <n v="9"/>
    <n v="3"/>
    <n v="0"/>
    <n v="3"/>
    <n v="3"/>
    <n v="0"/>
    <n v="3"/>
    <n v="3"/>
    <n v="0"/>
    <n v="1"/>
    <n v="2"/>
    <m/>
  </r>
  <r>
    <n v="81920"/>
    <x v="0"/>
    <n v="50"/>
    <n v="3"/>
    <n v="2"/>
    <m/>
    <n v="1"/>
    <n v="5"/>
    <n v="1"/>
    <n v="54"/>
    <n v="1.4"/>
    <n v="277"/>
    <n v="7.16"/>
    <n v="51"/>
    <n v="1.322222222222222"/>
    <n v="53.483591777141868"/>
    <n v="1.3866116386666409"/>
    <n v="2"/>
    <n v="2"/>
    <m/>
    <n v="15"/>
    <n v="4"/>
    <n v="0"/>
    <n v="3"/>
    <n v="2"/>
    <n v="1"/>
    <n v="5"/>
    <n v="60"/>
    <n v="0"/>
    <n v="1"/>
    <n v="1"/>
    <n v="2"/>
  </r>
  <r>
    <n v="81923"/>
    <x v="0"/>
    <n v="35"/>
    <n v="4"/>
    <n v="2"/>
    <m/>
    <n v="1"/>
    <n v="3"/>
    <n v="6"/>
    <n v="52"/>
    <n v="1.34"/>
    <n v="160"/>
    <n v="4.1399999999999997"/>
    <n v="62"/>
    <n v="1.5976923076923077"/>
    <n v="52.599278738706566"/>
    <n v="1.3554429521128231"/>
    <n v="1"/>
    <m/>
    <m/>
    <n v="7"/>
    <n v="5"/>
    <n v="3"/>
    <n v="3"/>
    <n v="3"/>
    <n v="3"/>
    <n v="4"/>
    <n v="10"/>
    <n v="3"/>
    <n v="1"/>
    <n v="2"/>
    <m/>
  </r>
  <r>
    <n v="81925"/>
    <x v="0"/>
    <n v="23"/>
    <n v="6"/>
    <n v="2"/>
    <m/>
    <n v="2"/>
    <n v="4"/>
    <n v="5"/>
    <n v="45"/>
    <n v="1.1599999999999999"/>
    <n v="177"/>
    <n v="4.58"/>
    <n v="42"/>
    <n v="1.0826666666666667"/>
    <n v="45.758521963706478"/>
    <n v="1.1795530106199892"/>
    <n v="1"/>
    <m/>
    <m/>
    <n v="8"/>
    <n v="3"/>
    <n v="3"/>
    <n v="3"/>
    <n v="3"/>
    <n v="2"/>
    <n v="2"/>
    <n v="8"/>
    <n v="0"/>
    <n v="1"/>
    <n v="2"/>
    <m/>
  </r>
  <r>
    <n v="81942"/>
    <x v="0"/>
    <n v="22"/>
    <n v="3"/>
    <n v="2"/>
    <m/>
    <n v="1"/>
    <n v="1"/>
    <n v="1"/>
    <n v="48"/>
    <n v="1.24"/>
    <n v="121"/>
    <n v="3.13"/>
    <n v="58"/>
    <n v="1.4983333333333333"/>
    <n v="49.814953914574822"/>
    <n v="1.2868863094598495"/>
    <n v="2"/>
    <m/>
    <m/>
    <n v="6"/>
    <n v="3"/>
    <n v="3"/>
    <n v="3"/>
    <n v="3"/>
    <n v="3"/>
    <n v="2"/>
    <n v="0"/>
    <n v="0"/>
    <n v="1"/>
    <n v="1"/>
    <n v="2"/>
  </r>
  <r>
    <n v="81949"/>
    <x v="0"/>
    <n v="47"/>
    <n v="2"/>
    <n v="2"/>
    <m/>
    <n v="2"/>
    <n v="4"/>
    <n v="1"/>
    <n v="53"/>
    <n v="1.37"/>
    <n v="221"/>
    <n v="5.72"/>
    <n v="47"/>
    <n v="1.2149056603773585"/>
    <n v="58.634450125217434"/>
    <n v="1.5156452202178847"/>
    <n v="1"/>
    <n v="2"/>
    <m/>
    <n v="14"/>
    <n v="2"/>
    <n v="2"/>
    <n v="3"/>
    <n v="2"/>
    <n v="2"/>
    <m/>
    <n v="0"/>
    <n v="4"/>
    <n v="1"/>
    <n v="2"/>
    <m/>
  </r>
  <r>
    <n v="81950"/>
    <x v="0"/>
    <n v="52"/>
    <n v="4"/>
    <n v="1"/>
    <n v="2"/>
    <n v="1"/>
    <n v="4"/>
    <n v="5"/>
    <n v="50"/>
    <n v="1.29"/>
    <n v="234"/>
    <n v="6.05"/>
    <n v="59"/>
    <n v="1.5222"/>
    <n v="55.242875003271195"/>
    <n v="1.4252661750843969"/>
    <n v="2"/>
    <n v="1"/>
    <n v="2"/>
    <n v="9"/>
    <n v="2"/>
    <n v="0"/>
    <m/>
    <m/>
    <m/>
    <n v="4"/>
    <n v="0"/>
    <n v="0"/>
    <n v="1"/>
    <n v="2"/>
    <m/>
  </r>
  <r>
    <n v="81952"/>
    <x v="0"/>
    <n v="56"/>
    <n v="7"/>
    <n v="2"/>
    <m/>
    <n v="1"/>
    <n v="5"/>
    <n v="1"/>
    <n v="46"/>
    <n v="1.19"/>
    <n v="152"/>
    <n v="3.93"/>
    <n v="45"/>
    <n v="1.1641304347826087"/>
    <n v="49.744898214468563"/>
    <n v="1.2868788885916866"/>
    <n v="1"/>
    <n v="1"/>
    <n v="2"/>
    <n v="10"/>
    <n v="3"/>
    <n v="3"/>
    <n v="3"/>
    <n v="2"/>
    <n v="2"/>
    <n v="2"/>
    <n v="0"/>
    <n v="0"/>
    <n v="1"/>
    <n v="1"/>
    <n v="2"/>
  </r>
  <r>
    <n v="81954"/>
    <x v="0"/>
    <n v="23"/>
    <n v="3"/>
    <n v="2"/>
    <m/>
    <n v="1"/>
    <n v="3"/>
    <n v="1"/>
    <n v="50"/>
    <n v="1.29"/>
    <n v="125"/>
    <n v="3.23"/>
    <n v="46"/>
    <n v="1.1868000000000001"/>
    <n v="54.978820247066594"/>
    <n v="1.4184535623743182"/>
    <n v="2"/>
    <m/>
    <m/>
    <n v="14"/>
    <n v="4"/>
    <n v="2"/>
    <n v="3"/>
    <n v="3"/>
    <n v="2"/>
    <n v="1"/>
    <n v="0"/>
    <n v="15"/>
    <n v="1"/>
    <n v="1"/>
    <n v="2"/>
  </r>
  <r>
    <n v="81955"/>
    <x v="0"/>
    <n v="26"/>
    <n v="4"/>
    <n v="2"/>
    <m/>
    <n v="1"/>
    <n v="5"/>
    <n v="5"/>
    <n v="56"/>
    <n v="1.45"/>
    <n v="185"/>
    <n v="4.78"/>
    <n v="53"/>
    <n v="1.3723214285714285"/>
    <n v="55.029047597820586"/>
    <n v="1.4248592681578545"/>
    <n v="2"/>
    <m/>
    <m/>
    <n v="9"/>
    <n v="4"/>
    <n v="2"/>
    <m/>
    <m/>
    <m/>
    <n v="12"/>
    <n v="3"/>
    <n v="0"/>
    <n v="1"/>
    <n v="1"/>
    <n v="2"/>
  </r>
  <r>
    <n v="81957"/>
    <x v="0"/>
    <n v="49"/>
    <n v="4"/>
    <n v="2"/>
    <m/>
    <n v="1"/>
    <n v="3"/>
    <n v="1"/>
    <n v="40"/>
    <n v="1.03"/>
    <n v="223"/>
    <n v="5.77"/>
    <n v="42"/>
    <n v="1.0814999999999999"/>
    <n v="43.743909206351923"/>
    <n v="1.1264056620635621"/>
    <n v="2"/>
    <n v="2"/>
    <m/>
    <n v="10"/>
    <n v="1"/>
    <n v="3"/>
    <n v="3"/>
    <n v="3"/>
    <n v="3"/>
    <n v="1"/>
    <n v="0"/>
    <n v="0"/>
    <n v="1"/>
    <n v="1"/>
    <n v="2"/>
  </r>
  <r>
    <n v="81959"/>
    <x v="0"/>
    <n v="77"/>
    <n v="3"/>
    <n v="1"/>
    <n v="2"/>
    <n v="1"/>
    <n v="5"/>
    <n v="1"/>
    <n v="41"/>
    <n v="1.06"/>
    <n v="175"/>
    <n v="4.53"/>
    <n v="40"/>
    <n v="1.0341463414634147"/>
    <n v="37.932286931760778"/>
    <n v="0.98068839384552264"/>
    <n v="2"/>
    <n v="2"/>
    <m/>
    <n v="15"/>
    <n v="3"/>
    <n v="0"/>
    <n v="3"/>
    <n v="3"/>
    <n v="2"/>
    <m/>
    <n v="0"/>
    <n v="1"/>
    <n v="1"/>
    <n v="1"/>
    <n v="2"/>
  </r>
  <r>
    <n v="81965"/>
    <x v="0"/>
    <n v="42"/>
    <n v="3"/>
    <n v="2"/>
    <m/>
    <n v="1"/>
    <n v="4"/>
    <n v="1"/>
    <n v="38"/>
    <n v="0.98"/>
    <n v="230"/>
    <n v="5.95"/>
    <n v="48"/>
    <n v="1.2378947368421052"/>
    <n v="44.822162747482942"/>
    <n v="1.1559399866456126"/>
    <n v="2"/>
    <n v="2"/>
    <m/>
    <n v="5"/>
    <n v="2"/>
    <n v="3"/>
    <n v="3"/>
    <n v="1"/>
    <n v="3"/>
    <m/>
    <n v="0"/>
    <n v="4"/>
    <n v="1"/>
    <n v="2"/>
    <m/>
  </r>
  <r>
    <n v="81969"/>
    <x v="0"/>
    <n v="58"/>
    <n v="6"/>
    <n v="2"/>
    <m/>
    <n v="2"/>
    <n v="3"/>
    <n v="1"/>
    <n v="52"/>
    <n v="1.34"/>
    <n v="247"/>
    <n v="6.39"/>
    <n v="49"/>
    <n v="1.262692307692308"/>
    <n v="50.051129374547173"/>
    <n v="1.289779103113331"/>
    <n v="1"/>
    <n v="2"/>
    <m/>
    <n v="7"/>
    <n v="2"/>
    <n v="0"/>
    <n v="0"/>
    <n v="0"/>
    <n v="0"/>
    <n v="4"/>
    <n v="0"/>
    <n v="0"/>
    <n v="1"/>
    <n v="2"/>
    <m/>
  </r>
  <r>
    <n v="81971"/>
    <x v="0"/>
    <n v="30"/>
    <n v="3"/>
    <n v="2"/>
    <m/>
    <n v="1"/>
    <n v="3"/>
    <n v="6"/>
    <n v="41"/>
    <n v="1.06"/>
    <n v="167"/>
    <n v="4.32"/>
    <n v="42"/>
    <n v="1.0858536585365854"/>
    <n v="47.673091502139123"/>
    <n v="1.2325238290796945"/>
    <n v="2"/>
    <m/>
    <m/>
    <n v="8"/>
    <n v="5"/>
    <n v="2"/>
    <m/>
    <m/>
    <m/>
    <n v="14"/>
    <n v="0"/>
    <n v="0"/>
    <n v="1"/>
    <n v="1"/>
    <n v="2"/>
  </r>
  <r>
    <n v="81974"/>
    <x v="0"/>
    <n v="41"/>
    <n v="3"/>
    <n v="2"/>
    <m/>
    <n v="1"/>
    <n v="5"/>
    <n v="1"/>
    <n v="69"/>
    <n v="1.78"/>
    <n v="187"/>
    <n v="4.84"/>
    <n v="70"/>
    <n v="1.8057971014492755"/>
    <n v="69.690697696308618"/>
    <n v="1.7978179985424543"/>
    <n v="2"/>
    <n v="2"/>
    <m/>
    <n v="15"/>
    <n v="3"/>
    <n v="0"/>
    <m/>
    <m/>
    <m/>
    <n v="2"/>
    <n v="0"/>
    <n v="0"/>
    <n v="1"/>
    <n v="1"/>
    <n v="2"/>
  </r>
  <r>
    <n v="81979"/>
    <x v="0"/>
    <n v="53"/>
    <n v="4"/>
    <n v="2"/>
    <m/>
    <n v="1"/>
    <n v="3"/>
    <n v="1"/>
    <n v="46"/>
    <n v="1.19"/>
    <n v="176"/>
    <n v="4.55"/>
    <n v="52"/>
    <n v="1.3452173913043477"/>
    <n v="48.555294598959961"/>
    <n v="1.2561043602774424"/>
    <n v="2"/>
    <n v="2"/>
    <m/>
    <n v="15"/>
    <n v="3"/>
    <n v="1"/>
    <n v="3"/>
    <n v="3"/>
    <n v="2"/>
    <n v="0"/>
    <n v="10"/>
    <n v="0"/>
    <n v="2"/>
    <n v="1"/>
    <n v="2"/>
  </r>
  <r>
    <n v="81980"/>
    <x v="0"/>
    <n v="38"/>
    <n v="3"/>
    <n v="2"/>
    <m/>
    <n v="1"/>
    <n v="5"/>
    <n v="6"/>
    <n v="38"/>
    <n v="0.98"/>
    <n v="206"/>
    <n v="5.33"/>
    <n v="45"/>
    <n v="1.1605263157894736"/>
    <n v="40.363794049762909"/>
    <n v="1.0409610044412541"/>
    <n v="2"/>
    <m/>
    <m/>
    <n v="15"/>
    <n v="2"/>
    <n v="3"/>
    <n v="3"/>
    <n v="3"/>
    <n v="3"/>
    <n v="0"/>
    <n v="0"/>
    <n v="0"/>
    <n v="1"/>
    <n v="1"/>
    <n v="2"/>
  </r>
  <r>
    <n v="81985"/>
    <x v="0"/>
    <n v="21"/>
    <n v="3"/>
    <n v="2"/>
    <m/>
    <n v="1"/>
    <n v="4"/>
    <n v="5"/>
    <n v="54"/>
    <n v="1.4"/>
    <n v="141"/>
    <n v="3.65"/>
    <n v="62"/>
    <n v="1.6074074074074074"/>
    <n v="56.002572758959317"/>
    <n v="1.4519185530100562"/>
    <n v="1"/>
    <m/>
    <m/>
    <n v="15"/>
    <n v="3"/>
    <n v="1"/>
    <m/>
    <m/>
    <m/>
    <n v="6"/>
    <n v="0"/>
    <n v="0"/>
    <n v="1"/>
    <n v="1"/>
    <n v="2"/>
  </r>
  <r>
    <n v="81988"/>
    <x v="0"/>
    <n v="65"/>
    <n v="3"/>
    <n v="1"/>
    <n v="2"/>
    <n v="1"/>
    <n v="2"/>
    <n v="3"/>
    <n v="37"/>
    <n v="0.96"/>
    <n v="148"/>
    <n v="3.83"/>
    <n v="37"/>
    <n v="0.95999999999999985"/>
    <n v="45.923891108531073"/>
    <n v="1.1915387963294548"/>
    <n v="2"/>
    <n v="2"/>
    <m/>
    <n v="3"/>
    <n v="3"/>
    <n v="3"/>
    <n v="3"/>
    <n v="2"/>
    <n v="2"/>
    <n v="0"/>
    <n v="0"/>
    <n v="0"/>
    <n v="2"/>
    <n v="1"/>
    <n v="2"/>
  </r>
  <r>
    <n v="81993"/>
    <x v="0"/>
    <n v="43"/>
    <n v="6"/>
    <n v="2"/>
    <m/>
    <n v="2"/>
    <n v="5"/>
    <n v="1"/>
    <n v="46"/>
    <n v="1.19"/>
    <n v="197"/>
    <n v="5.09"/>
    <n v="54"/>
    <n v="1.3969565217391302"/>
    <n v="46.698180471585964"/>
    <n v="1.2080616252432019"/>
    <n v="2"/>
    <n v="2"/>
    <m/>
    <n v="15"/>
    <n v="3"/>
    <n v="3"/>
    <n v="3"/>
    <n v="3"/>
    <n v="3"/>
    <n v="2"/>
    <n v="0"/>
    <n v="12"/>
    <n v="1"/>
    <n v="1"/>
    <n v="2"/>
  </r>
  <r>
    <n v="81994"/>
    <x v="0"/>
    <n v="80"/>
    <n v="3"/>
    <n v="1"/>
    <n v="1"/>
    <n v="1"/>
    <n v="4"/>
    <n v="6"/>
    <n v="46"/>
    <n v="1.19"/>
    <n v="158"/>
    <n v="4.09"/>
    <n v="40"/>
    <n v="1.034782608695652"/>
    <n v="50.332625609710185"/>
    <n v="1.3020831407729374"/>
    <n v="1"/>
    <n v="2"/>
    <m/>
    <n v="9"/>
    <n v="2"/>
    <n v="2"/>
    <n v="3"/>
    <n v="3"/>
    <n v="3"/>
    <n v="0"/>
    <n v="3"/>
    <n v="2"/>
    <n v="1"/>
    <n v="1"/>
    <n v="2"/>
  </r>
  <r>
    <n v="81996"/>
    <x v="0"/>
    <n v="48"/>
    <n v="1"/>
    <n v="2"/>
    <m/>
    <n v="2"/>
    <n v="2"/>
    <n v="1"/>
    <n v="68"/>
    <n v="1.76"/>
    <n v="221"/>
    <n v="5.72"/>
    <n v="65"/>
    <n v="1.6823529411764706"/>
    <n v="69.409073723703699"/>
    <n v="1.7964701434370369"/>
    <n v="1"/>
    <n v="2"/>
    <m/>
    <n v="77"/>
    <n v="3"/>
    <n v="3"/>
    <n v="3"/>
    <n v="3"/>
    <n v="3"/>
    <n v="3"/>
    <n v="0"/>
    <n v="3"/>
    <n v="1"/>
    <n v="1"/>
    <n v="2"/>
  </r>
  <r>
    <n v="81997"/>
    <x v="0"/>
    <n v="80"/>
    <n v="3"/>
    <n v="1"/>
    <n v="1"/>
    <n v="1"/>
    <n v="4"/>
    <n v="1"/>
    <n v="58"/>
    <n v="1.5"/>
    <n v="166"/>
    <n v="4.29"/>
    <n v="57"/>
    <n v="1.4741379310344827"/>
    <n v="63.743771537352686"/>
    <n v="1.6485458156211901"/>
    <n v="2"/>
    <n v="2"/>
    <m/>
    <n v="5"/>
    <n v="3"/>
    <n v="3"/>
    <n v="3"/>
    <n v="3"/>
    <n v="3"/>
    <n v="1"/>
    <n v="0"/>
    <n v="1"/>
    <n v="1"/>
    <n v="1"/>
    <n v="2"/>
  </r>
  <r>
    <n v="82001"/>
    <x v="0"/>
    <n v="50"/>
    <n v="3"/>
    <n v="2"/>
    <m/>
    <n v="2"/>
    <n v="1"/>
    <n v="1"/>
    <n v="56"/>
    <n v="1.45"/>
    <n v="155"/>
    <n v="4.01"/>
    <n v="54"/>
    <n v="1.3982142857142856"/>
    <n v="56.129082797404486"/>
    <n v="1.4533423224327946"/>
    <n v="1"/>
    <n v="2"/>
    <m/>
    <n v="9"/>
    <n v="3"/>
    <n v="2"/>
    <m/>
    <m/>
    <m/>
    <n v="1"/>
    <n v="0"/>
    <n v="0"/>
    <n v="1"/>
    <n v="1"/>
    <n v="2"/>
  </r>
  <r>
    <n v="82005"/>
    <x v="0"/>
    <n v="68"/>
    <n v="6"/>
    <n v="2"/>
    <m/>
    <n v="2"/>
    <n v="5"/>
    <n v="1"/>
    <n v="51"/>
    <n v="1.32"/>
    <n v="161"/>
    <n v="4.16"/>
    <n v="54"/>
    <n v="1.3976470588235295"/>
    <n v="52.631024785262483"/>
    <n v="1.3622147591479703"/>
    <n v="1"/>
    <n v="2"/>
    <m/>
    <n v="6"/>
    <n v="1"/>
    <n v="1"/>
    <m/>
    <m/>
    <m/>
    <n v="3"/>
    <n v="0"/>
    <n v="0"/>
    <n v="1"/>
    <n v="1"/>
    <n v="2"/>
  </r>
  <r>
    <n v="82006"/>
    <x v="0"/>
    <n v="46"/>
    <n v="4"/>
    <n v="2"/>
    <m/>
    <n v="2"/>
    <n v="4"/>
    <n v="1"/>
    <n v="51"/>
    <n v="1.32"/>
    <n v="185"/>
    <n v="4.78"/>
    <n v="58"/>
    <n v="1.5011764705882353"/>
    <n v="53.583368207591533"/>
    <n v="1.3868636477258987"/>
    <n v="2"/>
    <n v="2"/>
    <m/>
    <n v="8"/>
    <n v="4"/>
    <n v="0"/>
    <m/>
    <m/>
    <m/>
    <n v="2"/>
    <n v="0"/>
    <n v="0"/>
    <n v="1"/>
    <n v="2"/>
    <m/>
  </r>
  <r>
    <n v="82011"/>
    <x v="0"/>
    <n v="31"/>
    <n v="3"/>
    <n v="2"/>
    <m/>
    <n v="2"/>
    <n v="4"/>
    <n v="1"/>
    <n v="36"/>
    <n v="0.93"/>
    <n v="210"/>
    <n v="5.43"/>
    <n v="46"/>
    <n v="1.1883333333333335"/>
    <n v="32.280905268954875"/>
    <n v="0.83392338611466765"/>
    <n v="2"/>
    <m/>
    <m/>
    <n v="14"/>
    <n v="2"/>
    <n v="3"/>
    <n v="3"/>
    <n v="3"/>
    <n v="3"/>
    <n v="2"/>
    <n v="5"/>
    <n v="0"/>
    <n v="1"/>
    <n v="2"/>
    <m/>
  </r>
  <r>
    <n v="82019"/>
    <x v="0"/>
    <n v="62"/>
    <n v="4"/>
    <n v="2"/>
    <m/>
    <n v="1"/>
    <n v="2"/>
    <n v="1"/>
    <n v="78"/>
    <n v="2.02"/>
    <n v="207"/>
    <n v="5.35"/>
    <n v="86"/>
    <n v="2.227179487179487"/>
    <n v="78.152462423444632"/>
    <n v="2.023948385837925"/>
    <n v="2"/>
    <n v="2"/>
    <m/>
    <n v="14"/>
    <n v="3"/>
    <n v="3"/>
    <n v="3"/>
    <n v="2"/>
    <n v="2"/>
    <n v="0"/>
    <n v="4"/>
    <n v="0"/>
    <n v="2"/>
    <n v="2"/>
    <m/>
  </r>
  <r>
    <n v="82020"/>
    <x v="0"/>
    <n v="41"/>
    <n v="3"/>
    <n v="2"/>
    <m/>
    <n v="1"/>
    <n v="5"/>
    <n v="1"/>
    <n v="54"/>
    <n v="1.4"/>
    <n v="245"/>
    <n v="6.34"/>
    <n v="63"/>
    <n v="1.6333333333333331"/>
    <n v="60.598154916948189"/>
    <n v="1.5710632756245826"/>
    <n v="2"/>
    <n v="2"/>
    <m/>
    <n v="14"/>
    <n v="3"/>
    <n v="0"/>
    <n v="2"/>
    <n v="2"/>
    <n v="1"/>
    <n v="2"/>
    <n v="2"/>
    <n v="2"/>
    <n v="1"/>
    <n v="1"/>
    <n v="2"/>
  </r>
  <r>
    <n v="82026"/>
    <x v="0"/>
    <n v="68"/>
    <n v="4"/>
    <n v="1"/>
    <n v="1"/>
    <n v="1"/>
    <n v="3"/>
    <n v="1"/>
    <n v="54"/>
    <n v="1.4"/>
    <n v="132"/>
    <n v="3.41"/>
    <n v="60"/>
    <n v="1.5555555555555556"/>
    <n v="59.395863984644421"/>
    <n v="1.5398927699722629"/>
    <n v="1"/>
    <n v="1"/>
    <n v="2"/>
    <n v="8"/>
    <n v="4"/>
    <n v="3"/>
    <n v="3"/>
    <n v="3"/>
    <n v="3"/>
    <n v="1"/>
    <n v="3"/>
    <n v="0"/>
    <n v="1"/>
    <n v="1"/>
    <n v="2"/>
  </r>
  <r>
    <n v="82027"/>
    <x v="0"/>
    <n v="80"/>
    <n v="3"/>
    <n v="2"/>
    <m/>
    <n v="1"/>
    <n v="3"/>
    <n v="2"/>
    <n v="47"/>
    <n v="1.22"/>
    <n v="153"/>
    <n v="3.96"/>
    <n v="51"/>
    <n v="1.3238297872340425"/>
    <n v="41.660357236421333"/>
    <n v="1.0813965069879579"/>
    <n v="1"/>
    <n v="2"/>
    <m/>
    <n v="6"/>
    <n v="3"/>
    <n v="3"/>
    <n v="3"/>
    <n v="3"/>
    <n v="3"/>
    <n v="3"/>
    <n v="0"/>
    <n v="21"/>
    <n v="1"/>
    <n v="1"/>
    <n v="2"/>
  </r>
  <r>
    <n v="82046"/>
    <x v="0"/>
    <n v="80"/>
    <n v="3"/>
    <n v="2"/>
    <m/>
    <n v="2"/>
    <n v="3"/>
    <n v="2"/>
    <n v="40"/>
    <n v="1.03"/>
    <n v="177"/>
    <n v="4.58"/>
    <n v="47"/>
    <n v="1.21025"/>
    <n v="37.885414823966038"/>
    <n v="0.97554943171712549"/>
    <n v="1"/>
    <n v="2"/>
    <m/>
    <n v="14"/>
    <n v="2"/>
    <n v="0"/>
    <n v="9"/>
    <n v="9"/>
    <n v="9"/>
    <m/>
    <n v="0"/>
    <n v="4"/>
    <n v="2"/>
    <n v="1"/>
    <n v="2"/>
  </r>
  <r>
    <n v="82047"/>
    <x v="0"/>
    <n v="64"/>
    <n v="3"/>
    <n v="1"/>
    <n v="1"/>
    <n v="1"/>
    <n v="3"/>
    <n v="3"/>
    <n v="61"/>
    <n v="1.58"/>
    <n v="208"/>
    <n v="5.38"/>
    <n v="66"/>
    <n v="1.7095081967213115"/>
    <n v="59.218550119353495"/>
    <n v="1.5338575276816151"/>
    <n v="1"/>
    <n v="2"/>
    <m/>
    <n v="5"/>
    <n v="4"/>
    <n v="1"/>
    <n v="3"/>
    <n v="3"/>
    <n v="1"/>
    <n v="1"/>
    <n v="0"/>
    <n v="0"/>
    <n v="1"/>
    <n v="2"/>
    <m/>
  </r>
  <r>
    <n v="82055"/>
    <x v="0"/>
    <n v="77"/>
    <n v="3"/>
    <n v="2"/>
    <m/>
    <n v="1"/>
    <n v="4"/>
    <n v="1"/>
    <n v="33"/>
    <n v="0.85"/>
    <n v="135"/>
    <n v="3.49"/>
    <n v="35"/>
    <n v="0.90151515151515149"/>
    <n v="37.876825660445739"/>
    <n v="0.97561520640542043"/>
    <n v="2"/>
    <n v="2"/>
    <m/>
    <n v="77"/>
    <n v="3"/>
    <n v="1"/>
    <m/>
    <m/>
    <m/>
    <m/>
    <n v="0"/>
    <n v="0"/>
    <n v="1"/>
    <n v="1"/>
    <n v="2"/>
  </r>
  <r>
    <n v="82056"/>
    <x v="0"/>
    <n v="76"/>
    <n v="2"/>
    <n v="1"/>
    <n v="2"/>
    <n v="2"/>
    <n v="4"/>
    <n v="1"/>
    <n v="49"/>
    <n v="1.27"/>
    <n v="164"/>
    <n v="4.24"/>
    <n v="49"/>
    <n v="1.27"/>
    <n v="47.01715540514293"/>
    <n v="1.2186079053986025"/>
    <n v="1"/>
    <n v="2"/>
    <m/>
    <n v="6"/>
    <n v="4"/>
    <n v="3"/>
    <m/>
    <m/>
    <m/>
    <m/>
    <n v="0"/>
    <n v="0"/>
    <n v="2"/>
    <n v="1"/>
    <n v="2"/>
  </r>
  <r>
    <n v="82058"/>
    <x v="0"/>
    <n v="34"/>
    <n v="6"/>
    <n v="2"/>
    <m/>
    <n v="2"/>
    <n v="4"/>
    <n v="1"/>
    <n v="45"/>
    <n v="1.1599999999999999"/>
    <n v="202"/>
    <n v="5.22"/>
    <n v="42"/>
    <n v="1.0826666666666667"/>
    <n v="62.099469282971626"/>
    <n v="1.6007863192943796"/>
    <n v="2"/>
    <m/>
    <m/>
    <n v="15"/>
    <n v="3"/>
    <n v="1"/>
    <m/>
    <m/>
    <m/>
    <n v="7"/>
    <n v="0"/>
    <n v="0"/>
    <n v="1"/>
    <n v="1"/>
    <n v="2"/>
  </r>
  <r>
    <n v="82068"/>
    <x v="0"/>
    <n v="44"/>
    <n v="1"/>
    <n v="2"/>
    <m/>
    <n v="2"/>
    <n v="2"/>
    <n v="6"/>
    <n v="45"/>
    <n v="1.1599999999999999"/>
    <n v="208"/>
    <n v="5.38"/>
    <n v="49"/>
    <n v="1.2631111111111111"/>
    <n v="43.796441178317707"/>
    <n v="1.1289749281521897"/>
    <n v="1"/>
    <n v="2"/>
    <m/>
    <n v="6"/>
    <n v="3"/>
    <n v="0"/>
    <n v="3"/>
    <n v="3"/>
    <n v="3"/>
    <m/>
    <n v="0"/>
    <n v="0"/>
    <n v="2"/>
    <n v="2"/>
    <m/>
  </r>
  <r>
    <n v="82075"/>
    <x v="0"/>
    <n v="26"/>
    <n v="3"/>
    <n v="2"/>
    <m/>
    <n v="1"/>
    <n v="3"/>
    <n v="1"/>
    <n v="64"/>
    <n v="1.66"/>
    <n v="209"/>
    <n v="5.4"/>
    <n v="71"/>
    <n v="1.8415625"/>
    <n v="63.881378718557841"/>
    <n v="1.6569232605125939"/>
    <n v="2"/>
    <m/>
    <m/>
    <n v="9"/>
    <n v="3"/>
    <n v="3"/>
    <n v="3"/>
    <n v="3"/>
    <n v="3"/>
    <n v="1"/>
    <n v="0"/>
    <n v="1"/>
    <n v="1"/>
    <n v="1"/>
    <n v="2"/>
  </r>
  <r>
    <n v="82077"/>
    <x v="0"/>
    <n v="40"/>
    <n v="6"/>
    <n v="2"/>
    <m/>
    <n v="2"/>
    <n v="5"/>
    <n v="1"/>
    <n v="49"/>
    <n v="1.27"/>
    <n v="205"/>
    <n v="5.3"/>
    <n v="48"/>
    <n v="1.2440816326530613"/>
    <n v="42.841421338692875"/>
    <n v="1.1103796959212235"/>
    <n v="1"/>
    <n v="2"/>
    <m/>
    <n v="14"/>
    <n v="1"/>
    <n v="0"/>
    <m/>
    <m/>
    <m/>
    <m/>
    <n v="1"/>
    <n v="0"/>
    <n v="1"/>
    <n v="1"/>
    <n v="2"/>
  </r>
  <r>
    <n v="82085"/>
    <x v="0"/>
    <n v="54"/>
    <n v="4"/>
    <n v="2"/>
    <m/>
    <n v="1"/>
    <n v="4"/>
    <n v="1"/>
    <n v="64"/>
    <n v="1.66"/>
    <n v="210"/>
    <n v="5.43"/>
    <n v="59"/>
    <n v="1.5303125"/>
    <n v="69.588113415913966"/>
    <n v="1.8049416917252683"/>
    <n v="1"/>
    <n v="2"/>
    <m/>
    <n v="10"/>
    <n v="3"/>
    <n v="3"/>
    <n v="3"/>
    <n v="3"/>
    <n v="3"/>
    <n v="2"/>
    <n v="0"/>
    <n v="1"/>
    <n v="1"/>
    <n v="1"/>
    <n v="1"/>
  </r>
  <r>
    <n v="82086"/>
    <x v="0"/>
    <n v="21"/>
    <n v="3"/>
    <n v="2"/>
    <m/>
    <n v="1"/>
    <n v="2"/>
    <n v="5"/>
    <n v="54"/>
    <n v="1.4"/>
    <n v="131"/>
    <n v="3.39"/>
    <n v="60"/>
    <n v="1.5555555555555556"/>
    <n v="49.191710978210928"/>
    <n v="1.2753406549906534"/>
    <n v="2"/>
    <m/>
    <m/>
    <n v="3"/>
    <n v="1"/>
    <n v="2"/>
    <n v="3"/>
    <n v="3"/>
    <n v="2"/>
    <n v="0"/>
    <n v="10"/>
    <n v="0"/>
    <n v="1"/>
    <n v="1"/>
    <n v="2"/>
  </r>
  <r>
    <n v="82087"/>
    <x v="0"/>
    <n v="47"/>
    <n v="3"/>
    <n v="2"/>
    <m/>
    <n v="1"/>
    <n v="3"/>
    <n v="1"/>
    <n v="34"/>
    <n v="0.88"/>
    <n v="200"/>
    <n v="5.17"/>
    <n v="37"/>
    <n v="0.95764705882352952"/>
    <n v="33.159256457767206"/>
    <n v="0.85823957890691593"/>
    <n v="2"/>
    <n v="2"/>
    <m/>
    <n v="9"/>
    <n v="2"/>
    <n v="2"/>
    <n v="2"/>
    <n v="2"/>
    <n v="2"/>
    <n v="1"/>
    <n v="2"/>
    <n v="1"/>
    <n v="1"/>
    <n v="1"/>
    <n v="2"/>
  </r>
  <r>
    <n v="82089"/>
    <x v="0"/>
    <n v="25"/>
    <n v="3"/>
    <n v="2"/>
    <m/>
    <n v="1"/>
    <n v="3"/>
    <n v="5"/>
    <n v="55"/>
    <n v="1.42"/>
    <n v="207"/>
    <n v="5.35"/>
    <n v="62"/>
    <n v="1.6007272727272726"/>
    <n v="63.830873493040706"/>
    <n v="1.6479970974566873"/>
    <n v="2"/>
    <m/>
    <m/>
    <n v="2"/>
    <n v="1"/>
    <n v="3"/>
    <n v="3"/>
    <n v="3"/>
    <n v="3"/>
    <m/>
    <n v="0"/>
    <n v="0"/>
    <n v="1"/>
    <n v="2"/>
    <m/>
  </r>
  <r>
    <n v="82093"/>
    <x v="0"/>
    <n v="36"/>
    <n v="3"/>
    <n v="2"/>
    <m/>
    <n v="1"/>
    <n v="2"/>
    <n v="4"/>
    <n v="44"/>
    <n v="1.1399999999999999"/>
    <n v="258"/>
    <n v="6.67"/>
    <n v="43"/>
    <n v="1.114090909090909"/>
    <n v="48.869990692325061"/>
    <n v="1.2661770315738765"/>
    <n v="2"/>
    <m/>
    <m/>
    <n v="3"/>
    <n v="5"/>
    <n v="1"/>
    <n v="3"/>
    <n v="2"/>
    <n v="1"/>
    <m/>
    <n v="0"/>
    <n v="0"/>
    <n v="2"/>
    <n v="2"/>
    <m/>
  </r>
  <r>
    <n v="82098"/>
    <x v="0"/>
    <n v="64"/>
    <n v="1"/>
    <n v="2"/>
    <m/>
    <n v="2"/>
    <n v="3"/>
    <n v="1"/>
    <n v="35"/>
    <n v="0.91"/>
    <n v="179"/>
    <n v="4.63"/>
    <n v="45"/>
    <n v="1.1700000000000002"/>
    <n v="38.340717889640757"/>
    <n v="0.99685866513065968"/>
    <n v="1"/>
    <n v="2"/>
    <m/>
    <n v="5"/>
    <n v="4"/>
    <n v="2"/>
    <n v="2"/>
    <n v="2"/>
    <n v="2"/>
    <n v="0"/>
    <n v="1"/>
    <n v="2"/>
    <n v="1"/>
    <n v="1"/>
    <n v="2"/>
  </r>
  <r>
    <n v="82099"/>
    <x v="0"/>
    <n v="54"/>
    <n v="3"/>
    <n v="2"/>
    <m/>
    <n v="1"/>
    <n v="3"/>
    <n v="5"/>
    <n v="51"/>
    <n v="1.32"/>
    <n v="180"/>
    <n v="4.6500000000000004"/>
    <n v="61"/>
    <n v="1.578823529411765"/>
    <n v="58.344805803943927"/>
    <n v="1.5101008561020781"/>
    <n v="2"/>
    <n v="2"/>
    <m/>
    <n v="2"/>
    <n v="2"/>
    <n v="3"/>
    <n v="3"/>
    <n v="3"/>
    <n v="3"/>
    <m/>
    <n v="0"/>
    <n v="8"/>
    <n v="2"/>
    <n v="1"/>
    <n v="2"/>
  </r>
  <r>
    <n v="82103"/>
    <x v="0"/>
    <n v="51"/>
    <n v="3"/>
    <n v="2"/>
    <m/>
    <n v="1"/>
    <n v="2"/>
    <n v="3"/>
    <n v="43"/>
    <n v="1.1100000000000001"/>
    <n v="210"/>
    <n v="5.43"/>
    <n v="42"/>
    <n v="1.084186046511628"/>
    <n v="43.601663010228194"/>
    <n v="1.1255313009617045"/>
    <n v="2"/>
    <n v="2"/>
    <m/>
    <n v="13"/>
    <n v="4"/>
    <n v="0"/>
    <n v="3"/>
    <n v="3"/>
    <n v="3"/>
    <m/>
    <n v="0"/>
    <n v="0"/>
    <n v="2"/>
    <n v="2"/>
    <m/>
  </r>
  <r>
    <n v="82107"/>
    <x v="0"/>
    <n v="43"/>
    <n v="3"/>
    <n v="2"/>
    <m/>
    <n v="1"/>
    <n v="3"/>
    <n v="1"/>
    <n v="36"/>
    <n v="0.93"/>
    <n v="212"/>
    <n v="5.48"/>
    <n v="42"/>
    <n v="1.085"/>
    <n v="37.026933092351875"/>
    <n v="0.95652910488575693"/>
    <n v="2"/>
    <n v="2"/>
    <m/>
    <n v="9"/>
    <n v="3"/>
    <n v="2"/>
    <m/>
    <m/>
    <m/>
    <n v="0"/>
    <n v="0"/>
    <n v="0"/>
    <n v="1"/>
    <n v="1"/>
    <n v="2"/>
  </r>
  <r>
    <n v="82108"/>
    <x v="0"/>
    <n v="61"/>
    <n v="2"/>
    <n v="2"/>
    <m/>
    <n v="2"/>
    <n v="4"/>
    <n v="1"/>
    <n v="47"/>
    <n v="1.22"/>
    <n v="229"/>
    <n v="5.92"/>
    <n v="47"/>
    <n v="1.22"/>
    <n v="47.346250512575537"/>
    <n v="1.2289877792625989"/>
    <n v="1"/>
    <n v="2"/>
    <m/>
    <n v="8"/>
    <n v="2"/>
    <n v="3"/>
    <n v="2"/>
    <n v="3"/>
    <n v="3"/>
    <n v="1"/>
    <n v="0"/>
    <n v="0"/>
    <n v="2"/>
    <n v="1"/>
    <n v="2"/>
  </r>
  <r>
    <n v="82110"/>
    <x v="0"/>
    <n v="27"/>
    <n v="3"/>
    <n v="2"/>
    <m/>
    <n v="1"/>
    <n v="2"/>
    <n v="6"/>
    <n v="30"/>
    <n v="0.78"/>
    <n v="142"/>
    <n v="3.67"/>
    <n v="29"/>
    <n v="0.754"/>
    <n v="35.271040508184079"/>
    <n v="0.91704705321278601"/>
    <n v="2"/>
    <m/>
    <m/>
    <n v="2"/>
    <n v="3"/>
    <n v="2"/>
    <n v="3"/>
    <n v="3"/>
    <n v="3"/>
    <n v="3"/>
    <n v="0"/>
    <n v="5"/>
    <n v="1"/>
    <n v="2"/>
    <m/>
  </r>
  <r>
    <n v="82111"/>
    <x v="0"/>
    <n v="25"/>
    <n v="3"/>
    <n v="2"/>
    <m/>
    <n v="1"/>
    <n v="5"/>
    <n v="1"/>
    <n v="40"/>
    <n v="1.03"/>
    <n v="191"/>
    <n v="4.9400000000000004"/>
    <n v="39"/>
    <n v="1.0042500000000001"/>
    <n v="41.931604153919018"/>
    <n v="1.0797388069634146"/>
    <n v="1"/>
    <m/>
    <m/>
    <n v="15"/>
    <n v="4"/>
    <n v="2"/>
    <n v="3"/>
    <n v="3"/>
    <n v="2"/>
    <n v="1"/>
    <n v="0"/>
    <n v="2"/>
    <n v="1"/>
    <n v="1"/>
    <n v="2"/>
  </r>
  <r>
    <n v="82113"/>
    <x v="0"/>
    <n v="69"/>
    <n v="3"/>
    <n v="1"/>
    <n v="1"/>
    <n v="1"/>
    <n v="4"/>
    <n v="3"/>
    <n v="36"/>
    <n v="0.93"/>
    <n v="282"/>
    <n v="7.29"/>
    <n v="44"/>
    <n v="1.1366666666666667"/>
    <n v="35.154894272666375"/>
    <n v="0.90816810204388132"/>
    <n v="2"/>
    <n v="2"/>
    <m/>
    <n v="4"/>
    <n v="2"/>
    <n v="3"/>
    <n v="3"/>
    <n v="3"/>
    <n v="3"/>
    <m/>
    <n v="1"/>
    <n v="0"/>
    <n v="1"/>
    <n v="1"/>
    <n v="2"/>
  </r>
  <r>
    <n v="82115"/>
    <x v="0"/>
    <n v="39"/>
    <n v="3"/>
    <n v="2"/>
    <m/>
    <n v="1"/>
    <n v="3"/>
    <n v="6"/>
    <n v="17"/>
    <n v="0.44"/>
    <n v="167"/>
    <n v="4.32"/>
    <n v="25"/>
    <n v="0.6470588235294118"/>
    <n v="16.063465286609979"/>
    <n v="0.41576027800637594"/>
    <n v="2"/>
    <m/>
    <m/>
    <n v="4"/>
    <n v="4"/>
    <n v="1"/>
    <m/>
    <m/>
    <m/>
    <m/>
    <n v="0"/>
    <n v="1"/>
    <n v="1"/>
    <n v="1"/>
    <n v="2"/>
  </r>
  <r>
    <n v="82126"/>
    <x v="0"/>
    <n v="56"/>
    <n v="2"/>
    <n v="2"/>
    <m/>
    <n v="2"/>
    <n v="5"/>
    <n v="1"/>
    <n v="66"/>
    <n v="1.71"/>
    <n v="225"/>
    <n v="5.82"/>
    <n v="71"/>
    <n v="1.8395454545454546"/>
    <n v="71.144005400093931"/>
    <n v="1.8432765035478882"/>
    <n v="1"/>
    <n v="2"/>
    <m/>
    <n v="15"/>
    <n v="2"/>
    <n v="0"/>
    <n v="3"/>
    <n v="3"/>
    <n v="2"/>
    <m/>
    <n v="0"/>
    <n v="0"/>
    <n v="1"/>
    <n v="1"/>
    <n v="2"/>
  </r>
  <r>
    <n v="82128"/>
    <x v="0"/>
    <n v="22"/>
    <n v="3"/>
    <n v="2"/>
    <m/>
    <n v="1"/>
    <n v="5"/>
    <n v="5"/>
    <n v="70"/>
    <n v="1.81"/>
    <n v="142"/>
    <n v="3.67"/>
    <n v="69"/>
    <n v="1.7841428571428573"/>
    <n v="72.052800256843142"/>
    <n v="1.8630795494983727"/>
    <n v="2"/>
    <m/>
    <m/>
    <n v="15"/>
    <n v="3"/>
    <n v="1"/>
    <n v="3"/>
    <n v="3"/>
    <n v="1"/>
    <n v="2"/>
    <n v="5"/>
    <n v="2"/>
    <n v="1"/>
    <n v="1"/>
    <n v="2"/>
  </r>
  <r>
    <n v="82138"/>
    <x v="0"/>
    <n v="61"/>
    <n v="4"/>
    <n v="1"/>
    <n v="1"/>
    <n v="1"/>
    <n v="3"/>
    <n v="1"/>
    <n v="47"/>
    <n v="1.22"/>
    <n v="214"/>
    <n v="5.53"/>
    <n v="46"/>
    <n v="1.1940425531914893"/>
    <n v="52.919219537488544"/>
    <n v="1.3736478262922558"/>
    <n v="2"/>
    <n v="2"/>
    <m/>
    <n v="9"/>
    <n v="2"/>
    <n v="3"/>
    <n v="2"/>
    <n v="2"/>
    <n v="0"/>
    <n v="2"/>
    <n v="0"/>
    <n v="0"/>
    <n v="1"/>
    <n v="1"/>
    <n v="2"/>
  </r>
  <r>
    <n v="82140"/>
    <x v="0"/>
    <n v="24"/>
    <n v="4"/>
    <n v="2"/>
    <m/>
    <n v="1"/>
    <n v="4"/>
    <n v="5"/>
    <n v="36"/>
    <n v="0.93"/>
    <n v="130"/>
    <n v="3.36"/>
    <n v="32"/>
    <n v="0.82666666666666666"/>
    <n v="37.304790221067464"/>
    <n v="0.9637070807109096"/>
    <n v="2"/>
    <m/>
    <m/>
    <n v="9"/>
    <n v="3"/>
    <n v="3"/>
    <n v="3"/>
    <n v="2"/>
    <n v="2"/>
    <m/>
    <n v="3"/>
    <n v="1"/>
    <n v="1"/>
    <n v="1"/>
    <n v="1"/>
  </r>
  <r>
    <n v="82143"/>
    <x v="0"/>
    <n v="73"/>
    <n v="3"/>
    <n v="2"/>
    <m/>
    <n v="1"/>
    <n v="5"/>
    <n v="1"/>
    <n v="47"/>
    <n v="1.22"/>
    <n v="144"/>
    <n v="3.72"/>
    <n v="44"/>
    <n v="1.142127659574468"/>
    <n v="45.356264334641658"/>
    <n v="1.1773328188992089"/>
    <n v="1"/>
    <n v="1"/>
    <n v="2"/>
    <n v="15"/>
    <n v="1"/>
    <n v="3"/>
    <n v="3"/>
    <n v="3"/>
    <n v="3"/>
    <n v="0"/>
    <n v="0"/>
    <n v="0"/>
    <n v="2"/>
    <n v="1"/>
    <n v="2"/>
  </r>
  <r>
    <n v="82148"/>
    <x v="0"/>
    <n v="35"/>
    <n v="6"/>
    <n v="2"/>
    <m/>
    <n v="2"/>
    <n v="5"/>
    <n v="5"/>
    <n v="39"/>
    <n v="1.01"/>
    <n v="218"/>
    <n v="5.64"/>
    <n v="42"/>
    <n v="1.0876923076923077"/>
    <n v="35.032353545121225"/>
    <n v="0.90724813027108808"/>
    <n v="1"/>
    <m/>
    <m/>
    <n v="14"/>
    <n v="4"/>
    <n v="3"/>
    <n v="4"/>
    <n v="1"/>
    <n v="3"/>
    <n v="0"/>
    <n v="4"/>
    <n v="8"/>
    <n v="1"/>
    <n v="1"/>
    <n v="2"/>
  </r>
  <r>
    <n v="82149"/>
    <x v="0"/>
    <n v="25"/>
    <n v="3"/>
    <n v="1"/>
    <n v="1"/>
    <n v="1"/>
    <n v="3"/>
    <n v="1"/>
    <n v="27"/>
    <n v="0.7"/>
    <n v="162"/>
    <n v="4.1900000000000004"/>
    <n v="37"/>
    <n v="0.95925925925925926"/>
    <n v="28.664085392811586"/>
    <n v="0.74314295462844848"/>
    <n v="1"/>
    <m/>
    <m/>
    <n v="7"/>
    <n v="3"/>
    <n v="3"/>
    <n v="3"/>
    <n v="3"/>
    <n v="3"/>
    <m/>
    <n v="0"/>
    <n v="30"/>
    <n v="1"/>
    <n v="2"/>
    <m/>
  </r>
  <r>
    <n v="82151"/>
    <x v="0"/>
    <n v="23"/>
    <n v="7"/>
    <n v="2"/>
    <m/>
    <n v="2"/>
    <n v="4"/>
    <n v="6"/>
    <n v="43"/>
    <n v="1.1100000000000001"/>
    <n v="169"/>
    <n v="4.37"/>
    <n v="49"/>
    <n v="1.2648837209302328"/>
    <n v="45.821393670399559"/>
    <n v="1.1828313249800817"/>
    <n v="2"/>
    <m/>
    <m/>
    <n v="6"/>
    <n v="3"/>
    <n v="2"/>
    <n v="3"/>
    <n v="3"/>
    <n v="2"/>
    <n v="3"/>
    <n v="0"/>
    <n v="0"/>
    <n v="1"/>
    <n v="1"/>
    <n v="2"/>
  </r>
  <r>
    <n v="82152"/>
    <x v="0"/>
    <n v="53"/>
    <n v="4"/>
    <n v="2"/>
    <m/>
    <n v="2"/>
    <n v="1"/>
    <n v="1"/>
    <n v="61"/>
    <n v="1.58"/>
    <n v="139"/>
    <n v="3.59"/>
    <n v="57"/>
    <n v="1.4763934426229508"/>
    <n v="71.942034129784986"/>
    <n v="1.8634166217222996"/>
    <n v="1"/>
    <n v="2"/>
    <m/>
    <n v="4"/>
    <n v="3"/>
    <n v="1"/>
    <m/>
    <m/>
    <m/>
    <n v="0"/>
    <n v="0"/>
    <n v="0"/>
    <n v="2"/>
    <n v="2"/>
    <m/>
  </r>
  <r>
    <n v="82153"/>
    <x v="0"/>
    <n v="53"/>
    <n v="1"/>
    <n v="2"/>
    <m/>
    <n v="2"/>
    <n v="1"/>
    <n v="1"/>
    <n v="51"/>
    <n v="1.32"/>
    <n v="171"/>
    <n v="4.42"/>
    <n v="48"/>
    <n v="1.2423529411764707"/>
    <n v="58.414278951099604"/>
    <n v="1.5118989846166957"/>
    <n v="1"/>
    <n v="2"/>
    <m/>
    <n v="6"/>
    <n v="3"/>
    <n v="3"/>
    <n v="3"/>
    <n v="2"/>
    <n v="2"/>
    <n v="1"/>
    <n v="0"/>
    <n v="0"/>
    <n v="1"/>
    <n v="1"/>
    <n v="2"/>
  </r>
  <r>
    <n v="82157"/>
    <x v="0"/>
    <n v="25"/>
    <n v="3"/>
    <n v="2"/>
    <m/>
    <n v="1"/>
    <n v="5"/>
    <n v="1"/>
    <n v="35"/>
    <n v="0.91"/>
    <n v="205"/>
    <n v="5.3"/>
    <n v="31"/>
    <n v="0.80600000000000005"/>
    <n v="41.882002755701983"/>
    <n v="1.0889320716482516"/>
    <n v="2"/>
    <m/>
    <m/>
    <n v="9"/>
    <n v="4"/>
    <n v="2"/>
    <n v="3"/>
    <n v="2"/>
    <n v="2"/>
    <n v="6"/>
    <n v="0"/>
    <n v="1"/>
    <n v="1"/>
    <n v="1"/>
    <n v="2"/>
  </r>
  <r>
    <n v="82158"/>
    <x v="0"/>
    <n v="61"/>
    <n v="3"/>
    <n v="2"/>
    <m/>
    <n v="1"/>
    <n v="4"/>
    <n v="1"/>
    <n v="45"/>
    <n v="1.1599999999999999"/>
    <n v="270"/>
    <n v="6.98"/>
    <n v="44"/>
    <n v="1.1342222222222222"/>
    <n v="51.835098449782748"/>
    <n v="1.3361936489277328"/>
    <n v="2"/>
    <n v="2"/>
    <m/>
    <n v="15"/>
    <n v="4"/>
    <n v="3"/>
    <n v="3"/>
    <n v="3"/>
    <n v="2"/>
    <n v="1"/>
    <n v="0"/>
    <n v="0"/>
    <n v="1"/>
    <n v="1"/>
    <n v="2"/>
  </r>
  <r>
    <n v="82162"/>
    <x v="0"/>
    <n v="68"/>
    <n v="3"/>
    <n v="1"/>
    <n v="2"/>
    <n v="1"/>
    <n v="4"/>
    <n v="1"/>
    <n v="28"/>
    <n v="0.72"/>
    <n v="186"/>
    <n v="4.8099999999999996"/>
    <n v="27"/>
    <n v="0.69428571428571417"/>
    <n v="32.387254284439337"/>
    <n v="0.83281511017129717"/>
    <n v="2"/>
    <n v="2"/>
    <m/>
    <n v="15"/>
    <n v="2"/>
    <n v="3"/>
    <n v="3"/>
    <n v="3"/>
    <n v="3"/>
    <n v="5"/>
    <n v="0"/>
    <n v="2"/>
    <n v="1"/>
    <n v="1"/>
    <n v="2"/>
  </r>
  <r>
    <n v="82164"/>
    <x v="0"/>
    <n v="40"/>
    <n v="4"/>
    <n v="2"/>
    <m/>
    <n v="1"/>
    <n v="2"/>
    <n v="6"/>
    <n v="42"/>
    <n v="1.0900000000000001"/>
    <n v="231"/>
    <n v="5.97"/>
    <n v="45"/>
    <n v="1.1678571428571429"/>
    <n v="47.141222883163259"/>
    <n v="1.2234269748249513"/>
    <n v="2"/>
    <n v="2"/>
    <m/>
    <n v="2"/>
    <n v="5"/>
    <n v="2"/>
    <m/>
    <m/>
    <m/>
    <n v="2"/>
    <n v="20"/>
    <n v="1"/>
    <n v="1"/>
    <n v="2"/>
    <m/>
  </r>
  <r>
    <n v="82165"/>
    <x v="0"/>
    <n v="44"/>
    <n v="2"/>
    <n v="2"/>
    <m/>
    <n v="1"/>
    <n v="4"/>
    <n v="3"/>
    <n v="37"/>
    <n v="0.96"/>
    <n v="228"/>
    <n v="5.9"/>
    <n v="38"/>
    <n v="0.98594594594594587"/>
    <n v="36.763243836057313"/>
    <n v="0.95385713736797351"/>
    <n v="1"/>
    <n v="2"/>
    <m/>
    <n v="6"/>
    <n v="4"/>
    <n v="3"/>
    <n v="3"/>
    <n v="3"/>
    <n v="3"/>
    <n v="0"/>
    <n v="0"/>
    <n v="0"/>
    <n v="1"/>
    <n v="1"/>
    <n v="2"/>
  </r>
  <r>
    <n v="82167"/>
    <x v="0"/>
    <n v="70"/>
    <n v="3"/>
    <n v="2"/>
    <m/>
    <n v="1"/>
    <n v="5"/>
    <n v="1"/>
    <n v="57"/>
    <n v="1.47"/>
    <n v="191"/>
    <n v="4.9400000000000004"/>
    <n v="64"/>
    <n v="1.6505263157894736"/>
    <n v="60.28019713094961"/>
    <n v="1.5545945575876479"/>
    <n v="2"/>
    <n v="1"/>
    <n v="2"/>
    <n v="15"/>
    <n v="3"/>
    <n v="2"/>
    <n v="3"/>
    <n v="3"/>
    <n v="2"/>
    <n v="1"/>
    <n v="1"/>
    <n v="0"/>
    <n v="1"/>
    <n v="1"/>
    <n v="2"/>
  </r>
  <r>
    <n v="82171"/>
    <x v="0"/>
    <n v="64"/>
    <n v="3"/>
    <n v="2"/>
    <m/>
    <n v="1"/>
    <n v="3"/>
    <n v="1"/>
    <n v="40"/>
    <n v="1.03"/>
    <n v="195"/>
    <n v="5.04"/>
    <n v="49"/>
    <n v="1.2617499999999999"/>
    <n v="43.557662035538598"/>
    <n v="1.1216097974151189"/>
    <n v="2"/>
    <n v="1"/>
    <n v="2"/>
    <n v="5"/>
    <n v="3"/>
    <n v="3"/>
    <m/>
    <m/>
    <m/>
    <n v="3"/>
    <n v="7"/>
    <n v="0"/>
    <n v="1"/>
    <n v="2"/>
    <m/>
  </r>
  <r>
    <n v="82172"/>
    <x v="0"/>
    <n v="29"/>
    <n v="7"/>
    <n v="2"/>
    <m/>
    <n v="1"/>
    <n v="4"/>
    <n v="3"/>
    <n v="35"/>
    <n v="0.91"/>
    <n v="129"/>
    <n v="3.34"/>
    <n v="38"/>
    <n v="0.98799999999999999"/>
    <n v="45.349761794585163"/>
    <n v="1.1790938066592143"/>
    <n v="2"/>
    <m/>
    <m/>
    <n v="7"/>
    <n v="4"/>
    <n v="1"/>
    <n v="3"/>
    <n v="3"/>
    <n v="4"/>
    <n v="14"/>
    <n v="1"/>
    <n v="0"/>
    <n v="1"/>
    <n v="1"/>
    <n v="2"/>
  </r>
  <r>
    <n v="82176"/>
    <x v="0"/>
    <n v="57"/>
    <n v="4"/>
    <n v="2"/>
    <m/>
    <n v="2"/>
    <n v="4"/>
    <n v="1"/>
    <n v="33"/>
    <n v="0.85"/>
    <n v="190"/>
    <n v="4.91"/>
    <n v="35"/>
    <n v="0.90151515151515149"/>
    <n v="35.582495851267488"/>
    <n v="0.91651883253264732"/>
    <n v="2"/>
    <n v="2"/>
    <m/>
    <n v="10"/>
    <n v="2"/>
    <n v="3"/>
    <n v="2"/>
    <n v="2"/>
    <n v="2"/>
    <n v="0"/>
    <n v="0"/>
    <n v="0"/>
    <n v="1"/>
    <n v="1"/>
    <n v="2"/>
  </r>
  <r>
    <n v="82177"/>
    <x v="0"/>
    <n v="80"/>
    <n v="3"/>
    <n v="1"/>
    <n v="1"/>
    <n v="1"/>
    <n v="5"/>
    <n v="1"/>
    <n v="37"/>
    <n v="0.96"/>
    <n v="123"/>
    <n v="3.18"/>
    <n v="31"/>
    <n v="0.80432432432432432"/>
    <n v="42.8737539381654"/>
    <n v="1.1124001021794265"/>
    <n v="1"/>
    <n v="2"/>
    <m/>
    <n v="4"/>
    <n v="3"/>
    <n v="3"/>
    <m/>
    <m/>
    <m/>
    <n v="0"/>
    <n v="2"/>
    <n v="0"/>
    <n v="2"/>
    <n v="1"/>
    <n v="2"/>
  </r>
  <r>
    <n v="82184"/>
    <x v="0"/>
    <n v="72"/>
    <n v="3"/>
    <n v="1"/>
    <n v="1"/>
    <n v="1"/>
    <n v="3"/>
    <n v="3"/>
    <n v="30"/>
    <n v="0.78"/>
    <n v="146"/>
    <n v="3.78"/>
    <n v="35"/>
    <n v="0.91"/>
    <n v="25.345012610774301"/>
    <n v="0.65897032788013188"/>
    <n v="2"/>
    <n v="2"/>
    <m/>
    <n v="3"/>
    <n v="4"/>
    <n v="3"/>
    <n v="3"/>
    <n v="3"/>
    <n v="3"/>
    <m/>
    <n v="0"/>
    <n v="12"/>
    <n v="2"/>
    <n v="1"/>
    <n v="2"/>
  </r>
  <r>
    <n v="82188"/>
    <x v="0"/>
    <n v="42"/>
    <n v="3"/>
    <n v="2"/>
    <m/>
    <n v="1"/>
    <n v="3"/>
    <n v="3"/>
    <n v="40"/>
    <n v="1.03"/>
    <n v="229"/>
    <n v="5.92"/>
    <n v="39"/>
    <n v="1.0042500000000001"/>
    <n v="46.771414280349902"/>
    <n v="1.20436391771901"/>
    <n v="2"/>
    <n v="2"/>
    <m/>
    <n v="6"/>
    <n v="1"/>
    <n v="1"/>
    <m/>
    <m/>
    <m/>
    <n v="21"/>
    <n v="4"/>
    <n v="0"/>
    <n v="1"/>
    <n v="1"/>
    <n v="2"/>
  </r>
  <r>
    <n v="82189"/>
    <x v="0"/>
    <n v="30"/>
    <n v="6"/>
    <n v="2"/>
    <m/>
    <n v="2"/>
    <n v="5"/>
    <n v="1"/>
    <n v="43"/>
    <n v="1.1100000000000001"/>
    <n v="161"/>
    <n v="4.16"/>
    <n v="44"/>
    <n v="1.1358139534883722"/>
    <n v="48.174270405027265"/>
    <n v="1.2435683755716342"/>
    <n v="2"/>
    <m/>
    <m/>
    <n v="15"/>
    <n v="4"/>
    <n v="3"/>
    <n v="3"/>
    <n v="3"/>
    <n v="3"/>
    <m/>
    <n v="2"/>
    <n v="0"/>
    <n v="1"/>
    <n v="1"/>
    <n v="2"/>
  </r>
  <r>
    <n v="82190"/>
    <x v="0"/>
    <n v="45"/>
    <n v="1"/>
    <n v="2"/>
    <m/>
    <n v="2"/>
    <n v="2"/>
    <n v="1"/>
    <n v="58"/>
    <n v="1.5"/>
    <n v="170"/>
    <n v="4.4000000000000004"/>
    <n v="54"/>
    <n v="1.396551724137931"/>
    <n v="66.460152128588348"/>
    <n v="1.7187970378083195"/>
    <n v="1"/>
    <n v="2"/>
    <m/>
    <n v="9"/>
    <n v="3"/>
    <n v="2"/>
    <n v="3"/>
    <n v="3"/>
    <n v="2"/>
    <n v="1"/>
    <n v="0"/>
    <n v="0"/>
    <n v="2"/>
    <n v="1"/>
    <n v="2"/>
  </r>
  <r>
    <n v="82200"/>
    <x v="0"/>
    <n v="31"/>
    <n v="1"/>
    <n v="2"/>
    <m/>
    <n v="1"/>
    <n v="3"/>
    <n v="5"/>
    <n v="54"/>
    <n v="1.4"/>
    <n v="170"/>
    <n v="4.4000000000000004"/>
    <n v="55"/>
    <n v="1.4259259259259258"/>
    <n v="59.252914052114079"/>
    <n v="1.5361866606103649"/>
    <n v="2"/>
    <m/>
    <m/>
    <n v="10"/>
    <n v="2"/>
    <n v="0"/>
    <m/>
    <m/>
    <m/>
    <n v="0"/>
    <n v="10"/>
    <n v="1"/>
    <n v="1"/>
    <n v="2"/>
    <m/>
  </r>
  <r>
    <n v="82204"/>
    <x v="0"/>
    <n v="80"/>
    <n v="3"/>
    <n v="1"/>
    <n v="2"/>
    <n v="1"/>
    <n v="5"/>
    <n v="3"/>
    <n v="43"/>
    <n v="1.1100000000000001"/>
    <n v="139"/>
    <n v="3.59"/>
    <n v="42"/>
    <n v="1.084186046511628"/>
    <n v="48.622692859901427"/>
    <n v="1.2551439319648974"/>
    <n v="2"/>
    <n v="2"/>
    <m/>
    <n v="6"/>
    <n v="2"/>
    <n v="1"/>
    <m/>
    <m/>
    <m/>
    <n v="1"/>
    <n v="2"/>
    <n v="2"/>
    <n v="1"/>
    <n v="1"/>
    <n v="2"/>
  </r>
  <r>
    <n v="82213"/>
    <x v="0"/>
    <n v="46"/>
    <n v="3"/>
    <n v="2"/>
    <m/>
    <n v="1"/>
    <n v="5"/>
    <n v="1"/>
    <n v="45"/>
    <n v="1.1599999999999999"/>
    <n v="132"/>
    <n v="3.41"/>
    <n v="49"/>
    <n v="1.2631111111111111"/>
    <n v="50.067810017713782"/>
    <n v="1.2906368804566217"/>
    <n v="2"/>
    <n v="1"/>
    <n v="2"/>
    <n v="15"/>
    <n v="2"/>
    <n v="0"/>
    <n v="3"/>
    <n v="3"/>
    <n v="3"/>
    <n v="0"/>
    <n v="3"/>
    <n v="1"/>
    <n v="1"/>
    <n v="1"/>
    <n v="2"/>
  </r>
  <r>
    <n v="82216"/>
    <x v="0"/>
    <n v="52"/>
    <n v="7"/>
    <n v="2"/>
    <m/>
    <n v="1"/>
    <n v="3"/>
    <n v="1"/>
    <n v="63"/>
    <n v="1.63"/>
    <n v="228"/>
    <n v="5.9"/>
    <n v="70"/>
    <n v="1.8111111111111111"/>
    <n v="65.351742869563523"/>
    <n v="1.6908466805934688"/>
    <n v="2"/>
    <n v="1"/>
    <n v="2"/>
    <n v="15"/>
    <n v="4"/>
    <n v="1"/>
    <n v="3"/>
    <n v="3"/>
    <n v="1"/>
    <n v="6"/>
    <n v="2"/>
    <n v="3"/>
    <n v="1"/>
    <n v="1"/>
    <n v="2"/>
  </r>
  <r>
    <n v="82219"/>
    <x v="0"/>
    <n v="49"/>
    <n v="3"/>
    <n v="2"/>
    <m/>
    <n v="1"/>
    <n v="5"/>
    <n v="3"/>
    <n v="36"/>
    <n v="0.93"/>
    <n v="257"/>
    <n v="6.65"/>
    <n v="42"/>
    <n v="1.085"/>
    <n v="37.087298977078738"/>
    <n v="0.95808855690786743"/>
    <n v="2"/>
    <n v="2"/>
    <m/>
    <n v="12"/>
    <n v="5"/>
    <n v="3"/>
    <n v="3"/>
    <n v="3"/>
    <n v="3"/>
    <n v="3"/>
    <n v="3"/>
    <n v="0"/>
    <n v="1"/>
    <n v="1"/>
    <n v="2"/>
  </r>
  <r>
    <n v="82221"/>
    <x v="0"/>
    <n v="44"/>
    <n v="3"/>
    <n v="2"/>
    <m/>
    <n v="1"/>
    <n v="5"/>
    <n v="1"/>
    <n v="45"/>
    <n v="1.1599999999999999"/>
    <n v="147"/>
    <n v="3.8"/>
    <n v="39"/>
    <n v="1.0053333333333332"/>
    <n v="39.919598225123075"/>
    <n v="1.0290385320253947"/>
    <n v="2"/>
    <n v="2"/>
    <m/>
    <n v="15"/>
    <n v="3"/>
    <n v="3"/>
    <n v="3"/>
    <n v="3"/>
    <n v="2"/>
    <n v="3"/>
    <n v="15"/>
    <n v="3"/>
    <n v="1"/>
    <n v="1"/>
    <n v="2"/>
  </r>
  <r>
    <n v="82223"/>
    <x v="0"/>
    <n v="27"/>
    <n v="1"/>
    <n v="2"/>
    <m/>
    <n v="1"/>
    <n v="5"/>
    <n v="5"/>
    <n v="58"/>
    <n v="1.5"/>
    <n v="143"/>
    <n v="3.7"/>
    <n v="64"/>
    <n v="1.6551724137931034"/>
    <n v="49.632086476922645"/>
    <n v="1.283588443368689"/>
    <n v="2"/>
    <m/>
    <m/>
    <n v="14"/>
    <n v="4"/>
    <n v="1"/>
    <n v="3"/>
    <n v="1"/>
    <n v="1"/>
    <n v="9"/>
    <n v="0"/>
    <n v="4"/>
    <n v="1"/>
    <n v="1"/>
    <n v="1"/>
  </r>
  <r>
    <n v="82225"/>
    <x v="0"/>
    <n v="55"/>
    <n v="1"/>
    <n v="2"/>
    <m/>
    <n v="1"/>
    <n v="5"/>
    <n v="3"/>
    <n v="30"/>
    <n v="0.78"/>
    <n v="169"/>
    <n v="4.37"/>
    <n v="39"/>
    <n v="1.014"/>
    <n v="35.047217905965567"/>
    <n v="0.91122766555510482"/>
    <n v="1"/>
    <n v="2"/>
    <m/>
    <n v="15"/>
    <n v="3"/>
    <n v="1"/>
    <n v="2"/>
    <n v="2"/>
    <n v="1"/>
    <n v="2"/>
    <n v="8"/>
    <n v="0"/>
    <n v="1"/>
    <n v="2"/>
    <m/>
  </r>
  <r>
    <n v="82226"/>
    <x v="0"/>
    <n v="80"/>
    <n v="4"/>
    <n v="1"/>
    <n v="1"/>
    <n v="1"/>
    <n v="3"/>
    <n v="3"/>
    <n v="57"/>
    <n v="1.47"/>
    <n v="227"/>
    <n v="5.87"/>
    <n v="52"/>
    <n v="1.3410526315789473"/>
    <n v="59.737698680919991"/>
    <n v="1.5406038080868838"/>
    <n v="1"/>
    <n v="2"/>
    <m/>
    <n v="99"/>
    <n v="2"/>
    <n v="2"/>
    <n v="9"/>
    <n v="9"/>
    <n v="2"/>
    <m/>
    <n v="0"/>
    <n v="0"/>
    <n v="2"/>
    <n v="1"/>
    <n v="2"/>
  </r>
  <r>
    <n v="82230"/>
    <x v="0"/>
    <n v="60"/>
    <n v="6"/>
    <n v="2"/>
    <m/>
    <n v="2"/>
    <n v="5"/>
    <n v="1"/>
    <n v="44"/>
    <n v="1.1399999999999999"/>
    <n v="223"/>
    <n v="5.77"/>
    <n v="53"/>
    <n v="1.3731818181818181"/>
    <n v="44.807820501987742"/>
    <n v="1.1609298948242277"/>
    <n v="1"/>
    <n v="2"/>
    <m/>
    <n v="6"/>
    <n v="5"/>
    <n v="3"/>
    <n v="9"/>
    <n v="0"/>
    <n v="3"/>
    <n v="0"/>
    <n v="2"/>
    <n v="0"/>
    <n v="1"/>
    <n v="1"/>
    <n v="2"/>
  </r>
  <r>
    <n v="82231"/>
    <x v="0"/>
    <n v="53"/>
    <n v="3"/>
    <n v="2"/>
    <m/>
    <n v="1"/>
    <n v="3"/>
    <n v="3"/>
    <n v="55"/>
    <n v="1.42"/>
    <n v="153"/>
    <n v="3.96"/>
    <n v="57"/>
    <n v="1.4716363636363636"/>
    <n v="54.215749093070713"/>
    <n v="1.3997520674938257"/>
    <n v="2"/>
    <n v="2"/>
    <m/>
    <n v="3"/>
    <n v="3"/>
    <n v="2"/>
    <m/>
    <m/>
    <m/>
    <m/>
    <n v="0"/>
    <n v="0"/>
    <n v="1"/>
    <n v="1"/>
    <n v="2"/>
  </r>
  <r>
    <n v="82236"/>
    <x v="0"/>
    <n v="79"/>
    <n v="3"/>
    <n v="1"/>
    <n v="2"/>
    <n v="1"/>
    <n v="5"/>
    <n v="1"/>
    <n v="40"/>
    <n v="1.03"/>
    <n v="139"/>
    <n v="3.59"/>
    <n v="46"/>
    <n v="1.1845000000000001"/>
    <n v="34.438198988588638"/>
    <n v="0.88678362395615751"/>
    <n v="1"/>
    <n v="1"/>
    <n v="2"/>
    <n v="8"/>
    <n v="3"/>
    <n v="3"/>
    <n v="2"/>
    <n v="2"/>
    <n v="3"/>
    <n v="3"/>
    <n v="12"/>
    <n v="0"/>
    <n v="1"/>
    <n v="1"/>
    <n v="2"/>
  </r>
  <r>
    <n v="82243"/>
    <x v="0"/>
    <n v="32"/>
    <n v="3"/>
    <n v="2"/>
    <m/>
    <n v="1"/>
    <n v="5"/>
    <n v="6"/>
    <n v="77"/>
    <n v="1.99"/>
    <n v="164"/>
    <n v="4.24"/>
    <n v="83"/>
    <n v="2.1450649350649349"/>
    <n v="78.738980618361268"/>
    <n v="2.0349424861108951"/>
    <n v="2"/>
    <m/>
    <m/>
    <n v="10"/>
    <n v="3"/>
    <n v="2"/>
    <n v="3"/>
    <n v="3"/>
    <n v="3"/>
    <n v="2"/>
    <n v="5"/>
    <n v="2"/>
    <n v="1"/>
    <n v="1"/>
    <n v="2"/>
  </r>
  <r>
    <n v="82254"/>
    <x v="0"/>
    <n v="77"/>
    <n v="3"/>
    <n v="1"/>
    <n v="1"/>
    <n v="1"/>
    <n v="5"/>
    <n v="1"/>
    <n v="31"/>
    <n v="0.8"/>
    <n v="107"/>
    <n v="2.77"/>
    <n v="41"/>
    <n v="1.0580645161290323"/>
    <n v="33.72107115588603"/>
    <n v="0.87022119111963958"/>
    <n v="2"/>
    <n v="2"/>
    <m/>
    <n v="7"/>
    <n v="3"/>
    <n v="3"/>
    <n v="3"/>
    <n v="3"/>
    <n v="3"/>
    <n v="0"/>
    <n v="0"/>
    <n v="30"/>
    <n v="1"/>
    <n v="1"/>
    <n v="2"/>
  </r>
  <r>
    <n v="82261"/>
    <x v="0"/>
    <n v="42"/>
    <n v="3"/>
    <n v="2"/>
    <m/>
    <n v="1"/>
    <n v="2"/>
    <n v="1"/>
    <n v="20"/>
    <n v="0.52"/>
    <n v="278"/>
    <n v="7.19"/>
    <n v="18"/>
    <n v="0.46799999999999997"/>
    <n v="26.317460828311617"/>
    <n v="0.68425398153610206"/>
    <n v="2"/>
    <n v="2"/>
    <m/>
    <n v="3"/>
    <n v="4"/>
    <n v="1"/>
    <n v="3"/>
    <n v="3"/>
    <n v="1"/>
    <n v="1"/>
    <n v="0"/>
    <n v="0"/>
    <n v="1"/>
    <n v="1"/>
    <n v="2"/>
  </r>
  <r>
    <n v="82270"/>
    <x v="0"/>
    <n v="49"/>
    <n v="6"/>
    <n v="2"/>
    <m/>
    <n v="2"/>
    <n v="1"/>
    <n v="1"/>
    <n v="42"/>
    <n v="1.0900000000000001"/>
    <n v="184"/>
    <n v="4.76"/>
    <n v="49"/>
    <n v="1.2716666666666667"/>
    <n v="36.680491206964206"/>
    <n v="0.95194608132359504"/>
    <n v="1"/>
    <n v="2"/>
    <m/>
    <n v="7"/>
    <n v="3"/>
    <n v="0"/>
    <m/>
    <m/>
    <m/>
    <m/>
    <n v="0"/>
    <n v="0"/>
    <n v="1"/>
    <n v="1"/>
    <n v="2"/>
  </r>
  <r>
    <n v="82271"/>
    <x v="0"/>
    <n v="23"/>
    <n v="3"/>
    <n v="2"/>
    <m/>
    <n v="1"/>
    <n v="1"/>
    <n v="5"/>
    <n v="37"/>
    <n v="0.96"/>
    <n v="124"/>
    <n v="3.21"/>
    <n v="40"/>
    <n v="1.0378378378378379"/>
    <n v="41.524486609901651"/>
    <n v="1.0773920850136645"/>
    <n v="2"/>
    <m/>
    <m/>
    <n v="6"/>
    <n v="4"/>
    <n v="1"/>
    <m/>
    <m/>
    <m/>
    <n v="9"/>
    <n v="0"/>
    <n v="0"/>
    <n v="1"/>
    <n v="2"/>
    <m/>
  </r>
  <r>
    <n v="82282"/>
    <x v="0"/>
    <n v="34"/>
    <n v="3"/>
    <n v="2"/>
    <m/>
    <n v="1"/>
    <n v="2"/>
    <n v="6"/>
    <n v="41"/>
    <n v="1.06"/>
    <n v="209"/>
    <n v="5.4"/>
    <n v="48"/>
    <n v="1.2409756097560976"/>
    <n v="46.978108715013533"/>
    <n v="1.2145559814125451"/>
    <n v="2"/>
    <m/>
    <m/>
    <n v="6"/>
    <n v="2"/>
    <n v="3"/>
    <n v="3"/>
    <n v="3"/>
    <n v="3"/>
    <n v="1"/>
    <n v="0"/>
    <n v="0"/>
    <n v="1"/>
    <n v="2"/>
    <m/>
  </r>
  <r>
    <n v="82283"/>
    <x v="0"/>
    <n v="48"/>
    <n v="1"/>
    <n v="2"/>
    <m/>
    <n v="2"/>
    <n v="1"/>
    <n v="1"/>
    <n v="39"/>
    <n v="1.01"/>
    <n v="159"/>
    <n v="4.1100000000000003"/>
    <n v="34"/>
    <n v="0.88051282051282065"/>
    <n v="40.277930475120229"/>
    <n v="1.0430951225608058"/>
    <n v="1"/>
    <n v="2"/>
    <m/>
    <n v="99"/>
    <n v="4"/>
    <n v="2"/>
    <n v="3"/>
    <n v="2"/>
    <n v="2"/>
    <m/>
    <n v="0"/>
    <n v="0"/>
    <n v="1"/>
    <n v="1"/>
    <n v="2"/>
  </r>
  <r>
    <n v="82288"/>
    <x v="0"/>
    <n v="55"/>
    <n v="3"/>
    <n v="2"/>
    <m/>
    <n v="1"/>
    <n v="2"/>
    <n v="1"/>
    <n v="43"/>
    <n v="1.1100000000000001"/>
    <n v="187"/>
    <n v="4.84"/>
    <n v="49"/>
    <n v="1.2648837209302328"/>
    <n v="45.690177744462616"/>
    <n v="1.1794441231710118"/>
    <n v="2"/>
    <n v="2"/>
    <m/>
    <n v="5"/>
    <n v="2"/>
    <n v="3"/>
    <n v="3"/>
    <n v="3"/>
    <n v="3"/>
    <m/>
    <n v="0"/>
    <n v="0"/>
    <n v="1"/>
    <n v="2"/>
    <m/>
  </r>
  <r>
    <n v="82290"/>
    <x v="0"/>
    <n v="43"/>
    <n v="1"/>
    <n v="2"/>
    <m/>
    <n v="2"/>
    <n v="2"/>
    <n v="1"/>
    <n v="47"/>
    <n v="1.22"/>
    <n v="155"/>
    <n v="4.01"/>
    <n v="42"/>
    <n v="1.0902127659574468"/>
    <n v="39.440309307675378"/>
    <n v="1.0237697309651905"/>
    <n v="1"/>
    <n v="2"/>
    <m/>
    <n v="7"/>
    <n v="1"/>
    <n v="2"/>
    <n v="4"/>
    <n v="4"/>
    <n v="4"/>
    <n v="2"/>
    <n v="0"/>
    <n v="0"/>
    <n v="2"/>
    <n v="1"/>
    <n v="2"/>
  </r>
  <r>
    <n v="82295"/>
    <x v="0"/>
    <n v="80"/>
    <n v="3"/>
    <n v="1"/>
    <n v="2"/>
    <n v="1"/>
    <n v="3"/>
    <n v="1"/>
    <n v="54"/>
    <n v="1.4"/>
    <n v="181"/>
    <n v="4.68"/>
    <n v="59"/>
    <n v="1.5296296296296295"/>
    <n v="57.046317983376973"/>
    <n v="1.4789786143838473"/>
    <n v="2"/>
    <n v="1"/>
    <n v="2"/>
    <n v="5"/>
    <n v="3"/>
    <n v="3"/>
    <n v="3"/>
    <n v="3"/>
    <n v="3"/>
    <n v="1"/>
    <n v="1"/>
    <n v="6"/>
    <n v="1"/>
    <n v="1"/>
    <n v="2"/>
  </r>
  <r>
    <n v="82298"/>
    <x v="0"/>
    <n v="44"/>
    <n v="4"/>
    <n v="2"/>
    <m/>
    <n v="1"/>
    <n v="2"/>
    <n v="1"/>
    <n v="53"/>
    <n v="1.37"/>
    <n v="170"/>
    <n v="4.4000000000000004"/>
    <n v="59"/>
    <n v="1.5250943396226417"/>
    <n v="53.741509965738857"/>
    <n v="1.3891673330766461"/>
    <n v="2"/>
    <n v="1"/>
    <n v="3"/>
    <n v="1"/>
    <n v="3"/>
    <n v="2"/>
    <n v="3"/>
    <n v="3"/>
    <n v="3"/>
    <m/>
    <n v="0"/>
    <n v="0"/>
    <n v="2"/>
    <n v="2"/>
    <m/>
  </r>
  <r>
    <n v="82306"/>
    <x v="0"/>
    <n v="43"/>
    <n v="6"/>
    <n v="2"/>
    <m/>
    <n v="2"/>
    <n v="5"/>
    <n v="1"/>
    <n v="31"/>
    <n v="0.8"/>
    <n v="172"/>
    <n v="4.45"/>
    <n v="31"/>
    <n v="0.8"/>
    <n v="36.637085351797715"/>
    <n v="0.94547317036897338"/>
    <n v="2"/>
    <n v="2"/>
    <m/>
    <n v="77"/>
    <n v="1"/>
    <n v="3"/>
    <n v="2"/>
    <n v="2"/>
    <n v="3"/>
    <m/>
    <n v="0"/>
    <n v="0"/>
    <n v="2"/>
    <n v="1"/>
    <n v="2"/>
  </r>
  <r>
    <n v="82308"/>
    <x v="0"/>
    <n v="33"/>
    <n v="3"/>
    <n v="2"/>
    <m/>
    <n v="1"/>
    <n v="4"/>
    <n v="1"/>
    <n v="59"/>
    <n v="1.53"/>
    <n v="208"/>
    <n v="5.38"/>
    <n v="61"/>
    <n v="1.581864406779661"/>
    <n v="61.426987216671932"/>
    <n v="1.5929371261272554"/>
    <n v="1"/>
    <m/>
    <m/>
    <n v="6"/>
    <n v="2"/>
    <n v="2"/>
    <n v="3"/>
    <n v="3"/>
    <n v="2"/>
    <n v="0"/>
    <n v="1"/>
    <n v="2"/>
    <n v="1"/>
    <n v="1"/>
    <n v="2"/>
  </r>
  <r>
    <n v="82315"/>
    <x v="0"/>
    <n v="23"/>
    <n v="3"/>
    <n v="2"/>
    <m/>
    <n v="1"/>
    <n v="3"/>
    <n v="1"/>
    <n v="54"/>
    <n v="1.4"/>
    <n v="227"/>
    <n v="5.87"/>
    <n v="55"/>
    <n v="1.4259259259259258"/>
    <n v="45.812009809671849"/>
    <n v="1.1877187728433443"/>
    <n v="2"/>
    <m/>
    <m/>
    <n v="9"/>
    <n v="3"/>
    <n v="1"/>
    <m/>
    <m/>
    <m/>
    <n v="2"/>
    <n v="0"/>
    <n v="0"/>
    <n v="1"/>
    <n v="1"/>
    <n v="2"/>
  </r>
  <r>
    <n v="82316"/>
    <x v="0"/>
    <n v="73"/>
    <n v="1"/>
    <n v="1"/>
    <n v="2"/>
    <n v="1"/>
    <n v="4"/>
    <n v="1"/>
    <n v="48"/>
    <n v="1.24"/>
    <n v="176"/>
    <n v="4.55"/>
    <n v="48"/>
    <n v="1.24"/>
    <n v="48.942705443690244"/>
    <n v="1.2643532239619979"/>
    <n v="1"/>
    <n v="2"/>
    <m/>
    <m/>
    <n v="3"/>
    <n v="0"/>
    <n v="1"/>
    <n v="1"/>
    <n v="1"/>
    <m/>
    <n v="0"/>
    <n v="0"/>
    <n v="2"/>
    <n v="1"/>
    <n v="2"/>
  </r>
  <r>
    <n v="82318"/>
    <x v="0"/>
    <n v="27"/>
    <n v="4"/>
    <n v="2"/>
    <m/>
    <n v="2"/>
    <n v="4"/>
    <n v="5"/>
    <n v="52"/>
    <n v="1.34"/>
    <n v="166"/>
    <n v="4.29"/>
    <n v="61"/>
    <n v="1.5719230769230772"/>
    <n v="60.326790736496179"/>
    <n v="1.5545749920558631"/>
    <n v="2"/>
    <m/>
    <m/>
    <n v="1"/>
    <n v="2"/>
    <n v="3"/>
    <n v="3"/>
    <n v="3"/>
    <n v="3"/>
    <n v="2"/>
    <n v="0"/>
    <n v="12"/>
    <n v="1"/>
    <n v="2"/>
    <m/>
  </r>
  <r>
    <n v="82320"/>
    <x v="0"/>
    <n v="28"/>
    <n v="3"/>
    <n v="2"/>
    <m/>
    <n v="1"/>
    <n v="5"/>
    <n v="1"/>
    <n v="36"/>
    <n v="0.93"/>
    <n v="213"/>
    <n v="5.51"/>
    <n v="37"/>
    <n v="0.95583333333333342"/>
    <n v="37.262393116500633"/>
    <n v="0.9626118221762664"/>
    <n v="1"/>
    <m/>
    <m/>
    <n v="14"/>
    <n v="4"/>
    <n v="2"/>
    <n v="3"/>
    <n v="3"/>
    <n v="2"/>
    <n v="4"/>
    <n v="5"/>
    <n v="0"/>
    <n v="2"/>
    <n v="1"/>
    <n v="2"/>
  </r>
  <r>
    <n v="82321"/>
    <x v="0"/>
    <n v="59"/>
    <n v="3"/>
    <n v="2"/>
    <m/>
    <n v="1"/>
    <n v="4"/>
    <n v="1"/>
    <n v="173"/>
    <n v="4.47"/>
    <n v="251"/>
    <n v="6.49"/>
    <n v="180"/>
    <n v="4.6508670520231208"/>
    <n v="166.32829332775461"/>
    <n v="4.2976154403182836"/>
    <n v="2"/>
    <n v="2"/>
    <m/>
    <n v="15"/>
    <n v="1"/>
    <n v="3"/>
    <n v="3"/>
    <n v="3"/>
    <n v="3"/>
    <n v="1"/>
    <n v="0"/>
    <n v="2"/>
    <n v="1"/>
    <n v="1"/>
    <n v="2"/>
  </r>
  <r>
    <n v="82325"/>
    <x v="0"/>
    <n v="39"/>
    <n v="3"/>
    <n v="1"/>
    <n v="1"/>
    <n v="1"/>
    <n v="4"/>
    <n v="1"/>
    <n v="52"/>
    <n v="1.34"/>
    <n v="191"/>
    <n v="4.9400000000000004"/>
    <n v="57"/>
    <n v="1.4688461538461541"/>
    <n v="54.514025204578445"/>
    <n v="1.4047844956564446"/>
    <n v="2"/>
    <m/>
    <m/>
    <n v="6"/>
    <n v="3"/>
    <n v="3"/>
    <n v="3"/>
    <n v="3"/>
    <n v="3"/>
    <n v="8"/>
    <n v="0"/>
    <n v="8"/>
    <n v="1"/>
    <n v="1"/>
    <n v="2"/>
  </r>
  <r>
    <n v="82329"/>
    <x v="0"/>
    <n v="45"/>
    <n v="3"/>
    <n v="2"/>
    <m/>
    <n v="2"/>
    <n v="5"/>
    <n v="1"/>
    <n v="56"/>
    <n v="1.45"/>
    <n v="196"/>
    <n v="5.07"/>
    <n v="52"/>
    <n v="1.3464285714285713"/>
    <n v="60.211555825987844"/>
    <n v="1.5590492133514711"/>
    <n v="1"/>
    <n v="2"/>
    <m/>
    <n v="15"/>
    <n v="1"/>
    <n v="0"/>
    <m/>
    <m/>
    <m/>
    <n v="1"/>
    <n v="0"/>
    <n v="0"/>
    <n v="1"/>
    <n v="1"/>
    <n v="2"/>
  </r>
  <r>
    <n v="82335"/>
    <x v="0"/>
    <n v="52"/>
    <n v="3"/>
    <n v="2"/>
    <m/>
    <n v="1"/>
    <n v="4"/>
    <n v="1"/>
    <n v="33"/>
    <n v="0.85"/>
    <n v="157"/>
    <n v="4.0599999999999996"/>
    <n v="38"/>
    <n v="0.97878787878787865"/>
    <n v="30.16969152280905"/>
    <n v="0.77709811498144521"/>
    <n v="2"/>
    <n v="2"/>
    <m/>
    <n v="9"/>
    <n v="3"/>
    <n v="0"/>
    <n v="3"/>
    <n v="3"/>
    <n v="3"/>
    <n v="7"/>
    <m/>
    <n v="0"/>
    <n v="1"/>
    <n v="1"/>
    <n v="2"/>
  </r>
  <r>
    <n v="82336"/>
    <x v="0"/>
    <n v="28"/>
    <n v="4"/>
    <n v="2"/>
    <m/>
    <n v="1"/>
    <n v="2"/>
    <n v="5"/>
    <n v="85"/>
    <n v="2.2000000000000002"/>
    <n v="179"/>
    <n v="4.63"/>
    <n v="79"/>
    <n v="2.0447058823529414"/>
    <n v="84.973744474035911"/>
    <n v="2.1993204452103416"/>
    <n v="1"/>
    <m/>
    <m/>
    <n v="77"/>
    <n v="5"/>
    <n v="0"/>
    <m/>
    <m/>
    <m/>
    <n v="21"/>
    <n v="0"/>
    <n v="0"/>
    <n v="1"/>
    <n v="1"/>
    <n v="2"/>
  </r>
  <r>
    <n v="82344"/>
    <x v="0"/>
    <n v="70"/>
    <n v="4"/>
    <n v="2"/>
    <m/>
    <n v="2"/>
    <n v="1"/>
    <n v="3"/>
    <n v="49"/>
    <n v="1.27"/>
    <n v="112"/>
    <n v="2.9"/>
    <n v="46"/>
    <n v="1.1922448979591838"/>
    <n v="44.519087919526491"/>
    <n v="1.1538620746489521"/>
    <n v="1"/>
    <n v="1"/>
    <n v="2"/>
    <n v="6"/>
    <n v="1"/>
    <n v="2"/>
    <n v="3"/>
    <n v="3"/>
    <n v="3"/>
    <m/>
    <n v="0"/>
    <n v="0"/>
    <n v="2"/>
    <n v="1"/>
    <n v="2"/>
  </r>
  <r>
    <n v="82345"/>
    <x v="0"/>
    <n v="32"/>
    <n v="4"/>
    <n v="2"/>
    <m/>
    <n v="1"/>
    <n v="5"/>
    <n v="1"/>
    <n v="46"/>
    <n v="1.19"/>
    <n v="268"/>
    <n v="6.93"/>
    <n v="45"/>
    <n v="1.1641304347826087"/>
    <n v="46.892539945111444"/>
    <n v="1.2130896203191874"/>
    <n v="2"/>
    <m/>
    <m/>
    <n v="12"/>
    <n v="3"/>
    <n v="3"/>
    <n v="3"/>
    <n v="3"/>
    <n v="3"/>
    <n v="4"/>
    <n v="0"/>
    <n v="0"/>
    <n v="1"/>
    <n v="1"/>
    <n v="2"/>
  </r>
  <r>
    <n v="82351"/>
    <x v="0"/>
    <n v="65"/>
    <n v="4"/>
    <n v="1"/>
    <n v="2"/>
    <n v="1"/>
    <n v="2"/>
    <n v="3"/>
    <n v="93"/>
    <n v="2.4"/>
    <n v="210"/>
    <n v="5.43"/>
    <n v="91"/>
    <n v="2.3483870967741938"/>
    <n v="97.152626237004938"/>
    <n v="2.5071645480517399"/>
    <n v="2"/>
    <n v="2"/>
    <m/>
    <n v="6"/>
    <n v="1"/>
    <n v="2"/>
    <n v="3"/>
    <n v="3"/>
    <n v="3"/>
    <n v="1"/>
    <n v="0"/>
    <n v="0"/>
    <n v="1"/>
    <n v="1"/>
    <n v="2"/>
  </r>
  <r>
    <n v="82353"/>
    <x v="0"/>
    <n v="53"/>
    <n v="6"/>
    <n v="2"/>
    <m/>
    <n v="2"/>
    <n v="5"/>
    <n v="1"/>
    <n v="77"/>
    <n v="1.99"/>
    <n v="235"/>
    <n v="6.08"/>
    <n v="75"/>
    <n v="1.9383116883116882"/>
    <n v="78.787610067770032"/>
    <n v="2.0361992731800309"/>
    <n v="1"/>
    <n v="2"/>
    <m/>
    <n v="15"/>
    <n v="3"/>
    <n v="1"/>
    <n v="2"/>
    <n v="2"/>
    <n v="2"/>
    <n v="0"/>
    <n v="0"/>
    <n v="0"/>
    <n v="1"/>
    <n v="1"/>
    <n v="2"/>
  </r>
  <r>
    <n v="82359"/>
    <x v="0"/>
    <n v="48"/>
    <n v="3"/>
    <n v="1"/>
    <n v="1"/>
    <n v="1"/>
    <n v="4"/>
    <n v="1"/>
    <n v="31"/>
    <n v="0.8"/>
    <n v="182"/>
    <n v="4.71"/>
    <n v="25"/>
    <n v="0.64516129032258063"/>
    <n v="28.672072063869955"/>
    <n v="0.73992444035793437"/>
    <n v="2"/>
    <n v="2"/>
    <m/>
    <n v="4"/>
    <n v="4"/>
    <n v="2"/>
    <n v="3"/>
    <n v="1"/>
    <n v="1"/>
    <m/>
    <n v="0"/>
    <n v="4"/>
    <n v="1"/>
    <n v="1"/>
    <n v="2"/>
  </r>
  <r>
    <n v="82363"/>
    <x v="0"/>
    <n v="38"/>
    <n v="3"/>
    <n v="1"/>
    <n v="1"/>
    <n v="1"/>
    <n v="4"/>
    <n v="3"/>
    <n v="23"/>
    <n v="0.59"/>
    <n v="272"/>
    <n v="7.03"/>
    <n v="26"/>
    <n v="0.66695652173913045"/>
    <n v="24.325954929725881"/>
    <n v="0.62401362645818559"/>
    <n v="2"/>
    <m/>
    <m/>
    <n v="5"/>
    <n v="5"/>
    <n v="1"/>
    <n v="2"/>
    <n v="1"/>
    <n v="1"/>
    <m/>
    <n v="0"/>
    <n v="0"/>
    <n v="1"/>
    <n v="2"/>
    <m/>
  </r>
  <r>
    <n v="82367"/>
    <x v="0"/>
    <n v="35"/>
    <n v="1"/>
    <n v="2"/>
    <m/>
    <n v="2"/>
    <n v="1"/>
    <n v="1"/>
    <n v="61"/>
    <n v="1.58"/>
    <n v="205"/>
    <n v="5.3"/>
    <n v="62"/>
    <n v="1.6059016393442624"/>
    <n v="62.620843890435431"/>
    <n v="1.6219825138834096"/>
    <n v="1"/>
    <m/>
    <m/>
    <n v="1"/>
    <n v="4"/>
    <n v="0"/>
    <n v="3"/>
    <n v="0"/>
    <n v="0"/>
    <m/>
    <n v="1"/>
    <n v="0"/>
    <n v="2"/>
    <n v="2"/>
    <m/>
  </r>
  <r>
    <n v="82370"/>
    <x v="0"/>
    <n v="37"/>
    <n v="4"/>
    <n v="2"/>
    <m/>
    <n v="1"/>
    <n v="3"/>
    <n v="3"/>
    <n v="36"/>
    <n v="0.93"/>
    <n v="142"/>
    <n v="3.67"/>
    <n v="43"/>
    <n v="1.1108333333333333"/>
    <n v="36.949754557432911"/>
    <n v="0.95453532606701685"/>
    <n v="2"/>
    <m/>
    <m/>
    <n v="1"/>
    <n v="3"/>
    <n v="3"/>
    <n v="3"/>
    <n v="3"/>
    <n v="3"/>
    <m/>
    <n v="0"/>
    <n v="0"/>
    <n v="2"/>
    <n v="1"/>
    <n v="2"/>
  </r>
  <r>
    <n v="82375"/>
    <x v="0"/>
    <n v="49"/>
    <n v="6"/>
    <n v="2"/>
    <m/>
    <n v="2"/>
    <n v="5"/>
    <n v="1"/>
    <n v="44"/>
    <n v="1.1399999999999999"/>
    <n v="195"/>
    <n v="5.04"/>
    <n v="44"/>
    <n v="1.1399999999999999"/>
    <n v="51.2525258498288"/>
    <n v="1.3279063515637459"/>
    <n v="1"/>
    <n v="2"/>
    <m/>
    <n v="8"/>
    <n v="3"/>
    <n v="2"/>
    <n v="2"/>
    <n v="1"/>
    <n v="3"/>
    <m/>
    <n v="0"/>
    <n v="0"/>
    <n v="1"/>
    <n v="1"/>
    <n v="2"/>
  </r>
  <r>
    <n v="82376"/>
    <x v="0"/>
    <n v="41"/>
    <n v="4"/>
    <n v="2"/>
    <m/>
    <n v="1"/>
    <n v="3"/>
    <n v="1"/>
    <n v="59"/>
    <n v="1.53"/>
    <n v="222"/>
    <n v="5.74"/>
    <n v="58"/>
    <n v="1.5040677966101694"/>
    <n v="58.391255096469848"/>
    <n v="1.5142139033491333"/>
    <n v="2"/>
    <n v="2"/>
    <m/>
    <n v="5"/>
    <n v="4"/>
    <n v="0"/>
    <n v="3"/>
    <n v="3"/>
    <n v="1"/>
    <n v="5"/>
    <n v="0"/>
    <n v="0"/>
    <n v="1"/>
    <n v="1"/>
    <n v="2"/>
  </r>
  <r>
    <n v="82380"/>
    <x v="0"/>
    <n v="44"/>
    <n v="3"/>
    <n v="2"/>
    <m/>
    <n v="1"/>
    <n v="3"/>
    <n v="1"/>
    <n v="68"/>
    <n v="1.76"/>
    <n v="160"/>
    <n v="4.1399999999999997"/>
    <n v="64"/>
    <n v="1.6564705882352941"/>
    <n v="67.904245622121294"/>
    <n v="1.7575216513960807"/>
    <n v="2"/>
    <n v="2"/>
    <m/>
    <n v="14"/>
    <n v="2"/>
    <n v="3"/>
    <n v="3"/>
    <n v="3"/>
    <n v="3"/>
    <n v="0"/>
    <n v="0"/>
    <n v="0"/>
    <n v="1"/>
    <n v="1"/>
    <n v="2"/>
  </r>
  <r>
    <n v="82383"/>
    <x v="0"/>
    <n v="62"/>
    <n v="1"/>
    <n v="2"/>
    <m/>
    <n v="2"/>
    <n v="1"/>
    <n v="1"/>
    <n v="30"/>
    <n v="0.78"/>
    <n v="172"/>
    <n v="4.45"/>
    <n v="38"/>
    <n v="0.98799999999999999"/>
    <n v="28.567902002969898"/>
    <n v="0.74276545207721734"/>
    <n v="1"/>
    <n v="2"/>
    <m/>
    <n v="6"/>
    <n v="3"/>
    <n v="2"/>
    <m/>
    <m/>
    <m/>
    <m/>
    <n v="0"/>
    <n v="0"/>
    <n v="2"/>
    <n v="1"/>
    <n v="2"/>
  </r>
  <r>
    <n v="82391"/>
    <x v="0"/>
    <n v="26"/>
    <n v="3"/>
    <n v="2"/>
    <m/>
    <n v="1"/>
    <n v="5"/>
    <n v="1"/>
    <n v="42"/>
    <n v="1.0900000000000001"/>
    <n v="200"/>
    <n v="5.17"/>
    <n v="37"/>
    <n v="0.96023809523809533"/>
    <n v="48.031389115799122"/>
    <n v="1.2465289080052631"/>
    <n v="2"/>
    <m/>
    <m/>
    <n v="7"/>
    <n v="4"/>
    <n v="2"/>
    <n v="4"/>
    <n v="4"/>
    <n v="4"/>
    <n v="2"/>
    <n v="42"/>
    <m/>
    <n v="1"/>
    <n v="1"/>
    <n v="2"/>
  </r>
  <r>
    <n v="82397"/>
    <x v="0"/>
    <n v="33"/>
    <n v="3"/>
    <n v="2"/>
    <m/>
    <n v="1"/>
    <n v="3"/>
    <n v="3"/>
    <n v="51"/>
    <n v="1.32"/>
    <n v="160"/>
    <n v="4.1399999999999997"/>
    <n v="54"/>
    <n v="1.3976470588235295"/>
    <n v="54.70998956772037"/>
    <n v="1.4160232593998214"/>
    <n v="2"/>
    <m/>
    <m/>
    <n v="12"/>
    <n v="3"/>
    <n v="3"/>
    <n v="3"/>
    <n v="3"/>
    <n v="3"/>
    <n v="4"/>
    <n v="0"/>
    <n v="0"/>
    <n v="1"/>
    <n v="2"/>
    <m/>
  </r>
  <r>
    <n v="82398"/>
    <x v="0"/>
    <n v="31"/>
    <n v="1"/>
    <n v="2"/>
    <m/>
    <n v="1"/>
    <n v="3"/>
    <n v="1"/>
    <n v="46"/>
    <n v="1.19"/>
    <n v="207"/>
    <n v="5.35"/>
    <n v="41"/>
    <n v="1.0606521739130435"/>
    <n v="44.780450488561272"/>
    <n v="1.1584507843779981"/>
    <n v="1"/>
    <m/>
    <m/>
    <n v="6"/>
    <n v="2"/>
    <n v="2"/>
    <n v="3"/>
    <n v="3"/>
    <n v="2"/>
    <n v="1"/>
    <n v="0"/>
    <n v="0"/>
    <n v="1"/>
    <n v="2"/>
    <m/>
  </r>
  <r>
    <n v="82402"/>
    <x v="0"/>
    <n v="65"/>
    <n v="6"/>
    <n v="2"/>
    <m/>
    <n v="2"/>
    <n v="5"/>
    <n v="1"/>
    <n v="56"/>
    <n v="1.45"/>
    <n v="217"/>
    <n v="5.61"/>
    <n v="62"/>
    <n v="1.6053571428571427"/>
    <n v="61.862313661786551"/>
    <n v="1.6017920501712588"/>
    <n v="1"/>
    <n v="1"/>
    <n v="2"/>
    <n v="14"/>
    <n v="3"/>
    <n v="1"/>
    <m/>
    <m/>
    <m/>
    <n v="0"/>
    <n v="0"/>
    <n v="0"/>
    <n v="2"/>
    <n v="1"/>
    <n v="2"/>
  </r>
  <r>
    <n v="82403"/>
    <x v="0"/>
    <n v="80"/>
    <n v="3"/>
    <n v="1"/>
    <n v="2"/>
    <n v="1"/>
    <n v="5"/>
    <n v="1"/>
    <n v="46"/>
    <n v="1.19"/>
    <n v="208"/>
    <n v="5.38"/>
    <n v="54"/>
    <n v="1.3969565217391302"/>
    <n v="52.612456163344461"/>
    <n v="1.3610613659647806"/>
    <n v="1"/>
    <n v="2"/>
    <m/>
    <n v="15"/>
    <n v="2"/>
    <n v="3"/>
    <n v="3"/>
    <n v="3"/>
    <n v="3"/>
    <n v="0"/>
    <n v="30"/>
    <n v="3"/>
    <n v="1"/>
    <n v="1"/>
    <n v="2"/>
  </r>
  <r>
    <n v="82406"/>
    <x v="0"/>
    <n v="73"/>
    <n v="4"/>
    <n v="2"/>
    <m/>
    <n v="1"/>
    <n v="9"/>
    <n v="5"/>
    <n v="123"/>
    <n v="3.18"/>
    <n v="214"/>
    <n v="5.53"/>
    <n v="133"/>
    <n v="3.4385365853658536"/>
    <n v="119.86024826793158"/>
    <n v="3.0988259308294506"/>
    <n v="1"/>
    <n v="1"/>
    <n v="3"/>
    <n v="3"/>
    <n v="3"/>
    <n v="3"/>
    <n v="9"/>
    <n v="9"/>
    <n v="9"/>
    <m/>
    <n v="0"/>
    <n v="0"/>
    <n v="2"/>
    <n v="1"/>
    <n v="2"/>
  </r>
  <r>
    <n v="82407"/>
    <x v="0"/>
    <n v="44"/>
    <n v="7"/>
    <n v="2"/>
    <m/>
    <n v="1"/>
    <n v="4"/>
    <n v="3"/>
    <n v="37"/>
    <n v="0.96"/>
    <n v="187"/>
    <n v="4.84"/>
    <n v="38"/>
    <n v="0.98594594594594587"/>
    <n v="41.170641813213038"/>
    <n v="1.0682112470455274"/>
    <n v="2"/>
    <n v="1"/>
    <n v="2"/>
    <n v="6"/>
    <n v="3"/>
    <n v="2"/>
    <n v="3"/>
    <n v="3"/>
    <n v="3"/>
    <n v="2"/>
    <n v="0"/>
    <n v="0"/>
    <n v="1"/>
    <n v="2"/>
    <m/>
  </r>
  <r>
    <n v="82409"/>
    <x v="0"/>
    <n v="63"/>
    <n v="3"/>
    <n v="2"/>
    <m/>
    <n v="1"/>
    <n v="5"/>
    <n v="1"/>
    <n v="32"/>
    <n v="0.83"/>
    <n v="143"/>
    <n v="3.7"/>
    <n v="39"/>
    <n v="1.0115624999999999"/>
    <n v="29.412702034639125"/>
    <n v="0.7628919590234523"/>
    <n v="2"/>
    <n v="1"/>
    <n v="2"/>
    <n v="5"/>
    <n v="3"/>
    <n v="2"/>
    <n v="2"/>
    <n v="3"/>
    <n v="2"/>
    <n v="1"/>
    <n v="0"/>
    <n v="4"/>
    <n v="1"/>
    <n v="1"/>
    <n v="2"/>
  </r>
  <r>
    <n v="82410"/>
    <x v="0"/>
    <n v="35"/>
    <n v="4"/>
    <n v="2"/>
    <m/>
    <n v="1"/>
    <n v="4"/>
    <n v="6"/>
    <n v="61"/>
    <n v="1.58"/>
    <n v="203"/>
    <n v="5.25"/>
    <n v="63"/>
    <n v="1.6318032786885246"/>
    <n v="62.436594535691363"/>
    <n v="1.6172101535474157"/>
    <n v="2"/>
    <m/>
    <m/>
    <n v="10"/>
    <n v="3"/>
    <n v="2"/>
    <n v="3"/>
    <n v="3"/>
    <n v="2"/>
    <n v="4"/>
    <n v="5"/>
    <n v="0"/>
    <n v="1"/>
    <n v="1"/>
    <n v="2"/>
  </r>
  <r>
    <n v="82416"/>
    <x v="0"/>
    <n v="50"/>
    <n v="4"/>
    <n v="2"/>
    <m/>
    <n v="1"/>
    <n v="4"/>
    <n v="1"/>
    <n v="53"/>
    <n v="1.37"/>
    <n v="165"/>
    <n v="4.2699999999999996"/>
    <n v="55"/>
    <n v="1.4216981132075472"/>
    <n v="57.814350865340117"/>
    <n v="1.4944464280286032"/>
    <n v="2"/>
    <n v="2"/>
    <m/>
    <n v="9"/>
    <n v="4"/>
    <n v="0"/>
    <m/>
    <m/>
    <m/>
    <n v="2"/>
    <n v="0"/>
    <n v="0"/>
    <n v="1"/>
    <n v="1"/>
    <n v="2"/>
  </r>
  <r>
    <n v="82420"/>
    <x v="0"/>
    <n v="35"/>
    <n v="4"/>
    <n v="2"/>
    <m/>
    <n v="2"/>
    <n v="4"/>
    <n v="1"/>
    <n v="63"/>
    <n v="1.63"/>
    <n v="158"/>
    <n v="4.09"/>
    <n v="60"/>
    <n v="1.5523809523809524"/>
    <n v="60.392385705761356"/>
    <n v="1.5625331539744602"/>
    <n v="1"/>
    <m/>
    <m/>
    <n v="7"/>
    <n v="2"/>
    <n v="3"/>
    <m/>
    <m/>
    <m/>
    <n v="1"/>
    <n v="0"/>
    <n v="0"/>
    <n v="1"/>
    <n v="1"/>
    <n v="2"/>
  </r>
  <r>
    <n v="82423"/>
    <x v="0"/>
    <n v="56"/>
    <n v="4"/>
    <n v="2"/>
    <m/>
    <n v="1"/>
    <n v="3"/>
    <n v="1"/>
    <n v="44"/>
    <n v="1.1399999999999999"/>
    <n v="172"/>
    <n v="4.45"/>
    <n v="45"/>
    <n v="1.1659090909090908"/>
    <n v="43.873119354419913"/>
    <n v="1.1367126378190613"/>
    <n v="2"/>
    <n v="2"/>
    <m/>
    <n v="14"/>
    <n v="3"/>
    <n v="3"/>
    <n v="3"/>
    <n v="3"/>
    <n v="3"/>
    <n v="6"/>
    <n v="0"/>
    <n v="0"/>
    <n v="1"/>
    <n v="1"/>
    <n v="2"/>
  </r>
  <r>
    <n v="82426"/>
    <x v="0"/>
    <n v="24"/>
    <n v="1"/>
    <n v="2"/>
    <m/>
    <n v="1"/>
    <n v="3"/>
    <n v="5"/>
    <n v="55"/>
    <n v="1.42"/>
    <n v="155"/>
    <n v="4.01"/>
    <n v="65"/>
    <n v="1.6781818181818182"/>
    <n v="54.932934574513631"/>
    <n v="1.4182684926510791"/>
    <n v="1"/>
    <m/>
    <m/>
    <n v="5"/>
    <n v="4"/>
    <n v="3"/>
    <n v="3"/>
    <n v="3"/>
    <n v="3"/>
    <n v="2"/>
    <n v="0"/>
    <n v="2"/>
    <n v="1"/>
    <n v="2"/>
    <m/>
  </r>
  <r>
    <n v="82427"/>
    <x v="0"/>
    <n v="48"/>
    <n v="4"/>
    <n v="2"/>
    <m/>
    <n v="1"/>
    <n v="5"/>
    <n v="5"/>
    <n v="53"/>
    <n v="1.37"/>
    <n v="256"/>
    <n v="6.62"/>
    <n v="51"/>
    <n v="1.318301886792453"/>
    <n v="51.348624879513707"/>
    <n v="1.3273135110364866"/>
    <n v="2"/>
    <n v="1"/>
    <n v="2"/>
    <n v="10"/>
    <n v="1"/>
    <n v="1"/>
    <n v="3"/>
    <n v="3"/>
    <n v="2"/>
    <n v="4"/>
    <n v="1"/>
    <n v="4"/>
    <n v="1"/>
    <n v="1"/>
    <n v="2"/>
  </r>
  <r>
    <n v="82429"/>
    <x v="0"/>
    <n v="36"/>
    <n v="3"/>
    <n v="2"/>
    <m/>
    <n v="1"/>
    <n v="5"/>
    <n v="1"/>
    <n v="40"/>
    <n v="1.03"/>
    <n v="230"/>
    <n v="5.95"/>
    <n v="38"/>
    <n v="0.97850000000000004"/>
    <n v="41.903701309115092"/>
    <n v="1.0790203087097137"/>
    <n v="2"/>
    <m/>
    <m/>
    <n v="15"/>
    <n v="4"/>
    <n v="1"/>
    <n v="3"/>
    <n v="3"/>
    <n v="2"/>
    <n v="7"/>
    <n v="0"/>
    <n v="0"/>
    <n v="1"/>
    <n v="1"/>
    <n v="2"/>
  </r>
  <r>
    <n v="82432"/>
    <x v="0"/>
    <n v="60"/>
    <n v="4"/>
    <n v="2"/>
    <m/>
    <n v="2"/>
    <n v="2"/>
    <n v="1"/>
    <n v="36"/>
    <n v="0.93"/>
    <n v="209"/>
    <n v="5.4"/>
    <n v="34"/>
    <n v="0.87833333333333341"/>
    <n v="32.520690537695501"/>
    <n v="0.84011783889046709"/>
    <n v="1"/>
    <n v="2"/>
    <m/>
    <n v="77"/>
    <n v="3"/>
    <n v="2"/>
    <n v="3"/>
    <n v="3"/>
    <n v="3"/>
    <m/>
    <n v="0"/>
    <n v="0"/>
    <n v="2"/>
    <n v="1"/>
    <n v="2"/>
  </r>
  <r>
    <n v="82435"/>
    <x v="0"/>
    <n v="80"/>
    <n v="3"/>
    <n v="1"/>
    <n v="1"/>
    <n v="1"/>
    <n v="4"/>
    <n v="2"/>
    <n v="37"/>
    <n v="0.96"/>
    <n v="150"/>
    <n v="3.88"/>
    <n v="41"/>
    <n v="1.0637837837837838"/>
    <n v="36.254447640767445"/>
    <n v="0.94065593878747966"/>
    <n v="1"/>
    <n v="1"/>
    <n v="2"/>
    <n v="13"/>
    <n v="2"/>
    <n v="3"/>
    <n v="3"/>
    <n v="3"/>
    <n v="3"/>
    <m/>
    <n v="0"/>
    <n v="0"/>
    <n v="2"/>
    <n v="1"/>
    <n v="2"/>
  </r>
  <r>
    <n v="82436"/>
    <x v="0"/>
    <n v="61"/>
    <n v="1"/>
    <n v="2"/>
    <m/>
    <n v="2"/>
    <n v="2"/>
    <n v="1"/>
    <n v="37"/>
    <n v="0.96"/>
    <n v="135"/>
    <n v="3.49"/>
    <n v="36"/>
    <n v="0.93405405405405406"/>
    <n v="42.945090111456722"/>
    <n v="1.1142509866756338"/>
    <n v="1"/>
    <n v="2"/>
    <m/>
    <n v="14"/>
    <n v="1"/>
    <n v="3"/>
    <m/>
    <m/>
    <m/>
    <n v="1"/>
    <n v="0"/>
    <n v="0"/>
    <n v="1"/>
    <n v="2"/>
    <m/>
  </r>
  <r>
    <n v="82446"/>
    <x v="0"/>
    <n v="66"/>
    <n v="3"/>
    <n v="1"/>
    <n v="2"/>
    <n v="1"/>
    <n v="3"/>
    <n v="1"/>
    <n v="36"/>
    <n v="0.93"/>
    <n v="132"/>
    <n v="3.41"/>
    <n v="46"/>
    <n v="1.1883333333333335"/>
    <n v="39.057704923176487"/>
    <n v="1.0089907105153926"/>
    <n v="2"/>
    <n v="1"/>
    <n v="1"/>
    <n v="6"/>
    <n v="3"/>
    <n v="3"/>
    <n v="3"/>
    <n v="3"/>
    <n v="3"/>
    <n v="0"/>
    <n v="0"/>
    <n v="0"/>
    <n v="1"/>
    <n v="1"/>
    <n v="2"/>
  </r>
  <r>
    <n v="82448"/>
    <x v="0"/>
    <n v="29"/>
    <n v="3"/>
    <n v="2"/>
    <m/>
    <n v="1"/>
    <n v="3"/>
    <n v="5"/>
    <n v="59"/>
    <n v="1.53"/>
    <n v="129"/>
    <n v="3.34"/>
    <n v="53"/>
    <n v="1.3744067796610171"/>
    <n v="64.304077799365942"/>
    <n v="1.6675464242886422"/>
    <n v="2"/>
    <m/>
    <m/>
    <n v="7"/>
    <n v="4"/>
    <n v="3"/>
    <n v="3"/>
    <n v="3"/>
    <n v="3"/>
    <n v="0"/>
    <n v="5"/>
    <n v="0"/>
    <n v="1"/>
    <n v="1"/>
    <n v="2"/>
  </r>
  <r>
    <n v="82449"/>
    <x v="0"/>
    <n v="42"/>
    <n v="1"/>
    <n v="2"/>
    <m/>
    <n v="2"/>
    <n v="3"/>
    <n v="1"/>
    <n v="29"/>
    <n v="0.75"/>
    <n v="218"/>
    <n v="5.64"/>
    <n v="27"/>
    <n v="0.69827586206896552"/>
    <n v="26.214638916914485"/>
    <n v="0.67796479957537459"/>
    <n v="1"/>
    <n v="2"/>
    <m/>
    <n v="3"/>
    <n v="4"/>
    <n v="2"/>
    <n v="3"/>
    <n v="3"/>
    <n v="2"/>
    <m/>
    <n v="0"/>
    <n v="0"/>
    <n v="1"/>
    <n v="2"/>
    <m/>
  </r>
  <r>
    <n v="82461"/>
    <x v="0"/>
    <n v="47"/>
    <n v="3"/>
    <n v="2"/>
    <m/>
    <n v="1"/>
    <n v="3"/>
    <n v="3"/>
    <n v="38"/>
    <n v="0.98"/>
    <n v="107"/>
    <n v="2.77"/>
    <n v="48"/>
    <n v="1.2378947368421052"/>
    <n v="37.223129191057858"/>
    <n v="0.95996491071675516"/>
    <n v="1"/>
    <n v="2"/>
    <m/>
    <n v="4"/>
    <n v="3"/>
    <n v="3"/>
    <n v="3"/>
    <n v="3"/>
    <n v="3"/>
    <n v="0"/>
    <n v="0"/>
    <n v="5"/>
    <n v="1"/>
    <n v="2"/>
    <m/>
  </r>
  <r>
    <n v="82462"/>
    <x v="0"/>
    <n v="36"/>
    <n v="1"/>
    <n v="2"/>
    <m/>
    <n v="2"/>
    <n v="1"/>
    <n v="6"/>
    <n v="43"/>
    <n v="1.1100000000000001"/>
    <n v="188"/>
    <n v="4.8600000000000003"/>
    <n v="47"/>
    <n v="1.2132558139534884"/>
    <n v="44.090562432215549"/>
    <n v="1.1381517279013782"/>
    <n v="1"/>
    <m/>
    <m/>
    <n v="6"/>
    <n v="4"/>
    <n v="0"/>
    <n v="3"/>
    <n v="3"/>
    <n v="1"/>
    <n v="2"/>
    <n v="0"/>
    <n v="0"/>
    <n v="1"/>
    <n v="1"/>
    <n v="2"/>
  </r>
  <r>
    <n v="82464"/>
    <x v="0"/>
    <n v="62"/>
    <n v="3"/>
    <n v="2"/>
    <m/>
    <n v="1"/>
    <n v="3"/>
    <n v="3"/>
    <n v="92"/>
    <n v="2.38"/>
    <n v="223"/>
    <n v="5.77"/>
    <n v="94"/>
    <n v="2.4317391304347824"/>
    <n v="98.414165208933838"/>
    <n v="2.5459316651876365"/>
    <n v="2"/>
    <n v="2"/>
    <m/>
    <n v="8"/>
    <n v="2"/>
    <n v="0"/>
    <m/>
    <m/>
    <m/>
    <n v="4"/>
    <n v="8"/>
    <n v="12"/>
    <n v="1"/>
    <n v="2"/>
    <m/>
  </r>
  <r>
    <n v="82466"/>
    <x v="0"/>
    <n v="80"/>
    <n v="3"/>
    <n v="1"/>
    <n v="2"/>
    <n v="1"/>
    <n v="5"/>
    <n v="2"/>
    <n v="41"/>
    <n v="1.06"/>
    <n v="118"/>
    <n v="3.05"/>
    <n v="43"/>
    <n v="1.1117073170731708"/>
    <n v="42.657243292690382"/>
    <n v="1.1028458022012637"/>
    <n v="2"/>
    <n v="2"/>
    <m/>
    <n v="10"/>
    <n v="3"/>
    <n v="2"/>
    <n v="3"/>
    <n v="3"/>
    <n v="3"/>
    <n v="1"/>
    <n v="0"/>
    <n v="5"/>
    <n v="1"/>
    <n v="1"/>
    <n v="2"/>
  </r>
  <r>
    <n v="82467"/>
    <x v="0"/>
    <n v="22"/>
    <n v="4"/>
    <n v="2"/>
    <m/>
    <n v="1"/>
    <n v="3"/>
    <n v="6"/>
    <n v="38"/>
    <n v="0.98"/>
    <n v="127"/>
    <n v="3.28"/>
    <n v="43"/>
    <n v="1.1089473684210527"/>
    <n v="38.479545541035407"/>
    <n v="0.99236722711091307"/>
    <n v="2"/>
    <m/>
    <m/>
    <n v="6"/>
    <n v="3"/>
    <n v="2"/>
    <n v="3"/>
    <n v="3"/>
    <n v="2"/>
    <n v="4"/>
    <n v="0"/>
    <n v="0"/>
    <n v="1"/>
    <n v="1"/>
    <n v="1"/>
  </r>
  <r>
    <n v="82477"/>
    <x v="0"/>
    <n v="34"/>
    <n v="3"/>
    <n v="2"/>
    <m/>
    <n v="2"/>
    <n v="2"/>
    <n v="5"/>
    <n v="34"/>
    <n v="0.88"/>
    <n v="172"/>
    <n v="4.45"/>
    <n v="39"/>
    <n v="1.0094117647058825"/>
    <n v="35.958872191760108"/>
    <n v="0.93070022143379105"/>
    <n v="1"/>
    <m/>
    <m/>
    <n v="3"/>
    <n v="4"/>
    <n v="3"/>
    <n v="3"/>
    <n v="3"/>
    <n v="3"/>
    <m/>
    <n v="0"/>
    <n v="4"/>
    <n v="2"/>
    <n v="2"/>
    <m/>
  </r>
  <r>
    <n v="82479"/>
    <x v="0"/>
    <n v="27"/>
    <n v="6"/>
    <n v="2"/>
    <m/>
    <n v="2"/>
    <n v="3"/>
    <n v="6"/>
    <n v="55"/>
    <n v="1.42"/>
    <n v="184"/>
    <n v="4.76"/>
    <n v="61"/>
    <n v="1.5749090909090908"/>
    <n v="53.328393623774126"/>
    <n v="1.3768421626501683"/>
    <n v="2"/>
    <m/>
    <m/>
    <n v="9"/>
    <n v="4"/>
    <n v="1"/>
    <n v="3"/>
    <n v="2"/>
    <n v="1"/>
    <n v="3"/>
    <n v="0"/>
    <n v="0"/>
    <n v="1"/>
    <n v="2"/>
    <m/>
  </r>
  <r>
    <n v="82483"/>
    <x v="0"/>
    <n v="32"/>
    <n v="6"/>
    <n v="2"/>
    <m/>
    <n v="2"/>
    <n v="5"/>
    <n v="1"/>
    <n v="36"/>
    <n v="0.93"/>
    <n v="198"/>
    <n v="5.12"/>
    <n v="44"/>
    <n v="1.1366666666666667"/>
    <n v="44.61315601663847"/>
    <n v="1.1525065304298272"/>
    <n v="1"/>
    <m/>
    <m/>
    <n v="9"/>
    <n v="2"/>
    <n v="3"/>
    <n v="3"/>
    <n v="2"/>
    <n v="2"/>
    <n v="1"/>
    <n v="0"/>
    <n v="1"/>
    <n v="1"/>
    <n v="1"/>
    <n v="2"/>
  </r>
  <r>
    <n v="82486"/>
    <x v="0"/>
    <n v="40"/>
    <n v="7"/>
    <n v="2"/>
    <m/>
    <n v="2"/>
    <n v="3"/>
    <n v="1"/>
    <n v="47"/>
    <n v="1.22"/>
    <n v="165"/>
    <n v="4.2699999999999996"/>
    <n v="48"/>
    <n v="1.2459574468085106"/>
    <n v="49.413334776762191"/>
    <n v="1.2826440090989335"/>
    <n v="1"/>
    <n v="1"/>
    <n v="2"/>
    <n v="6"/>
    <n v="4"/>
    <n v="3"/>
    <n v="3"/>
    <n v="3"/>
    <n v="3"/>
    <n v="2"/>
    <n v="3"/>
    <n v="1"/>
    <n v="1"/>
    <n v="2"/>
    <m/>
  </r>
  <r>
    <n v="82487"/>
    <x v="0"/>
    <n v="21"/>
    <n v="1"/>
    <n v="2"/>
    <m/>
    <n v="1"/>
    <n v="4"/>
    <n v="5"/>
    <n v="44"/>
    <n v="1.1399999999999999"/>
    <n v="216"/>
    <n v="5.59"/>
    <n v="42"/>
    <n v="1.0881818181818181"/>
    <n v="51.601977501786166"/>
    <n v="1.3369603261826415"/>
    <n v="2"/>
    <m/>
    <m/>
    <n v="8"/>
    <n v="2"/>
    <n v="1"/>
    <n v="3"/>
    <n v="2"/>
    <n v="1"/>
    <n v="7"/>
    <n v="1"/>
    <n v="2"/>
    <n v="1"/>
    <n v="2"/>
    <m/>
  </r>
  <r>
    <n v="82488"/>
    <x v="0"/>
    <n v="63"/>
    <n v="3"/>
    <n v="2"/>
    <m/>
    <n v="1"/>
    <n v="4"/>
    <n v="1"/>
    <n v="70"/>
    <n v="1.81"/>
    <n v="193"/>
    <n v="4.99"/>
    <n v="67"/>
    <n v="1.7324285714285717"/>
    <n v="67.572500602661165"/>
    <n v="1.7472318012973815"/>
    <n v="2"/>
    <n v="1"/>
    <n v="2"/>
    <n v="15"/>
    <n v="4"/>
    <n v="1"/>
    <n v="3"/>
    <n v="3"/>
    <n v="3"/>
    <n v="0"/>
    <n v="4"/>
    <n v="0"/>
    <n v="2"/>
    <n v="1"/>
    <n v="2"/>
  </r>
  <r>
    <n v="82500"/>
    <x v="0"/>
    <n v="38"/>
    <n v="3"/>
    <n v="1"/>
    <n v="1"/>
    <n v="1"/>
    <n v="5"/>
    <n v="1"/>
    <n v="37"/>
    <n v="0.96"/>
    <n v="174"/>
    <n v="4.5"/>
    <n v="38"/>
    <n v="0.98594594594594587"/>
    <n v="42.16133179008947"/>
    <n v="1.0939156356347537"/>
    <n v="1"/>
    <m/>
    <m/>
    <m/>
    <n v="4"/>
    <n v="3"/>
    <n v="3"/>
    <n v="3"/>
    <n v="3"/>
    <n v="0"/>
    <n v="8"/>
    <n v="10"/>
    <n v="1"/>
    <n v="1"/>
    <n v="2"/>
  </r>
  <r>
    <n v="82504"/>
    <x v="0"/>
    <n v="73"/>
    <n v="2"/>
    <n v="2"/>
    <m/>
    <n v="2"/>
    <n v="3"/>
    <n v="4"/>
    <n v="43"/>
    <n v="1.1100000000000001"/>
    <n v="233"/>
    <n v="6.03"/>
    <n v="43"/>
    <n v="1.1100000000000001"/>
    <n v="45.108344571741547"/>
    <n v="1.1644247087123982"/>
    <n v="2"/>
    <n v="1"/>
    <n v="3"/>
    <n v="2"/>
    <n v="4"/>
    <n v="3"/>
    <n v="3"/>
    <n v="3"/>
    <n v="3"/>
    <n v="3"/>
    <n v="10"/>
    <n v="0"/>
    <n v="1"/>
    <n v="1"/>
    <n v="2"/>
  </r>
  <r>
    <n v="82507"/>
    <x v="0"/>
    <n v="72"/>
    <n v="3"/>
    <n v="1"/>
    <n v="2"/>
    <n v="1"/>
    <n v="3"/>
    <n v="3"/>
    <n v="37"/>
    <n v="0.96"/>
    <n v="170"/>
    <n v="4.4000000000000004"/>
    <n v="47"/>
    <n v="1.2194594594594594"/>
    <n v="42.235043256801298"/>
    <n v="1.0958281493656552"/>
    <n v="2"/>
    <n v="2"/>
    <m/>
    <n v="4"/>
    <n v="2"/>
    <n v="0"/>
    <n v="3"/>
    <n v="3"/>
    <n v="3"/>
    <n v="3"/>
    <n v="0"/>
    <n v="0"/>
    <n v="1"/>
    <n v="1"/>
    <n v="2"/>
  </r>
  <r>
    <n v="82509"/>
    <x v="0"/>
    <n v="63"/>
    <n v="1"/>
    <n v="1"/>
    <n v="1"/>
    <n v="1"/>
    <n v="2"/>
    <n v="1"/>
    <n v="49"/>
    <n v="1.27"/>
    <n v="253"/>
    <n v="6.54"/>
    <n v="54"/>
    <n v="1.3995918367346938"/>
    <n v="53.768083008370951"/>
    <n v="1.3935809269516553"/>
    <n v="1"/>
    <n v="1"/>
    <n v="2"/>
    <n v="6"/>
    <n v="4"/>
    <n v="2"/>
    <n v="3"/>
    <n v="3"/>
    <n v="3"/>
    <n v="2"/>
    <n v="0"/>
    <n v="0"/>
    <n v="1"/>
    <n v="1"/>
    <n v="2"/>
  </r>
  <r>
    <n v="82513"/>
    <x v="0"/>
    <n v="47"/>
    <n v="6"/>
    <n v="2"/>
    <m/>
    <n v="2"/>
    <n v="5"/>
    <n v="1"/>
    <n v="70"/>
    <n v="1.81"/>
    <n v="216"/>
    <n v="5.59"/>
    <n v="69"/>
    <n v="1.7841428571428573"/>
    <n v="69.451787716587347"/>
    <n v="1.7958247966717584"/>
    <n v="1"/>
    <n v="2"/>
    <m/>
    <n v="15"/>
    <n v="2"/>
    <n v="2"/>
    <n v="4"/>
    <n v="4"/>
    <n v="4"/>
    <n v="0"/>
    <n v="150"/>
    <n v="0"/>
    <n v="1"/>
    <n v="1"/>
    <n v="2"/>
  </r>
  <r>
    <n v="82517"/>
    <x v="0"/>
    <n v="59"/>
    <n v="4"/>
    <n v="2"/>
    <m/>
    <n v="1"/>
    <n v="5"/>
    <n v="6"/>
    <n v="34"/>
    <n v="0.88"/>
    <n v="134"/>
    <n v="3.47"/>
    <n v="44"/>
    <n v="1.1388235294117646"/>
    <n v="34.668641414094189"/>
    <n v="0.89730601307067315"/>
    <n v="1"/>
    <n v="1"/>
    <n v="2"/>
    <n v="8"/>
    <n v="4"/>
    <n v="2"/>
    <n v="3"/>
    <n v="3"/>
    <n v="3"/>
    <n v="2"/>
    <n v="1"/>
    <n v="0"/>
    <n v="1"/>
    <n v="1"/>
    <n v="2"/>
  </r>
  <r>
    <n v="82542"/>
    <x v="0"/>
    <n v="66"/>
    <n v="1"/>
    <n v="2"/>
    <m/>
    <n v="2"/>
    <n v="1"/>
    <n v="1"/>
    <n v="51"/>
    <n v="1.32"/>
    <n v="166"/>
    <n v="4.29"/>
    <n v="52"/>
    <n v="1.3458823529411765"/>
    <n v="47.404115507261551"/>
    <n v="1.2269300484232402"/>
    <n v="1"/>
    <n v="2"/>
    <m/>
    <n v="5"/>
    <n v="4"/>
    <n v="2"/>
    <m/>
    <m/>
    <m/>
    <n v="5"/>
    <n v="0"/>
    <n v="1"/>
    <n v="1"/>
    <n v="1"/>
    <n v="2"/>
  </r>
  <r>
    <n v="82559"/>
    <x v="0"/>
    <n v="51"/>
    <n v="3"/>
    <n v="2"/>
    <m/>
    <n v="1"/>
    <n v="4"/>
    <n v="1"/>
    <n v="34"/>
    <n v="0.88"/>
    <n v="211"/>
    <n v="5.46"/>
    <n v="40"/>
    <n v="1.0352941176470589"/>
    <n v="38.298990474839179"/>
    <n v="0.99126798876054334"/>
    <n v="2"/>
    <n v="2"/>
    <m/>
    <n v="8"/>
    <n v="3"/>
    <n v="0"/>
    <n v="3"/>
    <n v="3"/>
    <n v="3"/>
    <m/>
    <n v="0"/>
    <n v="0"/>
    <n v="1"/>
    <n v="1"/>
    <n v="2"/>
  </r>
  <r>
    <n v="82560"/>
    <x v="0"/>
    <n v="48"/>
    <n v="3"/>
    <n v="2"/>
    <m/>
    <n v="1"/>
    <n v="5"/>
    <n v="1"/>
    <n v="35"/>
    <n v="0.91"/>
    <n v="166"/>
    <n v="4.29"/>
    <n v="36"/>
    <n v="0.93599999999999994"/>
    <n v="49.747815447818837"/>
    <n v="1.2934432016432897"/>
    <n v="2"/>
    <n v="2"/>
    <m/>
    <n v="15"/>
    <n v="4"/>
    <n v="3"/>
    <n v="3"/>
    <n v="3"/>
    <n v="3"/>
    <n v="4"/>
    <n v="0"/>
    <n v="0"/>
    <n v="1"/>
    <n v="1"/>
    <n v="2"/>
  </r>
  <r>
    <n v="82561"/>
    <x v="0"/>
    <n v="30"/>
    <n v="3"/>
    <n v="2"/>
    <m/>
    <n v="1"/>
    <n v="3"/>
    <n v="5"/>
    <n v="59"/>
    <n v="1.53"/>
    <n v="158"/>
    <n v="4.09"/>
    <n v="63"/>
    <n v="1.633728813559322"/>
    <n v="66.866423396451097"/>
    <n v="1.7339936914672911"/>
    <n v="2"/>
    <m/>
    <m/>
    <n v="5"/>
    <n v="3"/>
    <n v="2"/>
    <n v="3"/>
    <n v="3"/>
    <n v="2"/>
    <n v="3"/>
    <n v="3"/>
    <n v="2"/>
    <n v="1"/>
    <n v="1"/>
    <n v="2"/>
  </r>
  <r>
    <n v="82565"/>
    <x v="0"/>
    <n v="71"/>
    <n v="3"/>
    <n v="1"/>
    <n v="2"/>
    <n v="1"/>
    <n v="2"/>
    <n v="1"/>
    <n v="44"/>
    <n v="1.1399999999999999"/>
    <n v="178"/>
    <n v="4.5999999999999996"/>
    <n v="50"/>
    <n v="1.2954545454545452"/>
    <n v="51.594541198937947"/>
    <n v="1.3367676583361194"/>
    <n v="2"/>
    <n v="2"/>
    <m/>
    <n v="4"/>
    <n v="1"/>
    <n v="3"/>
    <n v="3"/>
    <n v="3"/>
    <n v="3"/>
    <n v="2"/>
    <n v="0"/>
    <n v="0"/>
    <n v="1"/>
    <n v="1"/>
    <n v="2"/>
  </r>
  <r>
    <n v="82566"/>
    <x v="0"/>
    <n v="70"/>
    <n v="3"/>
    <n v="2"/>
    <m/>
    <n v="1"/>
    <n v="4"/>
    <n v="6"/>
    <n v="36"/>
    <n v="0.93"/>
    <n v="174"/>
    <n v="4.5"/>
    <n v="42"/>
    <n v="1.085"/>
    <n v="45.996924672432122"/>
    <n v="1.1882538873711632"/>
    <n v="2"/>
    <n v="1"/>
    <n v="2"/>
    <n v="14"/>
    <n v="4"/>
    <n v="1"/>
    <n v="3"/>
    <n v="3"/>
    <n v="1"/>
    <n v="0"/>
    <n v="1"/>
    <n v="30"/>
    <n v="1"/>
    <n v="1"/>
    <n v="2"/>
  </r>
  <r>
    <n v="82567"/>
    <x v="0"/>
    <n v="25"/>
    <n v="1"/>
    <n v="2"/>
    <m/>
    <n v="1"/>
    <n v="2"/>
    <n v="5"/>
    <n v="50"/>
    <n v="1.29"/>
    <n v="149"/>
    <n v="3.85"/>
    <n v="45"/>
    <n v="1.161"/>
    <n v="49.57168173601552"/>
    <n v="1.2789493887892005"/>
    <n v="1"/>
    <m/>
    <m/>
    <n v="9"/>
    <n v="2"/>
    <n v="3"/>
    <n v="3"/>
    <n v="3"/>
    <n v="3"/>
    <n v="10"/>
    <n v="0"/>
    <n v="0"/>
    <n v="1"/>
    <n v="2"/>
    <m/>
  </r>
  <r>
    <n v="82569"/>
    <x v="0"/>
    <n v="46"/>
    <n v="3"/>
    <n v="2"/>
    <m/>
    <n v="1"/>
    <n v="3"/>
    <n v="6"/>
    <n v="47"/>
    <n v="1.22"/>
    <n v="172"/>
    <n v="4.45"/>
    <n v="55"/>
    <n v="1.4276595744680849"/>
    <n v="47.65360826984125"/>
    <n v="1.2369660018980069"/>
    <n v="2"/>
    <n v="2"/>
    <m/>
    <n v="2"/>
    <n v="4"/>
    <n v="1"/>
    <m/>
    <m/>
    <m/>
    <n v="14"/>
    <n v="0"/>
    <n v="10"/>
    <n v="1"/>
    <n v="2"/>
    <m/>
  </r>
  <r>
    <n v="82570"/>
    <x v="0"/>
    <n v="80"/>
    <n v="4"/>
    <n v="1"/>
    <n v="1"/>
    <n v="1"/>
    <n v="2"/>
    <n v="2"/>
    <n v="45"/>
    <n v="1.1599999999999999"/>
    <n v="149"/>
    <n v="3.85"/>
    <n v="40"/>
    <n v="1.0311111111111111"/>
    <n v="31.444560633088059"/>
    <n v="0.81057089631960322"/>
    <n v="1"/>
    <n v="2"/>
    <m/>
    <n v="3"/>
    <n v="2"/>
    <n v="3"/>
    <n v="2"/>
    <n v="2"/>
    <n v="2"/>
    <n v="1"/>
    <n v="0"/>
    <n v="1"/>
    <n v="1"/>
    <n v="1"/>
    <n v="2"/>
  </r>
  <r>
    <n v="82572"/>
    <x v="0"/>
    <n v="80"/>
    <n v="3"/>
    <n v="1"/>
    <n v="2"/>
    <n v="1"/>
    <n v="2"/>
    <n v="2"/>
    <n v="46"/>
    <n v="1.19"/>
    <n v="175"/>
    <n v="4.53"/>
    <n v="48"/>
    <n v="1.2417391304347825"/>
    <n v="45.044237968129217"/>
    <n v="1.1652748517842122"/>
    <n v="2"/>
    <n v="1"/>
    <n v="3"/>
    <n v="3"/>
    <n v="1"/>
    <n v="3"/>
    <n v="3"/>
    <n v="3"/>
    <n v="3"/>
    <m/>
    <n v="0"/>
    <n v="0"/>
    <n v="2"/>
    <n v="1"/>
    <n v="2"/>
  </r>
  <r>
    <n v="82582"/>
    <x v="0"/>
    <n v="71"/>
    <n v="4"/>
    <n v="1"/>
    <n v="2"/>
    <n v="1"/>
    <n v="1"/>
    <n v="1"/>
    <n v="44"/>
    <n v="1.1399999999999999"/>
    <n v="236"/>
    <n v="6.1"/>
    <n v="44"/>
    <n v="1.1399999999999999"/>
    <n v="44.314156758119843"/>
    <n v="1.1481395160058321"/>
    <n v="1"/>
    <n v="2"/>
    <m/>
    <n v="3"/>
    <n v="3"/>
    <n v="2"/>
    <m/>
    <m/>
    <m/>
    <n v="0"/>
    <n v="0"/>
    <n v="0"/>
    <n v="1"/>
    <n v="1"/>
    <n v="2"/>
  </r>
  <r>
    <n v="82587"/>
    <x v="0"/>
    <n v="37"/>
    <n v="1"/>
    <n v="2"/>
    <m/>
    <n v="2"/>
    <n v="2"/>
    <n v="1"/>
    <n v="31"/>
    <n v="0.8"/>
    <n v="183"/>
    <n v="4.7300000000000004"/>
    <n v="28"/>
    <n v="0.72258064516129039"/>
    <n v="33.301290076892712"/>
    <n v="0.85938813101658618"/>
    <n v="1"/>
    <m/>
    <m/>
    <n v="5"/>
    <n v="4"/>
    <n v="1"/>
    <n v="3"/>
    <n v="3"/>
    <n v="2"/>
    <n v="10"/>
    <n v="10"/>
    <n v="0"/>
    <n v="1"/>
    <n v="2"/>
    <m/>
  </r>
  <r>
    <n v="82591"/>
    <x v="0"/>
    <n v="29"/>
    <n v="2"/>
    <n v="2"/>
    <m/>
    <n v="1"/>
    <n v="4"/>
    <n v="5"/>
    <n v="47"/>
    <n v="1.22"/>
    <n v="230"/>
    <n v="5.95"/>
    <n v="52"/>
    <n v="1.3497872340425532"/>
    <n v="49.834999396843365"/>
    <n v="1.2935893460457213"/>
    <n v="1"/>
    <m/>
    <m/>
    <n v="6"/>
    <n v="3"/>
    <n v="1"/>
    <n v="3"/>
    <n v="3"/>
    <n v="2"/>
    <n v="4"/>
    <n v="12"/>
    <n v="2"/>
    <n v="1"/>
    <n v="1"/>
    <n v="2"/>
  </r>
  <r>
    <n v="82596"/>
    <x v="0"/>
    <n v="73"/>
    <n v="2"/>
    <n v="2"/>
    <m/>
    <n v="2"/>
    <n v="5"/>
    <n v="2"/>
    <n v="28"/>
    <n v="0.72"/>
    <n v="106"/>
    <n v="2.74"/>
    <n v="32"/>
    <n v="0.82285714285714284"/>
    <n v="31.20429087557768"/>
    <n v="0.8023960510862832"/>
    <n v="1"/>
    <n v="2"/>
    <m/>
    <n v="10"/>
    <n v="4"/>
    <n v="0"/>
    <n v="3"/>
    <n v="3"/>
    <n v="3"/>
    <n v="0"/>
    <n v="4"/>
    <n v="0"/>
    <n v="1"/>
    <n v="2"/>
    <n v="2"/>
  </r>
  <r>
    <n v="82597"/>
    <x v="0"/>
    <n v="56"/>
    <n v="6"/>
    <n v="2"/>
    <m/>
    <n v="2"/>
    <n v="4"/>
    <n v="1"/>
    <n v="67"/>
    <n v="1.73"/>
    <n v="197"/>
    <n v="5.09"/>
    <n v="77"/>
    <n v="1.9882089552238806"/>
    <n v="67.235197993804633"/>
    <n v="1.7360730228251047"/>
    <n v="1"/>
    <n v="2"/>
    <m/>
    <n v="15"/>
    <n v="3"/>
    <n v="0"/>
    <m/>
    <m/>
    <m/>
    <n v="1"/>
    <n v="0"/>
    <n v="0"/>
    <n v="1"/>
    <n v="2"/>
    <m/>
  </r>
  <r>
    <n v="82604"/>
    <x v="0"/>
    <n v="49"/>
    <n v="3"/>
    <n v="1"/>
    <n v="1"/>
    <n v="1"/>
    <n v="5"/>
    <n v="3"/>
    <n v="76"/>
    <n v="1.97"/>
    <n v="209"/>
    <n v="5.4"/>
    <n v="79"/>
    <n v="2.0477631578947366"/>
    <n v="73.494090264516004"/>
    <n v="1.9050441818565333"/>
    <n v="2"/>
    <n v="1"/>
    <n v="2"/>
    <m/>
    <n v="3"/>
    <n v="2"/>
    <n v="3"/>
    <n v="3"/>
    <n v="3"/>
    <n v="1"/>
    <n v="0"/>
    <n v="0"/>
    <n v="1"/>
    <n v="1"/>
    <n v="2"/>
  </r>
  <r>
    <n v="82608"/>
    <x v="0"/>
    <n v="78"/>
    <n v="1"/>
    <n v="2"/>
    <m/>
    <n v="1"/>
    <n v="1"/>
    <n v="6"/>
    <n v="46"/>
    <n v="1.19"/>
    <n v="184"/>
    <n v="4.76"/>
    <n v="50"/>
    <n v="1.2934782608695652"/>
    <n v="57.152546525718925"/>
    <n v="1.4785115296870766"/>
    <n v="1"/>
    <n v="1"/>
    <n v="2"/>
    <m/>
    <n v="2"/>
    <n v="2"/>
    <n v="3"/>
    <n v="3"/>
    <n v="3"/>
    <m/>
    <n v="0"/>
    <n v="0"/>
    <n v="2"/>
    <n v="1"/>
    <n v="2"/>
  </r>
  <r>
    <n v="82610"/>
    <x v="0"/>
    <n v="72"/>
    <n v="3"/>
    <n v="2"/>
    <m/>
    <n v="1"/>
    <n v="5"/>
    <n v="1"/>
    <n v="60"/>
    <n v="1.55"/>
    <n v="144"/>
    <n v="3.72"/>
    <n v="60"/>
    <n v="1.55"/>
    <n v="56.861936133390934"/>
    <n v="1.4689333501125992"/>
    <n v="2"/>
    <n v="2"/>
    <m/>
    <n v="15"/>
    <n v="2"/>
    <n v="1"/>
    <n v="3"/>
    <n v="3"/>
    <n v="2"/>
    <n v="1"/>
    <n v="0"/>
    <n v="1"/>
    <n v="1"/>
    <n v="1"/>
    <n v="2"/>
  </r>
  <r>
    <n v="82611"/>
    <x v="0"/>
    <n v="33"/>
    <n v="6"/>
    <n v="2"/>
    <m/>
    <n v="2"/>
    <n v="4"/>
    <n v="5"/>
    <n v="38"/>
    <n v="0.98"/>
    <n v="243"/>
    <n v="6.28"/>
    <n v="38"/>
    <n v="0.98000000000000009"/>
    <n v="38.002638524261563"/>
    <n v="0.98006804615200871"/>
    <n v="2"/>
    <m/>
    <m/>
    <n v="15"/>
    <n v="3"/>
    <n v="0"/>
    <n v="3"/>
    <n v="2"/>
    <n v="1"/>
    <n v="1"/>
    <n v="0"/>
    <n v="0"/>
    <n v="1"/>
    <n v="2"/>
    <m/>
  </r>
  <r>
    <n v="82615"/>
    <x v="0"/>
    <n v="57"/>
    <n v="4"/>
    <n v="2"/>
    <m/>
    <n v="1"/>
    <n v="4"/>
    <n v="1"/>
    <n v="39"/>
    <n v="1.01"/>
    <n v="129"/>
    <n v="3.34"/>
    <n v="33"/>
    <n v="0.85461538461538455"/>
    <n v="33.414610189845732"/>
    <n v="0.86535272542933817"/>
    <n v="2"/>
    <n v="2"/>
    <m/>
    <n v="15"/>
    <n v="4"/>
    <n v="2"/>
    <m/>
    <m/>
    <m/>
    <n v="3"/>
    <n v="0"/>
    <n v="2"/>
    <n v="1"/>
    <n v="1"/>
    <n v="2"/>
  </r>
  <r>
    <n v="82618"/>
    <x v="0"/>
    <n v="45"/>
    <n v="3"/>
    <n v="2"/>
    <m/>
    <n v="1"/>
    <n v="4"/>
    <n v="1"/>
    <n v="42"/>
    <n v="1.0900000000000001"/>
    <n v="234"/>
    <n v="6.05"/>
    <n v="48"/>
    <n v="1.245714285714286"/>
    <n v="43.152701797021656"/>
    <n v="1.1199153561608002"/>
    <n v="2"/>
    <n v="1"/>
    <n v="2"/>
    <n v="7"/>
    <n v="2"/>
    <n v="3"/>
    <n v="3"/>
    <n v="3"/>
    <n v="3"/>
    <n v="2"/>
    <n v="1"/>
    <n v="0"/>
    <n v="1"/>
    <n v="1"/>
    <n v="1"/>
  </r>
  <r>
    <n v="82619"/>
    <x v="0"/>
    <n v="69"/>
    <n v="3"/>
    <n v="1"/>
    <n v="1"/>
    <n v="1"/>
    <n v="5"/>
    <n v="1"/>
    <n v="47"/>
    <n v="1.22"/>
    <n v="175"/>
    <n v="4.53"/>
    <n v="51"/>
    <n v="1.3238297872340425"/>
    <n v="50.184207356578654"/>
    <n v="1.3026538930856586"/>
    <n v="2"/>
    <n v="2"/>
    <m/>
    <m/>
    <n v="4"/>
    <n v="1"/>
    <n v="3"/>
    <n v="3"/>
    <n v="2"/>
    <n v="0"/>
    <n v="0"/>
    <n v="0"/>
    <n v="1"/>
    <n v="1"/>
    <n v="2"/>
  </r>
  <r>
    <n v="82621"/>
    <x v="0"/>
    <n v="41"/>
    <n v="6"/>
    <n v="2"/>
    <m/>
    <n v="2"/>
    <n v="5"/>
    <n v="1"/>
    <n v="39"/>
    <n v="1.01"/>
    <n v="214"/>
    <n v="5.53"/>
    <n v="48"/>
    <n v="1.2430769230769232"/>
    <n v="38.987102568581072"/>
    <n v="1.0096659895965867"/>
    <n v="1"/>
    <n v="1"/>
    <n v="2"/>
    <n v="15"/>
    <n v="4"/>
    <n v="3"/>
    <n v="3"/>
    <n v="3"/>
    <n v="3"/>
    <n v="2"/>
    <n v="0"/>
    <n v="0"/>
    <n v="1"/>
    <n v="1"/>
    <n v="2"/>
  </r>
  <r>
    <n v="82629"/>
    <x v="0"/>
    <n v="41"/>
    <n v="3"/>
    <n v="2"/>
    <m/>
    <n v="1"/>
    <n v="3"/>
    <n v="1"/>
    <n v="39"/>
    <n v="1.01"/>
    <n v="253"/>
    <n v="6.54"/>
    <n v="40"/>
    <n v="1.0358974358974358"/>
    <n v="31.452184979909305"/>
    <n v="0.81453094435149731"/>
    <n v="2"/>
    <n v="2"/>
    <m/>
    <n v="4"/>
    <n v="4"/>
    <n v="3"/>
    <n v="3"/>
    <n v="3"/>
    <n v="3"/>
    <n v="2"/>
    <n v="0"/>
    <n v="0"/>
    <n v="1"/>
    <n v="1"/>
    <n v="2"/>
  </r>
  <r>
    <n v="82634"/>
    <x v="0"/>
    <n v="23"/>
    <n v="4"/>
    <n v="2"/>
    <m/>
    <n v="1"/>
    <n v="4"/>
    <n v="6"/>
    <n v="47"/>
    <n v="1.22"/>
    <n v="149"/>
    <n v="3.85"/>
    <n v="55"/>
    <n v="1.4276595744680849"/>
    <n v="50.624000330189958"/>
    <n v="1.3140697958049308"/>
    <n v="2"/>
    <m/>
    <m/>
    <m/>
    <n v="1"/>
    <n v="2"/>
    <n v="2"/>
    <n v="2"/>
    <n v="2"/>
    <n v="2"/>
    <n v="0"/>
    <n v="3"/>
    <n v="1"/>
    <n v="2"/>
    <m/>
  </r>
  <r>
    <n v="82637"/>
    <x v="0"/>
    <n v="80"/>
    <n v="3"/>
    <n v="1"/>
    <n v="1"/>
    <n v="1"/>
    <n v="3"/>
    <n v="1"/>
    <n v="56"/>
    <n v="1.45"/>
    <n v="145"/>
    <n v="3.75"/>
    <n v="63"/>
    <n v="1.6312499999999999"/>
    <n v="55.335432516339011"/>
    <n v="1.4327924490837778"/>
    <n v="2"/>
    <n v="2"/>
    <m/>
    <n v="6"/>
    <n v="5"/>
    <n v="3"/>
    <n v="3"/>
    <n v="3"/>
    <n v="3"/>
    <n v="2"/>
    <n v="1"/>
    <n v="2"/>
    <n v="1"/>
    <n v="1"/>
    <n v="2"/>
  </r>
  <r>
    <n v="82644"/>
    <x v="0"/>
    <n v="25"/>
    <n v="7"/>
    <n v="2"/>
    <m/>
    <n v="1"/>
    <n v="4"/>
    <n v="1"/>
    <n v="36"/>
    <n v="0.93"/>
    <n v="138"/>
    <n v="3.57"/>
    <n v="31"/>
    <n v="0.8008333333333334"/>
    <n v="36.278588399410758"/>
    <n v="0.937196866984778"/>
    <n v="2"/>
    <m/>
    <m/>
    <n v="6"/>
    <n v="5"/>
    <n v="3"/>
    <n v="3"/>
    <n v="3"/>
    <n v="3"/>
    <n v="7"/>
    <n v="10"/>
    <n v="2"/>
    <n v="2"/>
    <n v="1"/>
    <n v="2"/>
  </r>
  <r>
    <n v="82646"/>
    <x v="0"/>
    <n v="56"/>
    <n v="1"/>
    <n v="2"/>
    <m/>
    <n v="2"/>
    <n v="2"/>
    <n v="1"/>
    <n v="62"/>
    <n v="1.6"/>
    <n v="228"/>
    <n v="5.9"/>
    <n v="57"/>
    <n v="1.4709677419354839"/>
    <n v="66.016946199393587"/>
    <n v="1.7036631277262861"/>
    <n v="1"/>
    <n v="1"/>
    <n v="2"/>
    <n v="99"/>
    <n v="4"/>
    <n v="3"/>
    <n v="3"/>
    <n v="3"/>
    <n v="3"/>
    <n v="0"/>
    <n v="0"/>
    <n v="0"/>
    <n v="2"/>
    <n v="2"/>
    <m/>
  </r>
  <r>
    <n v="82651"/>
    <x v="0"/>
    <n v="78"/>
    <n v="4"/>
    <n v="2"/>
    <m/>
    <n v="1"/>
    <n v="1"/>
    <n v="1"/>
    <n v="49"/>
    <n v="1.27"/>
    <n v="140"/>
    <n v="3.62"/>
    <n v="48"/>
    <n v="1.2440816326530613"/>
    <n v="54.29301921203789"/>
    <n v="1.4071864163120027"/>
    <n v="1"/>
    <n v="1"/>
    <n v="1"/>
    <n v="5"/>
    <n v="2"/>
    <n v="2"/>
    <n v="3"/>
    <n v="3"/>
    <n v="3"/>
    <m/>
    <n v="0"/>
    <n v="0"/>
    <n v="2"/>
    <n v="1"/>
    <n v="2"/>
  </r>
  <r>
    <n v="82652"/>
    <x v="0"/>
    <n v="73"/>
    <n v="6"/>
    <n v="2"/>
    <m/>
    <n v="2"/>
    <n v="3"/>
    <n v="1"/>
    <n v="55"/>
    <n v="1.42"/>
    <n v="233"/>
    <n v="6.03"/>
    <n v="54"/>
    <n v="1.394181818181818"/>
    <n v="55.527472106982124"/>
    <n v="1.433618370762084"/>
    <n v="1"/>
    <n v="2"/>
    <m/>
    <n v="14"/>
    <n v="3"/>
    <n v="1"/>
    <m/>
    <m/>
    <m/>
    <m/>
    <n v="0"/>
    <n v="0"/>
    <n v="1"/>
    <n v="1"/>
    <n v="2"/>
  </r>
  <r>
    <n v="82664"/>
    <x v="0"/>
    <n v="48"/>
    <n v="3"/>
    <n v="2"/>
    <m/>
    <n v="1"/>
    <n v="5"/>
    <n v="1"/>
    <n v="51"/>
    <n v="1.32"/>
    <n v="195"/>
    <n v="5.04"/>
    <n v="47"/>
    <n v="1.2164705882352942"/>
    <n v="57.948740573036488"/>
    <n v="1.4998497560080033"/>
    <n v="1"/>
    <n v="2"/>
    <m/>
    <n v="77"/>
    <n v="2"/>
    <n v="3"/>
    <n v="3"/>
    <n v="3"/>
    <n v="3"/>
    <n v="0"/>
    <n v="1"/>
    <n v="0"/>
    <n v="1"/>
    <n v="1"/>
    <n v="2"/>
  </r>
  <r>
    <n v="82666"/>
    <x v="0"/>
    <n v="47"/>
    <n v="4"/>
    <n v="2"/>
    <m/>
    <n v="2"/>
    <n v="4"/>
    <n v="1"/>
    <n v="31"/>
    <n v="0.8"/>
    <n v="162"/>
    <n v="4.1900000000000004"/>
    <n v="26"/>
    <n v="0.67096774193548392"/>
    <n v="29.486174412865605"/>
    <n v="0.76093353323524149"/>
    <n v="1"/>
    <n v="2"/>
    <m/>
    <n v="12"/>
    <n v="3"/>
    <n v="2"/>
    <n v="2"/>
    <n v="2"/>
    <n v="2"/>
    <m/>
    <n v="0"/>
    <n v="0"/>
    <n v="1"/>
    <n v="1"/>
    <n v="2"/>
  </r>
  <r>
    <n v="82668"/>
    <x v="0"/>
    <n v="32"/>
    <n v="3"/>
    <n v="2"/>
    <m/>
    <n v="1"/>
    <n v="2"/>
    <n v="6"/>
    <n v="45"/>
    <n v="1.1599999999999999"/>
    <n v="175"/>
    <n v="4.53"/>
    <n v="39"/>
    <n v="1.0053333333333332"/>
    <n v="48.746705040684823"/>
    <n v="1.2565817299376532"/>
    <n v="2"/>
    <m/>
    <m/>
    <n v="12"/>
    <n v="3"/>
    <n v="3"/>
    <n v="3"/>
    <n v="3"/>
    <n v="3"/>
    <n v="14"/>
    <n v="4"/>
    <n v="3"/>
    <n v="1"/>
    <n v="1"/>
    <n v="1"/>
  </r>
  <r>
    <n v="82675"/>
    <x v="0"/>
    <n v="71"/>
    <n v="3"/>
    <n v="1"/>
    <n v="2"/>
    <n v="1"/>
    <n v="4"/>
    <n v="1"/>
    <n v="45"/>
    <n v="1.1599999999999999"/>
    <n v="122"/>
    <n v="3.15"/>
    <n v="52"/>
    <n v="1.3404444444444443"/>
    <n v="45.430387475496765"/>
    <n v="1.1710944327016943"/>
    <n v="2"/>
    <n v="2"/>
    <m/>
    <n v="6"/>
    <n v="1"/>
    <n v="0"/>
    <m/>
    <m/>
    <m/>
    <n v="1"/>
    <n v="2"/>
    <n v="0"/>
    <n v="1"/>
    <n v="1"/>
    <n v="2"/>
  </r>
  <r>
    <n v="82680"/>
    <x v="0"/>
    <n v="41"/>
    <n v="3"/>
    <n v="2"/>
    <m/>
    <n v="1"/>
    <n v="2"/>
    <n v="6"/>
    <n v="102"/>
    <n v="2.64"/>
    <n v="256"/>
    <n v="6.62"/>
    <n v="106"/>
    <n v="2.743529411764706"/>
    <n v="102.84409212053862"/>
    <n v="2.6618470901786466"/>
    <n v="2"/>
    <n v="2"/>
    <m/>
    <n v="5"/>
    <n v="1"/>
    <n v="2"/>
    <n v="3"/>
    <n v="2"/>
    <n v="2"/>
    <n v="2"/>
    <n v="0"/>
    <n v="0"/>
    <n v="1"/>
    <n v="2"/>
    <m/>
  </r>
  <r>
    <n v="82682"/>
    <x v="0"/>
    <n v="37"/>
    <n v="4"/>
    <n v="2"/>
    <m/>
    <n v="2"/>
    <n v="5"/>
    <n v="2"/>
    <n v="60"/>
    <n v="1.55"/>
    <n v="188"/>
    <n v="4.8600000000000003"/>
    <n v="64"/>
    <n v="1.6533333333333333"/>
    <n v="61.969998754939638"/>
    <n v="1.6008916345026072"/>
    <n v="2"/>
    <m/>
    <m/>
    <n v="15"/>
    <n v="4"/>
    <n v="3"/>
    <n v="3"/>
    <n v="3"/>
    <n v="3"/>
    <n v="1"/>
    <n v="0"/>
    <n v="0"/>
    <n v="1"/>
    <n v="1"/>
    <n v="2"/>
  </r>
  <r>
    <n v="82685"/>
    <x v="0"/>
    <n v="47"/>
    <n v="3"/>
    <n v="2"/>
    <m/>
    <n v="2"/>
    <n v="3"/>
    <n v="3"/>
    <n v="38"/>
    <n v="0.98"/>
    <n v="281"/>
    <n v="7.27"/>
    <n v="45"/>
    <n v="1.1605263157894736"/>
    <n v="36.484192863603013"/>
    <n v="0.94090813174555143"/>
    <n v="2"/>
    <n v="1"/>
    <n v="1"/>
    <n v="7"/>
    <n v="3"/>
    <n v="3"/>
    <n v="3"/>
    <n v="3"/>
    <n v="3"/>
    <n v="0"/>
    <n v="3"/>
    <n v="1"/>
    <n v="1"/>
    <n v="1"/>
    <n v="2"/>
  </r>
  <r>
    <n v="82688"/>
    <x v="0"/>
    <n v="63"/>
    <n v="6"/>
    <n v="2"/>
    <m/>
    <n v="2"/>
    <n v="5"/>
    <n v="2"/>
    <n v="52"/>
    <n v="1.34"/>
    <n v="175"/>
    <n v="4.53"/>
    <n v="49"/>
    <n v="1.262692307692308"/>
    <n v="59.344274575205134"/>
    <n v="1.5292563063610556"/>
    <n v="2"/>
    <n v="2"/>
    <m/>
    <n v="12"/>
    <n v="3"/>
    <n v="2"/>
    <m/>
    <m/>
    <m/>
    <n v="0"/>
    <n v="0"/>
    <n v="0"/>
    <n v="2"/>
    <n v="2"/>
    <m/>
  </r>
  <r>
    <n v="82691"/>
    <x v="0"/>
    <n v="29"/>
    <n v="3"/>
    <n v="2"/>
    <m/>
    <n v="1"/>
    <n v="2"/>
    <n v="4"/>
    <n v="29"/>
    <n v="0.75"/>
    <n v="262"/>
    <n v="6.78"/>
    <n v="36"/>
    <n v="0.93103448275862066"/>
    <n v="34.495777490274172"/>
    <n v="0.89213217647260779"/>
    <n v="2"/>
    <m/>
    <m/>
    <n v="12"/>
    <n v="4"/>
    <n v="1"/>
    <n v="3"/>
    <n v="2"/>
    <n v="2"/>
    <n v="3"/>
    <n v="0"/>
    <n v="0"/>
    <n v="1"/>
    <n v="2"/>
    <m/>
  </r>
  <r>
    <n v="82692"/>
    <x v="0"/>
    <n v="39"/>
    <n v="3"/>
    <n v="2"/>
    <m/>
    <n v="1"/>
    <n v="4"/>
    <n v="5"/>
    <n v="56"/>
    <n v="1.45"/>
    <n v="160"/>
    <n v="4.1399999999999997"/>
    <n v="54"/>
    <n v="1.3982142857142856"/>
    <n v="52.614470676844839"/>
    <n v="1.3623389728825896"/>
    <n v="2"/>
    <m/>
    <m/>
    <n v="2"/>
    <n v="5"/>
    <n v="0"/>
    <n v="3"/>
    <n v="3"/>
    <n v="0"/>
    <n v="2"/>
    <n v="1"/>
    <n v="0"/>
    <n v="1"/>
    <n v="2"/>
    <m/>
  </r>
  <r>
    <n v="82698"/>
    <x v="0"/>
    <n v="74"/>
    <n v="4"/>
    <n v="1"/>
    <n v="2"/>
    <n v="1"/>
    <n v="3"/>
    <n v="1"/>
    <n v="37"/>
    <n v="0.96"/>
    <n v="112"/>
    <n v="2.9"/>
    <n v="32"/>
    <n v="0.83027027027027023"/>
    <n v="41.043219087867833"/>
    <n v="1.0649051439014356"/>
    <n v="1"/>
    <n v="2"/>
    <m/>
    <n v="10"/>
    <n v="4"/>
    <n v="3"/>
    <n v="3"/>
    <n v="3"/>
    <n v="2"/>
    <m/>
    <n v="1"/>
    <n v="0"/>
    <n v="1"/>
    <n v="1"/>
    <n v="2"/>
  </r>
  <r>
    <n v="82703"/>
    <x v="0"/>
    <n v="50"/>
    <n v="6"/>
    <n v="2"/>
    <m/>
    <n v="2"/>
    <n v="4"/>
    <n v="6"/>
    <n v="48"/>
    <n v="1.24"/>
    <n v="216"/>
    <n v="5.59"/>
    <n v="58"/>
    <n v="1.4983333333333333"/>
    <n v="45.046311407246485"/>
    <n v="1.1636963780205341"/>
    <n v="2"/>
    <n v="2"/>
    <m/>
    <n v="8"/>
    <n v="2"/>
    <n v="1"/>
    <n v="3"/>
    <n v="1"/>
    <n v="1"/>
    <n v="0"/>
    <n v="0"/>
    <n v="0"/>
    <n v="1"/>
    <n v="2"/>
    <m/>
  </r>
  <r>
    <n v="82704"/>
    <x v="0"/>
    <n v="41"/>
    <n v="3"/>
    <n v="2"/>
    <m/>
    <n v="2"/>
    <n v="4"/>
    <n v="1"/>
    <n v="35"/>
    <n v="0.91"/>
    <n v="220"/>
    <n v="5.69"/>
    <n v="36"/>
    <n v="0.93599999999999994"/>
    <n v="41.169320553723175"/>
    <n v="1.0704023343968025"/>
    <n v="2"/>
    <n v="2"/>
    <m/>
    <n v="15"/>
    <n v="4"/>
    <n v="2"/>
    <n v="3"/>
    <n v="3"/>
    <n v="3"/>
    <n v="8"/>
    <n v="0"/>
    <n v="1"/>
    <n v="1"/>
    <n v="1"/>
    <n v="2"/>
  </r>
  <r>
    <n v="82718"/>
    <x v="0"/>
    <n v="34"/>
    <n v="3"/>
    <n v="2"/>
    <m/>
    <n v="1"/>
    <n v="4"/>
    <n v="1"/>
    <n v="40"/>
    <n v="1.03"/>
    <n v="132"/>
    <n v="3.41"/>
    <n v="45"/>
    <n v="1.1587499999999999"/>
    <n v="52.924228385240632"/>
    <n v="1.3627988809199463"/>
    <n v="2"/>
    <m/>
    <m/>
    <n v="7"/>
    <n v="3"/>
    <n v="3"/>
    <n v="3"/>
    <n v="3"/>
    <n v="3"/>
    <n v="1"/>
    <n v="0"/>
    <n v="0"/>
    <n v="1"/>
    <n v="1"/>
    <n v="2"/>
  </r>
  <r>
    <n v="82720"/>
    <x v="0"/>
    <n v="58"/>
    <n v="6"/>
    <n v="2"/>
    <m/>
    <n v="2"/>
    <n v="4"/>
    <n v="1"/>
    <n v="47"/>
    <n v="1.22"/>
    <n v="270"/>
    <n v="6.98"/>
    <n v="52"/>
    <n v="1.3497872340425532"/>
    <n v="50.751763762143973"/>
    <n v="1.31738620829395"/>
    <n v="1"/>
    <n v="2"/>
    <m/>
    <n v="8"/>
    <n v="1"/>
    <n v="0"/>
    <n v="2"/>
    <n v="2"/>
    <n v="2"/>
    <m/>
    <n v="0"/>
    <n v="0"/>
    <n v="1"/>
    <n v="1"/>
    <n v="2"/>
  </r>
  <r>
    <n v="82721"/>
    <x v="0"/>
    <n v="49"/>
    <n v="3"/>
    <n v="2"/>
    <m/>
    <n v="1"/>
    <n v="3"/>
    <n v="1"/>
    <n v="41"/>
    <n v="1.06"/>
    <n v="191"/>
    <n v="4.9400000000000004"/>
    <n v="41"/>
    <n v="1.06"/>
    <n v="44.481076027999322"/>
    <n v="1.1499985509677875"/>
    <n v="2"/>
    <n v="2"/>
    <m/>
    <n v="8"/>
    <n v="4"/>
    <n v="3"/>
    <n v="3"/>
    <n v="3"/>
    <n v="3"/>
    <n v="5"/>
    <n v="1"/>
    <n v="5"/>
    <n v="1"/>
    <n v="2"/>
    <m/>
  </r>
  <r>
    <n v="82727"/>
    <x v="0"/>
    <n v="77"/>
    <n v="3"/>
    <n v="1"/>
    <n v="2"/>
    <n v="1"/>
    <n v="4"/>
    <n v="1"/>
    <n v="50"/>
    <n v="1.29"/>
    <n v="142"/>
    <n v="3.67"/>
    <n v="55"/>
    <n v="1.419"/>
    <n v="53.222330028983073"/>
    <n v="1.3731361147477634"/>
    <n v="2"/>
    <n v="1"/>
    <n v="2"/>
    <n v="15"/>
    <n v="2"/>
    <n v="3"/>
    <n v="3"/>
    <n v="3"/>
    <n v="3"/>
    <n v="0"/>
    <n v="0"/>
    <n v="0"/>
    <n v="1"/>
    <n v="1"/>
    <n v="2"/>
  </r>
  <r>
    <n v="82736"/>
    <x v="0"/>
    <n v="26"/>
    <n v="3"/>
    <n v="2"/>
    <m/>
    <n v="1"/>
    <n v="4"/>
    <n v="5"/>
    <n v="46"/>
    <n v="1.19"/>
    <n v="149"/>
    <n v="3.85"/>
    <n v="52"/>
    <n v="1.3452173913043477"/>
    <n v="48.980359429365137"/>
    <n v="1.2671006026292284"/>
    <n v="2"/>
    <m/>
    <m/>
    <n v="8"/>
    <n v="3"/>
    <n v="3"/>
    <n v="3"/>
    <n v="3"/>
    <n v="3"/>
    <n v="9"/>
    <n v="0"/>
    <n v="2"/>
    <n v="1"/>
    <n v="2"/>
    <m/>
  </r>
  <r>
    <n v="82740"/>
    <x v="0"/>
    <n v="65"/>
    <n v="4"/>
    <n v="2"/>
    <m/>
    <n v="1"/>
    <n v="2"/>
    <n v="2"/>
    <n v="100"/>
    <n v="2.59"/>
    <n v="169"/>
    <n v="4.37"/>
    <n v="107"/>
    <n v="2.7713000000000001"/>
    <n v="99.067263675225362"/>
    <n v="2.5658421291883364"/>
    <n v="1"/>
    <n v="1"/>
    <n v="1"/>
    <n v="7"/>
    <n v="1"/>
    <n v="2"/>
    <n v="3"/>
    <n v="3"/>
    <n v="2"/>
    <m/>
    <n v="0"/>
    <n v="1"/>
    <n v="2"/>
    <n v="1"/>
    <n v="9"/>
  </r>
  <r>
    <n v="82741"/>
    <x v="0"/>
    <n v="70"/>
    <n v="3"/>
    <n v="2"/>
    <m/>
    <n v="1"/>
    <n v="3"/>
    <n v="5"/>
    <n v="31"/>
    <n v="0.8"/>
    <n v="181"/>
    <n v="4.68"/>
    <n v="28"/>
    <n v="0.72258064516129039"/>
    <n v="27.698940955003909"/>
    <n v="0.71481137948397189"/>
    <n v="1"/>
    <n v="1"/>
    <n v="1"/>
    <n v="2"/>
    <n v="1"/>
    <n v="1"/>
    <n v="3"/>
    <n v="2"/>
    <n v="1"/>
    <n v="3"/>
    <n v="0"/>
    <n v="0"/>
    <n v="1"/>
    <n v="1"/>
    <n v="2"/>
  </r>
  <r>
    <n v="82745"/>
    <x v="0"/>
    <n v="38"/>
    <n v="3"/>
    <n v="2"/>
    <m/>
    <n v="1"/>
    <n v="2"/>
    <n v="6"/>
    <n v="121"/>
    <n v="3.13"/>
    <n v="203"/>
    <n v="5.25"/>
    <n v="120"/>
    <n v="3.1041322314049582"/>
    <n v="119.71541162331265"/>
    <n v="3.0967705651319717"/>
    <n v="2"/>
    <m/>
    <m/>
    <n v="9"/>
    <n v="3"/>
    <n v="1"/>
    <m/>
    <m/>
    <m/>
    <n v="3"/>
    <n v="0"/>
    <n v="2"/>
    <n v="1"/>
    <n v="2"/>
    <m/>
  </r>
  <r>
    <n v="82746"/>
    <x v="0"/>
    <n v="33"/>
    <n v="3"/>
    <n v="2"/>
    <m/>
    <n v="1"/>
    <n v="4"/>
    <n v="6"/>
    <n v="35"/>
    <n v="0.91"/>
    <n v="204"/>
    <n v="5.28"/>
    <n v="44"/>
    <n v="1.1439999999999999"/>
    <n v="32.612569943002043"/>
    <n v="0.84792681851805318"/>
    <n v="2"/>
    <m/>
    <m/>
    <n v="8"/>
    <n v="4"/>
    <n v="2"/>
    <n v="3"/>
    <n v="3"/>
    <n v="2"/>
    <n v="6"/>
    <n v="0"/>
    <n v="5"/>
    <n v="1"/>
    <n v="1"/>
    <n v="2"/>
  </r>
  <r>
    <n v="82749"/>
    <x v="0"/>
    <n v="64"/>
    <n v="3"/>
    <n v="1"/>
    <n v="2"/>
    <n v="1"/>
    <n v="4"/>
    <n v="1"/>
    <n v="34"/>
    <n v="0.88"/>
    <n v="200"/>
    <n v="5.17"/>
    <n v="35"/>
    <n v="0.90588235294117647"/>
    <n v="36.637138959407352"/>
    <n v="0.94825536130230792"/>
    <n v="2"/>
    <n v="1"/>
    <n v="1"/>
    <n v="15"/>
    <n v="5"/>
    <n v="3"/>
    <n v="3"/>
    <n v="3"/>
    <n v="2"/>
    <n v="1"/>
    <n v="2"/>
    <n v="0"/>
    <n v="1"/>
    <n v="1"/>
    <n v="2"/>
  </r>
  <r>
    <n v="82756"/>
    <x v="0"/>
    <n v="55"/>
    <n v="3"/>
    <n v="2"/>
    <m/>
    <n v="1"/>
    <n v="5"/>
    <n v="6"/>
    <n v="71"/>
    <n v="1.84"/>
    <n v="197"/>
    <n v="5.09"/>
    <n v="70"/>
    <n v="1.8140845070422538"/>
    <n v="81.552846539694556"/>
    <n v="2.1134822201836339"/>
    <n v="1"/>
    <n v="2"/>
    <m/>
    <n v="15"/>
    <n v="1"/>
    <n v="3"/>
    <n v="3"/>
    <n v="3"/>
    <n v="3"/>
    <n v="2"/>
    <n v="25"/>
    <n v="0"/>
    <n v="1"/>
    <n v="1"/>
    <n v="2"/>
  </r>
  <r>
    <n v="82757"/>
    <x v="0"/>
    <n v="80"/>
    <n v="3"/>
    <n v="1"/>
    <n v="1"/>
    <n v="1"/>
    <n v="3"/>
    <n v="1"/>
    <n v="50"/>
    <n v="1.29"/>
    <n v="223"/>
    <n v="5.77"/>
    <n v="47"/>
    <n v="1.2126000000000001"/>
    <n v="47.526788061805632"/>
    <n v="1.2261911319945853"/>
    <n v="2"/>
    <n v="2"/>
    <m/>
    <n v="4"/>
    <n v="3"/>
    <n v="3"/>
    <n v="3"/>
    <n v="3"/>
    <n v="2"/>
    <m/>
    <n v="1"/>
    <n v="0"/>
    <n v="1"/>
    <n v="1"/>
    <n v="2"/>
  </r>
  <r>
    <n v="82758"/>
    <x v="0"/>
    <n v="52"/>
    <n v="3"/>
    <n v="1"/>
    <n v="2"/>
    <n v="1"/>
    <n v="3"/>
    <n v="3"/>
    <n v="33"/>
    <n v="0.85"/>
    <n v="137"/>
    <n v="3.54"/>
    <n v="38"/>
    <n v="0.97878787878787865"/>
    <n v="26.212958735116445"/>
    <n v="0.67518227044996904"/>
    <n v="2"/>
    <n v="2"/>
    <m/>
    <n v="12"/>
    <n v="4"/>
    <n v="1"/>
    <m/>
    <m/>
    <m/>
    <m/>
    <n v="0"/>
    <m/>
    <n v="2"/>
    <n v="2"/>
    <m/>
  </r>
  <r>
    <n v="82759"/>
    <x v="0"/>
    <n v="24"/>
    <n v="3"/>
    <n v="2"/>
    <m/>
    <n v="1"/>
    <n v="3"/>
    <n v="5"/>
    <n v="31"/>
    <n v="0.8"/>
    <n v="176"/>
    <n v="4.55"/>
    <n v="39"/>
    <n v="1.0064516129032259"/>
    <n v="31.162427866786103"/>
    <n v="0.80419168688480269"/>
    <n v="2"/>
    <m/>
    <m/>
    <n v="3"/>
    <n v="5"/>
    <n v="2"/>
    <n v="3"/>
    <n v="3"/>
    <n v="2"/>
    <n v="1"/>
    <n v="3"/>
    <n v="28"/>
    <n v="1"/>
    <n v="1"/>
    <n v="2"/>
  </r>
  <r>
    <n v="82771"/>
    <x v="0"/>
    <n v="41"/>
    <n v="3"/>
    <n v="1"/>
    <n v="1"/>
    <n v="1"/>
    <n v="3"/>
    <n v="1"/>
    <n v="51"/>
    <n v="1.32"/>
    <n v="288"/>
    <n v="7.45"/>
    <n v="48"/>
    <n v="1.2423529411764707"/>
    <n v="45.233975805841723"/>
    <n v="1.170761726739433"/>
    <n v="1"/>
    <n v="1"/>
    <n v="2"/>
    <n v="6"/>
    <n v="3"/>
    <n v="3"/>
    <n v="3"/>
    <n v="3"/>
    <n v="2"/>
    <m/>
    <n v="0"/>
    <n v="4"/>
    <n v="1"/>
    <n v="1"/>
    <n v="2"/>
  </r>
  <r>
    <n v="82773"/>
    <x v="0"/>
    <n v="67"/>
    <n v="1"/>
    <n v="2"/>
    <m/>
    <n v="1"/>
    <n v="1"/>
    <n v="2"/>
    <n v="42"/>
    <n v="1.0900000000000001"/>
    <n v="223"/>
    <n v="5.77"/>
    <n v="51"/>
    <n v="1.3235714285714286"/>
    <n v="46.369934076046206"/>
    <n v="1.2034101938783421"/>
    <n v="1"/>
    <n v="1"/>
    <n v="2"/>
    <n v="5"/>
    <n v="1"/>
    <n v="2"/>
    <m/>
    <m/>
    <m/>
    <n v="0"/>
    <n v="0"/>
    <n v="0"/>
    <n v="1"/>
    <n v="1"/>
    <n v="2"/>
  </r>
  <r>
    <n v="82775"/>
    <x v="0"/>
    <n v="57"/>
    <n v="2"/>
    <n v="2"/>
    <m/>
    <n v="2"/>
    <n v="4"/>
    <n v="1"/>
    <n v="65"/>
    <n v="1.68"/>
    <n v="229"/>
    <n v="5.92"/>
    <n v="63"/>
    <n v="1.6283076923076922"/>
    <n v="70.524945711634928"/>
    <n v="1.8227985968545641"/>
    <n v="1"/>
    <n v="2"/>
    <m/>
    <m/>
    <n v="3"/>
    <n v="2"/>
    <n v="3"/>
    <n v="3"/>
    <n v="3"/>
    <m/>
    <n v="0"/>
    <n v="0"/>
    <n v="2"/>
    <n v="1"/>
    <n v="2"/>
  </r>
  <r>
    <n v="82776"/>
    <x v="0"/>
    <n v="37"/>
    <n v="6"/>
    <n v="2"/>
    <m/>
    <n v="2"/>
    <n v="3"/>
    <n v="1"/>
    <n v="54"/>
    <n v="1.4"/>
    <n v="205"/>
    <n v="5.3"/>
    <n v="52"/>
    <n v="1.3481481481481481"/>
    <n v="50.600526752989147"/>
    <n v="1.3118655084108297"/>
    <n v="2"/>
    <m/>
    <m/>
    <n v="6"/>
    <n v="4"/>
    <n v="1"/>
    <n v="3"/>
    <n v="3"/>
    <n v="3"/>
    <n v="3"/>
    <n v="0"/>
    <n v="0"/>
    <n v="1"/>
    <n v="2"/>
    <m/>
  </r>
  <r>
    <n v="82778"/>
    <x v="0"/>
    <n v="57"/>
    <n v="4"/>
    <n v="2"/>
    <m/>
    <n v="1"/>
    <n v="3"/>
    <n v="5"/>
    <n v="75"/>
    <n v="1.94"/>
    <n v="216"/>
    <n v="5.59"/>
    <n v="76"/>
    <n v="1.9658666666666667"/>
    <n v="80.254134735865492"/>
    <n v="2.0759069518343876"/>
    <n v="2"/>
    <n v="2"/>
    <m/>
    <n v="8"/>
    <n v="4"/>
    <n v="3"/>
    <n v="3"/>
    <n v="3"/>
    <n v="3"/>
    <n v="1"/>
    <n v="0"/>
    <n v="0"/>
    <n v="1"/>
    <n v="1"/>
    <n v="2"/>
  </r>
  <r>
    <n v="82782"/>
    <x v="0"/>
    <n v="53"/>
    <n v="2"/>
    <n v="1"/>
    <n v="2"/>
    <n v="1"/>
    <n v="3"/>
    <n v="5"/>
    <n v="52"/>
    <n v="1.34"/>
    <n v="179"/>
    <n v="4.63"/>
    <n v="59"/>
    <n v="1.5203846153846154"/>
    <n v="51.217584421392736"/>
    <n v="1.3198377523974283"/>
    <n v="1"/>
    <n v="2"/>
    <m/>
    <n v="7"/>
    <n v="3"/>
    <n v="2"/>
    <n v="2"/>
    <n v="2"/>
    <n v="2"/>
    <n v="4"/>
    <n v="0"/>
    <n v="1"/>
    <n v="1"/>
    <n v="2"/>
    <m/>
  </r>
  <r>
    <n v="82785"/>
    <x v="0"/>
    <n v="73"/>
    <n v="3"/>
    <n v="2"/>
    <m/>
    <n v="1"/>
    <n v="3"/>
    <n v="1"/>
    <n v="34"/>
    <n v="0.88"/>
    <n v="182"/>
    <n v="4.71"/>
    <n v="34"/>
    <n v="0.88"/>
    <n v="39.232196832241044"/>
    <n v="1.0154215650697682"/>
    <n v="2"/>
    <n v="2"/>
    <m/>
    <n v="6"/>
    <n v="2"/>
    <n v="3"/>
    <n v="3"/>
    <n v="3"/>
    <n v="3"/>
    <m/>
    <n v="0"/>
    <n v="0"/>
    <n v="2"/>
    <n v="1"/>
    <n v="2"/>
  </r>
  <r>
    <n v="82788"/>
    <x v="0"/>
    <n v="43"/>
    <n v="6"/>
    <n v="2"/>
    <m/>
    <n v="2"/>
    <n v="5"/>
    <n v="1"/>
    <n v="50"/>
    <n v="1.29"/>
    <n v="195"/>
    <n v="5.04"/>
    <n v="51"/>
    <n v="1.3158000000000001"/>
    <n v="44.892389373850762"/>
    <n v="1.1582236458453496"/>
    <n v="1"/>
    <n v="2"/>
    <m/>
    <n v="15"/>
    <n v="2"/>
    <n v="3"/>
    <n v="3"/>
    <n v="3"/>
    <n v="3"/>
    <n v="0"/>
    <n v="0"/>
    <n v="0"/>
    <n v="1"/>
    <n v="1"/>
    <n v="2"/>
  </r>
  <r>
    <n v="82790"/>
    <x v="0"/>
    <n v="72"/>
    <n v="3"/>
    <n v="2"/>
    <m/>
    <n v="1"/>
    <n v="3"/>
    <n v="1"/>
    <n v="44"/>
    <n v="1.1399999999999999"/>
    <n v="193"/>
    <n v="4.99"/>
    <n v="53"/>
    <n v="1.3731818181818181"/>
    <n v="42.75714099164022"/>
    <n v="1.1077986529652237"/>
    <n v="2"/>
    <n v="2"/>
    <m/>
    <n v="5"/>
    <n v="3"/>
    <n v="1"/>
    <m/>
    <m/>
    <m/>
    <n v="3"/>
    <n v="0"/>
    <n v="1"/>
    <n v="1"/>
    <n v="1"/>
    <n v="2"/>
  </r>
  <r>
    <n v="82802"/>
    <x v="0"/>
    <n v="76"/>
    <n v="3"/>
    <n v="2"/>
    <m/>
    <n v="1"/>
    <n v="5"/>
    <n v="1"/>
    <n v="77"/>
    <n v="1.99"/>
    <n v="146"/>
    <n v="3.78"/>
    <n v="72"/>
    <n v="1.8607792207792209"/>
    <n v="79.101574736864833"/>
    <n v="2.0443134250176755"/>
    <n v="2"/>
    <n v="2"/>
    <m/>
    <m/>
    <n v="2"/>
    <n v="3"/>
    <n v="3"/>
    <n v="3"/>
    <n v="3"/>
    <n v="0"/>
    <n v="0"/>
    <n v="1"/>
    <n v="1"/>
    <n v="1"/>
    <n v="2"/>
  </r>
  <r>
    <n v="82812"/>
    <x v="0"/>
    <n v="62"/>
    <n v="4"/>
    <n v="2"/>
    <m/>
    <n v="1"/>
    <n v="4"/>
    <n v="3"/>
    <n v="86"/>
    <n v="2.2200000000000002"/>
    <n v="195"/>
    <n v="5.04"/>
    <n v="93"/>
    <n v="2.4006976744186046"/>
    <n v="85.921518822391931"/>
    <n v="2.2179740905315128"/>
    <n v="1"/>
    <n v="2"/>
    <m/>
    <n v="4"/>
    <n v="3"/>
    <n v="3"/>
    <n v="3"/>
    <n v="3"/>
    <n v="3"/>
    <m/>
    <n v="0"/>
    <n v="0"/>
    <n v="1"/>
    <n v="1"/>
    <n v="2"/>
  </r>
  <r>
    <n v="82814"/>
    <x v="0"/>
    <n v="44"/>
    <n v="4"/>
    <n v="2"/>
    <m/>
    <n v="1"/>
    <n v="1"/>
    <n v="5"/>
    <n v="53"/>
    <n v="1.37"/>
    <n v="211"/>
    <n v="5.46"/>
    <n v="48"/>
    <n v="1.2407547169811322"/>
    <n v="58.856411567988168"/>
    <n v="1.5213827141159206"/>
    <n v="2"/>
    <n v="1"/>
    <n v="2"/>
    <n v="12"/>
    <n v="5"/>
    <n v="1"/>
    <n v="3"/>
    <n v="3"/>
    <n v="3"/>
    <n v="2"/>
    <n v="2"/>
    <n v="0"/>
    <n v="1"/>
    <n v="1"/>
    <n v="2"/>
  </r>
  <r>
    <n v="82816"/>
    <x v="0"/>
    <n v="66"/>
    <n v="4"/>
    <n v="1"/>
    <n v="1"/>
    <n v="1"/>
    <n v="3"/>
    <n v="1"/>
    <n v="49"/>
    <n v="1.27"/>
    <n v="171"/>
    <n v="4.42"/>
    <n v="51"/>
    <n v="1.3218367346938775"/>
    <n v="54.267187996113492"/>
    <n v="1.4065169133686557"/>
    <n v="1"/>
    <n v="2"/>
    <m/>
    <n v="14"/>
    <n v="3"/>
    <n v="3"/>
    <n v="0"/>
    <n v="0"/>
    <n v="0"/>
    <n v="1"/>
    <n v="0"/>
    <n v="0"/>
    <n v="1"/>
    <n v="1"/>
    <n v="2"/>
  </r>
  <r>
    <n v="82820"/>
    <x v="0"/>
    <n v="78"/>
    <n v="3"/>
    <n v="2"/>
    <m/>
    <n v="1"/>
    <n v="4"/>
    <n v="1"/>
    <n v="51"/>
    <n v="1.32"/>
    <n v="173"/>
    <n v="4.47"/>
    <n v="51"/>
    <n v="1.32"/>
    <n v="52.754186914451971"/>
    <n v="1.3654024848446393"/>
    <n v="1"/>
    <n v="2"/>
    <m/>
    <n v="8"/>
    <n v="2"/>
    <n v="3"/>
    <n v="3"/>
    <n v="3"/>
    <n v="3"/>
    <n v="1"/>
    <n v="0"/>
    <n v="0"/>
    <n v="1"/>
    <n v="1"/>
    <n v="2"/>
  </r>
  <r>
    <n v="82822"/>
    <x v="0"/>
    <n v="56"/>
    <n v="4"/>
    <n v="2"/>
    <m/>
    <n v="1"/>
    <n v="5"/>
    <n v="1"/>
    <n v="47"/>
    <n v="1.22"/>
    <n v="277"/>
    <n v="7.16"/>
    <n v="51"/>
    <n v="1.3238297872340425"/>
    <n v="44.274129257062683"/>
    <n v="1.1492433551833292"/>
    <n v="1"/>
    <n v="2"/>
    <m/>
    <n v="6"/>
    <n v="1"/>
    <n v="3"/>
    <n v="3"/>
    <n v="3"/>
    <n v="3"/>
    <n v="0"/>
    <n v="1"/>
    <n v="0"/>
    <n v="1"/>
    <n v="1"/>
    <n v="2"/>
  </r>
  <r>
    <n v="82826"/>
    <x v="0"/>
    <n v="64"/>
    <n v="6"/>
    <n v="1"/>
    <n v="1"/>
    <n v="2"/>
    <n v="5"/>
    <n v="1"/>
    <n v="35"/>
    <n v="0.91"/>
    <n v="235"/>
    <n v="6.08"/>
    <n v="37"/>
    <n v="0.96200000000000008"/>
    <n v="36.504291635687025"/>
    <n v="0.94911158252786265"/>
    <n v="1"/>
    <n v="2"/>
    <m/>
    <n v="15"/>
    <n v="2"/>
    <n v="3"/>
    <n v="2"/>
    <n v="2"/>
    <n v="3"/>
    <n v="0"/>
    <n v="0"/>
    <n v="0"/>
    <n v="1"/>
    <n v="2"/>
    <m/>
  </r>
  <r>
    <n v="82829"/>
    <x v="0"/>
    <n v="63"/>
    <n v="3"/>
    <n v="2"/>
    <m/>
    <n v="1"/>
    <n v="2"/>
    <n v="1"/>
    <n v="33"/>
    <n v="0.85"/>
    <n v="200"/>
    <n v="5.17"/>
    <n v="32"/>
    <n v="0.82424242424242422"/>
    <n v="33.462537755840607"/>
    <n v="0.86191385128680342"/>
    <n v="2"/>
    <n v="2"/>
    <m/>
    <n v="5"/>
    <n v="3"/>
    <n v="3"/>
    <n v="3"/>
    <n v="3"/>
    <n v="3"/>
    <n v="0"/>
    <n v="0"/>
    <n v="3"/>
    <n v="1"/>
    <n v="1"/>
    <n v="2"/>
  </r>
  <r>
    <n v="82840"/>
    <x v="0"/>
    <n v="59"/>
    <n v="3"/>
    <n v="2"/>
    <m/>
    <n v="1"/>
    <n v="3"/>
    <n v="3"/>
    <n v="30"/>
    <n v="0.78"/>
    <n v="219"/>
    <n v="5.66"/>
    <n v="29"/>
    <n v="0.754"/>
    <n v="36.305353139168467"/>
    <n v="0.94393918161838009"/>
    <n v="2"/>
    <n v="2"/>
    <m/>
    <n v="14"/>
    <n v="4"/>
    <n v="3"/>
    <n v="3"/>
    <n v="3"/>
    <n v="3"/>
    <n v="0"/>
    <n v="0"/>
    <n v="0"/>
    <n v="1"/>
    <n v="1"/>
    <n v="2"/>
  </r>
  <r>
    <n v="82841"/>
    <x v="0"/>
    <n v="45"/>
    <n v="6"/>
    <n v="2"/>
    <m/>
    <n v="1"/>
    <n v="4"/>
    <n v="1"/>
    <n v="34"/>
    <n v="0.88"/>
    <n v="207"/>
    <n v="5.35"/>
    <n v="41"/>
    <n v="1.0611764705882352"/>
    <n v="30.133039160883122"/>
    <n v="0.7799139547522691"/>
    <n v="2"/>
    <n v="2"/>
    <m/>
    <n v="9"/>
    <n v="3"/>
    <n v="3"/>
    <n v="3"/>
    <n v="3"/>
    <n v="3"/>
    <n v="3"/>
    <n v="5"/>
    <n v="7"/>
    <n v="1"/>
    <n v="1"/>
    <n v="2"/>
  </r>
  <r>
    <n v="82844"/>
    <x v="0"/>
    <n v="58"/>
    <n v="3"/>
    <n v="2"/>
    <m/>
    <n v="1"/>
    <n v="5"/>
    <n v="1"/>
    <n v="60"/>
    <n v="1.55"/>
    <n v="188"/>
    <n v="4.8600000000000003"/>
    <n v="59"/>
    <n v="1.5241666666666667"/>
    <n v="57.13603929810381"/>
    <n v="1.4760143485343484"/>
    <n v="2"/>
    <n v="1"/>
    <n v="2"/>
    <n v="14"/>
    <n v="3"/>
    <n v="3"/>
    <n v="3"/>
    <n v="3"/>
    <n v="3"/>
    <n v="1"/>
    <n v="1"/>
    <n v="1"/>
    <n v="1"/>
    <n v="1"/>
    <n v="2"/>
  </r>
  <r>
    <n v="82845"/>
    <x v="0"/>
    <n v="64"/>
    <n v="6"/>
    <n v="2"/>
    <m/>
    <n v="2"/>
    <n v="5"/>
    <n v="1"/>
    <n v="78"/>
    <n v="2.02"/>
    <n v="204"/>
    <n v="5.28"/>
    <n v="84"/>
    <n v="2.1753846153846155"/>
    <n v="76.562186794642614"/>
    <n v="1.9827643246817701"/>
    <n v="1"/>
    <n v="2"/>
    <m/>
    <n v="15"/>
    <n v="2"/>
    <n v="0"/>
    <m/>
    <m/>
    <m/>
    <n v="0"/>
    <n v="1"/>
    <n v="0"/>
    <n v="1"/>
    <n v="1"/>
    <n v="2"/>
  </r>
  <r>
    <n v="82849"/>
    <x v="0"/>
    <n v="80"/>
    <n v="3"/>
    <n v="1"/>
    <n v="2"/>
    <n v="1"/>
    <n v="3"/>
    <n v="5"/>
    <n v="27"/>
    <n v="0.7"/>
    <n v="118"/>
    <n v="3.05"/>
    <n v="27"/>
    <n v="0.7"/>
    <n v="25.728586424747771"/>
    <n v="0.66703742582679404"/>
    <n v="2"/>
    <n v="2"/>
    <m/>
    <n v="8"/>
    <n v="4"/>
    <n v="1"/>
    <n v="3"/>
    <n v="3"/>
    <n v="3"/>
    <m/>
    <n v="0"/>
    <n v="0"/>
    <n v="1"/>
    <n v="1"/>
    <n v="2"/>
  </r>
  <r>
    <n v="82850"/>
    <x v="0"/>
    <n v="30"/>
    <n v="3"/>
    <n v="2"/>
    <m/>
    <n v="1"/>
    <n v="3"/>
    <n v="5"/>
    <n v="32"/>
    <n v="0.83"/>
    <n v="213"/>
    <n v="5.51"/>
    <n v="37"/>
    <n v="0.95968749999999992"/>
    <n v="32.368334802613234"/>
    <n v="0.83955368394278074"/>
    <n v="2"/>
    <m/>
    <m/>
    <n v="8"/>
    <n v="3"/>
    <n v="0"/>
    <m/>
    <m/>
    <m/>
    <n v="1"/>
    <n v="0"/>
    <n v="9"/>
    <n v="1"/>
    <n v="1"/>
    <n v="2"/>
  </r>
  <r>
    <n v="82854"/>
    <x v="0"/>
    <n v="68"/>
    <n v="1"/>
    <n v="2"/>
    <m/>
    <n v="1"/>
    <n v="2"/>
    <n v="3"/>
    <n v="56"/>
    <n v="1.45"/>
    <n v="170"/>
    <n v="4.4000000000000004"/>
    <n v="63"/>
    <n v="1.6312499999999999"/>
    <n v="56.567666909177994"/>
    <n v="1.464698518184073"/>
    <n v="1"/>
    <n v="1"/>
    <n v="2"/>
    <n v="3"/>
    <n v="1"/>
    <n v="2"/>
    <n v="3"/>
    <n v="3"/>
    <n v="3"/>
    <n v="3"/>
    <n v="0"/>
    <n v="0"/>
    <n v="1"/>
    <n v="1"/>
    <n v="2"/>
  </r>
  <r>
    <n v="82855"/>
    <x v="0"/>
    <n v="80"/>
    <n v="3"/>
    <n v="1"/>
    <n v="2"/>
    <n v="1"/>
    <n v="3"/>
    <n v="1"/>
    <n v="50"/>
    <n v="1.29"/>
    <n v="140"/>
    <n v="3.62"/>
    <n v="57"/>
    <n v="1.4706000000000001"/>
    <n v="51.367570160250892"/>
    <n v="1.3252833101344732"/>
    <n v="1"/>
    <n v="2"/>
    <m/>
    <n v="10"/>
    <n v="3"/>
    <n v="3"/>
    <n v="3"/>
    <n v="3"/>
    <n v="3"/>
    <n v="0"/>
    <n v="0"/>
    <n v="0"/>
    <n v="2"/>
    <n v="1"/>
    <n v="2"/>
  </r>
  <r>
    <n v="82856"/>
    <x v="0"/>
    <n v="44"/>
    <n v="7"/>
    <n v="2"/>
    <m/>
    <n v="1"/>
    <n v="3"/>
    <n v="1"/>
    <n v="40"/>
    <n v="1.03"/>
    <n v="130"/>
    <n v="3.36"/>
    <n v="38"/>
    <n v="0.97850000000000004"/>
    <n v="44.553045637020119"/>
    <n v="1.1472409251532683"/>
    <n v="2"/>
    <n v="1"/>
    <n v="1"/>
    <n v="6"/>
    <n v="4"/>
    <n v="3"/>
    <n v="3"/>
    <n v="2"/>
    <n v="2"/>
    <n v="6"/>
    <n v="0"/>
    <n v="0"/>
    <n v="1"/>
    <n v="1"/>
    <n v="2"/>
  </r>
  <r>
    <n v="82860"/>
    <x v="0"/>
    <n v="48"/>
    <n v="3"/>
    <n v="2"/>
    <m/>
    <n v="1"/>
    <n v="5"/>
    <n v="1"/>
    <n v="41"/>
    <n v="1.06"/>
    <n v="158"/>
    <n v="4.09"/>
    <n v="41"/>
    <n v="1.06"/>
    <n v="52.291712964881455"/>
    <n v="1.3519320912871793"/>
    <n v="2"/>
    <n v="2"/>
    <m/>
    <n v="15"/>
    <n v="3"/>
    <n v="2"/>
    <m/>
    <m/>
    <m/>
    <n v="2"/>
    <n v="6"/>
    <n v="0"/>
    <n v="1"/>
    <n v="1"/>
    <n v="2"/>
  </r>
  <r>
    <n v="82864"/>
    <x v="0"/>
    <n v="31"/>
    <n v="3"/>
    <n v="2"/>
    <m/>
    <n v="1"/>
    <n v="3"/>
    <n v="6"/>
    <n v="50"/>
    <n v="1.29"/>
    <n v="182"/>
    <n v="4.71"/>
    <n v="46"/>
    <n v="1.1868000000000001"/>
    <n v="50.505677891965696"/>
    <n v="1.3030464896127152"/>
    <n v="2"/>
    <m/>
    <m/>
    <m/>
    <n v="4"/>
    <n v="1"/>
    <n v="3"/>
    <n v="3"/>
    <n v="2"/>
    <n v="2"/>
    <n v="2"/>
    <n v="7"/>
    <n v="1"/>
    <n v="1"/>
    <n v="2"/>
  </r>
  <r>
    <n v="82868"/>
    <x v="0"/>
    <n v="78"/>
    <n v="3"/>
    <n v="1"/>
    <n v="2"/>
    <n v="1"/>
    <n v="5"/>
    <n v="2"/>
    <n v="29"/>
    <n v="0.75"/>
    <n v="117"/>
    <n v="3.03"/>
    <n v="24"/>
    <n v="0.62068965517241381"/>
    <n v="31.844810491194671"/>
    <n v="0.82357268511710369"/>
    <n v="2"/>
    <n v="2"/>
    <m/>
    <n v="3"/>
    <n v="3"/>
    <n v="2"/>
    <n v="3"/>
    <n v="3"/>
    <n v="1"/>
    <n v="0"/>
    <n v="2"/>
    <n v="4"/>
    <n v="1"/>
    <n v="1"/>
    <n v="2"/>
  </r>
  <r>
    <n v="82876"/>
    <x v="0"/>
    <n v="80"/>
    <n v="6"/>
    <n v="1"/>
    <n v="1"/>
    <n v="2"/>
    <n v="3"/>
    <n v="1"/>
    <n v="46"/>
    <n v="1.19"/>
    <n v="199"/>
    <n v="5.15"/>
    <n v="47"/>
    <n v="1.2158695652173912"/>
    <n v="53.76144373314537"/>
    <n v="1.3907851748357172"/>
    <n v="1"/>
    <n v="2"/>
    <m/>
    <n v="7"/>
    <n v="3"/>
    <n v="3"/>
    <m/>
    <m/>
    <m/>
    <n v="0"/>
    <n v="0"/>
    <n v="0"/>
    <n v="1"/>
    <n v="1"/>
    <n v="2"/>
  </r>
  <r>
    <n v="82881"/>
    <x v="0"/>
    <n v="70"/>
    <n v="3"/>
    <n v="2"/>
    <m/>
    <n v="1"/>
    <n v="5"/>
    <n v="1"/>
    <n v="37"/>
    <n v="0.96"/>
    <n v="153"/>
    <n v="3.96"/>
    <n v="46"/>
    <n v="1.1935135135135133"/>
    <n v="36.241440988837574"/>
    <n v="0.94031846889956938"/>
    <n v="2"/>
    <n v="2"/>
    <m/>
    <n v="15"/>
    <n v="2"/>
    <n v="2"/>
    <m/>
    <m/>
    <m/>
    <n v="2"/>
    <n v="2"/>
    <n v="15"/>
    <n v="1"/>
    <n v="1"/>
    <n v="2"/>
  </r>
  <r>
    <n v="82886"/>
    <x v="0"/>
    <n v="80"/>
    <n v="3"/>
    <n v="1"/>
    <n v="2"/>
    <n v="1"/>
    <n v="4"/>
    <n v="1"/>
    <n v="30"/>
    <n v="0.78"/>
    <n v="143"/>
    <n v="3.7"/>
    <n v="30"/>
    <n v="0.78"/>
    <n v="24.389823760192762"/>
    <n v="0.63413541776501192"/>
    <n v="2"/>
    <n v="2"/>
    <m/>
    <n v="77"/>
    <n v="3"/>
    <n v="0"/>
    <n v="3"/>
    <n v="3"/>
    <n v="3"/>
    <m/>
    <n v="0"/>
    <n v="0"/>
    <n v="1"/>
    <n v="1"/>
    <n v="2"/>
  </r>
  <r>
    <n v="82889"/>
    <x v="0"/>
    <n v="66"/>
    <n v="3"/>
    <n v="1"/>
    <n v="1"/>
    <n v="1"/>
    <n v="4"/>
    <n v="1"/>
    <n v="50"/>
    <n v="1.29"/>
    <n v="156"/>
    <n v="4.03"/>
    <n v="51"/>
    <n v="1.3158000000000001"/>
    <n v="51.472816225788748"/>
    <n v="1.3279986586253498"/>
    <n v="1"/>
    <n v="1"/>
    <n v="2"/>
    <n v="4"/>
    <n v="3"/>
    <n v="2"/>
    <m/>
    <m/>
    <m/>
    <n v="2"/>
    <n v="0"/>
    <n v="8"/>
    <n v="1"/>
    <n v="1"/>
    <n v="2"/>
  </r>
  <r>
    <n v="82894"/>
    <x v="0"/>
    <n v="49"/>
    <n v="6"/>
    <n v="2"/>
    <m/>
    <n v="2"/>
    <n v="5"/>
    <n v="1"/>
    <n v="40"/>
    <n v="1.03"/>
    <n v="174"/>
    <n v="4.5"/>
    <n v="37"/>
    <n v="0.95274999999999999"/>
    <n v="39.326300069672229"/>
    <n v="1.0126522267940599"/>
    <n v="1"/>
    <n v="2"/>
    <m/>
    <n v="77"/>
    <n v="1"/>
    <n v="3"/>
    <n v="1"/>
    <n v="0"/>
    <n v="2"/>
    <n v="0"/>
    <n v="0"/>
    <n v="0"/>
    <n v="1"/>
    <n v="1"/>
    <n v="2"/>
  </r>
  <r>
    <n v="82898"/>
    <x v="0"/>
    <n v="66"/>
    <n v="1"/>
    <n v="2"/>
    <m/>
    <n v="2"/>
    <n v="1"/>
    <n v="1"/>
    <n v="39"/>
    <n v="1.01"/>
    <n v="217"/>
    <n v="5.61"/>
    <n v="48"/>
    <n v="1.2430769230769232"/>
    <n v="43.600187626990618"/>
    <n v="1.1291330641861672"/>
    <n v="1"/>
    <n v="2"/>
    <m/>
    <n v="6"/>
    <n v="2"/>
    <n v="0"/>
    <m/>
    <m/>
    <m/>
    <n v="0"/>
    <n v="0"/>
    <n v="0"/>
    <n v="2"/>
    <n v="1"/>
    <n v="2"/>
  </r>
  <r>
    <n v="82899"/>
    <x v="0"/>
    <n v="66"/>
    <n v="1"/>
    <n v="2"/>
    <m/>
    <n v="2"/>
    <n v="3"/>
    <n v="1"/>
    <n v="34"/>
    <n v="0.88"/>
    <n v="130"/>
    <n v="3.36"/>
    <n v="32"/>
    <n v="0.82823529411764707"/>
    <n v="36.992633492759417"/>
    <n v="0.95745639628318502"/>
    <n v="1"/>
    <n v="1"/>
    <n v="2"/>
    <n v="12"/>
    <n v="3"/>
    <n v="2"/>
    <m/>
    <m/>
    <m/>
    <n v="0"/>
    <n v="0"/>
    <n v="0"/>
    <n v="1"/>
    <n v="1"/>
    <n v="2"/>
  </r>
  <r>
    <n v="82900"/>
    <x v="0"/>
    <n v="80"/>
    <n v="3"/>
    <n v="1"/>
    <n v="1"/>
    <n v="1"/>
    <n v="3"/>
    <n v="1"/>
    <n v="66"/>
    <n v="1.71"/>
    <n v="134"/>
    <n v="3.47"/>
    <n v="60"/>
    <n v="1.5545454545454545"/>
    <n v="68.141370219714091"/>
    <n v="1.7654809556925921"/>
    <n v="1"/>
    <n v="2"/>
    <m/>
    <n v="9"/>
    <n v="2"/>
    <n v="3"/>
    <n v="3"/>
    <n v="3"/>
    <n v="3"/>
    <n v="1"/>
    <n v="0"/>
    <n v="0"/>
    <n v="2"/>
    <n v="1"/>
    <n v="2"/>
  </r>
  <r>
    <n v="82901"/>
    <x v="0"/>
    <n v="68"/>
    <n v="1"/>
    <n v="2"/>
    <m/>
    <n v="2"/>
    <n v="1"/>
    <n v="6"/>
    <n v="43"/>
    <n v="1.1100000000000001"/>
    <n v="213"/>
    <n v="5.51"/>
    <n v="48"/>
    <n v="1.2390697674418605"/>
    <n v="41.784918843978929"/>
    <n v="1.0786339515538748"/>
    <n v="1"/>
    <n v="2"/>
    <m/>
    <n v="3"/>
    <n v="5"/>
    <n v="1"/>
    <m/>
    <m/>
    <m/>
    <m/>
    <n v="0"/>
    <n v="0"/>
    <n v="1"/>
    <n v="1"/>
    <n v="2"/>
  </r>
  <r>
    <n v="82906"/>
    <x v="0"/>
    <n v="72"/>
    <n v="3"/>
    <n v="2"/>
    <m/>
    <n v="1"/>
    <n v="1"/>
    <n v="1"/>
    <n v="74"/>
    <n v="1.91"/>
    <n v="175"/>
    <n v="4.53"/>
    <n v="79"/>
    <n v="2.0390540540540538"/>
    <n v="73.925992222389681"/>
    <n v="1.9080897992535713"/>
    <n v="1"/>
    <n v="1"/>
    <n v="2"/>
    <n v="6"/>
    <n v="3"/>
    <n v="2"/>
    <n v="3"/>
    <n v="3"/>
    <n v="3"/>
    <m/>
    <n v="0"/>
    <n v="0"/>
    <n v="2"/>
    <n v="1"/>
    <n v="2"/>
  </r>
  <r>
    <n v="82909"/>
    <x v="0"/>
    <n v="55"/>
    <n v="3"/>
    <n v="2"/>
    <m/>
    <n v="1"/>
    <n v="1"/>
    <n v="1"/>
    <n v="31"/>
    <n v="0.8"/>
    <n v="173"/>
    <n v="4.47"/>
    <n v="33"/>
    <n v="0.85161290322580652"/>
    <n v="30.6356932174862"/>
    <n v="0.79059853464480512"/>
    <n v="2"/>
    <n v="2"/>
    <m/>
    <n v="8"/>
    <n v="5"/>
    <n v="3"/>
    <n v="3"/>
    <n v="3"/>
    <n v="3"/>
    <m/>
    <n v="0"/>
    <n v="2"/>
    <n v="1"/>
    <n v="2"/>
    <m/>
  </r>
  <r>
    <n v="82913"/>
    <x v="0"/>
    <n v="28"/>
    <n v="4"/>
    <n v="2"/>
    <m/>
    <n v="1"/>
    <n v="3"/>
    <n v="5"/>
    <n v="76"/>
    <n v="1.97"/>
    <n v="200"/>
    <n v="5.17"/>
    <n v="83"/>
    <n v="2.1514473684210524"/>
    <n v="76.462253169980158"/>
    <n v="1.9819820887481698"/>
    <n v="2"/>
    <m/>
    <m/>
    <n v="9"/>
    <n v="3"/>
    <n v="0"/>
    <m/>
    <m/>
    <m/>
    <n v="8"/>
    <n v="0"/>
    <n v="3"/>
    <n v="1"/>
    <n v="1"/>
    <n v="1"/>
  </r>
  <r>
    <n v="82915"/>
    <x v="0"/>
    <n v="70"/>
    <n v="3"/>
    <n v="2"/>
    <m/>
    <n v="1"/>
    <n v="1"/>
    <n v="1"/>
    <n v="35"/>
    <n v="0.91"/>
    <n v="136"/>
    <n v="3.52"/>
    <n v="35"/>
    <n v="0.91"/>
    <n v="34.404639982063486"/>
    <n v="0.89452063953365069"/>
    <n v="1"/>
    <n v="1"/>
    <n v="1"/>
    <n v="5"/>
    <n v="3"/>
    <n v="3"/>
    <n v="3"/>
    <n v="3"/>
    <n v="3"/>
    <n v="0"/>
    <n v="0"/>
    <n v="4"/>
    <n v="1"/>
    <n v="1"/>
    <n v="2"/>
  </r>
  <r>
    <n v="82917"/>
    <x v="0"/>
    <n v="42"/>
    <n v="6"/>
    <n v="2"/>
    <m/>
    <n v="2"/>
    <n v="5"/>
    <n v="1"/>
    <n v="45"/>
    <n v="1.1599999999999999"/>
    <n v="182"/>
    <n v="4.71"/>
    <n v="51"/>
    <n v="1.3146666666666667"/>
    <n v="48.234048593007067"/>
    <n v="1.2433665859530711"/>
    <n v="1"/>
    <n v="2"/>
    <m/>
    <n v="15"/>
    <n v="2"/>
    <n v="1"/>
    <m/>
    <m/>
    <m/>
    <n v="0"/>
    <n v="0"/>
    <n v="0"/>
    <n v="1"/>
    <n v="1"/>
    <n v="2"/>
  </r>
  <r>
    <n v="82918"/>
    <x v="0"/>
    <n v="80"/>
    <n v="3"/>
    <n v="1"/>
    <n v="2"/>
    <n v="1"/>
    <n v="2"/>
    <n v="2"/>
    <n v="41"/>
    <n v="1.06"/>
    <n v="142"/>
    <n v="3.67"/>
    <n v="44"/>
    <n v="1.1375609756097562"/>
    <n v="43.267692821592448"/>
    <n v="1.1186281558753171"/>
    <n v="2"/>
    <n v="2"/>
    <m/>
    <n v="5"/>
    <n v="1"/>
    <n v="3"/>
    <n v="3"/>
    <n v="3"/>
    <n v="3"/>
    <n v="0"/>
    <n v="0"/>
    <n v="8"/>
    <n v="1"/>
    <n v="1"/>
    <n v="2"/>
  </r>
  <r>
    <n v="82925"/>
    <x v="0"/>
    <n v="38"/>
    <n v="6"/>
    <n v="2"/>
    <m/>
    <n v="2"/>
    <n v="5"/>
    <n v="1"/>
    <n v="38"/>
    <n v="0.98"/>
    <n v="129"/>
    <n v="3.34"/>
    <n v="39"/>
    <n v="1.0057894736842106"/>
    <n v="41.328006928445774"/>
    <n v="1.0658275471020227"/>
    <n v="2"/>
    <m/>
    <m/>
    <n v="15"/>
    <n v="5"/>
    <n v="1"/>
    <n v="3"/>
    <n v="2"/>
    <n v="1"/>
    <n v="2"/>
    <n v="0"/>
    <n v="0"/>
    <n v="1"/>
    <n v="1"/>
    <n v="2"/>
  </r>
  <r>
    <n v="82931"/>
    <x v="0"/>
    <n v="70"/>
    <n v="2"/>
    <n v="2"/>
    <m/>
    <n v="2"/>
    <n v="2"/>
    <n v="1"/>
    <n v="35"/>
    <n v="0.91"/>
    <n v="185"/>
    <n v="4.78"/>
    <n v="39"/>
    <n v="1.014"/>
    <n v="36.181516550768315"/>
    <n v="0.94071943031997607"/>
    <n v="1"/>
    <n v="1"/>
    <n v="2"/>
    <n v="1"/>
    <n v="3"/>
    <n v="3"/>
    <m/>
    <m/>
    <m/>
    <m/>
    <n v="0"/>
    <n v="0"/>
    <n v="1"/>
    <n v="2"/>
    <m/>
  </r>
  <r>
    <n v="82933"/>
    <x v="0"/>
    <n v="29"/>
    <n v="7"/>
    <n v="2"/>
    <m/>
    <n v="1"/>
    <n v="5"/>
    <n v="1"/>
    <n v="44"/>
    <n v="1.1399999999999999"/>
    <n v="220"/>
    <n v="5.69"/>
    <n v="47"/>
    <n v="1.2177272727272728"/>
    <n v="49.53074693967163"/>
    <n v="1.2832966252551286"/>
    <n v="1"/>
    <m/>
    <m/>
    <n v="15"/>
    <n v="3"/>
    <n v="3"/>
    <n v="3"/>
    <n v="3"/>
    <n v="3"/>
    <n v="1"/>
    <n v="2"/>
    <n v="1"/>
    <n v="1"/>
    <n v="1"/>
    <n v="2"/>
  </r>
  <r>
    <n v="82939"/>
    <x v="0"/>
    <n v="23"/>
    <n v="4"/>
    <n v="2"/>
    <m/>
    <n v="1"/>
    <n v="4"/>
    <n v="5"/>
    <n v="38"/>
    <n v="0.98"/>
    <n v="183"/>
    <n v="4.7300000000000004"/>
    <n v="44"/>
    <n v="1.134736842105263"/>
    <n v="46.087612643005812"/>
    <n v="1.1885752734248867"/>
    <n v="2"/>
    <m/>
    <m/>
    <n v="9"/>
    <n v="4"/>
    <n v="3"/>
    <n v="3"/>
    <n v="3"/>
    <n v="3"/>
    <n v="5"/>
    <n v="0"/>
    <n v="6"/>
    <n v="1"/>
    <n v="2"/>
    <m/>
  </r>
  <r>
    <n v="82943"/>
    <x v="0"/>
    <n v="45"/>
    <n v="6"/>
    <n v="2"/>
    <m/>
    <n v="2"/>
    <n v="5"/>
    <n v="1"/>
    <n v="57"/>
    <n v="1.47"/>
    <n v="158"/>
    <n v="4.09"/>
    <n v="67"/>
    <n v="1.7278947368421052"/>
    <n v="64.348510731116505"/>
    <n v="1.6595142241182679"/>
    <n v="1"/>
    <n v="2"/>
    <m/>
    <n v="15"/>
    <n v="3"/>
    <n v="1"/>
    <m/>
    <m/>
    <m/>
    <n v="0"/>
    <n v="0"/>
    <n v="0"/>
    <n v="1"/>
    <n v="1"/>
    <n v="2"/>
  </r>
  <r>
    <n v="82949"/>
    <x v="0"/>
    <n v="67"/>
    <n v="3"/>
    <n v="1"/>
    <n v="1"/>
    <n v="1"/>
    <n v="3"/>
    <n v="1"/>
    <n v="41"/>
    <n v="1.06"/>
    <n v="139"/>
    <n v="3.59"/>
    <n v="49"/>
    <n v="1.2668292682926829"/>
    <n v="39.097925414818057"/>
    <n v="1.0108244131635888"/>
    <n v="2"/>
    <n v="2"/>
    <m/>
    <n v="7"/>
    <n v="3"/>
    <n v="3"/>
    <n v="2"/>
    <n v="2"/>
    <n v="2"/>
    <n v="1"/>
    <n v="0"/>
    <n v="2"/>
    <n v="1"/>
    <n v="1"/>
    <n v="2"/>
  </r>
  <r>
    <n v="82953"/>
    <x v="0"/>
    <n v="68"/>
    <n v="3"/>
    <n v="2"/>
    <m/>
    <n v="1"/>
    <n v="5"/>
    <n v="1"/>
    <n v="76"/>
    <n v="1.97"/>
    <n v="242"/>
    <n v="6.26"/>
    <n v="80"/>
    <n v="2.0736842105263156"/>
    <n v="75.905165644772097"/>
    <n v="1.9675417936868556"/>
    <n v="2"/>
    <n v="1"/>
    <n v="2"/>
    <n v="15"/>
    <n v="2"/>
    <n v="3"/>
    <n v="3"/>
    <n v="3"/>
    <n v="3"/>
    <n v="0"/>
    <n v="0"/>
    <n v="0"/>
    <n v="2"/>
    <n v="1"/>
    <n v="2"/>
  </r>
  <r>
    <n v="82956"/>
    <x v="0"/>
    <n v="72"/>
    <n v="7"/>
    <n v="2"/>
    <m/>
    <n v="1"/>
    <n v="3"/>
    <n v="1"/>
    <n v="32"/>
    <n v="0.83"/>
    <n v="152"/>
    <n v="3.93"/>
    <n v="42"/>
    <n v="1.089375"/>
    <n v="32.412477272204967"/>
    <n v="0.84069862924781624"/>
    <n v="2"/>
    <n v="1"/>
    <n v="2"/>
    <n v="10"/>
    <n v="4"/>
    <n v="2"/>
    <n v="3"/>
    <n v="1"/>
    <n v="1"/>
    <n v="2"/>
    <n v="0"/>
    <n v="3"/>
    <n v="1"/>
    <n v="1"/>
    <n v="2"/>
  </r>
  <r>
    <n v="82959"/>
    <x v="0"/>
    <n v="55"/>
    <n v="4"/>
    <n v="2"/>
    <m/>
    <n v="1"/>
    <n v="2"/>
    <n v="4"/>
    <n v="75"/>
    <n v="1.94"/>
    <n v="213"/>
    <n v="5.51"/>
    <n v="80"/>
    <n v="2.0693333333333332"/>
    <n v="81.935932001604243"/>
    <n v="2.119409441108163"/>
    <n v="1"/>
    <n v="1"/>
    <n v="1"/>
    <n v="13"/>
    <n v="5"/>
    <n v="0"/>
    <n v="3"/>
    <n v="3"/>
    <n v="1"/>
    <m/>
    <n v="4"/>
    <n v="2"/>
    <n v="1"/>
    <n v="2"/>
    <m/>
  </r>
  <r>
    <n v="82962"/>
    <x v="0"/>
    <n v="47"/>
    <n v="4"/>
    <n v="2"/>
    <m/>
    <n v="1"/>
    <n v="4"/>
    <n v="6"/>
    <n v="44"/>
    <n v="1.1399999999999999"/>
    <n v="174"/>
    <n v="4.5"/>
    <n v="50"/>
    <n v="1.2954545454545452"/>
    <n v="49.697434186689421"/>
    <n v="1.2876153402914985"/>
    <n v="1"/>
    <n v="1"/>
    <n v="2"/>
    <n v="4"/>
    <n v="4"/>
    <n v="2"/>
    <n v="2"/>
    <n v="2"/>
    <n v="2"/>
    <n v="3"/>
    <n v="0"/>
    <n v="0"/>
    <n v="1"/>
    <n v="2"/>
    <m/>
  </r>
  <r>
    <n v="82964"/>
    <x v="0"/>
    <n v="60"/>
    <n v="4"/>
    <n v="2"/>
    <m/>
    <n v="1"/>
    <n v="3"/>
    <n v="1"/>
    <n v="48"/>
    <n v="1.24"/>
    <n v="525"/>
    <n v="13.58"/>
    <n v="46"/>
    <n v="1.1883333333333332"/>
    <n v="46.850521891649798"/>
    <n v="1.2103051488676198"/>
    <n v="2"/>
    <n v="2"/>
    <m/>
    <n v="6"/>
    <n v="3"/>
    <n v="3"/>
    <n v="3"/>
    <n v="3"/>
    <n v="3"/>
    <m/>
    <n v="0"/>
    <n v="0"/>
    <n v="2"/>
    <n v="2"/>
    <m/>
  </r>
  <r>
    <n v="82969"/>
    <x v="0"/>
    <n v="54"/>
    <n v="1"/>
    <n v="2"/>
    <m/>
    <n v="1"/>
    <n v="3"/>
    <n v="3"/>
    <n v="29"/>
    <n v="0.75"/>
    <n v="150"/>
    <n v="3.88"/>
    <n v="25"/>
    <n v="0.64655172413793105"/>
    <n v="24.146494851930761"/>
    <n v="0.62447831513614038"/>
    <n v="1"/>
    <n v="2"/>
    <m/>
    <n v="4"/>
    <n v="3"/>
    <n v="1"/>
    <m/>
    <m/>
    <m/>
    <n v="1"/>
    <n v="0"/>
    <n v="0"/>
    <n v="1"/>
    <n v="2"/>
    <m/>
  </r>
  <r>
    <n v="82970"/>
    <x v="0"/>
    <n v="60"/>
    <n v="1"/>
    <n v="2"/>
    <m/>
    <n v="1"/>
    <n v="3"/>
    <n v="6"/>
    <n v="37"/>
    <n v="0.96"/>
    <n v="171"/>
    <n v="4.42"/>
    <n v="31"/>
    <n v="0.80432432432432432"/>
    <n v="42.96348527228055"/>
    <n v="1.1147282665240359"/>
    <n v="2"/>
    <n v="2"/>
    <m/>
    <n v="1"/>
    <n v="4"/>
    <n v="1"/>
    <m/>
    <m/>
    <m/>
    <m/>
    <n v="0"/>
    <n v="0"/>
    <n v="1"/>
    <n v="1"/>
    <n v="2"/>
  </r>
  <r>
    <n v="82974"/>
    <x v="0"/>
    <n v="54"/>
    <n v="1"/>
    <n v="2"/>
    <m/>
    <n v="2"/>
    <n v="1"/>
    <n v="1"/>
    <n v="88"/>
    <n v="2.2799999999999998"/>
    <n v="271"/>
    <n v="7.01"/>
    <n v="93"/>
    <n v="2.4095454545454547"/>
    <n v="87.126147482210641"/>
    <n v="2.2573592756754572"/>
    <n v="1"/>
    <n v="2"/>
    <m/>
    <n v="99"/>
    <n v="3"/>
    <n v="0"/>
    <n v="3"/>
    <n v="3"/>
    <n v="3"/>
    <n v="1"/>
    <n v="0"/>
    <n v="0"/>
    <n v="1"/>
    <n v="2"/>
    <m/>
  </r>
  <r>
    <n v="82976"/>
    <x v="0"/>
    <n v="22"/>
    <n v="3"/>
    <n v="2"/>
    <m/>
    <n v="1"/>
    <n v="4"/>
    <n v="5"/>
    <n v="46"/>
    <n v="1.19"/>
    <n v="137"/>
    <n v="3.54"/>
    <n v="53"/>
    <n v="1.3710869565217392"/>
    <n v="43.706141126219627"/>
    <n v="1.130658868265247"/>
    <n v="2"/>
    <m/>
    <m/>
    <n v="14"/>
    <n v="3"/>
    <n v="2"/>
    <n v="3"/>
    <n v="3"/>
    <n v="1"/>
    <n v="4"/>
    <n v="26"/>
    <n v="3"/>
    <n v="1"/>
    <n v="2"/>
    <m/>
  </r>
  <r>
    <n v="82987"/>
    <x v="0"/>
    <n v="60"/>
    <n v="3"/>
    <n v="2"/>
    <m/>
    <n v="1"/>
    <n v="3"/>
    <n v="1"/>
    <n v="63"/>
    <n v="1.63"/>
    <n v="302"/>
    <n v="7.81"/>
    <n v="70"/>
    <n v="1.8111111111111111"/>
    <n v="61.448348156948782"/>
    <n v="1.5898540872353413"/>
    <n v="2"/>
    <n v="2"/>
    <m/>
    <n v="7"/>
    <n v="2"/>
    <n v="0"/>
    <n v="3"/>
    <n v="3"/>
    <n v="2"/>
    <n v="1"/>
    <n v="1"/>
    <n v="0"/>
    <n v="1"/>
    <n v="1"/>
    <n v="2"/>
  </r>
  <r>
    <n v="82989"/>
    <x v="0"/>
    <n v="80"/>
    <n v="4"/>
    <n v="2"/>
    <m/>
    <n v="1"/>
    <n v="1"/>
    <n v="2"/>
    <n v="50"/>
    <n v="1.29"/>
    <n v="150"/>
    <n v="3.88"/>
    <n v="56"/>
    <n v="1.4448000000000001"/>
    <n v="51.627295195798453"/>
    <n v="1.3319842160516"/>
    <n v="1"/>
    <n v="2"/>
    <m/>
    <n v="3"/>
    <n v="1"/>
    <n v="0"/>
    <m/>
    <m/>
    <m/>
    <n v="3"/>
    <n v="0"/>
    <n v="0"/>
    <n v="1"/>
    <n v="1"/>
    <n v="2"/>
  </r>
  <r>
    <n v="82990"/>
    <x v="0"/>
    <n v="66"/>
    <n v="1"/>
    <n v="2"/>
    <m/>
    <n v="1"/>
    <n v="1"/>
    <n v="1"/>
    <n v="38"/>
    <n v="0.98"/>
    <n v="176"/>
    <n v="4.55"/>
    <n v="43"/>
    <n v="1.1089473684210527"/>
    <n v="36.725618130584337"/>
    <n v="0.94713436231506964"/>
    <n v="1"/>
    <n v="2"/>
    <m/>
    <n v="4"/>
    <n v="3"/>
    <n v="2"/>
    <n v="0"/>
    <n v="0"/>
    <n v="0"/>
    <n v="4"/>
    <n v="1"/>
    <n v="3"/>
    <n v="1"/>
    <n v="1"/>
    <n v="2"/>
  </r>
  <r>
    <n v="82995"/>
    <x v="0"/>
    <n v="72"/>
    <n v="3"/>
    <n v="1"/>
    <n v="2"/>
    <n v="1"/>
    <n v="3"/>
    <n v="1"/>
    <n v="45"/>
    <n v="1.1599999999999999"/>
    <n v="120"/>
    <n v="3.1"/>
    <n v="55"/>
    <n v="1.4177777777777778"/>
    <n v="47.111586569778176"/>
    <n v="1.2144320093542817"/>
    <n v="1"/>
    <n v="2"/>
    <m/>
    <n v="8"/>
    <n v="3"/>
    <n v="3"/>
    <n v="2"/>
    <n v="2"/>
    <n v="3"/>
    <n v="1"/>
    <n v="0"/>
    <n v="0"/>
    <n v="2"/>
    <n v="1"/>
    <n v="2"/>
  </r>
  <r>
    <n v="82998"/>
    <x v="0"/>
    <n v="61"/>
    <n v="4"/>
    <n v="2"/>
    <m/>
    <n v="1"/>
    <n v="2"/>
    <n v="1"/>
    <n v="43"/>
    <n v="1.1100000000000001"/>
    <n v="131"/>
    <n v="3.39"/>
    <n v="49"/>
    <n v="1.2648837209302328"/>
    <n v="48.56384692148351"/>
    <n v="1.2536248856475978"/>
    <n v="1"/>
    <n v="2"/>
    <m/>
    <n v="6"/>
    <n v="1"/>
    <n v="0"/>
    <m/>
    <m/>
    <m/>
    <n v="0"/>
    <n v="0"/>
    <n v="0"/>
    <n v="1"/>
    <n v="1"/>
    <n v="2"/>
  </r>
  <r>
    <n v="82999"/>
    <x v="0"/>
    <n v="35"/>
    <n v="1"/>
    <n v="2"/>
    <m/>
    <n v="2"/>
    <n v="4"/>
    <n v="1"/>
    <n v="46"/>
    <n v="1.19"/>
    <n v="214"/>
    <n v="5.53"/>
    <n v="56"/>
    <n v="1.4486956521739132"/>
    <n v="41.328541238046519"/>
    <n v="1.0691513928972902"/>
    <n v="1"/>
    <m/>
    <m/>
    <n v="10"/>
    <n v="3"/>
    <n v="0"/>
    <n v="3"/>
    <n v="2"/>
    <n v="1"/>
    <n v="2"/>
    <n v="0"/>
    <n v="0"/>
    <n v="1"/>
    <n v="1"/>
    <n v="2"/>
  </r>
  <r>
    <n v="83002"/>
    <x v="0"/>
    <n v="50"/>
    <n v="1"/>
    <n v="2"/>
    <m/>
    <n v="1"/>
    <n v="4"/>
    <n v="1"/>
    <n v="46"/>
    <n v="1.19"/>
    <n v="138"/>
    <n v="3.57"/>
    <n v="55"/>
    <n v="1.4228260869565219"/>
    <n v="50.684931251149038"/>
    <n v="1.3111971345405946"/>
    <n v="1"/>
    <n v="1"/>
    <n v="2"/>
    <n v="14"/>
    <n v="3"/>
    <n v="2"/>
    <n v="2"/>
    <n v="2"/>
    <n v="2"/>
    <n v="3"/>
    <n v="0"/>
    <n v="0"/>
    <n v="1"/>
    <n v="1"/>
    <n v="2"/>
  </r>
  <r>
    <n v="83004"/>
    <x v="0"/>
    <n v="34"/>
    <n v="3"/>
    <n v="2"/>
    <m/>
    <n v="1"/>
    <n v="2"/>
    <n v="3"/>
    <n v="38"/>
    <n v="0.98"/>
    <n v="132"/>
    <n v="3.41"/>
    <n v="45"/>
    <n v="1.1605263157894736"/>
    <n v="48.791453181556818"/>
    <n v="1.2583058978401496"/>
    <n v="2"/>
    <m/>
    <m/>
    <n v="6"/>
    <n v="3"/>
    <n v="3"/>
    <n v="3"/>
    <n v="3"/>
    <n v="3"/>
    <n v="3"/>
    <n v="0"/>
    <n v="0"/>
    <n v="1"/>
    <n v="1"/>
    <n v="2"/>
  </r>
  <r>
    <n v="83005"/>
    <x v="0"/>
    <n v="72"/>
    <n v="3"/>
    <n v="2"/>
    <m/>
    <n v="1"/>
    <n v="5"/>
    <n v="2"/>
    <n v="38"/>
    <n v="0.98"/>
    <n v="133"/>
    <n v="3.44"/>
    <n v="35"/>
    <n v="0.90263157894736834"/>
    <n v="35.585849891716045"/>
    <n v="0.91774033931267684"/>
    <n v="2"/>
    <n v="2"/>
    <m/>
    <n v="9"/>
    <n v="3"/>
    <n v="0"/>
    <n v="3"/>
    <n v="3"/>
    <n v="3"/>
    <n v="1"/>
    <n v="0"/>
    <n v="0"/>
    <n v="1"/>
    <n v="1"/>
    <n v="2"/>
  </r>
  <r>
    <n v="83007"/>
    <x v="0"/>
    <n v="66"/>
    <n v="1"/>
    <n v="2"/>
    <m/>
    <n v="2"/>
    <n v="1"/>
    <n v="1"/>
    <n v="49"/>
    <n v="1.27"/>
    <n v="290"/>
    <n v="7.5"/>
    <n v="46"/>
    <n v="1.1922448979591838"/>
    <n v="49.380258622147018"/>
    <n v="1.2798556826556471"/>
    <n v="1"/>
    <n v="2"/>
    <m/>
    <n v="5"/>
    <n v="4"/>
    <n v="1"/>
    <n v="3"/>
    <n v="1"/>
    <n v="1"/>
    <n v="0"/>
    <n v="0"/>
    <n v="0"/>
    <n v="1"/>
    <n v="1"/>
    <n v="2"/>
  </r>
  <r>
    <n v="83009"/>
    <x v="0"/>
    <n v="24"/>
    <n v="2"/>
    <n v="2"/>
    <m/>
    <n v="2"/>
    <n v="3"/>
    <n v="5"/>
    <n v="52"/>
    <n v="1.34"/>
    <n v="187"/>
    <n v="4.84"/>
    <n v="59"/>
    <n v="1.5203846153846154"/>
    <n v="56.080653680843042"/>
    <n v="1.4451553063909552"/>
    <n v="1"/>
    <m/>
    <m/>
    <n v="12"/>
    <n v="3"/>
    <n v="3"/>
    <n v="3"/>
    <n v="2"/>
    <n v="2"/>
    <n v="3"/>
    <n v="5"/>
    <n v="4"/>
    <n v="1"/>
    <n v="2"/>
    <m/>
  </r>
  <r>
    <n v="83014"/>
    <x v="0"/>
    <n v="29"/>
    <n v="1"/>
    <n v="2"/>
    <m/>
    <n v="2"/>
    <n v="4"/>
    <n v="5"/>
    <n v="40"/>
    <n v="1.03"/>
    <n v="174"/>
    <n v="4.5"/>
    <n v="35"/>
    <n v="0.90125000000000011"/>
    <n v="45.560442682832075"/>
    <n v="1.1731813990829258"/>
    <n v="1"/>
    <m/>
    <m/>
    <n v="14"/>
    <n v="4"/>
    <n v="2"/>
    <n v="3"/>
    <n v="2"/>
    <n v="2"/>
    <m/>
    <n v="0"/>
    <n v="0"/>
    <n v="1"/>
    <n v="2"/>
    <m/>
  </r>
  <r>
    <n v="83020"/>
    <x v="0"/>
    <n v="62"/>
    <n v="4"/>
    <n v="2"/>
    <m/>
    <n v="1"/>
    <n v="4"/>
    <n v="2"/>
    <n v="40"/>
    <n v="1.03"/>
    <n v="154"/>
    <n v="3.98"/>
    <n v="38"/>
    <n v="0.97850000000000004"/>
    <n v="40.186136455637474"/>
    <n v="1.0347930137326649"/>
    <n v="1"/>
    <n v="2"/>
    <m/>
    <n v="3"/>
    <n v="4"/>
    <n v="0"/>
    <m/>
    <m/>
    <m/>
    <m/>
    <n v="8"/>
    <n v="2"/>
    <n v="1"/>
    <n v="1"/>
    <n v="2"/>
  </r>
  <r>
    <n v="83031"/>
    <x v="0"/>
    <n v="49"/>
    <n v="2"/>
    <n v="2"/>
    <m/>
    <n v="2"/>
    <n v="4"/>
    <n v="1"/>
    <n v="36"/>
    <n v="0.93"/>
    <n v="205"/>
    <n v="5.3"/>
    <n v="34"/>
    <n v="0.87833333333333341"/>
    <n v="36.909318721171722"/>
    <n v="0.95349073363026959"/>
    <n v="1"/>
    <n v="2"/>
    <m/>
    <n v="14"/>
    <n v="3"/>
    <n v="3"/>
    <n v="3"/>
    <n v="3"/>
    <n v="3"/>
    <n v="0"/>
    <n v="0"/>
    <n v="0"/>
    <n v="2"/>
    <n v="1"/>
    <n v="1"/>
  </r>
  <r>
    <n v="83045"/>
    <x v="0"/>
    <n v="51"/>
    <n v="1"/>
    <n v="2"/>
    <m/>
    <n v="2"/>
    <n v="1"/>
    <n v="1"/>
    <n v="73"/>
    <n v="1.89"/>
    <n v="242"/>
    <n v="6.26"/>
    <n v="73"/>
    <n v="1.89"/>
    <n v="81.781699441801806"/>
    <n v="2.1173618074658274"/>
    <n v="1"/>
    <n v="2"/>
    <m/>
    <n v="5"/>
    <n v="4"/>
    <n v="3"/>
    <n v="3"/>
    <n v="3"/>
    <n v="3"/>
    <m/>
    <n v="0"/>
    <n v="0"/>
    <n v="2"/>
    <n v="1"/>
    <n v="2"/>
  </r>
  <r>
    <n v="83047"/>
    <x v="0"/>
    <n v="31"/>
    <n v="6"/>
    <n v="2"/>
    <m/>
    <n v="2"/>
    <n v="3"/>
    <n v="1"/>
    <n v="67"/>
    <n v="1.73"/>
    <n v="183"/>
    <n v="4.7300000000000004"/>
    <n v="67"/>
    <n v="1.73"/>
    <n v="72.158543505969547"/>
    <n v="1.8631982129153331"/>
    <n v="2"/>
    <m/>
    <m/>
    <n v="4"/>
    <n v="3"/>
    <n v="3"/>
    <n v="3"/>
    <n v="2"/>
    <n v="3"/>
    <m/>
    <n v="3"/>
    <n v="0"/>
    <n v="1"/>
    <n v="2"/>
    <m/>
  </r>
  <r>
    <n v="83048"/>
    <x v="0"/>
    <n v="48"/>
    <n v="3"/>
    <n v="2"/>
    <m/>
    <n v="1"/>
    <n v="3"/>
    <n v="3"/>
    <n v="49"/>
    <n v="1.27"/>
    <n v="153"/>
    <n v="3.96"/>
    <n v="56"/>
    <n v="1.4514285714285715"/>
    <n v="51.681457635852517"/>
    <n v="1.3394990040312797"/>
    <n v="2"/>
    <n v="1"/>
    <n v="2"/>
    <n v="15"/>
    <n v="3"/>
    <n v="3"/>
    <n v="3"/>
    <n v="3"/>
    <n v="3"/>
    <n v="1"/>
    <n v="0"/>
    <n v="20"/>
    <n v="1"/>
    <n v="1"/>
    <n v="2"/>
  </r>
  <r>
    <n v="83052"/>
    <x v="0"/>
    <n v="76"/>
    <n v="4"/>
    <n v="2"/>
    <m/>
    <n v="1"/>
    <n v="4"/>
    <n v="2"/>
    <n v="124"/>
    <n v="3.21"/>
    <n v="199"/>
    <n v="5.15"/>
    <n v="133"/>
    <n v="3.4429838709677418"/>
    <n v="119.84505578412285"/>
    <n v="3.1024405569922124"/>
    <n v="2"/>
    <n v="2"/>
    <m/>
    <n v="7"/>
    <n v="1"/>
    <n v="3"/>
    <n v="3"/>
    <n v="3"/>
    <n v="3"/>
    <m/>
    <n v="0"/>
    <n v="5"/>
    <n v="2"/>
    <n v="1"/>
    <n v="2"/>
  </r>
  <r>
    <n v="83058"/>
    <x v="0"/>
    <n v="27"/>
    <n v="7"/>
    <n v="2"/>
    <m/>
    <n v="1"/>
    <n v="4"/>
    <n v="6"/>
    <n v="56"/>
    <n v="1.45"/>
    <n v="180"/>
    <n v="4.6500000000000004"/>
    <n v="58"/>
    <n v="1.5017857142857143"/>
    <n v="60.73916418232686"/>
    <n v="1.5727105011495348"/>
    <n v="2"/>
    <m/>
    <m/>
    <n v="9"/>
    <n v="1"/>
    <n v="3"/>
    <n v="3"/>
    <n v="3"/>
    <n v="3"/>
    <n v="0"/>
    <n v="0"/>
    <n v="0"/>
    <n v="2"/>
    <n v="1"/>
    <n v="2"/>
  </r>
  <r>
    <n v="83064"/>
    <x v="0"/>
    <n v="41"/>
    <n v="4"/>
    <n v="2"/>
    <m/>
    <n v="1"/>
    <n v="4"/>
    <n v="5"/>
    <n v="54"/>
    <n v="1.4"/>
    <n v="193"/>
    <n v="4.99"/>
    <n v="53"/>
    <n v="1.3740740740740738"/>
    <n v="56.655408549795098"/>
    <n v="1.468843925365058"/>
    <n v="2"/>
    <n v="1"/>
    <n v="2"/>
    <n v="6"/>
    <n v="2"/>
    <n v="3"/>
    <n v="3"/>
    <n v="3"/>
    <n v="2"/>
    <n v="2"/>
    <n v="0"/>
    <n v="2"/>
    <n v="1"/>
    <n v="1"/>
    <n v="2"/>
  </r>
  <r>
    <n v="83078"/>
    <x v="0"/>
    <n v="32"/>
    <n v="3"/>
    <n v="2"/>
    <m/>
    <n v="1"/>
    <n v="5"/>
    <n v="1"/>
    <n v="47"/>
    <n v="1.22"/>
    <n v="177"/>
    <n v="4.58"/>
    <n v="53"/>
    <n v="1.3757446808510638"/>
    <n v="45.487680550389641"/>
    <n v="1.1807440483292631"/>
    <n v="2"/>
    <m/>
    <m/>
    <n v="15"/>
    <n v="3"/>
    <n v="3"/>
    <n v="3"/>
    <n v="3"/>
    <n v="3"/>
    <n v="1"/>
    <n v="0"/>
    <n v="3"/>
    <n v="1"/>
    <n v="1"/>
    <n v="2"/>
  </r>
  <r>
    <n v="83081"/>
    <x v="0"/>
    <n v="41"/>
    <n v="3"/>
    <n v="2"/>
    <m/>
    <n v="1"/>
    <n v="2"/>
    <n v="1"/>
    <n v="64"/>
    <n v="1.66"/>
    <n v="186"/>
    <n v="4.8099999999999996"/>
    <n v="71"/>
    <n v="1.8415625"/>
    <n v="66.912736307371532"/>
    <n v="1.7355490979724491"/>
    <n v="2"/>
    <n v="1"/>
    <n v="2"/>
    <n v="3"/>
    <n v="3"/>
    <n v="2"/>
    <n v="4"/>
    <n v="4"/>
    <n v="4"/>
    <m/>
    <n v="0"/>
    <n v="4"/>
    <n v="2"/>
    <n v="1"/>
    <n v="2"/>
  </r>
  <r>
    <n v="83082"/>
    <x v="0"/>
    <n v="27"/>
    <n v="4"/>
    <n v="2"/>
    <m/>
    <n v="1"/>
    <n v="3"/>
    <n v="5"/>
    <n v="46"/>
    <n v="1.19"/>
    <n v="180"/>
    <n v="4.6500000000000004"/>
    <n v="54"/>
    <n v="1.3969565217391302"/>
    <n v="44.955208581804143"/>
    <n v="1.1629717002684115"/>
    <n v="1"/>
    <m/>
    <m/>
    <n v="9"/>
    <n v="5"/>
    <n v="0"/>
    <m/>
    <m/>
    <m/>
    <n v="21"/>
    <n v="0"/>
    <n v="0"/>
    <n v="1"/>
    <n v="2"/>
    <m/>
  </r>
  <r>
    <n v="83084"/>
    <x v="0"/>
    <n v="50"/>
    <n v="1"/>
    <n v="2"/>
    <m/>
    <n v="2"/>
    <n v="2"/>
    <n v="1"/>
    <n v="59"/>
    <n v="1.53"/>
    <n v="210"/>
    <n v="5.43"/>
    <n v="66"/>
    <n v="1.7115254237288136"/>
    <n v="62.765636599409042"/>
    <n v="1.6276512541880652"/>
    <n v="1"/>
    <n v="2"/>
    <m/>
    <n v="8"/>
    <n v="3"/>
    <n v="1"/>
    <n v="3"/>
    <n v="3"/>
    <n v="2"/>
    <m/>
    <n v="0"/>
    <n v="0"/>
    <n v="2"/>
    <n v="2"/>
    <m/>
  </r>
  <r>
    <n v="83087"/>
    <x v="0"/>
    <n v="39"/>
    <n v="3"/>
    <n v="2"/>
    <m/>
    <n v="1"/>
    <n v="4"/>
    <n v="5"/>
    <n v="24"/>
    <n v="0.62"/>
    <n v="199"/>
    <n v="5.15"/>
    <n v="29"/>
    <n v="0.74916666666666665"/>
    <n v="24.029052372752254"/>
    <n v="0.62075051962943328"/>
    <n v="2"/>
    <m/>
    <m/>
    <n v="15"/>
    <n v="3"/>
    <n v="3"/>
    <n v="3"/>
    <n v="3"/>
    <n v="3"/>
    <n v="1"/>
    <n v="0"/>
    <n v="0"/>
    <n v="1"/>
    <n v="1"/>
    <n v="2"/>
  </r>
  <r>
    <n v="83092"/>
    <x v="0"/>
    <n v="57"/>
    <n v="1"/>
    <n v="2"/>
    <m/>
    <n v="2"/>
    <n v="3"/>
    <n v="1"/>
    <n v="50"/>
    <n v="1.29"/>
    <n v="156"/>
    <n v="4.03"/>
    <n v="46"/>
    <n v="1.1868000000000001"/>
    <n v="51.337526237750765"/>
    <n v="1.3245081769339697"/>
    <n v="1"/>
    <n v="1"/>
    <n v="2"/>
    <n v="15"/>
    <n v="3"/>
    <n v="2"/>
    <n v="3"/>
    <n v="3"/>
    <n v="3"/>
    <n v="7"/>
    <n v="10"/>
    <n v="0"/>
    <n v="1"/>
    <n v="1"/>
    <n v="2"/>
  </r>
  <r>
    <n v="83094"/>
    <x v="0"/>
    <n v="43"/>
    <n v="6"/>
    <n v="2"/>
    <m/>
    <n v="2"/>
    <n v="4"/>
    <n v="1"/>
    <n v="48"/>
    <n v="1.24"/>
    <n v="157"/>
    <n v="4.0599999999999996"/>
    <n v="56"/>
    <n v="1.4466666666666665"/>
    <n v="58.558224622525429"/>
    <n v="1.5127541360819068"/>
    <n v="2"/>
    <n v="2"/>
    <m/>
    <n v="15"/>
    <n v="4"/>
    <n v="0"/>
    <n v="2"/>
    <n v="1"/>
    <n v="1"/>
    <n v="5"/>
    <n v="0"/>
    <n v="0"/>
    <n v="1"/>
    <n v="1"/>
    <n v="2"/>
  </r>
  <r>
    <n v="83097"/>
    <x v="0"/>
    <n v="51"/>
    <n v="3"/>
    <n v="2"/>
    <m/>
    <n v="1"/>
    <n v="5"/>
    <n v="1"/>
    <n v="71"/>
    <n v="1.84"/>
    <n v="204"/>
    <n v="5.28"/>
    <n v="70"/>
    <n v="1.8140845070422538"/>
    <n v="77.16821032715481"/>
    <n v="1.9998522112952797"/>
    <n v="2"/>
    <n v="2"/>
    <m/>
    <n v="15"/>
    <n v="3"/>
    <n v="2"/>
    <n v="3"/>
    <n v="3"/>
    <n v="3"/>
    <n v="4"/>
    <n v="0"/>
    <n v="2"/>
    <n v="1"/>
    <n v="1"/>
    <n v="2"/>
  </r>
  <r>
    <n v="83099"/>
    <x v="0"/>
    <n v="32"/>
    <n v="6"/>
    <n v="2"/>
    <m/>
    <n v="2"/>
    <n v="3"/>
    <n v="1"/>
    <n v="39"/>
    <n v="1.01"/>
    <n v="194"/>
    <n v="5.0199999999999996"/>
    <n v="38"/>
    <n v="0.98410256410256414"/>
    <n v="37.617887240950715"/>
    <n v="0.97420682341949283"/>
    <n v="1"/>
    <m/>
    <m/>
    <n v="12"/>
    <n v="1"/>
    <n v="3"/>
    <n v="3"/>
    <n v="3"/>
    <n v="3"/>
    <m/>
    <n v="0"/>
    <n v="0"/>
    <n v="1"/>
    <n v="2"/>
    <m/>
  </r>
  <r>
    <n v="83104"/>
    <x v="0"/>
    <n v="59"/>
    <n v="6"/>
    <n v="2"/>
    <m/>
    <n v="2"/>
    <n v="4"/>
    <n v="1"/>
    <n v="55"/>
    <n v="1.42"/>
    <n v="269"/>
    <n v="6.96"/>
    <n v="65"/>
    <n v="1.6781818181818182"/>
    <n v="57.391010626326334"/>
    <n v="1.4817315470796979"/>
    <n v="1"/>
    <n v="2"/>
    <m/>
    <n v="15"/>
    <n v="2"/>
    <n v="0"/>
    <m/>
    <m/>
    <m/>
    <n v="0"/>
    <n v="0"/>
    <n v="0"/>
    <n v="1"/>
    <n v="1"/>
    <n v="1"/>
  </r>
  <r>
    <n v="83106"/>
    <x v="0"/>
    <n v="44"/>
    <n v="4"/>
    <n v="2"/>
    <m/>
    <n v="1"/>
    <n v="2"/>
    <n v="1"/>
    <n v="53"/>
    <n v="1.37"/>
    <n v="195"/>
    <n v="5.04"/>
    <n v="58"/>
    <n v="1.4992452830188681"/>
    <n v="53.408758223372828"/>
    <n v="1.3805660144532224"/>
    <n v="2"/>
    <n v="2"/>
    <m/>
    <n v="15"/>
    <n v="2"/>
    <n v="1"/>
    <n v="3"/>
    <n v="3"/>
    <n v="1"/>
    <m/>
    <n v="0"/>
    <n v="0"/>
    <n v="1"/>
    <n v="1"/>
    <n v="2"/>
  </r>
  <r>
    <n v="83109"/>
    <x v="0"/>
    <n v="80"/>
    <n v="3"/>
    <n v="1"/>
    <n v="1"/>
    <n v="2"/>
    <n v="5"/>
    <n v="5"/>
    <n v="75"/>
    <n v="1.94"/>
    <n v="214"/>
    <n v="5.53"/>
    <n v="69"/>
    <n v="1.7847999999999997"/>
    <n v="84.936684140504681"/>
    <n v="2.1970288964343876"/>
    <n v="2"/>
    <n v="1"/>
    <n v="2"/>
    <n v="5"/>
    <n v="3"/>
    <n v="3"/>
    <n v="3"/>
    <n v="3"/>
    <n v="3"/>
    <n v="1"/>
    <n v="0"/>
    <n v="25"/>
    <n v="1"/>
    <n v="1"/>
    <n v="2"/>
  </r>
  <r>
    <n v="83110"/>
    <x v="0"/>
    <n v="34"/>
    <n v="1"/>
    <n v="2"/>
    <m/>
    <n v="1"/>
    <n v="3"/>
    <n v="1"/>
    <n v="43"/>
    <n v="1.1100000000000001"/>
    <n v="155"/>
    <n v="4.01"/>
    <n v="41"/>
    <n v="1.0583720930232559"/>
    <n v="49.16168655977129"/>
    <n v="1.2690574902638636"/>
    <n v="2"/>
    <m/>
    <m/>
    <n v="14"/>
    <n v="3"/>
    <n v="3"/>
    <n v="3"/>
    <n v="2"/>
    <n v="3"/>
    <n v="1"/>
    <n v="0"/>
    <n v="1"/>
    <n v="1"/>
    <n v="2"/>
    <m/>
  </r>
  <r>
    <n v="83114"/>
    <x v="0"/>
    <n v="69"/>
    <n v="3"/>
    <n v="1"/>
    <n v="2"/>
    <n v="1"/>
    <n v="2"/>
    <n v="5"/>
    <n v="74"/>
    <n v="1.91"/>
    <n v="184"/>
    <n v="4.76"/>
    <n v="80"/>
    <n v="2.0648648648648646"/>
    <n v="73.756107951272298"/>
    <n v="1.9037049484720283"/>
    <n v="2"/>
    <n v="2"/>
    <m/>
    <n v="6"/>
    <n v="2"/>
    <n v="0"/>
    <n v="3"/>
    <n v="3"/>
    <n v="3"/>
    <n v="1"/>
    <n v="6"/>
    <n v="3"/>
    <n v="1"/>
    <n v="1"/>
    <n v="2"/>
  </r>
  <r>
    <n v="83124"/>
    <x v="0"/>
    <n v="64"/>
    <n v="3"/>
    <n v="1"/>
    <n v="2"/>
    <n v="1"/>
    <n v="4"/>
    <n v="1"/>
    <n v="51"/>
    <n v="1.32"/>
    <n v="162"/>
    <n v="4.1900000000000004"/>
    <n v="56"/>
    <n v="1.4494117647058824"/>
    <n v="51.191268127842186"/>
    <n v="1.3249504691912097"/>
    <n v="2"/>
    <n v="2"/>
    <m/>
    <n v="6"/>
    <n v="5"/>
    <n v="1"/>
    <m/>
    <m/>
    <m/>
    <n v="0"/>
    <n v="0"/>
    <n v="0"/>
    <n v="2"/>
    <n v="2"/>
    <m/>
  </r>
  <r>
    <n v="83125"/>
    <x v="0"/>
    <n v="45"/>
    <n v="6"/>
    <n v="2"/>
    <m/>
    <n v="2"/>
    <n v="5"/>
    <n v="1"/>
    <n v="48"/>
    <n v="1.24"/>
    <n v="214"/>
    <n v="5.53"/>
    <n v="49"/>
    <n v="1.2658333333333334"/>
    <n v="53.73189285485951"/>
    <n v="1.3880738987505374"/>
    <n v="1"/>
    <n v="2"/>
    <m/>
    <n v="15"/>
    <n v="2"/>
    <n v="2"/>
    <m/>
    <m/>
    <m/>
    <n v="1"/>
    <n v="0"/>
    <n v="2"/>
    <n v="1"/>
    <n v="1"/>
    <n v="2"/>
  </r>
  <r>
    <n v="83127"/>
    <x v="0"/>
    <n v="38"/>
    <n v="1"/>
    <n v="2"/>
    <m/>
    <n v="2"/>
    <n v="1"/>
    <n v="1"/>
    <n v="42"/>
    <n v="1.0900000000000001"/>
    <n v="258"/>
    <n v="6.67"/>
    <n v="39"/>
    <n v="1.0121428571428572"/>
    <n v="42.797918083780516"/>
    <n v="1.1107078740790659"/>
    <n v="1"/>
    <m/>
    <m/>
    <n v="7"/>
    <n v="4"/>
    <n v="2"/>
    <m/>
    <m/>
    <m/>
    <n v="0"/>
    <n v="0"/>
    <n v="0"/>
    <n v="1"/>
    <n v="2"/>
    <m/>
  </r>
  <r>
    <n v="83128"/>
    <x v="0"/>
    <n v="35"/>
    <n v="4"/>
    <n v="2"/>
    <m/>
    <n v="1"/>
    <n v="4"/>
    <n v="1"/>
    <n v="49"/>
    <n v="1.27"/>
    <n v="255"/>
    <n v="6.59"/>
    <n v="49"/>
    <n v="1.27"/>
    <n v="50.538656080191217"/>
    <n v="1.3098794535069969"/>
    <n v="2"/>
    <m/>
    <m/>
    <n v="12"/>
    <n v="4"/>
    <n v="1"/>
    <n v="3"/>
    <n v="3"/>
    <n v="1"/>
    <n v="9"/>
    <n v="0"/>
    <n v="0"/>
    <n v="1"/>
    <n v="1"/>
    <n v="2"/>
  </r>
  <r>
    <n v="83130"/>
    <x v="0"/>
    <n v="38"/>
    <n v="6"/>
    <n v="2"/>
    <m/>
    <n v="2"/>
    <n v="5"/>
    <n v="1"/>
    <n v="41"/>
    <n v="1.06"/>
    <n v="242"/>
    <n v="6.26"/>
    <n v="36"/>
    <n v="0.93073170731707322"/>
    <n v="42.320273784592871"/>
    <n v="1.0941339076016694"/>
    <n v="1"/>
    <m/>
    <m/>
    <n v="15"/>
    <n v="3"/>
    <n v="3"/>
    <m/>
    <m/>
    <m/>
    <n v="0"/>
    <n v="0"/>
    <n v="0"/>
    <n v="1"/>
    <n v="1"/>
    <n v="2"/>
  </r>
  <r>
    <n v="83136"/>
    <x v="0"/>
    <n v="31"/>
    <n v="3"/>
    <n v="1"/>
    <n v="2"/>
    <n v="1"/>
    <n v="4"/>
    <n v="3"/>
    <n v="97"/>
    <n v="2.5099999999999998"/>
    <n v="259"/>
    <n v="6.7"/>
    <n v="91"/>
    <n v="2.3547422680412367"/>
    <n v="107.24526738037092"/>
    <n v="2.7751094961312472"/>
    <n v="1"/>
    <m/>
    <m/>
    <n v="8"/>
    <n v="4"/>
    <n v="0"/>
    <m/>
    <m/>
    <m/>
    <n v="0"/>
    <n v="0"/>
    <n v="0"/>
    <n v="1"/>
    <n v="1"/>
    <n v="2"/>
  </r>
  <r>
    <n v="83138"/>
    <x v="0"/>
    <n v="54"/>
    <n v="4"/>
    <n v="1"/>
    <n v="1"/>
    <n v="1"/>
    <n v="4"/>
    <n v="3"/>
    <n v="37"/>
    <n v="0.96"/>
    <n v="193"/>
    <n v="4.99"/>
    <n v="45"/>
    <n v="1.1675675675675674"/>
    <n v="34.309852523630724"/>
    <n v="0.89020157899149988"/>
    <n v="2"/>
    <n v="2"/>
    <m/>
    <n v="8"/>
    <n v="4"/>
    <n v="0"/>
    <n v="3"/>
    <n v="3"/>
    <n v="1"/>
    <n v="12"/>
    <n v="120"/>
    <n v="0"/>
    <n v="1"/>
    <n v="1"/>
    <n v="1"/>
  </r>
  <r>
    <n v="83143"/>
    <x v="0"/>
    <n v="71"/>
    <n v="4"/>
    <n v="2"/>
    <m/>
    <n v="1"/>
    <n v="3"/>
    <n v="5"/>
    <n v="33"/>
    <n v="0.85"/>
    <n v="120"/>
    <n v="3.1"/>
    <n v="36"/>
    <n v="0.92727272727272725"/>
    <n v="36.320697618936109"/>
    <n v="0.93553312048774828"/>
    <n v="2"/>
    <n v="2"/>
    <m/>
    <n v="99"/>
    <n v="4"/>
    <n v="0"/>
    <n v="3"/>
    <n v="3"/>
    <n v="2"/>
    <m/>
    <n v="0"/>
    <n v="0"/>
    <n v="2"/>
    <n v="1"/>
    <n v="2"/>
  </r>
  <r>
    <n v="83146"/>
    <x v="0"/>
    <n v="67"/>
    <n v="2"/>
    <n v="2"/>
    <m/>
    <n v="2"/>
    <n v="2"/>
    <n v="1"/>
    <n v="40"/>
    <n v="1.03"/>
    <n v="203"/>
    <n v="5.25"/>
    <n v="47"/>
    <n v="1.21025"/>
    <n v="46.74592346244156"/>
    <n v="1.2037075291578703"/>
    <n v="1"/>
    <n v="2"/>
    <m/>
    <n v="6"/>
    <n v="4"/>
    <n v="0"/>
    <n v="1"/>
    <n v="1"/>
    <n v="0"/>
    <n v="0"/>
    <n v="0"/>
    <n v="0"/>
    <n v="1"/>
    <n v="1"/>
    <n v="2"/>
  </r>
  <r>
    <n v="83147"/>
    <x v="0"/>
    <n v="73"/>
    <n v="3"/>
    <n v="2"/>
    <m/>
    <n v="1"/>
    <n v="2"/>
    <n v="1"/>
    <n v="46"/>
    <n v="1.19"/>
    <n v="208"/>
    <n v="5.38"/>
    <n v="44"/>
    <n v="1.1382608695652174"/>
    <n v="43.249110239392238"/>
    <n v="1.1188356779321034"/>
    <n v="1"/>
    <n v="2"/>
    <m/>
    <n v="4"/>
    <n v="4"/>
    <n v="3"/>
    <n v="3"/>
    <n v="2"/>
    <n v="2"/>
    <m/>
    <n v="0"/>
    <n v="0"/>
    <n v="2"/>
    <n v="1"/>
    <n v="2"/>
  </r>
  <r>
    <n v="83148"/>
    <x v="0"/>
    <n v="54"/>
    <n v="4"/>
    <n v="2"/>
    <m/>
    <n v="1"/>
    <n v="2"/>
    <n v="3"/>
    <n v="65"/>
    <n v="1.68"/>
    <n v="99"/>
    <n v="2.56"/>
    <n v="62"/>
    <n v="1.6024615384615384"/>
    <n v="67.40268001059529"/>
    <n v="1.7421000371969244"/>
    <n v="1"/>
    <n v="1"/>
    <n v="1"/>
    <n v="1"/>
    <n v="2"/>
    <n v="2"/>
    <n v="3"/>
    <n v="3"/>
    <n v="3"/>
    <n v="1"/>
    <n v="0"/>
    <n v="1"/>
    <n v="1"/>
    <n v="1"/>
    <n v="1"/>
  </r>
  <r>
    <n v="83152"/>
    <x v="0"/>
    <n v="27"/>
    <n v="4"/>
    <n v="2"/>
    <m/>
    <n v="1"/>
    <n v="4"/>
    <n v="5"/>
    <n v="22"/>
    <n v="0.56999999999999995"/>
    <n v="82"/>
    <n v="2.12"/>
    <n v="31"/>
    <n v="0.80318181818181811"/>
    <n v="21.248863246707582"/>
    <n v="0.55053872957378736"/>
    <n v="2"/>
    <m/>
    <m/>
    <n v="7"/>
    <n v="3"/>
    <n v="1"/>
    <m/>
    <m/>
    <m/>
    <n v="2"/>
    <n v="0"/>
    <n v="0"/>
    <n v="1"/>
    <n v="1"/>
    <n v="1"/>
  </r>
  <r>
    <n v="83154"/>
    <x v="0"/>
    <n v="26"/>
    <n v="3"/>
    <n v="2"/>
    <m/>
    <n v="1"/>
    <n v="5"/>
    <n v="5"/>
    <n v="41"/>
    <n v="1.06"/>
    <n v="151"/>
    <n v="3.9"/>
    <n v="48"/>
    <n v="1.2409756097560976"/>
    <n v="48.783754452415579"/>
    <n v="1.2612385297453783"/>
    <n v="1"/>
    <m/>
    <m/>
    <n v="14"/>
    <n v="2"/>
    <n v="2"/>
    <n v="3"/>
    <n v="2"/>
    <n v="2"/>
    <n v="0"/>
    <n v="2"/>
    <n v="15"/>
    <n v="1"/>
    <n v="1"/>
    <n v="2"/>
  </r>
  <r>
    <n v="83157"/>
    <x v="0"/>
    <n v="31"/>
    <n v="6"/>
    <n v="2"/>
    <m/>
    <n v="2"/>
    <n v="5"/>
    <n v="5"/>
    <n v="39"/>
    <n v="1.01"/>
    <n v="166"/>
    <n v="4.29"/>
    <n v="43"/>
    <n v="1.1135897435897435"/>
    <n v="48.121780744482749"/>
    <n v="1.2462307321007071"/>
    <n v="1"/>
    <m/>
    <m/>
    <n v="15"/>
    <n v="4"/>
    <n v="3"/>
    <n v="3"/>
    <n v="3"/>
    <n v="3"/>
    <n v="3"/>
    <n v="0"/>
    <n v="5"/>
    <n v="1"/>
    <n v="1"/>
    <n v="2"/>
  </r>
  <r>
    <n v="83158"/>
    <x v="0"/>
    <n v="38"/>
    <n v="3"/>
    <n v="2"/>
    <m/>
    <n v="1"/>
    <n v="5"/>
    <n v="1"/>
    <n v="49"/>
    <n v="1.27"/>
    <n v="248"/>
    <n v="6.41"/>
    <n v="56"/>
    <n v="1.4514285714285715"/>
    <n v="51.82682058187337"/>
    <n v="1.3432665742648813"/>
    <n v="2"/>
    <m/>
    <m/>
    <n v="15"/>
    <n v="2"/>
    <n v="3"/>
    <n v="3"/>
    <n v="3"/>
    <n v="3"/>
    <n v="1"/>
    <n v="5"/>
    <n v="0"/>
    <n v="1"/>
    <n v="1"/>
    <n v="2"/>
  </r>
  <r>
    <n v="83172"/>
    <x v="0"/>
    <n v="23"/>
    <n v="1"/>
    <n v="2"/>
    <m/>
    <n v="1"/>
    <n v="2"/>
    <n v="5"/>
    <n v="36"/>
    <n v="0.93"/>
    <n v="198"/>
    <n v="5.12"/>
    <n v="41"/>
    <n v="1.0591666666666668"/>
    <n v="37.107288188479728"/>
    <n v="0.95860494486905978"/>
    <n v="1"/>
    <m/>
    <m/>
    <n v="5"/>
    <n v="5"/>
    <n v="0"/>
    <m/>
    <m/>
    <m/>
    <n v="7"/>
    <n v="0"/>
    <n v="0"/>
    <n v="1"/>
    <n v="2"/>
    <m/>
  </r>
  <r>
    <n v="83179"/>
    <x v="0"/>
    <n v="64"/>
    <n v="4"/>
    <n v="2"/>
    <m/>
    <n v="1"/>
    <n v="4"/>
    <n v="1"/>
    <n v="43"/>
    <n v="1.1100000000000001"/>
    <n v="163"/>
    <n v="4.22"/>
    <n v="40"/>
    <n v="1.032558139534884"/>
    <n v="39.538390774732747"/>
    <n v="1.0206421804640315"/>
    <n v="2"/>
    <n v="1"/>
    <n v="1"/>
    <n v="7"/>
    <n v="4"/>
    <n v="0"/>
    <m/>
    <m/>
    <m/>
    <n v="2"/>
    <n v="0"/>
    <n v="0"/>
    <n v="1"/>
    <n v="1"/>
    <n v="2"/>
  </r>
  <r>
    <n v="83180"/>
    <x v="0"/>
    <n v="30"/>
    <n v="6"/>
    <n v="2"/>
    <m/>
    <n v="2"/>
    <n v="1"/>
    <n v="3"/>
    <n v="42"/>
    <n v="1.0900000000000001"/>
    <n v="205"/>
    <n v="5.3"/>
    <n v="38"/>
    <n v="0.98619047619047628"/>
    <n v="48.336216398651139"/>
    <n v="1.2544399017745178"/>
    <n v="1"/>
    <m/>
    <m/>
    <n v="8"/>
    <n v="4"/>
    <n v="0"/>
    <m/>
    <m/>
    <m/>
    <n v="1"/>
    <n v="0"/>
    <n v="0"/>
    <n v="1"/>
    <n v="1"/>
    <n v="2"/>
  </r>
  <r>
    <n v="83183"/>
    <x v="0"/>
    <n v="76"/>
    <n v="1"/>
    <n v="2"/>
    <m/>
    <n v="1"/>
    <n v="2"/>
    <n v="1"/>
    <n v="33"/>
    <n v="0.85"/>
    <n v="112"/>
    <n v="2.9"/>
    <n v="38"/>
    <n v="0.97878787878787865"/>
    <n v="38.011974313856435"/>
    <n v="0.9790963080841808"/>
    <n v="1"/>
    <n v="2"/>
    <m/>
    <n v="99"/>
    <n v="2"/>
    <n v="0"/>
    <m/>
    <m/>
    <m/>
    <n v="0"/>
    <n v="0"/>
    <n v="0"/>
    <n v="2"/>
    <n v="1"/>
    <n v="2"/>
  </r>
  <r>
    <n v="83187"/>
    <x v="0"/>
    <n v="65"/>
    <n v="3"/>
    <n v="1"/>
    <n v="1"/>
    <n v="1"/>
    <n v="4"/>
    <n v="3"/>
    <n v="47"/>
    <n v="1.22"/>
    <n v="216"/>
    <n v="5.59"/>
    <n v="48"/>
    <n v="1.2459574468085106"/>
    <n v="48.283444798794648"/>
    <n v="1.2533149500963716"/>
    <n v="2"/>
    <n v="2"/>
    <m/>
    <n v="6"/>
    <n v="3"/>
    <n v="0"/>
    <m/>
    <m/>
    <m/>
    <n v="2"/>
    <n v="0"/>
    <n v="12"/>
    <n v="1"/>
    <n v="2"/>
    <m/>
  </r>
  <r>
    <n v="83192"/>
    <x v="0"/>
    <n v="57"/>
    <n v="1"/>
    <n v="2"/>
    <m/>
    <n v="1"/>
    <n v="5"/>
    <n v="2"/>
    <n v="43"/>
    <n v="1.1100000000000001"/>
    <n v="272"/>
    <n v="7.03"/>
    <n v="46"/>
    <n v="1.1874418604651162"/>
    <n v="48.559360629733639"/>
    <n v="1.2535090767210313"/>
    <n v="2"/>
    <n v="2"/>
    <m/>
    <n v="6"/>
    <n v="4"/>
    <n v="3"/>
    <m/>
    <m/>
    <m/>
    <m/>
    <n v="0"/>
    <n v="0"/>
    <n v="1"/>
    <n v="1"/>
    <n v="2"/>
  </r>
  <r>
    <n v="83202"/>
    <x v="0"/>
    <n v="73"/>
    <n v="3"/>
    <n v="1"/>
    <n v="1"/>
    <n v="1"/>
    <n v="5"/>
    <n v="1"/>
    <n v="46"/>
    <n v="1.19"/>
    <n v="138"/>
    <n v="3.57"/>
    <n v="48"/>
    <n v="1.2417391304347825"/>
    <n v="48.253522178559592"/>
    <n v="1.248297638967085"/>
    <n v="2"/>
    <n v="2"/>
    <m/>
    <n v="15"/>
    <n v="3"/>
    <n v="3"/>
    <n v="3"/>
    <n v="3"/>
    <n v="3"/>
    <n v="0"/>
    <n v="0"/>
    <n v="0"/>
    <n v="1"/>
    <n v="1"/>
    <n v="2"/>
  </r>
  <r>
    <n v="83206"/>
    <x v="0"/>
    <n v="36"/>
    <n v="3"/>
    <n v="2"/>
    <m/>
    <n v="1"/>
    <n v="5"/>
    <n v="5"/>
    <n v="41"/>
    <n v="1.06"/>
    <n v="215"/>
    <n v="5.56"/>
    <n v="47"/>
    <n v="1.2151219512195122"/>
    <n v="43.798837247159831"/>
    <n v="1.1323601824875469"/>
    <n v="2"/>
    <m/>
    <m/>
    <n v="15"/>
    <n v="3"/>
    <n v="3"/>
    <n v="3"/>
    <n v="3"/>
    <n v="3"/>
    <n v="1"/>
    <n v="0"/>
    <n v="0"/>
    <n v="1"/>
    <n v="1"/>
    <n v="2"/>
  </r>
  <r>
    <n v="83207"/>
    <x v="0"/>
    <n v="60"/>
    <n v="1"/>
    <n v="2"/>
    <m/>
    <n v="2"/>
    <n v="1"/>
    <n v="3"/>
    <n v="44"/>
    <n v="1.1399999999999999"/>
    <n v="222"/>
    <n v="5.74"/>
    <n v="43"/>
    <n v="1.114090909090909"/>
    <n v="51.202651114018565"/>
    <n v="1.3266141424995719"/>
    <n v="1"/>
    <n v="2"/>
    <m/>
    <n v="5"/>
    <n v="3"/>
    <n v="3"/>
    <n v="3"/>
    <n v="3"/>
    <n v="3"/>
    <n v="1"/>
    <n v="0"/>
    <n v="0"/>
    <n v="1"/>
    <n v="1"/>
    <n v="1"/>
  </r>
  <r>
    <n v="83212"/>
    <x v="0"/>
    <n v="45"/>
    <n v="1"/>
    <n v="2"/>
    <m/>
    <n v="2"/>
    <n v="1"/>
    <n v="1"/>
    <n v="49"/>
    <n v="1.27"/>
    <n v="182"/>
    <n v="4.71"/>
    <n v="47"/>
    <n v="1.2181632653061225"/>
    <n v="53.573335519665498"/>
    <n v="1.3885333899994936"/>
    <n v="1"/>
    <n v="2"/>
    <m/>
    <n v="8"/>
    <n v="3"/>
    <n v="0"/>
    <m/>
    <m/>
    <m/>
    <m/>
    <n v="0"/>
    <n v="0"/>
    <n v="2"/>
    <n v="2"/>
    <m/>
  </r>
  <r>
    <n v="83218"/>
    <x v="0"/>
    <n v="52"/>
    <n v="3"/>
    <n v="2"/>
    <m/>
    <n v="1"/>
    <n v="1"/>
    <n v="1"/>
    <n v="38"/>
    <n v="0.98"/>
    <n v="148"/>
    <n v="3.83"/>
    <n v="32"/>
    <n v="0.82526315789473681"/>
    <n v="42.30481505653426"/>
    <n v="1.0910189146158835"/>
    <n v="1"/>
    <n v="2"/>
    <m/>
    <n v="4"/>
    <n v="2"/>
    <n v="2"/>
    <n v="2"/>
    <n v="2"/>
    <n v="2"/>
    <m/>
    <n v="0"/>
    <n v="0"/>
    <n v="1"/>
    <n v="2"/>
    <m/>
  </r>
  <r>
    <n v="83220"/>
    <x v="0"/>
    <n v="23"/>
    <n v="2"/>
    <n v="2"/>
    <m/>
    <n v="1"/>
    <n v="4"/>
    <n v="6"/>
    <n v="31"/>
    <n v="0.8"/>
    <n v="197"/>
    <n v="5.09"/>
    <n v="31"/>
    <n v="0.8"/>
    <n v="36.170901516968378"/>
    <n v="0.93344261979273235"/>
    <n v="2"/>
    <m/>
    <m/>
    <n v="12"/>
    <n v="5"/>
    <n v="2"/>
    <n v="3"/>
    <n v="3"/>
    <n v="2"/>
    <n v="21"/>
    <n v="3"/>
    <n v="0"/>
    <n v="1"/>
    <n v="2"/>
    <m/>
  </r>
  <r>
    <n v="83233"/>
    <x v="0"/>
    <n v="51"/>
    <n v="7"/>
    <n v="1"/>
    <n v="1"/>
    <n v="1"/>
    <n v="5"/>
    <n v="3"/>
    <n v="56"/>
    <n v="1.45"/>
    <n v="189"/>
    <n v="4.8899999999999997"/>
    <n v="55"/>
    <n v="1.4241071428571428"/>
    <n v="51.003638168169211"/>
    <n v="1.3206299168543814"/>
    <n v="2"/>
    <n v="2"/>
    <m/>
    <n v="3"/>
    <n v="2"/>
    <n v="2"/>
    <n v="3"/>
    <n v="1"/>
    <n v="3"/>
    <m/>
    <n v="2"/>
    <n v="0"/>
    <n v="2"/>
    <n v="2"/>
    <m/>
  </r>
  <r>
    <n v="83239"/>
    <x v="0"/>
    <n v="80"/>
    <n v="2"/>
    <n v="2"/>
    <m/>
    <n v="2"/>
    <n v="3"/>
    <n v="1"/>
    <n v="61"/>
    <n v="1.58"/>
    <n v="146"/>
    <n v="3.78"/>
    <n v="58"/>
    <n v="1.5022950819672132"/>
    <n v="63.165310776302107"/>
    <n v="1.6360850987960218"/>
    <n v="2"/>
    <n v="2"/>
    <m/>
    <n v="14"/>
    <n v="3"/>
    <n v="2"/>
    <n v="3"/>
    <n v="3"/>
    <n v="3"/>
    <m/>
    <n v="2"/>
    <n v="0"/>
    <n v="1"/>
    <n v="1"/>
    <n v="2"/>
  </r>
  <r>
    <n v="83241"/>
    <x v="0"/>
    <n v="51"/>
    <n v="2"/>
    <n v="2"/>
    <m/>
    <n v="1"/>
    <n v="4"/>
    <n v="3"/>
    <n v="32"/>
    <n v="0.83"/>
    <n v="192"/>
    <n v="4.97"/>
    <n v="28"/>
    <n v="0.72624999999999995"/>
    <n v="32.315203547917058"/>
    <n v="0.83817559202409864"/>
    <n v="1"/>
    <n v="2"/>
    <m/>
    <m/>
    <n v="1"/>
    <n v="0"/>
    <m/>
    <m/>
    <m/>
    <n v="0"/>
    <n v="8"/>
    <n v="0"/>
    <n v="2"/>
    <n v="1"/>
    <n v="2"/>
  </r>
  <r>
    <n v="83244"/>
    <x v="0"/>
    <n v="80"/>
    <n v="3"/>
    <n v="1"/>
    <n v="2"/>
    <n v="1"/>
    <n v="4"/>
    <n v="2"/>
    <n v="50"/>
    <n v="1.29"/>
    <n v="138"/>
    <n v="3.57"/>
    <n v="51"/>
    <n v="1.3158000000000001"/>
    <n v="61.489924262114151"/>
    <n v="1.5864400459625452"/>
    <n v="2"/>
    <n v="1"/>
    <n v="2"/>
    <n v="7"/>
    <n v="1"/>
    <n v="3"/>
    <n v="3"/>
    <n v="3"/>
    <n v="3"/>
    <m/>
    <n v="0"/>
    <n v="3"/>
    <n v="1"/>
    <n v="1"/>
    <n v="2"/>
  </r>
  <r>
    <n v="83250"/>
    <x v="0"/>
    <n v="66"/>
    <n v="7"/>
    <n v="1"/>
    <n v="1"/>
    <n v="1"/>
    <n v="4"/>
    <n v="6"/>
    <n v="44"/>
    <n v="1.1399999999999999"/>
    <n v="188"/>
    <n v="4.8600000000000003"/>
    <n v="50"/>
    <n v="1.2954545454545452"/>
    <n v="52.586095357901982"/>
    <n v="1.3624579251820057"/>
    <n v="1"/>
    <n v="2"/>
    <m/>
    <n v="6"/>
    <n v="5"/>
    <n v="2"/>
    <m/>
    <m/>
    <m/>
    <n v="5"/>
    <n v="5"/>
    <n v="0"/>
    <n v="1"/>
    <n v="1"/>
    <n v="2"/>
  </r>
  <r>
    <n v="83262"/>
    <x v="0"/>
    <n v="80"/>
    <n v="3"/>
    <n v="1"/>
    <n v="1"/>
    <n v="1"/>
    <n v="5"/>
    <n v="1"/>
    <n v="36"/>
    <n v="0.93"/>
    <n v="155"/>
    <n v="4.01"/>
    <n v="33"/>
    <n v="0.85250000000000004"/>
    <n v="37.251509155960079"/>
    <n v="0.96233065319563538"/>
    <n v="2"/>
    <n v="2"/>
    <m/>
    <n v="15"/>
    <n v="2"/>
    <n v="2"/>
    <n v="3"/>
    <n v="3"/>
    <n v="2"/>
    <n v="0"/>
    <n v="3"/>
    <n v="2"/>
    <n v="2"/>
    <n v="1"/>
    <n v="2"/>
  </r>
  <r>
    <n v="83263"/>
    <x v="0"/>
    <n v="41"/>
    <n v="6"/>
    <n v="2"/>
    <m/>
    <n v="2"/>
    <n v="5"/>
    <n v="1"/>
    <n v="33"/>
    <n v="0.85"/>
    <n v="210"/>
    <n v="5.43"/>
    <n v="27"/>
    <n v="0.69545454545454544"/>
    <n v="38.960832674660772"/>
    <n v="1.0035365991958078"/>
    <n v="1"/>
    <n v="2"/>
    <m/>
    <n v="6"/>
    <n v="2"/>
    <n v="3"/>
    <n v="3"/>
    <n v="3"/>
    <n v="3"/>
    <n v="1"/>
    <n v="0"/>
    <n v="0"/>
    <n v="1"/>
    <n v="1"/>
    <n v="2"/>
  </r>
  <r>
    <n v="83268"/>
    <x v="0"/>
    <n v="25"/>
    <n v="3"/>
    <n v="1"/>
    <n v="1"/>
    <n v="1"/>
    <n v="4"/>
    <n v="1"/>
    <n v="64"/>
    <n v="1.66"/>
    <n v="187"/>
    <n v="4.84"/>
    <n v="68"/>
    <n v="1.7637499999999999"/>
    <n v="71.997063338423629"/>
    <n v="1.8674238303403627"/>
    <n v="1"/>
    <m/>
    <m/>
    <m/>
    <n v="2"/>
    <n v="2"/>
    <n v="3"/>
    <n v="2"/>
    <n v="2"/>
    <n v="1"/>
    <n v="1"/>
    <n v="0"/>
    <n v="1"/>
    <n v="1"/>
    <n v="2"/>
  </r>
  <r>
    <n v="83271"/>
    <x v="0"/>
    <n v="21"/>
    <n v="3"/>
    <n v="2"/>
    <m/>
    <n v="1"/>
    <n v="2"/>
    <n v="6"/>
    <n v="53"/>
    <n v="1.37"/>
    <n v="118"/>
    <n v="3.05"/>
    <n v="47"/>
    <n v="1.2149056603773585"/>
    <n v="49.884351686442464"/>
    <n v="1.2894634303853998"/>
    <n v="2"/>
    <m/>
    <m/>
    <n v="14"/>
    <n v="3"/>
    <n v="1"/>
    <n v="2"/>
    <n v="3"/>
    <n v="1"/>
    <n v="3"/>
    <n v="8"/>
    <n v="4"/>
    <n v="1"/>
    <n v="1"/>
    <n v="2"/>
  </r>
  <r>
    <n v="83276"/>
    <x v="0"/>
    <n v="35"/>
    <n v="3"/>
    <n v="2"/>
    <m/>
    <n v="1"/>
    <n v="3"/>
    <n v="1"/>
    <n v="42"/>
    <n v="1.0900000000000001"/>
    <n v="126"/>
    <n v="3.26"/>
    <n v="51"/>
    <n v="1.3235714285714286"/>
    <n v="43.045243420574373"/>
    <n v="1.117126555438716"/>
    <n v="2"/>
    <m/>
    <m/>
    <n v="3"/>
    <n v="2"/>
    <n v="3"/>
    <n v="3"/>
    <n v="3"/>
    <n v="3"/>
    <n v="4"/>
    <n v="1"/>
    <n v="0"/>
    <n v="1"/>
    <n v="1"/>
    <n v="1"/>
  </r>
  <r>
    <n v="83277"/>
    <x v="0"/>
    <n v="51"/>
    <n v="4"/>
    <n v="2"/>
    <m/>
    <n v="1"/>
    <n v="2"/>
    <n v="5"/>
    <n v="63"/>
    <n v="1.63"/>
    <n v="177"/>
    <n v="4.58"/>
    <n v="66"/>
    <n v="1.7076190476190476"/>
    <n v="72.340689372126704"/>
    <n v="1.8716718043899447"/>
    <n v="2"/>
    <n v="2"/>
    <m/>
    <n v="99"/>
    <n v="1"/>
    <n v="3"/>
    <n v="3"/>
    <n v="1"/>
    <n v="1"/>
    <n v="2"/>
    <n v="8"/>
    <n v="8"/>
    <n v="1"/>
    <n v="1"/>
    <n v="2"/>
  </r>
  <r>
    <n v="83280"/>
    <x v="0"/>
    <n v="39"/>
    <n v="3"/>
    <n v="2"/>
    <m/>
    <n v="1"/>
    <n v="3"/>
    <n v="1"/>
    <n v="25"/>
    <n v="0.65"/>
    <n v="154"/>
    <n v="3.98"/>
    <n v="31"/>
    <n v="0.80600000000000005"/>
    <n v="20.896794007309943"/>
    <n v="0.54331664419005854"/>
    <n v="2"/>
    <m/>
    <m/>
    <n v="15"/>
    <n v="4"/>
    <n v="2"/>
    <n v="3"/>
    <n v="2"/>
    <n v="2"/>
    <n v="21"/>
    <n v="0"/>
    <n v="0"/>
    <n v="1"/>
    <n v="1"/>
    <n v="2"/>
  </r>
  <r>
    <n v="83285"/>
    <x v="0"/>
    <n v="29"/>
    <n v="3"/>
    <n v="1"/>
    <n v="1"/>
    <n v="1"/>
    <n v="4"/>
    <n v="1"/>
    <n v="41"/>
    <n v="1.06"/>
    <n v="186"/>
    <n v="4.8099999999999996"/>
    <n v="36"/>
    <n v="0.93073170731707322"/>
    <n v="45.81906237374406"/>
    <n v="1.1845903930772854"/>
    <n v="1"/>
    <m/>
    <m/>
    <n v="4"/>
    <n v="1"/>
    <n v="1"/>
    <n v="3"/>
    <n v="3"/>
    <n v="2"/>
    <n v="7"/>
    <n v="0"/>
    <n v="1"/>
    <n v="1"/>
    <n v="1"/>
    <n v="2"/>
  </r>
  <r>
    <n v="83291"/>
    <x v="0"/>
    <n v="38"/>
    <n v="7"/>
    <n v="1"/>
    <n v="1"/>
    <n v="2"/>
    <n v="4"/>
    <n v="6"/>
    <n v="42"/>
    <n v="1.0900000000000001"/>
    <n v="223"/>
    <n v="5.77"/>
    <n v="38"/>
    <n v="0.98619047619047628"/>
    <n v="34.491169519385821"/>
    <n v="0.89512797086025109"/>
    <n v="2"/>
    <m/>
    <m/>
    <n v="6"/>
    <n v="4"/>
    <n v="2"/>
    <n v="2"/>
    <n v="2"/>
    <n v="2"/>
    <n v="4"/>
    <n v="10"/>
    <n v="4"/>
    <n v="1"/>
    <n v="2"/>
    <m/>
  </r>
  <r>
    <n v="83294"/>
    <x v="0"/>
    <n v="80"/>
    <n v="2"/>
    <n v="2"/>
    <m/>
    <n v="2"/>
    <n v="5"/>
    <n v="1"/>
    <n v="51"/>
    <n v="1.32"/>
    <n v="213"/>
    <n v="5.51"/>
    <n v="56"/>
    <n v="1.4494117647058824"/>
    <n v="53.305012627041975"/>
    <n v="1.3796591503469688"/>
    <n v="1"/>
    <n v="2"/>
    <m/>
    <n v="5"/>
    <n v="2"/>
    <n v="3"/>
    <n v="3"/>
    <n v="3"/>
    <n v="3"/>
    <m/>
    <n v="0"/>
    <n v="0"/>
    <n v="2"/>
    <n v="1"/>
    <n v="2"/>
  </r>
  <r>
    <n v="83299"/>
    <x v="0"/>
    <n v="66"/>
    <n v="3"/>
    <n v="2"/>
    <m/>
    <n v="1"/>
    <n v="4"/>
    <n v="1"/>
    <n v="47"/>
    <n v="1.22"/>
    <n v="180"/>
    <n v="4.6500000000000004"/>
    <n v="56"/>
    <n v="1.4536170212765955"/>
    <n v="51.263838675048831"/>
    <n v="1.3306783656076504"/>
    <n v="2"/>
    <n v="2"/>
    <m/>
    <n v="8"/>
    <n v="3"/>
    <n v="3"/>
    <n v="3"/>
    <n v="3"/>
    <n v="3"/>
    <n v="3"/>
    <n v="1"/>
    <n v="4"/>
    <n v="1"/>
    <n v="1"/>
    <n v="2"/>
  </r>
  <r>
    <n v="83311"/>
    <x v="0"/>
    <n v="63"/>
    <n v="3"/>
    <n v="2"/>
    <m/>
    <n v="1"/>
    <n v="4"/>
    <n v="3"/>
    <n v="53"/>
    <n v="1.37"/>
    <n v="137"/>
    <n v="3.54"/>
    <n v="58"/>
    <n v="1.4992452830188681"/>
    <n v="54.530288027694532"/>
    <n v="1.409556501847953"/>
    <n v="2"/>
    <n v="1"/>
    <n v="2"/>
    <n v="3"/>
    <n v="4"/>
    <n v="3"/>
    <n v="3"/>
    <n v="3"/>
    <n v="3"/>
    <n v="2"/>
    <n v="4"/>
    <n v="0"/>
    <n v="1"/>
    <n v="1"/>
    <n v="2"/>
  </r>
  <r>
    <n v="83314"/>
    <x v="0"/>
    <n v="54"/>
    <n v="4"/>
    <n v="2"/>
    <m/>
    <n v="1"/>
    <n v="4"/>
    <n v="5"/>
    <n v="39"/>
    <n v="1.01"/>
    <n v="268"/>
    <n v="6.93"/>
    <n v="39"/>
    <n v="1.01"/>
    <n v="39.624457709533367"/>
    <n v="1.0261718535033"/>
    <n v="1"/>
    <n v="2"/>
    <m/>
    <n v="8"/>
    <n v="3"/>
    <n v="2"/>
    <n v="2"/>
    <n v="2"/>
    <n v="3"/>
    <n v="1"/>
    <n v="0"/>
    <n v="0"/>
    <n v="1"/>
    <n v="1"/>
    <n v="1"/>
  </r>
  <r>
    <n v="83320"/>
    <x v="0"/>
    <n v="63"/>
    <n v="1"/>
    <n v="2"/>
    <m/>
    <n v="2"/>
    <n v="1"/>
    <n v="1"/>
    <n v="65"/>
    <n v="1.68"/>
    <n v="252"/>
    <n v="6.52"/>
    <n v="72"/>
    <n v="1.8609230769230769"/>
    <n v="65.371152198340155"/>
    <n v="1.6895928568186378"/>
    <n v="1"/>
    <n v="2"/>
    <m/>
    <n v="4"/>
    <n v="4"/>
    <n v="0"/>
    <m/>
    <m/>
    <m/>
    <m/>
    <n v="0"/>
    <n v="0"/>
    <n v="1"/>
    <n v="1"/>
    <n v="2"/>
  </r>
  <r>
    <n v="83323"/>
    <x v="0"/>
    <n v="68"/>
    <n v="4"/>
    <n v="2"/>
    <m/>
    <n v="2"/>
    <n v="3"/>
    <n v="1"/>
    <n v="55"/>
    <n v="1.42"/>
    <n v="283"/>
    <n v="7.32"/>
    <n v="62"/>
    <n v="1.6007272727272726"/>
    <n v="66.382415935761998"/>
    <n v="1.7138732841596733"/>
    <n v="1"/>
    <n v="2"/>
    <m/>
    <n v="77"/>
    <n v="2"/>
    <n v="2"/>
    <n v="3"/>
    <n v="2"/>
    <n v="2"/>
    <n v="0"/>
    <n v="0"/>
    <n v="0"/>
    <n v="2"/>
    <n v="1"/>
    <n v="2"/>
  </r>
  <r>
    <n v="83333"/>
    <x v="0"/>
    <n v="47"/>
    <n v="6"/>
    <n v="2"/>
    <m/>
    <n v="2"/>
    <n v="5"/>
    <n v="1"/>
    <n v="46"/>
    <n v="1.19"/>
    <n v="162"/>
    <n v="4.1900000000000004"/>
    <n v="52"/>
    <n v="1.3452173913043477"/>
    <n v="42.051445958049321"/>
    <n v="1.0878526236973627"/>
    <n v="1"/>
    <n v="2"/>
    <m/>
    <n v="14"/>
    <n v="2"/>
    <n v="2"/>
    <m/>
    <m/>
    <m/>
    <m/>
    <n v="0"/>
    <n v="0"/>
    <n v="1"/>
    <n v="1"/>
    <n v="2"/>
  </r>
  <r>
    <n v="83334"/>
    <x v="0"/>
    <n v="27"/>
    <n v="4"/>
    <n v="2"/>
    <m/>
    <n v="1"/>
    <n v="3"/>
    <n v="6"/>
    <n v="36"/>
    <n v="0.93"/>
    <n v="223"/>
    <n v="5.77"/>
    <n v="42"/>
    <n v="1.085"/>
    <n v="40.283214258851345"/>
    <n v="1.0406497016869931"/>
    <n v="2"/>
    <m/>
    <m/>
    <n v="7"/>
    <n v="3"/>
    <n v="3"/>
    <n v="3"/>
    <n v="3"/>
    <n v="3"/>
    <m/>
    <n v="0"/>
    <n v="12"/>
    <n v="2"/>
    <n v="2"/>
    <m/>
  </r>
  <r>
    <n v="83345"/>
    <x v="0"/>
    <n v="54"/>
    <n v="3"/>
    <n v="2"/>
    <m/>
    <n v="1"/>
    <n v="3"/>
    <n v="1"/>
    <n v="33"/>
    <n v="0.85"/>
    <n v="183"/>
    <n v="4.7300000000000004"/>
    <n v="38"/>
    <n v="0.97878787878787865"/>
    <n v="34.396701025246792"/>
    <n v="0.88597563246847788"/>
    <n v="2"/>
    <n v="1"/>
    <n v="2"/>
    <n v="14"/>
    <n v="3"/>
    <n v="2"/>
    <m/>
    <m/>
    <m/>
    <n v="4"/>
    <n v="0"/>
    <n v="2"/>
    <n v="1"/>
    <n v="1"/>
    <n v="2"/>
  </r>
  <r>
    <n v="83351"/>
    <x v="0"/>
    <n v="63"/>
    <n v="3"/>
    <n v="1"/>
    <n v="2"/>
    <n v="1"/>
    <n v="2"/>
    <n v="1"/>
    <n v="38"/>
    <n v="0.98"/>
    <n v="142"/>
    <n v="3.67"/>
    <n v="39"/>
    <n v="1.0057894736842106"/>
    <n v="40.840026096501596"/>
    <n v="1.053242778278199"/>
    <n v="2"/>
    <n v="2"/>
    <m/>
    <n v="7"/>
    <n v="4"/>
    <n v="2"/>
    <n v="3"/>
    <n v="2"/>
    <n v="2"/>
    <n v="0"/>
    <n v="0"/>
    <n v="0"/>
    <n v="1"/>
    <n v="1"/>
    <n v="2"/>
  </r>
  <r>
    <n v="83358"/>
    <x v="0"/>
    <n v="37"/>
    <n v="4"/>
    <n v="2"/>
    <m/>
    <n v="1"/>
    <n v="4"/>
    <n v="5"/>
    <n v="49"/>
    <n v="1.27"/>
    <n v="196"/>
    <n v="5.07"/>
    <n v="43"/>
    <n v="1.1144897959183673"/>
    <n v="47.524605565779027"/>
    <n v="1.231760185072232"/>
    <n v="2"/>
    <m/>
    <m/>
    <n v="14"/>
    <n v="4"/>
    <n v="3"/>
    <n v="3"/>
    <n v="3"/>
    <n v="2"/>
    <n v="10"/>
    <n v="2"/>
    <n v="0"/>
    <n v="1"/>
    <n v="1"/>
    <n v="2"/>
  </r>
  <r>
    <n v="83360"/>
    <x v="0"/>
    <n v="25"/>
    <n v="3"/>
    <n v="2"/>
    <m/>
    <n v="1"/>
    <n v="4"/>
    <n v="5"/>
    <n v="55"/>
    <n v="1.42"/>
    <n v="135"/>
    <n v="3.49"/>
    <n v="56"/>
    <n v="1.4458181818181817"/>
    <n v="50.568708989181388"/>
    <n v="1.3055921229934104"/>
    <n v="1"/>
    <m/>
    <m/>
    <n v="14"/>
    <n v="3"/>
    <n v="3"/>
    <n v="3"/>
    <n v="3"/>
    <n v="3"/>
    <n v="0"/>
    <n v="0"/>
    <n v="0"/>
    <n v="1"/>
    <n v="1"/>
    <n v="2"/>
  </r>
  <r>
    <n v="83363"/>
    <x v="0"/>
    <n v="28"/>
    <n v="3"/>
    <n v="1"/>
    <n v="1"/>
    <n v="1"/>
    <n v="4"/>
    <n v="5"/>
    <n v="43"/>
    <n v="1.1100000000000001"/>
    <n v="214"/>
    <n v="5.53"/>
    <n v="37"/>
    <n v="0.95511627906976748"/>
    <n v="45.278065624140609"/>
    <n v="1.1688058800650252"/>
    <n v="1"/>
    <m/>
    <m/>
    <n v="4"/>
    <n v="4"/>
    <n v="0"/>
    <n v="3"/>
    <n v="2"/>
    <n v="1"/>
    <n v="3"/>
    <n v="0"/>
    <n v="5"/>
    <n v="1"/>
    <n v="2"/>
    <m/>
  </r>
  <r>
    <n v="83364"/>
    <x v="0"/>
    <n v="46"/>
    <n v="1"/>
    <n v="2"/>
    <m/>
    <n v="2"/>
    <n v="5"/>
    <n v="1"/>
    <n v="41"/>
    <n v="1.06"/>
    <n v="189"/>
    <n v="4.8899999999999997"/>
    <n v="48"/>
    <n v="1.2409756097560976"/>
    <n v="41.469922615697108"/>
    <n v="1.072149218844852"/>
    <n v="1"/>
    <n v="2"/>
    <m/>
    <n v="6"/>
    <n v="3"/>
    <n v="0"/>
    <m/>
    <m/>
    <m/>
    <n v="2"/>
    <n v="0"/>
    <n v="0"/>
    <n v="1"/>
    <n v="1"/>
    <n v="2"/>
  </r>
  <r>
    <n v="83374"/>
    <x v="0"/>
    <n v="61"/>
    <n v="3"/>
    <n v="1"/>
    <n v="1"/>
    <n v="1"/>
    <n v="5"/>
    <n v="3"/>
    <n v="29"/>
    <n v="0.75"/>
    <n v="109"/>
    <n v="2.82"/>
    <n v="34"/>
    <n v="0.87931034482758619"/>
    <n v="32.882036899832272"/>
    <n v="0.85039750603014497"/>
    <n v="2"/>
    <n v="2"/>
    <m/>
    <n v="15"/>
    <n v="3"/>
    <n v="0"/>
    <n v="3"/>
    <n v="3"/>
    <n v="3"/>
    <n v="15"/>
    <n v="0"/>
    <n v="0"/>
    <n v="1"/>
    <n v="1"/>
    <n v="2"/>
  </r>
  <r>
    <n v="83381"/>
    <x v="0"/>
    <n v="59"/>
    <n v="7"/>
    <n v="1"/>
    <n v="2"/>
    <n v="1"/>
    <n v="3"/>
    <n v="3"/>
    <n v="41"/>
    <n v="1.06"/>
    <n v="143"/>
    <n v="3.7"/>
    <n v="42"/>
    <n v="1.0858536585365854"/>
    <n v="39.264197358088879"/>
    <n v="1.015123151209127"/>
    <n v="1"/>
    <n v="2"/>
    <m/>
    <n v="4"/>
    <n v="5"/>
    <n v="2"/>
    <n v="3"/>
    <n v="3"/>
    <n v="2"/>
    <m/>
    <n v="1"/>
    <n v="0"/>
    <n v="2"/>
    <n v="2"/>
    <m/>
  </r>
  <r>
    <n v="83382"/>
    <x v="0"/>
    <n v="44"/>
    <n v="3"/>
    <n v="2"/>
    <m/>
    <n v="1"/>
    <n v="5"/>
    <n v="1"/>
    <n v="59"/>
    <n v="1.53"/>
    <n v="215"/>
    <n v="5.56"/>
    <n v="65"/>
    <n v="1.6855932203389832"/>
    <n v="62.405732971180619"/>
    <n v="1.6183181601001075"/>
    <n v="2"/>
    <n v="1"/>
    <n v="3"/>
    <n v="15"/>
    <n v="4"/>
    <n v="3"/>
    <n v="3"/>
    <n v="3"/>
    <n v="3"/>
    <n v="5"/>
    <n v="0"/>
    <n v="5"/>
    <n v="1"/>
    <n v="1"/>
    <n v="2"/>
  </r>
  <r>
    <n v="83388"/>
    <x v="0"/>
    <n v="50"/>
    <n v="3"/>
    <n v="2"/>
    <m/>
    <n v="1"/>
    <n v="5"/>
    <n v="1"/>
    <n v="60"/>
    <n v="1.55"/>
    <n v="192"/>
    <n v="4.97"/>
    <n v="65"/>
    <n v="1.6791666666666667"/>
    <n v="62.412913429453674"/>
    <n v="1.6123335969275532"/>
    <n v="2"/>
    <n v="2"/>
    <m/>
    <n v="15"/>
    <n v="2"/>
    <n v="3"/>
    <n v="3"/>
    <n v="2"/>
    <n v="2"/>
    <n v="0"/>
    <n v="0"/>
    <n v="2"/>
    <n v="1"/>
    <n v="1"/>
    <n v="2"/>
  </r>
  <r>
    <n v="83389"/>
    <x v="0"/>
    <n v="30"/>
    <n v="3"/>
    <n v="2"/>
    <m/>
    <n v="1"/>
    <n v="4"/>
    <n v="5"/>
    <n v="48"/>
    <n v="1.24"/>
    <n v="215"/>
    <n v="5.56"/>
    <n v="55"/>
    <n v="1.4208333333333334"/>
    <n v="50.511570507529186"/>
    <n v="1.3048822381111707"/>
    <n v="1"/>
    <m/>
    <m/>
    <n v="10"/>
    <n v="3"/>
    <n v="2"/>
    <m/>
    <m/>
    <m/>
    <n v="1"/>
    <n v="0"/>
    <n v="0"/>
    <n v="1"/>
    <n v="2"/>
    <m/>
  </r>
  <r>
    <n v="83390"/>
    <x v="0"/>
    <n v="71"/>
    <n v="1"/>
    <n v="2"/>
    <m/>
    <n v="1"/>
    <n v="3"/>
    <n v="1"/>
    <n v="34"/>
    <n v="0.88"/>
    <n v="212"/>
    <n v="5.48"/>
    <n v="34"/>
    <n v="0.88"/>
    <n v="39.45559463662704"/>
    <n v="1.0212036258891704"/>
    <n v="1"/>
    <n v="2"/>
    <m/>
    <n v="5"/>
    <n v="3"/>
    <n v="1"/>
    <m/>
    <m/>
    <m/>
    <n v="2"/>
    <n v="0"/>
    <n v="0"/>
    <n v="1"/>
    <n v="1"/>
    <n v="2"/>
  </r>
  <r>
    <n v="83392"/>
    <x v="0"/>
    <n v="35"/>
    <n v="3"/>
    <n v="2"/>
    <m/>
    <n v="1"/>
    <n v="4"/>
    <n v="1"/>
    <n v="37"/>
    <n v="0.96"/>
    <n v="293"/>
    <n v="7.58"/>
    <n v="47"/>
    <n v="1.2194594594594594"/>
    <n v="36.493609388136093"/>
    <n v="0.94686121655704447"/>
    <n v="2"/>
    <m/>
    <m/>
    <n v="14"/>
    <n v="3"/>
    <n v="1"/>
    <m/>
    <m/>
    <m/>
    <n v="2"/>
    <n v="0"/>
    <n v="1"/>
    <n v="1"/>
    <n v="1"/>
    <n v="2"/>
  </r>
  <r>
    <n v="83396"/>
    <x v="0"/>
    <n v="21"/>
    <n v="6"/>
    <n v="2"/>
    <m/>
    <n v="2"/>
    <n v="2"/>
    <n v="5"/>
    <n v="51"/>
    <n v="1.32"/>
    <n v="181"/>
    <n v="4.68"/>
    <n v="54"/>
    <n v="1.3976470588235295"/>
    <n v="54.977119584658602"/>
    <n v="1.4229372127793991"/>
    <n v="1"/>
    <m/>
    <m/>
    <n v="7"/>
    <n v="3"/>
    <n v="2"/>
    <n v="3"/>
    <n v="3"/>
    <n v="2"/>
    <n v="0"/>
    <n v="0"/>
    <n v="0"/>
    <n v="2"/>
    <n v="2"/>
    <m/>
  </r>
  <r>
    <n v="83399"/>
    <x v="0"/>
    <n v="23"/>
    <n v="7"/>
    <n v="2"/>
    <m/>
    <n v="1"/>
    <n v="4"/>
    <n v="5"/>
    <n v="33"/>
    <n v="0.85"/>
    <n v="145"/>
    <n v="3.75"/>
    <n v="35"/>
    <n v="0.90151515151515149"/>
    <n v="29.404437605676286"/>
    <n v="0.75738702923711643"/>
    <n v="1"/>
    <m/>
    <m/>
    <n v="12"/>
    <n v="3"/>
    <n v="2"/>
    <n v="3"/>
    <n v="3"/>
    <n v="2"/>
    <n v="2"/>
    <m/>
    <n v="0"/>
    <n v="1"/>
    <n v="1"/>
    <n v="2"/>
  </r>
  <r>
    <n v="83408"/>
    <x v="0"/>
    <n v="36"/>
    <n v="3"/>
    <n v="2"/>
    <m/>
    <n v="1"/>
    <n v="4"/>
    <n v="5"/>
    <n v="35"/>
    <n v="0.91"/>
    <n v="146"/>
    <n v="3.78"/>
    <n v="34"/>
    <n v="0.88400000000000001"/>
    <n v="32.760016161952784"/>
    <n v="0.85176042021077247"/>
    <n v="2"/>
    <m/>
    <m/>
    <n v="3"/>
    <n v="5"/>
    <n v="0"/>
    <m/>
    <m/>
    <m/>
    <m/>
    <n v="0"/>
    <n v="0"/>
    <n v="2"/>
    <n v="1"/>
    <n v="2"/>
  </r>
  <r>
    <n v="83414"/>
    <x v="0"/>
    <n v="47"/>
    <n v="1"/>
    <n v="2"/>
    <m/>
    <n v="2"/>
    <n v="1"/>
    <n v="1"/>
    <n v="40"/>
    <n v="1.03"/>
    <n v="202"/>
    <n v="5.22"/>
    <n v="48"/>
    <n v="1.236"/>
    <n v="38.831327335803337"/>
    <n v="0.99990667889693596"/>
    <n v="1"/>
    <n v="2"/>
    <m/>
    <n v="15"/>
    <n v="3"/>
    <n v="1"/>
    <m/>
    <m/>
    <m/>
    <n v="0"/>
    <n v="0"/>
    <n v="0"/>
    <n v="2"/>
    <n v="1"/>
    <n v="2"/>
  </r>
  <r>
    <n v="83417"/>
    <x v="0"/>
    <n v="33"/>
    <n v="2"/>
    <n v="2"/>
    <m/>
    <n v="2"/>
    <n v="1"/>
    <n v="1"/>
    <n v="32"/>
    <n v="0.83"/>
    <n v="162"/>
    <n v="4.1900000000000004"/>
    <n v="27"/>
    <n v="0.7003125"/>
    <n v="41.430628220329183"/>
    <n v="1.074606919464788"/>
    <n v="1"/>
    <m/>
    <m/>
    <n v="5"/>
    <n v="3"/>
    <n v="0"/>
    <n v="3"/>
    <n v="3"/>
    <n v="0"/>
    <n v="0"/>
    <n v="0"/>
    <n v="0"/>
    <n v="1"/>
    <n v="2"/>
    <m/>
  </r>
  <r>
    <n v="83423"/>
    <x v="0"/>
    <n v="66"/>
    <n v="2"/>
    <n v="2"/>
    <m/>
    <n v="2"/>
    <n v="5"/>
    <n v="1"/>
    <n v="63"/>
    <n v="1.63"/>
    <n v="225"/>
    <n v="5.82"/>
    <n v="71"/>
    <n v="1.8369841269841267"/>
    <n v="55.72155866213604"/>
    <n v="1.4416847717346308"/>
    <n v="2"/>
    <n v="1"/>
    <n v="2"/>
    <n v="15"/>
    <n v="2"/>
    <n v="0"/>
    <m/>
    <m/>
    <m/>
    <n v="0"/>
    <n v="3"/>
    <n v="4"/>
    <n v="2"/>
    <n v="1"/>
    <n v="2"/>
  </r>
  <r>
    <n v="83432"/>
    <x v="0"/>
    <n v="62"/>
    <n v="3"/>
    <n v="2"/>
    <m/>
    <n v="1"/>
    <n v="5"/>
    <n v="1"/>
    <n v="47"/>
    <n v="1.22"/>
    <n v="216"/>
    <n v="5.59"/>
    <n v="51"/>
    <n v="1.3238297872340425"/>
    <n v="54.247364048280744"/>
    <n v="1.4081230667851596"/>
    <n v="2"/>
    <n v="2"/>
    <m/>
    <n v="77"/>
    <n v="2"/>
    <n v="3"/>
    <n v="3"/>
    <n v="3"/>
    <n v="2"/>
    <n v="1"/>
    <n v="1"/>
    <n v="1"/>
    <n v="1"/>
    <n v="1"/>
    <n v="2"/>
  </r>
  <r>
    <n v="83436"/>
    <x v="0"/>
    <n v="76"/>
    <n v="1"/>
    <n v="2"/>
    <m/>
    <n v="2"/>
    <n v="1"/>
    <n v="1"/>
    <n v="56"/>
    <n v="1.45"/>
    <n v="179"/>
    <n v="4.63"/>
    <n v="66"/>
    <n v="1.7089285714285716"/>
    <n v="61.548182958583453"/>
    <n v="1.5936583087490359"/>
    <n v="1"/>
    <n v="1"/>
    <n v="2"/>
    <n v="9"/>
    <n v="4"/>
    <n v="3"/>
    <n v="3"/>
    <n v="3"/>
    <n v="3"/>
    <m/>
    <n v="0"/>
    <n v="0"/>
    <n v="2"/>
    <n v="1"/>
    <n v="2"/>
  </r>
  <r>
    <n v="83438"/>
    <x v="0"/>
    <n v="57"/>
    <n v="4"/>
    <n v="1"/>
    <n v="1"/>
    <n v="1"/>
    <n v="5"/>
    <n v="1"/>
    <n v="58"/>
    <n v="1.5"/>
    <n v="227"/>
    <n v="5.87"/>
    <n v="63"/>
    <n v="1.6293103448275863"/>
    <n v="59.118230165870052"/>
    <n v="1.5289197456690531"/>
    <n v="2"/>
    <n v="2"/>
    <m/>
    <n v="15"/>
    <n v="2"/>
    <n v="1"/>
    <n v="3"/>
    <n v="3"/>
    <n v="2"/>
    <n v="7"/>
    <n v="6"/>
    <n v="2"/>
    <n v="1"/>
    <n v="1"/>
    <n v="2"/>
  </r>
  <r>
    <n v="83439"/>
    <x v="0"/>
    <n v="30"/>
    <n v="6"/>
    <n v="2"/>
    <m/>
    <n v="2"/>
    <n v="5"/>
    <n v="5"/>
    <n v="46"/>
    <n v="1.19"/>
    <n v="244"/>
    <n v="6.31"/>
    <n v="54"/>
    <n v="1.3969565217391302"/>
    <n v="52.605119156552078"/>
    <n v="1.3608715607890647"/>
    <n v="2"/>
    <m/>
    <m/>
    <n v="12"/>
    <n v="3"/>
    <n v="2"/>
    <n v="4"/>
    <n v="4"/>
    <n v="4"/>
    <n v="5"/>
    <n v="2"/>
    <n v="0"/>
    <n v="1"/>
    <n v="2"/>
    <m/>
  </r>
  <r>
    <n v="83441"/>
    <x v="0"/>
    <n v="62"/>
    <n v="1"/>
    <n v="2"/>
    <m/>
    <n v="1"/>
    <n v="4"/>
    <n v="2"/>
    <n v="70"/>
    <n v="1.81"/>
    <n v="203"/>
    <n v="5.25"/>
    <n v="71"/>
    <n v="1.8358571428571426"/>
    <n v="72.966265446691722"/>
    <n v="1.8866991494073146"/>
    <n v="2"/>
    <n v="2"/>
    <m/>
    <n v="9"/>
    <n v="2"/>
    <n v="2"/>
    <n v="3"/>
    <n v="3"/>
    <n v="3"/>
    <n v="0"/>
    <n v="1"/>
    <n v="4"/>
    <n v="1"/>
    <n v="1"/>
    <n v="2"/>
  </r>
  <r>
    <n v="83446"/>
    <x v="0"/>
    <n v="68"/>
    <n v="4"/>
    <n v="2"/>
    <m/>
    <n v="2"/>
    <n v="1"/>
    <n v="6"/>
    <n v="37"/>
    <n v="0.96"/>
    <n v="177"/>
    <n v="4.58"/>
    <n v="40"/>
    <n v="1.0378378378378379"/>
    <n v="39.86504145046046"/>
    <n v="1.0343362106065417"/>
    <n v="1"/>
    <n v="1"/>
    <n v="2"/>
    <n v="1"/>
    <n v="1"/>
    <n v="3"/>
    <n v="3"/>
    <n v="3"/>
    <n v="3"/>
    <n v="0"/>
    <n v="1"/>
    <n v="0"/>
    <n v="2"/>
    <n v="1"/>
    <n v="2"/>
  </r>
  <r>
    <n v="83447"/>
    <x v="0"/>
    <n v="32"/>
    <n v="2"/>
    <n v="2"/>
    <m/>
    <n v="2"/>
    <n v="5"/>
    <n v="5"/>
    <n v="54"/>
    <n v="1.4"/>
    <n v="214"/>
    <n v="5.53"/>
    <n v="58"/>
    <n v="1.5037037037037035"/>
    <n v="54.394011822865053"/>
    <n v="1.4102151213335381"/>
    <n v="1"/>
    <m/>
    <m/>
    <n v="77"/>
    <n v="3"/>
    <n v="3"/>
    <n v="3"/>
    <n v="2"/>
    <n v="2"/>
    <n v="1"/>
    <n v="0"/>
    <n v="0"/>
    <n v="1"/>
    <n v="2"/>
    <m/>
  </r>
  <r>
    <n v="83450"/>
    <x v="0"/>
    <n v="68"/>
    <n v="2"/>
    <n v="2"/>
    <m/>
    <n v="2"/>
    <n v="2"/>
    <n v="6"/>
    <n v="70"/>
    <n v="1.81"/>
    <n v="189"/>
    <n v="4.8899999999999997"/>
    <n v="70"/>
    <n v="1.81"/>
    <n v="69.626176030742457"/>
    <n v="1.8003339802234837"/>
    <n v="1"/>
    <n v="2"/>
    <m/>
    <n v="2"/>
    <n v="3"/>
    <n v="0"/>
    <m/>
    <m/>
    <m/>
    <n v="0"/>
    <n v="0"/>
    <n v="0"/>
    <n v="1"/>
    <n v="1"/>
    <n v="2"/>
  </r>
  <r>
    <n v="83452"/>
    <x v="0"/>
    <n v="48"/>
    <n v="3"/>
    <n v="2"/>
    <m/>
    <n v="1"/>
    <n v="2"/>
    <n v="6"/>
    <n v="40"/>
    <n v="1.03"/>
    <n v="163"/>
    <n v="4.22"/>
    <n v="35"/>
    <n v="0.90125000000000011"/>
    <n v="40.731017645006219"/>
    <n v="1.0488237043589101"/>
    <n v="2"/>
    <n v="2"/>
    <m/>
    <n v="6"/>
    <n v="4"/>
    <n v="2"/>
    <n v="3"/>
    <n v="1"/>
    <n v="1"/>
    <n v="2"/>
    <n v="0"/>
    <n v="1"/>
    <n v="1"/>
    <n v="2"/>
    <m/>
  </r>
  <r>
    <n v="83465"/>
    <x v="0"/>
    <n v="24"/>
    <n v="3"/>
    <n v="2"/>
    <m/>
    <n v="1"/>
    <n v="1"/>
    <n v="5"/>
    <n v="77"/>
    <n v="1.99"/>
    <n v="153"/>
    <n v="3.96"/>
    <n v="73"/>
    <n v="1.8866233766233766"/>
    <n v="77.097523456685195"/>
    <n v="1.9925204114130328"/>
    <n v="2"/>
    <m/>
    <m/>
    <n v="5"/>
    <n v="3"/>
    <n v="1"/>
    <n v="3"/>
    <n v="1"/>
    <n v="1"/>
    <n v="6"/>
    <n v="0"/>
    <n v="30"/>
    <n v="1"/>
    <n v="2"/>
    <m/>
  </r>
  <r>
    <n v="83476"/>
    <x v="0"/>
    <n v="22"/>
    <n v="1"/>
    <n v="2"/>
    <m/>
    <n v="1"/>
    <n v="4"/>
    <n v="5"/>
    <n v="35"/>
    <n v="0.91"/>
    <n v="160"/>
    <n v="4.1399999999999997"/>
    <n v="29"/>
    <n v="0.754"/>
    <n v="34.889241367650605"/>
    <n v="0.90712027555891572"/>
    <n v="1"/>
    <m/>
    <m/>
    <n v="2"/>
    <n v="5"/>
    <n v="2"/>
    <m/>
    <m/>
    <m/>
    <n v="7"/>
    <n v="0"/>
    <n v="0"/>
    <n v="1"/>
    <n v="2"/>
    <m/>
  </r>
  <r>
    <n v="83478"/>
    <x v="0"/>
    <n v="33"/>
    <n v="3"/>
    <n v="2"/>
    <m/>
    <n v="1"/>
    <n v="5"/>
    <n v="6"/>
    <n v="72"/>
    <n v="1.86"/>
    <n v="258"/>
    <n v="6.67"/>
    <n v="69"/>
    <n v="1.7825"/>
    <n v="75.827226401279745"/>
    <n v="1.9588700153663936"/>
    <n v="2"/>
    <m/>
    <m/>
    <n v="15"/>
    <n v="2"/>
    <n v="3"/>
    <n v="3"/>
    <n v="3"/>
    <n v="3"/>
    <n v="3"/>
    <n v="5"/>
    <n v="4"/>
    <n v="1"/>
    <n v="1"/>
    <n v="2"/>
  </r>
  <r>
    <n v="83481"/>
    <x v="0"/>
    <n v="80"/>
    <n v="4"/>
    <n v="2"/>
    <m/>
    <n v="1"/>
    <n v="1"/>
    <n v="2"/>
    <n v="49"/>
    <n v="1.27"/>
    <n v="172"/>
    <n v="4.45"/>
    <n v="51"/>
    <n v="1.3218367346938775"/>
    <n v="52.409910378871473"/>
    <n v="1.3583793098197301"/>
    <n v="1"/>
    <n v="2"/>
    <m/>
    <n v="77"/>
    <n v="2"/>
    <n v="3"/>
    <n v="3"/>
    <n v="3"/>
    <n v="3"/>
    <n v="2"/>
    <n v="2"/>
    <n v="2"/>
    <n v="1"/>
    <n v="1"/>
    <n v="2"/>
  </r>
  <r>
    <n v="83487"/>
    <x v="0"/>
    <n v="33"/>
    <n v="3"/>
    <n v="1"/>
    <n v="2"/>
    <n v="1"/>
    <n v="4"/>
    <n v="1"/>
    <n v="42"/>
    <n v="1.0900000000000001"/>
    <n v="201"/>
    <n v="5.2"/>
    <n v="40"/>
    <n v="1.0380952380952382"/>
    <n v="42.627133124988816"/>
    <n v="1.1062755977675669"/>
    <n v="2"/>
    <m/>
    <m/>
    <n v="7"/>
    <n v="2"/>
    <n v="3"/>
    <n v="3"/>
    <n v="3"/>
    <n v="3"/>
    <n v="10"/>
    <n v="0"/>
    <n v="4"/>
    <n v="1"/>
    <n v="1"/>
    <n v="2"/>
  </r>
  <r>
    <n v="83492"/>
    <x v="0"/>
    <n v="22"/>
    <n v="7"/>
    <n v="2"/>
    <m/>
    <n v="1"/>
    <n v="3"/>
    <n v="5"/>
    <n v="44"/>
    <n v="1.1399999999999999"/>
    <n v="140"/>
    <n v="3.62"/>
    <n v="49"/>
    <n v="1.2695454545454543"/>
    <n v="47.407929401385836"/>
    <n v="1.2282963526722692"/>
    <n v="2"/>
    <m/>
    <m/>
    <n v="7"/>
    <n v="4"/>
    <n v="1"/>
    <n v="3"/>
    <n v="3"/>
    <n v="1"/>
    <n v="17"/>
    <n v="12"/>
    <n v="8"/>
    <n v="1"/>
    <n v="1"/>
    <n v="2"/>
  </r>
  <r>
    <n v="83503"/>
    <x v="0"/>
    <n v="24"/>
    <n v="4"/>
    <n v="2"/>
    <m/>
    <n v="1"/>
    <n v="3"/>
    <n v="6"/>
    <n v="27"/>
    <n v="0.7"/>
    <n v="192"/>
    <n v="4.97"/>
    <n v="34"/>
    <n v="0.88148148148148142"/>
    <n v="35.408795633677947"/>
    <n v="0.91800581272498372"/>
    <n v="1"/>
    <m/>
    <m/>
    <n v="6"/>
    <n v="3"/>
    <n v="2"/>
    <m/>
    <m/>
    <m/>
    <n v="1"/>
    <n v="0"/>
    <n v="0"/>
    <n v="1"/>
    <n v="2"/>
    <m/>
  </r>
  <r>
    <n v="83506"/>
    <x v="0"/>
    <n v="46"/>
    <n v="3"/>
    <n v="2"/>
    <m/>
    <n v="1"/>
    <n v="4"/>
    <n v="1"/>
    <n v="48"/>
    <n v="1.24"/>
    <n v="142"/>
    <n v="3.67"/>
    <n v="48"/>
    <n v="1.24"/>
    <n v="47.845074586802674"/>
    <n v="1.235997760159069"/>
    <n v="2"/>
    <n v="2"/>
    <m/>
    <n v="14"/>
    <n v="4"/>
    <n v="2"/>
    <n v="3"/>
    <n v="2"/>
    <n v="2"/>
    <n v="1"/>
    <n v="0"/>
    <n v="0"/>
    <n v="1"/>
    <n v="1"/>
    <n v="2"/>
  </r>
  <r>
    <n v="83507"/>
    <x v="0"/>
    <n v="50"/>
    <n v="2"/>
    <n v="2"/>
    <m/>
    <n v="2"/>
    <n v="4"/>
    <n v="1"/>
    <n v="48"/>
    <n v="1.24"/>
    <n v="218"/>
    <n v="5.64"/>
    <n v="50"/>
    <n v="1.2916666666666667"/>
    <n v="52.783400617672328"/>
    <n v="1.363571182623202"/>
    <n v="1"/>
    <n v="2"/>
    <m/>
    <n v="6"/>
    <n v="4"/>
    <n v="3"/>
    <n v="3"/>
    <n v="3"/>
    <n v="3"/>
    <m/>
    <n v="0"/>
    <n v="0"/>
    <n v="1"/>
    <n v="2"/>
    <m/>
  </r>
  <r>
    <n v="83510"/>
    <x v="0"/>
    <n v="54"/>
    <n v="4"/>
    <n v="1"/>
    <n v="2"/>
    <n v="1"/>
    <n v="3"/>
    <n v="5"/>
    <n v="29"/>
    <n v="0.75"/>
    <n v="166"/>
    <n v="4.29"/>
    <n v="39"/>
    <n v="1.0086206896551724"/>
    <n v="31.07069907906736"/>
    <n v="0.8035525623896731"/>
    <n v="2"/>
    <n v="2"/>
    <m/>
    <n v="4"/>
    <n v="1"/>
    <n v="2"/>
    <m/>
    <m/>
    <m/>
    <m/>
    <n v="0"/>
    <n v="0"/>
    <n v="2"/>
    <n v="2"/>
    <m/>
  </r>
  <r>
    <n v="83525"/>
    <x v="0"/>
    <n v="33"/>
    <n v="3"/>
    <n v="1"/>
    <n v="2"/>
    <n v="1"/>
    <n v="3"/>
    <n v="5"/>
    <n v="40"/>
    <n v="1.03"/>
    <n v="206"/>
    <n v="5.33"/>
    <n v="49"/>
    <n v="1.2617499999999999"/>
    <n v="48.416207735205184"/>
    <n v="1.2467173491815335"/>
    <n v="1"/>
    <m/>
    <m/>
    <n v="10"/>
    <n v="4"/>
    <n v="2"/>
    <n v="3"/>
    <n v="3"/>
    <n v="2"/>
    <n v="19"/>
    <n v="0"/>
    <n v="0"/>
    <n v="1"/>
    <n v="1"/>
    <n v="2"/>
  </r>
  <r>
    <n v="83526"/>
    <x v="0"/>
    <n v="58"/>
    <n v="1"/>
    <n v="1"/>
    <n v="1"/>
    <n v="2"/>
    <n v="3"/>
    <n v="1"/>
    <n v="40"/>
    <n v="1.03"/>
    <n v="206"/>
    <n v="5.33"/>
    <n v="45"/>
    <n v="1.1587499999999999"/>
    <n v="44.66671578552328"/>
    <n v="1.1501679314772244"/>
    <n v="1"/>
    <n v="2"/>
    <m/>
    <n v="8"/>
    <n v="3"/>
    <n v="3"/>
    <n v="3"/>
    <n v="3"/>
    <n v="3"/>
    <n v="2"/>
    <n v="0"/>
    <n v="0"/>
    <n v="2"/>
    <n v="1"/>
    <n v="2"/>
  </r>
  <r>
    <n v="83528"/>
    <x v="0"/>
    <n v="69"/>
    <n v="4"/>
    <n v="2"/>
    <m/>
    <n v="2"/>
    <n v="2"/>
    <n v="3"/>
    <n v="33"/>
    <n v="0.85"/>
    <n v="146"/>
    <n v="3.78"/>
    <n v="30"/>
    <n v="0.77272727272727271"/>
    <n v="34.174004121187089"/>
    <n v="0.88023950009118257"/>
    <n v="2"/>
    <n v="2"/>
    <m/>
    <n v="4"/>
    <n v="1"/>
    <n v="2"/>
    <n v="3"/>
    <n v="3"/>
    <n v="2"/>
    <m/>
    <n v="2"/>
    <n v="0"/>
    <n v="2"/>
    <n v="1"/>
    <n v="2"/>
  </r>
  <r>
    <n v="83533"/>
    <x v="0"/>
    <n v="63"/>
    <n v="4"/>
    <n v="2"/>
    <m/>
    <n v="1"/>
    <n v="3"/>
    <n v="1"/>
    <n v="69"/>
    <n v="1.78"/>
    <n v="218"/>
    <n v="5.64"/>
    <n v="77"/>
    <n v="1.9863768115942029"/>
    <n v="74.816048988047683"/>
    <n v="1.9300372057786217"/>
    <n v="1"/>
    <n v="1"/>
    <n v="2"/>
    <n v="9"/>
    <n v="4"/>
    <n v="2"/>
    <n v="2"/>
    <n v="2"/>
    <n v="2"/>
    <n v="2"/>
    <n v="0"/>
    <n v="0"/>
    <n v="1"/>
    <n v="1"/>
    <n v="2"/>
  </r>
  <r>
    <n v="83535"/>
    <x v="0"/>
    <n v="69"/>
    <n v="4"/>
    <n v="2"/>
    <m/>
    <n v="1"/>
    <n v="4"/>
    <n v="3"/>
    <n v="74"/>
    <n v="1.91"/>
    <n v="196"/>
    <n v="5.07"/>
    <n v="77"/>
    <n v="1.9874324324324324"/>
    <n v="75.361126791866369"/>
    <n v="1.9451317861143884"/>
    <n v="1"/>
    <n v="2"/>
    <m/>
    <n v="2"/>
    <n v="4"/>
    <n v="2"/>
    <n v="3"/>
    <n v="3"/>
    <n v="1"/>
    <m/>
    <n v="0"/>
    <n v="0"/>
    <n v="1"/>
    <n v="1"/>
    <n v="2"/>
  </r>
  <r>
    <n v="83540"/>
    <x v="0"/>
    <n v="30"/>
    <n v="3"/>
    <n v="2"/>
    <m/>
    <n v="1"/>
    <n v="2"/>
    <n v="5"/>
    <n v="37"/>
    <n v="0.96"/>
    <n v="209"/>
    <n v="5.4"/>
    <n v="41"/>
    <n v="1.0637837837837838"/>
    <n v="37.687222172478485"/>
    <n v="0.97783062933998233"/>
    <n v="2"/>
    <m/>
    <m/>
    <n v="3"/>
    <n v="5"/>
    <n v="1"/>
    <n v="3"/>
    <n v="3"/>
    <n v="1"/>
    <m/>
    <n v="30"/>
    <n v="10"/>
    <n v="1"/>
    <n v="2"/>
    <m/>
  </r>
  <r>
    <n v="83541"/>
    <x v="0"/>
    <n v="44"/>
    <n v="1"/>
    <n v="2"/>
    <m/>
    <n v="2"/>
    <n v="2"/>
    <n v="1"/>
    <n v="44"/>
    <n v="1.1399999999999999"/>
    <n v="155"/>
    <n v="4.01"/>
    <n v="51"/>
    <n v="1.3213636363636363"/>
    <n v="43.888766190545638"/>
    <n v="1.1371180331186823"/>
    <n v="1"/>
    <n v="2"/>
    <m/>
    <n v="5"/>
    <n v="1"/>
    <n v="1"/>
    <m/>
    <m/>
    <m/>
    <n v="0"/>
    <n v="0"/>
    <n v="0"/>
    <n v="1"/>
    <n v="1"/>
    <n v="1"/>
  </r>
  <r>
    <n v="83543"/>
    <x v="0"/>
    <n v="71"/>
    <n v="4"/>
    <n v="1"/>
    <n v="2"/>
    <n v="1"/>
    <n v="3"/>
    <n v="2"/>
    <n v="44"/>
    <n v="1.1399999999999999"/>
    <n v="159"/>
    <n v="4.1100000000000003"/>
    <n v="48"/>
    <n v="1.2436363636363637"/>
    <n v="52.799723632948982"/>
    <n v="1.3679928395809506"/>
    <n v="1"/>
    <n v="2"/>
    <m/>
    <n v="3"/>
    <n v="4"/>
    <n v="2"/>
    <n v="1"/>
    <n v="2"/>
    <n v="1"/>
    <n v="0"/>
    <n v="0"/>
    <n v="0"/>
    <n v="2"/>
    <n v="2"/>
    <n v="2"/>
  </r>
  <r>
    <n v="83544"/>
    <x v="0"/>
    <n v="68"/>
    <n v="1"/>
    <n v="2"/>
    <m/>
    <n v="2"/>
    <n v="3"/>
    <n v="3"/>
    <n v="35"/>
    <n v="0.91"/>
    <n v="137"/>
    <n v="3.54"/>
    <n v="30"/>
    <n v="0.78"/>
    <n v="36.553613277791563"/>
    <n v="0.95039394522258058"/>
    <n v="1"/>
    <n v="2"/>
    <m/>
    <n v="4"/>
    <n v="2"/>
    <n v="3"/>
    <n v="3"/>
    <n v="3"/>
    <n v="3"/>
    <m/>
    <n v="0"/>
    <n v="6"/>
    <n v="1"/>
    <n v="1"/>
    <n v="2"/>
  </r>
  <r>
    <n v="83546"/>
    <x v="0"/>
    <n v="59"/>
    <n v="3"/>
    <n v="2"/>
    <m/>
    <n v="1"/>
    <n v="5"/>
    <n v="1"/>
    <n v="60"/>
    <n v="1.55"/>
    <n v="227"/>
    <n v="5.87"/>
    <n v="62"/>
    <n v="1.6016666666666668"/>
    <n v="68.008259806161888"/>
    <n v="1.7568800449925155"/>
    <n v="2"/>
    <n v="2"/>
    <m/>
    <n v="15"/>
    <n v="3"/>
    <n v="3"/>
    <n v="3"/>
    <n v="2"/>
    <n v="1"/>
    <n v="1"/>
    <n v="2"/>
    <n v="0"/>
    <n v="1"/>
    <n v="1"/>
    <n v="2"/>
  </r>
  <r>
    <n v="83552"/>
    <x v="0"/>
    <n v="60"/>
    <n v="2"/>
    <n v="2"/>
    <m/>
    <n v="2"/>
    <n v="2"/>
    <n v="1"/>
    <n v="33"/>
    <n v="0.85"/>
    <n v="247"/>
    <n v="6.39"/>
    <n v="41"/>
    <n v="1.0560606060606061"/>
    <n v="28.591191175834517"/>
    <n v="0.73643977271088912"/>
    <n v="1"/>
    <n v="2"/>
    <m/>
    <n v="5"/>
    <n v="3"/>
    <n v="3"/>
    <n v="3"/>
    <n v="3"/>
    <n v="3"/>
    <n v="4"/>
    <n v="0"/>
    <n v="3"/>
    <n v="1"/>
    <n v="2"/>
    <m/>
  </r>
  <r>
    <n v="83553"/>
    <x v="0"/>
    <n v="71"/>
    <n v="7"/>
    <n v="1"/>
    <n v="1"/>
    <n v="1"/>
    <n v="4"/>
    <n v="1"/>
    <n v="53"/>
    <n v="1.37"/>
    <n v="148"/>
    <n v="3.83"/>
    <n v="53"/>
    <n v="1.3699999999999999"/>
    <n v="61.147625516393262"/>
    <n v="1.5806084331595995"/>
    <n v="2"/>
    <n v="1"/>
    <n v="2"/>
    <n v="9"/>
    <n v="4"/>
    <n v="2"/>
    <n v="1"/>
    <n v="1"/>
    <n v="1"/>
    <n v="2"/>
    <n v="0"/>
    <n v="1"/>
    <n v="1"/>
    <n v="1"/>
    <n v="2"/>
  </r>
  <r>
    <n v="83554"/>
    <x v="0"/>
    <n v="49"/>
    <n v="7"/>
    <n v="2"/>
    <m/>
    <n v="2"/>
    <n v="2"/>
    <n v="1"/>
    <n v="41"/>
    <n v="1.06"/>
    <n v="142"/>
    <n v="3.67"/>
    <n v="40"/>
    <n v="1.0341463414634147"/>
    <n v="40.732812128629426"/>
    <n v="1.0530922160084681"/>
    <n v="1"/>
    <n v="1"/>
    <n v="2"/>
    <n v="15"/>
    <n v="5"/>
    <n v="3"/>
    <m/>
    <m/>
    <m/>
    <n v="0"/>
    <n v="0"/>
    <n v="0"/>
    <n v="1"/>
    <n v="1"/>
    <n v="2"/>
  </r>
  <r>
    <n v="83557"/>
    <x v="0"/>
    <n v="61"/>
    <n v="4"/>
    <n v="1"/>
    <n v="1"/>
    <n v="1"/>
    <n v="5"/>
    <n v="1"/>
    <n v="56"/>
    <n v="1.45"/>
    <n v="137"/>
    <n v="3.54"/>
    <n v="62"/>
    <n v="1.6053571428571427"/>
    <n v="57.811020348671832"/>
    <n v="1.4968924911709671"/>
    <n v="2"/>
    <n v="2"/>
    <m/>
    <n v="15"/>
    <n v="3"/>
    <n v="1"/>
    <m/>
    <m/>
    <m/>
    <n v="4"/>
    <n v="0"/>
    <n v="0"/>
    <n v="1"/>
    <n v="1"/>
    <n v="2"/>
  </r>
  <r>
    <n v="73561"/>
    <x v="1"/>
    <n v="73"/>
    <n v="3"/>
    <n v="2"/>
    <m/>
    <n v="1"/>
    <n v="5"/>
    <n v="1"/>
    <n v="85"/>
    <n v="2.2000000000000002"/>
    <n v="201"/>
    <n v="5.2"/>
    <n v="80"/>
    <n v="2.0705882352941178"/>
    <n v="86.883092640214969"/>
    <n v="2.2487388683349758"/>
    <n v="2"/>
    <n v="2"/>
    <m/>
    <n v="15"/>
    <n v="2"/>
    <n v="3"/>
    <n v="3"/>
    <n v="3"/>
    <n v="3"/>
    <m/>
    <n v="4"/>
    <n v="1"/>
    <n v="1"/>
    <n v="1"/>
    <n v="2"/>
  </r>
  <r>
    <n v="73564"/>
    <x v="1"/>
    <n v="61"/>
    <n v="3"/>
    <n v="2"/>
    <m/>
    <n v="1"/>
    <n v="5"/>
    <n v="2"/>
    <n v="58"/>
    <n v="1.5"/>
    <n v="168"/>
    <n v="4.34"/>
    <n v="66"/>
    <n v="1.7068965517241379"/>
    <n v="53.218129126765113"/>
    <n v="1.3763309256922012"/>
    <n v="2"/>
    <n v="2"/>
    <m/>
    <n v="10"/>
    <n v="4"/>
    <n v="0"/>
    <m/>
    <m/>
    <m/>
    <n v="1"/>
    <n v="0"/>
    <n v="0"/>
    <n v="1"/>
    <n v="1"/>
    <n v="2"/>
  </r>
  <r>
    <n v="73566"/>
    <x v="1"/>
    <n v="56"/>
    <n v="3"/>
    <n v="2"/>
    <m/>
    <n v="1"/>
    <n v="3"/>
    <n v="3"/>
    <n v="59"/>
    <n v="1.53"/>
    <n v="278"/>
    <n v="7.19"/>
    <n v="66"/>
    <n v="1.7115254237288136"/>
    <n v="56.7850876789566"/>
    <n v="1.472562443200061"/>
    <n v="2"/>
    <n v="2"/>
    <m/>
    <n v="4"/>
    <n v="2"/>
    <n v="3"/>
    <n v="3"/>
    <n v="3"/>
    <n v="3"/>
    <m/>
    <n v="0"/>
    <n v="0"/>
    <n v="2"/>
    <n v="2"/>
    <m/>
  </r>
  <r>
    <n v="73740"/>
    <x v="1"/>
    <n v="57"/>
    <n v="6"/>
    <n v="2"/>
    <m/>
    <n v="2"/>
    <n v="4"/>
    <n v="1"/>
    <n v="68"/>
    <n v="1.76"/>
    <n v="209"/>
    <n v="5.4"/>
    <n v="76"/>
    <n v="1.9670588235294115"/>
    <n v="77.2020826017053"/>
    <n v="1.998171549691196"/>
    <n v="1"/>
    <n v="2"/>
    <m/>
    <n v="9"/>
    <n v="3"/>
    <n v="0"/>
    <m/>
    <m/>
    <m/>
    <m/>
    <n v="0"/>
    <n v="0"/>
    <n v="1"/>
    <n v="1"/>
    <n v="2"/>
  </r>
  <r>
    <n v="73741"/>
    <x v="1"/>
    <n v="47"/>
    <n v="1"/>
    <n v="2"/>
    <m/>
    <n v="2"/>
    <n v="1"/>
    <n v="1"/>
    <n v="48"/>
    <n v="1.24"/>
    <n v="239"/>
    <n v="6.18"/>
    <n v="56"/>
    <n v="1.4466666666666665"/>
    <n v="48.693257094135369"/>
    <n v="1.2579091415984969"/>
    <n v="1"/>
    <n v="1"/>
    <n v="1"/>
    <n v="12"/>
    <n v="4"/>
    <n v="2"/>
    <n v="0"/>
    <n v="2"/>
    <n v="2"/>
    <n v="0"/>
    <n v="1"/>
    <n v="0"/>
    <n v="1"/>
    <n v="1"/>
    <n v="2"/>
  </r>
  <r>
    <n v="73746"/>
    <x v="1"/>
    <n v="64"/>
    <n v="3"/>
    <n v="2"/>
    <m/>
    <n v="1"/>
    <n v="4"/>
    <n v="2"/>
    <n v="95"/>
    <n v="2.46"/>
    <n v="226"/>
    <n v="5.84"/>
    <n v="99"/>
    <n v="2.5635789473684212"/>
    <n v="102.82219853653081"/>
    <n v="2.662553772630166"/>
    <n v="2"/>
    <n v="2"/>
    <m/>
    <n v="3"/>
    <n v="2"/>
    <n v="3"/>
    <n v="3"/>
    <n v="3"/>
    <n v="3"/>
    <n v="1"/>
    <n v="0"/>
    <n v="0"/>
    <n v="1"/>
    <n v="1"/>
    <n v="2"/>
  </r>
  <r>
    <n v="73747"/>
    <x v="1"/>
    <n v="80"/>
    <n v="2"/>
    <n v="2"/>
    <m/>
    <n v="1"/>
    <n v="5"/>
    <n v="1"/>
    <n v="45"/>
    <n v="1.1599999999999999"/>
    <n v="234"/>
    <n v="6.05"/>
    <n v="50"/>
    <n v="1.2888888888888888"/>
    <n v="35.916831623287983"/>
    <n v="0.92585610406697916"/>
    <n v="1"/>
    <n v="2"/>
    <m/>
    <n v="14"/>
    <n v="4"/>
    <n v="0"/>
    <m/>
    <m/>
    <m/>
    <n v="0"/>
    <n v="1"/>
    <n v="0"/>
    <n v="2"/>
    <n v="1"/>
    <n v="2"/>
  </r>
  <r>
    <n v="73751"/>
    <x v="1"/>
    <n v="61"/>
    <n v="3"/>
    <n v="2"/>
    <m/>
    <n v="1"/>
    <n v="3"/>
    <n v="4"/>
    <n v="47"/>
    <n v="1.22"/>
    <n v="185"/>
    <n v="4.78"/>
    <n v="56"/>
    <n v="1.4536170212765955"/>
    <n v="42.804652833447165"/>
    <n v="1.1110994990809688"/>
    <n v="2"/>
    <n v="2"/>
    <m/>
    <n v="3"/>
    <n v="1"/>
    <n v="3"/>
    <n v="3"/>
    <n v="3"/>
    <n v="3"/>
    <m/>
    <n v="0"/>
    <n v="0"/>
    <n v="2"/>
    <n v="1"/>
    <n v="2"/>
  </r>
  <r>
    <n v="73757"/>
    <x v="1"/>
    <n v="29"/>
    <n v="1"/>
    <n v="2"/>
    <m/>
    <n v="1"/>
    <n v="5"/>
    <n v="5"/>
    <n v="54"/>
    <n v="1.4"/>
    <n v="187"/>
    <n v="4.84"/>
    <n v="54"/>
    <n v="1.4"/>
    <n v="44.608700258182374"/>
    <n v="1.1565218585454689"/>
    <n v="1"/>
    <m/>
    <m/>
    <n v="14"/>
    <n v="2"/>
    <n v="0"/>
    <n v="3"/>
    <n v="2"/>
    <n v="2"/>
    <m/>
    <n v="0"/>
    <n v="0"/>
    <n v="1"/>
    <n v="1"/>
    <n v="2"/>
  </r>
  <r>
    <n v="73763"/>
    <x v="1"/>
    <n v="31"/>
    <n v="2"/>
    <n v="2"/>
    <m/>
    <n v="1"/>
    <n v="4"/>
    <n v="1"/>
    <n v="58"/>
    <n v="1.5"/>
    <n v="187"/>
    <n v="4.84"/>
    <n v="64"/>
    <n v="1.6551724137931034"/>
    <n v="55.89939458556465"/>
    <n v="1.4456739979025339"/>
    <n v="2"/>
    <m/>
    <m/>
    <n v="1"/>
    <n v="1"/>
    <n v="1"/>
    <m/>
    <m/>
    <m/>
    <m/>
    <n v="0"/>
    <n v="0"/>
    <n v="2"/>
    <n v="2"/>
    <m/>
  </r>
  <r>
    <n v="73766"/>
    <x v="1"/>
    <n v="75"/>
    <n v="3"/>
    <n v="2"/>
    <m/>
    <n v="1"/>
    <n v="4"/>
    <n v="3"/>
    <n v="62"/>
    <n v="1.6"/>
    <n v="153"/>
    <n v="3.96"/>
    <n v="59"/>
    <n v="1.5225806451612904"/>
    <n v="66.487160479163308"/>
    <n v="1.7157976897848595"/>
    <n v="2"/>
    <n v="1"/>
    <n v="2"/>
    <n v="5"/>
    <n v="3"/>
    <n v="3"/>
    <n v="3"/>
    <n v="2"/>
    <n v="1"/>
    <n v="0"/>
    <n v="0"/>
    <n v="3"/>
    <n v="1"/>
    <n v="1"/>
    <n v="2"/>
  </r>
  <r>
    <n v="73767"/>
    <x v="1"/>
    <n v="35"/>
    <n v="6"/>
    <n v="2"/>
    <m/>
    <n v="2"/>
    <n v="5"/>
    <n v="1"/>
    <n v="57"/>
    <n v="1.47"/>
    <n v="200"/>
    <n v="5.17"/>
    <n v="54"/>
    <n v="1.3926315789473684"/>
    <n v="60.424167127467157"/>
    <n v="1.5583074680241531"/>
    <n v="2"/>
    <m/>
    <m/>
    <n v="15"/>
    <n v="3"/>
    <n v="1"/>
    <n v="3"/>
    <n v="2"/>
    <n v="2"/>
    <n v="0"/>
    <n v="1"/>
    <n v="0"/>
    <n v="1"/>
    <n v="1"/>
    <n v="2"/>
  </r>
  <r>
    <n v="73770"/>
    <x v="1"/>
    <n v="50"/>
    <n v="3"/>
    <n v="2"/>
    <m/>
    <n v="1"/>
    <n v="4"/>
    <n v="1"/>
    <n v="39"/>
    <n v="1.01"/>
    <n v="161"/>
    <n v="4.16"/>
    <n v="37"/>
    <n v="0.95820512820512815"/>
    <n v="37.64817795360149"/>
    <n v="0.97499127520865392"/>
    <n v="2"/>
    <n v="2"/>
    <m/>
    <n v="14"/>
    <n v="4"/>
    <n v="1"/>
    <m/>
    <m/>
    <m/>
    <n v="2"/>
    <n v="0"/>
    <n v="0"/>
    <n v="1"/>
    <n v="1"/>
    <n v="2"/>
  </r>
  <r>
    <n v="73772"/>
    <x v="1"/>
    <n v="21"/>
    <n v="1"/>
    <n v="2"/>
    <m/>
    <n v="1"/>
    <n v="4"/>
    <n v="5"/>
    <n v="62"/>
    <n v="1.6"/>
    <n v="188"/>
    <n v="4.8600000000000003"/>
    <n v="70"/>
    <n v="1.8064516129032258"/>
    <n v="69.055684799062021"/>
    <n v="1.782082188362891"/>
    <n v="1"/>
    <m/>
    <m/>
    <n v="15"/>
    <n v="3"/>
    <n v="1"/>
    <m/>
    <m/>
    <m/>
    <n v="1"/>
    <n v="1"/>
    <n v="1"/>
    <n v="1"/>
    <n v="1"/>
    <n v="2"/>
  </r>
  <r>
    <n v="73773"/>
    <x v="1"/>
    <n v="39"/>
    <n v="1"/>
    <n v="2"/>
    <m/>
    <n v="1"/>
    <n v="4"/>
    <n v="1"/>
    <n v="70"/>
    <n v="1.81"/>
    <n v="199"/>
    <n v="5.15"/>
    <n v="64"/>
    <n v="1.6548571428571428"/>
    <n v="77.561013649339387"/>
    <n v="2.0055062100757759"/>
    <n v="1"/>
    <m/>
    <m/>
    <n v="15"/>
    <n v="2"/>
    <n v="1"/>
    <m/>
    <m/>
    <m/>
    <m/>
    <n v="1"/>
    <n v="0"/>
    <n v="1"/>
    <n v="1"/>
    <n v="2"/>
  </r>
  <r>
    <n v="73774"/>
    <x v="1"/>
    <n v="80"/>
    <n v="4"/>
    <n v="2"/>
    <m/>
    <n v="1"/>
    <n v="4"/>
    <n v="2"/>
    <n v="42"/>
    <n v="1.0900000000000001"/>
    <n v="127"/>
    <n v="3.28"/>
    <n v="50"/>
    <n v="1.2976190476190479"/>
    <n v="47.54252211081112"/>
    <n v="1.2338416452567649"/>
    <n v="1"/>
    <n v="2"/>
    <m/>
    <n v="99"/>
    <n v="2"/>
    <n v="2"/>
    <n v="3"/>
    <n v="3"/>
    <n v="3"/>
    <n v="1"/>
    <n v="1"/>
    <n v="10"/>
    <n v="1"/>
    <n v="1"/>
    <n v="2"/>
  </r>
  <r>
    <n v="73781"/>
    <x v="1"/>
    <n v="48"/>
    <n v="3"/>
    <n v="2"/>
    <m/>
    <n v="1"/>
    <n v="4"/>
    <n v="1"/>
    <n v="52"/>
    <n v="1.34"/>
    <n v="183"/>
    <n v="4.7300000000000004"/>
    <n v="58"/>
    <n v="1.4946153846153847"/>
    <n v="56.930545522852881"/>
    <n v="1.4670563653965938"/>
    <n v="2"/>
    <n v="2"/>
    <m/>
    <n v="77"/>
    <n v="3"/>
    <n v="1"/>
    <n v="2"/>
    <n v="1"/>
    <n v="2"/>
    <n v="3"/>
    <n v="12"/>
    <n v="17"/>
    <n v="1"/>
    <n v="1"/>
    <n v="2"/>
  </r>
  <r>
    <n v="73792"/>
    <x v="1"/>
    <n v="68"/>
    <n v="3"/>
    <n v="2"/>
    <m/>
    <n v="1"/>
    <n v="5"/>
    <n v="1"/>
    <n v="64"/>
    <n v="1.66"/>
    <n v="230"/>
    <n v="5.95"/>
    <n v="59"/>
    <n v="1.5303125"/>
    <n v="63.793095670830184"/>
    <n v="1.6546334189621579"/>
    <n v="2"/>
    <n v="1"/>
    <n v="2"/>
    <n v="15"/>
    <n v="3"/>
    <n v="2"/>
    <n v="3"/>
    <n v="3"/>
    <n v="3"/>
    <n v="0"/>
    <n v="0"/>
    <n v="3"/>
    <n v="1"/>
    <n v="1"/>
    <n v="2"/>
  </r>
  <r>
    <n v="73797"/>
    <x v="1"/>
    <n v="57"/>
    <n v="3"/>
    <n v="1"/>
    <n v="2"/>
    <n v="1"/>
    <n v="4"/>
    <n v="1"/>
    <n v="44"/>
    <n v="1.1399999999999999"/>
    <n v="118"/>
    <n v="3.05"/>
    <n v="43"/>
    <n v="1.114090909090909"/>
    <n v="40.676572603067207"/>
    <n v="1.0538930174431049"/>
    <n v="2"/>
    <n v="1"/>
    <n v="3"/>
    <n v="4"/>
    <n v="3"/>
    <n v="3"/>
    <n v="3"/>
    <n v="3"/>
    <n v="3"/>
    <n v="5"/>
    <n v="0"/>
    <n v="7"/>
    <n v="1"/>
    <n v="1"/>
    <n v="2"/>
  </r>
  <r>
    <n v="73800"/>
    <x v="1"/>
    <n v="54"/>
    <n v="3"/>
    <n v="2"/>
    <m/>
    <n v="1"/>
    <n v="3"/>
    <n v="2"/>
    <n v="39"/>
    <n v="1.01"/>
    <n v="220"/>
    <n v="5.69"/>
    <n v="43"/>
    <n v="1.1135897435897435"/>
    <n v="37.206328575896862"/>
    <n v="0.96354850927322644"/>
    <n v="2"/>
    <n v="1"/>
    <n v="1"/>
    <n v="4"/>
    <n v="3"/>
    <n v="3"/>
    <n v="3"/>
    <n v="3"/>
    <n v="3"/>
    <m/>
    <n v="0"/>
    <n v="0"/>
    <n v="2"/>
    <n v="1"/>
    <n v="2"/>
  </r>
  <r>
    <n v="73801"/>
    <x v="1"/>
    <n v="46"/>
    <n v="2"/>
    <n v="2"/>
    <m/>
    <n v="1"/>
    <n v="3"/>
    <n v="1"/>
    <n v="92"/>
    <n v="2.38"/>
    <n v="243"/>
    <n v="6.28"/>
    <n v="99"/>
    <n v="2.5610869565217387"/>
    <n v="92.937407237526699"/>
    <n v="2.4042503176664516"/>
    <n v="2"/>
    <n v="2"/>
    <m/>
    <n v="15"/>
    <n v="2"/>
    <n v="3"/>
    <n v="3"/>
    <n v="3"/>
    <n v="3"/>
    <n v="1"/>
    <n v="2"/>
    <n v="0"/>
    <n v="1"/>
    <n v="1"/>
    <n v="2"/>
  </r>
  <r>
    <n v="73805"/>
    <x v="1"/>
    <n v="30"/>
    <n v="3"/>
    <n v="2"/>
    <m/>
    <n v="1"/>
    <n v="4"/>
    <n v="5"/>
    <n v="47"/>
    <n v="1.22"/>
    <n v="190"/>
    <n v="4.91"/>
    <n v="57"/>
    <n v="1.4795744680851062"/>
    <n v="49.896678447750361"/>
    <n v="1.2951903767288391"/>
    <n v="2"/>
    <m/>
    <m/>
    <n v="2"/>
    <n v="3"/>
    <n v="1"/>
    <n v="3"/>
    <n v="3"/>
    <n v="1"/>
    <n v="0"/>
    <n v="3"/>
    <n v="2"/>
    <n v="1"/>
    <n v="2"/>
    <m/>
  </r>
  <r>
    <n v="73807"/>
    <x v="1"/>
    <n v="50"/>
    <n v="3"/>
    <n v="2"/>
    <m/>
    <n v="1"/>
    <n v="3"/>
    <n v="1"/>
    <n v="53"/>
    <n v="1.37"/>
    <n v="152"/>
    <n v="3.93"/>
    <n v="57"/>
    <n v="1.4733962264150944"/>
    <n v="53.124921145903166"/>
    <n v="1.3732290937714593"/>
    <n v="1"/>
    <n v="2"/>
    <m/>
    <n v="15"/>
    <n v="3"/>
    <n v="2"/>
    <n v="3"/>
    <n v="3"/>
    <n v="2"/>
    <n v="1"/>
    <n v="0"/>
    <n v="0"/>
    <n v="1"/>
    <n v="1"/>
    <n v="2"/>
  </r>
  <r>
    <n v="73808"/>
    <x v="1"/>
    <n v="53"/>
    <n v="3"/>
    <n v="2"/>
    <m/>
    <n v="1"/>
    <n v="4"/>
    <n v="5"/>
    <n v="56"/>
    <n v="1.45"/>
    <n v="179"/>
    <n v="4.63"/>
    <n v="61"/>
    <n v="1.5794642857142858"/>
    <n v="51.823929311053597"/>
    <n v="1.3418695982326376"/>
    <n v="2"/>
    <n v="1"/>
    <n v="1"/>
    <n v="7"/>
    <n v="3"/>
    <n v="3"/>
    <n v="3"/>
    <n v="3"/>
    <n v="3"/>
    <n v="1"/>
    <n v="0"/>
    <n v="5"/>
    <n v="1"/>
    <n v="1"/>
    <n v="2"/>
  </r>
  <r>
    <n v="73809"/>
    <x v="1"/>
    <n v="52"/>
    <n v="3"/>
    <n v="2"/>
    <m/>
    <n v="1"/>
    <n v="4"/>
    <n v="4"/>
    <n v="93"/>
    <n v="2.4"/>
    <n v="213"/>
    <n v="5.51"/>
    <n v="103"/>
    <n v="2.6580645161290319"/>
    <n v="89.116875912162456"/>
    <n v="2.2997903461203215"/>
    <n v="2"/>
    <n v="2"/>
    <m/>
    <n v="6"/>
    <n v="4"/>
    <n v="2"/>
    <n v="3"/>
    <n v="3"/>
    <n v="3"/>
    <m/>
    <n v="0"/>
    <n v="2"/>
    <n v="1"/>
    <n v="1"/>
    <n v="2"/>
  </r>
  <r>
    <n v="73813"/>
    <x v="1"/>
    <n v="34"/>
    <n v="3"/>
    <n v="2"/>
    <m/>
    <n v="1"/>
    <n v="3"/>
    <n v="1"/>
    <n v="44"/>
    <n v="1.1399999999999999"/>
    <n v="203"/>
    <n v="5.25"/>
    <n v="40"/>
    <n v="1.0363636363636362"/>
    <n v="47.225871150062382"/>
    <n v="1.2235793888879798"/>
    <n v="2"/>
    <m/>
    <m/>
    <n v="14"/>
    <n v="4"/>
    <n v="0"/>
    <m/>
    <m/>
    <m/>
    <n v="1"/>
    <n v="0"/>
    <n v="0"/>
    <n v="1"/>
    <n v="1"/>
    <n v="2"/>
  </r>
  <r>
    <n v="73815"/>
    <x v="1"/>
    <n v="72"/>
    <n v="4"/>
    <n v="2"/>
    <m/>
    <n v="1"/>
    <n v="4"/>
    <n v="1"/>
    <n v="55"/>
    <n v="1.42"/>
    <n v="203"/>
    <n v="5.25"/>
    <n v="56"/>
    <n v="1.4458181818181817"/>
    <n v="53.041269505786765"/>
    <n v="1.3694291399675855"/>
    <n v="2"/>
    <n v="2"/>
    <m/>
    <n v="8"/>
    <n v="3"/>
    <n v="0"/>
    <n v="3"/>
    <n v="3"/>
    <n v="2"/>
    <m/>
    <n v="2"/>
    <n v="3"/>
    <n v="1"/>
    <n v="1"/>
    <n v="2"/>
  </r>
  <r>
    <n v="73831"/>
    <x v="1"/>
    <n v="48"/>
    <n v="7"/>
    <n v="2"/>
    <m/>
    <n v="1"/>
    <n v="3"/>
    <n v="3"/>
    <n v="56"/>
    <n v="1.45"/>
    <n v="177"/>
    <n v="4.58"/>
    <n v="62"/>
    <n v="1.6053571428571427"/>
    <n v="52.397184732372139"/>
    <n v="1.3567128189632069"/>
    <n v="2"/>
    <n v="1"/>
    <n v="2"/>
    <n v="6"/>
    <n v="4"/>
    <n v="3"/>
    <n v="3"/>
    <n v="3"/>
    <n v="3"/>
    <n v="4"/>
    <n v="0"/>
    <n v="0"/>
    <n v="1"/>
    <n v="1"/>
    <n v="2"/>
  </r>
  <r>
    <n v="73833"/>
    <x v="1"/>
    <n v="34"/>
    <n v="6"/>
    <n v="2"/>
    <m/>
    <n v="2"/>
    <n v="5"/>
    <n v="1"/>
    <n v="41"/>
    <n v="1.06"/>
    <n v="168"/>
    <n v="4.34"/>
    <n v="37"/>
    <n v="0.9565853658536585"/>
    <n v="48.92473925898711"/>
    <n v="1.2648835027933254"/>
    <n v="2"/>
    <m/>
    <m/>
    <n v="15"/>
    <n v="1"/>
    <n v="3"/>
    <n v="3"/>
    <n v="3"/>
    <n v="1"/>
    <n v="1"/>
    <n v="1"/>
    <n v="1"/>
    <n v="1"/>
    <n v="1"/>
    <n v="2"/>
  </r>
  <r>
    <n v="73840"/>
    <x v="1"/>
    <n v="77"/>
    <n v="3"/>
    <n v="2"/>
    <m/>
    <n v="1"/>
    <n v="5"/>
    <n v="3"/>
    <n v="83"/>
    <n v="2.15"/>
    <n v="245"/>
    <n v="6.34"/>
    <n v="84"/>
    <n v="2.1759036144578312"/>
    <n v="79.186647069206202"/>
    <n v="2.0512203758890761"/>
    <n v="2"/>
    <n v="2"/>
    <m/>
    <n v="5"/>
    <n v="3"/>
    <n v="3"/>
    <n v="3"/>
    <n v="2"/>
    <n v="2"/>
    <n v="0"/>
    <n v="0"/>
    <n v="0"/>
    <n v="1"/>
    <n v="1"/>
    <n v="2"/>
  </r>
  <r>
    <n v="73845"/>
    <x v="1"/>
    <n v="70"/>
    <n v="3"/>
    <n v="2"/>
    <m/>
    <n v="1"/>
    <n v="3"/>
    <n v="2"/>
    <n v="41"/>
    <n v="1.06"/>
    <n v="175"/>
    <n v="4.53"/>
    <n v="45"/>
    <n v="1.1634146341463416"/>
    <n v="44.835060341598158"/>
    <n v="1.1591503405388792"/>
    <n v="2"/>
    <n v="2"/>
    <m/>
    <n v="4"/>
    <n v="4"/>
    <n v="2"/>
    <n v="2"/>
    <n v="2"/>
    <n v="2"/>
    <m/>
    <n v="2"/>
    <n v="21"/>
    <n v="1"/>
    <n v="1"/>
    <n v="2"/>
  </r>
  <r>
    <n v="73846"/>
    <x v="1"/>
    <n v="24"/>
    <n v="4"/>
    <n v="2"/>
    <m/>
    <n v="1"/>
    <n v="4"/>
    <n v="5"/>
    <n v="47"/>
    <n v="1.22"/>
    <n v="122"/>
    <n v="3.15"/>
    <n v="51"/>
    <n v="1.3238297872340425"/>
    <n v="44.807370007045563"/>
    <n v="1.1630849235871401"/>
    <n v="1"/>
    <m/>
    <m/>
    <n v="7"/>
    <n v="4"/>
    <n v="0"/>
    <m/>
    <m/>
    <m/>
    <n v="2"/>
    <n v="0"/>
    <n v="2"/>
    <n v="1"/>
    <n v="1"/>
    <n v="1"/>
  </r>
  <r>
    <n v="73848"/>
    <x v="1"/>
    <n v="65"/>
    <n v="3"/>
    <n v="2"/>
    <m/>
    <n v="1"/>
    <n v="5"/>
    <n v="2"/>
    <n v="50"/>
    <n v="1.29"/>
    <n v="183"/>
    <n v="4.7300000000000004"/>
    <n v="57"/>
    <n v="1.4706000000000001"/>
    <n v="63.866457446012596"/>
    <n v="1.647754602107125"/>
    <n v="2"/>
    <n v="2"/>
    <m/>
    <n v="3"/>
    <n v="1"/>
    <n v="4"/>
    <n v="4"/>
    <n v="4"/>
    <n v="4"/>
    <n v="0"/>
    <n v="0"/>
    <n v="0"/>
    <n v="1"/>
    <n v="1"/>
    <n v="2"/>
  </r>
  <r>
    <n v="73851"/>
    <x v="1"/>
    <n v="48"/>
    <n v="1"/>
    <n v="2"/>
    <m/>
    <n v="2"/>
    <n v="5"/>
    <n v="1"/>
    <n v="55"/>
    <n v="1.42"/>
    <n v="210"/>
    <n v="5.43"/>
    <n v="63"/>
    <n v="1.6265454545454545"/>
    <n v="57.358459083736776"/>
    <n v="1.4808911254346586"/>
    <n v="1"/>
    <n v="2"/>
    <m/>
    <n v="15"/>
    <n v="2"/>
    <n v="3"/>
    <n v="3"/>
    <n v="3"/>
    <n v="3"/>
    <n v="0"/>
    <n v="0"/>
    <n v="0"/>
    <n v="1"/>
    <n v="1"/>
    <n v="2"/>
  </r>
  <r>
    <n v="73852"/>
    <x v="1"/>
    <n v="40"/>
    <n v="1"/>
    <n v="2"/>
    <m/>
    <n v="2"/>
    <n v="2"/>
    <n v="1"/>
    <n v="60"/>
    <n v="1.55"/>
    <n v="176"/>
    <n v="4.55"/>
    <n v="69"/>
    <n v="1.7825"/>
    <n v="61.731636310298491"/>
    <n v="1.5947339380160444"/>
    <n v="1"/>
    <n v="2"/>
    <m/>
    <n v="8"/>
    <n v="4"/>
    <n v="2"/>
    <n v="3"/>
    <n v="3"/>
    <n v="2"/>
    <n v="0"/>
    <n v="10"/>
    <n v="0"/>
    <n v="1"/>
    <n v="2"/>
    <m/>
  </r>
  <r>
    <n v="73855"/>
    <x v="1"/>
    <n v="38"/>
    <n v="3"/>
    <n v="2"/>
    <m/>
    <n v="1"/>
    <n v="4"/>
    <n v="4"/>
    <n v="46"/>
    <n v="1.19"/>
    <n v="143"/>
    <n v="3.7"/>
    <n v="45"/>
    <n v="1.1641304347826087"/>
    <n v="51.980556225419768"/>
    <n v="1.3447143893097722"/>
    <n v="2"/>
    <m/>
    <m/>
    <n v="2"/>
    <n v="4"/>
    <n v="2"/>
    <n v="3"/>
    <n v="2"/>
    <n v="2"/>
    <n v="2"/>
    <n v="5"/>
    <n v="10"/>
    <n v="1"/>
    <n v="1"/>
    <n v="2"/>
  </r>
  <r>
    <n v="73862"/>
    <x v="1"/>
    <n v="61"/>
    <n v="3"/>
    <n v="2"/>
    <m/>
    <n v="1"/>
    <n v="3"/>
    <n v="1"/>
    <n v="67"/>
    <n v="1.73"/>
    <n v="163"/>
    <n v="4.22"/>
    <n v="61"/>
    <n v="1.5750746268656717"/>
    <n v="69.016060681682106"/>
    <n v="1.7820564922285083"/>
    <n v="2"/>
    <n v="2"/>
    <m/>
    <n v="6"/>
    <n v="1"/>
    <n v="0"/>
    <m/>
    <m/>
    <m/>
    <n v="1"/>
    <n v="0"/>
    <n v="1"/>
    <n v="2"/>
    <n v="2"/>
    <m/>
  </r>
  <r>
    <n v="73864"/>
    <x v="1"/>
    <n v="62"/>
    <n v="3"/>
    <n v="2"/>
    <m/>
    <n v="1"/>
    <n v="4"/>
    <n v="1"/>
    <n v="60"/>
    <n v="1.55"/>
    <n v="243"/>
    <n v="6.28"/>
    <n v="58"/>
    <n v="1.4983333333333335"/>
    <n v="54.834727719443691"/>
    <n v="1.4165637994189622"/>
    <n v="2"/>
    <n v="2"/>
    <m/>
    <n v="5"/>
    <n v="3"/>
    <n v="3"/>
    <n v="3"/>
    <n v="3"/>
    <n v="3"/>
    <n v="0"/>
    <n v="0"/>
    <n v="0"/>
    <n v="1"/>
    <n v="1"/>
    <n v="2"/>
  </r>
  <r>
    <n v="73866"/>
    <x v="1"/>
    <n v="47"/>
    <n v="2"/>
    <n v="2"/>
    <m/>
    <n v="1"/>
    <n v="4"/>
    <n v="1"/>
    <n v="42"/>
    <n v="1.0900000000000001"/>
    <n v="202"/>
    <n v="5.22"/>
    <n v="45"/>
    <n v="1.1678571428571429"/>
    <n v="40.275524372046057"/>
    <n v="1.0452457515602429"/>
    <n v="2"/>
    <n v="2"/>
    <m/>
    <n v="15"/>
    <n v="2"/>
    <n v="3"/>
    <n v="3"/>
    <n v="3"/>
    <n v="3"/>
    <n v="1"/>
    <n v="1"/>
    <n v="1"/>
    <n v="1"/>
    <n v="1"/>
    <n v="2"/>
  </r>
  <r>
    <n v="73872"/>
    <x v="1"/>
    <n v="63"/>
    <n v="6"/>
    <n v="2"/>
    <m/>
    <n v="2"/>
    <n v="4"/>
    <n v="1"/>
    <n v="63"/>
    <n v="1.63"/>
    <n v="175"/>
    <n v="4.53"/>
    <n v="66"/>
    <n v="1.7076190476190476"/>
    <n v="76.683238265777064"/>
    <n v="1.984026640844708"/>
    <n v="1"/>
    <n v="2"/>
    <m/>
    <n v="77"/>
    <n v="3"/>
    <n v="0"/>
    <n v="3"/>
    <n v="3"/>
    <n v="3"/>
    <m/>
    <n v="0"/>
    <n v="0"/>
    <n v="1"/>
    <n v="1"/>
    <n v="2"/>
  </r>
  <r>
    <n v="73878"/>
    <x v="1"/>
    <n v="45"/>
    <n v="4"/>
    <n v="2"/>
    <m/>
    <n v="1"/>
    <n v="2"/>
    <n v="5"/>
    <n v="56"/>
    <n v="1.45"/>
    <n v="237"/>
    <n v="6.13"/>
    <n v="55"/>
    <n v="1.4241071428571428"/>
    <n v="50.421569311233256"/>
    <n v="1.3055584910944324"/>
    <n v="2"/>
    <n v="2"/>
    <m/>
    <n v="7"/>
    <n v="4"/>
    <n v="0"/>
    <n v="3"/>
    <n v="3"/>
    <n v="2"/>
    <n v="21"/>
    <n v="0"/>
    <n v="0"/>
    <n v="1"/>
    <n v="1"/>
    <n v="2"/>
  </r>
  <r>
    <n v="73879"/>
    <x v="1"/>
    <n v="58"/>
    <n v="3"/>
    <n v="2"/>
    <m/>
    <n v="1"/>
    <n v="4"/>
    <n v="3"/>
    <n v="61"/>
    <n v="1.58"/>
    <n v="236"/>
    <n v="6.1"/>
    <n v="60"/>
    <n v="1.5540983606557379"/>
    <n v="62.726999000962991"/>
    <n v="1.6247321052708448"/>
    <n v="2"/>
    <n v="1"/>
    <n v="2"/>
    <n v="7"/>
    <n v="5"/>
    <n v="1"/>
    <n v="3"/>
    <n v="3"/>
    <n v="3"/>
    <n v="1"/>
    <n v="0"/>
    <n v="30"/>
    <n v="1"/>
    <n v="1"/>
    <n v="1"/>
  </r>
  <r>
    <n v="73880"/>
    <x v="1"/>
    <n v="50"/>
    <n v="3"/>
    <n v="2"/>
    <m/>
    <n v="1"/>
    <n v="3"/>
    <n v="3"/>
    <n v="43"/>
    <n v="1.1100000000000001"/>
    <n v="157"/>
    <n v="4.0599999999999996"/>
    <n v="40"/>
    <n v="1.032558139534884"/>
    <n v="44.883876078631474"/>
    <n v="1.1586302894716498"/>
    <n v="2"/>
    <n v="2"/>
    <m/>
    <n v="10"/>
    <n v="4"/>
    <n v="3"/>
    <n v="3"/>
    <n v="3"/>
    <n v="3"/>
    <m/>
    <n v="0"/>
    <n v="2"/>
    <n v="1"/>
    <n v="1"/>
    <n v="2"/>
  </r>
  <r>
    <n v="73882"/>
    <x v="1"/>
    <n v="25"/>
    <n v="3"/>
    <n v="2"/>
    <m/>
    <n v="1"/>
    <n v="5"/>
    <n v="5"/>
    <n v="65"/>
    <n v="1.68"/>
    <n v="223"/>
    <n v="5.77"/>
    <n v="61"/>
    <n v="1.5766153846153845"/>
    <n v="82.233664706107888"/>
    <n v="2.1254239493270961"/>
    <n v="1"/>
    <m/>
    <m/>
    <n v="3"/>
    <n v="3"/>
    <n v="3"/>
    <n v="3"/>
    <n v="3"/>
    <n v="2"/>
    <n v="2"/>
    <n v="1"/>
    <n v="2"/>
    <n v="1"/>
    <n v="1"/>
    <n v="2"/>
  </r>
  <r>
    <n v="73886"/>
    <x v="1"/>
    <n v="64"/>
    <n v="2"/>
    <n v="2"/>
    <m/>
    <n v="77"/>
    <n v="5"/>
    <n v="77"/>
    <n v="61"/>
    <n v="1.58"/>
    <n v="250"/>
    <n v="6.47"/>
    <n v="64"/>
    <n v="1.657704918032787"/>
    <n v="55.348626043846842"/>
    <n v="1.433620149988164"/>
    <n v="1"/>
    <n v="2"/>
    <m/>
    <n v="15"/>
    <n v="3"/>
    <n v="3"/>
    <n v="3"/>
    <n v="2"/>
    <n v="2"/>
    <n v="0"/>
    <n v="0"/>
    <n v="4"/>
    <n v="1"/>
    <n v="1"/>
    <n v="2"/>
  </r>
  <r>
    <n v="73902"/>
    <x v="1"/>
    <n v="28"/>
    <n v="6"/>
    <n v="2"/>
    <m/>
    <n v="2"/>
    <n v="5"/>
    <n v="1"/>
    <n v="59"/>
    <n v="1.53"/>
    <n v="143"/>
    <n v="3.7"/>
    <n v="69"/>
    <n v="1.7893220338983051"/>
    <n v="57.923112386083858"/>
    <n v="1.5020739313679374"/>
    <n v="1"/>
    <m/>
    <m/>
    <n v="15"/>
    <n v="3"/>
    <n v="2"/>
    <m/>
    <m/>
    <m/>
    <n v="1"/>
    <n v="2"/>
    <n v="4"/>
    <n v="1"/>
    <n v="1"/>
    <n v="2"/>
  </r>
  <r>
    <n v="73906"/>
    <x v="1"/>
    <n v="34"/>
    <n v="1"/>
    <n v="2"/>
    <m/>
    <n v="2"/>
    <n v="1"/>
    <n v="4"/>
    <n v="48"/>
    <n v="1.24"/>
    <n v="192"/>
    <n v="4.97"/>
    <n v="46"/>
    <n v="1.1883333333333332"/>
    <n v="46.189307867113662"/>
    <n v="1.1932237865671029"/>
    <n v="1"/>
    <m/>
    <m/>
    <n v="3"/>
    <n v="3"/>
    <n v="1"/>
    <n v="3"/>
    <n v="3"/>
    <n v="2"/>
    <m/>
    <n v="0"/>
    <n v="0"/>
    <n v="2"/>
    <n v="2"/>
    <m/>
  </r>
  <r>
    <n v="73914"/>
    <x v="1"/>
    <n v="52"/>
    <n v="7"/>
    <n v="2"/>
    <m/>
    <n v="1"/>
    <n v="4"/>
    <n v="5"/>
    <n v="59"/>
    <n v="1.53"/>
    <n v="236"/>
    <n v="6.1"/>
    <n v="66"/>
    <n v="1.7115254237288136"/>
    <n v="62.11131876676388"/>
    <n v="1.6106833510703176"/>
    <n v="2"/>
    <n v="1"/>
    <n v="1"/>
    <n v="12"/>
    <n v="3"/>
    <n v="2"/>
    <n v="3"/>
    <n v="3"/>
    <n v="4"/>
    <n v="1"/>
    <n v="0"/>
    <n v="30"/>
    <n v="1"/>
    <n v="1"/>
    <n v="2"/>
  </r>
  <r>
    <n v="73922"/>
    <x v="1"/>
    <n v="75"/>
    <n v="3"/>
    <n v="2"/>
    <m/>
    <n v="1"/>
    <n v="4"/>
    <n v="1"/>
    <n v="57"/>
    <n v="1.47"/>
    <n v="258"/>
    <n v="6.67"/>
    <n v="58"/>
    <n v="1.4957894736842106"/>
    <n v="59.834373968010759"/>
    <n v="1.5430970128592247"/>
    <n v="1"/>
    <n v="2"/>
    <m/>
    <n v="5"/>
    <n v="4"/>
    <n v="3"/>
    <n v="2"/>
    <n v="2"/>
    <n v="3"/>
    <n v="3"/>
    <n v="2"/>
    <n v="1"/>
    <n v="1"/>
    <n v="1"/>
    <n v="2"/>
  </r>
  <r>
    <n v="73924"/>
    <x v="1"/>
    <n v="39"/>
    <n v="3"/>
    <n v="2"/>
    <m/>
    <n v="1"/>
    <n v="5"/>
    <n v="1"/>
    <n v="65"/>
    <n v="1.68"/>
    <n v="185"/>
    <n v="4.78"/>
    <n v="71"/>
    <n v="1.8350769230769231"/>
    <n v="64.22810456543823"/>
    <n v="1.6600494718451726"/>
    <n v="2"/>
    <m/>
    <m/>
    <n v="77"/>
    <n v="3"/>
    <n v="0"/>
    <n v="3"/>
    <n v="3"/>
    <n v="0"/>
    <n v="0"/>
    <n v="0"/>
    <n v="0"/>
    <n v="1"/>
    <n v="1"/>
    <n v="2"/>
  </r>
  <r>
    <n v="73930"/>
    <x v="1"/>
    <n v="70"/>
    <n v="4"/>
    <n v="2"/>
    <m/>
    <n v="1"/>
    <n v="4"/>
    <n v="1"/>
    <n v="107"/>
    <n v="2.77"/>
    <n v="199"/>
    <n v="5.15"/>
    <n v="101"/>
    <n v="2.6146728971962614"/>
    <n v="115.30013880981163"/>
    <n v="2.9848727523661513"/>
    <n v="2"/>
    <n v="1"/>
    <n v="2"/>
    <n v="15"/>
    <n v="2"/>
    <n v="2"/>
    <n v="3"/>
    <n v="3"/>
    <n v="2"/>
    <n v="1"/>
    <n v="1"/>
    <n v="0"/>
    <n v="1"/>
    <n v="1"/>
    <n v="2"/>
  </r>
  <r>
    <n v="73931"/>
    <x v="1"/>
    <n v="37"/>
    <n v="1"/>
    <n v="2"/>
    <m/>
    <n v="2"/>
    <n v="2"/>
    <n v="1"/>
    <n v="42"/>
    <n v="1.0900000000000001"/>
    <n v="154"/>
    <n v="3.98"/>
    <n v="47"/>
    <n v="1.2197619047619048"/>
    <n v="41.21847631735595"/>
    <n v="1.0697175996647141"/>
    <n v="1"/>
    <m/>
    <m/>
    <n v="5"/>
    <n v="2"/>
    <n v="0"/>
    <n v="2"/>
    <n v="2"/>
    <n v="2"/>
    <m/>
    <n v="0"/>
    <n v="0"/>
    <n v="2"/>
    <n v="2"/>
    <m/>
  </r>
  <r>
    <n v="73937"/>
    <x v="1"/>
    <n v="41"/>
    <n v="1"/>
    <n v="2"/>
    <m/>
    <n v="2"/>
    <n v="1"/>
    <n v="1"/>
    <n v="59"/>
    <n v="1.53"/>
    <n v="211"/>
    <n v="5.46"/>
    <n v="67"/>
    <n v="1.7374576271186442"/>
    <n v="67.609787897127362"/>
    <n v="1.753270770891608"/>
    <n v="1"/>
    <n v="2"/>
    <m/>
    <n v="5"/>
    <n v="4"/>
    <n v="0"/>
    <m/>
    <m/>
    <m/>
    <n v="0"/>
    <n v="2"/>
    <n v="0"/>
    <n v="1"/>
    <n v="2"/>
    <m/>
  </r>
  <r>
    <n v="73938"/>
    <x v="1"/>
    <n v="53"/>
    <n v="3"/>
    <n v="2"/>
    <m/>
    <n v="1"/>
    <n v="4"/>
    <n v="1"/>
    <n v="54"/>
    <n v="1.4"/>
    <n v="219"/>
    <n v="5.66"/>
    <n v="57"/>
    <n v="1.4777777777777776"/>
    <n v="50.121443759722297"/>
    <n v="1.2994448382150223"/>
    <n v="2"/>
    <n v="2"/>
    <m/>
    <n v="15"/>
    <n v="3"/>
    <n v="0"/>
    <m/>
    <m/>
    <m/>
    <n v="0"/>
    <n v="0"/>
    <n v="0"/>
    <n v="1"/>
    <n v="1"/>
    <n v="2"/>
  </r>
  <r>
    <n v="73954"/>
    <x v="1"/>
    <n v="45"/>
    <n v="3"/>
    <n v="2"/>
    <m/>
    <n v="1"/>
    <n v="4"/>
    <n v="1"/>
    <n v="61"/>
    <n v="1.58"/>
    <n v="157"/>
    <n v="4.0599999999999996"/>
    <n v="70"/>
    <n v="1.8131147540983608"/>
    <n v="48.294472177804323"/>
    <n v="1.2509060006709973"/>
    <n v="2"/>
    <n v="2"/>
    <m/>
    <n v="15"/>
    <n v="3"/>
    <n v="2"/>
    <n v="3"/>
    <n v="3"/>
    <n v="3"/>
    <n v="5"/>
    <n v="0"/>
    <n v="0"/>
    <n v="1"/>
    <n v="1"/>
    <n v="2"/>
  </r>
  <r>
    <n v="73955"/>
    <x v="1"/>
    <n v="31"/>
    <n v="4"/>
    <n v="2"/>
    <m/>
    <n v="1"/>
    <n v="5"/>
    <n v="1"/>
    <n v="57"/>
    <n v="1.47"/>
    <n v="196"/>
    <n v="5.07"/>
    <n v="56"/>
    <n v="1.4442105263157894"/>
    <n v="56.531192176185982"/>
    <n v="1.4579096929647963"/>
    <n v="2"/>
    <m/>
    <m/>
    <n v="15"/>
    <n v="3"/>
    <n v="3"/>
    <n v="2"/>
    <n v="2"/>
    <n v="2"/>
    <n v="4"/>
    <n v="1"/>
    <n v="2"/>
    <n v="1"/>
    <n v="1"/>
    <n v="2"/>
  </r>
  <r>
    <n v="73957"/>
    <x v="1"/>
    <n v="26"/>
    <n v="6"/>
    <n v="2"/>
    <m/>
    <n v="2"/>
    <n v="3"/>
    <n v="1"/>
    <n v="50"/>
    <n v="1.29"/>
    <n v="121"/>
    <n v="3.13"/>
    <n v="53"/>
    <n v="1.3674000000000002"/>
    <n v="55.059518095984487"/>
    <n v="1.4205355668763997"/>
    <n v="1"/>
    <m/>
    <m/>
    <n v="15"/>
    <n v="3"/>
    <n v="1"/>
    <n v="3"/>
    <n v="3"/>
    <n v="3"/>
    <n v="0"/>
    <n v="1"/>
    <n v="0"/>
    <n v="1"/>
    <n v="1"/>
    <n v="1"/>
  </r>
  <r>
    <n v="73975"/>
    <x v="1"/>
    <n v="64"/>
    <n v="3"/>
    <n v="2"/>
    <m/>
    <n v="1"/>
    <n v="4"/>
    <n v="2"/>
    <n v="22"/>
    <n v="0.56999999999999995"/>
    <n v="161"/>
    <n v="4.16"/>
    <n v="26"/>
    <n v="0.67363636363636359"/>
    <n v="14.582620990271057"/>
    <n v="0.37782245292975003"/>
    <n v="2"/>
    <n v="2"/>
    <m/>
    <n v="4"/>
    <n v="3"/>
    <n v="0"/>
    <m/>
    <m/>
    <m/>
    <n v="0"/>
    <n v="17"/>
    <n v="10"/>
    <n v="1"/>
    <n v="1"/>
    <n v="2"/>
  </r>
  <r>
    <n v="73979"/>
    <x v="1"/>
    <n v="61"/>
    <n v="3"/>
    <n v="2"/>
    <m/>
    <n v="1"/>
    <n v="3"/>
    <n v="1"/>
    <n v="106"/>
    <n v="2.74"/>
    <n v="224"/>
    <n v="5.79"/>
    <n v="113"/>
    <n v="2.9209433962264151"/>
    <n v="111.29705373359046"/>
    <n v="2.8769238417928102"/>
    <n v="2"/>
    <n v="2"/>
    <m/>
    <n v="15"/>
    <n v="2"/>
    <n v="1"/>
    <n v="3"/>
    <n v="3"/>
    <n v="2"/>
    <n v="1"/>
    <n v="0"/>
    <n v="1"/>
    <n v="1"/>
    <n v="1"/>
    <n v="2"/>
  </r>
  <r>
    <n v="73981"/>
    <x v="1"/>
    <n v="36"/>
    <n v="6"/>
    <n v="2"/>
    <m/>
    <n v="2"/>
    <n v="3"/>
    <n v="5"/>
    <n v="70"/>
    <n v="1.81"/>
    <n v="193"/>
    <n v="4.99"/>
    <n v="67"/>
    <n v="1.7324285714285717"/>
    <n v="62.360242325681696"/>
    <n v="1.6124576944211984"/>
    <n v="2"/>
    <m/>
    <m/>
    <n v="7"/>
    <n v="4"/>
    <n v="2"/>
    <m/>
    <m/>
    <m/>
    <m/>
    <n v="4"/>
    <n v="3"/>
    <n v="1"/>
    <n v="2"/>
    <m/>
  </r>
  <r>
    <n v="73985"/>
    <x v="1"/>
    <n v="43"/>
    <n v="2"/>
    <n v="2"/>
    <m/>
    <n v="2"/>
    <n v="2"/>
    <n v="1"/>
    <n v="44"/>
    <n v="1.1399999999999999"/>
    <n v="134"/>
    <n v="3.47"/>
    <n v="41"/>
    <n v="1.0622727272727273"/>
    <n v="42.501972459968691"/>
    <n v="1.101187468281007"/>
    <n v="1"/>
    <n v="2"/>
    <m/>
    <n v="9"/>
    <n v="3"/>
    <n v="0"/>
    <m/>
    <m/>
    <m/>
    <n v="1"/>
    <n v="0"/>
    <n v="120"/>
    <n v="1"/>
    <n v="1"/>
    <n v="2"/>
  </r>
  <r>
    <n v="73990"/>
    <x v="1"/>
    <n v="50"/>
    <n v="6"/>
    <n v="2"/>
    <m/>
    <n v="2"/>
    <n v="5"/>
    <n v="1"/>
    <n v="77"/>
    <n v="1.99"/>
    <n v="184"/>
    <n v="4.76"/>
    <n v="82"/>
    <n v="2.1192207792207793"/>
    <n v="86.521812033648814"/>
    <n v="2.2360831941163783"/>
    <n v="1"/>
    <n v="2"/>
    <m/>
    <n v="15"/>
    <n v="3"/>
    <n v="0"/>
    <m/>
    <m/>
    <m/>
    <n v="1"/>
    <n v="0"/>
    <n v="0"/>
    <n v="1"/>
    <n v="1"/>
    <n v="2"/>
  </r>
  <r>
    <n v="73995"/>
    <x v="1"/>
    <n v="40"/>
    <n v="6"/>
    <n v="2"/>
    <m/>
    <n v="2"/>
    <n v="5"/>
    <n v="2"/>
    <n v="68"/>
    <n v="1.76"/>
    <n v="154"/>
    <n v="3.98"/>
    <n v="67"/>
    <n v="1.7341176470588235"/>
    <n v="68.051260141203073"/>
    <n v="1.7613267330664324"/>
    <n v="1"/>
    <n v="2"/>
    <m/>
    <n v="9"/>
    <n v="2"/>
    <n v="1"/>
    <n v="3"/>
    <n v="2"/>
    <n v="2"/>
    <n v="1"/>
    <n v="2"/>
    <n v="2"/>
    <n v="1"/>
    <n v="1"/>
    <n v="2"/>
  </r>
  <r>
    <n v="73998"/>
    <x v="1"/>
    <n v="32"/>
    <n v="4"/>
    <n v="2"/>
    <m/>
    <n v="1"/>
    <n v="4"/>
    <n v="5"/>
    <n v="55"/>
    <n v="1.42"/>
    <n v="134"/>
    <n v="3.47"/>
    <n v="52"/>
    <n v="1.3425454545454547"/>
    <n v="63.066419741938326"/>
    <n v="1.6282602915191351"/>
    <n v="2"/>
    <m/>
    <m/>
    <n v="7"/>
    <n v="3"/>
    <n v="0"/>
    <m/>
    <m/>
    <m/>
    <n v="3"/>
    <n v="0"/>
    <n v="2"/>
    <n v="1"/>
    <n v="1"/>
    <n v="2"/>
  </r>
  <r>
    <n v="74003"/>
    <x v="1"/>
    <n v="68"/>
    <n v="4"/>
    <n v="2"/>
    <m/>
    <n v="1"/>
    <n v="3"/>
    <n v="4"/>
    <n v="53"/>
    <n v="1.37"/>
    <n v="201"/>
    <n v="5.2"/>
    <n v="60"/>
    <n v="1.5509433962264152"/>
    <n v="52.913761214010677"/>
    <n v="1.3677708087395215"/>
    <n v="1"/>
    <n v="2"/>
    <m/>
    <n v="4"/>
    <n v="2"/>
    <n v="3"/>
    <m/>
    <m/>
    <m/>
    <m/>
    <n v="4"/>
    <n v="1"/>
    <n v="1"/>
    <n v="1"/>
    <n v="2"/>
  </r>
  <r>
    <n v="74004"/>
    <x v="1"/>
    <n v="31"/>
    <n v="4"/>
    <n v="2"/>
    <m/>
    <n v="1"/>
    <n v="5"/>
    <n v="1"/>
    <n v="42"/>
    <n v="1.0900000000000001"/>
    <n v="194"/>
    <n v="5.0199999999999996"/>
    <n v="41"/>
    <n v="1.0640476190476191"/>
    <n v="49.719564830240756"/>
    <n v="1.2903410872610102"/>
    <n v="2"/>
    <m/>
    <m/>
    <n v="9"/>
    <n v="3"/>
    <n v="1"/>
    <m/>
    <m/>
    <m/>
    <n v="0"/>
    <n v="0"/>
    <n v="0"/>
    <n v="1"/>
    <n v="1"/>
    <n v="2"/>
  </r>
  <r>
    <n v="74006"/>
    <x v="1"/>
    <n v="34"/>
    <n v="4"/>
    <n v="2"/>
    <m/>
    <n v="1"/>
    <n v="2"/>
    <n v="3"/>
    <n v="40"/>
    <n v="1.03"/>
    <n v="135"/>
    <n v="3.49"/>
    <n v="44"/>
    <n v="1.133"/>
    <n v="40.913695093458365"/>
    <n v="1.0535276486565528"/>
    <n v="2"/>
    <m/>
    <m/>
    <n v="6"/>
    <n v="3"/>
    <n v="2"/>
    <n v="3"/>
    <n v="3"/>
    <n v="2"/>
    <n v="3"/>
    <n v="0"/>
    <n v="0"/>
    <n v="1"/>
    <n v="2"/>
    <m/>
  </r>
  <r>
    <n v="74007"/>
    <x v="1"/>
    <n v="71"/>
    <n v="3"/>
    <n v="2"/>
    <m/>
    <n v="1"/>
    <n v="4"/>
    <n v="1"/>
    <n v="109"/>
    <n v="2.82"/>
    <n v="249"/>
    <n v="6.44"/>
    <n v="115"/>
    <n v="2.9752293577981646"/>
    <n v="107.22100902064527"/>
    <n v="2.7739747287910057"/>
    <n v="2"/>
    <n v="2"/>
    <m/>
    <n v="7"/>
    <n v="2"/>
    <n v="1"/>
    <n v="3"/>
    <n v="3"/>
    <n v="1"/>
    <n v="0"/>
    <n v="2"/>
    <n v="2"/>
    <n v="1"/>
    <n v="1"/>
    <n v="2"/>
  </r>
  <r>
    <n v="74008"/>
    <x v="1"/>
    <n v="49"/>
    <n v="3"/>
    <n v="2"/>
    <m/>
    <n v="1"/>
    <n v="4"/>
    <n v="1"/>
    <n v="73"/>
    <n v="1.89"/>
    <n v="267"/>
    <n v="6.9"/>
    <n v="67"/>
    <n v="1.7346575342465753"/>
    <n v="68.586441744006777"/>
    <n v="1.7757311629612713"/>
    <n v="2"/>
    <n v="2"/>
    <m/>
    <n v="8"/>
    <n v="3"/>
    <n v="3"/>
    <n v="3"/>
    <n v="3"/>
    <n v="3"/>
    <n v="0"/>
    <n v="0"/>
    <n v="0"/>
    <n v="1"/>
    <n v="1"/>
    <n v="2"/>
  </r>
  <r>
    <n v="74012"/>
    <x v="1"/>
    <n v="68"/>
    <n v="1"/>
    <n v="2"/>
    <m/>
    <n v="2"/>
    <n v="1"/>
    <n v="2"/>
    <n v="45"/>
    <n v="1.1599999999999999"/>
    <n v="186"/>
    <n v="4.8099999999999996"/>
    <n v="40"/>
    <n v="1.0311111111111111"/>
    <n v="46.030695320696786"/>
    <n v="1.1865690349335172"/>
    <n v="1"/>
    <n v="2"/>
    <m/>
    <n v="7"/>
    <n v="3"/>
    <n v="1"/>
    <m/>
    <m/>
    <m/>
    <m/>
    <n v="0"/>
    <n v="0"/>
    <n v="1"/>
    <n v="2"/>
    <m/>
  </r>
  <r>
    <n v="74013"/>
    <x v="1"/>
    <n v="56"/>
    <n v="3"/>
    <n v="2"/>
    <m/>
    <n v="1"/>
    <n v="4"/>
    <n v="1"/>
    <n v="86"/>
    <n v="2.2200000000000002"/>
    <n v="180"/>
    <n v="4.6500000000000004"/>
    <n v="85"/>
    <n v="2.1941860465116281"/>
    <n v="86.83890063315323"/>
    <n v="2.2416553419255836"/>
    <n v="2"/>
    <n v="2"/>
    <m/>
    <n v="15"/>
    <n v="2"/>
    <n v="2"/>
    <n v="3"/>
    <n v="3"/>
    <n v="2"/>
    <n v="1"/>
    <n v="8"/>
    <n v="0"/>
    <n v="1"/>
    <n v="1"/>
    <n v="2"/>
  </r>
  <r>
    <n v="74022"/>
    <x v="1"/>
    <n v="66"/>
    <n v="1"/>
    <n v="2"/>
    <m/>
    <n v="2"/>
    <n v="1"/>
    <n v="2"/>
    <n v="46"/>
    <n v="1.19"/>
    <n v="180"/>
    <n v="4.6500000000000004"/>
    <n v="46"/>
    <n v="1.19"/>
    <n v="47.959527921421753"/>
    <n v="1.2406921353585192"/>
    <n v="1"/>
    <n v="1"/>
    <n v="2"/>
    <n v="3"/>
    <n v="5"/>
    <n v="3"/>
    <n v="3"/>
    <n v="3"/>
    <n v="2"/>
    <n v="0"/>
    <n v="0"/>
    <n v="0"/>
    <n v="2"/>
    <n v="1"/>
    <n v="2"/>
  </r>
  <r>
    <n v="74028"/>
    <x v="1"/>
    <n v="57"/>
    <n v="4"/>
    <n v="2"/>
    <m/>
    <n v="1"/>
    <n v="2"/>
    <n v="1"/>
    <n v="45"/>
    <n v="1.1599999999999999"/>
    <n v="120"/>
    <n v="3.1"/>
    <n v="41"/>
    <n v="1.0568888888888888"/>
    <n v="49.850432671338694"/>
    <n v="1.2850333755278418"/>
    <n v="2"/>
    <n v="2"/>
    <m/>
    <n v="6"/>
    <n v="3"/>
    <n v="2"/>
    <n v="4"/>
    <n v="4"/>
    <n v="4"/>
    <m/>
    <n v="0"/>
    <n v="0"/>
    <n v="2"/>
    <n v="2"/>
    <m/>
  </r>
  <r>
    <n v="74032"/>
    <x v="1"/>
    <n v="47"/>
    <n v="3"/>
    <n v="2"/>
    <m/>
    <n v="1"/>
    <n v="5"/>
    <n v="1"/>
    <n v="59"/>
    <n v="1.53"/>
    <n v="188"/>
    <n v="4.8600000000000003"/>
    <n v="64"/>
    <n v="1.6596610169491526"/>
    <n v="52.997375995963601"/>
    <n v="1.3743387334546493"/>
    <n v="2"/>
    <n v="2"/>
    <m/>
    <n v="15"/>
    <n v="3"/>
    <n v="2"/>
    <n v="3"/>
    <n v="3"/>
    <n v="3"/>
    <n v="3"/>
    <n v="1"/>
    <n v="6"/>
    <n v="1"/>
    <n v="1"/>
    <n v="2"/>
  </r>
  <r>
    <n v="74038"/>
    <x v="1"/>
    <n v="54"/>
    <n v="4"/>
    <n v="2"/>
    <m/>
    <n v="1"/>
    <n v="4"/>
    <n v="3"/>
    <n v="62"/>
    <n v="1.6"/>
    <n v="206"/>
    <n v="5.33"/>
    <n v="66"/>
    <n v="1.703225806451613"/>
    <n v="64.777600411279593"/>
    <n v="1.6716800106136671"/>
    <n v="2"/>
    <n v="2"/>
    <m/>
    <n v="1"/>
    <n v="3"/>
    <n v="2"/>
    <n v="3"/>
    <n v="3"/>
    <n v="2"/>
    <n v="2"/>
    <n v="3"/>
    <n v="0"/>
    <n v="2"/>
    <n v="2"/>
    <m/>
  </r>
  <r>
    <n v="74046"/>
    <x v="1"/>
    <n v="41"/>
    <n v="3"/>
    <n v="2"/>
    <m/>
    <n v="2"/>
    <n v="4"/>
    <n v="1"/>
    <n v="63"/>
    <n v="1.63"/>
    <n v="184"/>
    <n v="4.76"/>
    <n v="69"/>
    <n v="1.7852380952380953"/>
    <n v="66.216158845282735"/>
    <n v="1.7132117288541404"/>
    <n v="1"/>
    <n v="2"/>
    <m/>
    <n v="15"/>
    <n v="3"/>
    <n v="0"/>
    <m/>
    <m/>
    <m/>
    <n v="2"/>
    <n v="4"/>
    <n v="0"/>
    <n v="1"/>
    <n v="1"/>
    <n v="2"/>
  </r>
  <r>
    <n v="74047"/>
    <x v="1"/>
    <n v="40"/>
    <n v="1"/>
    <n v="2"/>
    <m/>
    <n v="2"/>
    <n v="2"/>
    <n v="6"/>
    <n v="29"/>
    <n v="0.75"/>
    <n v="186"/>
    <n v="4.8099999999999996"/>
    <n v="26"/>
    <n v="0.67241379310344829"/>
    <n v="34.001431672244024"/>
    <n v="0.87934737083389714"/>
    <n v="1"/>
    <n v="1"/>
    <n v="2"/>
    <n v="5"/>
    <n v="3"/>
    <n v="3"/>
    <n v="3"/>
    <n v="3"/>
    <n v="3"/>
    <m/>
    <n v="0"/>
    <n v="0"/>
    <n v="1"/>
    <n v="2"/>
    <m/>
  </r>
  <r>
    <n v="74049"/>
    <x v="1"/>
    <n v="62"/>
    <n v="4"/>
    <n v="2"/>
    <m/>
    <n v="2"/>
    <n v="5"/>
    <n v="3"/>
    <n v="82"/>
    <n v="2.12"/>
    <n v="248"/>
    <n v="6.41"/>
    <n v="76"/>
    <n v="1.9648780487804878"/>
    <n v="85.390921761159447"/>
    <n v="2.2076677333372929"/>
    <n v="1"/>
    <n v="2"/>
    <m/>
    <n v="7"/>
    <n v="2"/>
    <n v="2"/>
    <n v="3"/>
    <n v="3"/>
    <n v="3"/>
    <n v="5"/>
    <n v="0"/>
    <n v="0"/>
    <n v="1"/>
    <n v="1"/>
    <n v="2"/>
  </r>
  <r>
    <n v="74050"/>
    <x v="1"/>
    <n v="44"/>
    <n v="3"/>
    <n v="2"/>
    <m/>
    <n v="1"/>
    <n v="4"/>
    <n v="3"/>
    <n v="53"/>
    <n v="1.37"/>
    <n v="166"/>
    <n v="4.29"/>
    <n v="59"/>
    <n v="1.5250943396226417"/>
    <n v="46.126175483602879"/>
    <n v="1.1923181209912443"/>
    <n v="2"/>
    <n v="2"/>
    <m/>
    <n v="6"/>
    <n v="1"/>
    <n v="3"/>
    <n v="3"/>
    <n v="3"/>
    <n v="3"/>
    <n v="1"/>
    <n v="0"/>
    <n v="8"/>
    <n v="1"/>
    <n v="1"/>
    <n v="2"/>
  </r>
  <r>
    <n v="74054"/>
    <x v="1"/>
    <n v="40"/>
    <n v="3"/>
    <n v="2"/>
    <m/>
    <n v="1"/>
    <n v="3"/>
    <n v="6"/>
    <n v="52"/>
    <n v="1.34"/>
    <n v="131"/>
    <n v="3.39"/>
    <n v="53"/>
    <n v="1.3657692307692311"/>
    <n v="51.802740009526495"/>
    <n v="1.3349167617839521"/>
    <n v="2"/>
    <n v="2"/>
    <m/>
    <n v="10"/>
    <n v="3"/>
    <n v="3"/>
    <n v="3"/>
    <n v="3"/>
    <n v="3"/>
    <n v="0"/>
    <n v="0"/>
    <n v="0"/>
    <n v="1"/>
    <n v="1"/>
    <n v="2"/>
  </r>
  <r>
    <n v="74057"/>
    <x v="1"/>
    <n v="63"/>
    <n v="4"/>
    <n v="2"/>
    <m/>
    <n v="1"/>
    <n v="5"/>
    <n v="1"/>
    <n v="43"/>
    <n v="1.1100000000000001"/>
    <n v="200"/>
    <n v="5.17"/>
    <n v="37"/>
    <n v="0.95511627906976748"/>
    <n v="44.21790349682486"/>
    <n v="1.1414389042203628"/>
    <n v="2"/>
    <n v="1"/>
    <n v="2"/>
    <n v="6"/>
    <n v="4"/>
    <n v="2"/>
    <n v="2"/>
    <n v="2"/>
    <n v="2"/>
    <n v="2"/>
    <n v="10"/>
    <n v="1"/>
    <n v="2"/>
    <n v="1"/>
    <n v="2"/>
  </r>
  <r>
    <n v="74058"/>
    <x v="1"/>
    <n v="60"/>
    <n v="4"/>
    <n v="2"/>
    <m/>
    <n v="1"/>
    <n v="2"/>
    <n v="3"/>
    <n v="40"/>
    <n v="1.03"/>
    <n v="209"/>
    <n v="5.4"/>
    <n v="48"/>
    <n v="1.236"/>
    <n v="34.566240524983833"/>
    <n v="0.89008069351833363"/>
    <n v="1"/>
    <n v="2"/>
    <m/>
    <n v="6"/>
    <n v="3"/>
    <n v="0"/>
    <n v="3"/>
    <n v="3"/>
    <n v="3"/>
    <m/>
    <n v="0"/>
    <n v="0"/>
    <n v="2"/>
    <n v="2"/>
    <m/>
  </r>
  <r>
    <n v="74062"/>
    <x v="1"/>
    <n v="67"/>
    <n v="6"/>
    <n v="2"/>
    <m/>
    <n v="2"/>
    <n v="2"/>
    <n v="5"/>
    <n v="31"/>
    <n v="0.8"/>
    <n v="120"/>
    <n v="3.1"/>
    <n v="37"/>
    <n v="0.95483870967741935"/>
    <n v="20.168355689077181"/>
    <n v="0.52047369520199183"/>
    <n v="1"/>
    <n v="2"/>
    <m/>
    <n v="4"/>
    <n v="3"/>
    <n v="2"/>
    <n v="0"/>
    <n v="0"/>
    <n v="1"/>
    <n v="0"/>
    <n v="0"/>
    <n v="0"/>
    <n v="2"/>
    <n v="1"/>
    <n v="2"/>
  </r>
  <r>
    <n v="74065"/>
    <x v="1"/>
    <n v="71"/>
    <n v="3"/>
    <n v="2"/>
    <m/>
    <n v="1"/>
    <n v="5"/>
    <n v="2"/>
    <n v="81"/>
    <n v="2.09"/>
    <n v="266"/>
    <n v="6.88"/>
    <n v="91"/>
    <n v="2.3480246913580247"/>
    <n v="75.438270169970494"/>
    <n v="1.9464936377189919"/>
    <n v="2"/>
    <n v="1"/>
    <n v="2"/>
    <n v="8"/>
    <n v="2"/>
    <n v="2"/>
    <n v="3"/>
    <n v="2"/>
    <n v="2"/>
    <n v="0"/>
    <n v="0"/>
    <n v="0"/>
    <n v="1"/>
    <n v="1"/>
    <n v="2"/>
  </r>
  <r>
    <n v="74070"/>
    <x v="1"/>
    <n v="59"/>
    <n v="3"/>
    <n v="2"/>
    <m/>
    <n v="1"/>
    <n v="5"/>
    <n v="1"/>
    <n v="45"/>
    <n v="1.1599999999999999"/>
    <n v="301"/>
    <n v="7.78"/>
    <n v="53"/>
    <n v="1.3662222222222222"/>
    <n v="41.878312276091883"/>
    <n v="1.0795298275614795"/>
    <n v="2"/>
    <n v="2"/>
    <m/>
    <n v="15"/>
    <n v="2"/>
    <n v="1"/>
    <m/>
    <m/>
    <m/>
    <n v="6"/>
    <n v="15"/>
    <n v="1"/>
    <n v="1"/>
    <n v="1"/>
    <n v="2"/>
  </r>
  <r>
    <n v="74083"/>
    <x v="1"/>
    <n v="67"/>
    <n v="4"/>
    <n v="2"/>
    <m/>
    <n v="1"/>
    <n v="4"/>
    <n v="3"/>
    <n v="54"/>
    <n v="1.4"/>
    <n v="176"/>
    <n v="4.55"/>
    <n v="50"/>
    <n v="1.2962962962962963"/>
    <n v="54.806343573952645"/>
    <n v="1.4209052037691425"/>
    <n v="1"/>
    <n v="1"/>
    <n v="2"/>
    <n v="6"/>
    <n v="3"/>
    <n v="2"/>
    <n v="3"/>
    <n v="3"/>
    <n v="2"/>
    <n v="0"/>
    <n v="1"/>
    <n v="0"/>
    <n v="1"/>
    <n v="1"/>
    <n v="2"/>
  </r>
  <r>
    <n v="74085"/>
    <x v="1"/>
    <n v="80"/>
    <n v="3"/>
    <n v="2"/>
    <m/>
    <n v="1"/>
    <n v="4"/>
    <n v="2"/>
    <n v="76"/>
    <n v="1.97"/>
    <n v="195"/>
    <n v="5.04"/>
    <n v="79"/>
    <n v="2.0477631578947366"/>
    <n v="89.006276947298446"/>
    <n v="2.3071363892918151"/>
    <n v="1"/>
    <n v="1"/>
    <n v="2"/>
    <n v="4"/>
    <n v="2"/>
    <n v="3"/>
    <n v="3"/>
    <n v="3"/>
    <n v="3"/>
    <n v="0"/>
    <n v="2"/>
    <n v="0"/>
    <n v="2"/>
    <n v="1"/>
    <n v="2"/>
  </r>
  <r>
    <n v="74087"/>
    <x v="1"/>
    <n v="59"/>
    <n v="1"/>
    <n v="2"/>
    <m/>
    <n v="2"/>
    <n v="1"/>
    <n v="1"/>
    <n v="53"/>
    <n v="1.37"/>
    <n v="171"/>
    <n v="4.42"/>
    <n v="53"/>
    <n v="1.3699999999999999"/>
    <n v="45.550217202017535"/>
    <n v="1.1774301427691325"/>
    <n v="1"/>
    <n v="2"/>
    <m/>
    <n v="15"/>
    <n v="4"/>
    <n v="1"/>
    <n v="3"/>
    <n v="1"/>
    <n v="1"/>
    <m/>
    <n v="0"/>
    <n v="0"/>
    <n v="2"/>
    <n v="2"/>
    <m/>
  </r>
  <r>
    <n v="74090"/>
    <x v="1"/>
    <n v="80"/>
    <n v="3"/>
    <n v="2"/>
    <m/>
    <n v="1"/>
    <n v="5"/>
    <n v="3"/>
    <n v="75"/>
    <n v="1.94"/>
    <n v="186"/>
    <n v="4.8099999999999996"/>
    <n v="77"/>
    <n v="1.9917333333333334"/>
    <n v="73.936640672678109"/>
    <n v="1.9124944387332736"/>
    <n v="2"/>
    <n v="1"/>
    <n v="2"/>
    <n v="6"/>
    <n v="1"/>
    <n v="3"/>
    <n v="3"/>
    <n v="3"/>
    <n v="3"/>
    <m/>
    <n v="4"/>
    <n v="0"/>
    <n v="1"/>
    <n v="1"/>
    <n v="2"/>
  </r>
  <r>
    <n v="74097"/>
    <x v="1"/>
    <n v="40"/>
    <n v="3"/>
    <n v="2"/>
    <m/>
    <n v="1"/>
    <n v="4"/>
    <n v="1"/>
    <n v="60"/>
    <n v="1.55"/>
    <n v="181"/>
    <n v="4.68"/>
    <n v="63"/>
    <n v="1.6275000000000002"/>
    <n v="53.219219147724068"/>
    <n v="1.3748298279828719"/>
    <n v="2"/>
    <n v="2"/>
    <m/>
    <n v="15"/>
    <n v="3"/>
    <n v="0"/>
    <n v="2"/>
    <n v="1"/>
    <n v="1"/>
    <m/>
    <n v="0"/>
    <n v="0"/>
    <n v="1"/>
    <n v="1"/>
    <n v="2"/>
  </r>
  <r>
    <n v="74101"/>
    <x v="1"/>
    <n v="34"/>
    <n v="7"/>
    <n v="2"/>
    <m/>
    <n v="1"/>
    <n v="3"/>
    <n v="5"/>
    <n v="38"/>
    <n v="0.98"/>
    <n v="213"/>
    <n v="5.51"/>
    <n v="39"/>
    <n v="1.0057894736842106"/>
    <n v="33.995274937565988"/>
    <n v="0.87672024838985974"/>
    <n v="2"/>
    <m/>
    <m/>
    <n v="5"/>
    <n v="3"/>
    <n v="2"/>
    <n v="3"/>
    <n v="2"/>
    <n v="2"/>
    <n v="2"/>
    <n v="0"/>
    <n v="30"/>
    <n v="1"/>
    <n v="1"/>
    <n v="2"/>
  </r>
  <r>
    <n v="74109"/>
    <x v="1"/>
    <n v="59"/>
    <n v="3"/>
    <n v="2"/>
    <m/>
    <n v="2"/>
    <n v="3"/>
    <n v="3"/>
    <n v="65"/>
    <n v="1.68"/>
    <n v="252"/>
    <n v="6.52"/>
    <n v="59"/>
    <n v="1.5249230769230768"/>
    <n v="58.305177705810841"/>
    <n v="1.5069645930117261"/>
    <n v="1"/>
    <n v="2"/>
    <m/>
    <n v="7"/>
    <n v="4"/>
    <n v="2"/>
    <n v="3"/>
    <n v="2"/>
    <n v="2"/>
    <n v="1"/>
    <n v="0"/>
    <n v="0"/>
    <n v="1"/>
    <n v="2"/>
    <m/>
  </r>
  <r>
    <n v="74111"/>
    <x v="1"/>
    <n v="61"/>
    <n v="6"/>
    <n v="2"/>
    <m/>
    <n v="2"/>
    <n v="4"/>
    <n v="2"/>
    <n v="65"/>
    <n v="1.68"/>
    <n v="245"/>
    <n v="6.34"/>
    <n v="68"/>
    <n v="1.7575384615384615"/>
    <n v="52.386416855365681"/>
    <n v="1.3539873894925283"/>
    <n v="1"/>
    <n v="2"/>
    <m/>
    <n v="15"/>
    <n v="3"/>
    <n v="0"/>
    <m/>
    <m/>
    <m/>
    <m/>
    <n v="2"/>
    <n v="0"/>
    <n v="1"/>
    <n v="1"/>
    <n v="2"/>
  </r>
  <r>
    <n v="74112"/>
    <x v="1"/>
    <n v="28"/>
    <n v="2"/>
    <n v="2"/>
    <m/>
    <n v="1"/>
    <n v="4"/>
    <n v="6"/>
    <n v="59"/>
    <n v="1.53"/>
    <n v="171"/>
    <n v="4.42"/>
    <n v="66"/>
    <n v="1.7115254237288136"/>
    <n v="63.046637590692058"/>
    <n v="1.63493822904676"/>
    <n v="2"/>
    <m/>
    <m/>
    <n v="4"/>
    <n v="3"/>
    <n v="3"/>
    <n v="3"/>
    <n v="3"/>
    <n v="3"/>
    <n v="1"/>
    <n v="0"/>
    <n v="5"/>
    <n v="1"/>
    <n v="1"/>
    <n v="2"/>
  </r>
  <r>
    <n v="74118"/>
    <x v="1"/>
    <n v="35"/>
    <n v="1"/>
    <n v="2"/>
    <m/>
    <n v="2"/>
    <n v="3"/>
    <n v="1"/>
    <n v="49"/>
    <n v="1.27"/>
    <n v="184"/>
    <n v="4.76"/>
    <n v="44"/>
    <n v="1.1404081632653063"/>
    <n v="58.606781148806945"/>
    <n v="1.518992082836425"/>
    <n v="2"/>
    <m/>
    <m/>
    <n v="14"/>
    <n v="3"/>
    <n v="3"/>
    <n v="3"/>
    <n v="3"/>
    <n v="3"/>
    <n v="1"/>
    <n v="0"/>
    <n v="0"/>
    <n v="1"/>
    <n v="1"/>
    <n v="2"/>
  </r>
  <r>
    <n v="74119"/>
    <x v="1"/>
    <n v="32"/>
    <n v="1"/>
    <n v="2"/>
    <m/>
    <n v="2"/>
    <n v="1"/>
    <n v="1"/>
    <n v="59"/>
    <n v="1.53"/>
    <n v="212"/>
    <n v="5.48"/>
    <n v="56"/>
    <n v="1.4522033898305087"/>
    <n v="56.839974746886057"/>
    <n v="1.4739857858090792"/>
    <n v="1"/>
    <m/>
    <m/>
    <n v="7"/>
    <n v="3"/>
    <n v="3"/>
    <n v="3"/>
    <n v="3"/>
    <n v="3"/>
    <n v="0"/>
    <n v="0"/>
    <n v="1"/>
    <n v="1"/>
    <n v="2"/>
    <m/>
  </r>
  <r>
    <n v="74122"/>
    <x v="1"/>
    <n v="71"/>
    <n v="3"/>
    <n v="2"/>
    <m/>
    <n v="2"/>
    <n v="4"/>
    <n v="3"/>
    <n v="82"/>
    <n v="2.12"/>
    <n v="218"/>
    <n v="5.64"/>
    <n v="91"/>
    <n v="2.3526829268292686"/>
    <n v="84.231870274872648"/>
    <n v="2.1777020119845125"/>
    <n v="2"/>
    <n v="2"/>
    <m/>
    <n v="6"/>
    <n v="3"/>
    <n v="3"/>
    <n v="2"/>
    <n v="2"/>
    <n v="2"/>
    <n v="0"/>
    <n v="0"/>
    <n v="0"/>
    <n v="1"/>
    <n v="1"/>
    <n v="2"/>
  </r>
  <r>
    <n v="74123"/>
    <x v="1"/>
    <n v="21"/>
    <n v="2"/>
    <n v="2"/>
    <m/>
    <n v="1"/>
    <n v="4"/>
    <n v="6"/>
    <n v="63"/>
    <n v="1.63"/>
    <n v="218"/>
    <n v="5.64"/>
    <n v="63"/>
    <n v="1.63"/>
    <n v="48.008085618999374"/>
    <n v="1.242113961253476"/>
    <n v="2"/>
    <m/>
    <m/>
    <n v="3"/>
    <n v="4"/>
    <n v="3"/>
    <n v="2"/>
    <n v="1"/>
    <n v="3"/>
    <n v="14"/>
    <n v="0"/>
    <n v="0"/>
    <n v="1"/>
    <n v="1"/>
    <n v="2"/>
  </r>
  <r>
    <n v="74124"/>
    <x v="1"/>
    <n v="28"/>
    <n v="2"/>
    <n v="2"/>
    <m/>
    <n v="2"/>
    <n v="4"/>
    <n v="4"/>
    <n v="70"/>
    <n v="1.81"/>
    <n v="158"/>
    <n v="4.09"/>
    <n v="64"/>
    <n v="1.6548571428571428"/>
    <n v="62.019418259665962"/>
    <n v="1.6036449578570771"/>
    <n v="1"/>
    <m/>
    <m/>
    <n v="5"/>
    <n v="2"/>
    <n v="2"/>
    <n v="3"/>
    <n v="2"/>
    <n v="2"/>
    <n v="0"/>
    <n v="0"/>
    <n v="0"/>
    <n v="1"/>
    <n v="2"/>
    <m/>
  </r>
  <r>
    <n v="74125"/>
    <x v="1"/>
    <n v="39"/>
    <n v="3"/>
    <n v="2"/>
    <m/>
    <n v="1"/>
    <n v="3"/>
    <n v="1"/>
    <n v="55"/>
    <n v="1.42"/>
    <n v="169"/>
    <n v="4.37"/>
    <n v="56"/>
    <n v="1.4458181818181817"/>
    <n v="50.585875046995319"/>
    <n v="1.3060353193951517"/>
    <n v="2"/>
    <m/>
    <m/>
    <n v="12"/>
    <n v="2"/>
    <n v="3"/>
    <n v="3"/>
    <n v="3"/>
    <n v="3"/>
    <n v="3"/>
    <n v="0"/>
    <n v="0"/>
    <n v="1"/>
    <n v="2"/>
    <m/>
  </r>
  <r>
    <n v="74126"/>
    <x v="1"/>
    <n v="53"/>
    <n v="4"/>
    <n v="2"/>
    <m/>
    <n v="1"/>
    <n v="4"/>
    <n v="5"/>
    <n v="29"/>
    <n v="0.75"/>
    <n v="197"/>
    <n v="5.09"/>
    <n v="25"/>
    <n v="0.64655172413793105"/>
    <n v="24.957611548043644"/>
    <n v="0.64545547107009427"/>
    <n v="2"/>
    <n v="2"/>
    <m/>
    <n v="8"/>
    <n v="3"/>
    <n v="2"/>
    <n v="3"/>
    <n v="2"/>
    <n v="1"/>
    <n v="0"/>
    <n v="0"/>
    <n v="4"/>
    <n v="1"/>
    <n v="1"/>
    <n v="2"/>
  </r>
  <r>
    <n v="74127"/>
    <x v="1"/>
    <n v="33"/>
    <n v="4"/>
    <n v="2"/>
    <m/>
    <n v="1"/>
    <n v="3"/>
    <n v="5"/>
    <n v="54"/>
    <n v="1.4"/>
    <n v="170"/>
    <n v="4.4000000000000004"/>
    <n v="60"/>
    <n v="1.5555555555555556"/>
    <n v="53.109292063531591"/>
    <n v="1.3769075720174855"/>
    <n v="2"/>
    <m/>
    <m/>
    <n v="5"/>
    <n v="4"/>
    <n v="2"/>
    <n v="3"/>
    <n v="3"/>
    <n v="1"/>
    <n v="0"/>
    <n v="0"/>
    <n v="2"/>
    <n v="1"/>
    <n v="1"/>
    <n v="2"/>
  </r>
  <r>
    <n v="74128"/>
    <x v="1"/>
    <n v="71"/>
    <n v="4"/>
    <n v="2"/>
    <m/>
    <n v="2"/>
    <n v="3"/>
    <n v="1"/>
    <n v="90"/>
    <n v="2.33"/>
    <n v="143"/>
    <n v="3.7"/>
    <n v="87"/>
    <n v="2.2523333333333335"/>
    <n v="85.81159617128607"/>
    <n v="2.2215668786566285"/>
    <n v="1"/>
    <n v="2"/>
    <m/>
    <n v="7"/>
    <n v="2"/>
    <n v="3"/>
    <n v="3"/>
    <n v="3"/>
    <n v="3"/>
    <n v="0"/>
    <n v="0"/>
    <n v="0"/>
    <n v="2"/>
    <n v="1"/>
    <n v="2"/>
  </r>
  <r>
    <n v="74131"/>
    <x v="1"/>
    <n v="24"/>
    <n v="1"/>
    <n v="2"/>
    <m/>
    <n v="1"/>
    <n v="4"/>
    <n v="1"/>
    <n v="57"/>
    <n v="1.47"/>
    <n v="164"/>
    <n v="4.24"/>
    <n v="53"/>
    <n v="1.3668421052631579"/>
    <n v="57.165645933957947"/>
    <n v="1.4742719214547049"/>
    <n v="1"/>
    <m/>
    <m/>
    <n v="10"/>
    <n v="3"/>
    <n v="3"/>
    <n v="3"/>
    <n v="2"/>
    <n v="3"/>
    <n v="0"/>
    <n v="0"/>
    <n v="0"/>
    <n v="1"/>
    <n v="1"/>
    <n v="2"/>
  </r>
  <r>
    <n v="74132"/>
    <x v="1"/>
    <n v="62"/>
    <n v="4"/>
    <n v="2"/>
    <m/>
    <n v="1"/>
    <n v="2"/>
    <n v="1"/>
    <n v="75"/>
    <n v="1.94"/>
    <n v="277"/>
    <n v="7.16"/>
    <n v="79"/>
    <n v="2.0434666666666668"/>
    <n v="77.203649340443349"/>
    <n v="1.9970010629394679"/>
    <n v="1"/>
    <n v="2"/>
    <m/>
    <n v="10"/>
    <n v="4"/>
    <n v="3"/>
    <m/>
    <m/>
    <m/>
    <m/>
    <n v="0"/>
    <n v="0"/>
    <n v="1"/>
    <n v="1"/>
    <n v="2"/>
  </r>
  <r>
    <n v="74134"/>
    <x v="1"/>
    <n v="51"/>
    <n v="6"/>
    <n v="2"/>
    <m/>
    <n v="2"/>
    <n v="4"/>
    <n v="1"/>
    <n v="77"/>
    <n v="1.99"/>
    <n v="220"/>
    <n v="5.69"/>
    <n v="80"/>
    <n v="2.0675324675324673"/>
    <n v="76.864166510691831"/>
    <n v="1.9864894981334642"/>
    <n v="1"/>
    <n v="2"/>
    <m/>
    <n v="9"/>
    <n v="2"/>
    <n v="0"/>
    <n v="4"/>
    <n v="4"/>
    <n v="0"/>
    <m/>
    <n v="0"/>
    <n v="0"/>
    <n v="1"/>
    <n v="1"/>
    <n v="2"/>
  </r>
  <r>
    <n v="74139"/>
    <x v="1"/>
    <n v="63"/>
    <n v="6"/>
    <n v="2"/>
    <m/>
    <n v="2"/>
    <n v="4"/>
    <n v="1"/>
    <n v="49"/>
    <n v="1.27"/>
    <n v="200"/>
    <n v="5.17"/>
    <n v="56"/>
    <n v="1.4514285714285715"/>
    <n v="45.764924827781854"/>
    <n v="1.1861521332914888"/>
    <n v="1"/>
    <n v="2"/>
    <m/>
    <n v="1"/>
    <n v="3"/>
    <n v="3"/>
    <n v="0"/>
    <n v="0"/>
    <n v="2"/>
    <n v="0"/>
    <n v="0"/>
    <n v="0"/>
    <n v="1"/>
    <n v="1"/>
    <n v="2"/>
  </r>
  <r>
    <n v="74141"/>
    <x v="1"/>
    <n v="71"/>
    <n v="3"/>
    <n v="2"/>
    <m/>
    <n v="1"/>
    <n v="5"/>
    <n v="3"/>
    <n v="63"/>
    <n v="1.63"/>
    <n v="130"/>
    <n v="3.36"/>
    <n v="68"/>
    <n v="1.7593650793650792"/>
    <n v="58.065745851754443"/>
    <n v="1.5023359641009482"/>
    <n v="2"/>
    <n v="2"/>
    <m/>
    <n v="9"/>
    <n v="4"/>
    <n v="2"/>
    <n v="3"/>
    <n v="3"/>
    <n v="2"/>
    <n v="7"/>
    <n v="1"/>
    <n v="12"/>
    <n v="1"/>
    <n v="1"/>
    <n v="2"/>
  </r>
  <r>
    <n v="74147"/>
    <x v="1"/>
    <n v="79"/>
    <n v="3"/>
    <n v="2"/>
    <m/>
    <n v="1"/>
    <n v="4"/>
    <n v="1"/>
    <n v="65"/>
    <n v="1.68"/>
    <n v="200"/>
    <n v="5.17"/>
    <n v="66"/>
    <n v="1.7058461538461538"/>
    <n v="51.3434440954058"/>
    <n v="1.3270305550812576"/>
    <n v="2"/>
    <n v="2"/>
    <m/>
    <n v="4"/>
    <n v="3"/>
    <n v="2"/>
    <n v="3"/>
    <n v="2"/>
    <n v="2"/>
    <n v="0"/>
    <n v="0"/>
    <n v="0"/>
    <n v="1"/>
    <n v="1"/>
    <n v="2"/>
  </r>
  <r>
    <n v="74148"/>
    <x v="1"/>
    <n v="42"/>
    <n v="3"/>
    <n v="2"/>
    <m/>
    <n v="1"/>
    <n v="5"/>
    <n v="1"/>
    <n v="45"/>
    <n v="1.1599999999999999"/>
    <n v="221"/>
    <n v="5.72"/>
    <n v="40"/>
    <n v="1.0311111111111111"/>
    <n v="54.534691966088516"/>
    <n v="1.4057831706813928"/>
    <n v="2"/>
    <n v="2"/>
    <m/>
    <n v="5"/>
    <n v="5"/>
    <n v="0"/>
    <n v="2"/>
    <n v="2"/>
    <n v="2"/>
    <m/>
    <n v="0"/>
    <n v="0"/>
    <n v="2"/>
    <n v="1"/>
    <n v="2"/>
  </r>
  <r>
    <n v="74149"/>
    <x v="1"/>
    <n v="54"/>
    <n v="1"/>
    <n v="2"/>
    <m/>
    <n v="1"/>
    <n v="2"/>
    <n v="5"/>
    <n v="48"/>
    <n v="1.24"/>
    <n v="197"/>
    <n v="5.09"/>
    <n v="57"/>
    <n v="1.4724999999999999"/>
    <n v="37.875363594050071"/>
    <n v="0.9784468928462936"/>
    <n v="2"/>
    <n v="1"/>
    <n v="1"/>
    <n v="2"/>
    <n v="4"/>
    <n v="2"/>
    <n v="4"/>
    <n v="4"/>
    <n v="4"/>
    <m/>
    <n v="90"/>
    <n v="60"/>
    <n v="1"/>
    <n v="1"/>
    <n v="2"/>
  </r>
  <r>
    <n v="74152"/>
    <x v="1"/>
    <n v="74"/>
    <n v="4"/>
    <n v="2"/>
    <m/>
    <n v="1"/>
    <n v="2"/>
    <n v="2"/>
    <n v="78"/>
    <n v="2.02"/>
    <n v="182"/>
    <n v="4.71"/>
    <n v="80"/>
    <n v="2.0717948717948715"/>
    <n v="80.169537810767949"/>
    <n v="2.0761854663814265"/>
    <n v="1"/>
    <n v="2"/>
    <m/>
    <n v="2"/>
    <n v="1"/>
    <n v="2"/>
    <n v="3"/>
    <n v="3"/>
    <n v="2"/>
    <m/>
    <n v="1"/>
    <n v="0"/>
    <n v="1"/>
    <n v="1"/>
    <n v="2"/>
  </r>
  <r>
    <n v="74153"/>
    <x v="1"/>
    <n v="59"/>
    <n v="3"/>
    <n v="2"/>
    <m/>
    <n v="1"/>
    <n v="2"/>
    <n v="1"/>
    <n v="49"/>
    <n v="1.27"/>
    <n v="140"/>
    <n v="3.62"/>
    <n v="57"/>
    <n v="1.4773469387755103"/>
    <n v="43.953771812119442"/>
    <n v="1.1392100041100346"/>
    <n v="2"/>
    <n v="2"/>
    <m/>
    <n v="77"/>
    <n v="3"/>
    <n v="0"/>
    <n v="3"/>
    <n v="2"/>
    <n v="2"/>
    <n v="2"/>
    <n v="0"/>
    <n v="5"/>
    <n v="1"/>
    <n v="1"/>
    <n v="2"/>
  </r>
  <r>
    <n v="74154"/>
    <x v="1"/>
    <n v="52"/>
    <n v="4"/>
    <n v="2"/>
    <m/>
    <n v="1"/>
    <n v="4"/>
    <n v="1"/>
    <n v="76"/>
    <n v="1.97"/>
    <n v="230"/>
    <n v="5.95"/>
    <n v="81"/>
    <n v="2.0996052631578945"/>
    <n v="74.338972720133611"/>
    <n v="1.9269444244560952"/>
    <n v="1"/>
    <n v="2"/>
    <m/>
    <n v="8"/>
    <n v="3"/>
    <n v="2"/>
    <m/>
    <m/>
    <m/>
    <n v="0"/>
    <n v="0"/>
    <n v="0"/>
    <n v="1"/>
    <n v="1"/>
    <n v="2"/>
  </r>
  <r>
    <n v="74160"/>
    <x v="1"/>
    <n v="66"/>
    <n v="2"/>
    <n v="2"/>
    <m/>
    <n v="1"/>
    <n v="3"/>
    <n v="1"/>
    <n v="53"/>
    <n v="1.37"/>
    <n v="170"/>
    <n v="4.4000000000000004"/>
    <n v="60"/>
    <n v="1.5509433962264152"/>
    <n v="50.135057685456481"/>
    <n v="1.2959439439448186"/>
    <n v="2"/>
    <n v="2"/>
    <m/>
    <n v="14"/>
    <n v="2"/>
    <n v="1"/>
    <n v="3"/>
    <n v="3"/>
    <n v="3"/>
    <n v="2"/>
    <n v="0"/>
    <n v="0"/>
    <n v="1"/>
    <n v="1"/>
    <n v="2"/>
  </r>
  <r>
    <n v="74164"/>
    <x v="1"/>
    <n v="38"/>
    <n v="1"/>
    <n v="2"/>
    <m/>
    <n v="1"/>
    <n v="4"/>
    <n v="5"/>
    <n v="75"/>
    <n v="1.94"/>
    <n v="180"/>
    <n v="4.6500000000000004"/>
    <n v="75"/>
    <n v="1.94"/>
    <n v="79.684503305779032"/>
    <n v="2.0611724855094842"/>
    <n v="1"/>
    <m/>
    <m/>
    <n v="6"/>
    <n v="2"/>
    <n v="3"/>
    <n v="3"/>
    <n v="2"/>
    <n v="1"/>
    <n v="1"/>
    <n v="0"/>
    <n v="0"/>
    <n v="1"/>
    <n v="2"/>
    <m/>
  </r>
  <r>
    <n v="74166"/>
    <x v="1"/>
    <n v="28"/>
    <n v="3"/>
    <n v="2"/>
    <m/>
    <n v="1"/>
    <n v="5"/>
    <n v="1"/>
    <n v="39"/>
    <n v="1.01"/>
    <n v="186"/>
    <n v="4.8099999999999996"/>
    <n v="33"/>
    <n v="0.85461538461538455"/>
    <n v="28.040469353103987"/>
    <n v="0.72617625760602633"/>
    <n v="1"/>
    <m/>
    <m/>
    <n v="2"/>
    <n v="3"/>
    <n v="3"/>
    <n v="2"/>
    <n v="3"/>
    <n v="3"/>
    <m/>
    <n v="2"/>
    <n v="2"/>
    <n v="1"/>
    <n v="1"/>
    <n v="2"/>
  </r>
  <r>
    <n v="74172"/>
    <x v="1"/>
    <n v="33"/>
    <n v="3"/>
    <n v="2"/>
    <m/>
    <n v="1"/>
    <n v="5"/>
    <n v="3"/>
    <n v="66"/>
    <n v="1.71"/>
    <n v="137"/>
    <n v="3.54"/>
    <n v="70"/>
    <n v="1.8136363636363637"/>
    <n v="62.114270850061523"/>
    <n v="1.6093242902061395"/>
    <n v="2"/>
    <m/>
    <m/>
    <n v="6"/>
    <n v="2"/>
    <n v="0"/>
    <m/>
    <m/>
    <m/>
    <n v="0"/>
    <n v="2"/>
    <n v="2"/>
    <n v="1"/>
    <n v="2"/>
    <m/>
  </r>
  <r>
    <n v="74173"/>
    <x v="1"/>
    <n v="43"/>
    <n v="2"/>
    <n v="2"/>
    <m/>
    <n v="2"/>
    <n v="5"/>
    <n v="2"/>
    <n v="66"/>
    <n v="1.71"/>
    <n v="196"/>
    <n v="5.07"/>
    <n v="64"/>
    <n v="1.6581818181818182"/>
    <n v="63.978025079169001"/>
    <n v="1.6576124679602877"/>
    <n v="1"/>
    <n v="2"/>
    <m/>
    <n v="5"/>
    <n v="2"/>
    <n v="2"/>
    <n v="3"/>
    <n v="3"/>
    <n v="2"/>
    <m/>
    <n v="0"/>
    <n v="1"/>
    <n v="1"/>
    <n v="1"/>
    <n v="2"/>
  </r>
  <r>
    <n v="74175"/>
    <x v="1"/>
    <n v="80"/>
    <n v="3"/>
    <n v="2"/>
    <m/>
    <n v="1"/>
    <n v="4"/>
    <n v="2"/>
    <n v="52"/>
    <n v="1.34"/>
    <n v="226"/>
    <n v="5.84"/>
    <n v="57"/>
    <n v="1.4688461538461541"/>
    <n v="45.596756900685307"/>
    <n v="1.1749933509022752"/>
    <n v="1"/>
    <n v="2"/>
    <m/>
    <n v="2"/>
    <n v="3"/>
    <n v="0"/>
    <m/>
    <m/>
    <m/>
    <m/>
    <n v="0"/>
    <n v="0"/>
    <n v="2"/>
    <n v="1"/>
    <n v="2"/>
  </r>
  <r>
    <n v="74176"/>
    <x v="1"/>
    <n v="51"/>
    <n v="6"/>
    <n v="2"/>
    <m/>
    <n v="2"/>
    <n v="1"/>
    <n v="1"/>
    <n v="86"/>
    <n v="2.2200000000000002"/>
    <n v="227"/>
    <n v="5.87"/>
    <n v="85"/>
    <n v="2.1941860465116281"/>
    <n v="90.921267452146282"/>
    <n v="2.3470373691135435"/>
    <n v="1"/>
    <n v="1"/>
    <n v="1"/>
    <n v="4"/>
    <n v="2"/>
    <n v="2"/>
    <m/>
    <m/>
    <m/>
    <m/>
    <n v="0"/>
    <n v="0"/>
    <n v="1"/>
    <n v="1"/>
    <n v="2"/>
  </r>
  <r>
    <n v="74178"/>
    <x v="1"/>
    <n v="53"/>
    <n v="4"/>
    <n v="2"/>
    <m/>
    <n v="1"/>
    <n v="5"/>
    <n v="4"/>
    <n v="63"/>
    <n v="1.63"/>
    <n v="163"/>
    <n v="4.22"/>
    <n v="59"/>
    <n v="1.5265079365079364"/>
    <n v="64.769286024190677"/>
    <n v="1.6757767653877904"/>
    <n v="1"/>
    <n v="2"/>
    <m/>
    <n v="15"/>
    <n v="2"/>
    <n v="2"/>
    <n v="3"/>
    <n v="1"/>
    <n v="1"/>
    <m/>
    <n v="0"/>
    <n v="0"/>
    <n v="2"/>
    <n v="1"/>
    <n v="2"/>
  </r>
  <r>
    <n v="74180"/>
    <x v="1"/>
    <n v="63"/>
    <n v="3"/>
    <n v="2"/>
    <m/>
    <n v="1"/>
    <n v="4"/>
    <n v="1"/>
    <n v="42"/>
    <n v="1.0900000000000001"/>
    <n v="252"/>
    <n v="6.52"/>
    <n v="37"/>
    <n v="0.96023809523809533"/>
    <n v="39.313005970789021"/>
    <n v="1.0202661073371437"/>
    <n v="2"/>
    <n v="2"/>
    <m/>
    <n v="9"/>
    <n v="2"/>
    <n v="3"/>
    <n v="3"/>
    <n v="3"/>
    <n v="3"/>
    <n v="1"/>
    <n v="0"/>
    <n v="0"/>
    <n v="1"/>
    <n v="1"/>
    <n v="2"/>
  </r>
  <r>
    <n v="74184"/>
    <x v="1"/>
    <n v="55"/>
    <n v="6"/>
    <n v="2"/>
    <m/>
    <n v="2"/>
    <n v="4"/>
    <n v="1"/>
    <n v="60"/>
    <n v="1.55"/>
    <n v="232"/>
    <n v="6"/>
    <n v="56"/>
    <n v="1.4466666666666665"/>
    <n v="69.442411083197882"/>
    <n v="1.7939289529826119"/>
    <n v="2"/>
    <n v="2"/>
    <m/>
    <n v="15"/>
    <n v="2"/>
    <n v="1"/>
    <n v="3"/>
    <n v="2"/>
    <n v="3"/>
    <n v="0"/>
    <n v="0"/>
    <n v="0"/>
    <n v="2"/>
    <n v="1"/>
    <n v="2"/>
  </r>
  <r>
    <n v="74186"/>
    <x v="1"/>
    <n v="29"/>
    <n v="3"/>
    <n v="2"/>
    <m/>
    <n v="1"/>
    <n v="2"/>
    <n v="1"/>
    <n v="62"/>
    <n v="1.6"/>
    <n v="140"/>
    <n v="3.62"/>
    <n v="62"/>
    <n v="1.6"/>
    <n v="61.794483074951437"/>
    <n v="1.5946963374181016"/>
    <n v="2"/>
    <m/>
    <m/>
    <n v="7"/>
    <n v="3"/>
    <n v="2"/>
    <n v="3"/>
    <n v="3"/>
    <n v="3"/>
    <n v="0"/>
    <n v="0"/>
    <n v="21"/>
    <n v="1"/>
    <n v="1"/>
    <n v="2"/>
  </r>
  <r>
    <n v="74187"/>
    <x v="1"/>
    <n v="23"/>
    <n v="4"/>
    <n v="2"/>
    <m/>
    <n v="1"/>
    <n v="3"/>
    <n v="5"/>
    <n v="60"/>
    <n v="1.55"/>
    <n v="166"/>
    <n v="4.29"/>
    <n v="61"/>
    <n v="1.5758333333333332"/>
    <n v="61.20975383624593"/>
    <n v="1.5812519741030198"/>
    <n v="2"/>
    <m/>
    <m/>
    <n v="12"/>
    <n v="3"/>
    <n v="3"/>
    <n v="3"/>
    <n v="3"/>
    <n v="3"/>
    <m/>
    <n v="0"/>
    <n v="0"/>
    <n v="2"/>
    <n v="2"/>
    <m/>
  </r>
  <r>
    <n v="74190"/>
    <x v="1"/>
    <n v="56"/>
    <n v="3"/>
    <n v="2"/>
    <m/>
    <n v="1"/>
    <n v="4"/>
    <n v="1"/>
    <n v="71"/>
    <n v="1.84"/>
    <n v="210"/>
    <n v="5.43"/>
    <n v="69"/>
    <n v="1.7881690140845072"/>
    <n v="63.168423219303484"/>
    <n v="1.6370408270918086"/>
    <n v="2"/>
    <n v="2"/>
    <m/>
    <n v="8"/>
    <n v="2"/>
    <n v="3"/>
    <m/>
    <m/>
    <m/>
    <n v="0"/>
    <n v="0"/>
    <n v="0"/>
    <n v="1"/>
    <n v="1"/>
    <n v="2"/>
  </r>
  <r>
    <n v="74191"/>
    <x v="1"/>
    <n v="39"/>
    <n v="4"/>
    <n v="2"/>
    <m/>
    <n v="1"/>
    <n v="4"/>
    <n v="3"/>
    <n v="55"/>
    <n v="1.42"/>
    <n v="180"/>
    <n v="4.6500000000000004"/>
    <n v="51"/>
    <n v="1.3167272727272727"/>
    <n v="53.914697569697658"/>
    <n v="1.3919794645267396"/>
    <n v="2"/>
    <m/>
    <m/>
    <n v="1"/>
    <n v="3"/>
    <n v="2"/>
    <n v="3"/>
    <n v="3"/>
    <n v="2"/>
    <n v="1"/>
    <n v="1"/>
    <n v="2"/>
    <n v="1"/>
    <n v="2"/>
    <m/>
  </r>
  <r>
    <n v="74193"/>
    <x v="1"/>
    <n v="66"/>
    <n v="3"/>
    <n v="2"/>
    <m/>
    <n v="1"/>
    <n v="3"/>
    <n v="5"/>
    <n v="45"/>
    <n v="1.1599999999999999"/>
    <n v="196"/>
    <n v="5.07"/>
    <n v="51"/>
    <n v="1.3146666666666667"/>
    <n v="48.827636673202669"/>
    <n v="1.2586679675758909"/>
    <n v="2"/>
    <n v="2"/>
    <m/>
    <n v="3"/>
    <n v="3"/>
    <n v="3"/>
    <n v="2"/>
    <n v="2"/>
    <n v="2"/>
    <n v="2"/>
    <n v="0"/>
    <n v="0"/>
    <n v="1"/>
    <n v="1"/>
    <n v="2"/>
  </r>
  <r>
    <n v="74195"/>
    <x v="1"/>
    <n v="26"/>
    <n v="3"/>
    <n v="2"/>
    <m/>
    <n v="1"/>
    <n v="4"/>
    <n v="1"/>
    <n v="34"/>
    <n v="0.88"/>
    <n v="141"/>
    <n v="3.65"/>
    <n v="31"/>
    <n v="0.8023529411764706"/>
    <n v="37.668323475469649"/>
    <n v="0.97494484289450845"/>
    <n v="2"/>
    <m/>
    <m/>
    <n v="5"/>
    <n v="3"/>
    <n v="2"/>
    <m/>
    <m/>
    <m/>
    <n v="1"/>
    <n v="0"/>
    <n v="0"/>
    <n v="1"/>
    <n v="1"/>
    <n v="2"/>
  </r>
  <r>
    <n v="74196"/>
    <x v="1"/>
    <n v="36"/>
    <n v="3"/>
    <n v="2"/>
    <m/>
    <n v="1"/>
    <n v="4"/>
    <n v="1"/>
    <n v="57"/>
    <n v="1.47"/>
    <n v="191"/>
    <n v="4.9400000000000004"/>
    <n v="56"/>
    <n v="1.4442105263157894"/>
    <n v="46.753081203411135"/>
    <n v="1.2057373573511292"/>
    <n v="2"/>
    <m/>
    <m/>
    <n v="15"/>
    <n v="3"/>
    <n v="1"/>
    <m/>
    <m/>
    <m/>
    <n v="1"/>
    <n v="0"/>
    <n v="0"/>
    <n v="1"/>
    <n v="1"/>
    <n v="2"/>
  </r>
  <r>
    <n v="74198"/>
    <x v="1"/>
    <n v="66"/>
    <n v="2"/>
    <n v="2"/>
    <m/>
    <n v="2"/>
    <n v="3"/>
    <n v="3"/>
    <n v="69"/>
    <n v="1.78"/>
    <n v="211"/>
    <n v="5.46"/>
    <n v="67"/>
    <n v="1.7284057971014493"/>
    <n v="66.612921021793071"/>
    <n v="1.7184202814317633"/>
    <n v="1"/>
    <n v="2"/>
    <m/>
    <n v="7"/>
    <n v="2"/>
    <n v="0"/>
    <m/>
    <m/>
    <m/>
    <n v="0"/>
    <n v="0"/>
    <n v="4"/>
    <n v="2"/>
    <n v="1"/>
    <n v="1"/>
  </r>
  <r>
    <n v="74199"/>
    <x v="1"/>
    <n v="22"/>
    <n v="4"/>
    <n v="2"/>
    <m/>
    <n v="1"/>
    <n v="4"/>
    <n v="5"/>
    <n v="73"/>
    <n v="1.89"/>
    <n v="141"/>
    <n v="3.65"/>
    <n v="72"/>
    <n v="1.8641095890410957"/>
    <n v="87.411242477259535"/>
    <n v="2.2631129901646645"/>
    <n v="1"/>
    <m/>
    <m/>
    <n v="1"/>
    <n v="4"/>
    <n v="3"/>
    <n v="3"/>
    <n v="3"/>
    <n v="2"/>
    <n v="3"/>
    <n v="0"/>
    <n v="30"/>
    <n v="1"/>
    <n v="1"/>
    <n v="2"/>
  </r>
  <r>
    <n v="74203"/>
    <x v="1"/>
    <n v="51"/>
    <n v="4"/>
    <n v="2"/>
    <m/>
    <n v="1"/>
    <n v="2"/>
    <n v="4"/>
    <n v="89"/>
    <n v="2.2999999999999998"/>
    <n v="198"/>
    <n v="5.12"/>
    <n v="97"/>
    <n v="2.5067415730337079"/>
    <n v="92.494350331337699"/>
    <n v="2.3903034355289519"/>
    <n v="2"/>
    <n v="1"/>
    <n v="2"/>
    <n v="5"/>
    <n v="4"/>
    <n v="0"/>
    <m/>
    <m/>
    <m/>
    <n v="3"/>
    <n v="7"/>
    <n v="2"/>
    <n v="1"/>
    <n v="1"/>
    <n v="2"/>
  </r>
  <r>
    <n v="74207"/>
    <x v="1"/>
    <n v="32"/>
    <n v="3"/>
    <n v="2"/>
    <m/>
    <n v="1"/>
    <n v="5"/>
    <n v="1"/>
    <n v="78"/>
    <n v="2.02"/>
    <n v="232"/>
    <n v="6"/>
    <n v="81"/>
    <n v="2.097692307692308"/>
    <n v="83.873563058317302"/>
    <n v="2.1721102227923197"/>
    <n v="1"/>
    <m/>
    <m/>
    <n v="9"/>
    <n v="3"/>
    <n v="3"/>
    <m/>
    <m/>
    <m/>
    <n v="0"/>
    <n v="0"/>
    <n v="5"/>
    <n v="1"/>
    <n v="1"/>
    <n v="2"/>
  </r>
  <r>
    <n v="74211"/>
    <x v="1"/>
    <n v="74"/>
    <n v="2"/>
    <n v="2"/>
    <m/>
    <n v="1"/>
    <n v="3"/>
    <n v="1"/>
    <n v="56"/>
    <n v="1.45"/>
    <n v="267"/>
    <n v="6.9"/>
    <n v="59"/>
    <n v="1.5276785714285714"/>
    <n v="54.116429867111236"/>
    <n v="1.4012289876305588"/>
    <n v="1"/>
    <n v="2"/>
    <m/>
    <n v="4"/>
    <n v="3"/>
    <n v="2"/>
    <m/>
    <m/>
    <m/>
    <n v="0"/>
    <n v="0"/>
    <n v="1"/>
    <n v="1"/>
    <n v="1"/>
    <n v="2"/>
  </r>
  <r>
    <n v="74214"/>
    <x v="1"/>
    <n v="47"/>
    <n v="2"/>
    <n v="2"/>
    <m/>
    <n v="2"/>
    <n v="5"/>
    <n v="1"/>
    <n v="43"/>
    <n v="1.1100000000000001"/>
    <n v="226"/>
    <n v="5.84"/>
    <n v="39"/>
    <n v="1.0067441860465118"/>
    <n v="37.480792218347688"/>
    <n v="0.96752742703176597"/>
    <n v="1"/>
    <n v="1"/>
    <n v="2"/>
    <n v="15"/>
    <n v="2"/>
    <n v="2"/>
    <n v="3"/>
    <n v="2"/>
    <n v="2"/>
    <n v="0"/>
    <n v="0"/>
    <n v="0"/>
    <n v="1"/>
    <n v="1"/>
    <n v="2"/>
  </r>
  <r>
    <n v="74221"/>
    <x v="1"/>
    <n v="34"/>
    <n v="4"/>
    <n v="2"/>
    <m/>
    <n v="1"/>
    <n v="3"/>
    <n v="6"/>
    <n v="62"/>
    <n v="1.6"/>
    <n v="189"/>
    <n v="4.8899999999999997"/>
    <n v="72"/>
    <n v="1.8580645161290323"/>
    <n v="62.541599285161666"/>
    <n v="1.6139767557461075"/>
    <n v="2"/>
    <m/>
    <m/>
    <n v="77"/>
    <n v="3"/>
    <n v="3"/>
    <n v="3"/>
    <n v="2"/>
    <n v="3"/>
    <n v="1"/>
    <n v="0"/>
    <n v="6"/>
    <n v="1"/>
    <n v="1"/>
    <n v="2"/>
  </r>
  <r>
    <n v="74225"/>
    <x v="1"/>
    <n v="67"/>
    <n v="2"/>
    <n v="2"/>
    <m/>
    <n v="2"/>
    <n v="3"/>
    <n v="3"/>
    <n v="40"/>
    <n v="1.03"/>
    <n v="188"/>
    <n v="4.8600000000000003"/>
    <n v="38"/>
    <n v="0.97850000000000004"/>
    <n v="33.810720942986713"/>
    <n v="0.87062606428190781"/>
    <n v="1"/>
    <n v="1"/>
    <n v="2"/>
    <n v="5"/>
    <n v="3"/>
    <n v="2"/>
    <n v="3"/>
    <n v="3"/>
    <n v="2"/>
    <n v="4"/>
    <n v="0"/>
    <n v="4"/>
    <n v="1"/>
    <n v="1"/>
    <n v="1"/>
  </r>
  <r>
    <n v="74227"/>
    <x v="1"/>
    <n v="78"/>
    <n v="4"/>
    <n v="2"/>
    <m/>
    <n v="2"/>
    <n v="3"/>
    <n v="4"/>
    <n v="81"/>
    <n v="2.09"/>
    <n v="228"/>
    <n v="5.9"/>
    <n v="78"/>
    <n v="2.0125925925925925"/>
    <n v="85.018777997788305"/>
    <n v="2.1936943952515744"/>
    <n v="2"/>
    <n v="2"/>
    <m/>
    <n v="3"/>
    <n v="4"/>
    <n v="3"/>
    <m/>
    <m/>
    <m/>
    <n v="1"/>
    <n v="0"/>
    <n v="0"/>
    <n v="1"/>
    <n v="1"/>
    <n v="2"/>
  </r>
  <r>
    <n v="74231"/>
    <x v="1"/>
    <n v="67"/>
    <n v="4"/>
    <n v="2"/>
    <m/>
    <n v="1"/>
    <n v="2"/>
    <n v="3"/>
    <n v="79"/>
    <n v="2.04"/>
    <n v="174"/>
    <n v="4.5"/>
    <n v="74"/>
    <n v="1.9108860759493671"/>
    <n v="79.844966110795497"/>
    <n v="2.0618193780509215"/>
    <n v="1"/>
    <n v="2"/>
    <m/>
    <n v="6"/>
    <n v="3"/>
    <n v="2"/>
    <n v="3"/>
    <n v="3"/>
    <n v="3"/>
    <n v="2"/>
    <n v="1"/>
    <n v="2"/>
    <n v="1"/>
    <n v="1"/>
    <n v="2"/>
  </r>
  <r>
    <n v="74232"/>
    <x v="1"/>
    <n v="29"/>
    <n v="3"/>
    <n v="2"/>
    <m/>
    <n v="1"/>
    <n v="5"/>
    <n v="1"/>
    <n v="53"/>
    <n v="1.37"/>
    <n v="162"/>
    <n v="4.1900000000000004"/>
    <n v="47"/>
    <n v="1.2149056603773585"/>
    <n v="44.102596443231342"/>
    <n v="1.1400105118344706"/>
    <n v="1"/>
    <m/>
    <m/>
    <n v="6"/>
    <n v="3"/>
    <n v="3"/>
    <n v="3"/>
    <n v="2"/>
    <n v="3"/>
    <n v="1"/>
    <n v="0"/>
    <n v="0"/>
    <n v="1"/>
    <n v="1"/>
    <n v="2"/>
  </r>
  <r>
    <n v="74235"/>
    <x v="1"/>
    <n v="27"/>
    <n v="1"/>
    <n v="2"/>
    <m/>
    <n v="1"/>
    <n v="4"/>
    <n v="6"/>
    <n v="27"/>
    <n v="0.7"/>
    <n v="245"/>
    <n v="6.34"/>
    <n v="28"/>
    <n v="0.72592592592592586"/>
    <n v="23.564039624215692"/>
    <n v="0.61091954581299945"/>
    <n v="2"/>
    <m/>
    <m/>
    <n v="8"/>
    <n v="4"/>
    <n v="2"/>
    <n v="3"/>
    <n v="2"/>
    <n v="2"/>
    <n v="3"/>
    <n v="0"/>
    <n v="0"/>
    <n v="1"/>
    <n v="2"/>
    <m/>
  </r>
  <r>
    <n v="74237"/>
    <x v="1"/>
    <n v="51"/>
    <n v="3"/>
    <n v="2"/>
    <m/>
    <n v="1"/>
    <n v="5"/>
    <n v="3"/>
    <n v="53"/>
    <n v="1.37"/>
    <n v="139"/>
    <n v="3.59"/>
    <n v="52"/>
    <n v="1.3441509433962266"/>
    <n v="45.631227215037974"/>
    <n v="1.1795241751811705"/>
    <n v="2"/>
    <n v="2"/>
    <m/>
    <n v="15"/>
    <n v="3"/>
    <n v="0"/>
    <n v="3"/>
    <n v="3"/>
    <n v="3"/>
    <m/>
    <n v="0"/>
    <n v="15"/>
    <n v="2"/>
    <n v="1"/>
    <n v="2"/>
  </r>
  <r>
    <n v="74239"/>
    <x v="1"/>
    <n v="35"/>
    <n v="3"/>
    <n v="2"/>
    <m/>
    <n v="1"/>
    <n v="5"/>
    <n v="1"/>
    <n v="56"/>
    <n v="1.45"/>
    <n v="254"/>
    <n v="6.57"/>
    <n v="54"/>
    <n v="1.3982142857142856"/>
    <n v="62.197333726459348"/>
    <n v="1.6104666768458225"/>
    <n v="2"/>
    <m/>
    <m/>
    <n v="15"/>
    <n v="3"/>
    <n v="2"/>
    <n v="2"/>
    <n v="2"/>
    <n v="2"/>
    <n v="4"/>
    <n v="5"/>
    <n v="20"/>
    <n v="1"/>
    <n v="1"/>
    <n v="2"/>
  </r>
  <r>
    <n v="74243"/>
    <x v="1"/>
    <n v="33"/>
    <n v="1"/>
    <n v="2"/>
    <m/>
    <n v="1"/>
    <n v="4"/>
    <n v="1"/>
    <n v="48"/>
    <n v="1.24"/>
    <n v="161"/>
    <n v="4.16"/>
    <n v="57"/>
    <n v="1.4724999999999999"/>
    <n v="47.673265195831959"/>
    <n v="1.2315593508923255"/>
    <n v="2"/>
    <m/>
    <m/>
    <n v="8"/>
    <n v="5"/>
    <n v="2"/>
    <n v="3"/>
    <n v="3"/>
    <n v="1"/>
    <n v="2"/>
    <n v="0"/>
    <n v="1"/>
    <n v="1"/>
    <n v="1"/>
    <n v="2"/>
  </r>
  <r>
    <n v="74259"/>
    <x v="1"/>
    <n v="39"/>
    <n v="2"/>
    <n v="2"/>
    <m/>
    <n v="2"/>
    <n v="4"/>
    <n v="1"/>
    <n v="44"/>
    <n v="1.1399999999999999"/>
    <n v="179"/>
    <n v="4.63"/>
    <n v="39"/>
    <n v="1.0104545454545453"/>
    <n v="45.547677608631247"/>
    <n v="1.1800989198599914"/>
    <n v="1"/>
    <m/>
    <m/>
    <n v="7"/>
    <n v="4"/>
    <n v="3"/>
    <n v="3"/>
    <n v="3"/>
    <n v="3"/>
    <m/>
    <n v="0"/>
    <n v="1"/>
    <n v="1"/>
    <n v="1"/>
    <n v="1"/>
  </r>
  <r>
    <n v="74262"/>
    <x v="1"/>
    <n v="70"/>
    <n v="3"/>
    <n v="2"/>
    <m/>
    <n v="1"/>
    <n v="3"/>
    <n v="2"/>
    <n v="48"/>
    <n v="1.24"/>
    <n v="150"/>
    <n v="3.88"/>
    <n v="47"/>
    <n v="1.2141666666666666"/>
    <n v="44.850976495769956"/>
    <n v="1.1586502261407239"/>
    <n v="2"/>
    <n v="1"/>
    <n v="1"/>
    <n v="2"/>
    <n v="5"/>
    <n v="3"/>
    <n v="3"/>
    <n v="3"/>
    <n v="2"/>
    <m/>
    <n v="8"/>
    <n v="2"/>
    <n v="1"/>
    <n v="1"/>
    <n v="2"/>
  </r>
  <r>
    <n v="74264"/>
    <x v="1"/>
    <n v="46"/>
    <n v="1"/>
    <n v="2"/>
    <m/>
    <n v="2"/>
    <n v="2"/>
    <n v="3"/>
    <n v="55"/>
    <n v="1.42"/>
    <n v="262"/>
    <n v="6.78"/>
    <n v="54"/>
    <n v="1.394181818181818"/>
    <n v="59.065870811623398"/>
    <n v="1.5249733918637312"/>
    <n v="1"/>
    <n v="2"/>
    <m/>
    <n v="5"/>
    <n v="4"/>
    <n v="3"/>
    <n v="3"/>
    <n v="3"/>
    <n v="3"/>
    <n v="1"/>
    <n v="1"/>
    <n v="0"/>
    <n v="1"/>
    <n v="1"/>
    <n v="2"/>
  </r>
  <r>
    <n v="74265"/>
    <x v="1"/>
    <n v="36"/>
    <n v="2"/>
    <n v="2"/>
    <m/>
    <n v="2"/>
    <n v="4"/>
    <n v="1"/>
    <n v="78"/>
    <n v="2.02"/>
    <n v="184"/>
    <n v="4.76"/>
    <n v="84"/>
    <n v="2.1753846153846155"/>
    <n v="86.630297184001194"/>
    <n v="2.2435025680984926"/>
    <n v="1"/>
    <m/>
    <m/>
    <n v="3"/>
    <n v="2"/>
    <n v="2"/>
    <m/>
    <m/>
    <m/>
    <n v="0"/>
    <n v="0"/>
    <n v="0"/>
    <n v="2"/>
    <n v="2"/>
    <m/>
  </r>
  <r>
    <n v="74268"/>
    <x v="1"/>
    <n v="62"/>
    <n v="3"/>
    <n v="2"/>
    <m/>
    <n v="1"/>
    <n v="4"/>
    <n v="3"/>
    <n v="88"/>
    <n v="2.2799999999999998"/>
    <n v="188"/>
    <n v="4.8600000000000003"/>
    <n v="86"/>
    <n v="2.228181818181818"/>
    <n v="85.576863680693549"/>
    <n v="2.2172187408179691"/>
    <n v="2"/>
    <n v="2"/>
    <m/>
    <n v="2"/>
    <n v="5"/>
    <n v="2"/>
    <n v="3"/>
    <n v="3"/>
    <n v="2"/>
    <n v="4"/>
    <n v="0"/>
    <n v="0"/>
    <n v="1"/>
    <n v="2"/>
    <m/>
  </r>
  <r>
    <n v="74270"/>
    <x v="1"/>
    <n v="51"/>
    <n v="3"/>
    <n v="2"/>
    <m/>
    <n v="1"/>
    <n v="3"/>
    <n v="1"/>
    <n v="50"/>
    <n v="1.29"/>
    <n v="219"/>
    <n v="5.66"/>
    <n v="59"/>
    <n v="1.5222"/>
    <n v="52.048332170061379"/>
    <n v="1.3428469699875836"/>
    <n v="2"/>
    <n v="1"/>
    <n v="2"/>
    <n v="15"/>
    <n v="5"/>
    <n v="3"/>
    <n v="3"/>
    <n v="3"/>
    <n v="3"/>
    <n v="2"/>
    <n v="0"/>
    <n v="8"/>
    <n v="1"/>
    <n v="1"/>
    <n v="2"/>
  </r>
  <r>
    <n v="74275"/>
    <x v="1"/>
    <n v="29"/>
    <n v="7"/>
    <n v="2"/>
    <m/>
    <n v="1"/>
    <n v="5"/>
    <n v="5"/>
    <n v="76"/>
    <n v="1.97"/>
    <n v="148"/>
    <n v="3.83"/>
    <n v="84"/>
    <n v="2.1773684210526314"/>
    <n v="74.065400439417715"/>
    <n v="1.9198531429691172"/>
    <n v="1"/>
    <m/>
    <m/>
    <n v="14"/>
    <n v="2"/>
    <n v="0"/>
    <n v="3"/>
    <n v="3"/>
    <n v="1"/>
    <n v="0"/>
    <n v="8"/>
    <n v="0"/>
    <n v="2"/>
    <n v="1"/>
    <n v="2"/>
  </r>
  <r>
    <n v="74276"/>
    <x v="1"/>
    <n v="62"/>
    <n v="1"/>
    <n v="2"/>
    <m/>
    <n v="1"/>
    <n v="2"/>
    <n v="6"/>
    <n v="48"/>
    <n v="1.24"/>
    <n v="185"/>
    <n v="4.78"/>
    <n v="54"/>
    <n v="1.3949999999999998"/>
    <n v="37.612217912220373"/>
    <n v="0.97164896273235968"/>
    <n v="1"/>
    <n v="1"/>
    <n v="2"/>
    <n v="4"/>
    <n v="3"/>
    <n v="3"/>
    <m/>
    <m/>
    <m/>
    <n v="4"/>
    <n v="4"/>
    <n v="0"/>
    <n v="1"/>
    <n v="1"/>
    <n v="1"/>
  </r>
  <r>
    <n v="74278"/>
    <x v="1"/>
    <n v="42"/>
    <n v="6"/>
    <n v="2"/>
    <m/>
    <n v="2"/>
    <n v="5"/>
    <n v="1"/>
    <n v="50"/>
    <n v="1.29"/>
    <n v="223"/>
    <n v="5.77"/>
    <n v="49"/>
    <n v="1.2642"/>
    <n v="50.613460265818965"/>
    <n v="1.3058272748581294"/>
    <n v="1"/>
    <n v="2"/>
    <m/>
    <n v="15"/>
    <n v="1"/>
    <n v="3"/>
    <n v="3"/>
    <n v="3"/>
    <n v="3"/>
    <n v="0"/>
    <n v="0"/>
    <n v="0"/>
    <n v="1"/>
    <n v="1"/>
    <n v="2"/>
  </r>
  <r>
    <n v="74279"/>
    <x v="1"/>
    <n v="21"/>
    <n v="3"/>
    <n v="2"/>
    <m/>
    <n v="1"/>
    <n v="4"/>
    <n v="5"/>
    <n v="47"/>
    <n v="1.22"/>
    <n v="163"/>
    <n v="4.22"/>
    <n v="46"/>
    <n v="1.1940425531914893"/>
    <n v="39.262149979554792"/>
    <n v="1.0191451696820606"/>
    <n v="1"/>
    <m/>
    <m/>
    <n v="6"/>
    <n v="4"/>
    <n v="0"/>
    <m/>
    <m/>
    <m/>
    <n v="7"/>
    <n v="0"/>
    <n v="150"/>
    <n v="1"/>
    <n v="1"/>
    <n v="2"/>
  </r>
  <r>
    <n v="74280"/>
    <x v="1"/>
    <n v="80"/>
    <n v="3"/>
    <n v="2"/>
    <m/>
    <n v="1"/>
    <n v="5"/>
    <n v="1"/>
    <n v="78"/>
    <n v="2.02"/>
    <n v="230"/>
    <n v="5.95"/>
    <n v="72"/>
    <n v="1.8646153846153846"/>
    <n v="82.44752695743226"/>
    <n v="2.1351795442822201"/>
    <n v="1"/>
    <n v="1"/>
    <n v="2"/>
    <n v="12"/>
    <n v="3"/>
    <n v="2"/>
    <n v="3"/>
    <n v="3"/>
    <n v="3"/>
    <n v="0"/>
    <n v="7"/>
    <n v="1"/>
    <n v="1"/>
    <n v="1"/>
    <n v="2"/>
  </r>
  <r>
    <n v="74283"/>
    <x v="1"/>
    <n v="49"/>
    <n v="1"/>
    <n v="2"/>
    <m/>
    <n v="2"/>
    <n v="1"/>
    <n v="3"/>
    <n v="36"/>
    <n v="0.93"/>
    <n v="221"/>
    <n v="5.72"/>
    <n v="41"/>
    <n v="1.0591666666666668"/>
    <n v="34.998751612828656"/>
    <n v="0.90413441666474037"/>
    <n v="1"/>
    <n v="2"/>
    <m/>
    <n v="8"/>
    <n v="1"/>
    <n v="2"/>
    <n v="0"/>
    <n v="2"/>
    <n v="2"/>
    <n v="0"/>
    <n v="0"/>
    <n v="0"/>
    <n v="1"/>
    <n v="2"/>
    <m/>
  </r>
  <r>
    <n v="74285"/>
    <x v="1"/>
    <n v="30"/>
    <n v="7"/>
    <n v="2"/>
    <m/>
    <n v="2"/>
    <n v="3"/>
    <n v="5"/>
    <n v="47"/>
    <n v="1.22"/>
    <n v="131"/>
    <n v="3.39"/>
    <n v="42"/>
    <n v="1.0902127659574468"/>
    <n v="51.759038099614088"/>
    <n v="1.3435324783304081"/>
    <n v="2"/>
    <m/>
    <m/>
    <n v="15"/>
    <n v="3"/>
    <n v="3"/>
    <n v="3"/>
    <n v="2"/>
    <n v="3"/>
    <n v="0"/>
    <n v="8"/>
    <n v="0"/>
    <n v="1"/>
    <n v="2"/>
    <m/>
  </r>
  <r>
    <n v="74292"/>
    <x v="1"/>
    <n v="63"/>
    <n v="3"/>
    <n v="2"/>
    <m/>
    <n v="1"/>
    <n v="3"/>
    <n v="3"/>
    <n v="66"/>
    <n v="1.71"/>
    <n v="194"/>
    <n v="5.0199999999999996"/>
    <n v="68"/>
    <n v="1.7618181818181817"/>
    <n v="73.277975825820448"/>
    <n v="1.8985657373053479"/>
    <n v="2"/>
    <n v="1"/>
    <n v="2"/>
    <n v="3"/>
    <n v="3"/>
    <n v="0"/>
    <m/>
    <m/>
    <m/>
    <n v="3"/>
    <n v="0"/>
    <n v="1"/>
    <n v="1"/>
    <n v="1"/>
    <n v="2"/>
  </r>
  <r>
    <n v="74293"/>
    <x v="1"/>
    <n v="27"/>
    <n v="3"/>
    <n v="2"/>
    <m/>
    <n v="1"/>
    <n v="5"/>
    <n v="5"/>
    <n v="70"/>
    <n v="1.81"/>
    <n v="203"/>
    <n v="5.25"/>
    <n v="76"/>
    <n v="1.9651428571428571"/>
    <n v="75.438822797411348"/>
    <n v="1.9506324180473504"/>
    <n v="2"/>
    <m/>
    <m/>
    <n v="9"/>
    <n v="3"/>
    <n v="2"/>
    <n v="3"/>
    <n v="3"/>
    <n v="2"/>
    <n v="2"/>
    <n v="5"/>
    <n v="3"/>
    <n v="1"/>
    <n v="1"/>
    <n v="2"/>
  </r>
  <r>
    <n v="74294"/>
    <x v="1"/>
    <n v="44"/>
    <n v="1"/>
    <n v="2"/>
    <m/>
    <n v="1"/>
    <n v="3"/>
    <n v="5"/>
    <n v="40"/>
    <n v="1.03"/>
    <n v="216"/>
    <n v="5.59"/>
    <n v="36"/>
    <n v="0.92699999999999994"/>
    <n v="52.305729547008028"/>
    <n v="1.3468725358354567"/>
    <n v="1"/>
    <n v="1"/>
    <n v="3"/>
    <n v="4"/>
    <n v="3"/>
    <n v="0"/>
    <m/>
    <m/>
    <m/>
    <n v="0"/>
    <n v="4"/>
    <n v="0"/>
    <n v="1"/>
    <n v="1"/>
    <n v="2"/>
  </r>
  <r>
    <n v="74298"/>
    <x v="1"/>
    <n v="80"/>
    <n v="3"/>
    <n v="2"/>
    <m/>
    <n v="1"/>
    <n v="3"/>
    <n v="1"/>
    <n v="32"/>
    <n v="0.83"/>
    <n v="167"/>
    <n v="4.32"/>
    <n v="39"/>
    <n v="1.0115624999999999"/>
    <n v="31.988810068505241"/>
    <n v="0.82970976115185469"/>
    <n v="1"/>
    <n v="2"/>
    <m/>
    <n v="6"/>
    <n v="3"/>
    <n v="3"/>
    <n v="3"/>
    <n v="3"/>
    <n v="3"/>
    <n v="0"/>
    <n v="0"/>
    <n v="1"/>
    <n v="1"/>
    <n v="1"/>
    <n v="2"/>
  </r>
  <r>
    <n v="74301"/>
    <x v="1"/>
    <n v="50"/>
    <n v="3"/>
    <n v="2"/>
    <m/>
    <n v="1"/>
    <n v="5"/>
    <n v="5"/>
    <n v="51"/>
    <n v="1.32"/>
    <n v="205"/>
    <n v="5.3"/>
    <n v="58"/>
    <n v="1.5011764705882353"/>
    <n v="45.391242662515481"/>
    <n v="1.1748321630298124"/>
    <n v="2"/>
    <n v="2"/>
    <m/>
    <n v="15"/>
    <n v="4"/>
    <n v="1"/>
    <m/>
    <m/>
    <m/>
    <n v="1"/>
    <n v="0"/>
    <n v="15"/>
    <n v="1"/>
    <n v="1"/>
    <n v="2"/>
  </r>
  <r>
    <n v="74310"/>
    <x v="1"/>
    <n v="60"/>
    <n v="6"/>
    <n v="2"/>
    <m/>
    <n v="2"/>
    <n v="2"/>
    <n v="1"/>
    <n v="73"/>
    <n v="1.89"/>
    <n v="172"/>
    <n v="4.45"/>
    <n v="82"/>
    <n v="2.1230136986301367"/>
    <n v="60.203056078799591"/>
    <n v="1.5586818628620716"/>
    <n v="1"/>
    <n v="2"/>
    <m/>
    <n v="14"/>
    <n v="1"/>
    <n v="1"/>
    <m/>
    <m/>
    <m/>
    <n v="2"/>
    <n v="0"/>
    <n v="0"/>
    <n v="1"/>
    <n v="1"/>
    <n v="2"/>
  </r>
  <r>
    <n v="74313"/>
    <x v="1"/>
    <n v="80"/>
    <n v="3"/>
    <n v="2"/>
    <m/>
    <n v="1"/>
    <n v="3"/>
    <n v="1"/>
    <n v="74"/>
    <n v="1.91"/>
    <n v="246"/>
    <n v="6.36"/>
    <n v="84"/>
    <n v="2.1681081081081079"/>
    <n v="77.51062778531859"/>
    <n v="2.0006121495940339"/>
    <n v="2"/>
    <n v="2"/>
    <m/>
    <n v="4"/>
    <n v="3"/>
    <n v="3"/>
    <n v="3"/>
    <n v="3"/>
    <n v="3"/>
    <n v="5"/>
    <n v="4"/>
    <n v="2"/>
    <n v="1"/>
    <n v="1"/>
    <n v="2"/>
  </r>
  <r>
    <n v="74318"/>
    <x v="1"/>
    <n v="52"/>
    <n v="3"/>
    <n v="2"/>
    <m/>
    <n v="1"/>
    <n v="4"/>
    <n v="1"/>
    <n v="65"/>
    <n v="1.68"/>
    <n v="180"/>
    <n v="4.6500000000000004"/>
    <n v="62"/>
    <n v="1.6024615384615384"/>
    <n v="53.466307518959141"/>
    <n v="1.38189840972079"/>
    <n v="1"/>
    <n v="2"/>
    <m/>
    <n v="9"/>
    <n v="4"/>
    <n v="0"/>
    <n v="3"/>
    <n v="3"/>
    <n v="2"/>
    <m/>
    <n v="0"/>
    <n v="0"/>
    <n v="1"/>
    <n v="1"/>
    <n v="2"/>
  </r>
  <r>
    <n v="74319"/>
    <x v="1"/>
    <n v="68"/>
    <n v="6"/>
    <n v="2"/>
    <m/>
    <n v="2"/>
    <n v="5"/>
    <n v="3"/>
    <n v="82"/>
    <n v="2.12"/>
    <n v="160"/>
    <n v="4.1399999999999997"/>
    <n v="77"/>
    <n v="1.9907317073170734"/>
    <n v="76.104605839920623"/>
    <n v="1.9675824924467284"/>
    <n v="1"/>
    <n v="2"/>
    <m/>
    <n v="2"/>
    <n v="2"/>
    <n v="3"/>
    <m/>
    <m/>
    <m/>
    <m/>
    <n v="0"/>
    <n v="0"/>
    <n v="2"/>
    <n v="1"/>
    <n v="2"/>
  </r>
  <r>
    <n v="74323"/>
    <x v="1"/>
    <n v="27"/>
    <n v="3"/>
    <n v="2"/>
    <m/>
    <n v="1"/>
    <n v="3"/>
    <n v="1"/>
    <n v="89"/>
    <n v="2.2999999999999998"/>
    <n v="179"/>
    <n v="4.63"/>
    <n v="96"/>
    <n v="2.4808988764044941"/>
    <n v="85.961743300941592"/>
    <n v="2.2214832538445579"/>
    <n v="2"/>
    <m/>
    <m/>
    <n v="14"/>
    <n v="4"/>
    <n v="0"/>
    <m/>
    <m/>
    <m/>
    <n v="1"/>
    <n v="0"/>
    <n v="2"/>
    <n v="1"/>
    <n v="1"/>
    <n v="1"/>
  </r>
  <r>
    <n v="74324"/>
    <x v="1"/>
    <n v="79"/>
    <n v="3"/>
    <n v="2"/>
    <m/>
    <n v="1"/>
    <n v="3"/>
    <n v="2"/>
    <n v="56"/>
    <n v="1.45"/>
    <n v="205"/>
    <n v="5.3"/>
    <n v="66"/>
    <n v="1.7089285714285716"/>
    <n v="48.923788728143464"/>
    <n v="1.2667766724251432"/>
    <n v="2"/>
    <n v="1"/>
    <n v="2"/>
    <n v="6"/>
    <n v="4"/>
    <n v="2"/>
    <n v="3"/>
    <n v="3"/>
    <n v="3"/>
    <n v="0"/>
    <n v="0"/>
    <n v="0"/>
    <n v="1"/>
    <n v="1"/>
    <n v="2"/>
  </r>
  <r>
    <n v="74348"/>
    <x v="1"/>
    <n v="45"/>
    <n v="4"/>
    <n v="2"/>
    <m/>
    <n v="1"/>
    <n v="4"/>
    <n v="1"/>
    <n v="58"/>
    <n v="1.5"/>
    <n v="157"/>
    <n v="4.0599999999999996"/>
    <n v="56"/>
    <n v="1.4482758620689655"/>
    <n v="61.184925733918668"/>
    <n v="1.5823687689806551"/>
    <n v="1"/>
    <n v="2"/>
    <m/>
    <n v="10"/>
    <n v="3"/>
    <n v="2"/>
    <n v="2"/>
    <n v="2"/>
    <n v="2"/>
    <m/>
    <n v="0"/>
    <n v="0"/>
    <n v="1"/>
    <n v="1"/>
    <n v="2"/>
  </r>
  <r>
    <n v="74349"/>
    <x v="1"/>
    <n v="57"/>
    <n v="2"/>
    <n v="2"/>
    <m/>
    <n v="2"/>
    <n v="3"/>
    <n v="1"/>
    <n v="55"/>
    <n v="1.42"/>
    <n v="235"/>
    <n v="6.08"/>
    <n v="50"/>
    <n v="1.290909090909091"/>
    <n v="57.459626776938237"/>
    <n v="1.4835030913318599"/>
    <n v="2"/>
    <n v="2"/>
    <m/>
    <n v="15"/>
    <n v="4"/>
    <n v="3"/>
    <n v="2"/>
    <n v="2"/>
    <n v="1"/>
    <n v="0"/>
    <n v="0"/>
    <n v="0"/>
    <n v="1"/>
    <n v="1"/>
    <n v="2"/>
  </r>
  <r>
    <n v="74366"/>
    <x v="1"/>
    <n v="61"/>
    <n v="3"/>
    <n v="2"/>
    <m/>
    <n v="1"/>
    <n v="4"/>
    <n v="3"/>
    <n v="51"/>
    <n v="1.32"/>
    <n v="195"/>
    <n v="5.04"/>
    <n v="56"/>
    <n v="1.4494117647058824"/>
    <n v="59.882956186745638"/>
    <n v="1.5499118071863578"/>
    <n v="2"/>
    <n v="1"/>
    <n v="2"/>
    <n v="9"/>
    <n v="3"/>
    <n v="3"/>
    <n v="3"/>
    <n v="2"/>
    <n v="2"/>
    <m/>
    <n v="3"/>
    <n v="6"/>
    <n v="1"/>
    <n v="1"/>
    <n v="2"/>
  </r>
  <r>
    <n v="74368"/>
    <x v="1"/>
    <n v="53"/>
    <n v="3"/>
    <n v="2"/>
    <m/>
    <n v="1"/>
    <n v="3"/>
    <n v="1"/>
    <n v="38"/>
    <n v="0.98"/>
    <n v="275"/>
    <n v="7.11"/>
    <n v="45"/>
    <n v="1.1605263157894736"/>
    <n v="43.011882203725534"/>
    <n v="1.1092538042013427"/>
    <n v="2"/>
    <n v="2"/>
    <m/>
    <n v="9"/>
    <n v="4"/>
    <n v="3"/>
    <n v="3"/>
    <n v="3"/>
    <n v="3"/>
    <n v="2"/>
    <n v="0"/>
    <n v="0"/>
    <n v="1"/>
    <n v="1"/>
    <n v="2"/>
  </r>
  <r>
    <n v="74374"/>
    <x v="1"/>
    <n v="70"/>
    <n v="6"/>
    <n v="2"/>
    <m/>
    <n v="2"/>
    <n v="4"/>
    <n v="1"/>
    <n v="68"/>
    <n v="1.76"/>
    <n v="137"/>
    <n v="3.54"/>
    <n v="69"/>
    <n v="1.7858823529411765"/>
    <n v="71.908309217986144"/>
    <n v="1.8611562385831708"/>
    <n v="1"/>
    <n v="1"/>
    <n v="2"/>
    <n v="8"/>
    <n v="2"/>
    <n v="0"/>
    <n v="3"/>
    <n v="3"/>
    <n v="0"/>
    <n v="0"/>
    <n v="1"/>
    <n v="0"/>
    <n v="2"/>
    <n v="1"/>
    <n v="2"/>
  </r>
  <r>
    <n v="74375"/>
    <x v="1"/>
    <n v="63"/>
    <n v="1"/>
    <n v="2"/>
    <m/>
    <n v="2"/>
    <n v="3"/>
    <n v="1"/>
    <n v="54"/>
    <n v="1.4"/>
    <n v="214"/>
    <n v="5.53"/>
    <n v="64"/>
    <n v="1.6592592592592592"/>
    <n v="66.025631017541059"/>
    <n v="1.7117756189732865"/>
    <n v="1"/>
    <n v="1"/>
    <n v="2"/>
    <n v="1"/>
    <n v="4"/>
    <n v="2"/>
    <n v="0"/>
    <n v="0"/>
    <n v="2"/>
    <n v="1"/>
    <n v="0"/>
    <n v="0"/>
    <n v="2"/>
    <n v="2"/>
    <m/>
  </r>
  <r>
    <n v="74381"/>
    <x v="1"/>
    <n v="25"/>
    <n v="3"/>
    <n v="2"/>
    <m/>
    <n v="1"/>
    <n v="4"/>
    <n v="1"/>
    <n v="78"/>
    <n v="2.02"/>
    <n v="171"/>
    <n v="4.42"/>
    <n v="74"/>
    <n v="1.9164102564102563"/>
    <n v="80.480118508922871"/>
    <n v="2.0842287101028742"/>
    <n v="1"/>
    <m/>
    <m/>
    <n v="10"/>
    <n v="2"/>
    <n v="3"/>
    <n v="3"/>
    <n v="2"/>
    <n v="3"/>
    <n v="0"/>
    <n v="0"/>
    <n v="0"/>
    <n v="1"/>
    <n v="1"/>
    <n v="2"/>
  </r>
  <r>
    <n v="74384"/>
    <x v="1"/>
    <n v="25"/>
    <n v="7"/>
    <n v="2"/>
    <m/>
    <n v="1"/>
    <n v="3"/>
    <n v="5"/>
    <n v="47"/>
    <n v="1.22"/>
    <n v="154"/>
    <n v="3.98"/>
    <n v="57"/>
    <n v="1.4795744680851062"/>
    <n v="45.39689534647971"/>
    <n v="1.1783874962277712"/>
    <n v="2"/>
    <m/>
    <m/>
    <n v="6"/>
    <n v="4"/>
    <n v="3"/>
    <n v="3"/>
    <n v="2"/>
    <n v="2"/>
    <n v="0"/>
    <n v="10"/>
    <n v="3"/>
    <n v="1"/>
    <n v="2"/>
    <m/>
  </r>
  <r>
    <n v="74394"/>
    <x v="1"/>
    <n v="51"/>
    <n v="4"/>
    <n v="2"/>
    <m/>
    <n v="1"/>
    <n v="3"/>
    <n v="6"/>
    <n v="48"/>
    <n v="1.24"/>
    <n v="180"/>
    <n v="4.6500000000000004"/>
    <n v="58"/>
    <n v="1.4983333333333333"/>
    <n v="34.850190591767529"/>
    <n v="0.90029659028732789"/>
    <n v="2"/>
    <n v="1"/>
    <n v="2"/>
    <n v="8"/>
    <n v="3"/>
    <n v="3"/>
    <n v="2"/>
    <n v="1"/>
    <n v="1"/>
    <n v="1"/>
    <n v="10"/>
    <n v="0"/>
    <n v="1"/>
    <n v="1"/>
    <n v="2"/>
  </r>
  <r>
    <n v="74396"/>
    <x v="1"/>
    <n v="29"/>
    <n v="3"/>
    <n v="2"/>
    <m/>
    <n v="1"/>
    <n v="5"/>
    <n v="5"/>
    <n v="59"/>
    <n v="1.53"/>
    <n v="157"/>
    <n v="4.0599999999999996"/>
    <n v="63"/>
    <n v="1.633728813559322"/>
    <n v="60.157031438189854"/>
    <n v="1.5600043745835674"/>
    <n v="2"/>
    <m/>
    <m/>
    <n v="15"/>
    <n v="3"/>
    <n v="1"/>
    <n v="2"/>
    <n v="2"/>
    <n v="1"/>
    <n v="1"/>
    <n v="0"/>
    <n v="0"/>
    <n v="1"/>
    <n v="1"/>
    <n v="2"/>
  </r>
  <r>
    <n v="74397"/>
    <x v="1"/>
    <n v="24"/>
    <n v="3"/>
    <n v="2"/>
    <m/>
    <n v="1"/>
    <n v="3"/>
    <n v="5"/>
    <n v="63"/>
    <n v="1.63"/>
    <n v="190"/>
    <n v="4.91"/>
    <n v="61"/>
    <n v="1.5782539682539682"/>
    <n v="72.742244472205996"/>
    <n v="1.8820612458681867"/>
    <n v="1"/>
    <m/>
    <m/>
    <n v="5"/>
    <n v="3"/>
    <n v="2"/>
    <m/>
    <m/>
    <m/>
    <m/>
    <n v="3"/>
    <n v="2"/>
    <n v="1"/>
    <n v="1"/>
    <n v="2"/>
  </r>
  <r>
    <n v="74399"/>
    <x v="1"/>
    <n v="31"/>
    <n v="3"/>
    <n v="2"/>
    <m/>
    <n v="1"/>
    <n v="3"/>
    <n v="5"/>
    <n v="42"/>
    <n v="1.0900000000000001"/>
    <n v="151"/>
    <n v="3.9"/>
    <n v="39"/>
    <n v="1.0121428571428572"/>
    <n v="36.594077763375928"/>
    <n v="0.94970344671618478"/>
    <n v="2"/>
    <m/>
    <m/>
    <n v="6"/>
    <n v="4"/>
    <n v="3"/>
    <n v="3"/>
    <n v="3"/>
    <n v="3"/>
    <n v="3"/>
    <n v="0"/>
    <n v="10"/>
    <n v="1"/>
    <n v="1"/>
    <n v="2"/>
  </r>
  <r>
    <n v="74402"/>
    <x v="1"/>
    <n v="49"/>
    <n v="3"/>
    <n v="2"/>
    <m/>
    <n v="1"/>
    <n v="4"/>
    <n v="3"/>
    <n v="42"/>
    <n v="1.0900000000000001"/>
    <n v="248"/>
    <n v="6.41"/>
    <n v="41"/>
    <n v="1.0640476190476191"/>
    <n v="42.26765677719991"/>
    <n v="1.0969463306463787"/>
    <n v="2"/>
    <n v="2"/>
    <m/>
    <n v="9"/>
    <n v="3"/>
    <n v="2"/>
    <m/>
    <m/>
    <m/>
    <n v="4"/>
    <n v="2"/>
    <n v="1"/>
    <n v="1"/>
    <n v="1"/>
    <n v="2"/>
  </r>
  <r>
    <n v="74403"/>
    <x v="1"/>
    <n v="31"/>
    <n v="4"/>
    <n v="2"/>
    <m/>
    <n v="1"/>
    <n v="4"/>
    <n v="5"/>
    <n v="52"/>
    <n v="1.34"/>
    <n v="153"/>
    <n v="3.96"/>
    <n v="57"/>
    <n v="1.4688461538461541"/>
    <n v="51.690383921724319"/>
    <n v="1.3320214318290498"/>
    <n v="2"/>
    <m/>
    <m/>
    <n v="6"/>
    <n v="4"/>
    <n v="1"/>
    <m/>
    <m/>
    <m/>
    <n v="4"/>
    <n v="0"/>
    <n v="0"/>
    <n v="1"/>
    <n v="1"/>
    <n v="2"/>
  </r>
  <r>
    <n v="74413"/>
    <x v="1"/>
    <n v="80"/>
    <n v="3"/>
    <n v="2"/>
    <m/>
    <n v="1"/>
    <n v="3"/>
    <n v="1"/>
    <n v="57"/>
    <n v="1.47"/>
    <n v="190"/>
    <n v="4.91"/>
    <n v="52"/>
    <n v="1.3410526315789473"/>
    <n v="56.928954183020515"/>
    <n v="1.4681677657726342"/>
    <n v="1"/>
    <n v="2"/>
    <m/>
    <n v="6"/>
    <n v="3"/>
    <n v="0"/>
    <n v="3"/>
    <n v="3"/>
    <n v="2"/>
    <n v="0"/>
    <n v="0"/>
    <n v="1"/>
    <n v="1"/>
    <n v="1"/>
    <n v="2"/>
  </r>
  <r>
    <n v="74417"/>
    <x v="1"/>
    <n v="56"/>
    <n v="4"/>
    <n v="2"/>
    <m/>
    <n v="1"/>
    <n v="4"/>
    <n v="3"/>
    <n v="89"/>
    <n v="2.2999999999999998"/>
    <n v="207"/>
    <n v="5.35"/>
    <n v="99"/>
    <n v="2.5584269662921346"/>
    <n v="88.051267773557456"/>
    <n v="2.2754822008896869"/>
    <n v="2"/>
    <n v="2"/>
    <m/>
    <n v="6"/>
    <n v="3"/>
    <n v="1"/>
    <n v="4"/>
    <n v="4"/>
    <n v="4"/>
    <m/>
    <n v="0"/>
    <n v="0"/>
    <n v="2"/>
    <n v="1"/>
    <n v="2"/>
  </r>
  <r>
    <n v="74418"/>
    <x v="1"/>
    <n v="23"/>
    <n v="3"/>
    <n v="2"/>
    <m/>
    <n v="1"/>
    <n v="4"/>
    <n v="5"/>
    <n v="47"/>
    <n v="1.22"/>
    <n v="149"/>
    <n v="3.85"/>
    <n v="42"/>
    <n v="1.0902127659574468"/>
    <n v="44.697304169332682"/>
    <n v="1.1602278954592737"/>
    <n v="1"/>
    <m/>
    <m/>
    <n v="7"/>
    <n v="3"/>
    <n v="2"/>
    <m/>
    <m/>
    <m/>
    <n v="10"/>
    <n v="2"/>
    <n v="2"/>
    <n v="1"/>
    <n v="1"/>
    <n v="1"/>
  </r>
  <r>
    <n v="74419"/>
    <x v="1"/>
    <n v="76"/>
    <n v="3"/>
    <n v="2"/>
    <m/>
    <n v="1"/>
    <n v="3"/>
    <n v="5"/>
    <n v="58"/>
    <n v="1.5"/>
    <n v="188"/>
    <n v="4.8600000000000003"/>
    <n v="56"/>
    <n v="1.4482758620689655"/>
    <n v="58.577187289243035"/>
    <n v="1.5149272574804233"/>
    <n v="1"/>
    <n v="2"/>
    <m/>
    <n v="12"/>
    <n v="2"/>
    <n v="0"/>
    <m/>
    <m/>
    <m/>
    <n v="0"/>
    <n v="0"/>
    <n v="0"/>
    <n v="2"/>
    <n v="1"/>
    <n v="2"/>
  </r>
  <r>
    <n v="74424"/>
    <x v="1"/>
    <n v="35"/>
    <n v="3"/>
    <n v="2"/>
    <m/>
    <n v="1"/>
    <n v="5"/>
    <n v="5"/>
    <n v="70"/>
    <n v="1.81"/>
    <n v="216"/>
    <n v="5.59"/>
    <n v="73"/>
    <n v="1.8875714285714285"/>
    <n v="73.805329055264608"/>
    <n v="1.9083949370004136"/>
    <n v="2"/>
    <m/>
    <m/>
    <n v="14"/>
    <n v="2"/>
    <n v="0"/>
    <n v="3"/>
    <n v="3"/>
    <n v="0"/>
    <n v="0"/>
    <n v="0"/>
    <n v="0"/>
    <n v="1"/>
    <n v="1"/>
    <n v="2"/>
  </r>
  <r>
    <n v="74425"/>
    <x v="1"/>
    <n v="62"/>
    <n v="3"/>
    <n v="2"/>
    <m/>
    <n v="1"/>
    <n v="3"/>
    <n v="1"/>
    <n v="53"/>
    <n v="1.37"/>
    <n v="260"/>
    <n v="6.72"/>
    <n v="59"/>
    <n v="1.5250943396226417"/>
    <n v="59.945327138443247"/>
    <n v="1.5495301543333444"/>
    <n v="2"/>
    <n v="2"/>
    <m/>
    <n v="8"/>
    <n v="4"/>
    <n v="2"/>
    <n v="3"/>
    <n v="3"/>
    <n v="2"/>
    <n v="0"/>
    <n v="4"/>
    <n v="12"/>
    <n v="1"/>
    <n v="1"/>
    <n v="2"/>
  </r>
  <r>
    <n v="74434"/>
    <x v="1"/>
    <n v="36"/>
    <n v="4"/>
    <n v="2"/>
    <m/>
    <n v="1"/>
    <n v="2"/>
    <n v="1"/>
    <n v="44"/>
    <n v="1.1399999999999999"/>
    <n v="191"/>
    <n v="4.9400000000000004"/>
    <n v="46"/>
    <n v="1.1918181818181817"/>
    <n v="48.885390646502437"/>
    <n v="1.266576030386654"/>
    <n v="1"/>
    <m/>
    <m/>
    <n v="4"/>
    <n v="5"/>
    <n v="2"/>
    <m/>
    <m/>
    <m/>
    <n v="2"/>
    <n v="2"/>
    <n v="3"/>
    <n v="1"/>
    <n v="1"/>
    <n v="2"/>
  </r>
  <r>
    <n v="74440"/>
    <x v="1"/>
    <n v="31"/>
    <n v="3"/>
    <n v="2"/>
    <m/>
    <n v="1"/>
    <n v="5"/>
    <n v="1"/>
    <n v="55"/>
    <n v="1.42"/>
    <n v="170"/>
    <n v="4.4000000000000004"/>
    <n v="65"/>
    <n v="1.6781818181818182"/>
    <n v="41.822847210773979"/>
    <n v="1.0797898734418008"/>
    <n v="2"/>
    <m/>
    <m/>
    <n v="14"/>
    <n v="3"/>
    <n v="0"/>
    <n v="3"/>
    <n v="1"/>
    <n v="0"/>
    <n v="1"/>
    <n v="1"/>
    <n v="0"/>
    <n v="1"/>
    <n v="1"/>
    <n v="2"/>
  </r>
  <r>
    <n v="74441"/>
    <x v="1"/>
    <n v="38"/>
    <n v="4"/>
    <n v="2"/>
    <m/>
    <n v="1"/>
    <n v="4"/>
    <n v="5"/>
    <n v="58"/>
    <n v="1.5"/>
    <n v="123"/>
    <n v="3.18"/>
    <n v="64"/>
    <n v="1.6551724137931034"/>
    <n v="53.630106490821149"/>
    <n v="1.3869855126936503"/>
    <n v="1"/>
    <m/>
    <m/>
    <n v="4"/>
    <n v="3"/>
    <n v="2"/>
    <n v="3"/>
    <n v="3"/>
    <n v="3"/>
    <n v="2"/>
    <n v="0"/>
    <n v="17"/>
    <n v="1"/>
    <n v="2"/>
    <m/>
  </r>
  <r>
    <n v="74446"/>
    <x v="1"/>
    <n v="64"/>
    <n v="3"/>
    <n v="2"/>
    <m/>
    <n v="1"/>
    <n v="5"/>
    <n v="3"/>
    <n v="50"/>
    <n v="1.29"/>
    <n v="183"/>
    <n v="4.7300000000000004"/>
    <n v="57"/>
    <n v="1.4706000000000001"/>
    <n v="51.175918888576504"/>
    <n v="1.3203387073252739"/>
    <n v="2"/>
    <n v="1"/>
    <n v="2"/>
    <n v="3"/>
    <n v="3"/>
    <n v="2"/>
    <n v="3"/>
    <n v="3"/>
    <n v="3"/>
    <n v="1"/>
    <n v="1"/>
    <n v="0"/>
    <n v="1"/>
    <n v="1"/>
    <n v="2"/>
  </r>
  <r>
    <n v="74451"/>
    <x v="1"/>
    <n v="77"/>
    <n v="2"/>
    <n v="2"/>
    <m/>
    <n v="1"/>
    <n v="2"/>
    <n v="2"/>
    <n v="84"/>
    <n v="2.17"/>
    <n v="237"/>
    <n v="6.13"/>
    <n v="88"/>
    <n v="2.273333333333333"/>
    <n v="81.739003451026633"/>
    <n v="2.1115909224848544"/>
    <n v="1"/>
    <n v="2"/>
    <m/>
    <n v="4"/>
    <n v="4"/>
    <n v="2"/>
    <n v="3"/>
    <n v="3"/>
    <n v="3"/>
    <m/>
    <n v="1"/>
    <n v="0"/>
    <n v="1"/>
    <n v="1"/>
    <n v="2"/>
  </r>
  <r>
    <n v="74455"/>
    <x v="1"/>
    <n v="38"/>
    <n v="3"/>
    <n v="2"/>
    <m/>
    <n v="1"/>
    <n v="4"/>
    <n v="3"/>
    <n v="51"/>
    <n v="1.32"/>
    <n v="128"/>
    <n v="3.31"/>
    <n v="61"/>
    <n v="1.578823529411765"/>
    <n v="54.690308704017198"/>
    <n v="1.4155138723392686"/>
    <n v="2"/>
    <m/>
    <m/>
    <n v="6"/>
    <n v="2"/>
    <n v="3"/>
    <n v="3"/>
    <n v="3"/>
    <n v="3"/>
    <n v="0"/>
    <n v="0"/>
    <n v="4"/>
    <n v="1"/>
    <n v="2"/>
    <m/>
  </r>
  <r>
    <n v="74459"/>
    <x v="1"/>
    <n v="61"/>
    <n v="3"/>
    <n v="2"/>
    <m/>
    <n v="1"/>
    <n v="3"/>
    <n v="3"/>
    <n v="57"/>
    <n v="1.47"/>
    <n v="188"/>
    <n v="4.8600000000000003"/>
    <n v="57"/>
    <n v="1.4699999999999998"/>
    <n v="51.739860275988079"/>
    <n v="1.3343437650123242"/>
    <n v="2"/>
    <n v="1"/>
    <n v="2"/>
    <n v="1"/>
    <n v="3"/>
    <n v="2"/>
    <n v="3"/>
    <n v="3"/>
    <n v="2"/>
    <n v="4"/>
    <n v="4"/>
    <n v="0"/>
    <n v="1"/>
    <n v="2"/>
    <m/>
  </r>
  <r>
    <n v="74462"/>
    <x v="1"/>
    <n v="58"/>
    <n v="4"/>
    <n v="2"/>
    <m/>
    <n v="1"/>
    <n v="5"/>
    <n v="3"/>
    <n v="53"/>
    <n v="1.37"/>
    <n v="277"/>
    <n v="7.16"/>
    <n v="47"/>
    <n v="1.2149056603773585"/>
    <n v="62.166597101269488"/>
    <n v="1.6069478873347021"/>
    <n v="2"/>
    <n v="2"/>
    <m/>
    <n v="7"/>
    <n v="2"/>
    <n v="2"/>
    <n v="2"/>
    <n v="2"/>
    <n v="1"/>
    <n v="1"/>
    <n v="0"/>
    <n v="0"/>
    <n v="1"/>
    <n v="1"/>
    <n v="2"/>
  </r>
  <r>
    <n v="74476"/>
    <x v="1"/>
    <n v="68"/>
    <n v="2"/>
    <n v="2"/>
    <m/>
    <n v="2"/>
    <n v="1"/>
    <n v="1"/>
    <n v="76"/>
    <n v="1.97"/>
    <n v="211"/>
    <n v="5.46"/>
    <n v="80"/>
    <n v="2.0736842105263156"/>
    <n v="66.804024838721148"/>
    <n v="1.7316306438457982"/>
    <n v="1"/>
    <n v="2"/>
    <m/>
    <n v="8"/>
    <n v="3"/>
    <n v="3"/>
    <n v="3"/>
    <n v="3"/>
    <n v="3"/>
    <m/>
    <n v="0"/>
    <n v="0"/>
    <n v="2"/>
    <n v="1"/>
    <n v="2"/>
  </r>
  <r>
    <n v="74479"/>
    <x v="1"/>
    <n v="50"/>
    <n v="1"/>
    <n v="2"/>
    <m/>
    <n v="1"/>
    <n v="2"/>
    <n v="1"/>
    <n v="44"/>
    <n v="1.1399999999999999"/>
    <n v="170"/>
    <n v="4.4000000000000004"/>
    <n v="44"/>
    <n v="1.1399999999999999"/>
    <n v="43.805562368282182"/>
    <n v="1.1349622977236746"/>
    <n v="2"/>
    <n v="2"/>
    <m/>
    <n v="10"/>
    <n v="1"/>
    <n v="1"/>
    <n v="3"/>
    <n v="3"/>
    <n v="3"/>
    <n v="4"/>
    <n v="0"/>
    <n v="0"/>
    <n v="1"/>
    <n v="1"/>
    <n v="2"/>
  </r>
  <r>
    <n v="74481"/>
    <x v="1"/>
    <n v="35"/>
    <n v="4"/>
    <n v="2"/>
    <m/>
    <n v="1"/>
    <n v="3"/>
    <n v="5"/>
    <n v="42"/>
    <n v="1.0900000000000001"/>
    <n v="191"/>
    <n v="4.9400000000000004"/>
    <n v="39"/>
    <n v="1.0121428571428572"/>
    <n v="40.230304063910317"/>
    <n v="1.0440721768967203"/>
    <n v="2"/>
    <m/>
    <m/>
    <n v="77"/>
    <n v="4"/>
    <n v="0"/>
    <m/>
    <m/>
    <m/>
    <n v="2"/>
    <n v="0"/>
    <n v="0"/>
    <n v="1"/>
    <n v="1"/>
    <n v="2"/>
  </r>
  <r>
    <n v="74486"/>
    <x v="1"/>
    <n v="69"/>
    <n v="4"/>
    <n v="2"/>
    <m/>
    <n v="1"/>
    <n v="2"/>
    <n v="2"/>
    <n v="63"/>
    <n v="1.63"/>
    <n v="202"/>
    <n v="5.22"/>
    <n v="69"/>
    <n v="1.7852380952380953"/>
    <n v="54.175478170734969"/>
    <n v="1.4016830066396506"/>
    <n v="1"/>
    <n v="1"/>
    <n v="2"/>
    <n v="8"/>
    <n v="4"/>
    <n v="2"/>
    <m/>
    <m/>
    <m/>
    <n v="2"/>
    <n v="1"/>
    <n v="4"/>
    <n v="1"/>
    <n v="1"/>
    <n v="2"/>
  </r>
  <r>
    <n v="74489"/>
    <x v="1"/>
    <n v="36"/>
    <n v="3"/>
    <n v="2"/>
    <m/>
    <n v="1"/>
    <n v="4"/>
    <n v="1"/>
    <n v="58"/>
    <n v="1.5"/>
    <n v="163"/>
    <n v="4.22"/>
    <n v="66"/>
    <n v="1.7068965517241379"/>
    <n v="54.592224661930672"/>
    <n v="1.4118678791878621"/>
    <n v="2"/>
    <m/>
    <m/>
    <n v="15"/>
    <n v="3"/>
    <n v="2"/>
    <n v="4"/>
    <n v="4"/>
    <n v="4"/>
    <m/>
    <n v="0"/>
    <n v="30"/>
    <n v="2"/>
    <n v="1"/>
    <n v="2"/>
  </r>
  <r>
    <n v="74490"/>
    <x v="1"/>
    <n v="80"/>
    <n v="3"/>
    <n v="2"/>
    <m/>
    <n v="1"/>
    <n v="4"/>
    <n v="1"/>
    <n v="73"/>
    <n v="1.89"/>
    <n v="198"/>
    <n v="5.12"/>
    <n v="79"/>
    <n v="2.0453424657534245"/>
    <n v="80.614047409094383"/>
    <n v="2.0871308164820328"/>
    <n v="1"/>
    <n v="2"/>
    <m/>
    <n v="14"/>
    <n v="3"/>
    <n v="0"/>
    <n v="1"/>
    <n v="2"/>
    <n v="2"/>
    <m/>
    <n v="0"/>
    <n v="0"/>
    <n v="2"/>
    <n v="1"/>
    <n v="2"/>
  </r>
  <r>
    <n v="74503"/>
    <x v="1"/>
    <n v="47"/>
    <n v="1"/>
    <n v="2"/>
    <m/>
    <n v="1"/>
    <n v="2"/>
    <n v="4"/>
    <n v="68"/>
    <n v="1.76"/>
    <n v="166"/>
    <n v="4.29"/>
    <n v="73"/>
    <n v="1.8894117647058821"/>
    <n v="62.666533447558649"/>
    <n v="1.6219573362897532"/>
    <n v="2"/>
    <n v="2"/>
    <m/>
    <n v="6"/>
    <n v="3"/>
    <n v="0"/>
    <m/>
    <m/>
    <m/>
    <m/>
    <n v="0"/>
    <n v="0"/>
    <n v="1"/>
    <n v="1"/>
    <n v="2"/>
  </r>
  <r>
    <n v="74504"/>
    <x v="1"/>
    <n v="43"/>
    <n v="3"/>
    <n v="2"/>
    <m/>
    <n v="1"/>
    <n v="5"/>
    <n v="3"/>
    <n v="63"/>
    <n v="1.63"/>
    <n v="148"/>
    <n v="3.83"/>
    <n v="62"/>
    <n v="1.6041269841269838"/>
    <n v="65.814863345362568"/>
    <n v="1.7028290040149361"/>
    <n v="2"/>
    <n v="2"/>
    <m/>
    <n v="5"/>
    <n v="3"/>
    <n v="2"/>
    <m/>
    <m/>
    <m/>
    <n v="5"/>
    <n v="0"/>
    <n v="20"/>
    <n v="1"/>
    <n v="1"/>
    <n v="2"/>
  </r>
  <r>
    <n v="74505"/>
    <x v="1"/>
    <n v="21"/>
    <n v="3"/>
    <n v="2"/>
    <m/>
    <n v="1"/>
    <n v="4"/>
    <n v="6"/>
    <n v="61"/>
    <n v="1.58"/>
    <n v="171"/>
    <n v="4.42"/>
    <n v="69"/>
    <n v="1.7872131147540986"/>
    <n v="57.869912252558656"/>
    <n v="1.4989255960498802"/>
    <n v="1"/>
    <m/>
    <m/>
    <n v="15"/>
    <n v="3"/>
    <n v="3"/>
    <n v="1"/>
    <n v="2"/>
    <n v="3"/>
    <n v="0"/>
    <n v="15"/>
    <n v="2"/>
    <n v="1"/>
    <n v="1"/>
    <n v="2"/>
  </r>
  <r>
    <n v="74509"/>
    <x v="1"/>
    <n v="48"/>
    <n v="2"/>
    <n v="2"/>
    <m/>
    <n v="1"/>
    <n v="2"/>
    <n v="1"/>
    <n v="50"/>
    <n v="1.29"/>
    <n v="252"/>
    <n v="6.52"/>
    <n v="53"/>
    <n v="1.3674000000000002"/>
    <n v="44.653018097733884"/>
    <n v="1.1520478669215342"/>
    <n v="1"/>
    <n v="1"/>
    <n v="1"/>
    <n v="6"/>
    <n v="3"/>
    <n v="2"/>
    <n v="3"/>
    <n v="3"/>
    <n v="3"/>
    <n v="3"/>
    <n v="0"/>
    <n v="0"/>
    <n v="1"/>
    <n v="2"/>
    <m/>
  </r>
  <r>
    <n v="74519"/>
    <x v="1"/>
    <n v="60"/>
    <n v="3"/>
    <n v="2"/>
    <m/>
    <n v="1"/>
    <n v="4"/>
    <n v="2"/>
    <n v="25"/>
    <n v="0.65"/>
    <n v="122"/>
    <n v="3.15"/>
    <n v="21"/>
    <n v="0.54600000000000004"/>
    <n v="24.942073080500016"/>
    <n v="0.64849390009300034"/>
    <n v="2"/>
    <n v="2"/>
    <m/>
    <n v="2"/>
    <n v="5"/>
    <n v="3"/>
    <n v="3"/>
    <n v="3"/>
    <n v="3"/>
    <n v="1"/>
    <n v="0"/>
    <n v="0"/>
    <n v="1"/>
    <n v="1"/>
    <n v="2"/>
  </r>
  <r>
    <n v="74521"/>
    <x v="1"/>
    <n v="21"/>
    <n v="4"/>
    <n v="2"/>
    <m/>
    <n v="1"/>
    <n v="4"/>
    <n v="5"/>
    <n v="47"/>
    <n v="1.22"/>
    <n v="193"/>
    <n v="4.99"/>
    <n v="42"/>
    <n v="1.0902127659574468"/>
    <n v="53.306094195653706"/>
    <n v="1.3836901046531387"/>
    <n v="2"/>
    <m/>
    <m/>
    <n v="1"/>
    <n v="5"/>
    <n v="2"/>
    <n v="3"/>
    <n v="3"/>
    <n v="2"/>
    <n v="5"/>
    <n v="0"/>
    <n v="20"/>
    <n v="1"/>
    <n v="2"/>
    <m/>
  </r>
  <r>
    <n v="74523"/>
    <x v="1"/>
    <n v="61"/>
    <n v="1"/>
    <n v="2"/>
    <m/>
    <n v="1"/>
    <n v="4"/>
    <n v="1"/>
    <n v="55"/>
    <n v="1.42"/>
    <n v="209"/>
    <n v="5.4"/>
    <n v="64"/>
    <n v="1.6523636363636363"/>
    <n v="60.60320964039461"/>
    <n v="1.5646646852610973"/>
    <n v="1"/>
    <n v="2"/>
    <m/>
    <n v="15"/>
    <n v="3"/>
    <n v="2"/>
    <n v="3"/>
    <n v="3"/>
    <n v="3"/>
    <m/>
    <n v="0"/>
    <n v="0"/>
    <n v="1"/>
    <n v="1"/>
    <n v="2"/>
  </r>
  <r>
    <n v="74530"/>
    <x v="1"/>
    <n v="45"/>
    <n v="1"/>
    <n v="2"/>
    <m/>
    <n v="2"/>
    <n v="3"/>
    <n v="1"/>
    <n v="33"/>
    <n v="0.85"/>
    <n v="195"/>
    <n v="5.04"/>
    <n v="29"/>
    <n v="0.74696969696969695"/>
    <n v="34.305403527969027"/>
    <n v="0.88362403026586889"/>
    <n v="1"/>
    <n v="2"/>
    <m/>
    <n v="5"/>
    <n v="4"/>
    <n v="3"/>
    <n v="3"/>
    <n v="2"/>
    <n v="4"/>
    <n v="2"/>
    <n v="0"/>
    <n v="0"/>
    <n v="1"/>
    <n v="2"/>
    <m/>
  </r>
  <r>
    <n v="74537"/>
    <x v="1"/>
    <n v="23"/>
    <n v="4"/>
    <n v="2"/>
    <m/>
    <n v="1"/>
    <n v="3"/>
    <n v="5"/>
    <n v="36"/>
    <n v="0.93"/>
    <n v="133"/>
    <n v="3.44"/>
    <n v="46"/>
    <n v="1.1883333333333335"/>
    <n v="47.026471314603555"/>
    <n v="1.2148505089605919"/>
    <n v="2"/>
    <m/>
    <m/>
    <n v="3"/>
    <n v="4"/>
    <n v="3"/>
    <n v="3"/>
    <n v="3"/>
    <n v="3"/>
    <m/>
    <n v="0"/>
    <n v="4"/>
    <n v="1"/>
    <n v="2"/>
    <m/>
  </r>
  <r>
    <n v="74546"/>
    <x v="1"/>
    <n v="27"/>
    <n v="1"/>
    <n v="2"/>
    <m/>
    <n v="2"/>
    <n v="2"/>
    <n v="5"/>
    <n v="34"/>
    <n v="0.88"/>
    <n v="165"/>
    <n v="4.2699999999999996"/>
    <n v="34"/>
    <n v="0.88"/>
    <n v="34.514470250216021"/>
    <n v="0.89331570059382648"/>
    <n v="1"/>
    <m/>
    <m/>
    <n v="6"/>
    <n v="4"/>
    <n v="0"/>
    <m/>
    <m/>
    <m/>
    <m/>
    <n v="0"/>
    <n v="0"/>
    <n v="1"/>
    <n v="2"/>
    <m/>
  </r>
  <r>
    <n v="74548"/>
    <x v="1"/>
    <n v="63"/>
    <n v="2"/>
    <n v="2"/>
    <m/>
    <n v="2"/>
    <n v="4"/>
    <n v="3"/>
    <n v="49"/>
    <n v="1.27"/>
    <n v="187"/>
    <n v="4.84"/>
    <n v="56"/>
    <n v="1.4514285714285715"/>
    <n v="49.151921807352139"/>
    <n v="1.2739375652109637"/>
    <n v="1"/>
    <n v="2"/>
    <m/>
    <n v="4"/>
    <n v="3"/>
    <n v="3"/>
    <n v="3"/>
    <n v="3"/>
    <n v="3"/>
    <n v="3"/>
    <n v="0"/>
    <n v="0"/>
    <n v="1"/>
    <n v="2"/>
    <m/>
  </r>
  <r>
    <n v="74549"/>
    <x v="1"/>
    <n v="55"/>
    <n v="6"/>
    <n v="2"/>
    <m/>
    <n v="2"/>
    <n v="4"/>
    <n v="1"/>
    <n v="42"/>
    <n v="1.0900000000000001"/>
    <n v="252"/>
    <n v="6.52"/>
    <n v="51"/>
    <n v="1.3235714285714286"/>
    <n v="31.771120958228195"/>
    <n v="0.82453623439211277"/>
    <n v="1"/>
    <n v="2"/>
    <m/>
    <n v="10"/>
    <n v="3"/>
    <n v="0"/>
    <n v="3"/>
    <n v="3"/>
    <n v="3"/>
    <m/>
    <n v="0"/>
    <n v="0"/>
    <n v="1"/>
    <n v="1"/>
    <n v="2"/>
  </r>
  <r>
    <n v="74551"/>
    <x v="1"/>
    <n v="32"/>
    <n v="3"/>
    <n v="2"/>
    <m/>
    <n v="1"/>
    <n v="5"/>
    <n v="1"/>
    <n v="73"/>
    <n v="1.89"/>
    <n v="168"/>
    <n v="4.34"/>
    <n v="81"/>
    <n v="2.0971232876712329"/>
    <n v="72.348495971399501"/>
    <n v="1.8731322929581515"/>
    <n v="1"/>
    <m/>
    <m/>
    <n v="15"/>
    <n v="1"/>
    <n v="3"/>
    <n v="3"/>
    <n v="2"/>
    <n v="2"/>
    <n v="2"/>
    <n v="2"/>
    <n v="0"/>
    <n v="1"/>
    <n v="1"/>
    <n v="2"/>
  </r>
  <r>
    <n v="74552"/>
    <x v="1"/>
    <n v="44"/>
    <n v="4"/>
    <n v="2"/>
    <m/>
    <n v="2"/>
    <n v="5"/>
    <n v="5"/>
    <n v="43"/>
    <n v="1.1100000000000001"/>
    <n v="184"/>
    <n v="4.76"/>
    <n v="46"/>
    <n v="1.1874418604651162"/>
    <n v="53.083716586065982"/>
    <n v="1.3703005909426336"/>
    <n v="1"/>
    <n v="2"/>
    <m/>
    <n v="5"/>
    <n v="3"/>
    <n v="2"/>
    <m/>
    <m/>
    <m/>
    <m/>
    <n v="0"/>
    <n v="2"/>
    <n v="1"/>
    <n v="1"/>
    <n v="1"/>
  </r>
  <r>
    <n v="74554"/>
    <x v="1"/>
    <n v="35"/>
    <n v="4"/>
    <n v="2"/>
    <m/>
    <n v="1"/>
    <n v="4"/>
    <n v="6"/>
    <n v="46"/>
    <n v="1.19"/>
    <n v="155"/>
    <n v="4.01"/>
    <n v="45"/>
    <n v="1.1641304347826087"/>
    <n v="48.329028131463637"/>
    <n v="1.2502509451400374"/>
    <n v="2"/>
    <m/>
    <m/>
    <n v="6"/>
    <n v="2"/>
    <n v="2"/>
    <n v="3"/>
    <n v="3"/>
    <n v="3"/>
    <n v="2"/>
    <n v="60"/>
    <n v="0"/>
    <n v="1"/>
    <n v="1"/>
    <n v="1"/>
  </r>
  <r>
    <n v="74556"/>
    <x v="1"/>
    <n v="23"/>
    <n v="3"/>
    <n v="2"/>
    <m/>
    <n v="1"/>
    <n v="4"/>
    <n v="5"/>
    <n v="38"/>
    <n v="0.98"/>
    <n v="142"/>
    <n v="3.67"/>
    <n v="33"/>
    <n v="0.85105263157894728"/>
    <n v="46.364118366182581"/>
    <n v="1.1957062104962874"/>
    <n v="1"/>
    <m/>
    <m/>
    <n v="2"/>
    <n v="3"/>
    <n v="3"/>
    <n v="3"/>
    <n v="3"/>
    <n v="2"/>
    <n v="1"/>
    <n v="0"/>
    <n v="0"/>
    <n v="1"/>
    <n v="1"/>
    <n v="2"/>
  </r>
  <r>
    <n v="74557"/>
    <x v="1"/>
    <n v="28"/>
    <n v="3"/>
    <n v="2"/>
    <m/>
    <n v="1"/>
    <n v="5"/>
    <n v="6"/>
    <n v="54"/>
    <n v="1.4"/>
    <n v="153"/>
    <n v="3.96"/>
    <n v="49"/>
    <n v="1.2703703703703704"/>
    <n v="50.360098421058403"/>
    <n v="1.3056321812866993"/>
    <n v="2"/>
    <m/>
    <m/>
    <n v="6"/>
    <n v="3"/>
    <n v="3"/>
    <n v="3"/>
    <n v="3"/>
    <n v="3"/>
    <n v="2"/>
    <n v="0"/>
    <n v="0"/>
    <n v="1"/>
    <n v="1"/>
    <n v="2"/>
  </r>
  <r>
    <n v="74563"/>
    <x v="1"/>
    <n v="40"/>
    <n v="3"/>
    <n v="2"/>
    <m/>
    <n v="1"/>
    <n v="4"/>
    <n v="1"/>
    <n v="52"/>
    <n v="1.34"/>
    <n v="227"/>
    <n v="5.87"/>
    <n v="58"/>
    <n v="1.4946153846153847"/>
    <n v="46.288762539119737"/>
    <n v="1.1928258038927011"/>
    <n v="2"/>
    <n v="2"/>
    <m/>
    <n v="6"/>
    <n v="4"/>
    <n v="3"/>
    <n v="3"/>
    <n v="3"/>
    <n v="1"/>
    <n v="4"/>
    <n v="2"/>
    <n v="0"/>
    <n v="1"/>
    <n v="1"/>
    <n v="2"/>
  </r>
  <r>
    <n v="74566"/>
    <x v="1"/>
    <n v="55"/>
    <n v="3"/>
    <n v="2"/>
    <m/>
    <n v="1"/>
    <n v="4"/>
    <n v="4"/>
    <n v="45"/>
    <n v="1.1599999999999999"/>
    <n v="271"/>
    <n v="7.01"/>
    <n v="49"/>
    <n v="1.2631111111111111"/>
    <n v="42.449298464454287"/>
    <n v="1.0942485826392661"/>
    <n v="2"/>
    <n v="2"/>
    <m/>
    <n v="13"/>
    <n v="5"/>
    <n v="0"/>
    <n v="3"/>
    <n v="3"/>
    <n v="3"/>
    <m/>
    <n v="0"/>
    <n v="0"/>
    <n v="2"/>
    <n v="1"/>
    <n v="2"/>
  </r>
  <r>
    <n v="74567"/>
    <x v="1"/>
    <n v="53"/>
    <n v="3"/>
    <n v="2"/>
    <m/>
    <n v="1"/>
    <n v="3"/>
    <n v="1"/>
    <n v="51"/>
    <n v="1.32"/>
    <n v="218"/>
    <n v="5.64"/>
    <n v="51"/>
    <n v="1.32"/>
    <n v="50.307669815263573"/>
    <n v="1.3020808658068221"/>
    <n v="2"/>
    <n v="2"/>
    <m/>
    <n v="14"/>
    <n v="3"/>
    <n v="3"/>
    <n v="3"/>
    <n v="3"/>
    <n v="3"/>
    <n v="1"/>
    <n v="4"/>
    <n v="5"/>
    <n v="1"/>
    <n v="1"/>
    <n v="2"/>
  </r>
  <r>
    <n v="74570"/>
    <x v="1"/>
    <n v="63"/>
    <n v="1"/>
    <n v="2"/>
    <m/>
    <n v="1"/>
    <n v="4"/>
    <n v="1"/>
    <n v="67"/>
    <n v="1.73"/>
    <n v="170"/>
    <n v="4.4000000000000004"/>
    <n v="69"/>
    <n v="1.7816417910447762"/>
    <n v="64.804511577237221"/>
    <n v="1.6733105228152299"/>
    <n v="2"/>
    <n v="2"/>
    <m/>
    <n v="8"/>
    <n v="2"/>
    <n v="3"/>
    <n v="3"/>
    <n v="3"/>
    <n v="3"/>
    <n v="0"/>
    <n v="30"/>
    <n v="0"/>
    <n v="1"/>
    <n v="1"/>
    <n v="2"/>
  </r>
  <r>
    <n v="74574"/>
    <x v="1"/>
    <n v="80"/>
    <n v="3"/>
    <n v="2"/>
    <m/>
    <n v="1"/>
    <n v="3"/>
    <n v="1"/>
    <n v="65"/>
    <n v="1.68"/>
    <n v="213"/>
    <n v="5.51"/>
    <n v="61"/>
    <n v="1.5766153846153845"/>
    <n v="69.910950941842003"/>
    <n v="1.8069291935737624"/>
    <n v="2"/>
    <n v="2"/>
    <m/>
    <n v="5"/>
    <n v="1"/>
    <n v="0"/>
    <m/>
    <m/>
    <m/>
    <n v="1"/>
    <n v="0"/>
    <n v="0"/>
    <n v="1"/>
    <n v="1"/>
    <n v="2"/>
  </r>
  <r>
    <n v="74576"/>
    <x v="1"/>
    <n v="73"/>
    <n v="3"/>
    <n v="2"/>
    <m/>
    <n v="1"/>
    <n v="2"/>
    <n v="1"/>
    <n v="43"/>
    <n v="1.1100000000000001"/>
    <n v="241"/>
    <n v="6.23"/>
    <n v="49"/>
    <n v="1.2648837209302328"/>
    <n v="49.721083950396967"/>
    <n v="1.2834977484869916"/>
    <n v="1"/>
    <n v="1"/>
    <n v="2"/>
    <n v="6"/>
    <n v="3"/>
    <n v="2"/>
    <n v="3"/>
    <n v="3"/>
    <n v="2"/>
    <m/>
    <n v="0"/>
    <n v="0"/>
    <n v="1"/>
    <n v="1"/>
    <n v="2"/>
  </r>
  <r>
    <n v="74582"/>
    <x v="1"/>
    <n v="30"/>
    <n v="3"/>
    <n v="2"/>
    <m/>
    <n v="1"/>
    <n v="4"/>
    <n v="6"/>
    <n v="49"/>
    <n v="1.27"/>
    <n v="190"/>
    <n v="4.91"/>
    <n v="59"/>
    <n v="1.529183673469388"/>
    <n v="55.522806730941767"/>
    <n v="1.4390605009856337"/>
    <n v="2"/>
    <m/>
    <m/>
    <n v="6"/>
    <n v="5"/>
    <n v="1"/>
    <n v="3"/>
    <n v="2"/>
    <n v="1"/>
    <n v="3"/>
    <n v="1"/>
    <n v="0"/>
    <n v="1"/>
    <n v="1"/>
    <n v="1"/>
  </r>
  <r>
    <n v="74583"/>
    <x v="1"/>
    <n v="60"/>
    <n v="1"/>
    <n v="2"/>
    <m/>
    <n v="1"/>
    <n v="4"/>
    <n v="3"/>
    <n v="46"/>
    <n v="1.19"/>
    <n v="135"/>
    <n v="3.49"/>
    <n v="50"/>
    <n v="1.2934782608695652"/>
    <n v="49.669836246486973"/>
    <n v="1.2849370681156411"/>
    <n v="1"/>
    <n v="1"/>
    <n v="1"/>
    <n v="4"/>
    <n v="4"/>
    <n v="1"/>
    <n v="3"/>
    <n v="3"/>
    <n v="2"/>
    <n v="3"/>
    <n v="0"/>
    <n v="0"/>
    <n v="1"/>
    <n v="2"/>
    <m/>
  </r>
  <r>
    <n v="74588"/>
    <x v="1"/>
    <n v="74"/>
    <n v="3"/>
    <n v="2"/>
    <m/>
    <n v="1"/>
    <n v="3"/>
    <n v="2"/>
    <n v="52"/>
    <n v="1.34"/>
    <n v="150"/>
    <n v="3.88"/>
    <n v="62"/>
    <n v="1.5976923076923077"/>
    <n v="56.079348040479694"/>
    <n v="1.4451216610431306"/>
    <n v="2"/>
    <n v="2"/>
    <m/>
    <n v="7"/>
    <n v="3"/>
    <n v="3"/>
    <n v="3"/>
    <n v="3"/>
    <n v="3"/>
    <n v="1"/>
    <n v="0"/>
    <n v="0"/>
    <n v="1"/>
    <n v="1"/>
    <n v="2"/>
  </r>
  <r>
    <n v="74594"/>
    <x v="1"/>
    <n v="53"/>
    <n v="4"/>
    <n v="2"/>
    <m/>
    <n v="1"/>
    <n v="5"/>
    <n v="3"/>
    <n v="32"/>
    <n v="0.83"/>
    <n v="194"/>
    <n v="5.0199999999999996"/>
    <n v="32"/>
    <n v="0.83"/>
    <n v="25.743300401009975"/>
    <n v="0.66771685415119619"/>
    <n v="2"/>
    <n v="2"/>
    <m/>
    <n v="8"/>
    <n v="4"/>
    <n v="2"/>
    <n v="3"/>
    <n v="3"/>
    <n v="3"/>
    <m/>
    <n v="0"/>
    <n v="2"/>
    <n v="2"/>
    <n v="1"/>
    <n v="2"/>
  </r>
  <r>
    <n v="74596"/>
    <x v="1"/>
    <n v="45"/>
    <n v="4"/>
    <n v="2"/>
    <m/>
    <n v="1"/>
    <n v="3"/>
    <n v="5"/>
    <n v="59"/>
    <n v="1.53"/>
    <n v="171"/>
    <n v="4.42"/>
    <n v="67"/>
    <n v="1.7374576271186442"/>
    <n v="57.959545572964167"/>
    <n v="1.5030187241802573"/>
    <n v="2"/>
    <n v="2"/>
    <m/>
    <n v="5"/>
    <n v="4"/>
    <n v="2"/>
    <n v="3"/>
    <n v="3"/>
    <n v="3"/>
    <n v="5"/>
    <n v="15"/>
    <n v="0"/>
    <n v="1"/>
    <n v="1"/>
    <n v="2"/>
  </r>
  <r>
    <n v="74600"/>
    <x v="1"/>
    <n v="66"/>
    <n v="4"/>
    <n v="2"/>
    <m/>
    <n v="1"/>
    <n v="4"/>
    <n v="1"/>
    <n v="43"/>
    <n v="1.1100000000000001"/>
    <n v="200"/>
    <n v="5.17"/>
    <n v="47"/>
    <n v="1.2132558139534884"/>
    <n v="42.980892786273053"/>
    <n v="1.1095067672735603"/>
    <n v="2"/>
    <n v="1"/>
    <n v="2"/>
    <n v="15"/>
    <n v="5"/>
    <n v="0"/>
    <m/>
    <m/>
    <m/>
    <n v="7"/>
    <n v="0"/>
    <n v="0"/>
    <n v="1"/>
    <n v="1"/>
    <n v="2"/>
  </r>
  <r>
    <n v="74605"/>
    <x v="1"/>
    <n v="62"/>
    <n v="3"/>
    <n v="2"/>
    <m/>
    <n v="1"/>
    <n v="5"/>
    <n v="1"/>
    <n v="74"/>
    <n v="1.91"/>
    <n v="211"/>
    <n v="5.46"/>
    <n v="81"/>
    <n v="2.0906756756756755"/>
    <n v="77.62592252919012"/>
    <n v="2.0035880004155828"/>
    <n v="2"/>
    <n v="1"/>
    <n v="2"/>
    <n v="15"/>
    <n v="3"/>
    <n v="1"/>
    <m/>
    <m/>
    <m/>
    <n v="1"/>
    <n v="1"/>
    <n v="3"/>
    <n v="1"/>
    <n v="1"/>
    <n v="2"/>
  </r>
  <r>
    <n v="74609"/>
    <x v="1"/>
    <n v="46"/>
    <n v="2"/>
    <n v="2"/>
    <m/>
    <n v="2"/>
    <n v="4"/>
    <n v="1"/>
    <n v="49"/>
    <n v="1.27"/>
    <n v="177"/>
    <n v="4.58"/>
    <n v="59"/>
    <n v="1.529183673469388"/>
    <n v="46.373314882143553"/>
    <n v="1.2019206102106594"/>
    <n v="1"/>
    <n v="2"/>
    <m/>
    <n v="14"/>
    <n v="3"/>
    <n v="0"/>
    <m/>
    <m/>
    <m/>
    <m/>
    <n v="2"/>
    <n v="0"/>
    <n v="2"/>
    <n v="1"/>
    <n v="2"/>
  </r>
  <r>
    <n v="74612"/>
    <x v="1"/>
    <n v="47"/>
    <n v="1"/>
    <n v="2"/>
    <m/>
    <n v="1"/>
    <n v="4"/>
    <n v="1"/>
    <n v="54"/>
    <n v="1.4"/>
    <n v="261"/>
    <n v="6.75"/>
    <n v="53"/>
    <n v="1.3740740740740738"/>
    <n v="50.644985409763748"/>
    <n v="1.313018140253134"/>
    <n v="2"/>
    <n v="2"/>
    <m/>
    <n v="14"/>
    <n v="3"/>
    <n v="1"/>
    <m/>
    <m/>
    <m/>
    <n v="7"/>
    <n v="0"/>
    <n v="0"/>
    <n v="1"/>
    <n v="1"/>
    <n v="2"/>
  </r>
  <r>
    <n v="74613"/>
    <x v="1"/>
    <n v="35"/>
    <n v="3"/>
    <n v="2"/>
    <m/>
    <n v="1"/>
    <n v="3"/>
    <n v="6"/>
    <n v="38"/>
    <n v="0.98"/>
    <n v="154"/>
    <n v="3.98"/>
    <n v="37"/>
    <n v="0.9542105263157894"/>
    <n v="37.709715520782581"/>
    <n v="0.97251371606228765"/>
    <n v="2"/>
    <m/>
    <m/>
    <n v="4"/>
    <n v="2"/>
    <n v="3"/>
    <n v="1"/>
    <n v="0"/>
    <n v="3"/>
    <n v="1"/>
    <n v="0"/>
    <n v="0"/>
    <n v="1"/>
    <n v="1"/>
    <n v="1"/>
  </r>
  <r>
    <n v="74623"/>
    <x v="1"/>
    <n v="46"/>
    <n v="3"/>
    <n v="2"/>
    <m/>
    <n v="1"/>
    <n v="3"/>
    <n v="3"/>
    <n v="57"/>
    <n v="1.47"/>
    <n v="215"/>
    <n v="5.56"/>
    <n v="57"/>
    <n v="1.4699999999999998"/>
    <n v="50.319354365842173"/>
    <n v="1.2977096652243507"/>
    <n v="2"/>
    <n v="1"/>
    <n v="2"/>
    <n v="6"/>
    <n v="2"/>
    <n v="2"/>
    <m/>
    <m/>
    <m/>
    <n v="1"/>
    <n v="2"/>
    <n v="2"/>
    <n v="1"/>
    <n v="1"/>
    <n v="2"/>
  </r>
  <r>
    <n v="74624"/>
    <x v="1"/>
    <n v="37"/>
    <n v="4"/>
    <n v="2"/>
    <m/>
    <n v="1"/>
    <n v="3"/>
    <n v="5"/>
    <n v="44"/>
    <n v="1.1399999999999999"/>
    <n v="186"/>
    <n v="4.8099999999999996"/>
    <n v="52"/>
    <n v="1.3472727272727272"/>
    <n v="46.509394341706027"/>
    <n v="1.2050161261260197"/>
    <n v="2"/>
    <m/>
    <m/>
    <n v="3"/>
    <n v="3"/>
    <n v="0"/>
    <n v="2"/>
    <n v="2"/>
    <n v="2"/>
    <n v="1"/>
    <n v="2"/>
    <n v="6"/>
    <n v="1"/>
    <n v="1"/>
    <n v="2"/>
  </r>
  <r>
    <n v="74627"/>
    <x v="1"/>
    <n v="29"/>
    <n v="3"/>
    <n v="2"/>
    <m/>
    <n v="1"/>
    <n v="5"/>
    <n v="1"/>
    <n v="53"/>
    <n v="1.37"/>
    <n v="207"/>
    <n v="5.35"/>
    <n v="48"/>
    <n v="1.2407547169811322"/>
    <n v="59.360823643509633"/>
    <n v="1.5344212904077019"/>
    <n v="2"/>
    <m/>
    <m/>
    <n v="14"/>
    <n v="3"/>
    <n v="2"/>
    <n v="3"/>
    <n v="3"/>
    <n v="3"/>
    <n v="1"/>
    <n v="0"/>
    <n v="1"/>
    <n v="1"/>
    <n v="1"/>
    <n v="2"/>
  </r>
  <r>
    <n v="74628"/>
    <x v="1"/>
    <n v="63"/>
    <n v="3"/>
    <n v="2"/>
    <m/>
    <n v="1"/>
    <n v="5"/>
    <n v="3"/>
    <n v="74"/>
    <n v="1.91"/>
    <n v="243"/>
    <n v="6.28"/>
    <n v="84"/>
    <n v="2.1681081081081079"/>
    <n v="76.564201671924934"/>
    <n v="1.9761841242348193"/>
    <n v="1"/>
    <n v="2"/>
    <m/>
    <n v="4"/>
    <n v="1"/>
    <n v="1"/>
    <n v="3"/>
    <n v="3"/>
    <n v="2"/>
    <m/>
    <n v="0"/>
    <n v="15"/>
    <n v="2"/>
    <n v="1"/>
    <n v="2"/>
  </r>
  <r>
    <n v="74633"/>
    <x v="1"/>
    <n v="56"/>
    <n v="2"/>
    <n v="2"/>
    <m/>
    <n v="2"/>
    <n v="5"/>
    <n v="6"/>
    <n v="57"/>
    <n v="1.47"/>
    <n v="208"/>
    <n v="5.38"/>
    <n v="52"/>
    <n v="1.3410526315789473"/>
    <n v="55.489420698504169"/>
    <n v="1.4310429548561603"/>
    <n v="1"/>
    <n v="1"/>
    <n v="2"/>
    <n v="9"/>
    <n v="2"/>
    <n v="3"/>
    <n v="3"/>
    <n v="3"/>
    <n v="3"/>
    <n v="1"/>
    <n v="10"/>
    <n v="1"/>
    <n v="1"/>
    <n v="1"/>
    <n v="2"/>
  </r>
  <r>
    <n v="74636"/>
    <x v="1"/>
    <n v="60"/>
    <n v="6"/>
    <n v="2"/>
    <m/>
    <n v="2"/>
    <n v="5"/>
    <n v="3"/>
    <n v="60"/>
    <n v="1.55"/>
    <n v="215"/>
    <n v="5.56"/>
    <n v="59"/>
    <n v="1.5241666666666667"/>
    <n v="60.177718266246195"/>
    <n v="1.5545910552113602"/>
    <n v="1"/>
    <n v="2"/>
    <m/>
    <n v="15"/>
    <n v="3"/>
    <n v="2"/>
    <n v="1"/>
    <n v="1"/>
    <n v="2"/>
    <n v="0"/>
    <n v="4"/>
    <n v="4"/>
    <n v="1"/>
    <n v="1"/>
    <n v="2"/>
  </r>
  <r>
    <n v="74642"/>
    <x v="1"/>
    <n v="45"/>
    <n v="4"/>
    <n v="2"/>
    <m/>
    <n v="1"/>
    <n v="3"/>
    <n v="3"/>
    <n v="63"/>
    <n v="1.63"/>
    <n v="199"/>
    <n v="5.15"/>
    <n v="66"/>
    <n v="1.7076190476190476"/>
    <n v="47.378056675025732"/>
    <n v="1.2258132123855863"/>
    <n v="1"/>
    <n v="2"/>
    <m/>
    <n v="6"/>
    <n v="3"/>
    <n v="2"/>
    <n v="3"/>
    <n v="3"/>
    <n v="3"/>
    <n v="4"/>
    <n v="0"/>
    <n v="0"/>
    <n v="1"/>
    <n v="2"/>
    <m/>
  </r>
  <r>
    <n v="74645"/>
    <x v="1"/>
    <n v="68"/>
    <n v="3"/>
    <n v="2"/>
    <m/>
    <n v="1"/>
    <n v="5"/>
    <n v="1"/>
    <n v="65"/>
    <n v="1.68"/>
    <n v="174"/>
    <n v="4.5"/>
    <n v="71"/>
    <n v="1.8350769230769231"/>
    <n v="65.895918292721248"/>
    <n v="1.7031560420272567"/>
    <n v="1"/>
    <n v="1"/>
    <n v="2"/>
    <n v="9"/>
    <n v="2"/>
    <n v="2"/>
    <n v="3"/>
    <n v="3"/>
    <n v="3"/>
    <n v="3"/>
    <n v="0"/>
    <n v="0"/>
    <n v="1"/>
    <n v="1"/>
    <n v="2"/>
  </r>
  <r>
    <n v="74652"/>
    <x v="1"/>
    <n v="40"/>
    <n v="1"/>
    <n v="2"/>
    <m/>
    <n v="2"/>
    <n v="3"/>
    <n v="1"/>
    <n v="51"/>
    <n v="1.32"/>
    <n v="233"/>
    <n v="6.03"/>
    <n v="47"/>
    <n v="1.2164705882352942"/>
    <n v="45.516653011174384"/>
    <n v="1.1780780779362783"/>
    <n v="1"/>
    <n v="2"/>
    <m/>
    <n v="6"/>
    <n v="4"/>
    <n v="2"/>
    <m/>
    <m/>
    <m/>
    <n v="2"/>
    <n v="6"/>
    <n v="0"/>
    <n v="1"/>
    <n v="1"/>
    <n v="2"/>
  </r>
  <r>
    <n v="74653"/>
    <x v="1"/>
    <n v="29"/>
    <n v="2"/>
    <n v="2"/>
    <m/>
    <n v="1"/>
    <n v="2"/>
    <n v="5"/>
    <n v="61"/>
    <n v="1.58"/>
    <n v="150"/>
    <n v="3.88"/>
    <n v="64"/>
    <n v="1.657704918032787"/>
    <n v="67.708453225467238"/>
    <n v="1.7537599360039056"/>
    <n v="1"/>
    <m/>
    <m/>
    <n v="4"/>
    <n v="3"/>
    <n v="2"/>
    <n v="3"/>
    <n v="3"/>
    <n v="2"/>
    <n v="1"/>
    <n v="1"/>
    <n v="0"/>
    <n v="1"/>
    <n v="1"/>
    <n v="2"/>
  </r>
  <r>
    <n v="74654"/>
    <x v="1"/>
    <n v="62"/>
    <n v="4"/>
    <n v="2"/>
    <m/>
    <n v="1"/>
    <n v="4"/>
    <n v="5"/>
    <n v="65"/>
    <n v="1.68"/>
    <n v="196"/>
    <n v="5.07"/>
    <n v="59"/>
    <n v="1.5249230769230768"/>
    <n v="67.477311544278436"/>
    <n v="1.7440289752982734"/>
    <n v="1"/>
    <n v="2"/>
    <m/>
    <n v="4"/>
    <n v="3"/>
    <n v="1"/>
    <n v="3"/>
    <n v="2"/>
    <n v="1"/>
    <n v="0"/>
    <n v="0"/>
    <n v="0"/>
    <n v="2"/>
    <n v="1"/>
    <n v="2"/>
  </r>
  <r>
    <n v="74655"/>
    <x v="1"/>
    <n v="36"/>
    <n v="6"/>
    <n v="2"/>
    <m/>
    <n v="2"/>
    <n v="5"/>
    <n v="5"/>
    <n v="90"/>
    <n v="2.33"/>
    <n v="215"/>
    <n v="5.56"/>
    <n v="93"/>
    <n v="2.4076666666666666"/>
    <n v="95.265116219071516"/>
    <n v="2.466308008782629"/>
    <n v="1"/>
    <m/>
    <m/>
    <n v="15"/>
    <n v="4"/>
    <n v="1"/>
    <m/>
    <m/>
    <m/>
    <n v="0"/>
    <n v="0"/>
    <n v="10"/>
    <n v="1"/>
    <n v="1"/>
    <n v="2"/>
  </r>
  <r>
    <n v="74660"/>
    <x v="1"/>
    <n v="38"/>
    <n v="3"/>
    <n v="2"/>
    <m/>
    <n v="1"/>
    <n v="4"/>
    <n v="5"/>
    <n v="43"/>
    <n v="1.1100000000000001"/>
    <n v="169"/>
    <n v="4.37"/>
    <n v="50"/>
    <n v="1.2906976744186047"/>
    <n v="44.356398955327144"/>
    <n v="1.1450140195444916"/>
    <n v="2"/>
    <m/>
    <m/>
    <n v="4"/>
    <n v="4"/>
    <n v="0"/>
    <m/>
    <m/>
    <m/>
    <n v="2"/>
    <n v="0"/>
    <n v="0"/>
    <n v="1"/>
    <n v="1"/>
    <n v="2"/>
  </r>
  <r>
    <n v="74668"/>
    <x v="1"/>
    <n v="80"/>
    <n v="3"/>
    <n v="2"/>
    <m/>
    <n v="1"/>
    <n v="2"/>
    <n v="2"/>
    <n v="45"/>
    <n v="1.1599999999999999"/>
    <n v="164"/>
    <n v="4.24"/>
    <n v="40"/>
    <n v="1.0311111111111111"/>
    <n v="43.098246965798388"/>
    <n v="1.1109770328961361"/>
    <n v="2"/>
    <n v="2"/>
    <m/>
    <n v="5"/>
    <n v="3"/>
    <n v="0"/>
    <m/>
    <m/>
    <m/>
    <n v="0"/>
    <n v="0"/>
    <n v="3"/>
    <n v="1"/>
    <n v="1"/>
    <n v="2"/>
  </r>
  <r>
    <n v="74669"/>
    <x v="1"/>
    <n v="80"/>
    <n v="3"/>
    <n v="2"/>
    <m/>
    <n v="1"/>
    <n v="2"/>
    <n v="2"/>
    <n v="58"/>
    <n v="1.5"/>
    <n v="208"/>
    <n v="5.38"/>
    <n v="68"/>
    <n v="1.7586206896551724"/>
    <n v="56.322393202872469"/>
    <n v="1.4566136173156674"/>
    <n v="1"/>
    <n v="1"/>
    <n v="2"/>
    <n v="15"/>
    <n v="4"/>
    <n v="3"/>
    <m/>
    <m/>
    <m/>
    <n v="2"/>
    <n v="0"/>
    <n v="0"/>
    <n v="1"/>
    <n v="1"/>
    <n v="2"/>
  </r>
  <r>
    <n v="74670"/>
    <x v="1"/>
    <n v="80"/>
    <n v="3"/>
    <n v="2"/>
    <m/>
    <n v="1"/>
    <n v="5"/>
    <n v="2"/>
    <n v="60"/>
    <n v="1.55"/>
    <n v="220"/>
    <n v="5.69"/>
    <n v="56"/>
    <n v="1.4466666666666665"/>
    <n v="67.787522684047772"/>
    <n v="1.7511776693379006"/>
    <n v="2"/>
    <n v="2"/>
    <m/>
    <n v="4"/>
    <n v="3"/>
    <n v="1"/>
    <m/>
    <m/>
    <m/>
    <n v="1"/>
    <n v="0"/>
    <n v="0"/>
    <n v="1"/>
    <n v="1"/>
    <n v="2"/>
  </r>
  <r>
    <n v="74673"/>
    <x v="1"/>
    <n v="21"/>
    <n v="3"/>
    <n v="2"/>
    <m/>
    <n v="1"/>
    <n v="3"/>
    <n v="5"/>
    <n v="72"/>
    <n v="1.86"/>
    <n v="142"/>
    <n v="3.67"/>
    <n v="67"/>
    <n v="1.7308333333333334"/>
    <n v="71.552133556720349"/>
    <n v="1.8484301168819424"/>
    <n v="1"/>
    <m/>
    <m/>
    <n v="5"/>
    <n v="4"/>
    <n v="1"/>
    <n v="3"/>
    <n v="3"/>
    <n v="1"/>
    <n v="12"/>
    <n v="5"/>
    <n v="10"/>
    <n v="1"/>
    <n v="1"/>
    <n v="1"/>
  </r>
  <r>
    <n v="74678"/>
    <x v="1"/>
    <n v="28"/>
    <n v="6"/>
    <n v="2"/>
    <m/>
    <n v="2"/>
    <n v="3"/>
    <n v="1"/>
    <n v="29"/>
    <n v="0.75"/>
    <n v="162"/>
    <n v="4.1900000000000004"/>
    <n v="39"/>
    <n v="1.0086206896551724"/>
    <n v="34.831140085635653"/>
    <n v="0.90080534704230142"/>
    <n v="1"/>
    <m/>
    <m/>
    <n v="4"/>
    <n v="3"/>
    <n v="3"/>
    <n v="3"/>
    <n v="3"/>
    <n v="3"/>
    <m/>
    <n v="0"/>
    <n v="0"/>
    <n v="1"/>
    <n v="2"/>
    <m/>
  </r>
  <r>
    <n v="74683"/>
    <x v="1"/>
    <n v="56"/>
    <n v="2"/>
    <n v="2"/>
    <m/>
    <n v="2"/>
    <n v="5"/>
    <n v="5"/>
    <n v="49"/>
    <n v="1.27"/>
    <n v="251"/>
    <n v="6.49"/>
    <n v="57"/>
    <n v="1.4773469387755103"/>
    <n v="42.019659214825062"/>
    <n v="1.089080963323017"/>
    <n v="1"/>
    <n v="2"/>
    <m/>
    <n v="15"/>
    <n v="2"/>
    <n v="3"/>
    <m/>
    <m/>
    <m/>
    <m/>
    <n v="0"/>
    <n v="0"/>
    <n v="1"/>
    <n v="1"/>
    <n v="2"/>
  </r>
  <r>
    <n v="74686"/>
    <x v="1"/>
    <n v="32"/>
    <n v="1"/>
    <n v="2"/>
    <m/>
    <n v="1"/>
    <n v="2"/>
    <n v="1"/>
    <n v="45"/>
    <n v="1.1599999999999999"/>
    <n v="243"/>
    <n v="6.28"/>
    <n v="50"/>
    <n v="1.2888888888888888"/>
    <n v="42.657218811913928"/>
    <n v="1.099608307151559"/>
    <n v="2"/>
    <m/>
    <m/>
    <n v="10"/>
    <n v="4"/>
    <n v="0"/>
    <n v="3"/>
    <n v="3"/>
    <n v="1"/>
    <n v="1"/>
    <n v="0"/>
    <n v="8"/>
    <n v="1"/>
    <n v="1"/>
    <n v="2"/>
  </r>
  <r>
    <n v="74693"/>
    <x v="1"/>
    <n v="37"/>
    <n v="1"/>
    <n v="2"/>
    <m/>
    <n v="2"/>
    <n v="1"/>
    <n v="4"/>
    <n v="51"/>
    <n v="1.32"/>
    <n v="177"/>
    <n v="4.58"/>
    <n v="53"/>
    <n v="1.371764705882353"/>
    <n v="50.013302389567933"/>
    <n v="1.2944619442005818"/>
    <n v="1"/>
    <m/>
    <m/>
    <n v="8"/>
    <n v="4"/>
    <n v="3"/>
    <n v="3"/>
    <n v="3"/>
    <n v="3"/>
    <n v="1"/>
    <n v="0"/>
    <n v="0"/>
    <n v="1"/>
    <n v="2"/>
    <m/>
  </r>
  <r>
    <n v="74704"/>
    <x v="1"/>
    <n v="54"/>
    <n v="3"/>
    <n v="2"/>
    <m/>
    <n v="1"/>
    <n v="3"/>
    <n v="3"/>
    <n v="39"/>
    <n v="1.01"/>
    <n v="230"/>
    <n v="5.95"/>
    <n v="41"/>
    <n v="1.061794871794872"/>
    <n v="39.890100200280543"/>
    <n v="1.0330513128790604"/>
    <n v="2"/>
    <n v="1"/>
    <n v="1"/>
    <n v="4"/>
    <n v="5"/>
    <n v="3"/>
    <n v="3"/>
    <n v="3"/>
    <n v="3"/>
    <n v="0"/>
    <n v="5"/>
    <n v="0"/>
    <n v="1"/>
    <n v="1"/>
    <n v="2"/>
  </r>
  <r>
    <n v="74711"/>
    <x v="1"/>
    <n v="47"/>
    <n v="3"/>
    <n v="2"/>
    <m/>
    <n v="1"/>
    <n v="3"/>
    <n v="1"/>
    <n v="44"/>
    <n v="1.1399999999999999"/>
    <n v="211"/>
    <n v="5.46"/>
    <n v="46"/>
    <n v="1.1918181818181817"/>
    <n v="41.103654782552937"/>
    <n v="1.0649583284570534"/>
    <n v="2"/>
    <n v="1"/>
    <n v="2"/>
    <n v="4"/>
    <n v="3"/>
    <n v="3"/>
    <n v="3"/>
    <n v="3"/>
    <n v="3"/>
    <n v="1"/>
    <n v="4"/>
    <n v="0"/>
    <n v="1"/>
    <n v="1"/>
    <n v="1"/>
  </r>
  <r>
    <n v="74714"/>
    <x v="1"/>
    <n v="72"/>
    <n v="2"/>
    <n v="2"/>
    <m/>
    <n v="2"/>
    <n v="2"/>
    <n v="2"/>
    <n v="47"/>
    <n v="1.22"/>
    <n v="98"/>
    <n v="2.5299999999999998"/>
    <n v="51"/>
    <n v="1.3238297872340425"/>
    <n v="51.158061822335959"/>
    <n v="1.3279326685797843"/>
    <n v="1"/>
    <n v="2"/>
    <m/>
    <n v="3"/>
    <n v="4"/>
    <n v="3"/>
    <n v="3"/>
    <n v="3"/>
    <n v="3"/>
    <n v="1"/>
    <n v="0"/>
    <n v="0"/>
    <n v="1"/>
    <n v="1"/>
    <n v="2"/>
  </r>
  <r>
    <n v="74717"/>
    <x v="1"/>
    <n v="47"/>
    <n v="6"/>
    <n v="2"/>
    <m/>
    <n v="2"/>
    <n v="5"/>
    <n v="5"/>
    <n v="39"/>
    <n v="1.01"/>
    <n v="138"/>
    <n v="3.57"/>
    <n v="41"/>
    <n v="1.061794871794872"/>
    <n v="33.979924893882306"/>
    <n v="0.87999292673900331"/>
    <n v="2"/>
    <n v="2"/>
    <m/>
    <n v="13"/>
    <n v="2"/>
    <n v="2"/>
    <n v="3"/>
    <n v="3"/>
    <n v="2"/>
    <m/>
    <n v="0"/>
    <n v="1"/>
    <n v="2"/>
    <n v="1"/>
    <n v="2"/>
  </r>
  <r>
    <n v="74719"/>
    <x v="1"/>
    <n v="36"/>
    <n v="3"/>
    <n v="2"/>
    <m/>
    <n v="1"/>
    <n v="5"/>
    <n v="1"/>
    <n v="71"/>
    <n v="1.84"/>
    <n v="166"/>
    <n v="4.29"/>
    <n v="66"/>
    <n v="1.7104225352112679"/>
    <n v="74.046766179528888"/>
    <n v="1.9189584474694814"/>
    <n v="2"/>
    <m/>
    <m/>
    <n v="10"/>
    <n v="2"/>
    <n v="2"/>
    <n v="2"/>
    <n v="2"/>
    <n v="1"/>
    <n v="1"/>
    <n v="0"/>
    <n v="1"/>
    <n v="1"/>
    <n v="1"/>
    <n v="1"/>
  </r>
  <r>
    <n v="74721"/>
    <x v="1"/>
    <n v="53"/>
    <n v="1"/>
    <n v="2"/>
    <m/>
    <n v="2"/>
    <n v="2"/>
    <n v="4"/>
    <n v="58"/>
    <n v="1.5"/>
    <n v="234"/>
    <n v="6.05"/>
    <n v="57"/>
    <n v="1.4741379310344827"/>
    <n v="51.067410294602624"/>
    <n v="1.3207088869293784"/>
    <n v="1"/>
    <n v="2"/>
    <m/>
    <n v="10"/>
    <n v="3"/>
    <n v="2"/>
    <n v="3"/>
    <n v="3"/>
    <n v="3"/>
    <n v="0"/>
    <n v="0"/>
    <n v="0"/>
    <n v="2"/>
    <n v="1"/>
    <n v="2"/>
  </r>
  <r>
    <n v="74725"/>
    <x v="1"/>
    <n v="37"/>
    <n v="1"/>
    <n v="2"/>
    <m/>
    <n v="1"/>
    <n v="4"/>
    <n v="1"/>
    <n v="49"/>
    <n v="1.27"/>
    <n v="207"/>
    <n v="5.35"/>
    <n v="44"/>
    <n v="1.1404081632653063"/>
    <n v="62.605244930689828"/>
    <n v="1.6226257359586955"/>
    <n v="2"/>
    <m/>
    <m/>
    <n v="7"/>
    <n v="2"/>
    <n v="0"/>
    <n v="2"/>
    <n v="2"/>
    <n v="0"/>
    <n v="1"/>
    <n v="0"/>
    <n v="0"/>
    <n v="1"/>
    <n v="2"/>
    <m/>
  </r>
  <r>
    <n v="74731"/>
    <x v="1"/>
    <n v="27"/>
    <n v="1"/>
    <n v="2"/>
    <m/>
    <n v="2"/>
    <n v="4"/>
    <n v="6"/>
    <n v="41"/>
    <n v="1.06"/>
    <n v="164"/>
    <n v="4.24"/>
    <n v="51"/>
    <n v="1.3185365853658537"/>
    <n v="49.36829514586659"/>
    <n v="1.2763510452345996"/>
    <n v="2"/>
    <m/>
    <m/>
    <n v="2"/>
    <n v="3"/>
    <n v="1"/>
    <m/>
    <m/>
    <m/>
    <n v="2"/>
    <n v="0"/>
    <n v="0"/>
    <n v="1"/>
    <n v="2"/>
    <m/>
  </r>
  <r>
    <n v="74732"/>
    <x v="1"/>
    <n v="64"/>
    <n v="3"/>
    <n v="2"/>
    <m/>
    <n v="1"/>
    <n v="4"/>
    <n v="1"/>
    <n v="61"/>
    <n v="1.58"/>
    <n v="258"/>
    <n v="6.67"/>
    <n v="61"/>
    <n v="1.58"/>
    <n v="62.054984818109155"/>
    <n v="1.6073258362723357"/>
    <n v="2"/>
    <n v="2"/>
    <m/>
    <n v="10"/>
    <n v="4"/>
    <n v="3"/>
    <n v="3"/>
    <n v="3"/>
    <n v="0"/>
    <n v="0"/>
    <n v="0"/>
    <n v="0"/>
    <n v="1"/>
    <n v="1"/>
    <n v="2"/>
  </r>
  <r>
    <n v="74734"/>
    <x v="1"/>
    <n v="57"/>
    <n v="3"/>
    <n v="2"/>
    <m/>
    <n v="1"/>
    <n v="3"/>
    <n v="1"/>
    <n v="55"/>
    <n v="1.42"/>
    <n v="230"/>
    <n v="5.95"/>
    <n v="59"/>
    <n v="1.5232727272727273"/>
    <n v="65.788595454419706"/>
    <n v="1.6985419190050177"/>
    <n v="1"/>
    <n v="2"/>
    <m/>
    <n v="7"/>
    <n v="5"/>
    <n v="2"/>
    <n v="3"/>
    <n v="3"/>
    <n v="2"/>
    <n v="1"/>
    <m/>
    <n v="0"/>
    <n v="1"/>
    <n v="1"/>
    <n v="2"/>
  </r>
  <r>
    <n v="74737"/>
    <x v="1"/>
    <n v="63"/>
    <n v="3"/>
    <n v="2"/>
    <m/>
    <n v="1"/>
    <n v="3"/>
    <n v="1"/>
    <n v="65"/>
    <n v="1.68"/>
    <n v="206"/>
    <n v="5.33"/>
    <n v="67"/>
    <n v="1.7316923076923076"/>
    <n v="65.734094004875146"/>
    <n v="1.6989735065875422"/>
    <n v="2"/>
    <n v="2"/>
    <m/>
    <n v="8"/>
    <n v="4"/>
    <n v="3"/>
    <n v="3"/>
    <n v="3"/>
    <n v="3"/>
    <n v="10"/>
    <n v="0"/>
    <n v="2"/>
    <n v="1"/>
    <n v="1"/>
    <n v="2"/>
  </r>
  <r>
    <n v="74742"/>
    <x v="1"/>
    <n v="73"/>
    <n v="3"/>
    <n v="2"/>
    <m/>
    <n v="1"/>
    <n v="3"/>
    <n v="2"/>
    <n v="50"/>
    <n v="1.29"/>
    <n v="193"/>
    <n v="4.99"/>
    <n v="45"/>
    <n v="1.161"/>
    <n v="54.019953452191203"/>
    <n v="1.3937147990665333"/>
    <n v="2"/>
    <n v="2"/>
    <m/>
    <n v="7"/>
    <n v="3"/>
    <n v="3"/>
    <n v="3"/>
    <n v="3"/>
    <n v="3"/>
    <n v="1"/>
    <n v="0"/>
    <n v="0"/>
    <n v="1"/>
    <n v="1"/>
    <n v="2"/>
  </r>
  <r>
    <n v="74745"/>
    <x v="1"/>
    <n v="33"/>
    <n v="1"/>
    <n v="2"/>
    <m/>
    <n v="1"/>
    <n v="2"/>
    <n v="3"/>
    <n v="43"/>
    <n v="1.1100000000000001"/>
    <n v="218"/>
    <n v="5.64"/>
    <n v="38"/>
    <n v="0.98093023255813971"/>
    <n v="47.835896693190392"/>
    <n v="1.2348336123125894"/>
    <n v="2"/>
    <m/>
    <m/>
    <n v="7"/>
    <n v="3"/>
    <n v="2"/>
    <m/>
    <m/>
    <m/>
    <n v="0"/>
    <n v="10"/>
    <n v="1"/>
    <n v="1"/>
    <n v="1"/>
    <n v="2"/>
  </r>
  <r>
    <n v="74747"/>
    <x v="1"/>
    <n v="64"/>
    <n v="6"/>
    <n v="2"/>
    <m/>
    <n v="2"/>
    <n v="2"/>
    <n v="1"/>
    <n v="71"/>
    <n v="1.84"/>
    <n v="239"/>
    <n v="6.18"/>
    <n v="80"/>
    <n v="2.0732394366197187"/>
    <n v="67.762047568563545"/>
    <n v="1.7560868665655907"/>
    <n v="1"/>
    <n v="2"/>
    <m/>
    <n v="6"/>
    <n v="1"/>
    <n v="3"/>
    <n v="1"/>
    <n v="1"/>
    <n v="3"/>
    <n v="0"/>
    <n v="0"/>
    <n v="0"/>
    <n v="2"/>
    <n v="1"/>
    <n v="2"/>
  </r>
  <r>
    <n v="74751"/>
    <x v="1"/>
    <n v="53"/>
    <n v="4"/>
    <n v="2"/>
    <m/>
    <n v="1"/>
    <n v="4"/>
    <n v="1"/>
    <n v="84"/>
    <n v="2.17"/>
    <n v="195"/>
    <n v="5.04"/>
    <n v="88"/>
    <n v="2.273333333333333"/>
    <n v="83.857045603657511"/>
    <n v="2.1663070114278193"/>
    <n v="2"/>
    <n v="2"/>
    <m/>
    <n v="6"/>
    <n v="3"/>
    <n v="0"/>
    <m/>
    <m/>
    <m/>
    <n v="0"/>
    <n v="1"/>
    <n v="0"/>
    <n v="2"/>
    <n v="1"/>
    <n v="2"/>
  </r>
  <r>
    <n v="74756"/>
    <x v="1"/>
    <n v="50"/>
    <n v="6"/>
    <n v="2"/>
    <m/>
    <n v="2"/>
    <n v="1"/>
    <n v="4"/>
    <n v="40"/>
    <n v="1.03"/>
    <n v="181"/>
    <n v="4.68"/>
    <n v="45"/>
    <n v="1.1587499999999999"/>
    <n v="44.643151759427461"/>
    <n v="1.1495611578052571"/>
    <n v="1"/>
    <n v="1"/>
    <n v="2"/>
    <n v="5"/>
    <n v="3"/>
    <n v="2"/>
    <n v="4"/>
    <n v="4"/>
    <n v="1"/>
    <n v="0"/>
    <n v="0"/>
    <n v="0"/>
    <n v="1"/>
    <n v="2"/>
    <m/>
  </r>
  <r>
    <n v="74765"/>
    <x v="1"/>
    <n v="45"/>
    <n v="3"/>
    <n v="2"/>
    <m/>
    <n v="1"/>
    <n v="2"/>
    <n v="1"/>
    <n v="41"/>
    <n v="1.06"/>
    <n v="250"/>
    <n v="6.47"/>
    <n v="36"/>
    <n v="0.93073170731707322"/>
    <n v="40.435358277825465"/>
    <n v="1.0454019457193902"/>
    <n v="2"/>
    <n v="1"/>
    <n v="2"/>
    <n v="8"/>
    <n v="4"/>
    <n v="1"/>
    <m/>
    <m/>
    <m/>
    <n v="3"/>
    <n v="0"/>
    <n v="12"/>
    <n v="1"/>
    <n v="2"/>
    <m/>
  </r>
  <r>
    <n v="74766"/>
    <x v="1"/>
    <n v="21"/>
    <n v="3"/>
    <n v="2"/>
    <m/>
    <n v="1"/>
    <n v="5"/>
    <n v="5"/>
    <n v="55"/>
    <n v="1.42"/>
    <n v="198"/>
    <n v="5.12"/>
    <n v="58"/>
    <n v="1.4974545454545454"/>
    <n v="53.682951548447413"/>
    <n v="1.3859962036144604"/>
    <n v="2"/>
    <m/>
    <m/>
    <n v="3"/>
    <n v="3"/>
    <n v="2"/>
    <n v="2"/>
    <n v="3"/>
    <n v="2"/>
    <n v="2"/>
    <n v="0"/>
    <n v="12"/>
    <n v="1"/>
    <n v="1"/>
    <n v="2"/>
  </r>
  <r>
    <n v="74772"/>
    <x v="1"/>
    <n v="62"/>
    <n v="3"/>
    <n v="2"/>
    <m/>
    <n v="1"/>
    <n v="5"/>
    <n v="2"/>
    <n v="66"/>
    <n v="1.71"/>
    <n v="198"/>
    <n v="5.12"/>
    <n v="63"/>
    <n v="1.6322727272727273"/>
    <n v="68.074897963125295"/>
    <n v="1.7637587199537008"/>
    <n v="2"/>
    <n v="2"/>
    <m/>
    <n v="6"/>
    <n v="2"/>
    <n v="0"/>
    <m/>
    <m/>
    <m/>
    <n v="0"/>
    <n v="1"/>
    <n v="0"/>
    <n v="2"/>
    <n v="1"/>
    <n v="2"/>
  </r>
  <r>
    <n v="74779"/>
    <x v="1"/>
    <n v="78"/>
    <n v="6"/>
    <n v="2"/>
    <m/>
    <n v="2"/>
    <n v="5"/>
    <n v="5"/>
    <n v="39"/>
    <n v="1.01"/>
    <n v="211"/>
    <n v="5.46"/>
    <n v="37"/>
    <n v="0.95820512820512815"/>
    <n v="34.097808065567676"/>
    <n v="0.88304579862111154"/>
    <n v="1"/>
    <n v="2"/>
    <m/>
    <n v="99"/>
    <n v="1"/>
    <n v="1"/>
    <m/>
    <m/>
    <m/>
    <n v="2"/>
    <n v="0"/>
    <n v="0"/>
    <n v="1"/>
    <n v="1"/>
    <n v="2"/>
  </r>
  <r>
    <n v="74781"/>
    <x v="1"/>
    <n v="51"/>
    <n v="4"/>
    <n v="2"/>
    <m/>
    <n v="1"/>
    <n v="4"/>
    <n v="4"/>
    <n v="61"/>
    <n v="1.58"/>
    <n v="237"/>
    <n v="6.13"/>
    <n v="55"/>
    <n v="1.4245901639344263"/>
    <n v="59.345801084856781"/>
    <n v="1.5371535362962905"/>
    <n v="2"/>
    <n v="2"/>
    <m/>
    <n v="10"/>
    <n v="3"/>
    <n v="1"/>
    <m/>
    <m/>
    <m/>
    <n v="1"/>
    <n v="0"/>
    <n v="1"/>
    <n v="1"/>
    <n v="1"/>
    <n v="2"/>
  </r>
  <r>
    <n v="74782"/>
    <x v="1"/>
    <n v="59"/>
    <n v="3"/>
    <n v="2"/>
    <m/>
    <n v="1"/>
    <n v="3"/>
    <n v="1"/>
    <n v="72"/>
    <n v="1.86"/>
    <n v="215"/>
    <n v="5.56"/>
    <n v="76"/>
    <n v="1.9633333333333336"/>
    <n v="78.651417818854782"/>
    <n v="2.0318282936537484"/>
    <n v="2"/>
    <n v="2"/>
    <m/>
    <n v="14"/>
    <n v="2"/>
    <n v="1"/>
    <m/>
    <m/>
    <m/>
    <n v="0"/>
    <n v="2"/>
    <n v="0"/>
    <n v="1"/>
    <n v="1"/>
    <n v="2"/>
  </r>
  <r>
    <n v="74784"/>
    <x v="1"/>
    <n v="39"/>
    <n v="1"/>
    <n v="2"/>
    <m/>
    <n v="2"/>
    <n v="1"/>
    <n v="1"/>
    <n v="60"/>
    <n v="1.55"/>
    <n v="270"/>
    <n v="6.98"/>
    <n v="54"/>
    <n v="1.395"/>
    <n v="64.441886559261803"/>
    <n v="1.6647487361142632"/>
    <n v="1"/>
    <m/>
    <m/>
    <n v="10"/>
    <n v="4"/>
    <n v="1"/>
    <m/>
    <m/>
    <m/>
    <n v="1"/>
    <n v="3"/>
    <n v="0"/>
    <n v="1"/>
    <n v="1"/>
    <n v="2"/>
  </r>
  <r>
    <n v="74787"/>
    <x v="1"/>
    <n v="45"/>
    <n v="3"/>
    <n v="2"/>
    <m/>
    <n v="1"/>
    <n v="4"/>
    <n v="3"/>
    <n v="56"/>
    <n v="1.45"/>
    <n v="200"/>
    <n v="5.17"/>
    <n v="52"/>
    <n v="1.3464285714285713"/>
    <n v="54.513789562195889"/>
    <n v="1.4115177654497149"/>
    <n v="2"/>
    <n v="2"/>
    <m/>
    <n v="5"/>
    <n v="3"/>
    <n v="1"/>
    <m/>
    <m/>
    <m/>
    <m/>
    <n v="0"/>
    <n v="4"/>
    <n v="1"/>
    <n v="2"/>
    <m/>
  </r>
  <r>
    <n v="74790"/>
    <x v="1"/>
    <n v="80"/>
    <n v="3"/>
    <n v="2"/>
    <m/>
    <n v="1"/>
    <n v="5"/>
    <n v="2"/>
    <n v="51"/>
    <n v="1.32"/>
    <n v="253"/>
    <n v="6.54"/>
    <n v="55"/>
    <n v="1.4235294117647062"/>
    <n v="51.559008508606624"/>
    <n v="1.3344684555168773"/>
    <n v="2"/>
    <n v="2"/>
    <m/>
    <n v="15"/>
    <n v="2"/>
    <n v="1"/>
    <n v="3"/>
    <n v="3"/>
    <n v="2"/>
    <n v="0"/>
    <n v="1"/>
    <n v="3"/>
    <n v="2"/>
    <n v="1"/>
    <n v="2"/>
  </r>
  <r>
    <n v="74791"/>
    <x v="1"/>
    <n v="69"/>
    <n v="6"/>
    <n v="2"/>
    <m/>
    <n v="2"/>
    <n v="3"/>
    <n v="1"/>
    <n v="56"/>
    <n v="1.45"/>
    <n v="163"/>
    <n v="4.22"/>
    <n v="60"/>
    <n v="1.5535714285714286"/>
    <n v="54.82170945340858"/>
    <n v="1.4194906912043292"/>
    <n v="1"/>
    <n v="1"/>
    <n v="3"/>
    <n v="77"/>
    <n v="3"/>
    <n v="2"/>
    <m/>
    <m/>
    <m/>
    <n v="0"/>
    <n v="0"/>
    <n v="0"/>
    <n v="2"/>
    <n v="1"/>
    <n v="2"/>
  </r>
  <r>
    <n v="74797"/>
    <x v="1"/>
    <n v="59"/>
    <n v="7"/>
    <n v="2"/>
    <m/>
    <n v="1"/>
    <n v="4"/>
    <n v="3"/>
    <n v="60"/>
    <n v="1.55"/>
    <n v="190"/>
    <n v="4.91"/>
    <n v="60"/>
    <n v="1.55"/>
    <n v="66.048472583790399"/>
    <n v="1.7062522084145855"/>
    <n v="2"/>
    <n v="1"/>
    <n v="2"/>
    <n v="15"/>
    <n v="3"/>
    <n v="0"/>
    <m/>
    <m/>
    <m/>
    <n v="1"/>
    <n v="15"/>
    <n v="0"/>
    <n v="1"/>
    <n v="1"/>
    <n v="2"/>
  </r>
  <r>
    <n v="74803"/>
    <x v="1"/>
    <n v="24"/>
    <n v="2"/>
    <n v="2"/>
    <m/>
    <n v="2"/>
    <n v="4"/>
    <n v="4"/>
    <n v="43"/>
    <n v="1.1100000000000001"/>
    <n v="131"/>
    <n v="3.39"/>
    <n v="37"/>
    <n v="0.95511627906976748"/>
    <n v="38.82789137319817"/>
    <n v="1.0023013819593019"/>
    <n v="1"/>
    <m/>
    <m/>
    <n v="2"/>
    <n v="3"/>
    <n v="2"/>
    <m/>
    <m/>
    <m/>
    <n v="2"/>
    <n v="0"/>
    <n v="0"/>
    <n v="1"/>
    <n v="2"/>
    <m/>
  </r>
  <r>
    <n v="74804"/>
    <x v="1"/>
    <n v="51"/>
    <n v="3"/>
    <n v="2"/>
    <m/>
    <n v="1"/>
    <n v="4"/>
    <n v="1"/>
    <n v="54"/>
    <n v="1.4"/>
    <n v="257"/>
    <n v="6.65"/>
    <n v="61"/>
    <n v="1.5814814814814813"/>
    <n v="55.106766017316168"/>
    <n v="1.4286939337822711"/>
    <n v="2"/>
    <n v="2"/>
    <m/>
    <n v="77"/>
    <n v="3"/>
    <n v="2"/>
    <m/>
    <m/>
    <m/>
    <m/>
    <n v="2"/>
    <n v="1"/>
    <n v="1"/>
    <n v="1"/>
    <n v="2"/>
  </r>
  <r>
    <n v="74812"/>
    <x v="1"/>
    <n v="50"/>
    <n v="3"/>
    <n v="2"/>
    <m/>
    <n v="1"/>
    <n v="4"/>
    <n v="4"/>
    <n v="35"/>
    <n v="0.91"/>
    <n v="164"/>
    <n v="4.24"/>
    <n v="40"/>
    <n v="1.04"/>
    <n v="25.51051565339263"/>
    <n v="0.66327340698820847"/>
    <n v="2"/>
    <n v="1"/>
    <n v="3"/>
    <n v="2"/>
    <n v="4"/>
    <n v="0"/>
    <n v="3"/>
    <n v="2"/>
    <n v="2"/>
    <n v="0"/>
    <n v="0"/>
    <n v="0"/>
    <n v="1"/>
    <n v="1"/>
    <n v="2"/>
  </r>
  <r>
    <n v="74814"/>
    <x v="1"/>
    <n v="25"/>
    <n v="3"/>
    <n v="2"/>
    <m/>
    <n v="1"/>
    <n v="3"/>
    <n v="1"/>
    <n v="60"/>
    <n v="1.55"/>
    <n v="192"/>
    <n v="4.97"/>
    <n v="67"/>
    <n v="1.7308333333333334"/>
    <n v="57.279400314374371"/>
    <n v="1.4797178414546714"/>
    <n v="2"/>
    <m/>
    <m/>
    <n v="3"/>
    <n v="2"/>
    <n v="3"/>
    <n v="3"/>
    <n v="3"/>
    <n v="3"/>
    <m/>
    <n v="0"/>
    <n v="60"/>
    <n v="2"/>
    <n v="2"/>
    <m/>
  </r>
  <r>
    <n v="74815"/>
    <x v="1"/>
    <n v="62"/>
    <n v="4"/>
    <n v="2"/>
    <m/>
    <n v="1"/>
    <n v="3"/>
    <n v="5"/>
    <n v="68"/>
    <n v="1.76"/>
    <n v="204"/>
    <n v="5.28"/>
    <n v="71"/>
    <n v="1.8376470588235294"/>
    <n v="69.525986556300126"/>
    <n v="1.7994961226336503"/>
    <n v="2"/>
    <n v="2"/>
    <m/>
    <n v="5"/>
    <n v="3"/>
    <n v="1"/>
    <n v="3"/>
    <n v="2"/>
    <n v="2"/>
    <n v="0"/>
    <n v="6"/>
    <n v="1"/>
    <n v="1"/>
    <n v="1"/>
    <n v="2"/>
  </r>
  <r>
    <n v="74817"/>
    <x v="1"/>
    <n v="45"/>
    <n v="3"/>
    <n v="2"/>
    <m/>
    <n v="1"/>
    <n v="5"/>
    <n v="1"/>
    <n v="82"/>
    <n v="2.12"/>
    <n v="191"/>
    <n v="4.9400000000000004"/>
    <n v="86"/>
    <n v="2.2234146341463417"/>
    <n v="75.483857042453138"/>
    <n v="1.951533865000008"/>
    <n v="2"/>
    <n v="1"/>
    <n v="2"/>
    <n v="14"/>
    <n v="3"/>
    <n v="2"/>
    <n v="3"/>
    <n v="3"/>
    <n v="2"/>
    <n v="6"/>
    <n v="4"/>
    <n v="5"/>
    <n v="1"/>
    <n v="1"/>
    <n v="2"/>
  </r>
  <r>
    <n v="74822"/>
    <x v="1"/>
    <n v="45"/>
    <n v="3"/>
    <n v="2"/>
    <m/>
    <n v="1"/>
    <n v="2"/>
    <n v="6"/>
    <n v="95"/>
    <n v="2.46"/>
    <n v="196"/>
    <n v="5.07"/>
    <n v="96"/>
    <n v="2.4858947368421052"/>
    <n v="91.948804432120255"/>
    <n v="2.380990093715956"/>
    <n v="2"/>
    <n v="2"/>
    <m/>
    <n v="15"/>
    <n v="5"/>
    <n v="0"/>
    <m/>
    <m/>
    <m/>
    <n v="5"/>
    <n v="0"/>
    <n v="10"/>
    <n v="1"/>
    <n v="1"/>
    <n v="2"/>
  </r>
  <r>
    <n v="74824"/>
    <x v="1"/>
    <n v="28"/>
    <n v="3"/>
    <n v="2"/>
    <m/>
    <n v="1"/>
    <n v="5"/>
    <n v="5"/>
    <n v="80"/>
    <n v="2.0699999999999998"/>
    <n v="165"/>
    <n v="4.2699999999999996"/>
    <n v="80"/>
    <n v="2.0699999999999998"/>
    <n v="85.40401559933953"/>
    <n v="2.2098289036329102"/>
    <n v="2"/>
    <m/>
    <m/>
    <n v="15"/>
    <n v="3"/>
    <n v="3"/>
    <n v="3"/>
    <n v="3"/>
    <n v="3"/>
    <n v="2"/>
    <n v="0"/>
    <n v="0"/>
    <n v="1"/>
    <n v="1"/>
    <n v="2"/>
  </r>
  <r>
    <n v="74829"/>
    <x v="1"/>
    <n v="27"/>
    <n v="1"/>
    <n v="2"/>
    <m/>
    <n v="1"/>
    <n v="2"/>
    <n v="6"/>
    <n v="66"/>
    <n v="1.71"/>
    <n v="188"/>
    <n v="4.8600000000000003"/>
    <n v="67"/>
    <n v="1.7359090909090908"/>
    <n v="64.19965660983739"/>
    <n v="1.6633547394366959"/>
    <n v="2"/>
    <m/>
    <m/>
    <n v="2"/>
    <n v="3"/>
    <n v="3"/>
    <n v="3"/>
    <n v="3"/>
    <n v="3"/>
    <n v="3"/>
    <n v="0"/>
    <n v="0"/>
    <n v="1"/>
    <n v="1"/>
    <n v="2"/>
  </r>
  <r>
    <n v="74831"/>
    <x v="1"/>
    <n v="66"/>
    <n v="3"/>
    <n v="2"/>
    <m/>
    <n v="1"/>
    <n v="5"/>
    <n v="1"/>
    <n v="49"/>
    <n v="1.27"/>
    <n v="229"/>
    <n v="5.92"/>
    <n v="58"/>
    <n v="1.503265306122449"/>
    <n v="51.449212334804564"/>
    <n v="1.3334795850041181"/>
    <n v="2"/>
    <n v="1"/>
    <n v="2"/>
    <n v="15"/>
    <n v="3"/>
    <n v="3"/>
    <n v="3"/>
    <n v="3"/>
    <n v="3"/>
    <n v="1"/>
    <n v="4"/>
    <n v="6"/>
    <n v="1"/>
    <n v="1"/>
    <n v="2"/>
  </r>
  <r>
    <n v="74837"/>
    <x v="1"/>
    <n v="51"/>
    <n v="3"/>
    <n v="2"/>
    <m/>
    <n v="1"/>
    <n v="2"/>
    <n v="3"/>
    <n v="56"/>
    <n v="1.45"/>
    <n v="264"/>
    <n v="6.83"/>
    <n v="62"/>
    <n v="1.6053571428571427"/>
    <n v="56.98226034398396"/>
    <n v="1.4754335267638703"/>
    <n v="2"/>
    <n v="2"/>
    <m/>
    <n v="3"/>
    <n v="3"/>
    <n v="1"/>
    <n v="3"/>
    <n v="2"/>
    <n v="1"/>
    <n v="0"/>
    <n v="0"/>
    <n v="1"/>
    <n v="1"/>
    <n v="2"/>
    <m/>
  </r>
  <r>
    <n v="74841"/>
    <x v="1"/>
    <n v="80"/>
    <n v="3"/>
    <n v="2"/>
    <m/>
    <n v="2"/>
    <n v="5"/>
    <n v="2"/>
    <n v="100"/>
    <n v="2.59"/>
    <n v="251"/>
    <n v="6.49"/>
    <n v="96"/>
    <n v="2.4863999999999997"/>
    <n v="99.641918526181797"/>
    <n v="2.5807256898281081"/>
    <n v="1"/>
    <n v="2"/>
    <m/>
    <m/>
    <n v="3"/>
    <n v="2"/>
    <n v="3"/>
    <n v="3"/>
    <n v="3"/>
    <m/>
    <n v="4"/>
    <n v="4"/>
    <n v="1"/>
    <n v="1"/>
    <n v="2"/>
  </r>
  <r>
    <n v="74843"/>
    <x v="1"/>
    <n v="38"/>
    <n v="1"/>
    <n v="2"/>
    <m/>
    <n v="1"/>
    <n v="1"/>
    <n v="1"/>
    <n v="89"/>
    <n v="2.2999999999999998"/>
    <n v="207"/>
    <n v="5.35"/>
    <n v="91"/>
    <n v="2.351685393258427"/>
    <n v="94.209230978255746"/>
    <n v="2.4346205758425641"/>
    <n v="2"/>
    <m/>
    <m/>
    <n v="2"/>
    <n v="1"/>
    <n v="3"/>
    <n v="3"/>
    <n v="3"/>
    <n v="3"/>
    <m/>
    <n v="0"/>
    <n v="0"/>
    <n v="2"/>
    <n v="1"/>
    <m/>
  </r>
  <r>
    <n v="74845"/>
    <x v="1"/>
    <n v="31"/>
    <n v="3"/>
    <n v="2"/>
    <m/>
    <n v="1"/>
    <n v="5"/>
    <n v="1"/>
    <n v="63"/>
    <n v="1.63"/>
    <n v="172"/>
    <n v="4.45"/>
    <n v="59"/>
    <n v="1.5265079365079364"/>
    <n v="56.975049420260319"/>
    <n v="1.4741163580162591"/>
    <n v="2"/>
    <m/>
    <m/>
    <n v="10"/>
    <n v="3"/>
    <n v="2"/>
    <n v="3"/>
    <n v="3"/>
    <n v="2"/>
    <n v="1"/>
    <n v="0"/>
    <n v="4"/>
    <n v="1"/>
    <n v="1"/>
    <n v="2"/>
  </r>
  <r>
    <n v="74859"/>
    <x v="1"/>
    <n v="55"/>
    <n v="4"/>
    <n v="2"/>
    <m/>
    <n v="1"/>
    <n v="3"/>
    <n v="5"/>
    <n v="48"/>
    <n v="1.24"/>
    <n v="220"/>
    <n v="5.69"/>
    <n v="43"/>
    <n v="1.1108333333333333"/>
    <n v="60.007665140868831"/>
    <n v="1.5501980161391113"/>
    <n v="2"/>
    <n v="2"/>
    <m/>
    <n v="6"/>
    <n v="1"/>
    <n v="1"/>
    <m/>
    <m/>
    <m/>
    <n v="2"/>
    <n v="0"/>
    <n v="3"/>
    <n v="1"/>
    <n v="1"/>
    <n v="2"/>
  </r>
  <r>
    <n v="74862"/>
    <x v="1"/>
    <n v="48"/>
    <n v="3"/>
    <n v="2"/>
    <m/>
    <n v="1"/>
    <n v="4"/>
    <n v="2"/>
    <n v="48"/>
    <n v="1.24"/>
    <n v="261"/>
    <n v="6.75"/>
    <n v="42"/>
    <n v="1.085"/>
    <n v="40.445100901746819"/>
    <n v="1.0448317732951262"/>
    <n v="1"/>
    <n v="1"/>
    <n v="1"/>
    <n v="7"/>
    <n v="3"/>
    <n v="2"/>
    <n v="3"/>
    <n v="3"/>
    <n v="3"/>
    <n v="2"/>
    <n v="0"/>
    <n v="0"/>
    <n v="1"/>
    <n v="1"/>
    <n v="2"/>
  </r>
  <r>
    <n v="74867"/>
    <x v="1"/>
    <n v="53"/>
    <n v="1"/>
    <n v="2"/>
    <m/>
    <n v="1"/>
    <n v="3"/>
    <n v="1"/>
    <n v="54"/>
    <n v="1.4"/>
    <n v="153"/>
    <n v="3.96"/>
    <n v="54"/>
    <n v="1.4"/>
    <n v="60.875740717015539"/>
    <n v="1.5782599445152174"/>
    <n v="2"/>
    <n v="2"/>
    <m/>
    <n v="14"/>
    <n v="1"/>
    <n v="2"/>
    <n v="3"/>
    <n v="2"/>
    <n v="2"/>
    <n v="1"/>
    <n v="0"/>
    <n v="0"/>
    <n v="1"/>
    <n v="1"/>
    <n v="2"/>
  </r>
  <r>
    <n v="74869"/>
    <x v="1"/>
    <n v="66"/>
    <n v="4"/>
    <n v="2"/>
    <m/>
    <n v="1"/>
    <n v="5"/>
    <n v="3"/>
    <n v="50"/>
    <n v="1.29"/>
    <n v="152"/>
    <n v="3.93"/>
    <n v="57"/>
    <n v="1.4706000000000001"/>
    <n v="53.541712641449131"/>
    <n v="1.3813761861493876"/>
    <n v="2"/>
    <n v="2"/>
    <m/>
    <n v="6"/>
    <n v="3"/>
    <n v="3"/>
    <n v="1"/>
    <n v="2"/>
    <n v="2"/>
    <m/>
    <n v="0"/>
    <n v="0"/>
    <n v="2"/>
    <n v="1"/>
    <n v="2"/>
  </r>
  <r>
    <n v="74878"/>
    <x v="1"/>
    <n v="69"/>
    <n v="2"/>
    <n v="2"/>
    <m/>
    <n v="2"/>
    <n v="5"/>
    <n v="1"/>
    <n v="64"/>
    <n v="1.66"/>
    <n v="200"/>
    <n v="5.17"/>
    <n v="71"/>
    <n v="1.8415625"/>
    <n v="61.79517940393535"/>
    <n v="1.602812465789573"/>
    <n v="1"/>
    <n v="2"/>
    <m/>
    <n v="14"/>
    <n v="2"/>
    <n v="2"/>
    <m/>
    <m/>
    <m/>
    <m/>
    <n v="0"/>
    <n v="0"/>
    <n v="1"/>
    <n v="1"/>
    <n v="2"/>
  </r>
  <r>
    <n v="74879"/>
    <x v="1"/>
    <n v="43"/>
    <n v="6"/>
    <n v="2"/>
    <m/>
    <n v="2"/>
    <n v="5"/>
    <n v="1"/>
    <n v="44"/>
    <n v="1.1399999999999999"/>
    <n v="190"/>
    <n v="4.91"/>
    <n v="49"/>
    <n v="1.2695454545454543"/>
    <n v="52.416125109490025"/>
    <n v="1.3580541505640598"/>
    <n v="1"/>
    <n v="2"/>
    <m/>
    <n v="15"/>
    <n v="4"/>
    <n v="3"/>
    <n v="3"/>
    <n v="3"/>
    <n v="3"/>
    <n v="2"/>
    <n v="0"/>
    <n v="0"/>
    <n v="1"/>
    <n v="1"/>
    <n v="2"/>
  </r>
  <r>
    <n v="74883"/>
    <x v="1"/>
    <n v="24"/>
    <n v="1"/>
    <n v="2"/>
    <m/>
    <n v="1"/>
    <n v="4"/>
    <n v="5"/>
    <n v="42"/>
    <n v="1.0900000000000001"/>
    <n v="181"/>
    <n v="4.68"/>
    <n v="40"/>
    <n v="1.0380952380952382"/>
    <n v="31.76072873569807"/>
    <n v="0.82426653147406892"/>
    <n v="1"/>
    <m/>
    <m/>
    <n v="14"/>
    <n v="3"/>
    <n v="3"/>
    <n v="3"/>
    <n v="2"/>
    <n v="2"/>
    <n v="0"/>
    <n v="15"/>
    <n v="1"/>
    <n v="1"/>
    <n v="2"/>
    <m/>
  </r>
  <r>
    <n v="74885"/>
    <x v="1"/>
    <n v="57"/>
    <n v="1"/>
    <n v="2"/>
    <m/>
    <n v="1"/>
    <n v="4"/>
    <n v="1"/>
    <n v="63"/>
    <n v="1.63"/>
    <n v="232"/>
    <n v="6"/>
    <n v="57"/>
    <n v="1.4747619047619047"/>
    <n v="70.508522419583713"/>
    <n v="1.8242681197447848"/>
    <n v="1"/>
    <n v="2"/>
    <m/>
    <n v="3"/>
    <n v="4"/>
    <n v="2"/>
    <n v="3"/>
    <n v="3"/>
    <n v="3"/>
    <n v="1"/>
    <n v="0"/>
    <n v="4"/>
    <n v="1"/>
    <n v="1"/>
    <n v="2"/>
  </r>
  <r>
    <n v="74891"/>
    <x v="1"/>
    <n v="22"/>
    <n v="4"/>
    <n v="2"/>
    <m/>
    <n v="1"/>
    <n v="4"/>
    <n v="1"/>
    <n v="45"/>
    <n v="1.1599999999999999"/>
    <n v="160"/>
    <n v="4.1399999999999997"/>
    <n v="40"/>
    <n v="1.0311111111111111"/>
    <n v="50.584777464828406"/>
    <n v="1.3039631524266877"/>
    <n v="2"/>
    <m/>
    <m/>
    <n v="10"/>
    <n v="4"/>
    <n v="2"/>
    <n v="3"/>
    <n v="2"/>
    <n v="2"/>
    <n v="3"/>
    <n v="0"/>
    <n v="0"/>
    <n v="1"/>
    <n v="1"/>
    <n v="2"/>
  </r>
  <r>
    <n v="74893"/>
    <x v="1"/>
    <n v="70"/>
    <n v="3"/>
    <n v="2"/>
    <m/>
    <n v="1"/>
    <n v="5"/>
    <n v="1"/>
    <n v="68"/>
    <n v="1.76"/>
    <n v="278"/>
    <n v="7.19"/>
    <n v="65"/>
    <n v="1.6823529411764706"/>
    <n v="61.924429200993089"/>
    <n v="1.6027499322609975"/>
    <n v="2"/>
    <n v="2"/>
    <m/>
    <n v="15"/>
    <n v="2"/>
    <n v="0"/>
    <m/>
    <m/>
    <m/>
    <m/>
    <n v="0"/>
    <n v="0"/>
    <n v="1"/>
    <n v="1"/>
    <n v="2"/>
  </r>
  <r>
    <n v="74897"/>
    <x v="1"/>
    <n v="46"/>
    <n v="1"/>
    <n v="2"/>
    <m/>
    <n v="2"/>
    <n v="3"/>
    <n v="1"/>
    <n v="53"/>
    <n v="1.37"/>
    <n v="263"/>
    <n v="6.8"/>
    <n v="49"/>
    <n v="1.2666037735849058"/>
    <n v="58.08807079152195"/>
    <n v="1.501521829894058"/>
    <n v="1"/>
    <n v="2"/>
    <m/>
    <n v="5"/>
    <n v="4"/>
    <n v="3"/>
    <n v="3"/>
    <n v="3"/>
    <n v="3"/>
    <m/>
    <n v="4"/>
    <n v="0"/>
    <n v="1"/>
    <n v="2"/>
    <m/>
  </r>
  <r>
    <n v="74900"/>
    <x v="1"/>
    <n v="69"/>
    <n v="3"/>
    <n v="2"/>
    <m/>
    <n v="1"/>
    <n v="4"/>
    <n v="2"/>
    <n v="28"/>
    <n v="0.72"/>
    <n v="114"/>
    <n v="2.95"/>
    <n v="30"/>
    <n v="0.77142857142857135"/>
    <n v="24.204586762076776"/>
    <n v="0.62240365959625987"/>
    <n v="2"/>
    <n v="2"/>
    <m/>
    <n v="6"/>
    <n v="1"/>
    <n v="3"/>
    <n v="3"/>
    <n v="3"/>
    <n v="3"/>
    <m/>
    <n v="0"/>
    <n v="0"/>
    <n v="2"/>
    <n v="1"/>
    <n v="2"/>
  </r>
  <r>
    <n v="74902"/>
    <x v="1"/>
    <n v="22"/>
    <n v="3"/>
    <n v="2"/>
    <m/>
    <n v="1"/>
    <n v="4"/>
    <n v="5"/>
    <n v="53"/>
    <n v="1.37"/>
    <n v="135"/>
    <n v="3.49"/>
    <n v="48"/>
    <n v="1.2407547169811322"/>
    <n v="43.751817113581595"/>
    <n v="1.1309431970869206"/>
    <n v="2"/>
    <m/>
    <m/>
    <n v="8"/>
    <n v="3"/>
    <n v="0"/>
    <n v="3"/>
    <n v="1"/>
    <n v="0"/>
    <n v="3"/>
    <n v="1"/>
    <n v="0"/>
    <n v="1"/>
    <n v="1"/>
    <n v="2"/>
  </r>
  <r>
    <n v="74904"/>
    <x v="1"/>
    <n v="48"/>
    <n v="3"/>
    <n v="2"/>
    <m/>
    <n v="1"/>
    <n v="3"/>
    <n v="1"/>
    <n v="46"/>
    <n v="1.19"/>
    <n v="178"/>
    <n v="4.5999999999999996"/>
    <n v="47"/>
    <n v="1.2158695652173912"/>
    <n v="41.538877713414472"/>
    <n v="1.0745927060644178"/>
    <n v="1"/>
    <n v="2"/>
    <m/>
    <n v="4"/>
    <n v="3"/>
    <n v="2"/>
    <m/>
    <m/>
    <m/>
    <n v="1"/>
    <n v="3"/>
    <n v="4"/>
    <n v="1"/>
    <n v="2"/>
    <m/>
  </r>
  <r>
    <n v="74907"/>
    <x v="1"/>
    <n v="48"/>
    <n v="3"/>
    <n v="2"/>
    <m/>
    <n v="1"/>
    <n v="5"/>
    <n v="1"/>
    <n v="65"/>
    <n v="1.68"/>
    <n v="212"/>
    <n v="5.48"/>
    <n v="59"/>
    <n v="1.5249230769230768"/>
    <n v="71.20912408390376"/>
    <n v="1.8404819763224356"/>
    <n v="2"/>
    <n v="2"/>
    <m/>
    <n v="6"/>
    <n v="3"/>
    <n v="2"/>
    <n v="3"/>
    <n v="2"/>
    <n v="2"/>
    <n v="1"/>
    <n v="0"/>
    <n v="0"/>
    <n v="1"/>
    <n v="1"/>
    <n v="2"/>
  </r>
  <r>
    <n v="74916"/>
    <x v="1"/>
    <n v="50"/>
    <n v="3"/>
    <n v="2"/>
    <m/>
    <n v="1"/>
    <n v="4"/>
    <n v="5"/>
    <n v="55"/>
    <n v="1.42"/>
    <n v="200"/>
    <n v="5.17"/>
    <n v="63"/>
    <n v="1.6265454545454545"/>
    <n v="46.71343238663259"/>
    <n v="1.2060558907094232"/>
    <n v="2"/>
    <n v="2"/>
    <m/>
    <n v="3"/>
    <n v="3"/>
    <n v="2"/>
    <n v="3"/>
    <n v="3"/>
    <n v="3"/>
    <n v="0"/>
    <n v="2"/>
    <n v="0"/>
    <n v="2"/>
    <n v="2"/>
    <m/>
  </r>
  <r>
    <n v="74918"/>
    <x v="1"/>
    <n v="49"/>
    <n v="1"/>
    <n v="2"/>
    <m/>
    <n v="2"/>
    <n v="4"/>
    <n v="1"/>
    <n v="65"/>
    <n v="1.68"/>
    <n v="188"/>
    <n v="4.8600000000000003"/>
    <n v="59"/>
    <n v="1.5249230769230768"/>
    <n v="62.203311264493657"/>
    <n v="1.6077163526822975"/>
    <n v="1"/>
    <n v="1"/>
    <n v="2"/>
    <n v="7"/>
    <n v="3"/>
    <n v="0"/>
    <n v="9"/>
    <n v="9"/>
    <n v="0"/>
    <n v="0"/>
    <n v="0"/>
    <n v="0"/>
    <n v="1"/>
    <n v="2"/>
    <m/>
  </r>
  <r>
    <n v="74919"/>
    <x v="1"/>
    <n v="66"/>
    <n v="3"/>
    <n v="2"/>
    <m/>
    <n v="1"/>
    <n v="4"/>
    <n v="3"/>
    <n v="72"/>
    <n v="1.86"/>
    <n v="232"/>
    <n v="6"/>
    <n v="72"/>
    <n v="1.8600000000000003"/>
    <n v="77.035778211221597"/>
    <n v="1.9900909371232247"/>
    <n v="2"/>
    <n v="2"/>
    <m/>
    <n v="8"/>
    <n v="2"/>
    <n v="0"/>
    <n v="3"/>
    <n v="1"/>
    <n v="1"/>
    <n v="0"/>
    <n v="0"/>
    <n v="3"/>
    <n v="1"/>
    <n v="1"/>
    <n v="2"/>
  </r>
  <r>
    <n v="74929"/>
    <x v="1"/>
    <n v="66"/>
    <n v="6"/>
    <n v="2"/>
    <m/>
    <n v="1"/>
    <n v="4"/>
    <n v="1"/>
    <n v="65"/>
    <n v="1.68"/>
    <n v="180"/>
    <n v="4.6500000000000004"/>
    <n v="73"/>
    <n v="1.8867692307692308"/>
    <n v="66.258542610181451"/>
    <n v="1.7125284859246896"/>
    <n v="2"/>
    <n v="2"/>
    <m/>
    <n v="8"/>
    <n v="3"/>
    <n v="2"/>
    <n v="3"/>
    <n v="3"/>
    <n v="2"/>
    <n v="1"/>
    <n v="1"/>
    <n v="1"/>
    <n v="1"/>
    <n v="1"/>
    <n v="2"/>
  </r>
  <r>
    <n v="74933"/>
    <x v="1"/>
    <n v="57"/>
    <n v="4"/>
    <n v="1"/>
    <n v="2"/>
    <n v="1"/>
    <n v="3"/>
    <n v="1"/>
    <n v="33"/>
    <n v="0.85"/>
    <n v="125"/>
    <n v="3.23"/>
    <n v="34"/>
    <n v="0.87575757575757573"/>
    <n v="31.347718991407433"/>
    <n v="0.80744124674837325"/>
    <n v="2"/>
    <n v="2"/>
    <m/>
    <n v="10"/>
    <n v="3"/>
    <n v="2"/>
    <n v="3"/>
    <n v="2"/>
    <n v="2"/>
    <m/>
    <n v="1"/>
    <n v="2"/>
    <n v="1"/>
    <n v="1"/>
    <n v="2"/>
  </r>
  <r>
    <n v="74938"/>
    <x v="1"/>
    <n v="52"/>
    <n v="1"/>
    <n v="2"/>
    <m/>
    <n v="1"/>
    <n v="4"/>
    <n v="1"/>
    <n v="71"/>
    <n v="1.84"/>
    <n v="202"/>
    <n v="5.22"/>
    <n v="74"/>
    <n v="1.9177464788732395"/>
    <n v="67.733534505315433"/>
    <n v="1.7553479364757802"/>
    <n v="1"/>
    <n v="2"/>
    <m/>
    <n v="15"/>
    <n v="2"/>
    <n v="3"/>
    <n v="3"/>
    <n v="3"/>
    <n v="3"/>
    <n v="0"/>
    <n v="0"/>
    <n v="0"/>
    <n v="1"/>
    <n v="1"/>
    <n v="2"/>
  </r>
  <r>
    <n v="74941"/>
    <x v="1"/>
    <n v="59"/>
    <n v="4"/>
    <n v="2"/>
    <m/>
    <n v="1"/>
    <n v="3"/>
    <n v="5"/>
    <n v="77"/>
    <n v="1.99"/>
    <n v="219"/>
    <n v="5.66"/>
    <n v="75"/>
    <n v="1.9383116883116882"/>
    <n v="71.598804753140115"/>
    <n v="1.8504106682954393"/>
    <n v="1"/>
    <n v="2"/>
    <m/>
    <n v="6"/>
    <n v="3"/>
    <n v="1"/>
    <m/>
    <m/>
    <m/>
    <n v="2"/>
    <n v="0"/>
    <n v="0"/>
    <n v="1"/>
    <n v="1"/>
    <n v="2"/>
  </r>
  <r>
    <n v="74942"/>
    <x v="1"/>
    <n v="44"/>
    <n v="3"/>
    <n v="2"/>
    <m/>
    <n v="1"/>
    <n v="5"/>
    <n v="1"/>
    <n v="55"/>
    <n v="1.42"/>
    <n v="167"/>
    <n v="4.32"/>
    <n v="57"/>
    <n v="1.4716363636363636"/>
    <n v="50.183039877125744"/>
    <n v="1.295634847736701"/>
    <n v="2"/>
    <n v="2"/>
    <m/>
    <n v="14"/>
    <n v="2"/>
    <n v="0"/>
    <m/>
    <m/>
    <m/>
    <n v="0"/>
    <n v="0"/>
    <n v="8"/>
    <n v="1"/>
    <n v="1"/>
    <n v="2"/>
  </r>
  <r>
    <n v="74945"/>
    <x v="1"/>
    <n v="36"/>
    <n v="3"/>
    <n v="2"/>
    <m/>
    <n v="1"/>
    <n v="4"/>
    <n v="1"/>
    <n v="62"/>
    <n v="1.6"/>
    <n v="182"/>
    <n v="4.71"/>
    <n v="72"/>
    <n v="1.8580645161290323"/>
    <n v="69.625534386089129"/>
    <n v="1.796787984157139"/>
    <n v="2"/>
    <m/>
    <m/>
    <n v="14"/>
    <n v="3"/>
    <n v="2"/>
    <m/>
    <m/>
    <m/>
    <n v="2"/>
    <n v="0"/>
    <n v="2"/>
    <n v="1"/>
    <n v="1"/>
    <n v="2"/>
  </r>
  <r>
    <n v="74948"/>
    <x v="1"/>
    <n v="33"/>
    <n v="7"/>
    <n v="2"/>
    <m/>
    <n v="1"/>
    <n v="4"/>
    <n v="1"/>
    <n v="50"/>
    <n v="1.29"/>
    <n v="171"/>
    <n v="4.42"/>
    <n v="47"/>
    <n v="1.2126000000000001"/>
    <n v="59.140919350266174"/>
    <n v="1.5258357192368672"/>
    <n v="2"/>
    <m/>
    <m/>
    <n v="15"/>
    <n v="3"/>
    <n v="2"/>
    <m/>
    <m/>
    <m/>
    <n v="4"/>
    <n v="2"/>
    <n v="0"/>
    <n v="1"/>
    <n v="1"/>
    <n v="1"/>
  </r>
  <r>
    <n v="74954"/>
    <x v="1"/>
    <n v="48"/>
    <n v="2"/>
    <n v="2"/>
    <m/>
    <n v="2"/>
    <n v="3"/>
    <n v="1"/>
    <n v="77"/>
    <n v="1.99"/>
    <n v="210"/>
    <n v="5.43"/>
    <n v="81"/>
    <n v="2.0933766233766233"/>
    <n v="75.500285246867534"/>
    <n v="1.9512411381982651"/>
    <n v="1"/>
    <n v="2"/>
    <m/>
    <n v="10"/>
    <n v="2"/>
    <n v="1"/>
    <m/>
    <m/>
    <m/>
    <n v="0"/>
    <n v="5"/>
    <n v="0"/>
    <n v="1"/>
    <n v="1"/>
    <n v="2"/>
  </r>
  <r>
    <n v="74958"/>
    <x v="1"/>
    <n v="76"/>
    <n v="2"/>
    <n v="2"/>
    <m/>
    <n v="2"/>
    <n v="4"/>
    <n v="1"/>
    <n v="51"/>
    <n v="1.32"/>
    <n v="250"/>
    <n v="6.47"/>
    <n v="58"/>
    <n v="1.5011764705882353"/>
    <n v="48.658128490795228"/>
    <n v="1.2593868550558764"/>
    <n v="1"/>
    <n v="2"/>
    <m/>
    <n v="3"/>
    <n v="3"/>
    <n v="2"/>
    <n v="3"/>
    <n v="3"/>
    <n v="2"/>
    <m/>
    <n v="0"/>
    <n v="0"/>
    <n v="2"/>
    <n v="1"/>
    <n v="2"/>
  </r>
  <r>
    <n v="74960"/>
    <x v="1"/>
    <n v="63"/>
    <n v="4"/>
    <n v="2"/>
    <m/>
    <n v="1"/>
    <n v="4"/>
    <n v="6"/>
    <n v="106"/>
    <n v="2.74"/>
    <n v="207"/>
    <n v="5.35"/>
    <n v="100"/>
    <n v="2.5849056603773586"/>
    <n v="111.37592215775801"/>
    <n v="2.8789625161533676"/>
    <n v="1"/>
    <n v="2"/>
    <m/>
    <n v="14"/>
    <n v="1"/>
    <n v="0"/>
    <n v="3"/>
    <n v="2"/>
    <n v="1"/>
    <n v="0"/>
    <n v="0"/>
    <n v="0"/>
    <n v="1"/>
    <n v="1"/>
    <n v="2"/>
  </r>
  <r>
    <n v="74971"/>
    <x v="1"/>
    <n v="47"/>
    <n v="6"/>
    <n v="2"/>
    <m/>
    <n v="2"/>
    <n v="5"/>
    <n v="1"/>
    <n v="63"/>
    <n v="1.63"/>
    <n v="257"/>
    <n v="6.65"/>
    <n v="59"/>
    <n v="1.5265079365079364"/>
    <n v="55.583316181288126"/>
    <n v="1.4381080218333275"/>
    <n v="1"/>
    <n v="2"/>
    <m/>
    <n v="15"/>
    <n v="1"/>
    <n v="2"/>
    <n v="3"/>
    <n v="3"/>
    <n v="2"/>
    <m/>
    <n v="0"/>
    <n v="0"/>
    <n v="2"/>
    <n v="1"/>
    <n v="2"/>
  </r>
  <r>
    <n v="74978"/>
    <x v="1"/>
    <n v="80"/>
    <n v="3"/>
    <n v="2"/>
    <m/>
    <n v="1"/>
    <n v="4"/>
    <n v="2"/>
    <n v="65"/>
    <n v="1.68"/>
    <n v="135"/>
    <n v="3.49"/>
    <n v="64"/>
    <n v="1.6541538461538461"/>
    <n v="68.603008698048441"/>
    <n v="1.7731239171187902"/>
    <n v="1"/>
    <n v="1"/>
    <n v="3"/>
    <n v="7"/>
    <n v="3"/>
    <n v="0"/>
    <n v="2"/>
    <n v="1"/>
    <n v="2"/>
    <n v="1"/>
    <n v="2"/>
    <n v="1"/>
    <n v="1"/>
    <n v="1"/>
    <n v="2"/>
  </r>
  <r>
    <n v="74979"/>
    <x v="1"/>
    <n v="80"/>
    <n v="3"/>
    <n v="2"/>
    <m/>
    <n v="1"/>
    <n v="2"/>
    <n v="2"/>
    <n v="44"/>
    <n v="1.1399999999999999"/>
    <n v="131"/>
    <n v="3.39"/>
    <n v="40"/>
    <n v="1.0363636363636362"/>
    <n v="42.889061325170232"/>
    <n v="1.1112165888794105"/>
    <n v="1"/>
    <n v="1"/>
    <n v="3"/>
    <n v="5"/>
    <n v="1"/>
    <n v="2"/>
    <n v="3"/>
    <n v="3"/>
    <n v="3"/>
    <n v="1"/>
    <n v="2"/>
    <n v="0"/>
    <n v="1"/>
    <n v="1"/>
    <n v="2"/>
  </r>
  <r>
    <n v="74983"/>
    <x v="1"/>
    <n v="63"/>
    <n v="1"/>
    <n v="2"/>
    <m/>
    <n v="2"/>
    <n v="2"/>
    <n v="1"/>
    <n v="53"/>
    <n v="1.37"/>
    <n v="212"/>
    <n v="5.48"/>
    <n v="49"/>
    <n v="1.2666037735849058"/>
    <n v="53.253039527389497"/>
    <n v="1.3765408330664832"/>
    <n v="1"/>
    <n v="2"/>
    <m/>
    <n v="6"/>
    <n v="3"/>
    <n v="3"/>
    <m/>
    <m/>
    <m/>
    <n v="2"/>
    <n v="1"/>
    <n v="0"/>
    <n v="1"/>
    <n v="2"/>
    <m/>
  </r>
  <r>
    <n v="74985"/>
    <x v="1"/>
    <n v="66"/>
    <n v="1"/>
    <n v="2"/>
    <m/>
    <n v="2"/>
    <n v="1"/>
    <n v="2"/>
    <n v="60"/>
    <n v="1.55"/>
    <n v="179"/>
    <n v="4.63"/>
    <n v="56"/>
    <n v="1.4466666666666665"/>
    <n v="60.427878041713093"/>
    <n v="1.5610535160775882"/>
    <n v="1"/>
    <n v="1"/>
    <n v="1"/>
    <n v="3"/>
    <n v="3"/>
    <n v="3"/>
    <n v="1"/>
    <n v="2"/>
    <n v="3"/>
    <n v="0"/>
    <n v="0"/>
    <n v="2"/>
    <n v="1"/>
    <n v="1"/>
    <n v="2"/>
  </r>
  <r>
    <n v="74989"/>
    <x v="1"/>
    <n v="80"/>
    <n v="3"/>
    <n v="2"/>
    <m/>
    <n v="1"/>
    <n v="5"/>
    <n v="2"/>
    <n v="50"/>
    <n v="1.29"/>
    <n v="242"/>
    <n v="6.26"/>
    <n v="50"/>
    <n v="1.29"/>
    <n v="53.375213971391453"/>
    <n v="1.3770805204618994"/>
    <n v="2"/>
    <n v="2"/>
    <m/>
    <n v="12"/>
    <n v="5"/>
    <n v="2"/>
    <n v="3"/>
    <n v="3"/>
    <n v="3"/>
    <n v="0"/>
    <n v="0"/>
    <n v="0"/>
    <n v="1"/>
    <n v="1"/>
    <n v="2"/>
  </r>
  <r>
    <n v="74997"/>
    <x v="1"/>
    <n v="43"/>
    <n v="3"/>
    <n v="2"/>
    <m/>
    <n v="1"/>
    <n v="3"/>
    <n v="1"/>
    <n v="52"/>
    <n v="1.34"/>
    <n v="218"/>
    <n v="5.64"/>
    <n v="60"/>
    <n v="1.5461538461538462"/>
    <n v="47.467184398063786"/>
    <n v="1.2231928287193361"/>
    <n v="1"/>
    <n v="1"/>
    <n v="2"/>
    <n v="8"/>
    <n v="4"/>
    <n v="2"/>
    <n v="3"/>
    <n v="2"/>
    <n v="1"/>
    <n v="0"/>
    <n v="2"/>
    <n v="4"/>
    <n v="1"/>
    <n v="1"/>
    <n v="2"/>
  </r>
  <r>
    <n v="74998"/>
    <x v="1"/>
    <n v="38"/>
    <n v="6"/>
    <n v="2"/>
    <m/>
    <n v="2"/>
    <n v="4"/>
    <n v="1"/>
    <n v="41"/>
    <n v="1.06"/>
    <n v="183"/>
    <n v="4.7300000000000004"/>
    <n v="41"/>
    <n v="1.06"/>
    <n v="33.620959278746987"/>
    <n v="0.86922480086516607"/>
    <n v="1"/>
    <m/>
    <m/>
    <n v="6"/>
    <n v="4"/>
    <n v="3"/>
    <n v="3"/>
    <n v="3"/>
    <n v="3"/>
    <m/>
    <n v="0"/>
    <n v="0"/>
    <n v="1"/>
    <n v="1"/>
    <n v="2"/>
  </r>
  <r>
    <n v="75000"/>
    <x v="1"/>
    <n v="45"/>
    <n v="1"/>
    <n v="2"/>
    <m/>
    <n v="2"/>
    <n v="1"/>
    <n v="4"/>
    <n v="40"/>
    <n v="1.03"/>
    <n v="194"/>
    <n v="5.0199999999999996"/>
    <n v="48"/>
    <n v="1.236"/>
    <n v="19.728883437291358"/>
    <n v="0.50801874851025253"/>
    <n v="1"/>
    <n v="2"/>
    <m/>
    <n v="6"/>
    <n v="4"/>
    <n v="2"/>
    <m/>
    <m/>
    <m/>
    <n v="1"/>
    <n v="0"/>
    <n v="0"/>
    <n v="1"/>
    <n v="2"/>
    <m/>
  </r>
  <r>
    <n v="75003"/>
    <x v="1"/>
    <n v="51"/>
    <n v="4"/>
    <n v="2"/>
    <m/>
    <n v="1"/>
    <n v="4"/>
    <n v="4"/>
    <n v="55"/>
    <n v="1.42"/>
    <n v="227"/>
    <n v="5.87"/>
    <n v="57"/>
    <n v="1.4716363636363636"/>
    <n v="50.267939952102275"/>
    <n v="1.2978268133088224"/>
    <n v="1"/>
    <n v="2"/>
    <m/>
    <n v="7"/>
    <n v="4"/>
    <n v="0"/>
    <m/>
    <m/>
    <m/>
    <m/>
    <n v="0"/>
    <n v="0"/>
    <n v="2"/>
    <n v="1"/>
    <n v="1"/>
  </r>
  <r>
    <n v="75004"/>
    <x v="1"/>
    <n v="52"/>
    <n v="6"/>
    <n v="2"/>
    <m/>
    <n v="2"/>
    <n v="4"/>
    <n v="4"/>
    <n v="79"/>
    <n v="2.04"/>
    <n v="214"/>
    <n v="5.53"/>
    <n v="79"/>
    <n v="2.04"/>
    <n v="83.088187946984192"/>
    <n v="2.1455683976183262"/>
    <n v="1"/>
    <n v="2"/>
    <m/>
    <n v="8"/>
    <n v="4"/>
    <n v="0"/>
    <n v="3"/>
    <n v="2"/>
    <n v="1"/>
    <n v="2"/>
    <n v="0"/>
    <n v="1"/>
    <n v="1"/>
    <n v="1"/>
    <n v="2"/>
  </r>
  <r>
    <n v="75010"/>
    <x v="1"/>
    <n v="80"/>
    <n v="4"/>
    <n v="2"/>
    <m/>
    <n v="1"/>
    <n v="2"/>
    <n v="2"/>
    <n v="69"/>
    <n v="1.78"/>
    <n v="306"/>
    <n v="7.91"/>
    <n v="64"/>
    <n v="1.6510144927536232"/>
    <n v="66.015749771247499"/>
    <n v="1.7030149940988486"/>
    <n v="1"/>
    <n v="2"/>
    <m/>
    <n v="99"/>
    <n v="3"/>
    <n v="0"/>
    <m/>
    <m/>
    <m/>
    <n v="0"/>
    <n v="0"/>
    <n v="0"/>
    <n v="1"/>
    <n v="2"/>
    <n v="2"/>
  </r>
  <r>
    <n v="75011"/>
    <x v="1"/>
    <n v="69"/>
    <n v="3"/>
    <n v="2"/>
    <m/>
    <n v="2"/>
    <n v="4"/>
    <n v="1"/>
    <n v="59"/>
    <n v="1.53"/>
    <n v="163"/>
    <n v="4.22"/>
    <n v="62"/>
    <n v="1.6077966101694916"/>
    <n v="52.223642776974607"/>
    <n v="1.3542741262503586"/>
    <n v="1"/>
    <n v="2"/>
    <m/>
    <n v="9"/>
    <n v="3"/>
    <n v="0"/>
    <m/>
    <m/>
    <m/>
    <n v="1"/>
    <n v="0"/>
    <n v="5"/>
    <n v="1"/>
    <n v="1"/>
    <n v="2"/>
  </r>
  <r>
    <n v="75018"/>
    <x v="1"/>
    <n v="52"/>
    <n v="3"/>
    <n v="2"/>
    <m/>
    <n v="1"/>
    <n v="4"/>
    <n v="1"/>
    <n v="72"/>
    <n v="1.86"/>
    <n v="197"/>
    <n v="5.09"/>
    <n v="72"/>
    <n v="1.8600000000000003"/>
    <n v="59.427417846874953"/>
    <n v="1.5352082943776031"/>
    <n v="2"/>
    <n v="2"/>
    <m/>
    <n v="5"/>
    <n v="1"/>
    <n v="2"/>
    <n v="3"/>
    <n v="3"/>
    <n v="3"/>
    <n v="1"/>
    <n v="0"/>
    <n v="1"/>
    <n v="1"/>
    <n v="1"/>
    <n v="2"/>
  </r>
  <r>
    <n v="75020"/>
    <x v="1"/>
    <n v="54"/>
    <n v="3"/>
    <n v="2"/>
    <m/>
    <n v="1"/>
    <n v="4"/>
    <n v="1"/>
    <n v="43"/>
    <n v="1.1100000000000001"/>
    <n v="170"/>
    <n v="4.4000000000000004"/>
    <n v="39"/>
    <n v="1.0067441860465118"/>
    <n v="39.488363432317378"/>
    <n v="1.0193507769737744"/>
    <n v="2"/>
    <n v="1"/>
    <n v="3"/>
    <n v="4"/>
    <n v="5"/>
    <n v="0"/>
    <m/>
    <m/>
    <m/>
    <n v="2"/>
    <n v="0"/>
    <n v="2"/>
    <n v="1"/>
    <n v="1"/>
    <n v="2"/>
  </r>
  <r>
    <n v="75027"/>
    <x v="1"/>
    <n v="42"/>
    <n v="3"/>
    <n v="2"/>
    <m/>
    <n v="1"/>
    <n v="3"/>
    <n v="1"/>
    <n v="37"/>
    <n v="0.96"/>
    <n v="167"/>
    <n v="4.32"/>
    <n v="31"/>
    <n v="0.80432432432432432"/>
    <n v="37.998838674682986"/>
    <n v="0.98591581426204489"/>
    <n v="2"/>
    <n v="2"/>
    <m/>
    <n v="15"/>
    <n v="2"/>
    <n v="3"/>
    <n v="3"/>
    <n v="3"/>
    <n v="3"/>
    <n v="0"/>
    <n v="2"/>
    <n v="0"/>
    <n v="1"/>
    <n v="1"/>
    <n v="2"/>
  </r>
  <r>
    <n v="75030"/>
    <x v="1"/>
    <n v="56"/>
    <n v="4"/>
    <n v="2"/>
    <m/>
    <n v="1"/>
    <n v="2"/>
    <n v="3"/>
    <n v="78"/>
    <n v="2.02"/>
    <n v="184"/>
    <n v="4.76"/>
    <n v="84"/>
    <n v="2.1753846153846155"/>
    <n v="86.388391050292711"/>
    <n v="2.2372378195075808"/>
    <n v="1"/>
    <n v="1"/>
    <n v="2"/>
    <n v="2"/>
    <n v="1"/>
    <n v="2"/>
    <n v="3"/>
    <n v="3"/>
    <n v="2"/>
    <m/>
    <n v="0"/>
    <n v="0"/>
    <n v="2"/>
    <n v="1"/>
    <n v="2"/>
  </r>
  <r>
    <n v="75042"/>
    <x v="1"/>
    <n v="54"/>
    <n v="4"/>
    <n v="2"/>
    <m/>
    <n v="1"/>
    <n v="3"/>
    <n v="5"/>
    <n v="121"/>
    <n v="3.13"/>
    <n v="211"/>
    <n v="5.46"/>
    <n v="121"/>
    <n v="3.13"/>
    <n v="115.92283122314024"/>
    <n v="2.9986649729622226"/>
    <n v="2"/>
    <n v="1"/>
    <n v="2"/>
    <n v="1"/>
    <n v="4"/>
    <n v="1"/>
    <n v="3"/>
    <n v="2"/>
    <n v="3"/>
    <m/>
    <n v="0"/>
    <n v="0"/>
    <n v="1"/>
    <n v="1"/>
    <n v="2"/>
  </r>
  <r>
    <n v="75044"/>
    <x v="1"/>
    <n v="60"/>
    <n v="2"/>
    <n v="2"/>
    <m/>
    <n v="2"/>
    <n v="3"/>
    <n v="1"/>
    <n v="51"/>
    <n v="1.32"/>
    <n v="184"/>
    <n v="4.76"/>
    <n v="49"/>
    <n v="1.2682352941176471"/>
    <n v="52.210698909138493"/>
    <n v="1.3513357364718199"/>
    <n v="1"/>
    <n v="1"/>
    <n v="2"/>
    <n v="14"/>
    <n v="3"/>
    <n v="2"/>
    <n v="3"/>
    <n v="3"/>
    <n v="2"/>
    <n v="1"/>
    <n v="0"/>
    <n v="0"/>
    <n v="1"/>
    <n v="1"/>
    <n v="2"/>
  </r>
  <r>
    <n v="75047"/>
    <x v="1"/>
    <n v="38"/>
    <n v="3"/>
    <n v="2"/>
    <m/>
    <n v="1"/>
    <n v="4"/>
    <n v="5"/>
    <n v="48"/>
    <n v="1.24"/>
    <n v="245"/>
    <n v="6.34"/>
    <n v="47"/>
    <n v="1.2141666666666666"/>
    <n v="44.958234499884"/>
    <n v="1.1614210579136699"/>
    <n v="1"/>
    <m/>
    <m/>
    <n v="5"/>
    <n v="3"/>
    <n v="0"/>
    <m/>
    <m/>
    <m/>
    <m/>
    <n v="1"/>
    <n v="0"/>
    <n v="1"/>
    <n v="1"/>
    <n v="2"/>
  </r>
  <r>
    <n v="75056"/>
    <x v="1"/>
    <n v="53"/>
    <n v="3"/>
    <n v="2"/>
    <m/>
    <n v="1"/>
    <n v="2"/>
    <n v="4"/>
    <n v="53"/>
    <n v="1.37"/>
    <n v="191"/>
    <n v="4.9400000000000004"/>
    <n v="63"/>
    <n v="1.6284905660377358"/>
    <n v="57.381150711099991"/>
    <n v="1.4832486127208866"/>
    <n v="1"/>
    <n v="2"/>
    <m/>
    <n v="7"/>
    <n v="2"/>
    <n v="4"/>
    <m/>
    <m/>
    <m/>
    <m/>
    <n v="0"/>
    <n v="0"/>
    <n v="2"/>
    <n v="1"/>
    <n v="2"/>
  </r>
  <r>
    <n v="75057"/>
    <x v="1"/>
    <n v="55"/>
    <n v="2"/>
    <n v="2"/>
    <m/>
    <n v="2"/>
    <n v="4"/>
    <n v="1"/>
    <n v="56"/>
    <n v="1.45"/>
    <n v="289"/>
    <n v="7.47"/>
    <n v="51"/>
    <n v="1.3205357142857144"/>
    <n v="48.577758424433952"/>
    <n v="1.2578169592040935"/>
    <n v="1"/>
    <n v="2"/>
    <m/>
    <n v="7"/>
    <n v="2"/>
    <n v="0"/>
    <m/>
    <m/>
    <m/>
    <m/>
    <n v="0"/>
    <n v="1"/>
    <n v="1"/>
    <n v="1"/>
    <n v="2"/>
  </r>
  <r>
    <n v="75058"/>
    <x v="1"/>
    <n v="66"/>
    <n v="3"/>
    <n v="2"/>
    <m/>
    <n v="1"/>
    <n v="5"/>
    <n v="1"/>
    <n v="34"/>
    <n v="0.88"/>
    <n v="177"/>
    <n v="4.58"/>
    <n v="36"/>
    <n v="0.93176470588235294"/>
    <n v="32.109492866556174"/>
    <n v="0.83106922713439513"/>
    <n v="1"/>
    <n v="2"/>
    <m/>
    <n v="14"/>
    <n v="3"/>
    <n v="2"/>
    <n v="3"/>
    <n v="3"/>
    <n v="2"/>
    <n v="1"/>
    <n v="0"/>
    <n v="0"/>
    <n v="1"/>
    <n v="1"/>
    <n v="2"/>
  </r>
  <r>
    <n v="75061"/>
    <x v="1"/>
    <n v="60"/>
    <n v="3"/>
    <n v="2"/>
    <m/>
    <n v="1"/>
    <n v="4"/>
    <n v="1"/>
    <n v="71"/>
    <n v="1.84"/>
    <n v="160"/>
    <n v="4.1399999999999997"/>
    <n v="65"/>
    <n v="1.6845070422535213"/>
    <n v="86.176473256164385"/>
    <n v="2.2333057857935557"/>
    <n v="2"/>
    <n v="2"/>
    <m/>
    <n v="15"/>
    <n v="1"/>
    <n v="1"/>
    <n v="3"/>
    <n v="3"/>
    <n v="3"/>
    <n v="0"/>
    <n v="0"/>
    <n v="1"/>
    <n v="1"/>
    <n v="1"/>
    <n v="2"/>
  </r>
  <r>
    <n v="75064"/>
    <x v="1"/>
    <n v="39"/>
    <n v="1"/>
    <n v="2"/>
    <m/>
    <n v="2"/>
    <n v="4"/>
    <n v="5"/>
    <n v="33"/>
    <n v="0.85"/>
    <n v="192"/>
    <n v="4.97"/>
    <n v="31"/>
    <n v="0.79848484848484846"/>
    <n v="29.85748980719735"/>
    <n v="0.76905655563993169"/>
    <n v="1"/>
    <m/>
    <m/>
    <n v="77"/>
    <n v="3"/>
    <n v="0"/>
    <n v="3"/>
    <n v="3"/>
    <n v="2"/>
    <m/>
    <n v="0"/>
    <n v="0"/>
    <n v="2"/>
    <n v="1"/>
    <n v="2"/>
  </r>
  <r>
    <n v="75066"/>
    <x v="1"/>
    <n v="44"/>
    <n v="4"/>
    <n v="2"/>
    <m/>
    <n v="1"/>
    <n v="5"/>
    <n v="1"/>
    <n v="83"/>
    <n v="2.15"/>
    <n v="163"/>
    <n v="4.22"/>
    <n v="92"/>
    <n v="2.3831325301204815"/>
    <n v="84.069517289244644"/>
    <n v="2.177704363516578"/>
    <n v="2"/>
    <n v="1"/>
    <n v="2"/>
    <n v="15"/>
    <n v="2"/>
    <n v="0"/>
    <n v="3"/>
    <n v="3"/>
    <n v="3"/>
    <n v="2"/>
    <n v="0"/>
    <n v="0"/>
    <n v="1"/>
    <n v="1"/>
    <n v="2"/>
  </r>
  <r>
    <n v="75070"/>
    <x v="1"/>
    <n v="74"/>
    <n v="1"/>
    <n v="2"/>
    <m/>
    <n v="2"/>
    <n v="1"/>
    <n v="1"/>
    <n v="50"/>
    <n v="1.29"/>
    <n v="201"/>
    <n v="5.2"/>
    <n v="51"/>
    <n v="1.3158000000000001"/>
    <n v="58.310800037429907"/>
    <n v="1.5044186409656917"/>
    <n v="1"/>
    <n v="1"/>
    <n v="2"/>
    <n v="3"/>
    <n v="3"/>
    <n v="3"/>
    <n v="3"/>
    <n v="3"/>
    <n v="3"/>
    <m/>
    <n v="0"/>
    <n v="0"/>
    <n v="2"/>
    <n v="1"/>
    <n v="2"/>
  </r>
  <r>
    <n v="75075"/>
    <x v="1"/>
    <n v="38"/>
    <n v="6"/>
    <n v="2"/>
    <m/>
    <n v="2"/>
    <n v="5"/>
    <n v="1"/>
    <n v="92"/>
    <n v="2.38"/>
    <n v="189"/>
    <n v="4.8899999999999997"/>
    <n v="97"/>
    <n v="2.5093478260869562"/>
    <n v="95.697210302394936"/>
    <n v="2.4756452230402166"/>
    <n v="1"/>
    <m/>
    <m/>
    <n v="15"/>
    <n v="2"/>
    <n v="2"/>
    <n v="3"/>
    <n v="3"/>
    <n v="2"/>
    <n v="0"/>
    <n v="2"/>
    <n v="0"/>
    <n v="1"/>
    <n v="1"/>
    <n v="2"/>
  </r>
  <r>
    <n v="75078"/>
    <x v="1"/>
    <n v="50"/>
    <n v="4"/>
    <n v="2"/>
    <m/>
    <n v="1"/>
    <n v="3"/>
    <n v="5"/>
    <n v="37"/>
    <n v="0.96"/>
    <n v="159"/>
    <n v="4.1100000000000003"/>
    <n v="39"/>
    <n v="1.0118918918918918"/>
    <n v="33.79276140641506"/>
    <n v="0.87678516081509339"/>
    <n v="2"/>
    <n v="1"/>
    <n v="1"/>
    <n v="3"/>
    <n v="4"/>
    <n v="2"/>
    <n v="3"/>
    <n v="3"/>
    <n v="3"/>
    <n v="1"/>
    <n v="0"/>
    <n v="2"/>
    <n v="1"/>
    <n v="1"/>
    <n v="2"/>
  </r>
  <r>
    <n v="75081"/>
    <x v="1"/>
    <n v="66"/>
    <n v="1"/>
    <n v="2"/>
    <m/>
    <n v="2"/>
    <n v="1"/>
    <n v="1"/>
    <n v="29"/>
    <n v="0.75"/>
    <n v="189"/>
    <n v="4.8899999999999997"/>
    <n v="23"/>
    <n v="0.59482758620689657"/>
    <n v="35.520066199844756"/>
    <n v="0.91862240172012288"/>
    <n v="1"/>
    <n v="1"/>
    <n v="1"/>
    <n v="77"/>
    <n v="3"/>
    <n v="0"/>
    <n v="3"/>
    <n v="3"/>
    <n v="3"/>
    <m/>
    <n v="0"/>
    <n v="0"/>
    <n v="2"/>
    <n v="1"/>
    <n v="2"/>
  </r>
  <r>
    <n v="75088"/>
    <x v="1"/>
    <n v="39"/>
    <n v="3"/>
    <n v="2"/>
    <m/>
    <n v="1"/>
    <n v="4"/>
    <n v="1"/>
    <n v="32"/>
    <n v="0.83"/>
    <n v="158"/>
    <n v="4.09"/>
    <n v="39"/>
    <n v="1.0115624999999999"/>
    <n v="33.717064638935753"/>
    <n v="0.8745363640723961"/>
    <n v="2"/>
    <m/>
    <m/>
    <n v="9"/>
    <n v="3"/>
    <n v="3"/>
    <n v="3"/>
    <n v="3"/>
    <n v="3"/>
    <n v="4"/>
    <n v="0"/>
    <n v="0"/>
    <n v="1"/>
    <n v="1"/>
    <n v="2"/>
  </r>
  <r>
    <n v="75089"/>
    <x v="1"/>
    <n v="62"/>
    <n v="3"/>
    <n v="2"/>
    <m/>
    <n v="1"/>
    <n v="2"/>
    <n v="1"/>
    <n v="62"/>
    <n v="1.6"/>
    <n v="226"/>
    <n v="5.84"/>
    <n v="56"/>
    <n v="1.4451612903225808"/>
    <n v="56.119567805335684"/>
    <n v="1.448246911105437"/>
    <n v="1"/>
    <n v="2"/>
    <m/>
    <n v="14"/>
    <n v="5"/>
    <n v="3"/>
    <m/>
    <m/>
    <m/>
    <n v="3"/>
    <n v="0"/>
    <n v="4"/>
    <n v="1"/>
    <n v="2"/>
    <m/>
  </r>
  <r>
    <n v="75090"/>
    <x v="1"/>
    <n v="76"/>
    <n v="3"/>
    <n v="2"/>
    <m/>
    <n v="1"/>
    <n v="3"/>
    <n v="2"/>
    <n v="55"/>
    <n v="1.42"/>
    <n v="165"/>
    <n v="4.2699999999999996"/>
    <n v="61"/>
    <n v="1.5749090909090908"/>
    <n v="45.202747733253801"/>
    <n v="1.1670527596585525"/>
    <n v="2"/>
    <n v="1"/>
    <n v="2"/>
    <n v="5"/>
    <n v="2"/>
    <n v="4"/>
    <n v="4"/>
    <n v="4"/>
    <n v="4"/>
    <n v="0"/>
    <n v="0"/>
    <n v="1"/>
    <n v="2"/>
    <n v="1"/>
    <n v="2"/>
  </r>
  <r>
    <n v="75093"/>
    <x v="1"/>
    <n v="48"/>
    <n v="4"/>
    <n v="2"/>
    <m/>
    <n v="1"/>
    <n v="4"/>
    <n v="3"/>
    <n v="39"/>
    <n v="1.01"/>
    <n v="142"/>
    <n v="3.67"/>
    <n v="43"/>
    <n v="1.1135897435897435"/>
    <n v="26.532571767425168"/>
    <n v="0.6871255765410107"/>
    <n v="2"/>
    <n v="2"/>
    <m/>
    <n v="5"/>
    <n v="2"/>
    <n v="2"/>
    <n v="3"/>
    <n v="3"/>
    <n v="2"/>
    <n v="0"/>
    <n v="1"/>
    <n v="1"/>
    <n v="1"/>
    <n v="2"/>
    <m/>
  </r>
  <r>
    <n v="75097"/>
    <x v="1"/>
    <n v="44"/>
    <n v="4"/>
    <n v="2"/>
    <m/>
    <n v="1"/>
    <n v="5"/>
    <n v="3"/>
    <n v="73"/>
    <n v="1.89"/>
    <n v="171"/>
    <n v="4.42"/>
    <n v="70"/>
    <n v="1.8123287671232875"/>
    <n v="80.339927637208504"/>
    <n v="2.0800337429359463"/>
    <n v="2"/>
    <n v="2"/>
    <m/>
    <n v="14"/>
    <n v="2"/>
    <n v="0"/>
    <n v="3"/>
    <n v="2"/>
    <n v="1"/>
    <n v="5"/>
    <n v="0"/>
    <n v="1"/>
    <n v="1"/>
    <n v="1"/>
    <n v="2"/>
  </r>
  <r>
    <n v="75103"/>
    <x v="1"/>
    <n v="55"/>
    <n v="7"/>
    <n v="2"/>
    <m/>
    <n v="1"/>
    <n v="3"/>
    <n v="3"/>
    <n v="82"/>
    <n v="2.12"/>
    <n v="212"/>
    <n v="5.48"/>
    <n v="78"/>
    <n v="2.0165853658536586"/>
    <n v="82.136600045785769"/>
    <n v="2.1235316109398275"/>
    <n v="2"/>
    <n v="1"/>
    <n v="2"/>
    <n v="3"/>
    <n v="3"/>
    <n v="3"/>
    <n v="3"/>
    <n v="3"/>
    <n v="3"/>
    <n v="2"/>
    <n v="5"/>
    <n v="5"/>
    <n v="1"/>
    <n v="1"/>
    <n v="2"/>
  </r>
  <r>
    <n v="75104"/>
    <x v="1"/>
    <n v="26"/>
    <n v="3"/>
    <n v="2"/>
    <m/>
    <n v="1"/>
    <n v="5"/>
    <n v="5"/>
    <n v="75"/>
    <n v="1.94"/>
    <n v="239"/>
    <n v="6.18"/>
    <n v="81"/>
    <n v="2.0951999999999997"/>
    <n v="79.460705524846261"/>
    <n v="2.0553835829093567"/>
    <n v="2"/>
    <m/>
    <m/>
    <n v="15"/>
    <n v="2"/>
    <n v="2"/>
    <n v="3"/>
    <n v="3"/>
    <n v="2"/>
    <n v="1"/>
    <n v="0"/>
    <n v="0"/>
    <n v="1"/>
    <n v="1"/>
    <n v="2"/>
  </r>
  <r>
    <n v="75114"/>
    <x v="1"/>
    <n v="47"/>
    <n v="6"/>
    <n v="2"/>
    <m/>
    <n v="2"/>
    <n v="5"/>
    <n v="1"/>
    <n v="52"/>
    <n v="1.34"/>
    <n v="207"/>
    <n v="5.35"/>
    <n v="50"/>
    <n v="1.2884615384615385"/>
    <n v="56.17343433670073"/>
    <n v="1.4475461925226727"/>
    <n v="1"/>
    <n v="1"/>
    <n v="2"/>
    <n v="15"/>
    <n v="4"/>
    <n v="3"/>
    <n v="3"/>
    <n v="1"/>
    <n v="1"/>
    <m/>
    <n v="0"/>
    <n v="0"/>
    <n v="1"/>
    <n v="1"/>
    <n v="2"/>
  </r>
  <r>
    <n v="75118"/>
    <x v="1"/>
    <n v="64"/>
    <n v="4"/>
    <n v="2"/>
    <m/>
    <n v="1"/>
    <n v="4"/>
    <n v="3"/>
    <n v="75"/>
    <n v="1.94"/>
    <n v="259"/>
    <n v="6.7"/>
    <n v="75"/>
    <n v="1.94"/>
    <n v="78.121299042160302"/>
    <n v="2.0207376018905463"/>
    <n v="2"/>
    <n v="2"/>
    <m/>
    <n v="14"/>
    <n v="4"/>
    <n v="0"/>
    <n v="3"/>
    <n v="3"/>
    <n v="3"/>
    <n v="15"/>
    <n v="60"/>
    <n v="0"/>
    <n v="1"/>
    <n v="1"/>
    <n v="2"/>
  </r>
  <r>
    <n v="75125"/>
    <x v="1"/>
    <n v="32"/>
    <n v="3"/>
    <n v="2"/>
    <m/>
    <n v="1"/>
    <n v="4"/>
    <n v="4"/>
    <n v="27"/>
    <n v="0.7"/>
    <n v="209"/>
    <n v="5.4"/>
    <n v="28"/>
    <n v="0.72592592592592586"/>
    <n v="18.04488042046242"/>
    <n v="0.46783023312309974"/>
    <n v="2"/>
    <m/>
    <m/>
    <n v="3"/>
    <n v="4"/>
    <n v="3"/>
    <n v="3"/>
    <n v="3"/>
    <n v="3"/>
    <n v="2"/>
    <n v="0"/>
    <n v="1"/>
    <n v="1"/>
    <n v="1"/>
    <n v="2"/>
  </r>
  <r>
    <n v="75129"/>
    <x v="1"/>
    <n v="80"/>
    <n v="3"/>
    <n v="2"/>
    <m/>
    <n v="1"/>
    <n v="3"/>
    <n v="2"/>
    <n v="61"/>
    <n v="1.58"/>
    <n v="142"/>
    <n v="3.67"/>
    <n v="60"/>
    <n v="1.5540983606557379"/>
    <n v="58.353089706625731"/>
    <n v="1.5114406842044041"/>
    <n v="2"/>
    <n v="1"/>
    <n v="2"/>
    <n v="6"/>
    <n v="3"/>
    <n v="3"/>
    <m/>
    <m/>
    <m/>
    <m/>
    <n v="0"/>
    <n v="1"/>
    <n v="2"/>
    <n v="1"/>
    <n v="2"/>
  </r>
  <r>
    <n v="75131"/>
    <x v="1"/>
    <n v="34"/>
    <n v="6"/>
    <n v="2"/>
    <m/>
    <n v="1"/>
    <n v="4"/>
    <n v="1"/>
    <n v="51"/>
    <n v="1.32"/>
    <n v="231"/>
    <n v="5.97"/>
    <n v="45"/>
    <n v="1.1647058823529413"/>
    <n v="52.739236485869824"/>
    <n v="1.3650155325754543"/>
    <n v="2"/>
    <m/>
    <m/>
    <n v="15"/>
    <n v="2"/>
    <n v="1"/>
    <m/>
    <m/>
    <m/>
    <n v="0"/>
    <n v="0"/>
    <n v="0"/>
    <n v="1"/>
    <n v="1"/>
    <n v="2"/>
  </r>
  <r>
    <n v="75134"/>
    <x v="1"/>
    <n v="33"/>
    <n v="3"/>
    <n v="2"/>
    <m/>
    <n v="1"/>
    <n v="4"/>
    <n v="1"/>
    <n v="60"/>
    <n v="1.55"/>
    <n v="151"/>
    <n v="3.9"/>
    <n v="55"/>
    <n v="1.4208333333333334"/>
    <n v="60.231176000037621"/>
    <n v="1.5559720466676386"/>
    <n v="2"/>
    <m/>
    <m/>
    <n v="3"/>
    <n v="1"/>
    <n v="3"/>
    <n v="3"/>
    <n v="3"/>
    <n v="2"/>
    <n v="0"/>
    <n v="1"/>
    <n v="0"/>
    <n v="2"/>
    <n v="1"/>
    <n v="2"/>
  </r>
  <r>
    <n v="75137"/>
    <x v="1"/>
    <n v="30"/>
    <n v="1"/>
    <n v="2"/>
    <m/>
    <n v="1"/>
    <n v="2"/>
    <n v="1"/>
    <n v="62"/>
    <n v="1.6"/>
    <n v="220"/>
    <n v="5.69"/>
    <n v="57"/>
    <n v="1.4709677419354839"/>
    <n v="68.99811874215824"/>
    <n v="1.7805966127008579"/>
    <n v="2"/>
    <m/>
    <m/>
    <n v="4"/>
    <n v="3"/>
    <n v="2"/>
    <n v="3"/>
    <n v="3"/>
    <n v="2"/>
    <m/>
    <n v="0"/>
    <n v="1"/>
    <n v="1"/>
    <n v="1"/>
    <n v="2"/>
  </r>
  <r>
    <n v="75140"/>
    <x v="1"/>
    <n v="34"/>
    <n v="3"/>
    <n v="2"/>
    <m/>
    <n v="1"/>
    <n v="3"/>
    <n v="3"/>
    <n v="30"/>
    <n v="0.78"/>
    <n v="196"/>
    <n v="5.07"/>
    <n v="37"/>
    <n v="0.96199999999999997"/>
    <n v="29.876874989227961"/>
    <n v="0.77679874971992702"/>
    <n v="1"/>
    <m/>
    <m/>
    <n v="1"/>
    <n v="3"/>
    <n v="1"/>
    <m/>
    <m/>
    <m/>
    <n v="2"/>
    <n v="4"/>
    <n v="3"/>
    <n v="1"/>
    <n v="1"/>
    <n v="2"/>
  </r>
  <r>
    <n v="75149"/>
    <x v="1"/>
    <n v="39"/>
    <n v="4"/>
    <n v="2"/>
    <m/>
    <n v="1"/>
    <n v="2"/>
    <n v="1"/>
    <n v="54"/>
    <n v="1.4"/>
    <n v="156"/>
    <n v="4.03"/>
    <n v="59"/>
    <n v="1.5296296296296295"/>
    <n v="48.585288067062088"/>
    <n v="1.2596185795164245"/>
    <n v="2"/>
    <m/>
    <m/>
    <n v="6"/>
    <n v="3"/>
    <n v="0"/>
    <m/>
    <m/>
    <m/>
    <m/>
    <n v="0"/>
    <n v="0"/>
    <n v="2"/>
    <n v="2"/>
    <m/>
  </r>
  <r>
    <n v="75150"/>
    <x v="1"/>
    <n v="71"/>
    <n v="3"/>
    <n v="2"/>
    <m/>
    <n v="1"/>
    <n v="4"/>
    <n v="1"/>
    <n v="51"/>
    <n v="1.32"/>
    <n v="192"/>
    <n v="4.97"/>
    <n v="56"/>
    <n v="1.4494117647058824"/>
    <n v="45.008850363397436"/>
    <n v="1.1649349505820512"/>
    <n v="2"/>
    <n v="2"/>
    <m/>
    <n v="14"/>
    <n v="2"/>
    <n v="2"/>
    <n v="3"/>
    <n v="3"/>
    <n v="3"/>
    <n v="1"/>
    <n v="0"/>
    <n v="0"/>
    <n v="1"/>
    <n v="1"/>
    <n v="2"/>
  </r>
  <r>
    <n v="75155"/>
    <x v="1"/>
    <n v="34"/>
    <n v="3"/>
    <n v="2"/>
    <m/>
    <n v="2"/>
    <n v="4"/>
    <n v="6"/>
    <n v="38"/>
    <n v="0.98"/>
    <n v="203"/>
    <n v="5.25"/>
    <n v="33"/>
    <n v="0.85105263157894728"/>
    <n v="27.738036134522233"/>
    <n v="0.71534935294294177"/>
    <n v="2"/>
    <m/>
    <m/>
    <n v="14"/>
    <n v="2"/>
    <n v="2"/>
    <n v="3"/>
    <n v="3"/>
    <n v="2"/>
    <n v="1"/>
    <n v="0"/>
    <n v="5"/>
    <n v="1"/>
    <n v="2"/>
    <m/>
  </r>
  <r>
    <n v="75158"/>
    <x v="1"/>
    <n v="80"/>
    <n v="3"/>
    <n v="2"/>
    <m/>
    <n v="1"/>
    <n v="1"/>
    <n v="2"/>
    <n v="34"/>
    <n v="0.88"/>
    <n v="290"/>
    <n v="7.5"/>
    <n v="31"/>
    <n v="0.8023529411764706"/>
    <n v="28.756992472963532"/>
    <n v="0.74429862871199737"/>
    <n v="2"/>
    <n v="2"/>
    <m/>
    <n v="9"/>
    <n v="3"/>
    <n v="0"/>
    <m/>
    <m/>
    <m/>
    <m/>
    <n v="4"/>
    <n v="10"/>
    <n v="2"/>
    <n v="1"/>
    <n v="2"/>
  </r>
  <r>
    <n v="75161"/>
    <x v="1"/>
    <n v="47"/>
    <n v="3"/>
    <n v="2"/>
    <m/>
    <n v="1"/>
    <n v="3"/>
    <n v="1"/>
    <n v="97"/>
    <n v="2.5099999999999998"/>
    <n v="228"/>
    <n v="5.9"/>
    <n v="105"/>
    <n v="2.7170103092783502"/>
    <n v="110.71461373804645"/>
    <n v="2.8648833039432637"/>
    <n v="2"/>
    <n v="1"/>
    <n v="2"/>
    <n v="8"/>
    <n v="3"/>
    <n v="3"/>
    <n v="3"/>
    <n v="3"/>
    <n v="3"/>
    <n v="1"/>
    <n v="0"/>
    <n v="3"/>
    <n v="1"/>
    <n v="2"/>
    <m/>
  </r>
  <r>
    <n v="75164"/>
    <x v="1"/>
    <n v="42"/>
    <n v="3"/>
    <n v="2"/>
    <m/>
    <n v="1"/>
    <n v="4"/>
    <n v="6"/>
    <n v="46"/>
    <n v="1.19"/>
    <n v="174"/>
    <n v="4.5"/>
    <n v="44"/>
    <n v="1.1382608695652174"/>
    <n v="33.27203857556924"/>
    <n v="0.86073317184624776"/>
    <n v="2"/>
    <n v="2"/>
    <m/>
    <n v="10"/>
    <n v="3"/>
    <n v="2"/>
    <n v="3"/>
    <n v="0"/>
    <n v="2"/>
    <n v="1"/>
    <n v="1"/>
    <n v="1"/>
    <n v="1"/>
    <n v="2"/>
    <m/>
  </r>
  <r>
    <n v="75173"/>
    <x v="1"/>
    <n v="42"/>
    <n v="3"/>
    <n v="2"/>
    <m/>
    <n v="1"/>
    <n v="5"/>
    <n v="3"/>
    <n v="71"/>
    <n v="1.84"/>
    <n v="108"/>
    <n v="2.79"/>
    <n v="67"/>
    <n v="1.7363380281690142"/>
    <n v="65.309884085428081"/>
    <n v="1.6925378410871503"/>
    <n v="2"/>
    <n v="1"/>
    <n v="2"/>
    <n v="14"/>
    <n v="2"/>
    <n v="0"/>
    <n v="3"/>
    <n v="3"/>
    <n v="0"/>
    <n v="4"/>
    <n v="1"/>
    <n v="1"/>
    <n v="1"/>
    <n v="2"/>
    <m/>
  </r>
  <r>
    <n v="75179"/>
    <x v="1"/>
    <n v="64"/>
    <n v="4"/>
    <n v="2"/>
    <m/>
    <n v="1"/>
    <n v="3"/>
    <n v="4"/>
    <n v="108"/>
    <n v="2.79"/>
    <n v="312"/>
    <n v="8.07"/>
    <n v="104"/>
    <n v="2.686666666666667"/>
    <n v="110.75089083411795"/>
    <n v="2.8610646798813804"/>
    <n v="1"/>
    <n v="2"/>
    <m/>
    <n v="3"/>
    <n v="3"/>
    <n v="3"/>
    <n v="2"/>
    <n v="2"/>
    <n v="3"/>
    <n v="1"/>
    <n v="0"/>
    <n v="0"/>
    <n v="1"/>
    <n v="1"/>
    <n v="2"/>
  </r>
  <r>
    <n v="75181"/>
    <x v="1"/>
    <n v="59"/>
    <n v="3"/>
    <n v="2"/>
    <m/>
    <n v="1"/>
    <n v="5"/>
    <n v="5"/>
    <n v="67"/>
    <n v="1.73"/>
    <n v="200"/>
    <n v="5.17"/>
    <n v="69"/>
    <n v="1.7816417910447762"/>
    <n v="58.029820101750616"/>
    <n v="1.4983819220302772"/>
    <n v="2"/>
    <n v="2"/>
    <m/>
    <n v="9"/>
    <n v="2"/>
    <n v="2"/>
    <n v="3"/>
    <n v="3"/>
    <n v="2"/>
    <n v="0"/>
    <n v="0"/>
    <n v="0"/>
    <n v="1"/>
    <n v="1"/>
    <n v="2"/>
  </r>
  <r>
    <n v="75187"/>
    <x v="1"/>
    <n v="40"/>
    <n v="7"/>
    <n v="2"/>
    <m/>
    <n v="1"/>
    <n v="5"/>
    <n v="4"/>
    <n v="75"/>
    <n v="1.94"/>
    <n v="174"/>
    <n v="4.5"/>
    <n v="70"/>
    <n v="1.8106666666666664"/>
    <n v="79.392546852038762"/>
    <n v="2.0536205452394025"/>
    <n v="2"/>
    <n v="2"/>
    <m/>
    <n v="14"/>
    <n v="3"/>
    <n v="2"/>
    <n v="3"/>
    <n v="1"/>
    <n v="2"/>
    <n v="1"/>
    <n v="0"/>
    <n v="4"/>
    <n v="1"/>
    <n v="1"/>
    <n v="2"/>
  </r>
  <r>
    <n v="75188"/>
    <x v="1"/>
    <n v="35"/>
    <n v="4"/>
    <n v="2"/>
    <m/>
    <n v="1"/>
    <n v="5"/>
    <n v="1"/>
    <n v="48"/>
    <n v="1.24"/>
    <n v="163"/>
    <n v="4.22"/>
    <n v="43"/>
    <n v="1.1108333333333333"/>
    <n v="44.481804598097355"/>
    <n v="1.1491132854508483"/>
    <n v="2"/>
    <m/>
    <m/>
    <n v="7"/>
    <n v="3"/>
    <n v="1"/>
    <n v="3"/>
    <n v="3"/>
    <n v="2"/>
    <n v="2"/>
    <n v="0"/>
    <n v="0"/>
    <n v="1"/>
    <n v="1"/>
    <n v="2"/>
  </r>
  <r>
    <n v="75191"/>
    <x v="1"/>
    <n v="79"/>
    <n v="1"/>
    <n v="2"/>
    <m/>
    <n v="2"/>
    <n v="1"/>
    <n v="2"/>
    <n v="61"/>
    <n v="1.58"/>
    <n v="163"/>
    <n v="4.22"/>
    <n v="59"/>
    <n v="1.5281967213114753"/>
    <n v="55.788606361687485"/>
    <n v="1.4450163614994465"/>
    <n v="1"/>
    <n v="2"/>
    <m/>
    <n v="10"/>
    <n v="2"/>
    <n v="3"/>
    <n v="3"/>
    <n v="3"/>
    <n v="3"/>
    <n v="4"/>
    <n v="0"/>
    <n v="0"/>
    <n v="1"/>
    <n v="2"/>
    <n v="2"/>
  </r>
  <r>
    <n v="75193"/>
    <x v="1"/>
    <n v="57"/>
    <n v="4"/>
    <n v="2"/>
    <m/>
    <n v="2"/>
    <n v="1"/>
    <n v="3"/>
    <n v="34"/>
    <n v="0.88"/>
    <n v="252"/>
    <n v="6.52"/>
    <n v="35"/>
    <n v="0.90588235294117647"/>
    <n v="31.343783653049321"/>
    <n v="0.81125087102010007"/>
    <n v="1"/>
    <n v="2"/>
    <m/>
    <n v="13"/>
    <n v="3"/>
    <n v="3"/>
    <n v="3"/>
    <n v="3"/>
    <n v="3"/>
    <m/>
    <n v="0"/>
    <n v="0"/>
    <n v="2"/>
    <n v="1"/>
    <n v="2"/>
  </r>
  <r>
    <n v="75195"/>
    <x v="1"/>
    <n v="62"/>
    <n v="4"/>
    <n v="2"/>
    <m/>
    <n v="1"/>
    <n v="4"/>
    <n v="3"/>
    <n v="52"/>
    <n v="1.34"/>
    <n v="223"/>
    <n v="5.77"/>
    <n v="59"/>
    <n v="1.5203846153846154"/>
    <n v="37.869710239944204"/>
    <n v="0.97587330233702374"/>
    <n v="2"/>
    <n v="2"/>
    <m/>
    <n v="8"/>
    <n v="5"/>
    <n v="0"/>
    <m/>
    <m/>
    <m/>
    <m/>
    <n v="0"/>
    <n v="0"/>
    <n v="1"/>
    <n v="1"/>
    <n v="2"/>
  </r>
  <r>
    <n v="75196"/>
    <x v="1"/>
    <n v="64"/>
    <n v="3"/>
    <n v="2"/>
    <m/>
    <n v="1"/>
    <n v="4"/>
    <n v="2"/>
    <n v="42"/>
    <n v="1.0900000000000001"/>
    <n v="245"/>
    <n v="6.34"/>
    <n v="40"/>
    <n v="1.0380952380952382"/>
    <n v="41.127325616681112"/>
    <n v="1.0673520219567241"/>
    <n v="2"/>
    <n v="2"/>
    <m/>
    <n v="15"/>
    <n v="3"/>
    <n v="0"/>
    <m/>
    <m/>
    <m/>
    <m/>
    <n v="5"/>
    <n v="0"/>
    <n v="1"/>
    <n v="1"/>
    <n v="2"/>
  </r>
  <r>
    <n v="75205"/>
    <x v="1"/>
    <n v="32"/>
    <n v="6"/>
    <n v="2"/>
    <m/>
    <n v="2"/>
    <n v="5"/>
    <n v="1"/>
    <n v="33"/>
    <n v="0.85"/>
    <n v="228"/>
    <n v="5.9"/>
    <n v="36"/>
    <n v="0.92727272727272725"/>
    <n v="35.578728647485498"/>
    <n v="0.91642179849583849"/>
    <n v="2"/>
    <m/>
    <m/>
    <n v="15"/>
    <n v="3"/>
    <n v="3"/>
    <n v="1"/>
    <n v="1"/>
    <n v="3"/>
    <n v="2"/>
    <n v="0"/>
    <n v="0"/>
    <n v="1"/>
    <n v="1"/>
    <n v="2"/>
  </r>
  <r>
    <n v="75220"/>
    <x v="1"/>
    <n v="39"/>
    <n v="4"/>
    <n v="2"/>
    <m/>
    <n v="1"/>
    <n v="2"/>
    <n v="6"/>
    <n v="40"/>
    <n v="1.03"/>
    <n v="142"/>
    <n v="3.67"/>
    <n v="46"/>
    <n v="1.1845000000000001"/>
    <n v="40.757843803118874"/>
    <n v="1.0495144779303112"/>
    <n v="2"/>
    <m/>
    <m/>
    <n v="2"/>
    <n v="2"/>
    <n v="2"/>
    <n v="3"/>
    <n v="3"/>
    <n v="2"/>
    <n v="2"/>
    <n v="0"/>
    <n v="0"/>
    <n v="2"/>
    <n v="1"/>
    <n v="1"/>
  </r>
  <r>
    <n v="75222"/>
    <x v="1"/>
    <n v="65"/>
    <n v="6"/>
    <n v="2"/>
    <m/>
    <n v="2"/>
    <n v="5"/>
    <n v="1"/>
    <n v="59"/>
    <n v="1.53"/>
    <n v="176"/>
    <n v="4.55"/>
    <n v="56"/>
    <n v="1.4522033898305087"/>
    <n v="58.999143743306703"/>
    <n v="1.5299777953772755"/>
    <n v="1"/>
    <n v="2"/>
    <m/>
    <n v="15"/>
    <n v="3"/>
    <n v="1"/>
    <n v="4"/>
    <n v="4"/>
    <n v="4"/>
    <n v="0"/>
    <n v="60"/>
    <n v="0"/>
    <n v="2"/>
    <n v="2"/>
    <m/>
  </r>
  <r>
    <n v="75223"/>
    <x v="1"/>
    <n v="69"/>
    <n v="3"/>
    <n v="2"/>
    <m/>
    <n v="1"/>
    <n v="3"/>
    <n v="1"/>
    <n v="50"/>
    <n v="1.29"/>
    <n v="209"/>
    <n v="5.4"/>
    <n v="49"/>
    <n v="1.2642"/>
    <n v="47.93889546843625"/>
    <n v="1.2368235030856554"/>
    <n v="2"/>
    <n v="2"/>
    <m/>
    <n v="14"/>
    <n v="3"/>
    <n v="0"/>
    <n v="3"/>
    <n v="2"/>
    <n v="2"/>
    <m/>
    <n v="0"/>
    <n v="1"/>
    <n v="1"/>
    <n v="1"/>
    <n v="2"/>
  </r>
  <r>
    <n v="75224"/>
    <x v="1"/>
    <n v="27"/>
    <n v="4"/>
    <n v="2"/>
    <m/>
    <n v="1"/>
    <n v="2"/>
    <n v="5"/>
    <n v="62"/>
    <n v="1.6"/>
    <n v="193"/>
    <n v="4.99"/>
    <n v="63"/>
    <n v="1.6258064516129034"/>
    <n v="64.177323007885491"/>
    <n v="1.6561889808486581"/>
    <n v="2"/>
    <m/>
    <m/>
    <n v="8"/>
    <n v="3"/>
    <n v="3"/>
    <n v="3"/>
    <n v="3"/>
    <n v="3"/>
    <m/>
    <n v="0"/>
    <n v="0"/>
    <n v="1"/>
    <n v="2"/>
    <m/>
  </r>
  <r>
    <n v="75231"/>
    <x v="1"/>
    <n v="79"/>
    <n v="4"/>
    <n v="2"/>
    <m/>
    <n v="1"/>
    <n v="5"/>
    <n v="2"/>
    <n v="46"/>
    <n v="1.19"/>
    <n v="162"/>
    <n v="4.1900000000000004"/>
    <n v="45"/>
    <n v="1.1641304347826087"/>
    <n v="56.051428615243395"/>
    <n v="1.4500260880899922"/>
    <n v="1"/>
    <n v="2"/>
    <m/>
    <n v="6"/>
    <n v="3"/>
    <n v="2"/>
    <m/>
    <m/>
    <m/>
    <m/>
    <n v="90"/>
    <n v="90"/>
    <n v="1"/>
    <n v="1"/>
    <n v="2"/>
  </r>
  <r>
    <n v="75236"/>
    <x v="1"/>
    <n v="29"/>
    <n v="6"/>
    <n v="2"/>
    <m/>
    <n v="1"/>
    <n v="5"/>
    <n v="1"/>
    <n v="83"/>
    <n v="2.15"/>
    <n v="235"/>
    <n v="6.08"/>
    <n v="82"/>
    <n v="2.1240963855421686"/>
    <n v="79.050712296626187"/>
    <n v="2.0476991739487507"/>
    <n v="2"/>
    <m/>
    <m/>
    <n v="9"/>
    <n v="3"/>
    <n v="1"/>
    <m/>
    <m/>
    <m/>
    <n v="2"/>
    <n v="2"/>
    <n v="1"/>
    <n v="1"/>
    <n v="1"/>
    <n v="2"/>
  </r>
  <r>
    <n v="75244"/>
    <x v="1"/>
    <n v="63"/>
    <n v="4"/>
    <n v="2"/>
    <m/>
    <n v="1"/>
    <n v="1"/>
    <n v="4"/>
    <n v="55"/>
    <n v="1.42"/>
    <n v="159"/>
    <n v="4.1100000000000003"/>
    <n v="58"/>
    <n v="1.4974545454545454"/>
    <n v="57.090520747305291"/>
    <n v="1.4739734447486093"/>
    <n v="1"/>
    <n v="1"/>
    <n v="1"/>
    <n v="2"/>
    <n v="4"/>
    <n v="3"/>
    <n v="2"/>
    <n v="2"/>
    <n v="2"/>
    <n v="2"/>
    <n v="0"/>
    <n v="0"/>
    <n v="1"/>
    <n v="1"/>
    <n v="2"/>
  </r>
  <r>
    <n v="75249"/>
    <x v="1"/>
    <n v="23"/>
    <n v="3"/>
    <n v="2"/>
    <m/>
    <n v="1"/>
    <n v="4"/>
    <n v="1"/>
    <n v="67"/>
    <n v="1.73"/>
    <n v="143"/>
    <n v="3.7"/>
    <n v="67"/>
    <n v="1.73"/>
    <n v="64.347775593412692"/>
    <n v="1.6615171906955815"/>
    <n v="1"/>
    <m/>
    <m/>
    <n v="5"/>
    <n v="3"/>
    <n v="0"/>
    <n v="3"/>
    <n v="2"/>
    <n v="1"/>
    <n v="1"/>
    <n v="0"/>
    <n v="1"/>
    <n v="2"/>
    <n v="1"/>
    <n v="2"/>
  </r>
  <r>
    <n v="75259"/>
    <x v="1"/>
    <n v="80"/>
    <n v="3"/>
    <n v="2"/>
    <m/>
    <n v="1"/>
    <n v="4"/>
    <n v="1"/>
    <n v="54"/>
    <n v="1.4"/>
    <n v="201"/>
    <n v="5.2"/>
    <n v="51"/>
    <n v="1.322222222222222"/>
    <n v="54.396941832505483"/>
    <n v="1.4102910845464383"/>
    <n v="1"/>
    <n v="2"/>
    <m/>
    <n v="5"/>
    <n v="1"/>
    <n v="3"/>
    <n v="3"/>
    <n v="3"/>
    <n v="3"/>
    <m/>
    <n v="0"/>
    <n v="0"/>
    <n v="2"/>
    <n v="1"/>
    <n v="2"/>
  </r>
  <r>
    <n v="75263"/>
    <x v="1"/>
    <n v="61"/>
    <n v="6"/>
    <n v="2"/>
    <m/>
    <n v="2"/>
    <n v="2"/>
    <n v="1"/>
    <n v="61"/>
    <n v="1.58"/>
    <n v="249"/>
    <n v="6.44"/>
    <n v="70"/>
    <n v="1.8131147540983608"/>
    <n v="70.204600247029049"/>
    <n v="1.8184142359066542"/>
    <n v="1"/>
    <n v="2"/>
    <m/>
    <m/>
    <n v="3"/>
    <n v="2"/>
    <n v="0"/>
    <n v="0"/>
    <n v="0"/>
    <m/>
    <n v="3"/>
    <n v="0"/>
    <n v="1"/>
    <n v="1"/>
    <n v="2"/>
  </r>
  <r>
    <n v="75264"/>
    <x v="1"/>
    <n v="80"/>
    <n v="3"/>
    <n v="2"/>
    <m/>
    <n v="1"/>
    <n v="3"/>
    <n v="2"/>
    <n v="37"/>
    <n v="0.96"/>
    <n v="181"/>
    <n v="4.68"/>
    <n v="35"/>
    <n v="0.90810810810810816"/>
    <n v="23.613758247295106"/>
    <n v="0.61268129506495406"/>
    <n v="1"/>
    <n v="2"/>
    <m/>
    <n v="3"/>
    <n v="3"/>
    <n v="1"/>
    <n v="3"/>
    <n v="3"/>
    <n v="3"/>
    <n v="0"/>
    <n v="0"/>
    <n v="0"/>
    <n v="1"/>
    <n v="1"/>
    <n v="2"/>
  </r>
  <r>
    <n v="75274"/>
    <x v="1"/>
    <n v="25"/>
    <n v="6"/>
    <n v="2"/>
    <m/>
    <n v="2"/>
    <n v="5"/>
    <n v="5"/>
    <n v="67"/>
    <n v="1.73"/>
    <n v="136"/>
    <n v="3.52"/>
    <n v="72"/>
    <n v="1.8591044776119403"/>
    <n v="63.293415473251564"/>
    <n v="1.6342926681899284"/>
    <n v="1"/>
    <m/>
    <m/>
    <n v="14"/>
    <n v="3"/>
    <n v="2"/>
    <n v="2"/>
    <n v="2"/>
    <n v="1"/>
    <n v="3"/>
    <n v="3"/>
    <n v="2"/>
    <n v="1"/>
    <n v="1"/>
    <n v="2"/>
  </r>
  <r>
    <n v="75279"/>
    <x v="1"/>
    <n v="68"/>
    <n v="4"/>
    <n v="2"/>
    <m/>
    <n v="1"/>
    <n v="2"/>
    <n v="4"/>
    <n v="62"/>
    <n v="1.6"/>
    <n v="192"/>
    <n v="4.97"/>
    <n v="67"/>
    <n v="1.7290322580645161"/>
    <n v="77.09114267522213"/>
    <n v="1.9894488432315389"/>
    <n v="2"/>
    <n v="2"/>
    <m/>
    <n v="8"/>
    <n v="2"/>
    <n v="0"/>
    <m/>
    <m/>
    <m/>
    <m/>
    <n v="0"/>
    <n v="0"/>
    <n v="2"/>
    <n v="1"/>
    <n v="2"/>
  </r>
  <r>
    <n v="75282"/>
    <x v="1"/>
    <n v="80"/>
    <n v="3"/>
    <n v="2"/>
    <m/>
    <n v="1"/>
    <n v="5"/>
    <n v="2"/>
    <n v="44"/>
    <n v="1.1399999999999999"/>
    <n v="247"/>
    <n v="6.39"/>
    <n v="48"/>
    <n v="1.2436363636363637"/>
    <n v="43.656470975621801"/>
    <n v="1.1310994752774739"/>
    <n v="1"/>
    <n v="1"/>
    <n v="2"/>
    <n v="7"/>
    <n v="3"/>
    <n v="2"/>
    <n v="1"/>
    <n v="1"/>
    <n v="3"/>
    <n v="0"/>
    <n v="0"/>
    <n v="0"/>
    <n v="2"/>
    <n v="1"/>
    <n v="2"/>
  </r>
  <r>
    <n v="75283"/>
    <x v="1"/>
    <n v="29"/>
    <n v="6"/>
    <n v="2"/>
    <m/>
    <n v="2"/>
    <n v="5"/>
    <n v="1"/>
    <n v="57"/>
    <n v="1.47"/>
    <n v="168"/>
    <n v="4.34"/>
    <n v="63"/>
    <n v="1.6247368421052633"/>
    <n v="50.664778877837918"/>
    <n v="1.3066179815863463"/>
    <n v="2"/>
    <m/>
    <m/>
    <n v="14"/>
    <n v="4"/>
    <n v="1"/>
    <m/>
    <m/>
    <m/>
    <n v="2"/>
    <n v="3"/>
    <n v="0"/>
    <n v="1"/>
    <n v="1"/>
    <n v="2"/>
  </r>
  <r>
    <n v="75289"/>
    <x v="1"/>
    <n v="42"/>
    <n v="3"/>
    <n v="2"/>
    <m/>
    <n v="1"/>
    <n v="2"/>
    <n v="1"/>
    <n v="39"/>
    <n v="1.01"/>
    <n v="164"/>
    <n v="4.24"/>
    <n v="42"/>
    <n v="1.0876923076923077"/>
    <n v="38.856868522941646"/>
    <n v="1.0062932617479758"/>
    <n v="2"/>
    <n v="1"/>
    <n v="2"/>
    <n v="6"/>
    <n v="1"/>
    <n v="3"/>
    <n v="3"/>
    <n v="3"/>
    <n v="3"/>
    <n v="0"/>
    <n v="0"/>
    <n v="0"/>
    <n v="1"/>
    <n v="1"/>
    <n v="2"/>
  </r>
  <r>
    <n v="75291"/>
    <x v="1"/>
    <n v="24"/>
    <n v="4"/>
    <n v="2"/>
    <m/>
    <n v="1"/>
    <n v="2"/>
    <n v="5"/>
    <n v="40"/>
    <n v="1.03"/>
    <n v="204"/>
    <n v="5.28"/>
    <n v="47"/>
    <n v="1.21025"/>
    <n v="41.951054077845662"/>
    <n v="1.0802396425045258"/>
    <n v="2"/>
    <m/>
    <m/>
    <n v="4"/>
    <n v="3"/>
    <n v="3"/>
    <n v="3"/>
    <n v="3"/>
    <n v="3"/>
    <n v="7"/>
    <n v="0"/>
    <n v="2"/>
    <n v="1"/>
    <n v="1"/>
    <n v="2"/>
  </r>
  <r>
    <n v="75293"/>
    <x v="1"/>
    <n v="74"/>
    <n v="4"/>
    <n v="2"/>
    <m/>
    <n v="1"/>
    <n v="3"/>
    <n v="1"/>
    <n v="82"/>
    <n v="2.12"/>
    <n v="172"/>
    <n v="4.45"/>
    <n v="76"/>
    <n v="1.9648780487804878"/>
    <n v="83.281786396107449"/>
    <n v="2.1531388678018026"/>
    <n v="2"/>
    <n v="2"/>
    <m/>
    <n v="8"/>
    <n v="4"/>
    <n v="1"/>
    <n v="3"/>
    <n v="3"/>
    <n v="3"/>
    <n v="3"/>
    <n v="1"/>
    <n v="0"/>
    <n v="1"/>
    <n v="1"/>
    <n v="2"/>
  </r>
  <r>
    <n v="75295"/>
    <x v="1"/>
    <n v="72"/>
    <n v="1"/>
    <n v="2"/>
    <m/>
    <n v="2"/>
    <n v="2"/>
    <n v="2"/>
    <n v="42"/>
    <n v="1.0900000000000001"/>
    <n v="153"/>
    <n v="3.96"/>
    <n v="38"/>
    <n v="0.98619047619047628"/>
    <n v="53.487010249200736"/>
    <n v="1.388115265991162"/>
    <n v="1"/>
    <n v="2"/>
    <m/>
    <n v="13"/>
    <n v="3"/>
    <n v="3"/>
    <n v="3"/>
    <n v="3"/>
    <n v="2"/>
    <m/>
    <n v="0"/>
    <n v="0"/>
    <n v="2"/>
    <n v="1"/>
    <n v="2"/>
  </r>
  <r>
    <n v="75302"/>
    <x v="1"/>
    <n v="25"/>
    <n v="3"/>
    <n v="2"/>
    <m/>
    <n v="1"/>
    <n v="4"/>
    <n v="5"/>
    <n v="40"/>
    <n v="1.03"/>
    <n v="152"/>
    <n v="3.93"/>
    <n v="40"/>
    <n v="1.03"/>
    <n v="44.909400809268078"/>
    <n v="1.156417070838653"/>
    <n v="2"/>
    <m/>
    <m/>
    <n v="10"/>
    <n v="3"/>
    <n v="1"/>
    <n v="3"/>
    <n v="2"/>
    <n v="1"/>
    <n v="1"/>
    <n v="0"/>
    <n v="0"/>
    <n v="1"/>
    <n v="2"/>
    <m/>
  </r>
  <r>
    <n v="75305"/>
    <x v="1"/>
    <n v="46"/>
    <n v="4"/>
    <n v="2"/>
    <m/>
    <n v="1"/>
    <n v="5"/>
    <n v="1"/>
    <n v="80"/>
    <n v="2.0699999999999998"/>
    <n v="153"/>
    <n v="3.96"/>
    <n v="82"/>
    <n v="2.1217499999999996"/>
    <n v="78.568149597280495"/>
    <n v="2.0329508708296329"/>
    <n v="2"/>
    <n v="2"/>
    <m/>
    <n v="14"/>
    <n v="4"/>
    <n v="1"/>
    <n v="3"/>
    <n v="3"/>
    <n v="1"/>
    <n v="5"/>
    <n v="0"/>
    <n v="0"/>
    <n v="1"/>
    <n v="1"/>
    <n v="2"/>
  </r>
  <r>
    <n v="75309"/>
    <x v="1"/>
    <n v="39"/>
    <n v="1"/>
    <n v="2"/>
    <m/>
    <n v="2"/>
    <n v="1"/>
    <n v="4"/>
    <n v="65"/>
    <n v="1.68"/>
    <n v="161"/>
    <n v="4.16"/>
    <n v="74"/>
    <n v="1.9126153846153846"/>
    <n v="64.796532115921124"/>
    <n v="1.6747411377653458"/>
    <n v="1"/>
    <m/>
    <m/>
    <n v="2"/>
    <n v="1"/>
    <n v="2"/>
    <n v="3"/>
    <n v="3"/>
    <n v="2"/>
    <n v="1"/>
    <n v="4"/>
    <n v="0"/>
    <n v="1"/>
    <n v="1"/>
    <n v="2"/>
  </r>
  <r>
    <n v="75324"/>
    <x v="1"/>
    <n v="80"/>
    <n v="2"/>
    <n v="2"/>
    <m/>
    <n v="2"/>
    <n v="4"/>
    <n v="2"/>
    <n v="51"/>
    <n v="1.32"/>
    <n v="200"/>
    <n v="5.17"/>
    <n v="50"/>
    <n v="1.2941176470588236"/>
    <n v="50.329647716969582"/>
    <n v="1.3026497056156832"/>
    <n v="1"/>
    <n v="2"/>
    <m/>
    <n v="5"/>
    <n v="1"/>
    <n v="3"/>
    <n v="3"/>
    <n v="3"/>
    <n v="3"/>
    <m/>
    <n v="0"/>
    <n v="0"/>
    <n v="1"/>
    <n v="1"/>
    <n v="2"/>
  </r>
  <r>
    <n v="75326"/>
    <x v="1"/>
    <n v="53"/>
    <n v="1"/>
    <n v="2"/>
    <m/>
    <n v="2"/>
    <n v="1"/>
    <n v="1"/>
    <n v="50"/>
    <n v="1.29"/>
    <n v="223"/>
    <n v="5.77"/>
    <n v="57"/>
    <n v="1.4706000000000001"/>
    <n v="48.217898805367476"/>
    <n v="1.2440217891784808"/>
    <n v="1"/>
    <n v="2"/>
    <m/>
    <n v="77"/>
    <n v="3"/>
    <n v="0"/>
    <n v="3"/>
    <n v="2"/>
    <n v="2"/>
    <m/>
    <n v="0"/>
    <n v="0"/>
    <n v="1"/>
    <n v="2"/>
    <m/>
  </r>
  <r>
    <n v="75329"/>
    <x v="1"/>
    <n v="43"/>
    <n v="3"/>
    <n v="2"/>
    <m/>
    <n v="1"/>
    <n v="4"/>
    <n v="3"/>
    <n v="70"/>
    <n v="1.81"/>
    <n v="214"/>
    <n v="5.53"/>
    <n v="80"/>
    <n v="2.0685714285714289"/>
    <n v="73.462341847649739"/>
    <n v="1.8995262677749432"/>
    <n v="2"/>
    <n v="2"/>
    <m/>
    <n v="5"/>
    <n v="1"/>
    <n v="3"/>
    <n v="2"/>
    <n v="2"/>
    <n v="1"/>
    <n v="0"/>
    <n v="0"/>
    <n v="0"/>
    <n v="1"/>
    <n v="1"/>
    <n v="2"/>
  </r>
  <r>
    <n v="75332"/>
    <x v="1"/>
    <n v="28"/>
    <n v="3"/>
    <n v="2"/>
    <m/>
    <n v="1"/>
    <n v="4"/>
    <n v="6"/>
    <n v="35"/>
    <n v="0.91"/>
    <n v="175"/>
    <n v="4.53"/>
    <n v="42"/>
    <n v="1.0919999999999999"/>
    <n v="34.501690304352195"/>
    <n v="0.89704394791315711"/>
    <n v="1"/>
    <m/>
    <m/>
    <n v="7"/>
    <n v="5"/>
    <n v="1"/>
    <m/>
    <m/>
    <m/>
    <n v="3"/>
    <n v="3"/>
    <n v="4"/>
    <n v="1"/>
    <n v="9"/>
    <m/>
  </r>
  <r>
    <n v="75337"/>
    <x v="1"/>
    <n v="74"/>
    <n v="4"/>
    <n v="2"/>
    <m/>
    <n v="1"/>
    <n v="2"/>
    <n v="2"/>
    <n v="45"/>
    <n v="1.1599999999999999"/>
    <n v="257"/>
    <n v="6.65"/>
    <n v="51"/>
    <n v="1.3146666666666667"/>
    <n v="49.405466811734193"/>
    <n v="1.2735631444802591"/>
    <n v="1"/>
    <n v="2"/>
    <m/>
    <n v="3"/>
    <n v="3"/>
    <n v="2"/>
    <n v="3"/>
    <n v="3"/>
    <n v="2"/>
    <m/>
    <n v="0"/>
    <n v="0"/>
    <n v="1"/>
    <n v="1"/>
    <n v="2"/>
  </r>
  <r>
    <n v="75338"/>
    <x v="1"/>
    <n v="77"/>
    <n v="3"/>
    <n v="2"/>
    <m/>
    <n v="1"/>
    <n v="5"/>
    <n v="1"/>
    <n v="71"/>
    <n v="1.84"/>
    <n v="237"/>
    <n v="6.13"/>
    <n v="80"/>
    <n v="2.0732394366197187"/>
    <n v="61.01919901792327"/>
    <n v="1.5813426224363214"/>
    <n v="2"/>
    <n v="2"/>
    <m/>
    <n v="14"/>
    <n v="2"/>
    <n v="3"/>
    <n v="3"/>
    <n v="3"/>
    <n v="3"/>
    <n v="0"/>
    <n v="1"/>
    <n v="1"/>
    <n v="2"/>
    <n v="1"/>
    <n v="2"/>
  </r>
  <r>
    <n v="75340"/>
    <x v="1"/>
    <n v="22"/>
    <n v="7"/>
    <n v="2"/>
    <m/>
    <n v="1"/>
    <n v="4"/>
    <n v="5"/>
    <n v="38"/>
    <n v="0.98"/>
    <n v="160"/>
    <n v="4.1399999999999997"/>
    <n v="44"/>
    <n v="1.134736842105263"/>
    <n v="26.067912073615538"/>
    <n v="0.67227773242482181"/>
    <n v="2"/>
    <m/>
    <m/>
    <n v="9"/>
    <n v="3"/>
    <n v="2"/>
    <n v="3"/>
    <n v="3"/>
    <n v="3"/>
    <n v="0"/>
    <n v="0"/>
    <n v="0"/>
    <n v="1"/>
    <n v="2"/>
    <m/>
  </r>
  <r>
    <n v="75345"/>
    <x v="1"/>
    <n v="54"/>
    <n v="2"/>
    <n v="2"/>
    <m/>
    <n v="1"/>
    <n v="2"/>
    <n v="1"/>
    <n v="59"/>
    <n v="1.53"/>
    <n v="204"/>
    <n v="5.28"/>
    <n v="66"/>
    <n v="1.7115254237288136"/>
    <n v="61.029098618791565"/>
    <n v="1.5826189980805272"/>
    <n v="2"/>
    <n v="2"/>
    <m/>
    <n v="12"/>
    <n v="3"/>
    <n v="3"/>
    <n v="3"/>
    <n v="3"/>
    <n v="3"/>
    <n v="3"/>
    <n v="12"/>
    <n v="1"/>
    <n v="1"/>
    <n v="1"/>
    <n v="2"/>
  </r>
  <r>
    <n v="75347"/>
    <x v="1"/>
    <n v="62"/>
    <n v="1"/>
    <n v="2"/>
    <m/>
    <n v="1"/>
    <n v="5"/>
    <n v="1"/>
    <n v="65"/>
    <n v="1.68"/>
    <n v="207"/>
    <n v="5.35"/>
    <n v="69"/>
    <n v="1.7833846153846153"/>
    <n v="69.459587647337756"/>
    <n v="1.7952631884234989"/>
    <n v="2"/>
    <n v="2"/>
    <m/>
    <n v="15"/>
    <n v="2"/>
    <n v="1"/>
    <n v="3"/>
    <n v="3"/>
    <n v="2"/>
    <m/>
    <n v="1"/>
    <n v="1"/>
    <n v="1"/>
    <n v="1"/>
    <n v="2"/>
  </r>
  <r>
    <n v="75350"/>
    <x v="1"/>
    <n v="80"/>
    <n v="3"/>
    <n v="2"/>
    <m/>
    <n v="1"/>
    <n v="2"/>
    <n v="2"/>
    <n v="91"/>
    <n v="2.35"/>
    <n v="173"/>
    <n v="4.47"/>
    <n v="89"/>
    <n v="2.2983516483516486"/>
    <n v="95.061917888605336"/>
    <n v="2.4548956817387091"/>
    <n v="1"/>
    <n v="2"/>
    <m/>
    <n v="5"/>
    <n v="2"/>
    <n v="2"/>
    <n v="2"/>
    <n v="2"/>
    <n v="2"/>
    <m/>
    <n v="2"/>
    <n v="0"/>
    <n v="2"/>
    <n v="1"/>
    <n v="2"/>
  </r>
  <r>
    <n v="75351"/>
    <x v="1"/>
    <n v="29"/>
    <n v="1"/>
    <n v="2"/>
    <m/>
    <n v="1"/>
    <n v="4"/>
    <n v="1"/>
    <n v="73"/>
    <n v="1.89"/>
    <n v="157"/>
    <n v="4.0599999999999996"/>
    <n v="79"/>
    <n v="2.0453424657534245"/>
    <n v="65.795828249933564"/>
    <n v="1.7034810327722525"/>
    <n v="2"/>
    <m/>
    <m/>
    <n v="6"/>
    <n v="4"/>
    <n v="2"/>
    <m/>
    <m/>
    <m/>
    <n v="2"/>
    <n v="1"/>
    <n v="2"/>
    <n v="1"/>
    <n v="2"/>
    <m/>
  </r>
  <r>
    <n v="75356"/>
    <x v="1"/>
    <n v="80"/>
    <n v="3"/>
    <n v="2"/>
    <m/>
    <n v="1"/>
    <n v="2"/>
    <n v="2"/>
    <n v="52"/>
    <n v="1.34"/>
    <n v="192"/>
    <n v="4.97"/>
    <n v="53"/>
    <n v="1.3657692307692311"/>
    <n v="56.248697147136113"/>
    <n v="1.4494856572531229"/>
    <n v="1"/>
    <n v="2"/>
    <m/>
    <n v="13"/>
    <n v="4"/>
    <n v="1"/>
    <n v="3"/>
    <n v="3"/>
    <n v="2"/>
    <n v="2"/>
    <n v="2"/>
    <n v="2"/>
    <n v="1"/>
    <n v="1"/>
    <n v="2"/>
  </r>
  <r>
    <n v="75359"/>
    <x v="1"/>
    <n v="51"/>
    <n v="1"/>
    <n v="2"/>
    <m/>
    <n v="2"/>
    <n v="1"/>
    <n v="4"/>
    <n v="79"/>
    <n v="2.04"/>
    <n v="164"/>
    <n v="4.24"/>
    <n v="74"/>
    <n v="1.9108860759493671"/>
    <n v="75.160216775216114"/>
    <n v="1.9408461040688718"/>
    <n v="1"/>
    <n v="1"/>
    <n v="1"/>
    <n v="12"/>
    <n v="4"/>
    <n v="0"/>
    <n v="3"/>
    <n v="3"/>
    <n v="3"/>
    <m/>
    <n v="0"/>
    <n v="0"/>
    <n v="1"/>
    <n v="2"/>
    <m/>
  </r>
  <r>
    <n v="75366"/>
    <x v="1"/>
    <n v="46"/>
    <n v="3"/>
    <n v="2"/>
    <m/>
    <n v="1"/>
    <n v="5"/>
    <n v="3"/>
    <n v="64"/>
    <n v="1.66"/>
    <n v="234"/>
    <n v="6.05"/>
    <n v="73"/>
    <n v="1.8934374999999999"/>
    <n v="65.898434340802382"/>
    <n v="1.7092406407145617"/>
    <n v="2"/>
    <n v="1"/>
    <n v="1"/>
    <n v="7"/>
    <n v="4"/>
    <n v="1"/>
    <m/>
    <m/>
    <m/>
    <m/>
    <n v="10"/>
    <n v="0"/>
    <n v="1"/>
    <n v="1"/>
    <n v="2"/>
  </r>
  <r>
    <n v="75374"/>
    <x v="1"/>
    <n v="53"/>
    <n v="3"/>
    <n v="2"/>
    <m/>
    <n v="1"/>
    <n v="5"/>
    <n v="1"/>
    <n v="112"/>
    <n v="2.9"/>
    <n v="246"/>
    <n v="6.36"/>
    <n v="110"/>
    <n v="2.8482142857142856"/>
    <n v="118.24739036772746"/>
    <n v="3.0617627863072285"/>
    <n v="2"/>
    <n v="2"/>
    <m/>
    <n v="15"/>
    <n v="3"/>
    <n v="1"/>
    <n v="3"/>
    <n v="2"/>
    <n v="3"/>
    <n v="0"/>
    <n v="3"/>
    <n v="1"/>
    <n v="1"/>
    <n v="1"/>
    <n v="2"/>
  </r>
  <r>
    <n v="75376"/>
    <x v="1"/>
    <n v="41"/>
    <n v="6"/>
    <n v="2"/>
    <m/>
    <n v="2"/>
    <n v="5"/>
    <n v="1"/>
    <n v="40"/>
    <n v="1.03"/>
    <n v="198"/>
    <n v="5.12"/>
    <n v="48"/>
    <n v="1.236"/>
    <n v="35.357533485604229"/>
    <n v="0.91045648725430883"/>
    <n v="2"/>
    <n v="2"/>
    <m/>
    <n v="14"/>
    <n v="3"/>
    <n v="3"/>
    <n v="1"/>
    <n v="1"/>
    <n v="2"/>
    <n v="1"/>
    <n v="3"/>
    <n v="0"/>
    <n v="1"/>
    <n v="1"/>
    <n v="2"/>
  </r>
  <r>
    <n v="75379"/>
    <x v="1"/>
    <n v="53"/>
    <n v="6"/>
    <n v="2"/>
    <m/>
    <n v="2"/>
    <n v="5"/>
    <n v="1"/>
    <n v="44"/>
    <n v="1.1399999999999999"/>
    <n v="200"/>
    <n v="5.17"/>
    <n v="53"/>
    <n v="1.3731818181818181"/>
    <n v="58.128383297286717"/>
    <n v="1.506053567247883"/>
    <n v="1"/>
    <n v="2"/>
    <m/>
    <n v="15"/>
    <n v="3"/>
    <n v="1"/>
    <n v="3"/>
    <n v="3"/>
    <n v="1"/>
    <m/>
    <n v="0"/>
    <n v="0"/>
    <n v="2"/>
    <n v="1"/>
    <n v="2"/>
  </r>
  <r>
    <n v="75381"/>
    <x v="1"/>
    <n v="69"/>
    <n v="3"/>
    <n v="2"/>
    <m/>
    <n v="1"/>
    <n v="5"/>
    <n v="1"/>
    <n v="59"/>
    <n v="1.53"/>
    <n v="215"/>
    <n v="5.56"/>
    <n v="61"/>
    <n v="1.581864406779661"/>
    <n v="59.754799173377023"/>
    <n v="1.5495736056824889"/>
    <n v="2"/>
    <n v="1"/>
    <n v="1"/>
    <n v="4"/>
    <n v="3"/>
    <n v="0"/>
    <m/>
    <m/>
    <m/>
    <n v="1"/>
    <n v="2"/>
    <n v="0"/>
    <n v="1"/>
    <n v="1"/>
    <n v="2"/>
  </r>
  <r>
    <n v="75385"/>
    <x v="1"/>
    <n v="46"/>
    <n v="4"/>
    <n v="2"/>
    <m/>
    <n v="1"/>
    <n v="4"/>
    <n v="1"/>
    <n v="58"/>
    <n v="1.5"/>
    <n v="205"/>
    <n v="5.3"/>
    <n v="68"/>
    <n v="1.7586206896551724"/>
    <n v="59.182802602069955"/>
    <n v="1.5305897224673264"/>
    <n v="2"/>
    <n v="2"/>
    <m/>
    <n v="15"/>
    <n v="3"/>
    <n v="0"/>
    <m/>
    <m/>
    <m/>
    <n v="1"/>
    <n v="10"/>
    <n v="5"/>
    <n v="1"/>
    <n v="1"/>
    <n v="2"/>
  </r>
  <r>
    <n v="75389"/>
    <x v="1"/>
    <n v="43"/>
    <n v="4"/>
    <n v="2"/>
    <m/>
    <n v="1"/>
    <n v="3"/>
    <n v="3"/>
    <n v="46"/>
    <n v="1.19"/>
    <n v="204"/>
    <n v="5.28"/>
    <n v="45"/>
    <n v="1.1641304347826087"/>
    <n v="39.21871686796036"/>
    <n v="1.0145711537581048"/>
    <n v="2"/>
    <n v="2"/>
    <m/>
    <n v="8"/>
    <n v="3"/>
    <n v="1"/>
    <m/>
    <m/>
    <m/>
    <n v="2"/>
    <n v="0"/>
    <n v="0"/>
    <n v="1"/>
    <n v="1"/>
    <n v="2"/>
  </r>
  <r>
    <n v="75391"/>
    <x v="1"/>
    <n v="31"/>
    <n v="2"/>
    <n v="2"/>
    <m/>
    <n v="1"/>
    <n v="3"/>
    <n v="4"/>
    <n v="34"/>
    <n v="0.88"/>
    <n v="206"/>
    <n v="5.33"/>
    <n v="43"/>
    <n v="1.1129411764705883"/>
    <n v="29.505472411356592"/>
    <n v="0.76367105064687646"/>
    <n v="2"/>
    <m/>
    <m/>
    <n v="2"/>
    <n v="4"/>
    <n v="3"/>
    <n v="2"/>
    <n v="2"/>
    <n v="3"/>
    <m/>
    <n v="0"/>
    <n v="30"/>
    <n v="1"/>
    <n v="1"/>
    <n v="2"/>
  </r>
  <r>
    <n v="75393"/>
    <x v="1"/>
    <n v="30"/>
    <n v="4"/>
    <n v="2"/>
    <m/>
    <n v="1"/>
    <n v="4"/>
    <n v="5"/>
    <n v="58"/>
    <n v="1.5"/>
    <n v="166"/>
    <n v="4.29"/>
    <n v="56"/>
    <n v="1.4482758620689655"/>
    <n v="60.324631406547958"/>
    <n v="1.5601197777555507"/>
    <n v="2"/>
    <m/>
    <m/>
    <n v="2"/>
    <n v="3"/>
    <n v="1"/>
    <m/>
    <m/>
    <m/>
    <n v="4"/>
    <n v="3"/>
    <n v="1"/>
    <n v="1"/>
    <n v="1"/>
    <n v="1"/>
  </r>
  <r>
    <n v="75397"/>
    <x v="1"/>
    <n v="62"/>
    <n v="1"/>
    <n v="2"/>
    <m/>
    <n v="2"/>
    <n v="3"/>
    <n v="2"/>
    <n v="65"/>
    <n v="1.68"/>
    <n v="209"/>
    <n v="5.4"/>
    <n v="75"/>
    <n v="1.9384615384615385"/>
    <n v="67.360243874824462"/>
    <n v="1.7410032263031554"/>
    <n v="1"/>
    <n v="2"/>
    <m/>
    <n v="5"/>
    <n v="4"/>
    <n v="0"/>
    <n v="0"/>
    <n v="0"/>
    <n v="0"/>
    <n v="0"/>
    <n v="1"/>
    <n v="0"/>
    <n v="1"/>
    <n v="1"/>
    <n v="2"/>
  </r>
  <r>
    <n v="75399"/>
    <x v="1"/>
    <n v="27"/>
    <n v="6"/>
    <n v="2"/>
    <m/>
    <n v="2"/>
    <n v="5"/>
    <n v="1"/>
    <n v="48"/>
    <n v="1.24"/>
    <n v="218"/>
    <n v="5.64"/>
    <n v="52"/>
    <n v="1.3433333333333335"/>
    <n v="40.891750154850243"/>
    <n v="1.0563702123336312"/>
    <n v="1"/>
    <m/>
    <m/>
    <n v="14"/>
    <n v="3"/>
    <n v="3"/>
    <n v="3"/>
    <n v="3"/>
    <n v="3"/>
    <n v="1"/>
    <n v="0"/>
    <n v="0"/>
    <n v="1"/>
    <n v="1"/>
    <n v="2"/>
  </r>
  <r>
    <n v="75400"/>
    <x v="1"/>
    <n v="74"/>
    <n v="3"/>
    <n v="2"/>
    <m/>
    <n v="1"/>
    <n v="2"/>
    <n v="2"/>
    <n v="27"/>
    <n v="0.7"/>
    <n v="146"/>
    <n v="3.78"/>
    <n v="24"/>
    <n v="0.62222222222222212"/>
    <n v="20.854980122356153"/>
    <n v="0.54068466983886321"/>
    <n v="1"/>
    <n v="2"/>
    <m/>
    <n v="15"/>
    <n v="3"/>
    <n v="1"/>
    <n v="3"/>
    <n v="3"/>
    <n v="2"/>
    <n v="7"/>
    <n v="20"/>
    <n v="3"/>
    <n v="1"/>
    <n v="1"/>
    <n v="2"/>
  </r>
  <r>
    <n v="75403"/>
    <x v="1"/>
    <n v="27"/>
    <n v="4"/>
    <n v="2"/>
    <m/>
    <n v="1"/>
    <n v="5"/>
    <n v="5"/>
    <n v="41"/>
    <n v="1.06"/>
    <n v="134"/>
    <n v="3.47"/>
    <n v="41"/>
    <n v="1.06"/>
    <n v="45.537926824211169"/>
    <n v="1.1773220105771669"/>
    <n v="2"/>
    <m/>
    <m/>
    <n v="6"/>
    <n v="5"/>
    <n v="3"/>
    <n v="3"/>
    <n v="3"/>
    <n v="3"/>
    <n v="1"/>
    <n v="0"/>
    <n v="8"/>
    <n v="1"/>
    <n v="1"/>
    <n v="2"/>
  </r>
  <r>
    <n v="75406"/>
    <x v="1"/>
    <n v="76"/>
    <n v="4"/>
    <n v="2"/>
    <m/>
    <n v="1"/>
    <n v="5"/>
    <n v="3"/>
    <n v="72"/>
    <n v="1.86"/>
    <n v="154"/>
    <n v="3.98"/>
    <n v="81"/>
    <n v="2.0924999999999998"/>
    <n v="64.464619631545361"/>
    <n v="1.6653360071482552"/>
    <n v="1"/>
    <n v="1"/>
    <n v="2"/>
    <n v="15"/>
    <n v="1"/>
    <n v="3"/>
    <n v="3"/>
    <n v="2"/>
    <n v="2"/>
    <n v="3"/>
    <n v="0"/>
    <n v="0"/>
    <n v="1"/>
    <n v="1"/>
    <n v="2"/>
  </r>
  <r>
    <n v="75407"/>
    <x v="1"/>
    <n v="23"/>
    <n v="3"/>
    <n v="2"/>
    <m/>
    <n v="1"/>
    <n v="5"/>
    <n v="5"/>
    <n v="50"/>
    <n v="1.29"/>
    <n v="151"/>
    <n v="3.9"/>
    <n v="45"/>
    <n v="1.161"/>
    <n v="57.984058749643211"/>
    <n v="1.4959887157407947"/>
    <n v="1"/>
    <m/>
    <m/>
    <n v="14"/>
    <n v="4"/>
    <n v="3"/>
    <n v="3"/>
    <n v="3"/>
    <n v="3"/>
    <n v="2"/>
    <n v="3"/>
    <n v="5"/>
    <n v="1"/>
    <n v="1"/>
    <n v="2"/>
  </r>
  <r>
    <n v="75415"/>
    <x v="1"/>
    <n v="24"/>
    <n v="4"/>
    <n v="2"/>
    <m/>
    <n v="1"/>
    <n v="1"/>
    <n v="5"/>
    <n v="75"/>
    <n v="1.94"/>
    <n v="178"/>
    <n v="4.5999999999999996"/>
    <n v="72"/>
    <n v="1.8624000000000001"/>
    <n v="70.38022808927569"/>
    <n v="1.8205018999092644"/>
    <n v="2"/>
    <m/>
    <m/>
    <n v="6"/>
    <n v="4"/>
    <n v="0"/>
    <n v="3"/>
    <n v="2"/>
    <n v="0"/>
    <n v="1"/>
    <n v="0"/>
    <n v="0"/>
    <n v="1"/>
    <n v="1"/>
    <n v="2"/>
  </r>
  <r>
    <n v="75419"/>
    <x v="1"/>
    <n v="28"/>
    <n v="2"/>
    <n v="2"/>
    <m/>
    <n v="2"/>
    <n v="4"/>
    <n v="5"/>
    <n v="81"/>
    <n v="2.09"/>
    <n v="174"/>
    <n v="4.5"/>
    <n v="84"/>
    <n v="2.1674074074074072"/>
    <n v="81.81373824186106"/>
    <n v="2.1109964558702421"/>
    <n v="1"/>
    <m/>
    <m/>
    <n v="4"/>
    <n v="3"/>
    <n v="2"/>
    <n v="3"/>
    <n v="3"/>
    <n v="2"/>
    <n v="0"/>
    <n v="0"/>
    <n v="0"/>
    <n v="1"/>
    <n v="2"/>
    <m/>
  </r>
  <r>
    <n v="75422"/>
    <x v="1"/>
    <n v="41"/>
    <n v="3"/>
    <n v="2"/>
    <m/>
    <n v="2"/>
    <n v="2"/>
    <n v="3"/>
    <n v="37"/>
    <n v="0.96"/>
    <n v="146"/>
    <n v="3.78"/>
    <n v="38"/>
    <n v="0.98594594594594587"/>
    <n v="32.245698688439248"/>
    <n v="0.83664515515950477"/>
    <n v="2"/>
    <n v="2"/>
    <m/>
    <n v="5"/>
    <n v="2"/>
    <n v="2"/>
    <n v="4"/>
    <n v="4"/>
    <n v="4"/>
    <m/>
    <n v="0"/>
    <n v="4"/>
    <n v="1"/>
    <n v="1"/>
    <n v="2"/>
  </r>
  <r>
    <n v="75423"/>
    <x v="1"/>
    <n v="64"/>
    <n v="3"/>
    <n v="2"/>
    <m/>
    <n v="1"/>
    <n v="3"/>
    <n v="3"/>
    <n v="76"/>
    <n v="1.97"/>
    <n v="219"/>
    <n v="5.66"/>
    <n v="74"/>
    <n v="1.9181578947368421"/>
    <n v="80.092096431323483"/>
    <n v="2.0760714469698325"/>
    <n v="2"/>
    <n v="2"/>
    <m/>
    <n v="6"/>
    <n v="3"/>
    <n v="2"/>
    <n v="3"/>
    <n v="1"/>
    <n v="2"/>
    <m/>
    <n v="0"/>
    <n v="1"/>
    <n v="1"/>
    <n v="2"/>
    <m/>
  </r>
  <r>
    <n v="75425"/>
    <x v="1"/>
    <n v="34"/>
    <n v="1"/>
    <n v="2"/>
    <m/>
    <n v="2"/>
    <n v="5"/>
    <n v="6"/>
    <n v="50"/>
    <n v="1.29"/>
    <n v="183"/>
    <n v="4.7300000000000004"/>
    <n v="52"/>
    <n v="1.3415999999999999"/>
    <n v="59.354772741899311"/>
    <n v="1.5313531367410023"/>
    <n v="1"/>
    <m/>
    <m/>
    <n v="10"/>
    <n v="3"/>
    <n v="2"/>
    <m/>
    <m/>
    <m/>
    <n v="0"/>
    <n v="0"/>
    <n v="0"/>
    <n v="1"/>
    <n v="1"/>
    <n v="2"/>
  </r>
  <r>
    <n v="75428"/>
    <x v="1"/>
    <n v="44"/>
    <n v="6"/>
    <n v="2"/>
    <m/>
    <n v="2"/>
    <n v="5"/>
    <n v="1"/>
    <n v="65"/>
    <n v="1.68"/>
    <n v="170"/>
    <n v="4.4000000000000004"/>
    <n v="68"/>
    <n v="1.7575384615384615"/>
    <n v="63.101176920870806"/>
    <n v="1.6309227265701991"/>
    <n v="1"/>
    <n v="2"/>
    <m/>
    <n v="15"/>
    <n v="2"/>
    <n v="1"/>
    <n v="3"/>
    <n v="2"/>
    <n v="2"/>
    <m/>
    <n v="0"/>
    <n v="0"/>
    <n v="2"/>
    <n v="1"/>
    <n v="2"/>
  </r>
  <r>
    <n v="75434"/>
    <x v="1"/>
    <n v="31"/>
    <n v="6"/>
    <n v="2"/>
    <m/>
    <n v="2"/>
    <n v="4"/>
    <n v="3"/>
    <n v="62"/>
    <n v="1.6"/>
    <n v="215"/>
    <n v="5.56"/>
    <n v="57"/>
    <n v="1.4709677419354839"/>
    <n v="73.720347690803735"/>
    <n v="1.9024605855691288"/>
    <n v="2"/>
    <m/>
    <m/>
    <n v="8"/>
    <n v="3"/>
    <n v="3"/>
    <n v="2"/>
    <n v="2"/>
    <n v="2"/>
    <m/>
    <n v="0"/>
    <n v="0"/>
    <n v="1"/>
    <n v="1"/>
    <n v="2"/>
  </r>
  <r>
    <n v="75435"/>
    <x v="1"/>
    <n v="63"/>
    <n v="3"/>
    <n v="2"/>
    <m/>
    <n v="1"/>
    <n v="5"/>
    <n v="1"/>
    <n v="89"/>
    <n v="2.2999999999999998"/>
    <n v="195"/>
    <n v="5.04"/>
    <n v="90"/>
    <n v="2.3258426966292132"/>
    <n v="84.223763653046277"/>
    <n v="2.1765691730562522"/>
    <n v="2"/>
    <n v="2"/>
    <m/>
    <n v="15"/>
    <n v="2"/>
    <n v="0"/>
    <m/>
    <m/>
    <m/>
    <n v="1"/>
    <n v="2"/>
    <n v="0"/>
    <n v="1"/>
    <n v="1"/>
    <n v="2"/>
  </r>
  <r>
    <n v="75444"/>
    <x v="1"/>
    <n v="49"/>
    <n v="3"/>
    <n v="2"/>
    <m/>
    <n v="1"/>
    <n v="5"/>
    <n v="1"/>
    <n v="50"/>
    <n v="1.29"/>
    <n v="192"/>
    <n v="4.97"/>
    <n v="57"/>
    <n v="1.4706000000000001"/>
    <n v="60.261476153903331"/>
    <n v="1.554746084770706"/>
    <n v="2"/>
    <n v="2"/>
    <m/>
    <n v="15"/>
    <n v="3"/>
    <n v="1"/>
    <n v="3"/>
    <n v="3"/>
    <n v="1"/>
    <n v="0"/>
    <n v="5"/>
    <n v="1"/>
    <n v="1"/>
    <n v="1"/>
    <n v="2"/>
  </r>
  <r>
    <n v="75447"/>
    <x v="1"/>
    <n v="33"/>
    <n v="3"/>
    <n v="2"/>
    <m/>
    <n v="1"/>
    <n v="5"/>
    <n v="1"/>
    <n v="50"/>
    <n v="1.29"/>
    <n v="138"/>
    <n v="3.57"/>
    <n v="51"/>
    <n v="1.3158000000000001"/>
    <n v="53.489818166575887"/>
    <n v="1.3800373086976581"/>
    <n v="2"/>
    <m/>
    <m/>
    <n v="15"/>
    <n v="4"/>
    <n v="3"/>
    <n v="3"/>
    <n v="3"/>
    <n v="3"/>
    <n v="1"/>
    <n v="0"/>
    <n v="0"/>
    <n v="1"/>
    <n v="1"/>
    <n v="2"/>
  </r>
  <r>
    <n v="75449"/>
    <x v="1"/>
    <n v="71"/>
    <n v="2"/>
    <n v="2"/>
    <m/>
    <n v="1"/>
    <n v="5"/>
    <n v="2"/>
    <n v="54"/>
    <n v="1.4"/>
    <n v="193"/>
    <n v="4.99"/>
    <n v="57"/>
    <n v="1.4777777777777776"/>
    <n v="44.500111155813897"/>
    <n v="1.1537065855211008"/>
    <n v="1"/>
    <n v="1"/>
    <n v="2"/>
    <n v="8"/>
    <n v="3"/>
    <n v="3"/>
    <n v="3"/>
    <n v="3"/>
    <n v="3"/>
    <n v="0"/>
    <n v="0"/>
    <n v="0"/>
    <n v="1"/>
    <n v="1"/>
    <n v="2"/>
  </r>
  <r>
    <n v="75450"/>
    <x v="1"/>
    <n v="21"/>
    <n v="4"/>
    <n v="2"/>
    <m/>
    <n v="1"/>
    <n v="4"/>
    <n v="6"/>
    <n v="53"/>
    <n v="1.37"/>
    <n v="185"/>
    <n v="4.78"/>
    <n v="56"/>
    <n v="1.4475471698113207"/>
    <n v="49.364196188510171"/>
    <n v="1.2760179014765838"/>
    <n v="2"/>
    <m/>
    <m/>
    <n v="6"/>
    <n v="3"/>
    <n v="1"/>
    <m/>
    <m/>
    <m/>
    <n v="0"/>
    <n v="0"/>
    <n v="3"/>
    <n v="1"/>
    <n v="2"/>
    <m/>
  </r>
  <r>
    <n v="75462"/>
    <x v="1"/>
    <n v="51"/>
    <n v="1"/>
    <n v="2"/>
    <m/>
    <n v="2"/>
    <n v="2"/>
    <n v="3"/>
    <n v="45"/>
    <n v="1.1599999999999999"/>
    <n v="203"/>
    <n v="5.25"/>
    <n v="49"/>
    <n v="1.2631111111111111"/>
    <n v="44.226289377549122"/>
    <n v="1.1400554595101551"/>
    <n v="1"/>
    <n v="2"/>
    <m/>
    <n v="5"/>
    <n v="4"/>
    <n v="2"/>
    <m/>
    <m/>
    <m/>
    <n v="1"/>
    <n v="4"/>
    <n v="0"/>
    <n v="1"/>
    <n v="2"/>
    <m/>
  </r>
  <r>
    <n v="75465"/>
    <x v="1"/>
    <n v="55"/>
    <n v="1"/>
    <n v="2"/>
    <m/>
    <n v="2"/>
    <n v="1"/>
    <n v="1"/>
    <n v="38"/>
    <n v="0.98"/>
    <n v="176"/>
    <n v="4.55"/>
    <n v="48"/>
    <n v="1.2378947368421052"/>
    <n v="44.228725305833578"/>
    <n v="1.1406355473609713"/>
    <n v="1"/>
    <n v="2"/>
    <m/>
    <n v="8"/>
    <n v="4"/>
    <n v="3"/>
    <n v="3"/>
    <n v="3"/>
    <n v="3"/>
    <m/>
    <n v="0"/>
    <n v="0"/>
    <n v="1"/>
    <n v="2"/>
    <m/>
  </r>
  <r>
    <n v="75467"/>
    <x v="1"/>
    <n v="39"/>
    <n v="3"/>
    <n v="2"/>
    <m/>
    <n v="1"/>
    <n v="3"/>
    <n v="3"/>
    <n v="60"/>
    <n v="1.55"/>
    <n v="237"/>
    <n v="6.13"/>
    <n v="66"/>
    <n v="1.7049999999999998"/>
    <n v="66.217744328762862"/>
    <n v="1.7106250618263739"/>
    <n v="2"/>
    <m/>
    <m/>
    <n v="10"/>
    <n v="4"/>
    <n v="3"/>
    <n v="3"/>
    <n v="3"/>
    <n v="3"/>
    <n v="0"/>
    <n v="4"/>
    <n v="0"/>
    <n v="1"/>
    <n v="1"/>
    <n v="2"/>
  </r>
  <r>
    <n v="75472"/>
    <x v="1"/>
    <n v="61"/>
    <n v="3"/>
    <n v="2"/>
    <m/>
    <n v="1"/>
    <n v="5"/>
    <n v="1"/>
    <n v="39"/>
    <n v="1.01"/>
    <n v="211"/>
    <n v="5.46"/>
    <n v="39"/>
    <n v="1.01"/>
    <n v="31.860306239145498"/>
    <n v="0.8251002385009476"/>
    <n v="2"/>
    <n v="2"/>
    <m/>
    <n v="10"/>
    <n v="3"/>
    <n v="2"/>
    <n v="3"/>
    <n v="3"/>
    <n v="3"/>
    <n v="0"/>
    <n v="0"/>
    <n v="0"/>
    <n v="1"/>
    <n v="1"/>
    <n v="2"/>
  </r>
  <r>
    <n v="75473"/>
    <x v="1"/>
    <n v="69"/>
    <n v="4"/>
    <n v="2"/>
    <m/>
    <n v="2"/>
    <n v="5"/>
    <n v="1"/>
    <n v="55"/>
    <n v="1.42"/>
    <n v="196"/>
    <n v="5.07"/>
    <n v="61"/>
    <n v="1.5749090909090908"/>
    <n v="52.517803011371136"/>
    <n v="1.3559141868390365"/>
    <n v="1"/>
    <n v="2"/>
    <m/>
    <n v="6"/>
    <n v="2"/>
    <n v="3"/>
    <n v="3"/>
    <n v="3"/>
    <n v="2"/>
    <m/>
    <n v="1"/>
    <n v="0"/>
    <n v="1"/>
    <n v="1"/>
    <n v="1"/>
  </r>
  <r>
    <n v="75476"/>
    <x v="1"/>
    <n v="25"/>
    <n v="3"/>
    <n v="1"/>
    <n v="1"/>
    <n v="1"/>
    <n v="4"/>
    <n v="1"/>
    <n v="51"/>
    <n v="1.32"/>
    <n v="140"/>
    <n v="3.62"/>
    <n v="58"/>
    <n v="1.5011764705882353"/>
    <n v="46.439702175945804"/>
    <n v="1.2019687622009503"/>
    <n v="1"/>
    <m/>
    <m/>
    <n v="9"/>
    <n v="4"/>
    <n v="1"/>
    <n v="3"/>
    <n v="3"/>
    <n v="1"/>
    <n v="0"/>
    <n v="0"/>
    <n v="1"/>
    <n v="1"/>
    <n v="1"/>
    <n v="2"/>
  </r>
  <r>
    <n v="75482"/>
    <x v="1"/>
    <n v="52"/>
    <n v="1"/>
    <n v="2"/>
    <m/>
    <n v="2"/>
    <n v="4"/>
    <n v="1"/>
    <n v="46"/>
    <n v="1.19"/>
    <n v="236"/>
    <n v="6.1"/>
    <n v="54"/>
    <n v="1.3969565217391302"/>
    <n v="43.940116857298747"/>
    <n v="1.1367117186996849"/>
    <n v="1"/>
    <n v="2"/>
    <m/>
    <n v="4"/>
    <n v="3"/>
    <n v="1"/>
    <m/>
    <m/>
    <m/>
    <m/>
    <n v="2"/>
    <n v="0"/>
    <n v="1"/>
    <n v="1"/>
    <n v="2"/>
  </r>
  <r>
    <n v="75498"/>
    <x v="1"/>
    <n v="69"/>
    <n v="3"/>
    <n v="2"/>
    <m/>
    <n v="1"/>
    <n v="3"/>
    <n v="3"/>
    <n v="50"/>
    <n v="1.29"/>
    <n v="173"/>
    <n v="4.47"/>
    <n v="51"/>
    <n v="1.3158000000000001"/>
    <n v="53.995227286762166"/>
    <n v="1.3930768639984641"/>
    <n v="2"/>
    <n v="2"/>
    <m/>
    <n v="12"/>
    <n v="4"/>
    <n v="0"/>
    <n v="3"/>
    <n v="3"/>
    <n v="2"/>
    <m/>
    <n v="1"/>
    <n v="4"/>
    <n v="1"/>
    <n v="1"/>
    <n v="2"/>
  </r>
  <r>
    <n v="75500"/>
    <x v="1"/>
    <n v="75"/>
    <n v="3"/>
    <n v="2"/>
    <m/>
    <n v="1"/>
    <n v="5"/>
    <n v="2"/>
    <n v="78"/>
    <n v="2.02"/>
    <n v="240"/>
    <n v="6.21"/>
    <n v="82"/>
    <n v="2.123589743589744"/>
    <n v="77.275219968401643"/>
    <n v="2.00123005559194"/>
    <n v="2"/>
    <n v="2"/>
    <m/>
    <n v="7"/>
    <n v="1"/>
    <n v="3"/>
    <n v="3"/>
    <n v="3"/>
    <n v="3"/>
    <n v="0"/>
    <n v="0"/>
    <n v="1"/>
    <n v="2"/>
    <n v="1"/>
    <n v="2"/>
  </r>
  <r>
    <n v="75504"/>
    <x v="1"/>
    <n v="33"/>
    <n v="3"/>
    <n v="2"/>
    <m/>
    <n v="1"/>
    <n v="3"/>
    <n v="1"/>
    <n v="46"/>
    <n v="1.19"/>
    <n v="235"/>
    <n v="6.08"/>
    <n v="43"/>
    <n v="1.112391304347826"/>
    <n v="40.255421370889835"/>
    <n v="1.0413902485078022"/>
    <n v="2"/>
    <m/>
    <m/>
    <n v="6"/>
    <n v="4"/>
    <n v="3"/>
    <n v="3"/>
    <n v="2"/>
    <n v="2"/>
    <n v="3"/>
    <n v="5"/>
    <n v="10"/>
    <n v="1"/>
    <n v="1"/>
    <n v="2"/>
  </r>
  <r>
    <n v="75506"/>
    <x v="1"/>
    <n v="25"/>
    <n v="1"/>
    <n v="2"/>
    <m/>
    <n v="2"/>
    <n v="4"/>
    <n v="1"/>
    <n v="43"/>
    <n v="1.1100000000000001"/>
    <n v="115"/>
    <n v="2.97"/>
    <n v="41"/>
    <n v="1.0583720930232559"/>
    <n v="35.705968104769397"/>
    <n v="0.9217121999138147"/>
    <n v="1"/>
    <m/>
    <m/>
    <n v="3"/>
    <n v="3"/>
    <n v="3"/>
    <n v="3"/>
    <n v="2"/>
    <n v="2"/>
    <n v="3"/>
    <n v="6"/>
    <n v="2"/>
    <n v="1"/>
    <n v="2"/>
    <m/>
  </r>
  <r>
    <n v="75507"/>
    <x v="1"/>
    <n v="21"/>
    <n v="1"/>
    <n v="2"/>
    <m/>
    <n v="2"/>
    <n v="4"/>
    <n v="5"/>
    <n v="58"/>
    <n v="1.5"/>
    <n v="154"/>
    <n v="3.98"/>
    <n v="67"/>
    <n v="1.7327586206896552"/>
    <n v="50.848852142735446"/>
    <n v="1.3150565209328133"/>
    <n v="1"/>
    <m/>
    <m/>
    <n v="12"/>
    <n v="3"/>
    <n v="0"/>
    <m/>
    <m/>
    <m/>
    <n v="0"/>
    <n v="0"/>
    <n v="0"/>
    <n v="1"/>
    <n v="2"/>
    <m/>
  </r>
  <r>
    <n v="75511"/>
    <x v="1"/>
    <n v="49"/>
    <n v="3"/>
    <n v="2"/>
    <m/>
    <n v="1"/>
    <n v="5"/>
    <n v="5"/>
    <n v="74"/>
    <n v="1.91"/>
    <n v="209"/>
    <n v="5.4"/>
    <n v="75"/>
    <n v="1.9358108108108107"/>
    <n v="67.871646578091102"/>
    <n v="1.7518222292453245"/>
    <n v="2"/>
    <n v="2"/>
    <m/>
    <n v="14"/>
    <n v="2"/>
    <n v="3"/>
    <n v="3"/>
    <n v="3"/>
    <n v="2"/>
    <n v="1"/>
    <n v="3"/>
    <n v="0"/>
    <n v="1"/>
    <n v="1"/>
    <n v="2"/>
  </r>
  <r>
    <n v="75519"/>
    <x v="1"/>
    <n v="44"/>
    <n v="4"/>
    <n v="2"/>
    <m/>
    <n v="2"/>
    <n v="5"/>
    <n v="1"/>
    <n v="78"/>
    <n v="2.02"/>
    <n v="166"/>
    <n v="4.29"/>
    <n v="76"/>
    <n v="1.9682051282051283"/>
    <n v="71.91037090813046"/>
    <n v="1.862294220954148"/>
    <n v="1"/>
    <n v="2"/>
    <m/>
    <n v="15"/>
    <n v="3"/>
    <n v="3"/>
    <n v="3"/>
    <n v="2"/>
    <n v="2"/>
    <n v="2"/>
    <n v="0"/>
    <n v="0"/>
    <n v="1"/>
    <n v="1"/>
    <n v="2"/>
  </r>
  <r>
    <n v="75521"/>
    <x v="1"/>
    <n v="49"/>
    <n v="1"/>
    <n v="2"/>
    <m/>
    <n v="2"/>
    <n v="2"/>
    <n v="1"/>
    <n v="37"/>
    <n v="0.96"/>
    <n v="187"/>
    <n v="4.84"/>
    <n v="47"/>
    <n v="1.2194594594594594"/>
    <n v="34.738701659693547"/>
    <n v="0.90132847549475137"/>
    <n v="1"/>
    <n v="2"/>
    <m/>
    <n v="5"/>
    <n v="4"/>
    <n v="3"/>
    <n v="3"/>
    <n v="3"/>
    <n v="3"/>
    <n v="0"/>
    <n v="0"/>
    <n v="0"/>
    <n v="1"/>
    <n v="2"/>
    <m/>
  </r>
  <r>
    <n v="75527"/>
    <x v="1"/>
    <n v="58"/>
    <n v="3"/>
    <n v="2"/>
    <m/>
    <n v="1"/>
    <n v="5"/>
    <n v="5"/>
    <n v="55"/>
    <n v="1.42"/>
    <n v="139"/>
    <n v="3.59"/>
    <n v="52"/>
    <n v="1.3425454545454547"/>
    <n v="56.843860636856952"/>
    <n v="1.4676051291697612"/>
    <n v="2"/>
    <n v="2"/>
    <m/>
    <n v="2"/>
    <n v="5"/>
    <n v="2"/>
    <n v="3"/>
    <n v="3"/>
    <n v="3"/>
    <n v="1"/>
    <n v="0"/>
    <n v="0"/>
    <n v="1"/>
    <n v="1"/>
    <n v="1"/>
  </r>
  <r>
    <n v="75528"/>
    <x v="1"/>
    <n v="39"/>
    <n v="3"/>
    <n v="2"/>
    <m/>
    <n v="1"/>
    <n v="3"/>
    <n v="1"/>
    <n v="54"/>
    <n v="1.4"/>
    <n v="213"/>
    <n v="5.51"/>
    <n v="51"/>
    <n v="1.322222222222222"/>
    <n v="54.957778218812905"/>
    <n v="1.4248312871544087"/>
    <n v="2"/>
    <m/>
    <m/>
    <n v="9"/>
    <n v="2"/>
    <n v="3"/>
    <n v="3"/>
    <n v="3"/>
    <n v="3"/>
    <n v="3"/>
    <n v="0"/>
    <n v="0"/>
    <n v="1"/>
    <n v="1"/>
    <n v="2"/>
  </r>
  <r>
    <n v="75531"/>
    <x v="1"/>
    <n v="37"/>
    <n v="3"/>
    <n v="2"/>
    <m/>
    <n v="1"/>
    <n v="2"/>
    <n v="1"/>
    <n v="36"/>
    <n v="0.93"/>
    <n v="223"/>
    <n v="5.77"/>
    <n v="45"/>
    <n v="1.1625000000000001"/>
    <n v="36.655072637165929"/>
    <n v="0.94692270979345317"/>
    <n v="2"/>
    <m/>
    <m/>
    <n v="15"/>
    <n v="3"/>
    <n v="3"/>
    <n v="3"/>
    <n v="3"/>
    <n v="3"/>
    <n v="2"/>
    <n v="1"/>
    <n v="0"/>
    <n v="1"/>
    <n v="2"/>
    <m/>
  </r>
  <r>
    <n v="75537"/>
    <x v="1"/>
    <n v="42"/>
    <n v="2"/>
    <n v="2"/>
    <m/>
    <n v="2"/>
    <n v="4"/>
    <n v="1"/>
    <n v="47"/>
    <n v="1.22"/>
    <n v="211"/>
    <n v="5.46"/>
    <n v="49"/>
    <n v="1.2719148936170213"/>
    <n v="44.738809326059048"/>
    <n v="1.1613052633572774"/>
    <n v="1"/>
    <n v="2"/>
    <m/>
    <n v="14"/>
    <n v="3"/>
    <n v="3"/>
    <n v="2"/>
    <n v="2"/>
    <n v="2"/>
    <n v="1"/>
    <n v="2"/>
    <n v="4"/>
    <n v="1"/>
    <n v="1"/>
    <n v="2"/>
  </r>
  <r>
    <n v="75538"/>
    <x v="1"/>
    <n v="36"/>
    <n v="1"/>
    <n v="2"/>
    <m/>
    <n v="2"/>
    <n v="1"/>
    <n v="1"/>
    <n v="36"/>
    <n v="0.93"/>
    <n v="153"/>
    <n v="3.96"/>
    <n v="33"/>
    <n v="0.85250000000000004"/>
    <n v="40.50959609026404"/>
    <n v="1.0464978989984877"/>
    <n v="1"/>
    <m/>
    <m/>
    <n v="7"/>
    <n v="3"/>
    <n v="2"/>
    <n v="3"/>
    <n v="3"/>
    <n v="2"/>
    <n v="3"/>
    <n v="21"/>
    <n v="8"/>
    <n v="1"/>
    <n v="2"/>
    <m/>
  </r>
  <r>
    <n v="75542"/>
    <x v="1"/>
    <n v="74"/>
    <n v="3"/>
    <n v="2"/>
    <m/>
    <n v="1"/>
    <n v="3"/>
    <n v="2"/>
    <n v="58"/>
    <n v="1.5"/>
    <n v="187"/>
    <n v="4.84"/>
    <n v="64"/>
    <n v="1.6551724137931034"/>
    <n v="67.79140655363868"/>
    <n v="1.7532260315596209"/>
    <n v="2"/>
    <n v="2"/>
    <m/>
    <n v="13"/>
    <n v="2"/>
    <n v="3"/>
    <n v="3"/>
    <n v="3"/>
    <n v="3"/>
    <n v="0"/>
    <n v="3"/>
    <n v="0"/>
    <n v="1"/>
    <n v="1"/>
    <n v="2"/>
  </r>
  <r>
    <n v="75543"/>
    <x v="1"/>
    <n v="66"/>
    <n v="3"/>
    <n v="2"/>
    <m/>
    <n v="1"/>
    <n v="4"/>
    <n v="1"/>
    <n v="71"/>
    <n v="1.84"/>
    <n v="214"/>
    <n v="5.53"/>
    <n v="65"/>
    <n v="1.6845070422535213"/>
    <n v="74.796067893160014"/>
    <n v="1.938376970752316"/>
    <n v="2"/>
    <n v="1"/>
    <n v="2"/>
    <n v="7"/>
    <n v="3"/>
    <n v="0"/>
    <n v="2"/>
    <n v="2"/>
    <n v="1"/>
    <m/>
    <n v="0"/>
    <n v="3"/>
    <n v="1"/>
    <n v="1"/>
    <n v="2"/>
  </r>
  <r>
    <n v="75546"/>
    <x v="1"/>
    <n v="37"/>
    <n v="4"/>
    <n v="2"/>
    <m/>
    <n v="1"/>
    <n v="4"/>
    <n v="6"/>
    <n v="55"/>
    <n v="1.42"/>
    <n v="146"/>
    <n v="3.78"/>
    <n v="59"/>
    <n v="1.5232727272727273"/>
    <n v="57.845496513999912"/>
    <n v="1.4934655463614521"/>
    <n v="2"/>
    <m/>
    <m/>
    <n v="9"/>
    <n v="4"/>
    <n v="2"/>
    <n v="3"/>
    <n v="2"/>
    <n v="2"/>
    <n v="9"/>
    <n v="0"/>
    <n v="0"/>
    <n v="1"/>
    <n v="1"/>
    <n v="2"/>
  </r>
  <r>
    <n v="75547"/>
    <x v="1"/>
    <n v="62"/>
    <n v="2"/>
    <n v="2"/>
    <m/>
    <n v="2"/>
    <n v="1"/>
    <n v="1"/>
    <n v="49"/>
    <n v="1.27"/>
    <n v="203"/>
    <n v="5.25"/>
    <n v="46"/>
    <n v="1.1922448979591838"/>
    <n v="46.220379917860342"/>
    <n v="1.1979567856261764"/>
    <n v="1"/>
    <n v="1"/>
    <n v="1"/>
    <n v="13"/>
    <n v="4"/>
    <n v="1"/>
    <n v="3"/>
    <n v="3"/>
    <n v="3"/>
    <m/>
    <n v="0"/>
    <n v="0"/>
    <n v="2"/>
    <n v="2"/>
    <m/>
  </r>
  <r>
    <n v="75549"/>
    <x v="1"/>
    <n v="38"/>
    <n v="3"/>
    <n v="2"/>
    <m/>
    <n v="1"/>
    <n v="5"/>
    <n v="1"/>
    <n v="76"/>
    <n v="1.97"/>
    <n v="164"/>
    <n v="4.24"/>
    <n v="70"/>
    <n v="1.8144736842105265"/>
    <n v="80.035414810818708"/>
    <n v="2.0746021997014847"/>
    <n v="2"/>
    <m/>
    <m/>
    <m/>
    <n v="2"/>
    <n v="2"/>
    <n v="3"/>
    <n v="3"/>
    <n v="2"/>
    <n v="2"/>
    <n v="0"/>
    <n v="2"/>
    <n v="1"/>
    <n v="1"/>
    <n v="2"/>
  </r>
  <r>
    <n v="75550"/>
    <x v="1"/>
    <n v="21"/>
    <n v="6"/>
    <n v="2"/>
    <m/>
    <n v="2"/>
    <n v="3"/>
    <n v="1"/>
    <n v="61"/>
    <n v="1.58"/>
    <n v="160"/>
    <n v="4.1399999999999997"/>
    <n v="64"/>
    <n v="1.657704918032787"/>
    <n v="61.277484308690063"/>
    <n v="1.587187298487382"/>
    <n v="1"/>
    <m/>
    <m/>
    <n v="3"/>
    <n v="3"/>
    <n v="2"/>
    <n v="3"/>
    <n v="3"/>
    <n v="2"/>
    <m/>
    <n v="0"/>
    <n v="0"/>
    <n v="1"/>
    <n v="2"/>
    <m/>
  </r>
  <r>
    <n v="75552"/>
    <x v="1"/>
    <n v="80"/>
    <n v="1"/>
    <n v="2"/>
    <m/>
    <n v="1"/>
    <n v="4"/>
    <n v="2"/>
    <n v="62"/>
    <n v="1.6"/>
    <n v="167"/>
    <n v="4.32"/>
    <n v="67"/>
    <n v="1.7290322580645161"/>
    <n v="58.192013215427004"/>
    <n v="1.5017293733013422"/>
    <n v="1"/>
    <n v="2"/>
    <m/>
    <n v="4"/>
    <n v="4"/>
    <n v="3"/>
    <n v="3"/>
    <n v="3"/>
    <n v="3"/>
    <m/>
    <n v="0"/>
    <n v="0"/>
    <n v="2"/>
    <n v="1"/>
    <n v="2"/>
  </r>
  <r>
    <n v="75553"/>
    <x v="1"/>
    <n v="80"/>
    <n v="3"/>
    <n v="2"/>
    <m/>
    <n v="1"/>
    <n v="5"/>
    <n v="2"/>
    <n v="47"/>
    <n v="1.22"/>
    <n v="230"/>
    <n v="5.95"/>
    <n v="56"/>
    <n v="1.4536170212765955"/>
    <n v="50.553445523040686"/>
    <n v="1.3122383731512688"/>
    <n v="2"/>
    <n v="2"/>
    <m/>
    <n v="4"/>
    <n v="2"/>
    <n v="3"/>
    <n v="3"/>
    <n v="3"/>
    <n v="3"/>
    <m/>
    <n v="2"/>
    <n v="15"/>
    <n v="1"/>
    <n v="1"/>
    <n v="2"/>
  </r>
  <r>
    <n v="75555"/>
    <x v="1"/>
    <n v="58"/>
    <n v="4"/>
    <n v="2"/>
    <m/>
    <n v="1"/>
    <n v="2"/>
    <n v="2"/>
    <n v="77"/>
    <n v="1.99"/>
    <n v="246"/>
    <n v="6.36"/>
    <n v="72"/>
    <n v="1.8607792207792209"/>
    <n v="78.973519699101658"/>
    <n v="2.041003950665095"/>
    <n v="1"/>
    <n v="1"/>
    <n v="1"/>
    <n v="3"/>
    <n v="4"/>
    <n v="1"/>
    <m/>
    <m/>
    <m/>
    <n v="3"/>
    <n v="0"/>
    <n v="0"/>
    <n v="1"/>
    <n v="1"/>
    <n v="2"/>
  </r>
  <r>
    <n v="75557"/>
    <x v="1"/>
    <n v="50"/>
    <n v="3"/>
    <n v="2"/>
    <m/>
    <n v="1"/>
    <n v="3"/>
    <n v="1"/>
    <n v="49"/>
    <n v="1.27"/>
    <n v="255"/>
    <n v="6.59"/>
    <n v="43"/>
    <n v="1.1144897959183673"/>
    <n v="50.174796707492654"/>
    <n v="1.3004488126227687"/>
    <n v="2"/>
    <n v="2"/>
    <m/>
    <n v="6"/>
    <n v="2"/>
    <n v="3"/>
    <n v="3"/>
    <n v="3"/>
    <n v="3"/>
    <n v="3"/>
    <n v="1"/>
    <n v="3"/>
    <n v="1"/>
    <n v="2"/>
    <m/>
  </r>
  <r>
    <n v="75563"/>
    <x v="1"/>
    <n v="51"/>
    <n v="6"/>
    <n v="2"/>
    <m/>
    <n v="2"/>
    <n v="5"/>
    <n v="1"/>
    <n v="83"/>
    <n v="2.15"/>
    <n v="153"/>
    <n v="3.96"/>
    <n v="85"/>
    <n v="2.2018072289156625"/>
    <n v="84.300762461426075"/>
    <n v="2.1836944493020005"/>
    <n v="1"/>
    <n v="2"/>
    <m/>
    <m/>
    <n v="3"/>
    <n v="3"/>
    <n v="0"/>
    <n v="9"/>
    <n v="2"/>
    <m/>
    <n v="5"/>
    <n v="0"/>
    <n v="1"/>
    <n v="1"/>
    <n v="2"/>
  </r>
  <r>
    <n v="75567"/>
    <x v="1"/>
    <n v="29"/>
    <n v="4"/>
    <n v="1"/>
    <n v="1"/>
    <n v="1"/>
    <n v="4"/>
    <n v="5"/>
    <n v="39"/>
    <n v="1.01"/>
    <n v="198"/>
    <n v="5.12"/>
    <n v="42"/>
    <n v="1.0876923076923077"/>
    <n v="33.614126351176779"/>
    <n v="0.87051968242791156"/>
    <n v="2"/>
    <m/>
    <m/>
    <m/>
    <n v="3"/>
    <n v="3"/>
    <n v="3"/>
    <n v="3"/>
    <n v="3"/>
    <n v="4"/>
    <n v="2"/>
    <n v="0"/>
    <n v="1"/>
    <n v="1"/>
    <n v="2"/>
  </r>
  <r>
    <n v="75572"/>
    <x v="1"/>
    <n v="68"/>
    <n v="1"/>
    <n v="2"/>
    <m/>
    <n v="1"/>
    <n v="1"/>
    <n v="2"/>
    <n v="53"/>
    <n v="1.37"/>
    <n v="173"/>
    <n v="4.47"/>
    <n v="57"/>
    <n v="1.4733962264150944"/>
    <n v="56.261561431087884"/>
    <n v="1.4543082860488756"/>
    <n v="1"/>
    <n v="2"/>
    <m/>
    <n v="2"/>
    <n v="4"/>
    <n v="2"/>
    <n v="0"/>
    <n v="0"/>
    <n v="2"/>
    <n v="2"/>
    <n v="0"/>
    <n v="0"/>
    <n v="1"/>
    <n v="1"/>
    <n v="2"/>
  </r>
  <r>
    <n v="75573"/>
    <x v="1"/>
    <n v="67"/>
    <n v="1"/>
    <n v="2"/>
    <m/>
    <n v="2"/>
    <n v="1"/>
    <n v="4"/>
    <n v="53"/>
    <n v="1.37"/>
    <n v="230"/>
    <n v="5.95"/>
    <n v="60"/>
    <n v="1.5509433962264152"/>
    <n v="57.84164517820772"/>
    <n v="1.4951519602668788"/>
    <n v="1"/>
    <n v="1"/>
    <n v="1"/>
    <n v="3"/>
    <n v="5"/>
    <n v="3"/>
    <n v="2"/>
    <n v="2"/>
    <n v="2"/>
    <n v="1"/>
    <n v="2"/>
    <n v="2"/>
    <n v="1"/>
    <n v="1"/>
    <n v="2"/>
  </r>
  <r>
    <n v="75581"/>
    <x v="1"/>
    <n v="74"/>
    <n v="3"/>
    <n v="2"/>
    <m/>
    <n v="1"/>
    <n v="3"/>
    <n v="2"/>
    <n v="49"/>
    <n v="1.27"/>
    <n v="138"/>
    <n v="3.57"/>
    <n v="48"/>
    <n v="1.2440816326530613"/>
    <n v="51.605182250572042"/>
    <n v="1.3375220705760509"/>
    <n v="1"/>
    <n v="1"/>
    <n v="2"/>
    <n v="4"/>
    <n v="3"/>
    <n v="2"/>
    <n v="2"/>
    <n v="3"/>
    <n v="3"/>
    <n v="0"/>
    <n v="0"/>
    <n v="2"/>
    <n v="1"/>
    <n v="1"/>
    <n v="2"/>
  </r>
  <r>
    <n v="75584"/>
    <x v="1"/>
    <n v="52"/>
    <n v="4"/>
    <n v="2"/>
    <m/>
    <n v="2"/>
    <n v="5"/>
    <n v="3"/>
    <n v="40"/>
    <n v="1.03"/>
    <n v="166"/>
    <n v="4.29"/>
    <n v="40"/>
    <n v="1.03"/>
    <n v="36.388817330127246"/>
    <n v="0.9370120462507765"/>
    <n v="1"/>
    <n v="1"/>
    <n v="2"/>
    <n v="10"/>
    <n v="3"/>
    <n v="2"/>
    <m/>
    <m/>
    <m/>
    <n v="1"/>
    <n v="0"/>
    <n v="0"/>
    <n v="1"/>
    <n v="2"/>
    <m/>
  </r>
  <r>
    <n v="75592"/>
    <x v="1"/>
    <n v="69"/>
    <n v="6"/>
    <n v="2"/>
    <m/>
    <n v="2"/>
    <n v="1"/>
    <n v="3"/>
    <n v="66"/>
    <n v="1.71"/>
    <n v="224"/>
    <n v="5.79"/>
    <n v="71"/>
    <n v="1.8395454545454546"/>
    <n v="59.901872382825246"/>
    <n v="1.5520030571913814"/>
    <n v="1"/>
    <n v="2"/>
    <m/>
    <n v="6"/>
    <n v="1"/>
    <n v="3"/>
    <n v="0"/>
    <n v="0"/>
    <n v="0"/>
    <n v="0"/>
    <n v="0"/>
    <n v="0"/>
    <n v="2"/>
    <n v="1"/>
    <n v="2"/>
  </r>
  <r>
    <n v="75593"/>
    <x v="1"/>
    <n v="34"/>
    <n v="1"/>
    <n v="2"/>
    <m/>
    <n v="1"/>
    <n v="2"/>
    <n v="5"/>
    <n v="45"/>
    <n v="1.1599999999999999"/>
    <n v="182"/>
    <n v="4.71"/>
    <n v="40"/>
    <n v="1.0311111111111111"/>
    <n v="43.313828458637488"/>
    <n v="1.1165342447115441"/>
    <n v="2"/>
    <m/>
    <m/>
    <n v="13"/>
    <n v="2"/>
    <n v="3"/>
    <m/>
    <m/>
    <m/>
    <n v="2"/>
    <n v="0"/>
    <n v="0"/>
    <n v="2"/>
    <n v="1"/>
    <n v="2"/>
  </r>
  <r>
    <n v="75594"/>
    <x v="1"/>
    <n v="26"/>
    <n v="3"/>
    <n v="2"/>
    <m/>
    <n v="1"/>
    <n v="2"/>
    <n v="6"/>
    <n v="59"/>
    <n v="1.53"/>
    <n v="174"/>
    <n v="4.5"/>
    <n v="54"/>
    <n v="1.4003389830508475"/>
    <n v="61.215493698270443"/>
    <n v="1.5874526331924368"/>
    <n v="2"/>
    <m/>
    <m/>
    <n v="2"/>
    <n v="3"/>
    <n v="2"/>
    <n v="3"/>
    <n v="2"/>
    <n v="2"/>
    <n v="1"/>
    <n v="0"/>
    <n v="1"/>
    <n v="1"/>
    <n v="2"/>
    <m/>
  </r>
  <r>
    <n v="75598"/>
    <x v="1"/>
    <n v="62"/>
    <n v="1"/>
    <n v="2"/>
    <m/>
    <n v="1"/>
    <n v="4"/>
    <n v="1"/>
    <n v="66"/>
    <n v="1.71"/>
    <n v="200"/>
    <n v="5.17"/>
    <n v="65"/>
    <n v="1.6840909090909089"/>
    <n v="63.871435076865936"/>
    <n v="1.6548508179006174"/>
    <n v="1"/>
    <n v="1"/>
    <n v="2"/>
    <n v="15"/>
    <n v="3"/>
    <n v="3"/>
    <n v="3"/>
    <n v="3"/>
    <n v="0"/>
    <n v="0"/>
    <n v="0"/>
    <n v="4"/>
    <n v="2"/>
    <n v="1"/>
    <n v="2"/>
  </r>
  <r>
    <n v="75609"/>
    <x v="1"/>
    <n v="80"/>
    <n v="3"/>
    <n v="2"/>
    <m/>
    <n v="1"/>
    <n v="4"/>
    <n v="1"/>
    <n v="126"/>
    <n v="3.26"/>
    <n v="210"/>
    <n v="5.43"/>
    <n v="136"/>
    <n v="3.5187301587301585"/>
    <n v="126.88192525267721"/>
    <n v="3.2828180660613309"/>
    <n v="2"/>
    <n v="1"/>
    <n v="3"/>
    <n v="15"/>
    <n v="1"/>
    <n v="0"/>
    <m/>
    <m/>
    <m/>
    <m/>
    <n v="0"/>
    <n v="0"/>
    <n v="2"/>
    <n v="1"/>
    <n v="2"/>
  </r>
  <r>
    <n v="75612"/>
    <x v="1"/>
    <n v="61"/>
    <n v="3"/>
    <n v="2"/>
    <m/>
    <n v="1"/>
    <n v="5"/>
    <n v="1"/>
    <n v="70"/>
    <n v="1.81"/>
    <n v="234"/>
    <n v="6.05"/>
    <n v="76"/>
    <n v="1.9651428571428571"/>
    <n v="75.365733564929371"/>
    <n v="1.9487425393217455"/>
    <n v="2"/>
    <n v="2"/>
    <m/>
    <n v="14"/>
    <n v="3"/>
    <n v="1"/>
    <n v="3"/>
    <n v="3"/>
    <n v="2"/>
    <n v="1"/>
    <n v="0"/>
    <n v="3"/>
    <n v="1"/>
    <n v="1"/>
    <n v="2"/>
  </r>
  <r>
    <n v="75613"/>
    <x v="1"/>
    <n v="55"/>
    <n v="4"/>
    <n v="1"/>
    <n v="2"/>
    <n v="1"/>
    <n v="3"/>
    <n v="3"/>
    <n v="63"/>
    <n v="1.63"/>
    <n v="183"/>
    <n v="4.7300000000000004"/>
    <n v="60"/>
    <n v="1.5523809523809524"/>
    <n v="59.362017583631882"/>
    <n v="1.5358744231955548"/>
    <n v="2"/>
    <n v="2"/>
    <m/>
    <n v="12"/>
    <n v="3"/>
    <n v="2"/>
    <m/>
    <m/>
    <m/>
    <n v="1"/>
    <n v="1"/>
    <n v="0"/>
    <n v="1"/>
    <n v="2"/>
    <m/>
  </r>
  <r>
    <n v="75620"/>
    <x v="1"/>
    <n v="52"/>
    <n v="4"/>
    <n v="2"/>
    <m/>
    <n v="1"/>
    <n v="2"/>
    <n v="5"/>
    <n v="31"/>
    <n v="0.8"/>
    <n v="177"/>
    <n v="4.58"/>
    <n v="31"/>
    <n v="0.8"/>
    <n v="39.872333210562999"/>
    <n v="1.0289634376919483"/>
    <n v="2"/>
    <n v="2"/>
    <m/>
    <n v="6"/>
    <n v="2"/>
    <n v="2"/>
    <n v="3"/>
    <n v="2"/>
    <n v="2"/>
    <m/>
    <n v="3"/>
    <n v="4"/>
    <n v="1"/>
    <n v="1"/>
    <n v="2"/>
  </r>
  <r>
    <n v="75621"/>
    <x v="1"/>
    <n v="59"/>
    <n v="4"/>
    <n v="2"/>
    <m/>
    <n v="1"/>
    <n v="3"/>
    <n v="1"/>
    <n v="34"/>
    <n v="0.88"/>
    <n v="204"/>
    <n v="5.28"/>
    <n v="39"/>
    <n v="1.0094117647058825"/>
    <n v="38.292792985865226"/>
    <n v="0.99110758316357062"/>
    <n v="1"/>
    <n v="2"/>
    <m/>
    <n v="15"/>
    <n v="3"/>
    <n v="1"/>
    <n v="3"/>
    <n v="3"/>
    <n v="3"/>
    <m/>
    <n v="2"/>
    <n v="0"/>
    <n v="1"/>
    <n v="1"/>
    <n v="2"/>
  </r>
  <r>
    <n v="75624"/>
    <x v="1"/>
    <n v="21"/>
    <n v="2"/>
    <n v="2"/>
    <m/>
    <n v="2"/>
    <n v="2"/>
    <n v="5"/>
    <n v="35"/>
    <n v="0.91"/>
    <n v="147"/>
    <n v="3.8"/>
    <n v="45"/>
    <n v="1.1700000000000002"/>
    <n v="31.387693704688516"/>
    <n v="0.8160800363219014"/>
    <n v="2"/>
    <m/>
    <m/>
    <n v="8"/>
    <n v="5"/>
    <n v="0"/>
    <m/>
    <m/>
    <m/>
    <m/>
    <n v="0"/>
    <n v="0"/>
    <n v="1"/>
    <n v="2"/>
    <m/>
  </r>
  <r>
    <n v="75625"/>
    <x v="1"/>
    <n v="60"/>
    <n v="4"/>
    <n v="2"/>
    <m/>
    <n v="1"/>
    <n v="2"/>
    <n v="5"/>
    <n v="44"/>
    <n v="1.1399999999999999"/>
    <n v="156"/>
    <n v="4.03"/>
    <n v="45"/>
    <n v="1.1659090909090908"/>
    <n v="28.41012194068918"/>
    <n v="0.73608043209967411"/>
    <n v="2"/>
    <n v="2"/>
    <m/>
    <n v="3"/>
    <n v="4"/>
    <n v="1"/>
    <n v="3"/>
    <n v="1"/>
    <n v="1"/>
    <m/>
    <n v="0"/>
    <n v="0"/>
    <n v="1"/>
    <n v="1"/>
    <n v="2"/>
  </r>
  <r>
    <n v="75628"/>
    <x v="1"/>
    <n v="70"/>
    <n v="3"/>
    <n v="2"/>
    <m/>
    <n v="1"/>
    <n v="4"/>
    <n v="1"/>
    <n v="52"/>
    <n v="1.34"/>
    <n v="241"/>
    <n v="6.23"/>
    <n v="60"/>
    <n v="1.5461538461538462"/>
    <n v="53.526956170528557"/>
    <n v="1.3793484859328513"/>
    <n v="2"/>
    <n v="2"/>
    <m/>
    <n v="10"/>
    <n v="2"/>
    <n v="3"/>
    <n v="3"/>
    <n v="3"/>
    <n v="3"/>
    <n v="4"/>
    <n v="0"/>
    <n v="0"/>
    <n v="1"/>
    <n v="1"/>
    <n v="2"/>
  </r>
  <r>
    <n v="75630"/>
    <x v="1"/>
    <n v="59"/>
    <n v="1"/>
    <n v="2"/>
    <m/>
    <n v="1"/>
    <n v="3"/>
    <n v="1"/>
    <n v="47"/>
    <n v="1.22"/>
    <n v="176"/>
    <n v="4.55"/>
    <n v="53"/>
    <n v="1.3757446808510638"/>
    <n v="47.593308674618072"/>
    <n v="1.2354007783624266"/>
    <n v="1"/>
    <n v="2"/>
    <m/>
    <n v="6"/>
    <n v="3"/>
    <n v="0"/>
    <n v="3"/>
    <n v="2"/>
    <n v="1"/>
    <n v="0"/>
    <n v="0"/>
    <n v="0"/>
    <n v="2"/>
    <n v="1"/>
    <n v="2"/>
  </r>
  <r>
    <n v="75631"/>
    <x v="1"/>
    <n v="72"/>
    <n v="4"/>
    <n v="2"/>
    <m/>
    <n v="1"/>
    <n v="3"/>
    <n v="1"/>
    <n v="60"/>
    <n v="1.55"/>
    <n v="280"/>
    <n v="7.24"/>
    <n v="62"/>
    <n v="1.6016666666666668"/>
    <n v="52.083588446563141"/>
    <n v="1.3454927015362146"/>
    <n v="1"/>
    <n v="1"/>
    <n v="2"/>
    <n v="8"/>
    <n v="3"/>
    <n v="1"/>
    <n v="3"/>
    <n v="2"/>
    <n v="2"/>
    <n v="2"/>
    <n v="4"/>
    <n v="0"/>
    <n v="1"/>
    <n v="1"/>
    <n v="2"/>
  </r>
  <r>
    <n v="75635"/>
    <x v="1"/>
    <n v="60"/>
    <n v="4"/>
    <n v="2"/>
    <m/>
    <n v="1"/>
    <n v="4"/>
    <n v="1"/>
    <n v="68"/>
    <n v="1.76"/>
    <n v="181"/>
    <n v="4.68"/>
    <n v="74"/>
    <n v="1.915294117647059"/>
    <n v="56.672386284664093"/>
    <n v="1.4668147038383648"/>
    <n v="1"/>
    <n v="2"/>
    <m/>
    <n v="5"/>
    <n v="4"/>
    <n v="1"/>
    <n v="3"/>
    <n v="3"/>
    <n v="2"/>
    <m/>
    <n v="2"/>
    <n v="8"/>
    <n v="1"/>
    <n v="1"/>
    <n v="2"/>
  </r>
  <r>
    <n v="75636"/>
    <x v="1"/>
    <n v="35"/>
    <n v="3"/>
    <n v="2"/>
    <m/>
    <n v="1"/>
    <n v="4"/>
    <n v="1"/>
    <n v="52"/>
    <n v="1.34"/>
    <n v="180"/>
    <n v="4.6500000000000004"/>
    <n v="47"/>
    <n v="1.2111538461538462"/>
    <n v="51.329763778303608"/>
    <n v="1.3227285281332084"/>
    <n v="2"/>
    <m/>
    <m/>
    <n v="6"/>
    <n v="5"/>
    <n v="2"/>
    <n v="2"/>
    <n v="2"/>
    <n v="2"/>
    <n v="10"/>
    <n v="10"/>
    <n v="10"/>
    <n v="1"/>
    <n v="1"/>
    <n v="2"/>
  </r>
  <r>
    <n v="75637"/>
    <x v="1"/>
    <n v="70"/>
    <n v="3"/>
    <n v="2"/>
    <m/>
    <n v="1"/>
    <n v="5"/>
    <n v="2"/>
    <n v="70"/>
    <n v="1.81"/>
    <n v="140"/>
    <n v="3.62"/>
    <n v="67"/>
    <n v="1.7324285714285717"/>
    <n v="76.432694940157731"/>
    <n v="1.9763311120240785"/>
    <n v="2"/>
    <n v="2"/>
    <m/>
    <n v="15"/>
    <n v="2"/>
    <n v="2"/>
    <n v="3"/>
    <n v="3"/>
    <n v="3"/>
    <n v="0"/>
    <n v="0"/>
    <n v="0"/>
    <n v="2"/>
    <n v="1"/>
    <n v="2"/>
  </r>
  <r>
    <n v="75640"/>
    <x v="1"/>
    <n v="22"/>
    <n v="3"/>
    <n v="2"/>
    <m/>
    <n v="1"/>
    <n v="3"/>
    <n v="1"/>
    <n v="55"/>
    <n v="1.42"/>
    <n v="193"/>
    <n v="4.99"/>
    <n v="61"/>
    <n v="1.5749090909090908"/>
    <n v="49.488559330024941"/>
    <n v="1.277704622702462"/>
    <n v="2"/>
    <m/>
    <m/>
    <n v="5"/>
    <n v="3"/>
    <n v="0"/>
    <n v="3"/>
    <n v="2"/>
    <n v="2"/>
    <m/>
    <n v="0"/>
    <n v="0"/>
    <n v="2"/>
    <n v="1"/>
    <n v="2"/>
  </r>
  <r>
    <n v="75641"/>
    <x v="1"/>
    <n v="49"/>
    <n v="3"/>
    <n v="2"/>
    <m/>
    <n v="1"/>
    <n v="5"/>
    <n v="1"/>
    <n v="83"/>
    <n v="2.15"/>
    <n v="201"/>
    <n v="5.2"/>
    <n v="89"/>
    <n v="2.3054216867469877"/>
    <n v="87.137653377822801"/>
    <n v="2.2571801778592655"/>
    <n v="2"/>
    <n v="2"/>
    <m/>
    <n v="15"/>
    <n v="3"/>
    <n v="3"/>
    <n v="3"/>
    <n v="3"/>
    <n v="2"/>
    <n v="1"/>
    <n v="0"/>
    <n v="0"/>
    <n v="1"/>
    <n v="1"/>
    <n v="2"/>
  </r>
  <r>
    <n v="75643"/>
    <x v="1"/>
    <n v="43"/>
    <n v="2"/>
    <n v="2"/>
    <m/>
    <n v="2"/>
    <n v="4"/>
    <n v="1"/>
    <n v="31"/>
    <n v="0.8"/>
    <n v="187"/>
    <n v="4.84"/>
    <n v="31"/>
    <n v="0.8"/>
    <n v="23.773994727495868"/>
    <n v="0.61352244458053862"/>
    <n v="1"/>
    <n v="1"/>
    <n v="2"/>
    <n v="2"/>
    <n v="1"/>
    <n v="3"/>
    <n v="3"/>
    <n v="3"/>
    <n v="3"/>
    <n v="0"/>
    <n v="0"/>
    <n v="0"/>
    <n v="2"/>
    <n v="2"/>
    <m/>
  </r>
  <r>
    <n v="75654"/>
    <x v="1"/>
    <n v="49"/>
    <n v="4"/>
    <n v="2"/>
    <m/>
    <n v="1"/>
    <n v="2"/>
    <n v="2"/>
    <n v="49"/>
    <n v="1.27"/>
    <n v="247"/>
    <n v="6.39"/>
    <n v="58"/>
    <n v="1.503265306122449"/>
    <n v="49.053296426031267"/>
    <n v="1.2713813563481573"/>
    <n v="2"/>
    <n v="1"/>
    <n v="1"/>
    <n v="4"/>
    <n v="4"/>
    <n v="2"/>
    <n v="3"/>
    <n v="3"/>
    <n v="2"/>
    <n v="2"/>
    <n v="8"/>
    <n v="4"/>
    <n v="1"/>
    <n v="2"/>
    <m/>
  </r>
  <r>
    <n v="75660"/>
    <x v="1"/>
    <n v="59"/>
    <n v="4"/>
    <n v="2"/>
    <m/>
    <n v="1"/>
    <n v="3"/>
    <n v="1"/>
    <n v="64"/>
    <n v="1.66"/>
    <n v="204"/>
    <n v="5.28"/>
    <n v="68"/>
    <n v="1.7637499999999999"/>
    <n v="73.879829596622656"/>
    <n v="1.9162580801624001"/>
    <n v="2"/>
    <n v="1"/>
    <n v="2"/>
    <n v="9"/>
    <n v="3"/>
    <n v="1"/>
    <n v="2"/>
    <n v="2"/>
    <n v="2"/>
    <n v="2"/>
    <n v="0"/>
    <n v="0"/>
    <n v="1"/>
    <n v="1"/>
    <n v="2"/>
  </r>
  <r>
    <n v="75662"/>
    <x v="1"/>
    <n v="44"/>
    <n v="2"/>
    <n v="2"/>
    <m/>
    <n v="1"/>
    <n v="5"/>
    <n v="1"/>
    <n v="79"/>
    <n v="2.04"/>
    <n v="182"/>
    <n v="4.71"/>
    <n v="76"/>
    <n v="1.9625316455696202"/>
    <n v="81.123795344930642"/>
    <n v="2.0948423101728926"/>
    <n v="2"/>
    <n v="1"/>
    <n v="2"/>
    <n v="15"/>
    <n v="2"/>
    <n v="3"/>
    <n v="3"/>
    <n v="1"/>
    <n v="2"/>
    <m/>
    <n v="2"/>
    <n v="4"/>
    <n v="1"/>
    <n v="1"/>
    <n v="2"/>
  </r>
  <r>
    <n v="75663"/>
    <x v="1"/>
    <n v="54"/>
    <n v="3"/>
    <n v="1"/>
    <n v="1"/>
    <n v="1"/>
    <n v="4"/>
    <n v="1"/>
    <n v="56"/>
    <n v="1.45"/>
    <n v="257"/>
    <n v="6.65"/>
    <n v="54"/>
    <n v="1.3982142857142856"/>
    <n v="70.054245901322616"/>
    <n v="1.8139045813735319"/>
    <n v="1"/>
    <n v="2"/>
    <m/>
    <n v="9"/>
    <n v="3"/>
    <n v="1"/>
    <n v="3"/>
    <n v="3"/>
    <n v="1"/>
    <n v="2"/>
    <n v="0"/>
    <n v="3"/>
    <n v="1"/>
    <n v="1"/>
    <n v="2"/>
  </r>
  <r>
    <n v="75664"/>
    <x v="1"/>
    <n v="31"/>
    <n v="4"/>
    <n v="2"/>
    <m/>
    <n v="1"/>
    <n v="3"/>
    <n v="5"/>
    <n v="38"/>
    <n v="0.98"/>
    <n v="230"/>
    <n v="5.95"/>
    <n v="41"/>
    <n v="1.0573684210526315"/>
    <n v="31.239733330896225"/>
    <n v="0.8056562806389026"/>
    <n v="1"/>
    <m/>
    <m/>
    <n v="2"/>
    <n v="4"/>
    <n v="3"/>
    <n v="3"/>
    <n v="3"/>
    <n v="2"/>
    <n v="3"/>
    <n v="5"/>
    <n v="4"/>
    <n v="1"/>
    <n v="1"/>
    <n v="1"/>
  </r>
  <r>
    <n v="75667"/>
    <x v="1"/>
    <n v="46"/>
    <n v="3"/>
    <n v="2"/>
    <m/>
    <n v="1"/>
    <n v="3"/>
    <n v="3"/>
    <n v="39"/>
    <n v="1.01"/>
    <n v="248"/>
    <n v="6.41"/>
    <n v="48"/>
    <n v="1.2430769230769232"/>
    <n v="37.322964368812151"/>
    <n v="0.96656907724359675"/>
    <n v="2"/>
    <n v="1"/>
    <n v="1"/>
    <n v="12"/>
    <n v="4"/>
    <n v="2"/>
    <m/>
    <m/>
    <m/>
    <n v="0"/>
    <n v="0"/>
    <n v="4"/>
    <n v="2"/>
    <n v="1"/>
    <n v="2"/>
  </r>
  <r>
    <n v="75670"/>
    <x v="1"/>
    <n v="27"/>
    <n v="1"/>
    <n v="2"/>
    <m/>
    <n v="2"/>
    <n v="5"/>
    <n v="1"/>
    <n v="34"/>
    <n v="0.88"/>
    <n v="165"/>
    <n v="4.2699999999999996"/>
    <n v="37"/>
    <n v="0.95764705882352952"/>
    <n v="28.150627520482914"/>
    <n v="0.72860447700073416"/>
    <n v="1"/>
    <m/>
    <m/>
    <n v="8"/>
    <n v="5"/>
    <n v="1"/>
    <n v="3"/>
    <n v="2"/>
    <n v="1"/>
    <n v="2"/>
    <n v="0"/>
    <n v="8"/>
    <n v="1"/>
    <n v="1"/>
    <n v="2"/>
  </r>
  <r>
    <n v="75679"/>
    <x v="1"/>
    <n v="41"/>
    <n v="3"/>
    <n v="2"/>
    <m/>
    <n v="1"/>
    <n v="3"/>
    <n v="1"/>
    <n v="49"/>
    <n v="1.27"/>
    <n v="260"/>
    <n v="6.72"/>
    <n v="43"/>
    <n v="1.1144897959183673"/>
    <n v="55.180301193242563"/>
    <n v="1.430183316641185"/>
    <n v="2"/>
    <n v="2"/>
    <m/>
    <n v="5"/>
    <n v="5"/>
    <n v="3"/>
    <n v="3"/>
    <n v="3"/>
    <n v="3"/>
    <n v="1"/>
    <n v="0"/>
    <n v="0"/>
    <n v="1"/>
    <n v="2"/>
    <m/>
  </r>
  <r>
    <n v="75684"/>
    <x v="1"/>
    <n v="33"/>
    <n v="3"/>
    <n v="2"/>
    <m/>
    <n v="1"/>
    <n v="4"/>
    <n v="1"/>
    <n v="56"/>
    <n v="1.45"/>
    <n v="116"/>
    <n v="3"/>
    <n v="55"/>
    <n v="1.4241071428571428"/>
    <n v="63.67918649934397"/>
    <n v="1.6488360790008707"/>
    <n v="2"/>
    <m/>
    <m/>
    <n v="9"/>
    <n v="3"/>
    <n v="2"/>
    <n v="3"/>
    <n v="3"/>
    <n v="1"/>
    <n v="0"/>
    <n v="1"/>
    <n v="6"/>
    <n v="1"/>
    <n v="1"/>
    <n v="2"/>
  </r>
  <r>
    <n v="75685"/>
    <x v="1"/>
    <n v="62"/>
    <n v="4"/>
    <n v="2"/>
    <m/>
    <n v="1"/>
    <n v="4"/>
    <n v="1"/>
    <n v="40"/>
    <n v="1.03"/>
    <n v="168"/>
    <n v="4.34"/>
    <n v="40"/>
    <n v="1.03"/>
    <n v="37.313336399899534"/>
    <n v="0.96081841229741305"/>
    <n v="2"/>
    <n v="2"/>
    <m/>
    <n v="1"/>
    <n v="3"/>
    <n v="1"/>
    <m/>
    <m/>
    <m/>
    <n v="0"/>
    <n v="0"/>
    <n v="0"/>
    <n v="1"/>
    <n v="2"/>
    <m/>
  </r>
  <r>
    <n v="75688"/>
    <x v="1"/>
    <n v="57"/>
    <n v="2"/>
    <n v="2"/>
    <m/>
    <n v="2"/>
    <n v="2"/>
    <n v="3"/>
    <n v="49"/>
    <n v="1.27"/>
    <n v="191"/>
    <n v="4.9400000000000004"/>
    <n v="53"/>
    <n v="1.3736734693877553"/>
    <n v="42.139645272638241"/>
    <n v="1.09219080604593"/>
    <n v="1"/>
    <n v="2"/>
    <m/>
    <n v="2"/>
    <n v="5"/>
    <n v="2"/>
    <m/>
    <m/>
    <m/>
    <n v="2"/>
    <n v="0"/>
    <n v="0"/>
    <n v="1"/>
    <n v="2"/>
    <m/>
  </r>
  <r>
    <n v="75691"/>
    <x v="1"/>
    <n v="70"/>
    <n v="4"/>
    <n v="2"/>
    <m/>
    <n v="1"/>
    <n v="4"/>
    <n v="3"/>
    <n v="38"/>
    <n v="0.98"/>
    <n v="271"/>
    <n v="7.01"/>
    <n v="41"/>
    <n v="1.0573684210526315"/>
    <n v="31.378609193242649"/>
    <n v="0.80923781603625777"/>
    <n v="1"/>
    <n v="2"/>
    <m/>
    <n v="4"/>
    <n v="3"/>
    <n v="0"/>
    <m/>
    <m/>
    <m/>
    <m/>
    <n v="3"/>
    <n v="1"/>
    <n v="2"/>
    <n v="1"/>
    <n v="2"/>
  </r>
  <r>
    <n v="75695"/>
    <x v="1"/>
    <n v="74"/>
    <n v="1"/>
    <n v="2"/>
    <m/>
    <n v="2"/>
    <n v="1"/>
    <n v="2"/>
    <n v="66"/>
    <n v="1.71"/>
    <n v="206"/>
    <n v="5.33"/>
    <n v="63"/>
    <n v="1.6322727272727273"/>
    <n v="67.509029718066571"/>
    <n v="1.7490975881499065"/>
    <n v="1"/>
    <n v="2"/>
    <m/>
    <n v="6"/>
    <n v="3"/>
    <n v="3"/>
    <m/>
    <m/>
    <m/>
    <n v="1"/>
    <n v="0"/>
    <n v="0"/>
    <n v="2"/>
    <n v="2"/>
    <m/>
  </r>
  <r>
    <n v="75696"/>
    <x v="1"/>
    <n v="80"/>
    <n v="3"/>
    <n v="2"/>
    <m/>
    <n v="2"/>
    <n v="4"/>
    <n v="2"/>
    <n v="50"/>
    <n v="1.29"/>
    <n v="231"/>
    <n v="5.97"/>
    <n v="51"/>
    <n v="1.3158000000000001"/>
    <n v="48.373823244426518"/>
    <n v="1.2480446397062042"/>
    <n v="2"/>
    <n v="2"/>
    <m/>
    <n v="3"/>
    <n v="2"/>
    <n v="3"/>
    <n v="3"/>
    <n v="2"/>
    <n v="2"/>
    <n v="4"/>
    <n v="0"/>
    <n v="0"/>
    <n v="1"/>
    <n v="1"/>
    <n v="2"/>
  </r>
  <r>
    <n v="75699"/>
    <x v="1"/>
    <n v="62"/>
    <n v="1"/>
    <n v="2"/>
    <m/>
    <n v="2"/>
    <n v="1"/>
    <n v="5"/>
    <n v="72"/>
    <n v="1.86"/>
    <n v="211"/>
    <n v="5.46"/>
    <n v="66"/>
    <n v="1.7050000000000001"/>
    <n v="68.693162997289107"/>
    <n v="1.7745733774299688"/>
    <n v="1"/>
    <n v="1"/>
    <n v="2"/>
    <n v="4"/>
    <n v="4"/>
    <n v="3"/>
    <n v="3"/>
    <n v="3"/>
    <n v="3"/>
    <n v="2"/>
    <n v="3"/>
    <n v="0"/>
    <n v="1"/>
    <n v="2"/>
    <m/>
  </r>
  <r>
    <n v="75702"/>
    <x v="1"/>
    <n v="59"/>
    <n v="3"/>
    <n v="2"/>
    <m/>
    <n v="2"/>
    <n v="4"/>
    <n v="3"/>
    <n v="62"/>
    <n v="1.6"/>
    <n v="200"/>
    <n v="5.17"/>
    <n v="63"/>
    <n v="1.6258064516129034"/>
    <n v="58.261019597480264"/>
    <n v="1.5035101831607809"/>
    <n v="2"/>
    <n v="1"/>
    <n v="2"/>
    <n v="8"/>
    <n v="3"/>
    <n v="0"/>
    <n v="3"/>
    <n v="2"/>
    <n v="2"/>
    <n v="2"/>
    <n v="1"/>
    <n v="1"/>
    <n v="1"/>
    <n v="1"/>
    <n v="1"/>
  </r>
  <r>
    <n v="75705"/>
    <x v="1"/>
    <n v="50"/>
    <n v="3"/>
    <n v="2"/>
    <m/>
    <n v="1"/>
    <n v="5"/>
    <n v="5"/>
    <n v="77"/>
    <n v="1.99"/>
    <n v="154"/>
    <n v="3.98"/>
    <n v="80"/>
    <n v="2.0675324675324673"/>
    <n v="76.268629345897935"/>
    <n v="1.971098342835544"/>
    <n v="2"/>
    <n v="2"/>
    <m/>
    <n v="15"/>
    <n v="3"/>
    <n v="2"/>
    <n v="3"/>
    <n v="3"/>
    <n v="3"/>
    <n v="0"/>
    <n v="0"/>
    <n v="0"/>
    <n v="2"/>
    <n v="1"/>
    <n v="2"/>
  </r>
  <r>
    <n v="75706"/>
    <x v="1"/>
    <n v="44"/>
    <n v="4"/>
    <n v="2"/>
    <m/>
    <n v="1"/>
    <n v="4"/>
    <n v="3"/>
    <n v="50"/>
    <n v="1.29"/>
    <n v="175"/>
    <n v="4.53"/>
    <n v="47"/>
    <n v="1.2126000000000001"/>
    <n v="39.000698235541137"/>
    <n v="1.0062180144769612"/>
    <n v="2"/>
    <n v="2"/>
    <m/>
    <n v="6"/>
    <n v="2"/>
    <n v="2"/>
    <n v="3"/>
    <n v="3"/>
    <n v="2"/>
    <n v="0"/>
    <n v="21"/>
    <n v="0"/>
    <n v="1"/>
    <n v="2"/>
    <m/>
  </r>
  <r>
    <n v="75709"/>
    <x v="1"/>
    <n v="30"/>
    <n v="2"/>
    <n v="2"/>
    <m/>
    <n v="2"/>
    <n v="4"/>
    <n v="1"/>
    <n v="84"/>
    <n v="2.17"/>
    <n v="159"/>
    <n v="4.1100000000000003"/>
    <n v="85"/>
    <n v="2.1958333333333333"/>
    <n v="81.925918404539217"/>
    <n v="2.1164195587839294"/>
    <n v="1"/>
    <m/>
    <m/>
    <n v="9"/>
    <n v="2"/>
    <n v="2"/>
    <m/>
    <m/>
    <m/>
    <n v="0"/>
    <n v="0"/>
    <n v="0"/>
    <n v="1"/>
    <n v="2"/>
    <m/>
  </r>
  <r>
    <n v="75717"/>
    <x v="1"/>
    <n v="80"/>
    <n v="3"/>
    <n v="2"/>
    <m/>
    <n v="1"/>
    <n v="3"/>
    <n v="2"/>
    <n v="59"/>
    <n v="1.53"/>
    <n v="146"/>
    <n v="3.78"/>
    <n v="63"/>
    <n v="1.633728813559322"/>
    <n v="44.996774889053981"/>
    <n v="1.1668655183093659"/>
    <n v="1"/>
    <n v="1"/>
    <n v="1"/>
    <n v="4"/>
    <n v="2"/>
    <n v="3"/>
    <n v="3"/>
    <n v="3"/>
    <n v="3"/>
    <m/>
    <n v="0"/>
    <n v="2"/>
    <n v="1"/>
    <n v="1"/>
    <n v="2"/>
  </r>
  <r>
    <n v="75723"/>
    <x v="1"/>
    <n v="55"/>
    <n v="6"/>
    <n v="2"/>
    <m/>
    <n v="2"/>
    <n v="5"/>
    <n v="5"/>
    <n v="53"/>
    <n v="1.37"/>
    <n v="254"/>
    <n v="6.57"/>
    <n v="54"/>
    <n v="1.3958490566037736"/>
    <n v="58.318940721349151"/>
    <n v="1.5074895997782705"/>
    <n v="1"/>
    <n v="2"/>
    <m/>
    <n v="4"/>
    <n v="5"/>
    <n v="3"/>
    <n v="2"/>
    <n v="2"/>
    <n v="2"/>
    <n v="0"/>
    <n v="0"/>
    <n v="0"/>
    <n v="1"/>
    <n v="2"/>
    <m/>
  </r>
  <r>
    <n v="75743"/>
    <x v="1"/>
    <n v="36"/>
    <n v="6"/>
    <n v="2"/>
    <m/>
    <n v="2"/>
    <n v="1"/>
    <n v="1"/>
    <n v="41"/>
    <n v="1.06"/>
    <n v="144"/>
    <n v="3.72"/>
    <n v="42"/>
    <n v="1.0858536585365854"/>
    <n v="35.197749581372172"/>
    <n v="0.90999059893303658"/>
    <n v="1"/>
    <m/>
    <m/>
    <n v="2"/>
    <n v="3"/>
    <n v="0"/>
    <m/>
    <m/>
    <m/>
    <m/>
    <n v="60"/>
    <n v="0"/>
    <n v="1"/>
    <n v="2"/>
    <m/>
  </r>
  <r>
    <n v="75744"/>
    <x v="1"/>
    <n v="72"/>
    <n v="3"/>
    <n v="2"/>
    <m/>
    <n v="1"/>
    <n v="3"/>
    <n v="3"/>
    <n v="54"/>
    <n v="1.4"/>
    <n v="155"/>
    <n v="4.01"/>
    <n v="50"/>
    <n v="1.2962962962962963"/>
    <n v="49.460944914355672"/>
    <n v="1.2823207940758876"/>
    <n v="1"/>
    <n v="2"/>
    <m/>
    <n v="4"/>
    <n v="3"/>
    <n v="3"/>
    <n v="3"/>
    <n v="3"/>
    <n v="3"/>
    <m/>
    <n v="0"/>
    <n v="0"/>
    <n v="2"/>
    <n v="1"/>
    <n v="2"/>
  </r>
  <r>
    <n v="75745"/>
    <x v="1"/>
    <n v="44"/>
    <n v="6"/>
    <n v="2"/>
    <m/>
    <n v="2"/>
    <n v="5"/>
    <n v="1"/>
    <n v="57"/>
    <n v="1.47"/>
    <n v="178"/>
    <n v="4.5999999999999996"/>
    <n v="59"/>
    <n v="1.5215789473684211"/>
    <n v="63.561352018533711"/>
    <n v="1.6392138152148168"/>
    <n v="1"/>
    <n v="2"/>
    <m/>
    <n v="7"/>
    <n v="3"/>
    <n v="0"/>
    <m/>
    <m/>
    <m/>
    <n v="0"/>
    <n v="0"/>
    <n v="0"/>
    <n v="1"/>
    <n v="1"/>
    <n v="2"/>
  </r>
  <r>
    <n v="75748"/>
    <x v="1"/>
    <n v="80"/>
    <n v="6"/>
    <n v="2"/>
    <m/>
    <n v="1"/>
    <n v="5"/>
    <n v="2"/>
    <n v="78"/>
    <n v="2.02"/>
    <n v="152"/>
    <n v="3.93"/>
    <n v="74"/>
    <n v="1.9164102564102563"/>
    <n v="91.573045729806665"/>
    <n v="2.3715070817206341"/>
    <n v="1"/>
    <n v="2"/>
    <m/>
    <n v="9"/>
    <n v="4"/>
    <n v="3"/>
    <n v="3"/>
    <n v="3"/>
    <n v="3"/>
    <n v="1"/>
    <n v="0"/>
    <n v="0"/>
    <n v="1"/>
    <n v="1"/>
    <n v="2"/>
  </r>
  <r>
    <n v="75755"/>
    <x v="1"/>
    <n v="41"/>
    <n v="3"/>
    <n v="2"/>
    <m/>
    <n v="1"/>
    <n v="5"/>
    <n v="1"/>
    <n v="42"/>
    <n v="1.0900000000000001"/>
    <n v="139"/>
    <n v="3.59"/>
    <n v="47"/>
    <n v="1.2197619047619048"/>
    <n v="45.121009946873379"/>
    <n v="1.1709976390974282"/>
    <n v="2"/>
    <n v="2"/>
    <m/>
    <n v="15"/>
    <n v="3"/>
    <n v="3"/>
    <n v="3"/>
    <n v="2"/>
    <n v="2"/>
    <n v="0"/>
    <n v="0"/>
    <n v="8"/>
    <n v="1"/>
    <n v="1"/>
    <n v="2"/>
  </r>
  <r>
    <n v="75762"/>
    <x v="1"/>
    <n v="61"/>
    <n v="3"/>
    <n v="2"/>
    <m/>
    <n v="1"/>
    <n v="2"/>
    <n v="3"/>
    <n v="48"/>
    <n v="1.24"/>
    <n v="139"/>
    <n v="3.59"/>
    <n v="55"/>
    <n v="1.4208333333333334"/>
    <n v="42.222930448235822"/>
    <n v="1.0907590365794253"/>
    <n v="2"/>
    <n v="2"/>
    <m/>
    <n v="10"/>
    <n v="3"/>
    <n v="3"/>
    <n v="2"/>
    <n v="2"/>
    <n v="3"/>
    <n v="2"/>
    <n v="5"/>
    <n v="0"/>
    <n v="1"/>
    <n v="1"/>
    <n v="2"/>
  </r>
  <r>
    <n v="75776"/>
    <x v="1"/>
    <n v="21"/>
    <n v="3"/>
    <n v="2"/>
    <m/>
    <n v="1"/>
    <n v="4"/>
    <n v="1"/>
    <n v="77"/>
    <n v="1.99"/>
    <n v="301"/>
    <n v="7.78"/>
    <n v="85"/>
    <n v="2.1967532467532469"/>
    <n v="80.403191090465214"/>
    <n v="2.0779526009094256"/>
    <n v="1"/>
    <m/>
    <m/>
    <n v="5"/>
    <n v="3"/>
    <n v="3"/>
    <n v="3"/>
    <n v="3"/>
    <n v="3"/>
    <n v="1"/>
    <n v="0"/>
    <n v="0"/>
    <n v="1"/>
    <n v="1"/>
    <n v="2"/>
  </r>
  <r>
    <n v="75785"/>
    <x v="1"/>
    <n v="22"/>
    <n v="4"/>
    <n v="2"/>
    <m/>
    <n v="1"/>
    <n v="4"/>
    <n v="1"/>
    <n v="58"/>
    <n v="1.5"/>
    <n v="211"/>
    <n v="5.46"/>
    <n v="61"/>
    <n v="1.5775862068965518"/>
    <n v="54.919961768581437"/>
    <n v="1.4203438388426235"/>
    <n v="2"/>
    <m/>
    <m/>
    <n v="10"/>
    <n v="4"/>
    <n v="2"/>
    <n v="3"/>
    <n v="3"/>
    <n v="2"/>
    <n v="0"/>
    <n v="1"/>
    <n v="5"/>
    <n v="1"/>
    <n v="1"/>
    <n v="2"/>
  </r>
  <r>
    <n v="75786"/>
    <x v="1"/>
    <n v="54"/>
    <n v="7"/>
    <n v="2"/>
    <m/>
    <n v="1"/>
    <n v="4"/>
    <n v="3"/>
    <n v="67"/>
    <n v="1.73"/>
    <n v="198"/>
    <n v="5.12"/>
    <n v="68"/>
    <n v="1.755820895522388"/>
    <n v="71.626241898646185"/>
    <n v="1.8494537087262373"/>
    <n v="2"/>
    <n v="1"/>
    <n v="1"/>
    <n v="6"/>
    <n v="4"/>
    <n v="1"/>
    <m/>
    <m/>
    <m/>
    <n v="1"/>
    <n v="0"/>
    <n v="0"/>
    <n v="1"/>
    <n v="1"/>
    <n v="2"/>
  </r>
  <r>
    <n v="75790"/>
    <x v="1"/>
    <n v="28"/>
    <n v="1"/>
    <n v="2"/>
    <m/>
    <n v="1"/>
    <n v="4"/>
    <n v="1"/>
    <n v="57"/>
    <n v="1.47"/>
    <n v="213"/>
    <n v="5.51"/>
    <n v="61"/>
    <n v="1.5731578947368421"/>
    <n v="61.283110079108319"/>
    <n v="1.5804591546717408"/>
    <n v="2"/>
    <m/>
    <m/>
    <n v="14"/>
    <n v="5"/>
    <n v="1"/>
    <m/>
    <m/>
    <m/>
    <n v="2"/>
    <n v="0"/>
    <n v="10"/>
    <n v="1"/>
    <n v="1"/>
    <n v="2"/>
  </r>
  <r>
    <n v="75799"/>
    <x v="1"/>
    <n v="22"/>
    <n v="3"/>
    <n v="2"/>
    <m/>
    <n v="1"/>
    <n v="4"/>
    <n v="1"/>
    <n v="30"/>
    <n v="0.78"/>
    <n v="196"/>
    <n v="5.07"/>
    <n v="39"/>
    <n v="1.014"/>
    <n v="37.907656470832059"/>
    <n v="0.98559906824163357"/>
    <n v="1"/>
    <m/>
    <m/>
    <n v="6"/>
    <n v="4"/>
    <n v="0"/>
    <m/>
    <m/>
    <m/>
    <n v="1"/>
    <n v="0"/>
    <n v="1"/>
    <n v="1"/>
    <n v="1"/>
    <n v="2"/>
  </r>
  <r>
    <n v="75805"/>
    <x v="1"/>
    <n v="53"/>
    <n v="3"/>
    <n v="2"/>
    <m/>
    <n v="1"/>
    <n v="2"/>
    <n v="4"/>
    <n v="47"/>
    <n v="1.22"/>
    <n v="297"/>
    <n v="7.68"/>
    <n v="48"/>
    <n v="1.2459574468085106"/>
    <n v="44.32314460120709"/>
    <n v="1.1505156683717586"/>
    <n v="1"/>
    <n v="2"/>
    <m/>
    <n v="5"/>
    <n v="5"/>
    <n v="3"/>
    <n v="3"/>
    <n v="3"/>
    <n v="2"/>
    <m/>
    <n v="10"/>
    <n v="10"/>
    <n v="1"/>
    <n v="1"/>
    <n v="1"/>
  </r>
  <r>
    <n v="75807"/>
    <x v="1"/>
    <n v="32"/>
    <n v="3"/>
    <n v="2"/>
    <m/>
    <n v="1"/>
    <n v="3"/>
    <n v="1"/>
    <n v="63"/>
    <n v="1.63"/>
    <n v="198"/>
    <n v="5.12"/>
    <n v="63"/>
    <n v="1.63"/>
    <n v="69.732633043049063"/>
    <n v="1.8041935215899993"/>
    <n v="2"/>
    <m/>
    <m/>
    <n v="14"/>
    <n v="3"/>
    <n v="3"/>
    <n v="3"/>
    <n v="3"/>
    <n v="2"/>
    <n v="2"/>
    <n v="0"/>
    <n v="4"/>
    <n v="1"/>
    <n v="1"/>
    <n v="2"/>
  </r>
  <r>
    <n v="75817"/>
    <x v="1"/>
    <n v="53"/>
    <n v="6"/>
    <n v="2"/>
    <m/>
    <n v="2"/>
    <n v="1"/>
    <n v="1"/>
    <n v="70"/>
    <n v="1.81"/>
    <n v="194"/>
    <n v="5.0199999999999996"/>
    <n v="72"/>
    <n v="1.8617142857142857"/>
    <n v="67.149253123220632"/>
    <n v="1.7362878307575622"/>
    <n v="2"/>
    <n v="2"/>
    <m/>
    <n v="8"/>
    <n v="3"/>
    <n v="1"/>
    <m/>
    <m/>
    <m/>
    <n v="1"/>
    <n v="0"/>
    <n v="0"/>
    <n v="1"/>
    <n v="2"/>
    <m/>
  </r>
  <r>
    <n v="75820"/>
    <x v="1"/>
    <n v="43"/>
    <n v="6"/>
    <n v="2"/>
    <m/>
    <n v="2"/>
    <n v="4"/>
    <n v="1"/>
    <n v="53"/>
    <n v="1.37"/>
    <n v="200"/>
    <n v="5.17"/>
    <n v="54"/>
    <n v="1.3958490566037736"/>
    <n v="59.538861285059625"/>
    <n v="1.5390233954817301"/>
    <n v="1"/>
    <n v="2"/>
    <m/>
    <n v="15"/>
    <n v="2"/>
    <n v="3"/>
    <n v="3"/>
    <n v="3"/>
    <n v="3"/>
    <n v="1"/>
    <n v="0"/>
    <n v="0"/>
    <n v="1"/>
    <n v="1"/>
    <n v="2"/>
  </r>
  <r>
    <n v="75822"/>
    <x v="1"/>
    <n v="34"/>
    <n v="3"/>
    <n v="2"/>
    <m/>
    <n v="2"/>
    <n v="5"/>
    <n v="1"/>
    <n v="65"/>
    <n v="1.68"/>
    <n v="196"/>
    <n v="5.07"/>
    <n v="61"/>
    <n v="1.5766153846153845"/>
    <n v="57.175505630830543"/>
    <n v="1.4777669147660817"/>
    <n v="1"/>
    <m/>
    <m/>
    <n v="15"/>
    <n v="2"/>
    <n v="3"/>
    <n v="3"/>
    <n v="3"/>
    <n v="3"/>
    <n v="1"/>
    <n v="0"/>
    <n v="0"/>
    <n v="1"/>
    <n v="1"/>
    <n v="2"/>
  </r>
  <r>
    <n v="75823"/>
    <x v="1"/>
    <n v="43"/>
    <n v="7"/>
    <n v="2"/>
    <m/>
    <n v="2"/>
    <n v="5"/>
    <n v="1"/>
    <n v="64"/>
    <n v="1.66"/>
    <n v="156"/>
    <n v="4.03"/>
    <n v="66"/>
    <n v="1.7118749999999998"/>
    <n v="76.204977687689649"/>
    <n v="1.9765666087744502"/>
    <n v="1"/>
    <n v="2"/>
    <m/>
    <n v="15"/>
    <n v="5"/>
    <n v="1"/>
    <n v="2"/>
    <n v="2"/>
    <n v="2"/>
    <n v="0"/>
    <n v="0"/>
    <n v="0"/>
    <n v="1"/>
    <n v="1"/>
    <n v="2"/>
  </r>
  <r>
    <n v="75824"/>
    <x v="1"/>
    <n v="50"/>
    <n v="3"/>
    <n v="2"/>
    <m/>
    <n v="1"/>
    <n v="3"/>
    <n v="3"/>
    <n v="36"/>
    <n v="0.93"/>
    <n v="217"/>
    <n v="5.61"/>
    <n v="30"/>
    <n v="0.77500000000000002"/>
    <n v="34.840396997241292"/>
    <n v="0.90004358909540016"/>
    <n v="2"/>
    <n v="2"/>
    <m/>
    <n v="4"/>
    <n v="3"/>
    <n v="3"/>
    <n v="3"/>
    <n v="3"/>
    <n v="3"/>
    <n v="2"/>
    <n v="10"/>
    <n v="5"/>
    <n v="1"/>
    <n v="1"/>
    <n v="1"/>
  </r>
  <r>
    <n v="75825"/>
    <x v="1"/>
    <n v="40"/>
    <n v="6"/>
    <n v="2"/>
    <m/>
    <n v="2"/>
    <n v="5"/>
    <n v="1"/>
    <n v="42"/>
    <n v="1.0900000000000001"/>
    <n v="167"/>
    <n v="4.32"/>
    <n v="47"/>
    <n v="1.2197619047619048"/>
    <n v="31.724658217095268"/>
    <n v="0.82333041563413922"/>
    <n v="1"/>
    <n v="2"/>
    <m/>
    <n v="7"/>
    <n v="2"/>
    <n v="3"/>
    <m/>
    <m/>
    <m/>
    <n v="0"/>
    <n v="0"/>
    <n v="0"/>
    <n v="2"/>
    <n v="2"/>
    <m/>
  </r>
  <r>
    <n v="75828"/>
    <x v="1"/>
    <n v="43"/>
    <n v="3"/>
    <n v="2"/>
    <m/>
    <n v="1"/>
    <n v="3"/>
    <n v="1"/>
    <n v="39"/>
    <n v="1.01"/>
    <n v="182"/>
    <n v="4.71"/>
    <n v="46"/>
    <n v="1.1912820512820512"/>
    <n v="45.351787969386152"/>
    <n v="1.1744950217712824"/>
    <n v="2"/>
    <n v="1"/>
    <n v="1"/>
    <n v="14"/>
    <n v="4"/>
    <n v="0"/>
    <m/>
    <m/>
    <m/>
    <n v="0"/>
    <n v="0"/>
    <n v="5"/>
    <n v="1"/>
    <n v="1"/>
    <n v="2"/>
  </r>
  <r>
    <n v="75831"/>
    <x v="1"/>
    <n v="34"/>
    <n v="3"/>
    <n v="2"/>
    <m/>
    <n v="1"/>
    <n v="5"/>
    <n v="1"/>
    <n v="60"/>
    <n v="1.55"/>
    <n v="218"/>
    <n v="5.64"/>
    <n v="64"/>
    <n v="1.6533333333333333"/>
    <n v="48.305809093569934"/>
    <n v="1.2479000682505565"/>
    <n v="2"/>
    <m/>
    <m/>
    <n v="15"/>
    <n v="4"/>
    <n v="3"/>
    <n v="4"/>
    <n v="4"/>
    <n v="4"/>
    <n v="0"/>
    <n v="0"/>
    <n v="0"/>
    <n v="2"/>
    <n v="1"/>
    <n v="2"/>
  </r>
  <r>
    <n v="75839"/>
    <x v="1"/>
    <n v="40"/>
    <n v="4"/>
    <n v="2"/>
    <m/>
    <n v="2"/>
    <n v="2"/>
    <n v="1"/>
    <n v="50"/>
    <n v="1.29"/>
    <n v="168"/>
    <n v="4.34"/>
    <n v="50"/>
    <n v="1.29"/>
    <n v="49.227682900263318"/>
    <n v="1.2700742188267937"/>
    <n v="1"/>
    <n v="2"/>
    <m/>
    <n v="6"/>
    <n v="2"/>
    <n v="2"/>
    <n v="2"/>
    <n v="2"/>
    <n v="3"/>
    <m/>
    <n v="0"/>
    <n v="1"/>
    <n v="2"/>
    <n v="2"/>
    <m/>
  </r>
  <r>
    <n v="75841"/>
    <x v="1"/>
    <n v="41"/>
    <n v="3"/>
    <n v="2"/>
    <m/>
    <n v="1"/>
    <n v="4"/>
    <n v="1"/>
    <n v="53"/>
    <n v="1.37"/>
    <n v="94"/>
    <n v="2.4300000000000002"/>
    <n v="52"/>
    <n v="1.3441509433962266"/>
    <n v="42.332597334610917"/>
    <n v="1.0942577046871125"/>
    <n v="2"/>
    <n v="2"/>
    <m/>
    <n v="7"/>
    <n v="5"/>
    <n v="2"/>
    <n v="3"/>
    <n v="3"/>
    <n v="3"/>
    <n v="1"/>
    <n v="0"/>
    <n v="0"/>
    <n v="1"/>
    <n v="2"/>
    <m/>
  </r>
  <r>
    <n v="75850"/>
    <x v="1"/>
    <n v="37"/>
    <n v="6"/>
    <n v="2"/>
    <m/>
    <n v="2"/>
    <n v="5"/>
    <n v="1"/>
    <n v="44"/>
    <n v="1.1399999999999999"/>
    <n v="182"/>
    <n v="4.71"/>
    <n v="52"/>
    <n v="1.3472727272727272"/>
    <n v="47.62891377709559"/>
    <n v="1.234021856952022"/>
    <n v="1"/>
    <m/>
    <m/>
    <n v="15"/>
    <n v="1"/>
    <n v="3"/>
    <n v="3"/>
    <n v="3"/>
    <n v="3"/>
    <n v="0"/>
    <n v="0"/>
    <n v="0"/>
    <n v="1"/>
    <n v="1"/>
    <n v="2"/>
  </r>
  <r>
    <n v="75855"/>
    <x v="1"/>
    <n v="34"/>
    <n v="3"/>
    <n v="2"/>
    <m/>
    <n v="1"/>
    <n v="4"/>
    <n v="1"/>
    <n v="52"/>
    <n v="1.34"/>
    <n v="198"/>
    <n v="5.12"/>
    <n v="48"/>
    <n v="1.236923076923077"/>
    <n v="58.158777861507751"/>
    <n v="1.4987069679696228"/>
    <n v="2"/>
    <m/>
    <m/>
    <n v="8"/>
    <n v="3"/>
    <n v="3"/>
    <n v="3"/>
    <n v="3"/>
    <n v="3"/>
    <n v="1"/>
    <n v="1"/>
    <n v="0"/>
    <n v="1"/>
    <n v="1"/>
    <n v="2"/>
  </r>
  <r>
    <n v="75856"/>
    <x v="1"/>
    <n v="28"/>
    <n v="2"/>
    <n v="2"/>
    <m/>
    <n v="1"/>
    <n v="4"/>
    <n v="1"/>
    <n v="51"/>
    <n v="1.32"/>
    <n v="200"/>
    <n v="5.17"/>
    <n v="54"/>
    <n v="1.3976470588235295"/>
    <n v="51.66458547262598"/>
    <n v="1.3372010357620843"/>
    <n v="1"/>
    <m/>
    <m/>
    <n v="8"/>
    <n v="3"/>
    <n v="1"/>
    <n v="3"/>
    <n v="2"/>
    <n v="1"/>
    <n v="1"/>
    <n v="0"/>
    <n v="0"/>
    <n v="1"/>
    <n v="1"/>
    <n v="2"/>
  </r>
  <r>
    <n v="75861"/>
    <x v="1"/>
    <n v="52"/>
    <n v="4"/>
    <n v="2"/>
    <m/>
    <n v="1"/>
    <n v="5"/>
    <n v="3"/>
    <n v="48"/>
    <n v="1.24"/>
    <n v="169"/>
    <n v="4.37"/>
    <n v="43"/>
    <n v="1.1108333333333333"/>
    <n v="45.40156835370361"/>
    <n v="1.1728738491373434"/>
    <n v="2"/>
    <n v="2"/>
    <m/>
    <n v="9"/>
    <n v="1"/>
    <n v="2"/>
    <n v="3"/>
    <n v="3"/>
    <n v="3"/>
    <n v="0"/>
    <n v="2"/>
    <n v="0"/>
    <n v="1"/>
    <n v="1"/>
    <n v="2"/>
  </r>
  <r>
    <n v="75863"/>
    <x v="1"/>
    <n v="62"/>
    <n v="7"/>
    <n v="2"/>
    <m/>
    <n v="1"/>
    <n v="3"/>
    <n v="2"/>
    <n v="76"/>
    <n v="1.97"/>
    <n v="193"/>
    <n v="4.99"/>
    <n v="76"/>
    <n v="1.97"/>
    <n v="79.067575837866585"/>
    <n v="2.0495147947446997"/>
    <n v="2"/>
    <n v="2"/>
    <m/>
    <n v="13"/>
    <n v="5"/>
    <n v="1"/>
    <n v="3"/>
    <n v="3"/>
    <n v="3"/>
    <m/>
    <n v="0"/>
    <n v="0"/>
    <n v="1"/>
    <n v="1"/>
    <n v="2"/>
  </r>
  <r>
    <n v="75870"/>
    <x v="1"/>
    <n v="40"/>
    <n v="2"/>
    <n v="2"/>
    <m/>
    <n v="1"/>
    <n v="5"/>
    <n v="1"/>
    <n v="63"/>
    <n v="1.63"/>
    <n v="173"/>
    <n v="4.47"/>
    <n v="60"/>
    <n v="1.5523809523809524"/>
    <n v="55.752113048590978"/>
    <n v="1.4424753058603696"/>
    <n v="1"/>
    <n v="2"/>
    <m/>
    <n v="9"/>
    <n v="3"/>
    <n v="2"/>
    <n v="3"/>
    <n v="3"/>
    <n v="3"/>
    <n v="1"/>
    <n v="0"/>
    <n v="4"/>
    <n v="1"/>
    <n v="1"/>
    <n v="2"/>
  </r>
  <r>
    <n v="75871"/>
    <x v="1"/>
    <n v="57"/>
    <n v="3"/>
    <n v="2"/>
    <m/>
    <n v="1"/>
    <n v="5"/>
    <n v="1"/>
    <n v="63"/>
    <n v="1.63"/>
    <n v="178"/>
    <n v="4.5999999999999996"/>
    <n v="57"/>
    <n v="1.4747619047619047"/>
    <n v="62.517767478751708"/>
    <n v="1.6175231903232583"/>
    <n v="1"/>
    <n v="2"/>
    <m/>
    <n v="8"/>
    <n v="2"/>
    <n v="3"/>
    <n v="3"/>
    <n v="3"/>
    <n v="3"/>
    <n v="0"/>
    <n v="0"/>
    <n v="0"/>
    <n v="1"/>
    <n v="2"/>
    <m/>
  </r>
  <r>
    <n v="75872"/>
    <x v="1"/>
    <n v="21"/>
    <n v="4"/>
    <n v="2"/>
    <m/>
    <n v="1"/>
    <n v="3"/>
    <n v="6"/>
    <n v="64"/>
    <n v="1.66"/>
    <n v="133"/>
    <n v="3.44"/>
    <n v="71"/>
    <n v="1.8415625"/>
    <n v="62.147236421087825"/>
    <n v="1.6119439446719654"/>
    <n v="1"/>
    <m/>
    <m/>
    <n v="3"/>
    <n v="3"/>
    <n v="2"/>
    <n v="3"/>
    <n v="2"/>
    <n v="2"/>
    <n v="3"/>
    <n v="0"/>
    <n v="0"/>
    <n v="1"/>
    <n v="2"/>
    <m/>
  </r>
  <r>
    <n v="75881"/>
    <x v="1"/>
    <n v="25"/>
    <n v="1"/>
    <n v="2"/>
    <m/>
    <n v="2"/>
    <n v="4"/>
    <n v="5"/>
    <n v="63"/>
    <n v="1.63"/>
    <n v="172"/>
    <n v="4.45"/>
    <n v="67"/>
    <n v="1.7334920634920634"/>
    <n v="73.881159966295996"/>
    <n v="1.911528424524801"/>
    <n v="1"/>
    <m/>
    <m/>
    <n v="7"/>
    <n v="4"/>
    <n v="3"/>
    <n v="3"/>
    <n v="3"/>
    <n v="2"/>
    <n v="1"/>
    <n v="0"/>
    <n v="0"/>
    <n v="1"/>
    <n v="2"/>
    <m/>
  </r>
  <r>
    <n v="75883"/>
    <x v="1"/>
    <n v="48"/>
    <n v="3"/>
    <n v="2"/>
    <m/>
    <n v="1"/>
    <n v="4"/>
    <n v="3"/>
    <n v="47"/>
    <n v="1.22"/>
    <n v="242"/>
    <n v="6.26"/>
    <n v="56"/>
    <n v="1.4536170212765955"/>
    <n v="50.219442319493581"/>
    <n v="1.3035685027613226"/>
    <n v="2"/>
    <n v="2"/>
    <m/>
    <n v="3"/>
    <n v="4"/>
    <n v="0"/>
    <m/>
    <m/>
    <m/>
    <n v="0"/>
    <n v="0"/>
    <n v="2"/>
    <n v="1"/>
    <n v="1"/>
    <n v="1"/>
  </r>
  <r>
    <n v="75887"/>
    <x v="1"/>
    <n v="56"/>
    <n v="4"/>
    <n v="2"/>
    <m/>
    <n v="1"/>
    <n v="5"/>
    <n v="5"/>
    <n v="88"/>
    <n v="2.2799999999999998"/>
    <n v="208"/>
    <n v="5.38"/>
    <n v="95"/>
    <n v="2.4613636363636364"/>
    <n v="89.865153293196386"/>
    <n v="2.3283244262328151"/>
    <n v="2"/>
    <n v="2"/>
    <m/>
    <n v="9"/>
    <n v="3"/>
    <n v="2"/>
    <n v="3"/>
    <n v="1"/>
    <n v="1"/>
    <m/>
    <n v="4"/>
    <n v="0"/>
    <n v="1"/>
    <n v="2"/>
    <m/>
  </r>
  <r>
    <n v="75888"/>
    <x v="1"/>
    <n v="44"/>
    <n v="3"/>
    <n v="2"/>
    <m/>
    <n v="1"/>
    <n v="4"/>
    <n v="3"/>
    <n v="46"/>
    <n v="1.19"/>
    <n v="217"/>
    <n v="5.61"/>
    <n v="47"/>
    <n v="1.2158695652173912"/>
    <n v="47.299341995501479"/>
    <n v="1.2236134124923208"/>
    <n v="2"/>
    <n v="1"/>
    <n v="1"/>
    <n v="7"/>
    <n v="5"/>
    <n v="1"/>
    <n v="3"/>
    <n v="3"/>
    <n v="2"/>
    <n v="2"/>
    <n v="0"/>
    <n v="15"/>
    <n v="1"/>
    <n v="1"/>
    <n v="2"/>
  </r>
  <r>
    <n v="75890"/>
    <x v="1"/>
    <n v="43"/>
    <n v="3"/>
    <n v="2"/>
    <m/>
    <n v="1"/>
    <n v="2"/>
    <n v="1"/>
    <n v="59"/>
    <n v="1.53"/>
    <n v="217"/>
    <n v="5.61"/>
    <n v="56"/>
    <n v="1.4522033898305087"/>
    <n v="68.364569995977433"/>
    <n v="1.772843933793991"/>
    <n v="2"/>
    <n v="1"/>
    <n v="1"/>
    <n v="8"/>
    <n v="5"/>
    <n v="0"/>
    <m/>
    <m/>
    <m/>
    <n v="4"/>
    <n v="0"/>
    <n v="1"/>
    <n v="1"/>
    <n v="2"/>
    <m/>
  </r>
  <r>
    <n v="75892"/>
    <x v="1"/>
    <n v="80"/>
    <n v="3"/>
    <n v="2"/>
    <m/>
    <n v="1"/>
    <n v="4"/>
    <n v="2"/>
    <n v="71"/>
    <n v="1.84"/>
    <n v="239"/>
    <n v="6.18"/>
    <n v="75"/>
    <n v="1.943661971830986"/>
    <n v="77.8435864201968"/>
    <n v="2.0173549156783399"/>
    <n v="2"/>
    <n v="2"/>
    <m/>
    <n v="6"/>
    <n v="3"/>
    <n v="2"/>
    <n v="3"/>
    <n v="3"/>
    <n v="2"/>
    <n v="0"/>
    <n v="1"/>
    <n v="0"/>
    <n v="1"/>
    <n v="1"/>
    <n v="2"/>
  </r>
  <r>
    <n v="75893"/>
    <x v="1"/>
    <n v="49"/>
    <n v="6"/>
    <n v="2"/>
    <m/>
    <n v="2"/>
    <n v="4"/>
    <n v="1"/>
    <n v="79"/>
    <n v="2.04"/>
    <n v="271"/>
    <n v="7.01"/>
    <n v="87"/>
    <n v="2.2465822784810126"/>
    <n v="88.541774823673023"/>
    <n v="2.2863951979783921"/>
    <n v="1"/>
    <n v="2"/>
    <m/>
    <n v="14"/>
    <n v="3"/>
    <n v="1"/>
    <m/>
    <m/>
    <m/>
    <n v="0"/>
    <n v="150"/>
    <n v="30"/>
    <n v="1"/>
    <n v="1"/>
    <n v="2"/>
  </r>
  <r>
    <n v="75894"/>
    <x v="1"/>
    <n v="46"/>
    <n v="3"/>
    <n v="2"/>
    <m/>
    <n v="1"/>
    <n v="3"/>
    <n v="1"/>
    <n v="45"/>
    <n v="1.1599999999999999"/>
    <n v="166"/>
    <n v="4.29"/>
    <n v="54"/>
    <n v="1.3919999999999999"/>
    <n v="41.354212751496178"/>
    <n v="1.0660197064830126"/>
    <n v="2"/>
    <n v="2"/>
    <m/>
    <n v="14"/>
    <n v="3"/>
    <n v="0"/>
    <m/>
    <m/>
    <m/>
    <n v="1"/>
    <n v="1"/>
    <n v="0"/>
    <n v="1"/>
    <n v="1"/>
    <n v="2"/>
  </r>
  <r>
    <n v="75895"/>
    <x v="1"/>
    <n v="55"/>
    <n v="3"/>
    <n v="2"/>
    <m/>
    <n v="1"/>
    <n v="5"/>
    <n v="3"/>
    <n v="65"/>
    <n v="1.68"/>
    <n v="205"/>
    <n v="5.3"/>
    <n v="64"/>
    <n v="1.6541538461538461"/>
    <n v="60.02996964890049"/>
    <n v="1.5515438309254281"/>
    <n v="2"/>
    <n v="2"/>
    <m/>
    <n v="3"/>
    <n v="5"/>
    <n v="0"/>
    <n v="1"/>
    <n v="1"/>
    <n v="0"/>
    <m/>
    <n v="0"/>
    <n v="8"/>
    <n v="1"/>
    <n v="1"/>
    <n v="2"/>
  </r>
  <r>
    <n v="75899"/>
    <x v="1"/>
    <n v="31"/>
    <n v="3"/>
    <n v="2"/>
    <m/>
    <n v="1"/>
    <n v="4"/>
    <n v="5"/>
    <n v="36"/>
    <n v="0.93"/>
    <n v="166"/>
    <n v="4.29"/>
    <n v="38"/>
    <n v="0.9816666666666668"/>
    <n v="45.835834297805071"/>
    <n v="1.184092386026631"/>
    <n v="2"/>
    <m/>
    <m/>
    <m/>
    <n v="4"/>
    <n v="1"/>
    <n v="3"/>
    <n v="1"/>
    <n v="2"/>
    <n v="1"/>
    <n v="3"/>
    <n v="2"/>
    <n v="1"/>
    <n v="1"/>
    <n v="2"/>
  </r>
  <r>
    <n v="75904"/>
    <x v="1"/>
    <n v="70"/>
    <n v="1"/>
    <n v="2"/>
    <m/>
    <n v="2"/>
    <n v="1"/>
    <n v="2"/>
    <n v="61"/>
    <n v="1.58"/>
    <n v="175"/>
    <n v="4.53"/>
    <n v="59"/>
    <n v="1.5281967213114753"/>
    <n v="73.25412195978646"/>
    <n v="1.8974018474829935"/>
    <n v="1"/>
    <n v="2"/>
    <m/>
    <n v="6"/>
    <n v="4"/>
    <n v="3"/>
    <n v="3"/>
    <n v="3"/>
    <n v="3"/>
    <n v="0"/>
    <n v="0"/>
    <n v="0"/>
    <n v="1"/>
    <n v="1"/>
    <n v="2"/>
  </r>
  <r>
    <n v="75905"/>
    <x v="1"/>
    <n v="39"/>
    <n v="6"/>
    <n v="2"/>
    <m/>
    <n v="2"/>
    <n v="5"/>
    <n v="5"/>
    <n v="55"/>
    <n v="1.42"/>
    <n v="199"/>
    <n v="5.15"/>
    <n v="57"/>
    <n v="1.4716363636363636"/>
    <n v="48.787555374612417"/>
    <n v="1.2596059751263571"/>
    <n v="2"/>
    <m/>
    <m/>
    <n v="14"/>
    <n v="2"/>
    <n v="0"/>
    <n v="3"/>
    <n v="2"/>
    <n v="1"/>
    <n v="1"/>
    <n v="0"/>
    <n v="14"/>
    <n v="1"/>
    <n v="1"/>
    <n v="2"/>
  </r>
  <r>
    <n v="75908"/>
    <x v="1"/>
    <n v="24"/>
    <n v="4"/>
    <n v="2"/>
    <m/>
    <n v="1"/>
    <n v="4"/>
    <n v="5"/>
    <n v="42"/>
    <n v="1.0900000000000001"/>
    <n v="149"/>
    <n v="3.85"/>
    <n v="47"/>
    <n v="1.2197619047619048"/>
    <n v="33.348655147595807"/>
    <n v="0.8654770026399865"/>
    <n v="2"/>
    <m/>
    <m/>
    <n v="5"/>
    <n v="3"/>
    <n v="3"/>
    <n v="3"/>
    <n v="1"/>
    <n v="3"/>
    <n v="2"/>
    <n v="0"/>
    <n v="0"/>
    <n v="1"/>
    <n v="2"/>
    <m/>
  </r>
  <r>
    <n v="75909"/>
    <x v="1"/>
    <n v="77"/>
    <n v="1"/>
    <n v="2"/>
    <m/>
    <n v="1"/>
    <n v="1"/>
    <n v="2"/>
    <n v="43"/>
    <n v="1.1100000000000001"/>
    <n v="193"/>
    <n v="4.99"/>
    <n v="44"/>
    <n v="1.1358139534883722"/>
    <n v="53.571919781262707"/>
    <n v="1.3829030455163165"/>
    <n v="1"/>
    <n v="2"/>
    <m/>
    <n v="2"/>
    <n v="4"/>
    <n v="0"/>
    <n v="3"/>
    <n v="3"/>
    <n v="2"/>
    <n v="0"/>
    <n v="0"/>
    <n v="4"/>
    <n v="2"/>
    <n v="1"/>
    <n v="2"/>
  </r>
  <r>
    <n v="75913"/>
    <x v="1"/>
    <n v="32"/>
    <n v="3"/>
    <n v="2"/>
    <m/>
    <n v="2"/>
    <n v="5"/>
    <n v="5"/>
    <n v="32"/>
    <n v="0.83"/>
    <n v="211"/>
    <n v="5.46"/>
    <n v="38"/>
    <n v="0.98562499999999997"/>
    <n v="20.765585336391084"/>
    <n v="0.53860736966264366"/>
    <n v="2"/>
    <m/>
    <m/>
    <m/>
    <n v="3"/>
    <n v="3"/>
    <n v="3"/>
    <n v="3"/>
    <n v="3"/>
    <m/>
    <n v="0"/>
    <n v="0"/>
    <n v="1"/>
    <n v="1"/>
    <n v="2"/>
  </r>
  <r>
    <n v="75915"/>
    <x v="1"/>
    <n v="63"/>
    <n v="1"/>
    <n v="2"/>
    <m/>
    <n v="1"/>
    <n v="3"/>
    <n v="3"/>
    <n v="72"/>
    <n v="1.86"/>
    <n v="223"/>
    <n v="5.77"/>
    <n v="78"/>
    <n v="2.0150000000000001"/>
    <n v="70.313779579307777"/>
    <n v="1.8164393057987844"/>
    <n v="1"/>
    <n v="2"/>
    <m/>
    <n v="5"/>
    <n v="3"/>
    <n v="2"/>
    <m/>
    <m/>
    <m/>
    <n v="3"/>
    <n v="0"/>
    <n v="0"/>
    <n v="1"/>
    <n v="1"/>
    <n v="2"/>
  </r>
  <r>
    <n v="75919"/>
    <x v="1"/>
    <n v="23"/>
    <n v="3"/>
    <n v="2"/>
    <m/>
    <n v="1"/>
    <n v="4"/>
    <n v="1"/>
    <n v="77"/>
    <n v="1.99"/>
    <n v="282"/>
    <n v="7.29"/>
    <n v="84"/>
    <n v="2.1709090909090909"/>
    <n v="80.999534931020207"/>
    <n v="2.0933646040614313"/>
    <n v="2"/>
    <m/>
    <m/>
    <n v="12"/>
    <n v="3"/>
    <n v="3"/>
    <n v="3"/>
    <n v="1"/>
    <n v="1"/>
    <n v="2"/>
    <n v="0"/>
    <n v="0"/>
    <n v="1"/>
    <n v="1"/>
    <n v="1"/>
  </r>
  <r>
    <n v="75922"/>
    <x v="1"/>
    <n v="65"/>
    <n v="3"/>
    <n v="2"/>
    <m/>
    <n v="1"/>
    <n v="4"/>
    <n v="1"/>
    <n v="42"/>
    <n v="1.0900000000000001"/>
    <n v="207"/>
    <n v="5.35"/>
    <n v="37"/>
    <n v="0.96023809523809533"/>
    <n v="42.194562897565945"/>
    <n v="1.0950493704368305"/>
    <n v="2"/>
    <n v="2"/>
    <m/>
    <n v="14"/>
    <n v="3"/>
    <n v="0"/>
    <n v="2"/>
    <n v="2"/>
    <n v="2"/>
    <n v="2"/>
    <n v="7"/>
    <n v="0"/>
    <n v="1"/>
    <n v="1"/>
    <n v="2"/>
  </r>
  <r>
    <n v="75928"/>
    <x v="1"/>
    <n v="31"/>
    <n v="3"/>
    <n v="2"/>
    <m/>
    <n v="1"/>
    <n v="5"/>
    <n v="1"/>
    <n v="40"/>
    <n v="1.03"/>
    <n v="187"/>
    <n v="4.84"/>
    <n v="49"/>
    <n v="1.2617499999999999"/>
    <n v="28.311772725118828"/>
    <n v="0.72902814767180979"/>
    <n v="2"/>
    <m/>
    <m/>
    <n v="15"/>
    <n v="3"/>
    <n v="3"/>
    <n v="3"/>
    <n v="3"/>
    <n v="3"/>
    <m/>
    <n v="0"/>
    <n v="4"/>
    <n v="1"/>
    <n v="1"/>
    <n v="2"/>
  </r>
  <r>
    <n v="75929"/>
    <x v="1"/>
    <n v="23"/>
    <n v="4"/>
    <n v="1"/>
    <n v="2"/>
    <n v="1"/>
    <n v="4"/>
    <n v="5"/>
    <n v="74"/>
    <n v="1.91"/>
    <n v="181"/>
    <n v="4.68"/>
    <n v="70"/>
    <n v="1.8067567567567566"/>
    <n v="67.577201588242062"/>
    <n v="1.7442223653181395"/>
    <n v="2"/>
    <m/>
    <m/>
    <n v="9"/>
    <n v="3"/>
    <n v="3"/>
    <m/>
    <m/>
    <m/>
    <n v="6"/>
    <n v="0"/>
    <n v="0"/>
    <n v="1"/>
    <n v="2"/>
    <m/>
  </r>
  <r>
    <n v="75933"/>
    <x v="1"/>
    <n v="53"/>
    <n v="4"/>
    <n v="1"/>
    <n v="1"/>
    <n v="1"/>
    <n v="5"/>
    <n v="5"/>
    <n v="65"/>
    <n v="1.68"/>
    <n v="236"/>
    <n v="6.1"/>
    <n v="66"/>
    <n v="1.7058461538461538"/>
    <n v="62.710961896215082"/>
    <n v="1.6208371690098669"/>
    <n v="1"/>
    <n v="2"/>
    <m/>
    <n v="7"/>
    <n v="3"/>
    <n v="1"/>
    <n v="3"/>
    <n v="2"/>
    <n v="2"/>
    <n v="2"/>
    <n v="1"/>
    <n v="1"/>
    <n v="1"/>
    <n v="1"/>
    <n v="2"/>
  </r>
  <r>
    <n v="75936"/>
    <x v="1"/>
    <n v="35"/>
    <n v="1"/>
    <n v="2"/>
    <m/>
    <n v="2"/>
    <n v="2"/>
    <n v="5"/>
    <n v="65"/>
    <n v="1.68"/>
    <n v="138"/>
    <n v="3.57"/>
    <n v="69"/>
    <n v="1.7833846153846153"/>
    <n v="67.428154875607873"/>
    <n v="1.7427584644772496"/>
    <n v="1"/>
    <m/>
    <m/>
    <n v="3"/>
    <n v="3"/>
    <n v="2"/>
    <n v="3"/>
    <n v="3"/>
    <n v="2"/>
    <m/>
    <n v="0"/>
    <n v="0"/>
    <n v="2"/>
    <n v="2"/>
    <m/>
  </r>
  <r>
    <n v="75938"/>
    <x v="1"/>
    <n v="33"/>
    <n v="1"/>
    <n v="2"/>
    <m/>
    <n v="1"/>
    <n v="4"/>
    <n v="5"/>
    <n v="40"/>
    <n v="1.03"/>
    <n v="220"/>
    <n v="5.69"/>
    <n v="48"/>
    <n v="1.236"/>
    <n v="40.164840546688502"/>
    <n v="1.034244644077229"/>
    <n v="1"/>
    <m/>
    <m/>
    <n v="15"/>
    <n v="3"/>
    <n v="1"/>
    <n v="2"/>
    <n v="2"/>
    <n v="2"/>
    <n v="3"/>
    <n v="180"/>
    <n v="30"/>
    <n v="1"/>
    <n v="1"/>
    <n v="2"/>
  </r>
  <r>
    <n v="75946"/>
    <x v="1"/>
    <n v="71"/>
    <n v="3"/>
    <n v="2"/>
    <m/>
    <n v="1"/>
    <n v="4"/>
    <n v="5"/>
    <n v="46"/>
    <n v="1.19"/>
    <n v="148"/>
    <n v="3.83"/>
    <n v="40"/>
    <n v="1.034782608695652"/>
    <n v="41.200421633498166"/>
    <n v="1.0658369944318005"/>
    <n v="2"/>
    <n v="2"/>
    <m/>
    <n v="6"/>
    <n v="4"/>
    <n v="2"/>
    <n v="3"/>
    <n v="3"/>
    <n v="2"/>
    <n v="14"/>
    <n v="15"/>
    <n v="1"/>
    <n v="1"/>
    <n v="1"/>
    <n v="2"/>
  </r>
  <r>
    <n v="75949"/>
    <x v="1"/>
    <n v="40"/>
    <n v="1"/>
    <n v="2"/>
    <m/>
    <n v="2"/>
    <n v="4"/>
    <n v="6"/>
    <n v="48"/>
    <n v="1.24"/>
    <n v="233"/>
    <n v="6.03"/>
    <n v="51"/>
    <n v="1.3175000000000001"/>
    <n v="52.639578621401782"/>
    <n v="1.3598557810528795"/>
    <n v="1"/>
    <n v="2"/>
    <m/>
    <n v="6"/>
    <n v="3"/>
    <n v="3"/>
    <n v="3"/>
    <n v="3"/>
    <n v="3"/>
    <n v="1"/>
    <n v="0"/>
    <n v="0"/>
    <n v="1"/>
    <n v="2"/>
    <m/>
  </r>
  <r>
    <n v="75951"/>
    <x v="1"/>
    <n v="32"/>
    <n v="4"/>
    <n v="2"/>
    <m/>
    <n v="1"/>
    <n v="5"/>
    <n v="5"/>
    <n v="78"/>
    <n v="2.02"/>
    <n v="170"/>
    <n v="4.4000000000000004"/>
    <n v="83"/>
    <n v="2.1494871794871795"/>
    <n v="67.185601596277507"/>
    <n v="1.7399348105702637"/>
    <n v="2"/>
    <m/>
    <m/>
    <n v="12"/>
    <n v="3"/>
    <n v="0"/>
    <m/>
    <m/>
    <m/>
    <n v="3"/>
    <n v="1"/>
    <n v="0"/>
    <n v="1"/>
    <n v="1"/>
    <n v="2"/>
  </r>
  <r>
    <n v="75952"/>
    <x v="1"/>
    <n v="36"/>
    <n v="2"/>
    <n v="2"/>
    <m/>
    <n v="2"/>
    <n v="3"/>
    <n v="4"/>
    <n v="63"/>
    <n v="1.63"/>
    <n v="160"/>
    <n v="4.1399999999999997"/>
    <n v="59"/>
    <n v="1.5265079365079364"/>
    <n v="55.377004916733547"/>
    <n v="1.4327701272107252"/>
    <n v="1"/>
    <m/>
    <m/>
    <n v="4"/>
    <n v="4"/>
    <n v="1"/>
    <n v="2"/>
    <n v="0"/>
    <n v="1"/>
    <n v="7"/>
    <n v="0"/>
    <n v="2"/>
    <n v="1"/>
    <n v="1"/>
    <n v="2"/>
  </r>
  <r>
    <n v="75954"/>
    <x v="1"/>
    <n v="54"/>
    <n v="3"/>
    <n v="2"/>
    <m/>
    <n v="1"/>
    <n v="4"/>
    <n v="3"/>
    <n v="58"/>
    <n v="1.5"/>
    <n v="247"/>
    <n v="6.39"/>
    <n v="53"/>
    <n v="1.3706896551724137"/>
    <n v="65.10782023034767"/>
    <n v="1.6838229369917501"/>
    <n v="2"/>
    <n v="2"/>
    <m/>
    <n v="10"/>
    <n v="4"/>
    <n v="2"/>
    <m/>
    <m/>
    <m/>
    <m/>
    <n v="0"/>
    <n v="0"/>
    <n v="2"/>
    <n v="2"/>
    <m/>
  </r>
  <r>
    <n v="75955"/>
    <x v="1"/>
    <n v="72"/>
    <n v="6"/>
    <n v="2"/>
    <m/>
    <n v="2"/>
    <n v="5"/>
    <n v="1"/>
    <n v="76"/>
    <n v="1.97"/>
    <n v="124"/>
    <n v="3.21"/>
    <n v="78"/>
    <n v="2.0218421052631577"/>
    <n v="72.672986563447012"/>
    <n v="1.8837603096051396"/>
    <n v="1"/>
    <n v="2"/>
    <m/>
    <n v="15"/>
    <n v="3"/>
    <n v="3"/>
    <n v="1"/>
    <n v="4"/>
    <n v="3"/>
    <n v="1"/>
    <n v="8"/>
    <n v="0"/>
    <n v="1"/>
    <n v="1"/>
    <n v="2"/>
  </r>
  <r>
    <n v="75958"/>
    <x v="1"/>
    <n v="29"/>
    <n v="6"/>
    <n v="2"/>
    <m/>
    <n v="2"/>
    <n v="4"/>
    <n v="1"/>
    <n v="48"/>
    <n v="1.24"/>
    <n v="178"/>
    <n v="4.5999999999999996"/>
    <n v="48"/>
    <n v="1.24"/>
    <n v="30.888059221087644"/>
    <n v="0.79794152987809752"/>
    <n v="2"/>
    <m/>
    <m/>
    <n v="15"/>
    <n v="3"/>
    <n v="3"/>
    <n v="3"/>
    <n v="3"/>
    <n v="3"/>
    <n v="0"/>
    <n v="0"/>
    <n v="0"/>
    <n v="2"/>
    <n v="1"/>
    <n v="2"/>
  </r>
  <r>
    <n v="75965"/>
    <x v="1"/>
    <n v="64"/>
    <n v="3"/>
    <n v="2"/>
    <m/>
    <n v="1"/>
    <n v="5"/>
    <n v="2"/>
    <n v="63"/>
    <n v="1.63"/>
    <n v="159"/>
    <n v="4.1100000000000003"/>
    <n v="70"/>
    <n v="1.8111111111111111"/>
    <n v="61.422441159156627"/>
    <n v="1.5891837950702428"/>
    <n v="2"/>
    <n v="2"/>
    <m/>
    <n v="3"/>
    <n v="3"/>
    <n v="2"/>
    <n v="3"/>
    <n v="2"/>
    <n v="1"/>
    <n v="2"/>
    <n v="2"/>
    <n v="0"/>
    <n v="1"/>
    <n v="1"/>
    <n v="1"/>
  </r>
  <r>
    <n v="75966"/>
    <x v="1"/>
    <n v="37"/>
    <n v="3"/>
    <n v="2"/>
    <m/>
    <n v="2"/>
    <n v="4"/>
    <n v="5"/>
    <n v="84"/>
    <n v="2.17"/>
    <n v="159"/>
    <n v="4.1100000000000003"/>
    <n v="90"/>
    <n v="2.3249999999999997"/>
    <n v="90.618236734929042"/>
    <n v="2.3409711156523336"/>
    <n v="2"/>
    <m/>
    <m/>
    <n v="10"/>
    <n v="2"/>
    <n v="1"/>
    <m/>
    <m/>
    <m/>
    <m/>
    <n v="0"/>
    <n v="0"/>
    <n v="2"/>
    <n v="2"/>
    <m/>
  </r>
  <r>
    <n v="75974"/>
    <x v="1"/>
    <n v="71"/>
    <n v="3"/>
    <n v="2"/>
    <m/>
    <n v="1"/>
    <n v="4"/>
    <n v="1"/>
    <n v="55"/>
    <n v="1.42"/>
    <n v="218"/>
    <n v="5.64"/>
    <n v="55"/>
    <n v="1.42"/>
    <n v="58.952172056395185"/>
    <n v="1.5220378967287485"/>
    <n v="2"/>
    <n v="2"/>
    <m/>
    <n v="10"/>
    <n v="3"/>
    <n v="3"/>
    <m/>
    <m/>
    <m/>
    <n v="0"/>
    <n v="2"/>
    <n v="2"/>
    <n v="1"/>
    <n v="1"/>
    <n v="2"/>
  </r>
  <r>
    <n v="75982"/>
    <x v="1"/>
    <n v="75"/>
    <n v="3"/>
    <n v="2"/>
    <m/>
    <n v="2"/>
    <n v="2"/>
    <n v="2"/>
    <n v="63"/>
    <n v="1.63"/>
    <n v="202"/>
    <n v="5.22"/>
    <n v="69"/>
    <n v="1.7852380952380953"/>
    <n v="71.9506919392405"/>
    <n v="1.8615813946184445"/>
    <n v="2"/>
    <n v="2"/>
    <m/>
    <n v="3"/>
    <n v="3"/>
    <n v="3"/>
    <n v="3"/>
    <n v="3"/>
    <n v="3"/>
    <m/>
    <n v="0"/>
    <n v="0"/>
    <n v="2"/>
    <n v="1"/>
    <n v="2"/>
  </r>
  <r>
    <n v="75985"/>
    <x v="1"/>
    <n v="40"/>
    <n v="3"/>
    <n v="2"/>
    <m/>
    <n v="1"/>
    <n v="2"/>
    <n v="1"/>
    <n v="71"/>
    <n v="1.84"/>
    <n v="214"/>
    <n v="5.53"/>
    <n v="77"/>
    <n v="1.9954929577464791"/>
    <n v="71.712407337659442"/>
    <n v="1.8584623873421604"/>
    <n v="2"/>
    <n v="1"/>
    <n v="1"/>
    <n v="4"/>
    <n v="4"/>
    <n v="1"/>
    <n v="3"/>
    <n v="1"/>
    <n v="1"/>
    <n v="2"/>
    <n v="0"/>
    <n v="0"/>
    <n v="1"/>
    <n v="1"/>
    <n v="1"/>
  </r>
  <r>
    <n v="75987"/>
    <x v="1"/>
    <n v="80"/>
    <n v="3"/>
    <n v="2"/>
    <m/>
    <n v="1"/>
    <n v="5"/>
    <n v="3"/>
    <n v="44"/>
    <n v="1.1399999999999999"/>
    <n v="181"/>
    <n v="4.68"/>
    <n v="52"/>
    <n v="1.3472727272727272"/>
    <n v="32.274915181663474"/>
    <n v="0.83621371152491719"/>
    <n v="2"/>
    <n v="2"/>
    <m/>
    <n v="12"/>
    <n v="2"/>
    <n v="0"/>
    <n v="3"/>
    <n v="3"/>
    <n v="3"/>
    <n v="0"/>
    <n v="30"/>
    <n v="0"/>
    <n v="1"/>
    <n v="1"/>
    <n v="2"/>
  </r>
  <r>
    <n v="75992"/>
    <x v="1"/>
    <n v="34"/>
    <n v="3"/>
    <n v="2"/>
    <m/>
    <n v="1"/>
    <n v="4"/>
    <n v="5"/>
    <n v="58"/>
    <n v="1.5"/>
    <n v="192"/>
    <n v="4.97"/>
    <n v="57"/>
    <n v="1.4741379310344827"/>
    <n v="58.393592481853894"/>
    <n v="1.5101791159100146"/>
    <n v="2"/>
    <m/>
    <m/>
    <n v="4"/>
    <n v="4"/>
    <n v="0"/>
    <m/>
    <m/>
    <m/>
    <n v="3"/>
    <n v="2"/>
    <n v="20"/>
    <n v="1"/>
    <n v="2"/>
    <m/>
  </r>
  <r>
    <n v="75998"/>
    <x v="1"/>
    <n v="76"/>
    <n v="3"/>
    <n v="2"/>
    <m/>
    <n v="1"/>
    <n v="4"/>
    <n v="1"/>
    <n v="69"/>
    <n v="1.78"/>
    <n v="197"/>
    <n v="5.09"/>
    <n v="74"/>
    <n v="1.9089855072463768"/>
    <n v="76.267351281982542"/>
    <n v="1.9674765982888249"/>
    <n v="2"/>
    <n v="2"/>
    <m/>
    <n v="14"/>
    <n v="2"/>
    <n v="1"/>
    <n v="3"/>
    <n v="3"/>
    <n v="1"/>
    <n v="1"/>
    <n v="8"/>
    <n v="2"/>
    <n v="1"/>
    <n v="1"/>
    <n v="2"/>
  </r>
  <r>
    <n v="76004"/>
    <x v="1"/>
    <n v="58"/>
    <n v="7"/>
    <n v="2"/>
    <m/>
    <n v="1"/>
    <n v="3"/>
    <n v="4"/>
    <n v="59"/>
    <n v="1.53"/>
    <n v="183"/>
    <n v="4.7300000000000004"/>
    <n v="57"/>
    <n v="1.4781355932203391"/>
    <n v="47.296728908253002"/>
    <n v="1.2265083937224932"/>
    <n v="2"/>
    <n v="1"/>
    <n v="1"/>
    <n v="1"/>
    <n v="4"/>
    <n v="2"/>
    <n v="2"/>
    <n v="1"/>
    <n v="2"/>
    <m/>
    <n v="0"/>
    <n v="0"/>
    <n v="2"/>
    <n v="1"/>
    <n v="1"/>
  </r>
  <r>
    <n v="76006"/>
    <x v="1"/>
    <n v="32"/>
    <n v="3"/>
    <n v="2"/>
    <m/>
    <n v="1"/>
    <n v="4"/>
    <n v="4"/>
    <n v="57"/>
    <n v="1.47"/>
    <n v="145"/>
    <n v="3.75"/>
    <n v="57"/>
    <n v="1.4699999999999998"/>
    <n v="55.328932108222695"/>
    <n v="1.4269040385804801"/>
    <n v="2"/>
    <m/>
    <m/>
    <n v="2"/>
    <n v="2"/>
    <n v="3"/>
    <n v="3"/>
    <n v="3"/>
    <n v="3"/>
    <n v="1"/>
    <n v="0"/>
    <n v="2"/>
    <n v="1"/>
    <n v="1"/>
    <n v="2"/>
  </r>
  <r>
    <n v="76007"/>
    <x v="1"/>
    <n v="36"/>
    <n v="3"/>
    <n v="2"/>
    <m/>
    <n v="1"/>
    <n v="5"/>
    <n v="1"/>
    <n v="64"/>
    <n v="1.66"/>
    <n v="184"/>
    <n v="4.76"/>
    <n v="65"/>
    <n v="1.6859374999999999"/>
    <n v="62.635884418075904"/>
    <n v="1.6246182520938437"/>
    <n v="2"/>
    <m/>
    <m/>
    <n v="15"/>
    <n v="3"/>
    <n v="2"/>
    <m/>
    <m/>
    <m/>
    <n v="2"/>
    <n v="1"/>
    <n v="2"/>
    <n v="1"/>
    <n v="1"/>
    <n v="2"/>
  </r>
  <r>
    <n v="76008"/>
    <x v="1"/>
    <n v="31"/>
    <n v="7"/>
    <n v="2"/>
    <m/>
    <n v="1"/>
    <n v="4"/>
    <n v="6"/>
    <n v="73"/>
    <n v="1.89"/>
    <n v="182"/>
    <n v="4.71"/>
    <n v="78"/>
    <n v="2.0194520547945203"/>
    <n v="74.311477576916175"/>
    <n v="1.9239546934297473"/>
    <n v="2"/>
    <m/>
    <m/>
    <n v="7"/>
    <n v="4"/>
    <n v="2"/>
    <m/>
    <m/>
    <m/>
    <n v="1"/>
    <n v="8"/>
    <n v="0"/>
    <n v="1"/>
    <n v="1"/>
    <n v="1"/>
  </r>
  <r>
    <n v="76011"/>
    <x v="1"/>
    <n v="32"/>
    <n v="2"/>
    <n v="2"/>
    <m/>
    <n v="1"/>
    <n v="4"/>
    <n v="1"/>
    <n v="41"/>
    <n v="1.06"/>
    <n v="192"/>
    <n v="4.97"/>
    <n v="37"/>
    <n v="0.9565853658536585"/>
    <n v="41.238931284900062"/>
    <n v="1.0661772478535139"/>
    <n v="2"/>
    <m/>
    <m/>
    <n v="4"/>
    <n v="3"/>
    <n v="1"/>
    <m/>
    <m/>
    <m/>
    <n v="0"/>
    <n v="0"/>
    <n v="10"/>
    <n v="1"/>
    <n v="1"/>
    <n v="1"/>
  </r>
  <r>
    <n v="76015"/>
    <x v="1"/>
    <n v="30"/>
    <n v="4"/>
    <n v="2"/>
    <m/>
    <n v="1"/>
    <n v="3"/>
    <n v="5"/>
    <n v="62"/>
    <n v="1.6"/>
    <n v="166"/>
    <n v="4.29"/>
    <n v="72"/>
    <n v="1.8580645161290323"/>
    <n v="56.922719732182422"/>
    <n v="1.4689734124434175"/>
    <n v="2"/>
    <m/>
    <m/>
    <n v="15"/>
    <n v="4"/>
    <n v="3"/>
    <n v="2"/>
    <n v="2"/>
    <n v="3"/>
    <n v="0"/>
    <n v="3"/>
    <n v="2"/>
    <n v="1"/>
    <n v="1"/>
    <n v="2"/>
  </r>
  <r>
    <n v="76024"/>
    <x v="1"/>
    <n v="40"/>
    <n v="4"/>
    <n v="2"/>
    <m/>
    <n v="1"/>
    <n v="5"/>
    <n v="6"/>
    <n v="55"/>
    <n v="1.42"/>
    <n v="170"/>
    <n v="4.4000000000000004"/>
    <n v="51"/>
    <n v="1.3167272727272727"/>
    <n v="46.937060216386733"/>
    <n v="1.211829554677621"/>
    <n v="2"/>
    <n v="2"/>
    <m/>
    <n v="15"/>
    <n v="2"/>
    <n v="2"/>
    <n v="2"/>
    <n v="2"/>
    <n v="2"/>
    <n v="0"/>
    <n v="0"/>
    <n v="0"/>
    <n v="1"/>
    <n v="1"/>
    <n v="2"/>
  </r>
  <r>
    <n v="76028"/>
    <x v="1"/>
    <n v="57"/>
    <n v="4"/>
    <n v="2"/>
    <m/>
    <n v="2"/>
    <n v="1"/>
    <n v="5"/>
    <n v="47"/>
    <n v="1.22"/>
    <n v="222"/>
    <n v="5.74"/>
    <n v="54"/>
    <n v="1.4017021276595745"/>
    <n v="45.496610150817709"/>
    <n v="1.1809758379573958"/>
    <n v="1"/>
    <n v="2"/>
    <m/>
    <n v="5"/>
    <n v="3"/>
    <n v="3"/>
    <n v="3"/>
    <n v="3"/>
    <n v="3"/>
    <n v="3"/>
    <n v="5"/>
    <n v="0"/>
    <n v="1"/>
    <n v="2"/>
    <m/>
  </r>
  <r>
    <n v="76033"/>
    <x v="1"/>
    <n v="69"/>
    <n v="2"/>
    <n v="2"/>
    <m/>
    <n v="2"/>
    <n v="3"/>
    <n v="3"/>
    <n v="31"/>
    <n v="0.8"/>
    <n v="161"/>
    <n v="4.16"/>
    <n v="38"/>
    <n v="0.98064516129032264"/>
    <n v="27.540358063142733"/>
    <n v="0.71071891775852225"/>
    <n v="1"/>
    <n v="2"/>
    <m/>
    <n v="6"/>
    <n v="3"/>
    <n v="1"/>
    <n v="1"/>
    <n v="1"/>
    <n v="1"/>
    <m/>
    <n v="0"/>
    <n v="0"/>
    <n v="2"/>
    <n v="1"/>
    <n v="2"/>
  </r>
  <r>
    <n v="76039"/>
    <x v="1"/>
    <n v="26"/>
    <n v="1"/>
    <n v="2"/>
    <m/>
    <n v="1"/>
    <n v="4"/>
    <n v="5"/>
    <n v="35"/>
    <n v="0.91"/>
    <n v="148"/>
    <n v="3.83"/>
    <n v="35"/>
    <n v="0.91"/>
    <n v="30.492270074984653"/>
    <n v="0.79279902194960106"/>
    <n v="2"/>
    <m/>
    <m/>
    <n v="7"/>
    <n v="4"/>
    <n v="3"/>
    <n v="3"/>
    <n v="3"/>
    <n v="3"/>
    <n v="0"/>
    <n v="0"/>
    <n v="2"/>
    <n v="1"/>
    <n v="1"/>
    <n v="2"/>
  </r>
  <r>
    <n v="76040"/>
    <x v="1"/>
    <n v="60"/>
    <n v="4"/>
    <n v="2"/>
    <m/>
    <n v="1"/>
    <n v="5"/>
    <n v="5"/>
    <n v="64"/>
    <n v="1.66"/>
    <n v="152"/>
    <n v="3.93"/>
    <n v="73"/>
    <n v="1.8934374999999999"/>
    <n v="59.844610230675734"/>
    <n v="1.5522195778581518"/>
    <n v="1"/>
    <n v="2"/>
    <m/>
    <n v="7"/>
    <n v="2"/>
    <n v="2"/>
    <n v="3"/>
    <n v="2"/>
    <n v="1"/>
    <n v="1"/>
    <n v="3"/>
    <n v="0"/>
    <n v="1"/>
    <n v="1"/>
    <n v="2"/>
  </r>
  <r>
    <n v="76042"/>
    <x v="1"/>
    <n v="27"/>
    <n v="3"/>
    <n v="2"/>
    <m/>
    <n v="1"/>
    <n v="5"/>
    <n v="1"/>
    <n v="47"/>
    <n v="1.22"/>
    <n v="130"/>
    <n v="3.36"/>
    <n v="46"/>
    <n v="1.1940425531914893"/>
    <n v="45.563570021907239"/>
    <n v="1.182713945249507"/>
    <n v="1"/>
    <m/>
    <m/>
    <n v="7"/>
    <n v="2"/>
    <n v="3"/>
    <n v="3"/>
    <n v="2"/>
    <n v="2"/>
    <m/>
    <n v="0"/>
    <n v="0"/>
    <n v="1"/>
    <n v="1"/>
    <n v="2"/>
  </r>
  <r>
    <n v="76043"/>
    <x v="1"/>
    <n v="64"/>
    <n v="1"/>
    <n v="2"/>
    <m/>
    <n v="1"/>
    <n v="3"/>
    <n v="1"/>
    <n v="50"/>
    <n v="1.29"/>
    <n v="171"/>
    <n v="4.42"/>
    <n v="44"/>
    <n v="1.1352000000000002"/>
    <n v="48.999531925028073"/>
    <n v="1.2641879236657243"/>
    <n v="2"/>
    <n v="1"/>
    <n v="2"/>
    <n v="12"/>
    <n v="2"/>
    <n v="2"/>
    <n v="3"/>
    <n v="3"/>
    <n v="3"/>
    <n v="0"/>
    <n v="0"/>
    <n v="0"/>
    <n v="1"/>
    <n v="2"/>
    <m/>
  </r>
  <r>
    <n v="76054"/>
    <x v="1"/>
    <n v="22"/>
    <n v="6"/>
    <n v="2"/>
    <m/>
    <n v="2"/>
    <n v="4"/>
    <n v="1"/>
    <n v="78"/>
    <n v="2.02"/>
    <n v="169"/>
    <n v="4.37"/>
    <n v="88"/>
    <n v="2.278974358974359"/>
    <n v="88.660777048814225"/>
    <n v="2.296086790238522"/>
    <n v="1"/>
    <m/>
    <m/>
    <n v="4"/>
    <n v="2"/>
    <n v="1"/>
    <m/>
    <m/>
    <m/>
    <n v="2"/>
    <n v="0"/>
    <n v="0"/>
    <n v="1"/>
    <n v="1"/>
    <n v="2"/>
  </r>
  <r>
    <n v="76060"/>
    <x v="1"/>
    <n v="32"/>
    <n v="3"/>
    <n v="2"/>
    <m/>
    <n v="1"/>
    <n v="5"/>
    <n v="1"/>
    <n v="66"/>
    <n v="1.71"/>
    <n v="184"/>
    <n v="4.76"/>
    <n v="64"/>
    <n v="1.6581818181818182"/>
    <n v="67.546773822155501"/>
    <n v="1.7500755035740287"/>
    <n v="1"/>
    <m/>
    <m/>
    <n v="15"/>
    <n v="2"/>
    <n v="3"/>
    <n v="3"/>
    <n v="3"/>
    <n v="3"/>
    <n v="1"/>
    <n v="0"/>
    <n v="0"/>
    <n v="1"/>
    <n v="1"/>
    <n v="2"/>
  </r>
  <r>
    <n v="76076"/>
    <x v="1"/>
    <n v="51"/>
    <n v="3"/>
    <n v="2"/>
    <m/>
    <n v="1"/>
    <n v="5"/>
    <n v="3"/>
    <n v="53"/>
    <n v="1.37"/>
    <n v="132"/>
    <n v="3.41"/>
    <n v="50"/>
    <n v="1.2924528301886793"/>
    <n v="60.201833681181192"/>
    <n v="1.556160606475816"/>
    <n v="2"/>
    <n v="2"/>
    <m/>
    <n v="5"/>
    <n v="2"/>
    <n v="0"/>
    <m/>
    <m/>
    <m/>
    <m/>
    <n v="0"/>
    <n v="0"/>
    <n v="1"/>
    <n v="1"/>
    <n v="2"/>
  </r>
  <r>
    <n v="76077"/>
    <x v="1"/>
    <n v="45"/>
    <n v="4"/>
    <n v="2"/>
    <m/>
    <n v="1"/>
    <n v="3"/>
    <n v="1"/>
    <n v="48"/>
    <n v="1.24"/>
    <n v="169"/>
    <n v="4.37"/>
    <n v="48"/>
    <n v="1.24"/>
    <n v="55.553103491198684"/>
    <n v="1.4351218401892993"/>
    <n v="2"/>
    <n v="2"/>
    <m/>
    <n v="4"/>
    <n v="4"/>
    <n v="2"/>
    <n v="3"/>
    <n v="3"/>
    <n v="2"/>
    <n v="2"/>
    <n v="0"/>
    <n v="0"/>
    <n v="1"/>
    <n v="2"/>
    <m/>
  </r>
  <r>
    <n v="76091"/>
    <x v="1"/>
    <n v="66"/>
    <n v="6"/>
    <n v="2"/>
    <m/>
    <n v="2"/>
    <n v="4"/>
    <n v="1"/>
    <n v="69"/>
    <n v="1.78"/>
    <n v="218"/>
    <n v="5.64"/>
    <n v="79"/>
    <n v="2.0379710144927539"/>
    <n v="66.349175092712642"/>
    <n v="1.7116164009424422"/>
    <n v="2"/>
    <n v="2"/>
    <m/>
    <n v="15"/>
    <n v="2"/>
    <n v="2"/>
    <n v="3"/>
    <n v="3"/>
    <n v="3"/>
    <n v="0"/>
    <n v="2"/>
    <n v="0"/>
    <n v="2"/>
    <n v="1"/>
    <n v="2"/>
  </r>
  <r>
    <n v="76095"/>
    <x v="1"/>
    <n v="41"/>
    <n v="7"/>
    <n v="2"/>
    <m/>
    <n v="2"/>
    <n v="3"/>
    <n v="1"/>
    <n v="48"/>
    <n v="1.24"/>
    <n v="204"/>
    <n v="5.28"/>
    <n v="45"/>
    <n v="1.1624999999999999"/>
    <n v="55.81050156883547"/>
    <n v="1.4417712905282496"/>
    <n v="1"/>
    <n v="2"/>
    <m/>
    <n v="77"/>
    <n v="3"/>
    <n v="3"/>
    <n v="3"/>
    <n v="3"/>
    <n v="3"/>
    <m/>
    <n v="0"/>
    <n v="0"/>
    <n v="1"/>
    <n v="2"/>
    <m/>
  </r>
  <r>
    <n v="76097"/>
    <x v="1"/>
    <n v="66"/>
    <n v="3"/>
    <n v="2"/>
    <m/>
    <n v="1"/>
    <n v="4"/>
    <n v="1"/>
    <n v="63"/>
    <n v="1.63"/>
    <n v="158"/>
    <n v="4.09"/>
    <n v="64"/>
    <n v="1.6558730158730157"/>
    <n v="58.29555555641705"/>
    <n v="1.5082818342374569"/>
    <n v="1"/>
    <n v="1"/>
    <n v="1"/>
    <n v="15"/>
    <n v="2"/>
    <n v="3"/>
    <n v="3"/>
    <n v="3"/>
    <n v="3"/>
    <n v="0"/>
    <n v="0"/>
    <n v="15"/>
    <n v="1"/>
    <n v="1"/>
    <n v="2"/>
  </r>
  <r>
    <n v="76103"/>
    <x v="1"/>
    <n v="45"/>
    <n v="3"/>
    <n v="2"/>
    <m/>
    <n v="1"/>
    <n v="4"/>
    <n v="1"/>
    <n v="101"/>
    <n v="2.61"/>
    <n v="231"/>
    <n v="5.97"/>
    <n v="98"/>
    <n v="2.5324752475247525"/>
    <n v="104.03703145869065"/>
    <n v="2.6884817040315108"/>
    <n v="2"/>
    <n v="2"/>
    <m/>
    <n v="15"/>
    <n v="2"/>
    <n v="0"/>
    <n v="3"/>
    <n v="3"/>
    <n v="1"/>
    <n v="0"/>
    <n v="2"/>
    <n v="0"/>
    <n v="1"/>
    <n v="1"/>
    <n v="2"/>
  </r>
  <r>
    <n v="76104"/>
    <x v="1"/>
    <n v="45"/>
    <n v="2"/>
    <n v="2"/>
    <m/>
    <n v="1"/>
    <n v="4"/>
    <n v="1"/>
    <n v="58"/>
    <n v="1.5"/>
    <n v="182"/>
    <n v="4.71"/>
    <n v="54"/>
    <n v="1.396551724137931"/>
    <n v="48.576280414003008"/>
    <n v="1.2562831141552502"/>
    <n v="2"/>
    <n v="2"/>
    <m/>
    <n v="14"/>
    <n v="2"/>
    <n v="3"/>
    <m/>
    <m/>
    <m/>
    <n v="0"/>
    <n v="5"/>
    <n v="0"/>
    <n v="1"/>
    <n v="1"/>
    <n v="2"/>
  </r>
  <r>
    <n v="76107"/>
    <x v="1"/>
    <n v="59"/>
    <n v="7"/>
    <n v="2"/>
    <m/>
    <n v="2"/>
    <n v="4"/>
    <n v="1"/>
    <n v="59"/>
    <n v="1.53"/>
    <n v="191"/>
    <n v="4.9400000000000004"/>
    <n v="58"/>
    <n v="1.5040677966101694"/>
    <n v="55.923069779364518"/>
    <n v="1.4502084197021645"/>
    <n v="1"/>
    <n v="2"/>
    <m/>
    <n v="5"/>
    <n v="5"/>
    <n v="3"/>
    <n v="9"/>
    <n v="9"/>
    <n v="9"/>
    <n v="2"/>
    <n v="0"/>
    <n v="0"/>
    <n v="1"/>
    <n v="1"/>
    <n v="2"/>
  </r>
  <r>
    <n v="76117"/>
    <x v="1"/>
    <n v="72"/>
    <n v="3"/>
    <n v="2"/>
    <m/>
    <n v="1"/>
    <n v="4"/>
    <n v="2"/>
    <n v="48"/>
    <n v="1.24"/>
    <n v="186"/>
    <n v="4.8099999999999996"/>
    <n v="53"/>
    <n v="1.3691666666666666"/>
    <n v="37.866652092287353"/>
    <n v="0.97822184571742321"/>
    <n v="2"/>
    <n v="2"/>
    <m/>
    <n v="6"/>
    <n v="4"/>
    <n v="3"/>
    <n v="9"/>
    <n v="9"/>
    <n v="9"/>
    <m/>
    <n v="0"/>
    <n v="3"/>
    <n v="1"/>
    <n v="1"/>
    <n v="2"/>
  </r>
  <r>
    <n v="76118"/>
    <x v="1"/>
    <n v="60"/>
    <n v="6"/>
    <n v="2"/>
    <m/>
    <n v="2"/>
    <n v="1"/>
    <n v="5"/>
    <n v="74"/>
    <n v="1.91"/>
    <n v="206"/>
    <n v="5.33"/>
    <n v="83"/>
    <n v="2.1422972972972971"/>
    <n v="68.682392534779737"/>
    <n v="1.7727482397490444"/>
    <n v="1"/>
    <n v="2"/>
    <m/>
    <n v="7"/>
    <n v="2"/>
    <n v="0"/>
    <m/>
    <m/>
    <m/>
    <n v="0"/>
    <n v="0"/>
    <n v="0"/>
    <n v="2"/>
    <n v="1"/>
    <n v="2"/>
  </r>
  <r>
    <n v="76126"/>
    <x v="1"/>
    <n v="27"/>
    <n v="4"/>
    <n v="2"/>
    <m/>
    <n v="1"/>
    <n v="3"/>
    <n v="5"/>
    <n v="31"/>
    <n v="0.8"/>
    <n v="200"/>
    <n v="5.17"/>
    <n v="34"/>
    <n v="0.87741935483870981"/>
    <n v="36.985852111882387"/>
    <n v="0.95447360288728744"/>
    <n v="2"/>
    <m/>
    <m/>
    <n v="3"/>
    <n v="4"/>
    <n v="3"/>
    <n v="3"/>
    <n v="3"/>
    <n v="3"/>
    <n v="1"/>
    <n v="0"/>
    <n v="6"/>
    <n v="1"/>
    <n v="2"/>
    <m/>
  </r>
  <r>
    <n v="76128"/>
    <x v="1"/>
    <n v="74"/>
    <n v="3"/>
    <n v="2"/>
    <m/>
    <n v="1"/>
    <n v="4"/>
    <n v="2"/>
    <n v="53"/>
    <n v="1.37"/>
    <n v="263"/>
    <n v="6.8"/>
    <n v="61"/>
    <n v="1.5767924528301889"/>
    <n v="55.305664976326497"/>
    <n v="1.4295992644824018"/>
    <n v="2"/>
    <n v="2"/>
    <m/>
    <n v="1"/>
    <n v="1"/>
    <n v="3"/>
    <n v="3"/>
    <n v="3"/>
    <n v="3"/>
    <m/>
    <n v="0"/>
    <n v="0"/>
    <n v="2"/>
    <n v="1"/>
    <n v="2"/>
  </r>
  <r>
    <n v="76129"/>
    <x v="1"/>
    <n v="41"/>
    <n v="6"/>
    <n v="2"/>
    <m/>
    <n v="2"/>
    <n v="5"/>
    <n v="5"/>
    <n v="37"/>
    <n v="0.96"/>
    <n v="209"/>
    <n v="5.4"/>
    <n v="42"/>
    <n v="1.0897297297297297"/>
    <n v="35.437672781415159"/>
    <n v="0.91946394243671759"/>
    <n v="2"/>
    <n v="2"/>
    <m/>
    <n v="14"/>
    <n v="2"/>
    <n v="0"/>
    <m/>
    <m/>
    <m/>
    <n v="0"/>
    <n v="0"/>
    <n v="3"/>
    <n v="1"/>
    <n v="1"/>
    <n v="2"/>
  </r>
  <r>
    <n v="76133"/>
    <x v="1"/>
    <n v="47"/>
    <n v="1"/>
    <n v="2"/>
    <m/>
    <n v="2"/>
    <n v="4"/>
    <n v="5"/>
    <n v="65"/>
    <n v="1.68"/>
    <n v="181"/>
    <n v="4.68"/>
    <n v="73"/>
    <n v="1.8867692307692308"/>
    <n v="63.75838239112705"/>
    <n v="1.647908960262976"/>
    <n v="1"/>
    <n v="1"/>
    <n v="1"/>
    <n v="14"/>
    <n v="4"/>
    <n v="2"/>
    <n v="4"/>
    <n v="4"/>
    <n v="4"/>
    <n v="7"/>
    <n v="0"/>
    <n v="0"/>
    <n v="1"/>
    <n v="1"/>
    <n v="2"/>
  </r>
  <r>
    <n v="76138"/>
    <x v="1"/>
    <n v="39"/>
    <n v="4"/>
    <n v="2"/>
    <m/>
    <n v="1"/>
    <n v="4"/>
    <n v="1"/>
    <n v="47"/>
    <n v="1.22"/>
    <n v="244"/>
    <n v="6.31"/>
    <n v="44"/>
    <n v="1.142127659574468"/>
    <n v="43.974972958794844"/>
    <n v="1.1414780214836107"/>
    <n v="2"/>
    <m/>
    <m/>
    <n v="6"/>
    <n v="3"/>
    <n v="3"/>
    <n v="3"/>
    <n v="3"/>
    <n v="3"/>
    <n v="3"/>
    <n v="3"/>
    <n v="3"/>
    <n v="1"/>
    <n v="1"/>
    <n v="2"/>
  </r>
  <r>
    <n v="76139"/>
    <x v="1"/>
    <n v="76"/>
    <n v="3"/>
    <n v="2"/>
    <m/>
    <n v="1"/>
    <n v="3"/>
    <n v="1"/>
    <n v="45"/>
    <n v="1.1599999999999999"/>
    <n v="266"/>
    <n v="6.88"/>
    <n v="50"/>
    <n v="1.2888888888888888"/>
    <n v="45.831464498443303"/>
    <n v="1.1814333070709828"/>
    <n v="2"/>
    <n v="1"/>
    <n v="1"/>
    <n v="13"/>
    <n v="3"/>
    <n v="3"/>
    <n v="3"/>
    <n v="3"/>
    <n v="3"/>
    <n v="0"/>
    <n v="0"/>
    <n v="0"/>
    <n v="1"/>
    <n v="1"/>
    <n v="2"/>
  </r>
  <r>
    <n v="76140"/>
    <x v="1"/>
    <n v="27"/>
    <n v="3"/>
    <n v="2"/>
    <m/>
    <n v="1"/>
    <n v="2"/>
    <n v="6"/>
    <n v="37"/>
    <n v="0.96"/>
    <n v="183"/>
    <n v="4.7300000000000004"/>
    <n v="46"/>
    <n v="1.1935135135135133"/>
    <n v="38.431805419020392"/>
    <n v="0.99714954600701555"/>
    <n v="2"/>
    <m/>
    <m/>
    <n v="6"/>
    <n v="3"/>
    <n v="3"/>
    <n v="3"/>
    <n v="3"/>
    <n v="3"/>
    <n v="2"/>
    <n v="0"/>
    <n v="0"/>
    <n v="1"/>
    <n v="1"/>
    <n v="2"/>
  </r>
  <r>
    <n v="76145"/>
    <x v="1"/>
    <n v="60"/>
    <n v="3"/>
    <n v="2"/>
    <m/>
    <n v="1"/>
    <n v="3"/>
    <n v="1"/>
    <n v="41"/>
    <n v="1.06"/>
    <n v="158"/>
    <n v="4.09"/>
    <n v="41"/>
    <n v="1.06"/>
    <n v="33.420106457705018"/>
    <n v="0.8640320206138371"/>
    <n v="2"/>
    <n v="1"/>
    <n v="2"/>
    <n v="15"/>
    <n v="3"/>
    <n v="1"/>
    <n v="3"/>
    <n v="3"/>
    <n v="2"/>
    <n v="0"/>
    <n v="0"/>
    <n v="0"/>
    <n v="1"/>
    <n v="1"/>
    <n v="2"/>
  </r>
  <r>
    <n v="76146"/>
    <x v="1"/>
    <n v="23"/>
    <n v="4"/>
    <n v="2"/>
    <m/>
    <n v="1"/>
    <n v="3"/>
    <n v="5"/>
    <n v="49"/>
    <n v="1.27"/>
    <n v="160"/>
    <n v="4.1399999999999997"/>
    <n v="55"/>
    <n v="1.4255102040816325"/>
    <n v="45.811061741936712"/>
    <n v="1.1873479267808087"/>
    <n v="2"/>
    <m/>
    <m/>
    <n v="6"/>
    <n v="3"/>
    <n v="1"/>
    <m/>
    <m/>
    <m/>
    <n v="8"/>
    <n v="0"/>
    <n v="10"/>
    <n v="1"/>
    <n v="1"/>
    <n v="2"/>
  </r>
  <r>
    <n v="76148"/>
    <x v="1"/>
    <n v="32"/>
    <n v="4"/>
    <n v="2"/>
    <m/>
    <n v="1"/>
    <n v="5"/>
    <n v="5"/>
    <n v="52"/>
    <n v="1.34"/>
    <n v="147"/>
    <n v="3.8"/>
    <n v="53"/>
    <n v="1.3657692307692311"/>
    <n v="48.83679345065606"/>
    <n v="1.2584866004592139"/>
    <n v="2"/>
    <m/>
    <m/>
    <n v="6"/>
    <n v="3"/>
    <n v="0"/>
    <m/>
    <m/>
    <m/>
    <n v="0"/>
    <n v="1"/>
    <n v="0"/>
    <n v="1"/>
    <n v="2"/>
    <m/>
  </r>
  <r>
    <n v="76149"/>
    <x v="1"/>
    <n v="68"/>
    <n v="1"/>
    <n v="2"/>
    <m/>
    <n v="2"/>
    <n v="1"/>
    <n v="1"/>
    <n v="70"/>
    <n v="1.81"/>
    <n v="173"/>
    <n v="4.47"/>
    <n v="77"/>
    <n v="1.9910000000000001"/>
    <n v="73.777624078993952"/>
    <n v="1.9076785654711292"/>
    <n v="1"/>
    <n v="1"/>
    <n v="1"/>
    <n v="10"/>
    <n v="3"/>
    <n v="0"/>
    <n v="3"/>
    <n v="3"/>
    <n v="3"/>
    <n v="1"/>
    <n v="0"/>
    <n v="0"/>
    <n v="1"/>
    <n v="1"/>
    <n v="2"/>
  </r>
  <r>
    <n v="76150"/>
    <x v="1"/>
    <n v="58"/>
    <n v="3"/>
    <n v="2"/>
    <m/>
    <n v="1"/>
    <n v="4"/>
    <n v="5"/>
    <n v="50"/>
    <n v="1.29"/>
    <n v="207"/>
    <n v="5.35"/>
    <n v="51"/>
    <n v="1.3158000000000001"/>
    <n v="49.597178743047472"/>
    <n v="1.2796072115706247"/>
    <n v="2"/>
    <n v="2"/>
    <m/>
    <n v="2"/>
    <n v="3"/>
    <n v="3"/>
    <n v="3"/>
    <n v="3"/>
    <n v="3"/>
    <m/>
    <n v="0"/>
    <n v="0"/>
    <n v="2"/>
    <n v="1"/>
    <n v="2"/>
  </r>
  <r>
    <n v="76154"/>
    <x v="1"/>
    <n v="29"/>
    <n v="3"/>
    <n v="2"/>
    <m/>
    <n v="1"/>
    <n v="5"/>
    <n v="3"/>
    <n v="71"/>
    <n v="1.84"/>
    <n v="234"/>
    <n v="6.05"/>
    <n v="69"/>
    <n v="1.7881690140845072"/>
    <n v="66.105435492832811"/>
    <n v="1.7131549479832731"/>
    <n v="2"/>
    <m/>
    <m/>
    <n v="8"/>
    <n v="2"/>
    <n v="3"/>
    <n v="2"/>
    <n v="3"/>
    <n v="3"/>
    <n v="1"/>
    <n v="1"/>
    <n v="0"/>
    <n v="1"/>
    <n v="1"/>
    <n v="2"/>
  </r>
  <r>
    <n v="76158"/>
    <x v="1"/>
    <n v="72"/>
    <n v="3"/>
    <n v="2"/>
    <m/>
    <n v="1"/>
    <n v="2"/>
    <n v="1"/>
    <n v="74"/>
    <n v="1.91"/>
    <n v="155"/>
    <n v="4.01"/>
    <n v="78"/>
    <n v="2.013243243243243"/>
    <n v="86.179525922304407"/>
    <n v="2.2243634393459653"/>
    <n v="2"/>
    <n v="2"/>
    <m/>
    <n v="3"/>
    <n v="3"/>
    <n v="2"/>
    <n v="2"/>
    <n v="1"/>
    <n v="1"/>
    <n v="1"/>
    <n v="1"/>
    <n v="1"/>
    <n v="1"/>
    <n v="1"/>
    <n v="2"/>
  </r>
  <r>
    <n v="76160"/>
    <x v="1"/>
    <n v="25"/>
    <n v="3"/>
    <n v="2"/>
    <m/>
    <n v="1"/>
    <n v="3"/>
    <n v="1"/>
    <n v="57"/>
    <n v="1.47"/>
    <n v="234"/>
    <n v="6.05"/>
    <n v="62"/>
    <n v="1.5989473684210527"/>
    <n v="50.626763447821666"/>
    <n v="1.3056375836543481"/>
    <n v="2"/>
    <m/>
    <m/>
    <n v="6"/>
    <n v="2"/>
    <n v="3"/>
    <n v="3"/>
    <n v="3"/>
    <n v="3"/>
    <n v="1"/>
    <n v="0"/>
    <n v="0"/>
    <n v="1"/>
    <n v="1"/>
    <n v="2"/>
  </r>
  <r>
    <n v="76164"/>
    <x v="1"/>
    <n v="62"/>
    <n v="3"/>
    <n v="2"/>
    <m/>
    <n v="1"/>
    <n v="3"/>
    <n v="3"/>
    <n v="34"/>
    <n v="0.88"/>
    <n v="161"/>
    <n v="4.16"/>
    <n v="33"/>
    <n v="0.85411764705882354"/>
    <n v="29.970322817141618"/>
    <n v="0.77570247291425365"/>
    <n v="2"/>
    <n v="1"/>
    <n v="1"/>
    <n v="3"/>
    <n v="4"/>
    <n v="1"/>
    <m/>
    <m/>
    <m/>
    <n v="2"/>
    <n v="0"/>
    <n v="3"/>
    <n v="1"/>
    <n v="1"/>
    <n v="2"/>
  </r>
  <r>
    <n v="76167"/>
    <x v="1"/>
    <n v="42"/>
    <n v="6"/>
    <n v="2"/>
    <m/>
    <n v="2"/>
    <n v="5"/>
    <n v="1"/>
    <n v="65"/>
    <n v="1.68"/>
    <n v="147"/>
    <n v="3.8"/>
    <n v="63"/>
    <n v="1.6283076923076922"/>
    <n v="60.382155080963656"/>
    <n v="1.5606464697849067"/>
    <n v="1"/>
    <n v="2"/>
    <m/>
    <n v="77"/>
    <n v="1"/>
    <n v="3"/>
    <n v="9"/>
    <n v="9"/>
    <n v="3"/>
    <m/>
    <n v="0"/>
    <n v="1"/>
    <n v="2"/>
    <n v="1"/>
    <n v="2"/>
  </r>
  <r>
    <n v="76169"/>
    <x v="1"/>
    <n v="43"/>
    <n v="3"/>
    <n v="2"/>
    <m/>
    <n v="1"/>
    <n v="5"/>
    <n v="1"/>
    <n v="46"/>
    <n v="1.19"/>
    <n v="231"/>
    <n v="5.97"/>
    <n v="42"/>
    <n v="1.0865217391304347"/>
    <n v="40.319562191039566"/>
    <n v="1.0430495436377627"/>
    <n v="2"/>
    <n v="2"/>
    <m/>
    <n v="8"/>
    <n v="3"/>
    <n v="2"/>
    <n v="3"/>
    <n v="3"/>
    <n v="3"/>
    <n v="3"/>
    <n v="8"/>
    <n v="8"/>
    <n v="1"/>
    <n v="1"/>
    <n v="2"/>
  </r>
  <r>
    <n v="76170"/>
    <x v="1"/>
    <n v="55"/>
    <n v="6"/>
    <n v="2"/>
    <m/>
    <n v="2"/>
    <n v="5"/>
    <n v="3"/>
    <n v="60"/>
    <n v="1.55"/>
    <n v="210"/>
    <n v="5.43"/>
    <n v="65"/>
    <n v="1.6791666666666667"/>
    <n v="67.467365069907302"/>
    <n v="1.7429069309726053"/>
    <n v="1"/>
    <n v="2"/>
    <m/>
    <n v="15"/>
    <n v="3"/>
    <n v="2"/>
    <n v="1"/>
    <n v="2"/>
    <n v="2"/>
    <m/>
    <n v="0"/>
    <n v="0"/>
    <n v="1"/>
    <n v="1"/>
    <n v="2"/>
  </r>
  <r>
    <n v="76179"/>
    <x v="1"/>
    <n v="54"/>
    <n v="3"/>
    <n v="2"/>
    <m/>
    <n v="1"/>
    <n v="5"/>
    <n v="2"/>
    <n v="68"/>
    <n v="1.76"/>
    <n v="166"/>
    <n v="4.29"/>
    <n v="66"/>
    <n v="1.7082352941176471"/>
    <n v="69.385783085842974"/>
    <n v="1.7958673269277003"/>
    <n v="2"/>
    <n v="2"/>
    <m/>
    <n v="14"/>
    <n v="3"/>
    <n v="2"/>
    <m/>
    <m/>
    <m/>
    <n v="3"/>
    <n v="2"/>
    <n v="4"/>
    <n v="1"/>
    <n v="1"/>
    <n v="2"/>
  </r>
  <r>
    <n v="76181"/>
    <x v="1"/>
    <n v="45"/>
    <n v="4"/>
    <n v="2"/>
    <m/>
    <n v="1"/>
    <n v="3"/>
    <n v="5"/>
    <n v="26"/>
    <n v="0.67"/>
    <n v="168"/>
    <n v="4.34"/>
    <n v="21"/>
    <n v="0.54115384615384621"/>
    <n v="18.254825171833225"/>
    <n v="0.47041280250493317"/>
    <n v="2"/>
    <n v="2"/>
    <m/>
    <n v="5"/>
    <n v="4"/>
    <n v="2"/>
    <n v="3"/>
    <n v="3"/>
    <n v="3"/>
    <n v="3"/>
    <n v="0"/>
    <n v="3"/>
    <n v="1"/>
    <n v="1"/>
    <n v="2"/>
  </r>
  <r>
    <n v="76186"/>
    <x v="1"/>
    <n v="53"/>
    <n v="2"/>
    <n v="2"/>
    <m/>
    <n v="2"/>
    <n v="4"/>
    <n v="1"/>
    <n v="46"/>
    <n v="1.19"/>
    <n v="160"/>
    <n v="4.1399999999999997"/>
    <n v="54"/>
    <n v="1.3969565217391302"/>
    <n v="55.021528492946416"/>
    <n v="1.4233830197088311"/>
    <n v="1"/>
    <n v="2"/>
    <m/>
    <n v="12"/>
    <n v="3"/>
    <n v="2"/>
    <n v="3"/>
    <n v="3"/>
    <n v="3"/>
    <n v="1"/>
    <n v="0"/>
    <n v="0"/>
    <n v="1"/>
    <n v="1"/>
    <n v="2"/>
  </r>
  <r>
    <n v="76187"/>
    <x v="1"/>
    <n v="56"/>
    <n v="3"/>
    <n v="2"/>
    <m/>
    <n v="1"/>
    <n v="4"/>
    <n v="1"/>
    <n v="56"/>
    <n v="1.45"/>
    <n v="165"/>
    <n v="4.2699999999999996"/>
    <n v="59"/>
    <n v="1.5276785714285714"/>
    <n v="57.472571727083405"/>
    <n v="1.488129089361981"/>
    <n v="1"/>
    <n v="1"/>
    <n v="2"/>
    <n v="15"/>
    <n v="4"/>
    <n v="0"/>
    <m/>
    <m/>
    <m/>
    <n v="1"/>
    <n v="60"/>
    <n v="0"/>
    <n v="1"/>
    <n v="1"/>
    <n v="2"/>
  </r>
  <r>
    <n v="76188"/>
    <x v="1"/>
    <n v="74"/>
    <n v="6"/>
    <n v="2"/>
    <m/>
    <n v="2"/>
    <n v="5"/>
    <n v="3"/>
    <n v="55"/>
    <n v="1.42"/>
    <n v="175"/>
    <n v="4.53"/>
    <n v="53"/>
    <n v="1.3683636363636362"/>
    <n v="50.069695125572771"/>
    <n v="1.2927084923329697"/>
    <n v="2"/>
    <n v="2"/>
    <m/>
    <n v="3"/>
    <n v="2"/>
    <n v="3"/>
    <n v="3"/>
    <n v="3"/>
    <n v="3"/>
    <n v="0"/>
    <n v="0"/>
    <n v="0"/>
    <n v="2"/>
    <n v="1"/>
    <n v="2"/>
  </r>
  <r>
    <n v="76192"/>
    <x v="1"/>
    <n v="66"/>
    <n v="3"/>
    <n v="2"/>
    <m/>
    <n v="1"/>
    <n v="4"/>
    <n v="1"/>
    <n v="53"/>
    <n v="1.37"/>
    <n v="191"/>
    <n v="4.9400000000000004"/>
    <n v="63"/>
    <n v="1.6284905660377358"/>
    <n v="45.046603565419105"/>
    <n v="1.1644122053702675"/>
    <n v="2"/>
    <n v="2"/>
    <m/>
    <n v="7"/>
    <n v="2"/>
    <n v="1"/>
    <m/>
    <m/>
    <m/>
    <m/>
    <n v="0"/>
    <n v="0"/>
    <n v="2"/>
    <n v="1"/>
    <n v="2"/>
  </r>
  <r>
    <n v="76193"/>
    <x v="1"/>
    <n v="39"/>
    <n v="2"/>
    <n v="2"/>
    <m/>
    <n v="2"/>
    <n v="4"/>
    <n v="1"/>
    <n v="56"/>
    <n v="1.45"/>
    <n v="186"/>
    <n v="4.8099999999999996"/>
    <n v="62"/>
    <n v="1.6053571428571427"/>
    <n v="45.687103666081576"/>
    <n v="1.1829696484967551"/>
    <n v="2"/>
    <m/>
    <m/>
    <n v="3"/>
    <n v="4"/>
    <n v="2"/>
    <m/>
    <m/>
    <m/>
    <n v="1"/>
    <n v="0"/>
    <n v="0"/>
    <n v="1"/>
    <n v="2"/>
    <m/>
  </r>
  <r>
    <n v="76197"/>
    <x v="1"/>
    <n v="45"/>
    <n v="4"/>
    <n v="2"/>
    <m/>
    <n v="1"/>
    <n v="4"/>
    <n v="5"/>
    <n v="66"/>
    <n v="1.71"/>
    <n v="150"/>
    <n v="3.88"/>
    <n v="60"/>
    <n v="1.5545454545454545"/>
    <n v="69.22252145160202"/>
    <n v="1.7934926012460524"/>
    <n v="2"/>
    <n v="2"/>
    <m/>
    <n v="1"/>
    <n v="5"/>
    <n v="0"/>
    <m/>
    <m/>
    <m/>
    <m/>
    <n v="0"/>
    <n v="0"/>
    <n v="1"/>
    <n v="1"/>
    <n v="2"/>
  </r>
  <r>
    <n v="76199"/>
    <x v="1"/>
    <n v="56"/>
    <n v="3"/>
    <n v="2"/>
    <m/>
    <n v="1"/>
    <n v="4"/>
    <n v="1"/>
    <n v="45"/>
    <n v="1.1599999999999999"/>
    <n v="221"/>
    <n v="5.72"/>
    <n v="41"/>
    <n v="1.0568888888888888"/>
    <n v="37.557746183197082"/>
    <n v="0.96815523494463585"/>
    <n v="2"/>
    <n v="2"/>
    <m/>
    <n v="6"/>
    <n v="1"/>
    <n v="3"/>
    <n v="3"/>
    <n v="3"/>
    <n v="3"/>
    <n v="2"/>
    <n v="0"/>
    <n v="12"/>
    <n v="1"/>
    <n v="1"/>
    <n v="2"/>
  </r>
  <r>
    <n v="76204"/>
    <x v="1"/>
    <n v="45"/>
    <n v="3"/>
    <n v="2"/>
    <m/>
    <n v="1"/>
    <n v="5"/>
    <n v="1"/>
    <n v="42"/>
    <n v="1.0900000000000001"/>
    <n v="200"/>
    <n v="5.17"/>
    <n v="50"/>
    <n v="1.2976190476190479"/>
    <n v="42.465616561981136"/>
    <n v="1.1020838583942723"/>
    <n v="2"/>
    <n v="2"/>
    <m/>
    <n v="15"/>
    <n v="2"/>
    <n v="0"/>
    <m/>
    <m/>
    <m/>
    <n v="0"/>
    <n v="2"/>
    <n v="0"/>
    <n v="2"/>
    <n v="1"/>
    <n v="1"/>
  </r>
  <r>
    <n v="76206"/>
    <x v="1"/>
    <n v="38"/>
    <n v="1"/>
    <n v="2"/>
    <m/>
    <n v="1"/>
    <n v="4"/>
    <n v="1"/>
    <n v="44"/>
    <n v="1.1399999999999999"/>
    <n v="156"/>
    <n v="4.03"/>
    <n v="50"/>
    <n v="1.2954545454545452"/>
    <n v="37.19711494887342"/>
    <n v="0.96374343276626573"/>
    <n v="1"/>
    <m/>
    <m/>
    <n v="9"/>
    <n v="3"/>
    <n v="0"/>
    <n v="3"/>
    <n v="2"/>
    <n v="0"/>
    <n v="0"/>
    <n v="0"/>
    <n v="21"/>
    <n v="1"/>
    <n v="1"/>
    <n v="2"/>
  </r>
  <r>
    <n v="76212"/>
    <x v="1"/>
    <n v="34"/>
    <n v="1"/>
    <n v="2"/>
    <m/>
    <n v="2"/>
    <n v="4"/>
    <n v="1"/>
    <n v="93"/>
    <n v="2.4"/>
    <n v="246"/>
    <n v="6.36"/>
    <n v="88"/>
    <n v="2.2709677419354839"/>
    <n v="92.613994611422029"/>
    <n v="2.3900385706173428"/>
    <n v="1"/>
    <m/>
    <m/>
    <n v="9"/>
    <n v="4"/>
    <n v="1"/>
    <m/>
    <m/>
    <m/>
    <n v="1"/>
    <n v="0"/>
    <n v="0"/>
    <n v="1"/>
    <n v="2"/>
    <m/>
  </r>
  <r>
    <n v="76215"/>
    <x v="1"/>
    <n v="43"/>
    <n v="1"/>
    <n v="2"/>
    <m/>
    <n v="1"/>
    <n v="3"/>
    <n v="1"/>
    <n v="44"/>
    <n v="1.1399999999999999"/>
    <n v="171"/>
    <n v="4.42"/>
    <n v="51"/>
    <n v="1.3213636363636363"/>
    <n v="45.823311982821323"/>
    <n v="1.1872403559185523"/>
    <n v="2"/>
    <n v="2"/>
    <m/>
    <n v="14"/>
    <n v="5"/>
    <n v="1"/>
    <n v="3"/>
    <n v="3"/>
    <n v="2"/>
    <n v="21"/>
    <n v="2"/>
    <n v="1"/>
    <n v="1"/>
    <n v="1"/>
    <n v="1"/>
  </r>
  <r>
    <n v="76217"/>
    <x v="1"/>
    <n v="53"/>
    <n v="1"/>
    <n v="2"/>
    <m/>
    <n v="2"/>
    <n v="1"/>
    <n v="5"/>
    <n v="54"/>
    <n v="1.4"/>
    <n v="163"/>
    <n v="4.22"/>
    <n v="64"/>
    <n v="1.6592592592592592"/>
    <n v="63.999540781296297"/>
    <n v="1.659247353589163"/>
    <n v="1"/>
    <n v="1"/>
    <n v="1"/>
    <n v="4"/>
    <n v="4"/>
    <n v="2"/>
    <n v="0"/>
    <n v="0"/>
    <n v="2"/>
    <m/>
    <n v="0"/>
    <n v="2"/>
    <n v="1"/>
    <n v="2"/>
    <m/>
  </r>
  <r>
    <n v="76218"/>
    <x v="1"/>
    <n v="36"/>
    <n v="3"/>
    <n v="2"/>
    <m/>
    <n v="1"/>
    <n v="5"/>
    <n v="1"/>
    <n v="55"/>
    <n v="1.42"/>
    <n v="183"/>
    <n v="4.7300000000000004"/>
    <n v="54"/>
    <n v="1.394181818181818"/>
    <n v="57.481008446893263"/>
    <n v="1.4840551271743352"/>
    <n v="2"/>
    <m/>
    <m/>
    <n v="15"/>
    <n v="2"/>
    <n v="2"/>
    <n v="3"/>
    <n v="3"/>
    <n v="3"/>
    <n v="0"/>
    <n v="0"/>
    <n v="0"/>
    <n v="1"/>
    <n v="1"/>
    <n v="2"/>
  </r>
  <r>
    <n v="76224"/>
    <x v="1"/>
    <n v="74"/>
    <n v="3"/>
    <n v="2"/>
    <m/>
    <n v="1"/>
    <n v="1"/>
    <n v="2"/>
    <n v="54"/>
    <n v="1.4"/>
    <n v="174"/>
    <n v="4.5"/>
    <n v="53"/>
    <n v="1.3740740740740738"/>
    <n v="55.953999221673186"/>
    <n v="1.4506592390804158"/>
    <n v="1"/>
    <n v="2"/>
    <m/>
    <n v="2"/>
    <n v="1"/>
    <n v="3"/>
    <n v="3"/>
    <n v="3"/>
    <n v="3"/>
    <m/>
    <n v="0"/>
    <n v="0"/>
    <n v="2"/>
    <n v="1"/>
    <n v="2"/>
  </r>
  <r>
    <n v="76227"/>
    <x v="1"/>
    <n v="26"/>
    <n v="3"/>
    <n v="2"/>
    <m/>
    <n v="1"/>
    <n v="4"/>
    <n v="1"/>
    <n v="37"/>
    <n v="0.96"/>
    <n v="187"/>
    <n v="4.84"/>
    <n v="41"/>
    <n v="1.0637837837837838"/>
    <n v="34.800548993477364"/>
    <n v="0.90293316307400717"/>
    <n v="2"/>
    <m/>
    <m/>
    <n v="4"/>
    <n v="4"/>
    <n v="2"/>
    <n v="3"/>
    <n v="2"/>
    <n v="2"/>
    <n v="12"/>
    <n v="0"/>
    <n v="2"/>
    <n v="1"/>
    <n v="2"/>
    <m/>
  </r>
  <r>
    <n v="76233"/>
    <x v="1"/>
    <n v="54"/>
    <n v="1"/>
    <n v="2"/>
    <m/>
    <n v="2"/>
    <n v="1"/>
    <n v="1"/>
    <n v="41"/>
    <n v="1.06"/>
    <n v="205"/>
    <n v="5.3"/>
    <n v="37"/>
    <n v="0.9565853658536585"/>
    <n v="49.656127784303038"/>
    <n v="1.2837925719844201"/>
    <n v="1"/>
    <n v="2"/>
    <m/>
    <n v="12"/>
    <n v="4"/>
    <n v="3"/>
    <n v="9"/>
    <n v="0"/>
    <n v="1"/>
    <m/>
    <n v="0"/>
    <n v="0"/>
    <n v="2"/>
    <n v="2"/>
    <m/>
  </r>
  <r>
    <n v="76235"/>
    <x v="1"/>
    <n v="76"/>
    <n v="3"/>
    <n v="2"/>
    <m/>
    <n v="1"/>
    <n v="4"/>
    <n v="3"/>
    <n v="53"/>
    <n v="1.37"/>
    <n v="209"/>
    <n v="5.4"/>
    <n v="56"/>
    <n v="1.4475471698113207"/>
    <n v="68.512479492516007"/>
    <n v="1.7709829604669234"/>
    <n v="2"/>
    <n v="2"/>
    <m/>
    <n v="7"/>
    <n v="3"/>
    <n v="2"/>
    <m/>
    <m/>
    <m/>
    <n v="1"/>
    <n v="0"/>
    <n v="60"/>
    <n v="1"/>
    <n v="1"/>
    <n v="2"/>
  </r>
  <r>
    <n v="76236"/>
    <x v="1"/>
    <n v="40"/>
    <n v="1"/>
    <n v="2"/>
    <m/>
    <n v="1"/>
    <n v="4"/>
    <n v="1"/>
    <n v="63"/>
    <n v="1.63"/>
    <n v="180"/>
    <n v="4.6500000000000004"/>
    <n v="69"/>
    <n v="1.7852380952380953"/>
    <n v="65.492297953877312"/>
    <n v="1.6944832645209527"/>
    <n v="2"/>
    <n v="2"/>
    <m/>
    <n v="15"/>
    <n v="2"/>
    <n v="1"/>
    <m/>
    <m/>
    <m/>
    <n v="0"/>
    <n v="0"/>
    <n v="1"/>
    <n v="1"/>
    <n v="1"/>
    <n v="2"/>
  </r>
  <r>
    <n v="76238"/>
    <x v="1"/>
    <n v="61"/>
    <n v="6"/>
    <n v="2"/>
    <m/>
    <n v="1"/>
    <n v="5"/>
    <n v="3"/>
    <n v="39"/>
    <n v="1.01"/>
    <n v="193"/>
    <n v="4.99"/>
    <n v="48"/>
    <n v="1.2430769230769232"/>
    <n v="34.7512876746137"/>
    <n v="0.89996924490666252"/>
    <n v="2"/>
    <n v="2"/>
    <m/>
    <n v="7"/>
    <n v="2"/>
    <n v="0"/>
    <m/>
    <m/>
    <m/>
    <n v="2"/>
    <n v="1"/>
    <n v="2"/>
    <n v="1"/>
    <n v="1"/>
    <n v="2"/>
  </r>
  <r>
    <n v="76243"/>
    <x v="1"/>
    <n v="59"/>
    <n v="1"/>
    <n v="2"/>
    <m/>
    <n v="1"/>
    <n v="4"/>
    <n v="3"/>
    <n v="45"/>
    <n v="1.1599999999999999"/>
    <n v="138"/>
    <n v="3.57"/>
    <n v="51"/>
    <n v="1.3146666666666667"/>
    <n v="45.030668980961508"/>
    <n v="1.1607905781758965"/>
    <n v="2"/>
    <n v="2"/>
    <m/>
    <n v="12"/>
    <n v="3"/>
    <n v="3"/>
    <n v="3"/>
    <n v="3"/>
    <n v="2"/>
    <n v="1"/>
    <n v="0"/>
    <n v="1"/>
    <n v="1"/>
    <n v="2"/>
    <m/>
  </r>
  <r>
    <n v="76252"/>
    <x v="1"/>
    <n v="70"/>
    <n v="3"/>
    <n v="2"/>
    <m/>
    <n v="1"/>
    <n v="4"/>
    <n v="1"/>
    <n v="74"/>
    <n v="1.91"/>
    <n v="204"/>
    <n v="5.28"/>
    <n v="70"/>
    <n v="1.8067567567567566"/>
    <n v="82.09097249468752"/>
    <n v="2.1188345603358534"/>
    <n v="1"/>
    <n v="2"/>
    <m/>
    <n v="6"/>
    <n v="2"/>
    <n v="2"/>
    <n v="2"/>
    <n v="1"/>
    <n v="1"/>
    <n v="1"/>
    <n v="2"/>
    <n v="12"/>
    <n v="1"/>
    <n v="1"/>
    <n v="2"/>
  </r>
  <r>
    <n v="76253"/>
    <x v="1"/>
    <n v="27"/>
    <n v="6"/>
    <n v="2"/>
    <m/>
    <n v="2"/>
    <n v="3"/>
    <n v="1"/>
    <n v="73"/>
    <n v="1.89"/>
    <n v="167"/>
    <n v="4.32"/>
    <n v="68"/>
    <n v="1.7605479452054793"/>
    <n v="64.290490584585882"/>
    <n v="1.6645072219844836"/>
    <n v="2"/>
    <m/>
    <m/>
    <n v="4"/>
    <n v="2"/>
    <n v="2"/>
    <m/>
    <m/>
    <m/>
    <m/>
    <n v="0"/>
    <n v="0"/>
    <n v="2"/>
    <n v="1"/>
    <n v="2"/>
  </r>
  <r>
    <n v="76256"/>
    <x v="1"/>
    <n v="50"/>
    <n v="3"/>
    <n v="2"/>
    <m/>
    <n v="1"/>
    <n v="3"/>
    <n v="1"/>
    <n v="78"/>
    <n v="2.02"/>
    <n v="256"/>
    <n v="6.62"/>
    <n v="85"/>
    <n v="2.201282051282051"/>
    <n v="72.072570344390755"/>
    <n v="1.8664947704572989"/>
    <n v="2"/>
    <n v="2"/>
    <m/>
    <n v="15"/>
    <n v="3"/>
    <n v="1"/>
    <n v="4"/>
    <n v="4"/>
    <n v="4"/>
    <m/>
    <n v="2"/>
    <n v="0"/>
    <n v="1"/>
    <n v="1"/>
    <n v="2"/>
  </r>
  <r>
    <n v="76269"/>
    <x v="1"/>
    <n v="28"/>
    <n v="3"/>
    <n v="2"/>
    <m/>
    <n v="1"/>
    <n v="5"/>
    <n v="1"/>
    <n v="91"/>
    <n v="2.35"/>
    <n v="169"/>
    <n v="4.37"/>
    <n v="98"/>
    <n v="2.5307692307692311"/>
    <n v="86.850247504640905"/>
    <n v="2.2428360619330343"/>
    <n v="1"/>
    <m/>
    <m/>
    <n v="15"/>
    <n v="2"/>
    <n v="3"/>
    <n v="3"/>
    <n v="3"/>
    <n v="3"/>
    <n v="1"/>
    <n v="0"/>
    <n v="3"/>
    <n v="1"/>
    <n v="1"/>
    <n v="2"/>
  </r>
  <r>
    <n v="76270"/>
    <x v="1"/>
    <n v="24"/>
    <n v="3"/>
    <n v="2"/>
    <m/>
    <n v="1"/>
    <n v="4"/>
    <n v="5"/>
    <n v="57"/>
    <n v="1.47"/>
    <n v="147"/>
    <n v="3.8"/>
    <n v="56"/>
    <n v="1.4442105263157894"/>
    <n v="54.473094135396373"/>
    <n v="1.4048324277023274"/>
    <n v="2"/>
    <m/>
    <m/>
    <n v="9"/>
    <n v="3"/>
    <n v="2"/>
    <n v="3"/>
    <n v="3"/>
    <n v="2"/>
    <m/>
    <n v="0"/>
    <n v="20"/>
    <n v="1"/>
    <n v="1"/>
    <n v="2"/>
  </r>
  <r>
    <n v="76272"/>
    <x v="1"/>
    <n v="42"/>
    <n v="3"/>
    <n v="2"/>
    <m/>
    <n v="1"/>
    <n v="4"/>
    <n v="1"/>
    <n v="38"/>
    <n v="0.98"/>
    <n v="137"/>
    <n v="3.54"/>
    <n v="40"/>
    <n v="1.0315789473684212"/>
    <n v="43.055703947001419"/>
    <n v="1.1103839438963525"/>
    <n v="2"/>
    <n v="2"/>
    <m/>
    <n v="14"/>
    <n v="5"/>
    <n v="2"/>
    <m/>
    <m/>
    <m/>
    <n v="7"/>
    <n v="0"/>
    <n v="0"/>
    <n v="1"/>
    <n v="1"/>
    <n v="2"/>
  </r>
  <r>
    <n v="76281"/>
    <x v="1"/>
    <n v="49"/>
    <n v="3"/>
    <n v="2"/>
    <m/>
    <n v="1"/>
    <n v="4"/>
    <n v="3"/>
    <n v="60"/>
    <n v="1.55"/>
    <n v="207"/>
    <n v="5.35"/>
    <n v="65"/>
    <n v="1.6791666666666667"/>
    <n v="61.068325237685812"/>
    <n v="1.5775984019735501"/>
    <n v="2"/>
    <n v="1"/>
    <n v="1"/>
    <n v="2"/>
    <n v="5"/>
    <n v="3"/>
    <n v="3"/>
    <n v="2"/>
    <n v="3"/>
    <m/>
    <n v="0"/>
    <n v="3"/>
    <n v="1"/>
    <n v="1"/>
    <n v="2"/>
  </r>
  <r>
    <n v="76282"/>
    <x v="1"/>
    <n v="62"/>
    <n v="2"/>
    <n v="2"/>
    <m/>
    <n v="1"/>
    <n v="2"/>
    <n v="6"/>
    <n v="46"/>
    <n v="1.19"/>
    <n v="153"/>
    <n v="3.96"/>
    <n v="48"/>
    <n v="1.2417391304347825"/>
    <n v="38.025016853934432"/>
    <n v="0.98369065339526029"/>
    <n v="2"/>
    <n v="2"/>
    <m/>
    <n v="14"/>
    <n v="4"/>
    <n v="0"/>
    <m/>
    <m/>
    <m/>
    <n v="0"/>
    <n v="0"/>
    <n v="0"/>
    <n v="1"/>
    <n v="1"/>
    <n v="2"/>
  </r>
  <r>
    <n v="76288"/>
    <x v="1"/>
    <n v="30"/>
    <n v="3"/>
    <n v="2"/>
    <m/>
    <n v="1"/>
    <n v="3"/>
    <n v="5"/>
    <n v="47"/>
    <n v="1.22"/>
    <n v="156"/>
    <n v="4.03"/>
    <n v="56"/>
    <n v="1.4536170212765955"/>
    <n v="45.216102327782991"/>
    <n v="1.1736945710616011"/>
    <n v="2"/>
    <m/>
    <m/>
    <n v="2"/>
    <n v="3"/>
    <n v="3"/>
    <n v="3"/>
    <n v="3"/>
    <n v="3"/>
    <n v="0"/>
    <n v="0"/>
    <n v="2"/>
    <n v="1"/>
    <n v="1"/>
    <n v="2"/>
  </r>
  <r>
    <n v="76289"/>
    <x v="1"/>
    <n v="24"/>
    <n v="6"/>
    <n v="2"/>
    <m/>
    <n v="1"/>
    <n v="5"/>
    <n v="3"/>
    <n v="55"/>
    <n v="1.42"/>
    <n v="127"/>
    <n v="3.28"/>
    <n v="65"/>
    <n v="1.6781818181818182"/>
    <n v="50.727690733277925"/>
    <n v="1.3096967425682664"/>
    <n v="1"/>
    <m/>
    <m/>
    <n v="15"/>
    <n v="3"/>
    <n v="0"/>
    <m/>
    <m/>
    <m/>
    <n v="5"/>
    <n v="5"/>
    <n v="5"/>
    <n v="1"/>
    <n v="1"/>
    <n v="2"/>
  </r>
  <r>
    <n v="76290"/>
    <x v="1"/>
    <n v="42"/>
    <n v="7"/>
    <n v="2"/>
    <m/>
    <n v="2"/>
    <n v="3"/>
    <n v="1"/>
    <n v="32"/>
    <n v="0.83"/>
    <n v="245"/>
    <n v="6.34"/>
    <n v="30"/>
    <n v="0.77812499999999996"/>
    <n v="21.035078629950615"/>
    <n v="0.545597351964344"/>
    <n v="1"/>
    <n v="2"/>
    <m/>
    <n v="8"/>
    <n v="1"/>
    <n v="3"/>
    <n v="3"/>
    <n v="3"/>
    <n v="3"/>
    <m/>
    <n v="0"/>
    <n v="0"/>
    <n v="2"/>
    <n v="2"/>
    <m/>
  </r>
  <r>
    <n v="76296"/>
    <x v="1"/>
    <n v="33"/>
    <n v="6"/>
    <n v="2"/>
    <m/>
    <n v="2"/>
    <n v="5"/>
    <n v="1"/>
    <n v="42"/>
    <n v="1.0900000000000001"/>
    <n v="186"/>
    <n v="4.8099999999999996"/>
    <n v="42"/>
    <n v="1.0900000000000001"/>
    <n v="43.062317995715432"/>
    <n v="1.1175696813173768"/>
    <n v="1"/>
    <m/>
    <m/>
    <n v="15"/>
    <n v="3"/>
    <n v="4"/>
    <n v="4"/>
    <n v="4"/>
    <n v="4"/>
    <n v="0"/>
    <n v="0"/>
    <n v="1"/>
    <n v="2"/>
    <n v="1"/>
    <n v="2"/>
  </r>
  <r>
    <n v="76298"/>
    <x v="1"/>
    <n v="57"/>
    <n v="3"/>
    <n v="2"/>
    <m/>
    <n v="1"/>
    <n v="5"/>
    <n v="1"/>
    <n v="55"/>
    <n v="1.42"/>
    <n v="196"/>
    <n v="5.07"/>
    <n v="60"/>
    <n v="1.5490909090909089"/>
    <n v="52.599769731889552"/>
    <n v="1.358030418532421"/>
    <n v="2"/>
    <n v="2"/>
    <m/>
    <n v="14"/>
    <n v="2"/>
    <n v="0"/>
    <n v="3"/>
    <n v="3"/>
    <n v="3"/>
    <n v="0"/>
    <n v="5"/>
    <n v="0"/>
    <n v="1"/>
    <n v="1"/>
    <n v="2"/>
  </r>
  <r>
    <n v="76301"/>
    <x v="1"/>
    <n v="28"/>
    <n v="2"/>
    <n v="2"/>
    <m/>
    <n v="1"/>
    <n v="5"/>
    <n v="1"/>
    <n v="69"/>
    <n v="1.78"/>
    <n v="171"/>
    <n v="4.42"/>
    <n v="73"/>
    <n v="1.8831884057971013"/>
    <n v="61.95542699376125"/>
    <n v="1.5982704354912323"/>
    <n v="2"/>
    <m/>
    <m/>
    <n v="15"/>
    <n v="3"/>
    <n v="1"/>
    <n v="3"/>
    <n v="3"/>
    <n v="1"/>
    <n v="1"/>
    <n v="0"/>
    <n v="0"/>
    <n v="1"/>
    <n v="1"/>
    <n v="2"/>
  </r>
  <r>
    <n v="76303"/>
    <x v="1"/>
    <n v="43"/>
    <n v="4"/>
    <n v="2"/>
    <m/>
    <n v="2"/>
    <n v="1"/>
    <n v="1"/>
    <n v="44"/>
    <n v="1.1399999999999999"/>
    <n v="191"/>
    <n v="4.9400000000000004"/>
    <n v="46"/>
    <n v="1.1918181818181817"/>
    <n v="36.193928591170071"/>
    <n v="0.93775178622576982"/>
    <n v="1"/>
    <n v="2"/>
    <m/>
    <n v="12"/>
    <n v="3"/>
    <n v="1"/>
    <n v="3"/>
    <n v="3"/>
    <n v="3"/>
    <m/>
    <n v="4"/>
    <n v="0"/>
    <n v="2"/>
    <n v="1"/>
    <n v="2"/>
  </r>
  <r>
    <n v="76307"/>
    <x v="1"/>
    <n v="41"/>
    <n v="1"/>
    <n v="2"/>
    <m/>
    <n v="2"/>
    <n v="3"/>
    <n v="6"/>
    <n v="45"/>
    <n v="1.1599999999999999"/>
    <n v="194"/>
    <n v="5.0199999999999996"/>
    <n v="52"/>
    <n v="1.3404444444444443"/>
    <n v="48.854418402019874"/>
    <n v="1.2593583410298455"/>
    <n v="1"/>
    <n v="2"/>
    <m/>
    <n v="6"/>
    <n v="3"/>
    <n v="1"/>
    <m/>
    <m/>
    <m/>
    <n v="0"/>
    <n v="3"/>
    <n v="0"/>
    <n v="1"/>
    <n v="2"/>
    <m/>
  </r>
  <r>
    <n v="76310"/>
    <x v="1"/>
    <n v="50"/>
    <n v="3"/>
    <n v="2"/>
    <m/>
    <n v="1"/>
    <n v="4"/>
    <n v="1"/>
    <n v="66"/>
    <n v="1.71"/>
    <n v="176"/>
    <n v="4.55"/>
    <n v="75"/>
    <n v="1.9431818181818181"/>
    <n v="65.297350219888884"/>
    <n v="1.6917949829698484"/>
    <n v="2"/>
    <n v="1"/>
    <n v="2"/>
    <n v="15"/>
    <n v="2"/>
    <n v="1"/>
    <n v="3"/>
    <n v="2"/>
    <n v="2"/>
    <n v="0"/>
    <n v="0"/>
    <n v="4"/>
    <n v="1"/>
    <n v="1"/>
    <n v="2"/>
  </r>
  <r>
    <n v="76312"/>
    <x v="1"/>
    <n v="65"/>
    <n v="4"/>
    <n v="2"/>
    <m/>
    <n v="1"/>
    <n v="3"/>
    <n v="1"/>
    <n v="52"/>
    <n v="1.34"/>
    <n v="156"/>
    <n v="4.03"/>
    <n v="60"/>
    <n v="1.5461538461538462"/>
    <n v="52.483839068506732"/>
    <n v="1.3524681606115199"/>
    <n v="2"/>
    <n v="1"/>
    <n v="2"/>
    <n v="8"/>
    <n v="3"/>
    <n v="3"/>
    <n v="3"/>
    <n v="3"/>
    <n v="3"/>
    <m/>
    <n v="1"/>
    <n v="0"/>
    <n v="1"/>
    <n v="1"/>
    <n v="2"/>
  </r>
  <r>
    <n v="76314"/>
    <x v="1"/>
    <n v="38"/>
    <n v="3"/>
    <n v="2"/>
    <m/>
    <n v="1"/>
    <n v="5"/>
    <n v="1"/>
    <n v="60"/>
    <n v="1.55"/>
    <n v="172"/>
    <n v="4.45"/>
    <n v="54"/>
    <n v="1.395"/>
    <n v="66.472623475066939"/>
    <n v="1.7172094397725628"/>
    <n v="2"/>
    <m/>
    <m/>
    <n v="15"/>
    <n v="4"/>
    <n v="2"/>
    <n v="3"/>
    <n v="2"/>
    <n v="2"/>
    <n v="4"/>
    <n v="2"/>
    <n v="3"/>
    <n v="1"/>
    <n v="1"/>
    <n v="2"/>
  </r>
  <r>
    <n v="76316"/>
    <x v="1"/>
    <n v="45"/>
    <n v="3"/>
    <n v="2"/>
    <m/>
    <n v="1"/>
    <n v="4"/>
    <n v="1"/>
    <n v="39"/>
    <n v="1.01"/>
    <n v="194"/>
    <n v="5.0199999999999996"/>
    <n v="49"/>
    <n v="1.268974358974359"/>
    <n v="31.778672821456265"/>
    <n v="0.82298614229925193"/>
    <n v="2"/>
    <n v="1"/>
    <n v="2"/>
    <n v="6"/>
    <n v="4"/>
    <n v="2"/>
    <n v="2"/>
    <n v="2"/>
    <n v="2"/>
    <n v="2"/>
    <n v="0"/>
    <n v="8"/>
    <n v="1"/>
    <n v="2"/>
    <m/>
  </r>
  <r>
    <n v="76317"/>
    <x v="1"/>
    <n v="40"/>
    <n v="1"/>
    <n v="2"/>
    <m/>
    <n v="2"/>
    <n v="4"/>
    <n v="1"/>
    <n v="60"/>
    <n v="1.55"/>
    <n v="146"/>
    <n v="3.78"/>
    <n v="60"/>
    <n v="1.55"/>
    <n v="72.1882441768783"/>
    <n v="1.8648629745693561"/>
    <n v="1"/>
    <n v="1"/>
    <n v="1"/>
    <n v="77"/>
    <n v="3"/>
    <n v="3"/>
    <n v="3"/>
    <n v="3"/>
    <n v="3"/>
    <n v="1"/>
    <n v="0"/>
    <n v="0"/>
    <n v="1"/>
    <n v="1"/>
    <n v="2"/>
  </r>
  <r>
    <n v="76320"/>
    <x v="1"/>
    <n v="63"/>
    <n v="3"/>
    <n v="2"/>
    <m/>
    <n v="1"/>
    <n v="3"/>
    <n v="3"/>
    <n v="64"/>
    <n v="1.66"/>
    <n v="240"/>
    <n v="6.21"/>
    <n v="65"/>
    <n v="1.6859374999999999"/>
    <n v="63.199875454976514"/>
    <n v="1.6392467696134532"/>
    <n v="2"/>
    <n v="2"/>
    <m/>
    <n v="9"/>
    <n v="3"/>
    <n v="3"/>
    <n v="3"/>
    <n v="3"/>
    <n v="3"/>
    <n v="2"/>
    <n v="0"/>
    <n v="0"/>
    <n v="1"/>
    <n v="1"/>
    <n v="2"/>
  </r>
  <r>
    <n v="76322"/>
    <x v="1"/>
    <n v="43"/>
    <n v="1"/>
    <n v="2"/>
    <m/>
    <n v="1"/>
    <n v="3"/>
    <n v="3"/>
    <n v="45"/>
    <n v="1.1599999999999999"/>
    <n v="145"/>
    <n v="3.75"/>
    <n v="55"/>
    <n v="1.4177777777777778"/>
    <n v="55.215225200875153"/>
    <n v="1.423325805178115"/>
    <n v="1"/>
    <n v="1"/>
    <n v="2"/>
    <n v="5"/>
    <n v="4"/>
    <n v="2"/>
    <n v="3"/>
    <n v="3"/>
    <n v="3"/>
    <n v="0"/>
    <n v="1"/>
    <n v="1"/>
    <n v="1"/>
    <n v="2"/>
    <m/>
  </r>
  <r>
    <n v="76333"/>
    <x v="1"/>
    <n v="80"/>
    <n v="1"/>
    <n v="2"/>
    <m/>
    <n v="2"/>
    <n v="1"/>
    <n v="2"/>
    <n v="66"/>
    <n v="1.71"/>
    <n v="208"/>
    <n v="5.38"/>
    <n v="76"/>
    <n v="1.9690909090909092"/>
    <n v="72.2089768710876"/>
    <n v="1.8708689462054515"/>
    <n v="1"/>
    <n v="2"/>
    <m/>
    <n v="3"/>
    <n v="2"/>
    <n v="2"/>
    <n v="3"/>
    <n v="3"/>
    <n v="2"/>
    <n v="1"/>
    <n v="0"/>
    <n v="0"/>
    <n v="1"/>
    <n v="1"/>
    <n v="2"/>
  </r>
  <r>
    <n v="76342"/>
    <x v="1"/>
    <n v="43"/>
    <n v="1"/>
    <n v="2"/>
    <m/>
    <n v="1"/>
    <n v="4"/>
    <n v="6"/>
    <n v="57"/>
    <n v="1.47"/>
    <n v="152"/>
    <n v="3.93"/>
    <n v="51"/>
    <n v="1.3152631578947369"/>
    <n v="53.764901023206576"/>
    <n v="1.3865685000721697"/>
    <n v="2"/>
    <n v="2"/>
    <m/>
    <n v="14"/>
    <n v="4"/>
    <n v="3"/>
    <n v="3"/>
    <n v="3"/>
    <n v="3"/>
    <m/>
    <n v="0"/>
    <n v="0"/>
    <n v="1"/>
    <n v="1"/>
    <n v="2"/>
  </r>
  <r>
    <n v="76347"/>
    <x v="1"/>
    <n v="32"/>
    <n v="3"/>
    <n v="2"/>
    <m/>
    <n v="1"/>
    <n v="3"/>
    <n v="3"/>
    <n v="37"/>
    <n v="0.96"/>
    <n v="168"/>
    <n v="4.34"/>
    <n v="34"/>
    <n v="0.88216216216216214"/>
    <n v="32.760079950510871"/>
    <n v="0.84999126358082255"/>
    <n v="1"/>
    <m/>
    <m/>
    <n v="5"/>
    <n v="3"/>
    <n v="0"/>
    <n v="3"/>
    <n v="2"/>
    <n v="1"/>
    <n v="7"/>
    <n v="0"/>
    <n v="15"/>
    <n v="1"/>
    <n v="2"/>
    <m/>
  </r>
  <r>
    <n v="76348"/>
    <x v="1"/>
    <n v="41"/>
    <n v="6"/>
    <n v="2"/>
    <m/>
    <n v="2"/>
    <n v="5"/>
    <n v="1"/>
    <n v="52"/>
    <n v="1.34"/>
    <n v="195"/>
    <n v="5.04"/>
    <n v="55"/>
    <n v="1.4173076923076924"/>
    <n v="53.891957232005836"/>
    <n v="1.3887542825170736"/>
    <n v="1"/>
    <n v="2"/>
    <m/>
    <n v="77"/>
    <n v="3"/>
    <n v="2"/>
    <m/>
    <m/>
    <m/>
    <n v="0"/>
    <n v="0"/>
    <n v="0"/>
    <n v="1"/>
    <n v="1"/>
    <n v="2"/>
  </r>
  <r>
    <n v="76351"/>
    <x v="1"/>
    <n v="43"/>
    <n v="2"/>
    <n v="2"/>
    <m/>
    <n v="1"/>
    <n v="1"/>
    <n v="1"/>
    <n v="32"/>
    <n v="0.83"/>
    <n v="194"/>
    <n v="5.0199999999999996"/>
    <n v="29"/>
    <n v="0.75218750000000001"/>
    <n v="29.768917999513093"/>
    <n v="0.77213131061237084"/>
    <n v="1"/>
    <n v="1"/>
    <n v="2"/>
    <n v="2"/>
    <n v="4"/>
    <n v="3"/>
    <n v="3"/>
    <n v="3"/>
    <n v="3"/>
    <n v="3"/>
    <n v="0"/>
    <n v="0"/>
    <n v="1"/>
    <n v="1"/>
    <n v="2"/>
  </r>
  <r>
    <n v="76356"/>
    <x v="1"/>
    <n v="23"/>
    <n v="3"/>
    <n v="2"/>
    <m/>
    <n v="1"/>
    <n v="4"/>
    <n v="5"/>
    <n v="57"/>
    <n v="1.47"/>
    <n v="222"/>
    <n v="5.74"/>
    <n v="60"/>
    <n v="1.5473684210526317"/>
    <n v="47.419709232695169"/>
    <n v="1.222929343369507"/>
    <n v="2"/>
    <m/>
    <m/>
    <n v="3"/>
    <n v="3"/>
    <n v="1"/>
    <n v="3"/>
    <n v="3"/>
    <n v="1"/>
    <n v="1"/>
    <n v="1"/>
    <n v="4"/>
    <n v="1"/>
    <n v="1"/>
    <n v="2"/>
  </r>
  <r>
    <n v="76363"/>
    <x v="1"/>
    <n v="73"/>
    <n v="1"/>
    <n v="2"/>
    <m/>
    <n v="1"/>
    <n v="2"/>
    <n v="2"/>
    <n v="63"/>
    <n v="1.63"/>
    <n v="201"/>
    <n v="5.2"/>
    <n v="64"/>
    <n v="1.6558730158730157"/>
    <n v="63.0813858714573"/>
    <n v="1.6321056979440538"/>
    <n v="1"/>
    <n v="2"/>
    <m/>
    <m/>
    <n v="2"/>
    <n v="0"/>
    <n v="2"/>
    <n v="2"/>
    <n v="1"/>
    <n v="0"/>
    <n v="0"/>
    <n v="1"/>
    <n v="1"/>
    <n v="1"/>
    <n v="2"/>
  </r>
  <r>
    <n v="76366"/>
    <x v="1"/>
    <n v="37"/>
    <n v="7"/>
    <n v="2"/>
    <m/>
    <n v="1"/>
    <n v="4"/>
    <n v="5"/>
    <n v="49"/>
    <n v="1.27"/>
    <n v="136"/>
    <n v="3.52"/>
    <n v="52"/>
    <n v="1.3477551020408165"/>
    <n v="48.123405449932605"/>
    <n v="1.2472801004370289"/>
    <n v="1"/>
    <m/>
    <m/>
    <n v="6"/>
    <n v="5"/>
    <n v="1"/>
    <n v="3"/>
    <n v="3"/>
    <n v="3"/>
    <n v="0"/>
    <n v="0"/>
    <n v="0"/>
    <n v="1"/>
    <n v="2"/>
    <m/>
  </r>
  <r>
    <n v="76372"/>
    <x v="1"/>
    <n v="42"/>
    <n v="3"/>
    <n v="2"/>
    <m/>
    <n v="1"/>
    <n v="3"/>
    <n v="5"/>
    <n v="32"/>
    <n v="0.83"/>
    <n v="173"/>
    <n v="4.47"/>
    <n v="33"/>
    <n v="0.85593749999999991"/>
    <n v="30.214945282995519"/>
    <n v="0.78370014327769622"/>
    <n v="2"/>
    <n v="2"/>
    <m/>
    <n v="9"/>
    <n v="4"/>
    <n v="1"/>
    <m/>
    <m/>
    <m/>
    <n v="1"/>
    <n v="2"/>
    <n v="0"/>
    <n v="1"/>
    <n v="1"/>
    <n v="2"/>
  </r>
  <r>
    <n v="76375"/>
    <x v="1"/>
    <n v="30"/>
    <n v="3"/>
    <n v="2"/>
    <m/>
    <n v="1"/>
    <n v="4"/>
    <n v="5"/>
    <n v="48"/>
    <n v="1.24"/>
    <n v="200"/>
    <n v="5.17"/>
    <n v="49"/>
    <n v="1.2658333333333334"/>
    <n v="52.698785527105215"/>
    <n v="1.3613852927835515"/>
    <n v="2"/>
    <m/>
    <m/>
    <n v="5"/>
    <n v="4"/>
    <n v="2"/>
    <n v="2"/>
    <n v="2"/>
    <n v="2"/>
    <n v="3"/>
    <n v="1"/>
    <n v="5"/>
    <n v="1"/>
    <n v="2"/>
    <m/>
  </r>
  <r>
    <n v="76376"/>
    <x v="1"/>
    <n v="56"/>
    <n v="7"/>
    <n v="2"/>
    <m/>
    <n v="1"/>
    <n v="4"/>
    <n v="3"/>
    <n v="65"/>
    <n v="1.68"/>
    <n v="172"/>
    <n v="4.45"/>
    <n v="62"/>
    <n v="1.6024615384615384"/>
    <n v="73.989722320513067"/>
    <n v="1.9123497461301837"/>
    <n v="2"/>
    <n v="2"/>
    <m/>
    <n v="6"/>
    <n v="3"/>
    <n v="1"/>
    <n v="3"/>
    <n v="3"/>
    <n v="3"/>
    <n v="1"/>
    <n v="1"/>
    <n v="0"/>
    <n v="1"/>
    <n v="1"/>
    <n v="2"/>
  </r>
  <r>
    <n v="76381"/>
    <x v="1"/>
    <n v="21"/>
    <n v="2"/>
    <n v="2"/>
    <m/>
    <n v="1"/>
    <n v="3"/>
    <n v="5"/>
    <n v="37"/>
    <n v="0.96"/>
    <n v="213"/>
    <n v="5.51"/>
    <n v="41"/>
    <n v="1.0637837837837838"/>
    <n v="37.018191131784349"/>
    <n v="0.96047198612197238"/>
    <n v="2"/>
    <m/>
    <m/>
    <n v="3"/>
    <n v="1"/>
    <n v="3"/>
    <n v="3"/>
    <n v="3"/>
    <n v="3"/>
    <n v="3"/>
    <n v="0"/>
    <n v="0"/>
    <n v="1"/>
    <n v="1"/>
    <n v="2"/>
  </r>
  <r>
    <n v="76384"/>
    <x v="1"/>
    <n v="50"/>
    <n v="1"/>
    <n v="2"/>
    <m/>
    <n v="2"/>
    <n v="2"/>
    <n v="4"/>
    <n v="57"/>
    <n v="1.47"/>
    <n v="232"/>
    <n v="6"/>
    <n v="62"/>
    <n v="1.5989473684210527"/>
    <n v="46.554787268647267"/>
    <n v="1.2006234611387978"/>
    <n v="1"/>
    <n v="2"/>
    <m/>
    <n v="5"/>
    <n v="3"/>
    <n v="3"/>
    <n v="3"/>
    <n v="3"/>
    <n v="3"/>
    <n v="1"/>
    <n v="2"/>
    <n v="0"/>
    <n v="1"/>
    <n v="2"/>
    <m/>
  </r>
  <r>
    <n v="76387"/>
    <x v="1"/>
    <n v="25"/>
    <n v="2"/>
    <n v="2"/>
    <m/>
    <n v="2"/>
    <n v="5"/>
    <n v="5"/>
    <n v="69"/>
    <n v="1.78"/>
    <n v="195"/>
    <n v="5.04"/>
    <n v="65"/>
    <n v="1.6768115942028985"/>
    <n v="71.373246686243348"/>
    <n v="1.8412228855291761"/>
    <n v="2"/>
    <m/>
    <m/>
    <n v="14"/>
    <n v="3"/>
    <n v="2"/>
    <n v="3"/>
    <n v="2"/>
    <n v="2"/>
    <n v="0"/>
    <n v="0"/>
    <n v="1"/>
    <n v="1"/>
    <n v="1"/>
    <n v="2"/>
  </r>
  <r>
    <n v="76388"/>
    <x v="1"/>
    <n v="43"/>
    <n v="3"/>
    <n v="2"/>
    <m/>
    <n v="1"/>
    <n v="4"/>
    <n v="4"/>
    <n v="68"/>
    <n v="1.76"/>
    <n v="175"/>
    <n v="4.53"/>
    <n v="72"/>
    <n v="1.8635294117647059"/>
    <n v="73.983548237902241"/>
    <n v="1.9148683073339403"/>
    <n v="1"/>
    <n v="1"/>
    <n v="2"/>
    <n v="6"/>
    <n v="3"/>
    <n v="2"/>
    <m/>
    <m/>
    <m/>
    <n v="4"/>
    <n v="1"/>
    <n v="15"/>
    <n v="1"/>
    <n v="1"/>
    <n v="2"/>
  </r>
  <r>
    <n v="76391"/>
    <x v="1"/>
    <n v="80"/>
    <n v="3"/>
    <n v="2"/>
    <m/>
    <n v="1"/>
    <n v="2"/>
    <n v="2"/>
    <n v="91"/>
    <n v="2.35"/>
    <n v="174"/>
    <n v="4.5"/>
    <n v="93"/>
    <n v="2.4016483516483516"/>
    <n v="91.354132238204585"/>
    <n v="2.3591451731844044"/>
    <n v="1"/>
    <n v="2"/>
    <m/>
    <n v="3"/>
    <n v="3"/>
    <n v="4"/>
    <n v="3"/>
    <n v="3"/>
    <n v="3"/>
    <n v="0"/>
    <n v="0"/>
    <n v="2"/>
    <n v="2"/>
    <n v="1"/>
    <n v="2"/>
  </r>
  <r>
    <n v="76402"/>
    <x v="1"/>
    <n v="80"/>
    <n v="4"/>
    <n v="2"/>
    <m/>
    <n v="2"/>
    <n v="4"/>
    <n v="1"/>
    <n v="49"/>
    <n v="1.27"/>
    <n v="201"/>
    <n v="5.2"/>
    <n v="55"/>
    <n v="1.4255102040816325"/>
    <n v="50.714094549020928"/>
    <n v="1.3144265321889097"/>
    <n v="1"/>
    <n v="2"/>
    <m/>
    <n v="2"/>
    <n v="3"/>
    <n v="2"/>
    <n v="2"/>
    <n v="2"/>
    <n v="2"/>
    <n v="0"/>
    <n v="0"/>
    <n v="0"/>
    <n v="2"/>
    <n v="1"/>
    <n v="2"/>
  </r>
  <r>
    <n v="76403"/>
    <x v="1"/>
    <n v="59"/>
    <n v="3"/>
    <n v="2"/>
    <m/>
    <n v="1"/>
    <n v="5"/>
    <n v="3"/>
    <n v="74"/>
    <n v="1.91"/>
    <n v="309"/>
    <n v="7.99"/>
    <n v="76"/>
    <n v="1.9616216216216216"/>
    <n v="74.621351855942109"/>
    <n v="1.9260375952006679"/>
    <n v="1"/>
    <n v="2"/>
    <m/>
    <n v="1"/>
    <n v="1"/>
    <n v="1"/>
    <n v="3"/>
    <n v="3"/>
    <n v="1"/>
    <n v="1"/>
    <n v="1"/>
    <n v="2"/>
    <n v="1"/>
    <n v="1"/>
    <n v="2"/>
  </r>
  <r>
    <n v="76404"/>
    <x v="1"/>
    <n v="68"/>
    <n v="1"/>
    <n v="2"/>
    <m/>
    <n v="1"/>
    <n v="4"/>
    <n v="3"/>
    <n v="79"/>
    <n v="2.04"/>
    <n v="194"/>
    <n v="5.0199999999999996"/>
    <n v="77"/>
    <n v="1.9883544303797469"/>
    <n v="90.844925903998131"/>
    <n v="2.3458689727108379"/>
    <n v="1"/>
    <n v="2"/>
    <m/>
    <m/>
    <n v="2"/>
    <n v="2"/>
    <n v="3"/>
    <n v="3"/>
    <n v="2"/>
    <n v="2"/>
    <n v="0"/>
    <n v="1"/>
    <n v="1"/>
    <n v="1"/>
    <n v="2"/>
  </r>
  <r>
    <n v="76405"/>
    <x v="1"/>
    <n v="50"/>
    <n v="3"/>
    <n v="2"/>
    <m/>
    <n v="1"/>
    <n v="5"/>
    <n v="5"/>
    <n v="48"/>
    <n v="1.24"/>
    <n v="223"/>
    <n v="5.77"/>
    <n v="50"/>
    <n v="1.2916666666666667"/>
    <n v="47.092198632111213"/>
    <n v="1.216548464662873"/>
    <n v="2"/>
    <n v="2"/>
    <m/>
    <n v="14"/>
    <n v="3"/>
    <n v="2"/>
    <n v="3"/>
    <n v="3"/>
    <n v="3"/>
    <n v="1"/>
    <n v="17"/>
    <n v="1"/>
    <n v="1"/>
    <n v="1"/>
    <n v="2"/>
  </r>
  <r>
    <n v="76411"/>
    <x v="1"/>
    <n v="63"/>
    <n v="2"/>
    <n v="2"/>
    <m/>
    <n v="2"/>
    <n v="2"/>
    <n v="1"/>
    <n v="45"/>
    <n v="1.1599999999999999"/>
    <n v="258"/>
    <n v="6.67"/>
    <n v="45"/>
    <n v="1.1599999999999999"/>
    <n v="48.35349074425708"/>
    <n v="1.2464455391852935"/>
    <n v="1"/>
    <n v="2"/>
    <m/>
    <n v="4"/>
    <n v="4"/>
    <n v="3"/>
    <n v="3"/>
    <n v="3"/>
    <n v="3"/>
    <n v="1"/>
    <n v="2"/>
    <n v="0"/>
    <n v="1"/>
    <n v="2"/>
    <m/>
  </r>
  <r>
    <n v="76412"/>
    <x v="1"/>
    <n v="31"/>
    <n v="4"/>
    <n v="2"/>
    <m/>
    <n v="1"/>
    <n v="9"/>
    <n v="5"/>
    <n v="78"/>
    <n v="2.02"/>
    <n v="144"/>
    <n v="3.72"/>
    <n v="77"/>
    <n v="1.994102564102564"/>
    <n v="87.256062763098328"/>
    <n v="2.2597082920699827"/>
    <n v="1"/>
    <m/>
    <m/>
    <n v="14"/>
    <n v="3"/>
    <n v="2"/>
    <m/>
    <m/>
    <m/>
    <n v="1"/>
    <n v="0"/>
    <n v="4"/>
    <n v="1"/>
    <n v="1"/>
    <n v="2"/>
  </r>
  <r>
    <n v="76423"/>
    <x v="1"/>
    <n v="74"/>
    <n v="3"/>
    <n v="2"/>
    <m/>
    <n v="1"/>
    <n v="4"/>
    <n v="3"/>
    <n v="35"/>
    <n v="0.91"/>
    <n v="213"/>
    <n v="5.51"/>
    <n v="32"/>
    <n v="0.83200000000000007"/>
    <n v="32.313916059481414"/>
    <n v="0.84016181754651675"/>
    <n v="2"/>
    <n v="2"/>
    <m/>
    <n v="9"/>
    <n v="3"/>
    <n v="2"/>
    <n v="3"/>
    <n v="0"/>
    <n v="3"/>
    <n v="0"/>
    <m/>
    <n v="0"/>
    <n v="1"/>
    <n v="1"/>
    <n v="2"/>
  </r>
  <r>
    <n v="76435"/>
    <x v="1"/>
    <n v="69"/>
    <n v="4"/>
    <n v="2"/>
    <m/>
    <n v="1"/>
    <n v="5"/>
    <n v="1"/>
    <n v="54"/>
    <n v="1.4"/>
    <n v="199"/>
    <n v="5.15"/>
    <n v="63"/>
    <n v="1.6333333333333331"/>
    <n v="58.033954542504055"/>
    <n v="1.5045840066575125"/>
    <n v="2"/>
    <n v="2"/>
    <m/>
    <n v="14"/>
    <n v="2"/>
    <n v="0"/>
    <m/>
    <m/>
    <m/>
    <n v="0"/>
    <n v="0"/>
    <n v="0"/>
    <n v="1"/>
    <n v="1"/>
    <n v="2"/>
  </r>
  <r>
    <n v="76440"/>
    <x v="1"/>
    <n v="49"/>
    <n v="3"/>
    <n v="2"/>
    <m/>
    <n v="1"/>
    <n v="2"/>
    <n v="1"/>
    <n v="52"/>
    <n v="1.34"/>
    <n v="207"/>
    <n v="5.35"/>
    <n v="48"/>
    <n v="1.236923076923077"/>
    <n v="40.758312387520292"/>
    <n v="1.0503103576784076"/>
    <n v="2"/>
    <n v="1"/>
    <n v="2"/>
    <n v="14"/>
    <n v="4"/>
    <n v="1"/>
    <m/>
    <m/>
    <m/>
    <n v="0"/>
    <n v="2"/>
    <n v="1"/>
    <n v="1"/>
    <n v="1"/>
    <n v="2"/>
  </r>
  <r>
    <n v="76442"/>
    <x v="1"/>
    <n v="78"/>
    <n v="3"/>
    <n v="2"/>
    <m/>
    <n v="1"/>
    <n v="4"/>
    <n v="1"/>
    <n v="60"/>
    <n v="1.55"/>
    <n v="203"/>
    <n v="5.25"/>
    <n v="70"/>
    <n v="1.8083333333333333"/>
    <n v="55.986533692941627"/>
    <n v="1.4463187870676586"/>
    <n v="2"/>
    <n v="2"/>
    <m/>
    <n v="10"/>
    <n v="3"/>
    <n v="3"/>
    <n v="3"/>
    <n v="2"/>
    <n v="3"/>
    <n v="0"/>
    <n v="3"/>
    <n v="3"/>
    <n v="2"/>
    <n v="1"/>
    <n v="2"/>
  </r>
  <r>
    <n v="76444"/>
    <x v="1"/>
    <n v="51"/>
    <n v="3"/>
    <n v="2"/>
    <m/>
    <n v="1"/>
    <n v="5"/>
    <n v="1"/>
    <n v="89"/>
    <n v="2.2999999999999998"/>
    <n v="240"/>
    <n v="6.21"/>
    <n v="87"/>
    <n v="2.2483146067415731"/>
    <n v="80.199141932201456"/>
    <n v="2.072562094877116"/>
    <n v="2"/>
    <n v="2"/>
    <m/>
    <n v="15"/>
    <n v="3"/>
    <n v="3"/>
    <n v="3"/>
    <n v="3"/>
    <n v="3"/>
    <n v="1"/>
    <n v="0"/>
    <n v="0"/>
    <n v="1"/>
    <n v="1"/>
    <n v="2"/>
  </r>
  <r>
    <n v="76446"/>
    <x v="1"/>
    <n v="46"/>
    <n v="3"/>
    <n v="2"/>
    <m/>
    <n v="1"/>
    <n v="3"/>
    <n v="4"/>
    <n v="47"/>
    <n v="1.22"/>
    <n v="167"/>
    <n v="4.32"/>
    <n v="52"/>
    <n v="1.3497872340425532"/>
    <n v="54.974571759091475"/>
    <n v="1.4269995222572682"/>
    <n v="2"/>
    <n v="1"/>
    <n v="2"/>
    <n v="6"/>
    <n v="3"/>
    <n v="3"/>
    <m/>
    <m/>
    <m/>
    <n v="0"/>
    <n v="0"/>
    <n v="4"/>
    <n v="1"/>
    <n v="1"/>
    <n v="2"/>
  </r>
  <r>
    <n v="76447"/>
    <x v="1"/>
    <n v="80"/>
    <n v="3"/>
    <n v="2"/>
    <m/>
    <n v="1"/>
    <n v="5"/>
    <n v="2"/>
    <n v="74"/>
    <n v="1.91"/>
    <n v="220"/>
    <n v="5.69"/>
    <n v="82"/>
    <n v="2.1164864864864867"/>
    <n v="84.109911987049102"/>
    <n v="2.1709450256116729"/>
    <n v="2"/>
    <n v="1"/>
    <n v="2"/>
    <n v="7"/>
    <n v="3"/>
    <n v="3"/>
    <n v="3"/>
    <n v="2"/>
    <n v="2"/>
    <n v="1"/>
    <n v="0"/>
    <n v="4"/>
    <n v="1"/>
    <n v="1"/>
    <n v="2"/>
  </r>
  <r>
    <n v="76451"/>
    <x v="1"/>
    <n v="34"/>
    <n v="3"/>
    <n v="2"/>
    <m/>
    <n v="1"/>
    <n v="4"/>
    <n v="1"/>
    <n v="74"/>
    <n v="1.91"/>
    <n v="194"/>
    <n v="5.0199999999999996"/>
    <n v="83"/>
    <n v="2.1422972972972971"/>
    <n v="80.020906317271738"/>
    <n v="2.0654044738647164"/>
    <n v="2"/>
    <m/>
    <m/>
    <n v="5"/>
    <n v="5"/>
    <n v="3"/>
    <n v="3"/>
    <n v="3"/>
    <n v="3"/>
    <n v="4"/>
    <n v="0"/>
    <n v="1"/>
    <n v="1"/>
    <n v="2"/>
    <m/>
  </r>
  <r>
    <n v="76453"/>
    <x v="1"/>
    <n v="42"/>
    <n v="3"/>
    <n v="2"/>
    <m/>
    <n v="1"/>
    <n v="5"/>
    <n v="1"/>
    <n v="95"/>
    <n v="2.46"/>
    <n v="231"/>
    <n v="5.97"/>
    <n v="97"/>
    <n v="2.5117894736842108"/>
    <n v="95.775122430014051"/>
    <n v="2.4800715913456268"/>
    <n v="2"/>
    <n v="2"/>
    <m/>
    <n v="15"/>
    <n v="2"/>
    <n v="0"/>
    <m/>
    <m/>
    <m/>
    <n v="1"/>
    <n v="0"/>
    <n v="0"/>
    <n v="1"/>
    <n v="1"/>
    <n v="2"/>
  </r>
  <r>
    <n v="76455"/>
    <x v="1"/>
    <n v="69"/>
    <n v="4"/>
    <n v="2"/>
    <m/>
    <n v="1"/>
    <n v="4"/>
    <n v="3"/>
    <n v="62"/>
    <n v="1.6"/>
    <n v="217"/>
    <n v="5.61"/>
    <n v="66"/>
    <n v="1.703225806451613"/>
    <n v="49.710003473840331"/>
    <n v="1.282838799324912"/>
    <n v="1"/>
    <n v="2"/>
    <m/>
    <n v="2"/>
    <n v="3"/>
    <n v="2"/>
    <n v="3"/>
    <n v="3"/>
    <n v="3"/>
    <m/>
    <n v="0"/>
    <n v="0"/>
    <n v="1"/>
    <n v="2"/>
    <n v="2"/>
  </r>
  <r>
    <n v="76461"/>
    <x v="1"/>
    <n v="52"/>
    <n v="3"/>
    <n v="2"/>
    <m/>
    <n v="1"/>
    <n v="4"/>
    <n v="3"/>
    <n v="55"/>
    <n v="1.42"/>
    <n v="272"/>
    <n v="7.03"/>
    <n v="61"/>
    <n v="1.5749090909090908"/>
    <n v="62.763273630292289"/>
    <n v="1.6204336100911827"/>
    <n v="1"/>
    <n v="2"/>
    <m/>
    <n v="4"/>
    <n v="4"/>
    <n v="0"/>
    <m/>
    <m/>
    <m/>
    <m/>
    <n v="0"/>
    <n v="1"/>
    <n v="1"/>
    <n v="1"/>
    <n v="2"/>
  </r>
  <r>
    <n v="76465"/>
    <x v="1"/>
    <n v="71"/>
    <n v="3"/>
    <n v="2"/>
    <m/>
    <n v="1"/>
    <n v="4"/>
    <n v="3"/>
    <n v="52"/>
    <n v="1.34"/>
    <n v="156"/>
    <n v="4.03"/>
    <n v="53"/>
    <n v="1.3657692307692311"/>
    <n v="48.453006904170699"/>
    <n v="1.2485967163767064"/>
    <n v="1"/>
    <n v="2"/>
    <m/>
    <n v="7"/>
    <n v="5"/>
    <n v="3"/>
    <n v="3"/>
    <n v="3"/>
    <n v="3"/>
    <m/>
    <n v="0"/>
    <n v="15"/>
    <n v="2"/>
    <n v="1"/>
    <n v="2"/>
  </r>
  <r>
    <n v="76466"/>
    <x v="1"/>
    <n v="39"/>
    <n v="2"/>
    <n v="2"/>
    <m/>
    <n v="2"/>
    <n v="2"/>
    <n v="1"/>
    <n v="45"/>
    <n v="1.1599999999999999"/>
    <n v="193"/>
    <n v="4.99"/>
    <n v="49"/>
    <n v="1.2631111111111111"/>
    <n v="43.781058154416527"/>
    <n v="1.1285783879805149"/>
    <n v="1"/>
    <m/>
    <m/>
    <n v="6"/>
    <n v="3"/>
    <n v="2"/>
    <n v="3"/>
    <n v="3"/>
    <n v="3"/>
    <n v="1"/>
    <n v="1"/>
    <n v="0"/>
    <n v="1"/>
    <n v="2"/>
    <m/>
  </r>
  <r>
    <n v="76470"/>
    <x v="1"/>
    <n v="49"/>
    <n v="3"/>
    <n v="2"/>
    <m/>
    <n v="1"/>
    <n v="4"/>
    <n v="3"/>
    <n v="59"/>
    <n v="1.53"/>
    <n v="158"/>
    <n v="4.09"/>
    <n v="56"/>
    <n v="1.4522033898305087"/>
    <n v="55.245491055965601"/>
    <n v="1.4326373104343622"/>
    <n v="2"/>
    <n v="2"/>
    <m/>
    <n v="77"/>
    <n v="3"/>
    <n v="0"/>
    <n v="3"/>
    <n v="3"/>
    <n v="1"/>
    <n v="0"/>
    <n v="0"/>
    <n v="0"/>
    <n v="1"/>
    <n v="1"/>
    <n v="2"/>
  </r>
  <r>
    <n v="76472"/>
    <x v="1"/>
    <n v="52"/>
    <n v="6"/>
    <n v="2"/>
    <m/>
    <n v="1"/>
    <n v="4"/>
    <n v="1"/>
    <n v="58"/>
    <n v="1.5"/>
    <n v="184"/>
    <n v="4.76"/>
    <n v="57"/>
    <n v="1.4741379310344827"/>
    <n v="55.910975881103042"/>
    <n v="1.445973514166458"/>
    <n v="2"/>
    <n v="2"/>
    <m/>
    <n v="9"/>
    <n v="2"/>
    <n v="2"/>
    <m/>
    <m/>
    <m/>
    <n v="0"/>
    <n v="0"/>
    <n v="1"/>
    <n v="1"/>
    <n v="1"/>
    <n v="2"/>
  </r>
  <r>
    <n v="76476"/>
    <x v="1"/>
    <n v="39"/>
    <n v="3"/>
    <n v="2"/>
    <m/>
    <n v="1"/>
    <n v="4"/>
    <n v="3"/>
    <n v="48"/>
    <n v="1.24"/>
    <n v="190"/>
    <n v="4.91"/>
    <n v="44"/>
    <n v="1.1366666666666667"/>
    <n v="42.58100382026722"/>
    <n v="1.1000092653569031"/>
    <n v="2"/>
    <m/>
    <m/>
    <n v="8"/>
    <n v="4"/>
    <n v="1"/>
    <n v="3"/>
    <n v="3"/>
    <n v="3"/>
    <n v="2"/>
    <n v="2"/>
    <n v="1"/>
    <n v="2"/>
    <n v="2"/>
    <m/>
  </r>
  <r>
    <n v="76477"/>
    <x v="1"/>
    <n v="73"/>
    <n v="1"/>
    <n v="2"/>
    <m/>
    <n v="2"/>
    <n v="4"/>
    <n v="4"/>
    <n v="62"/>
    <n v="1.6"/>
    <n v="221"/>
    <n v="5.72"/>
    <n v="70"/>
    <n v="1.8064516129032258"/>
    <n v="64.391464382558553"/>
    <n v="1.6617152098724788"/>
    <n v="1"/>
    <n v="2"/>
    <m/>
    <n v="8"/>
    <n v="3"/>
    <n v="3"/>
    <n v="3"/>
    <n v="3"/>
    <n v="3"/>
    <m/>
    <n v="3"/>
    <n v="0"/>
    <n v="2"/>
    <n v="1"/>
    <n v="2"/>
  </r>
  <r>
    <n v="76480"/>
    <x v="1"/>
    <n v="24"/>
    <n v="7"/>
    <n v="2"/>
    <m/>
    <n v="1"/>
    <n v="4"/>
    <n v="5"/>
    <n v="38"/>
    <n v="0.98"/>
    <n v="199"/>
    <n v="5.15"/>
    <n v="39"/>
    <n v="1.0057894736842106"/>
    <n v="35.082401800443662"/>
    <n v="0.90475667801144177"/>
    <n v="1"/>
    <m/>
    <m/>
    <n v="15"/>
    <n v="4"/>
    <n v="2"/>
    <n v="3"/>
    <n v="1"/>
    <n v="1"/>
    <n v="1"/>
    <n v="0"/>
    <n v="14"/>
    <n v="1"/>
    <n v="1"/>
    <n v="2"/>
  </r>
  <r>
    <n v="76481"/>
    <x v="1"/>
    <n v="67"/>
    <n v="6"/>
    <n v="2"/>
    <m/>
    <n v="2"/>
    <n v="3"/>
    <n v="1"/>
    <n v="86"/>
    <n v="2.2200000000000002"/>
    <n v="180"/>
    <n v="4.6500000000000004"/>
    <n v="89"/>
    <n v="2.2974418604651166"/>
    <n v="82.315390834447896"/>
    <n v="2.1248856703776089"/>
    <n v="1"/>
    <n v="2"/>
    <m/>
    <n v="15"/>
    <n v="3"/>
    <n v="1"/>
    <m/>
    <m/>
    <m/>
    <m/>
    <n v="0"/>
    <n v="0"/>
    <n v="2"/>
    <n v="1"/>
    <n v="2"/>
  </r>
  <r>
    <n v="76482"/>
    <x v="1"/>
    <n v="42"/>
    <n v="4"/>
    <n v="1"/>
    <n v="1"/>
    <n v="1"/>
    <n v="4"/>
    <n v="3"/>
    <n v="60"/>
    <n v="1.55"/>
    <n v="234"/>
    <n v="6.05"/>
    <n v="54"/>
    <n v="1.395"/>
    <n v="54.993920648741522"/>
    <n v="1.4206762834258226"/>
    <n v="2"/>
    <n v="1"/>
    <n v="2"/>
    <n v="6"/>
    <n v="3"/>
    <n v="3"/>
    <n v="3"/>
    <n v="3"/>
    <n v="1"/>
    <n v="14"/>
    <n v="8"/>
    <n v="1"/>
    <n v="1"/>
    <n v="1"/>
    <n v="2"/>
  </r>
  <r>
    <n v="76486"/>
    <x v="1"/>
    <n v="24"/>
    <n v="4"/>
    <n v="2"/>
    <m/>
    <n v="2"/>
    <n v="5"/>
    <n v="5"/>
    <n v="48"/>
    <n v="1.24"/>
    <n v="174"/>
    <n v="4.5"/>
    <n v="49"/>
    <n v="1.2658333333333334"/>
    <n v="44.786614970194059"/>
    <n v="1.1569875533966798"/>
    <n v="2"/>
    <m/>
    <m/>
    <n v="6"/>
    <n v="3"/>
    <n v="2"/>
    <n v="3"/>
    <n v="2"/>
    <n v="2"/>
    <n v="4"/>
    <n v="0"/>
    <n v="0"/>
    <n v="1"/>
    <n v="1"/>
    <n v="2"/>
  </r>
  <r>
    <n v="76487"/>
    <x v="1"/>
    <n v="23"/>
    <n v="1"/>
    <n v="2"/>
    <m/>
    <n v="2"/>
    <n v="4"/>
    <n v="5"/>
    <n v="57"/>
    <n v="1.47"/>
    <n v="171"/>
    <n v="4.42"/>
    <n v="56"/>
    <n v="1.4442105263157894"/>
    <n v="54.114266738775171"/>
    <n v="1.3955784579999913"/>
    <n v="1"/>
    <m/>
    <m/>
    <n v="6"/>
    <n v="2"/>
    <n v="2"/>
    <m/>
    <m/>
    <m/>
    <n v="0"/>
    <n v="0"/>
    <n v="0"/>
    <n v="1"/>
    <n v="1"/>
    <n v="2"/>
  </r>
  <r>
    <n v="76490"/>
    <x v="1"/>
    <n v="68"/>
    <n v="3"/>
    <n v="2"/>
    <m/>
    <n v="1"/>
    <n v="5"/>
    <n v="1"/>
    <n v="86"/>
    <n v="2.2200000000000002"/>
    <n v="188"/>
    <n v="4.8600000000000003"/>
    <n v="89"/>
    <n v="2.2974418604651166"/>
    <n v="96.875034048216037"/>
    <n v="2.5007276231051119"/>
    <n v="2"/>
    <n v="2"/>
    <m/>
    <n v="10"/>
    <n v="2"/>
    <n v="0"/>
    <n v="3"/>
    <n v="2"/>
    <n v="1"/>
    <n v="0"/>
    <n v="0"/>
    <n v="0"/>
    <n v="2"/>
    <n v="1"/>
    <n v="2"/>
  </r>
  <r>
    <n v="76491"/>
    <x v="1"/>
    <n v="23"/>
    <n v="3"/>
    <n v="2"/>
    <m/>
    <n v="1"/>
    <n v="4"/>
    <n v="5"/>
    <n v="55"/>
    <n v="1.42"/>
    <n v="278"/>
    <n v="7.19"/>
    <n v="57"/>
    <n v="1.4716363636363636"/>
    <n v="56.032426737225208"/>
    <n v="1.4466553812156326"/>
    <n v="2"/>
    <m/>
    <m/>
    <n v="7"/>
    <n v="3"/>
    <n v="2"/>
    <n v="3"/>
    <n v="3"/>
    <n v="2"/>
    <n v="5"/>
    <n v="0"/>
    <n v="0"/>
    <n v="1"/>
    <n v="1"/>
    <n v="2"/>
  </r>
  <r>
    <n v="76496"/>
    <x v="1"/>
    <n v="23"/>
    <n v="1"/>
    <n v="2"/>
    <m/>
    <n v="2"/>
    <n v="2"/>
    <n v="4"/>
    <n v="43"/>
    <n v="1.1100000000000001"/>
    <n v="121"/>
    <n v="3.13"/>
    <n v="38"/>
    <n v="0.98093023255813971"/>
    <n v="35.419940671288458"/>
    <n v="0.91432870104953934"/>
    <n v="1"/>
    <m/>
    <m/>
    <n v="2"/>
    <n v="4"/>
    <n v="2"/>
    <n v="3"/>
    <n v="2"/>
    <n v="2"/>
    <m/>
    <n v="0"/>
    <n v="0"/>
    <n v="1"/>
    <n v="2"/>
    <m/>
  </r>
  <r>
    <n v="76508"/>
    <x v="1"/>
    <n v="55"/>
    <n v="3"/>
    <n v="2"/>
    <m/>
    <n v="1"/>
    <n v="4"/>
    <n v="3"/>
    <n v="46"/>
    <n v="1.19"/>
    <n v="233"/>
    <n v="6.03"/>
    <n v="40"/>
    <n v="1.034782608695652"/>
    <n v="53.868920414534784"/>
    <n v="1.3935655498542692"/>
    <n v="2"/>
    <n v="2"/>
    <m/>
    <n v="5"/>
    <n v="3"/>
    <n v="0"/>
    <m/>
    <m/>
    <m/>
    <n v="4"/>
    <n v="0"/>
    <n v="0"/>
    <n v="1"/>
    <n v="1"/>
    <n v="2"/>
  </r>
  <r>
    <n v="76510"/>
    <x v="1"/>
    <n v="52"/>
    <n v="3"/>
    <n v="2"/>
    <m/>
    <n v="1"/>
    <n v="2"/>
    <n v="6"/>
    <n v="40"/>
    <n v="1.03"/>
    <n v="228"/>
    <n v="5.9"/>
    <n v="50"/>
    <n v="1.2875000000000001"/>
    <n v="41.521718399433823"/>
    <n v="1.0691842487854211"/>
    <n v="2"/>
    <n v="1"/>
    <n v="3"/>
    <n v="3"/>
    <n v="3"/>
    <n v="3"/>
    <n v="3"/>
    <n v="3"/>
    <n v="3"/>
    <n v="0"/>
    <n v="0"/>
    <n v="0"/>
    <n v="1"/>
    <n v="1"/>
    <n v="2"/>
  </r>
  <r>
    <n v="76511"/>
    <x v="1"/>
    <n v="52"/>
    <n v="3"/>
    <n v="2"/>
    <m/>
    <n v="1"/>
    <n v="3"/>
    <n v="5"/>
    <n v="48"/>
    <n v="1.24"/>
    <n v="155"/>
    <n v="4.01"/>
    <n v="52"/>
    <n v="1.3433333333333335"/>
    <n v="46.123831909864371"/>
    <n v="1.1915323243381628"/>
    <n v="2"/>
    <n v="2"/>
    <m/>
    <n v="4"/>
    <n v="3"/>
    <n v="1"/>
    <n v="3"/>
    <n v="2"/>
    <n v="2"/>
    <n v="2"/>
    <n v="0"/>
    <n v="0"/>
    <n v="1"/>
    <n v="1"/>
    <n v="2"/>
  </r>
  <r>
    <n v="76514"/>
    <x v="1"/>
    <n v="26"/>
    <n v="6"/>
    <n v="2"/>
    <m/>
    <n v="2"/>
    <n v="5"/>
    <n v="1"/>
    <n v="87"/>
    <n v="2.25"/>
    <n v="181"/>
    <n v="4.68"/>
    <n v="90"/>
    <n v="2.3275862068965516"/>
    <n v="92.799673479779955"/>
    <n v="2.3999915555115505"/>
    <n v="2"/>
    <m/>
    <m/>
    <n v="9"/>
    <n v="2"/>
    <n v="2"/>
    <n v="3"/>
    <n v="3"/>
    <n v="2"/>
    <n v="0"/>
    <n v="90"/>
    <n v="0"/>
    <n v="1"/>
    <n v="1"/>
    <n v="2"/>
  </r>
  <r>
    <n v="76515"/>
    <x v="1"/>
    <n v="72"/>
    <n v="2"/>
    <n v="2"/>
    <m/>
    <n v="2"/>
    <n v="1"/>
    <n v="5"/>
    <n v="72"/>
    <n v="1.86"/>
    <n v="200"/>
    <n v="5.17"/>
    <n v="74"/>
    <n v="1.9116666666666668"/>
    <n v="67.205610046562029"/>
    <n v="1.7361449262028525"/>
    <n v="1"/>
    <n v="2"/>
    <m/>
    <n v="3"/>
    <n v="2"/>
    <n v="3"/>
    <n v="3"/>
    <n v="3"/>
    <n v="3"/>
    <m/>
    <n v="0"/>
    <n v="0"/>
    <n v="2"/>
    <n v="1"/>
    <n v="2"/>
  </r>
  <r>
    <n v="76523"/>
    <x v="1"/>
    <n v="30"/>
    <n v="3"/>
    <n v="2"/>
    <m/>
    <n v="1"/>
    <n v="2"/>
    <n v="1"/>
    <n v="60"/>
    <n v="1.55"/>
    <n v="160"/>
    <n v="4.1399999999999997"/>
    <n v="65"/>
    <n v="1.6791666666666667"/>
    <n v="57.810198741517333"/>
    <n v="1.4934301341558645"/>
    <n v="2"/>
    <m/>
    <m/>
    <m/>
    <n v="3"/>
    <n v="3"/>
    <n v="3"/>
    <n v="3"/>
    <n v="3"/>
    <m/>
    <n v="0"/>
    <n v="0"/>
    <n v="1"/>
    <n v="1"/>
    <n v="2"/>
  </r>
  <r>
    <n v="76528"/>
    <x v="1"/>
    <n v="43"/>
    <n v="6"/>
    <n v="2"/>
    <m/>
    <n v="2"/>
    <n v="5"/>
    <n v="1"/>
    <n v="46"/>
    <n v="1.19"/>
    <n v="166"/>
    <n v="4.29"/>
    <n v="51"/>
    <n v="1.3193478260869564"/>
    <n v="56.399092787322587"/>
    <n v="1.4590200090633452"/>
    <n v="1"/>
    <n v="2"/>
    <m/>
    <n v="15"/>
    <n v="3"/>
    <n v="3"/>
    <n v="3"/>
    <n v="3"/>
    <n v="3"/>
    <n v="0"/>
    <n v="0"/>
    <n v="1"/>
    <n v="1"/>
    <n v="1"/>
    <n v="2"/>
  </r>
  <r>
    <n v="76530"/>
    <x v="1"/>
    <n v="80"/>
    <n v="4"/>
    <n v="2"/>
    <m/>
    <n v="1"/>
    <n v="1"/>
    <n v="2"/>
    <n v="62"/>
    <n v="1.6"/>
    <n v="133"/>
    <n v="3.44"/>
    <n v="70"/>
    <n v="1.8064516129032258"/>
    <n v="54.389168872716986"/>
    <n v="1.4035914547797932"/>
    <n v="2"/>
    <n v="2"/>
    <m/>
    <n v="4"/>
    <n v="3"/>
    <n v="2"/>
    <n v="3"/>
    <n v="3"/>
    <n v="3"/>
    <n v="4"/>
    <n v="1"/>
    <n v="0"/>
    <n v="1"/>
    <n v="1"/>
    <n v="2"/>
  </r>
  <r>
    <n v="76536"/>
    <x v="1"/>
    <n v="37"/>
    <n v="6"/>
    <n v="2"/>
    <m/>
    <n v="2"/>
    <n v="4"/>
    <n v="6"/>
    <n v="50"/>
    <n v="1.29"/>
    <n v="169"/>
    <n v="4.37"/>
    <n v="51"/>
    <n v="1.3158000000000001"/>
    <n v="61.615576747229952"/>
    <n v="1.5896818800785328"/>
    <n v="2"/>
    <m/>
    <m/>
    <n v="15"/>
    <n v="3"/>
    <n v="2"/>
    <m/>
    <m/>
    <m/>
    <n v="1"/>
    <n v="0"/>
    <n v="0"/>
    <n v="1"/>
    <n v="1"/>
    <n v="2"/>
  </r>
  <r>
    <n v="76539"/>
    <x v="1"/>
    <n v="36"/>
    <n v="3"/>
    <n v="2"/>
    <m/>
    <n v="1"/>
    <n v="5"/>
    <n v="1"/>
    <n v="51"/>
    <n v="1.32"/>
    <n v="176"/>
    <n v="4.55"/>
    <n v="45"/>
    <n v="1.1647058823529413"/>
    <n v="50.990228581054119"/>
    <n v="1.3197470926861066"/>
    <n v="2"/>
    <m/>
    <m/>
    <n v="15"/>
    <n v="3"/>
    <n v="0"/>
    <n v="3"/>
    <n v="3"/>
    <n v="0"/>
    <n v="0"/>
    <n v="5"/>
    <n v="5"/>
    <n v="2"/>
    <n v="1"/>
    <n v="2"/>
  </r>
  <r>
    <n v="76551"/>
    <x v="1"/>
    <n v="56"/>
    <n v="6"/>
    <n v="2"/>
    <m/>
    <n v="2"/>
    <n v="5"/>
    <n v="1"/>
    <n v="53"/>
    <n v="1.37"/>
    <n v="195"/>
    <n v="5.04"/>
    <n v="61"/>
    <n v="1.5767924528301889"/>
    <n v="54.796685371730206"/>
    <n v="1.4164426218730262"/>
    <n v="1"/>
    <n v="2"/>
    <m/>
    <n v="15"/>
    <n v="3"/>
    <n v="2"/>
    <n v="1"/>
    <n v="1"/>
    <n v="2"/>
    <n v="0"/>
    <n v="1"/>
    <n v="0"/>
    <n v="1"/>
    <n v="1"/>
    <n v="2"/>
  </r>
  <r>
    <n v="76558"/>
    <x v="1"/>
    <n v="64"/>
    <n v="6"/>
    <n v="2"/>
    <m/>
    <n v="2"/>
    <n v="3"/>
    <n v="1"/>
    <n v="69"/>
    <n v="1.78"/>
    <n v="206"/>
    <n v="5.33"/>
    <n v="78"/>
    <n v="2.0121739130434784"/>
    <n v="65.430318835125718"/>
    <n v="1.6879125728481708"/>
    <n v="1"/>
    <n v="2"/>
    <m/>
    <n v="14"/>
    <n v="3"/>
    <n v="0"/>
    <m/>
    <m/>
    <m/>
    <m/>
    <n v="0"/>
    <n v="0"/>
    <n v="1"/>
    <n v="1"/>
    <n v="2"/>
  </r>
  <r>
    <n v="76565"/>
    <x v="1"/>
    <n v="80"/>
    <n v="3"/>
    <n v="2"/>
    <m/>
    <n v="1"/>
    <n v="4"/>
    <n v="2"/>
    <n v="54"/>
    <n v="1.4"/>
    <n v="204"/>
    <n v="5.28"/>
    <n v="50"/>
    <n v="1.2962962962962963"/>
    <n v="58.871233095301804"/>
    <n v="1.5262912283967134"/>
    <n v="1"/>
    <n v="2"/>
    <m/>
    <n v="14"/>
    <n v="3"/>
    <n v="3"/>
    <n v="3"/>
    <n v="3"/>
    <n v="3"/>
    <n v="1"/>
    <n v="2"/>
    <n v="2"/>
    <n v="1"/>
    <n v="1"/>
    <n v="2"/>
  </r>
  <r>
    <n v="76568"/>
    <x v="1"/>
    <n v="64"/>
    <n v="4"/>
    <n v="2"/>
    <m/>
    <n v="1"/>
    <n v="5"/>
    <n v="5"/>
    <n v="65"/>
    <n v="1.68"/>
    <n v="213"/>
    <n v="5.51"/>
    <n v="66"/>
    <n v="1.7058461538461538"/>
    <n v="62.657012856344402"/>
    <n v="1.6194427938255169"/>
    <n v="1"/>
    <n v="2"/>
    <m/>
    <n v="10"/>
    <n v="4"/>
    <n v="1"/>
    <n v="3"/>
    <n v="3"/>
    <n v="2"/>
    <n v="5"/>
    <n v="3"/>
    <n v="0"/>
    <n v="1"/>
    <n v="1"/>
    <n v="2"/>
  </r>
  <r>
    <n v="76573"/>
    <x v="1"/>
    <n v="41"/>
    <n v="3"/>
    <n v="2"/>
    <m/>
    <n v="1"/>
    <n v="3"/>
    <n v="6"/>
    <n v="52"/>
    <n v="1.34"/>
    <n v="164"/>
    <n v="4.24"/>
    <n v="61"/>
    <n v="1.5719230769230772"/>
    <n v="61.688816096711982"/>
    <n v="1.5896733378768089"/>
    <n v="2"/>
    <n v="2"/>
    <m/>
    <n v="14"/>
    <n v="1"/>
    <n v="3"/>
    <n v="3"/>
    <n v="3"/>
    <n v="3"/>
    <m/>
    <n v="0"/>
    <n v="0"/>
    <n v="2"/>
    <n v="1"/>
    <n v="2"/>
  </r>
  <r>
    <n v="76574"/>
    <x v="1"/>
    <n v="38"/>
    <n v="1"/>
    <n v="2"/>
    <m/>
    <n v="1"/>
    <n v="4"/>
    <n v="1"/>
    <n v="42"/>
    <n v="1.0900000000000001"/>
    <n v="173"/>
    <n v="4.47"/>
    <n v="41"/>
    <n v="1.0640476190476191"/>
    <n v="42.891991107850245"/>
    <n v="1.1131492930370659"/>
    <n v="2"/>
    <m/>
    <m/>
    <n v="5"/>
    <n v="4"/>
    <n v="3"/>
    <n v="3"/>
    <n v="3"/>
    <n v="2"/>
    <m/>
    <n v="0"/>
    <n v="0"/>
    <n v="1"/>
    <n v="1"/>
    <n v="2"/>
  </r>
  <r>
    <n v="76575"/>
    <x v="1"/>
    <n v="69"/>
    <n v="3"/>
    <n v="2"/>
    <m/>
    <n v="1"/>
    <n v="5"/>
    <n v="1"/>
    <n v="59"/>
    <n v="1.53"/>
    <n v="168"/>
    <n v="4.34"/>
    <n v="54"/>
    <n v="1.4003389830508475"/>
    <n v="58.163033636806787"/>
    <n v="1.5082956180392268"/>
    <n v="2"/>
    <n v="1"/>
    <n v="2"/>
    <n v="15"/>
    <n v="2"/>
    <n v="2"/>
    <n v="1"/>
    <n v="1"/>
    <n v="2"/>
    <n v="0"/>
    <n v="0"/>
    <n v="0"/>
    <n v="1"/>
    <n v="1"/>
    <n v="2"/>
  </r>
  <r>
    <n v="76576"/>
    <x v="1"/>
    <n v="80"/>
    <n v="3"/>
    <n v="1"/>
    <n v="2"/>
    <n v="1"/>
    <n v="5"/>
    <n v="2"/>
    <n v="51"/>
    <n v="1.32"/>
    <n v="190"/>
    <n v="4.91"/>
    <n v="60"/>
    <n v="1.5529411764705883"/>
    <n v="47.276209425179474"/>
    <n v="1.2236195380634687"/>
    <n v="1"/>
    <n v="2"/>
    <m/>
    <n v="14"/>
    <n v="2"/>
    <n v="2"/>
    <n v="3"/>
    <n v="3"/>
    <n v="3"/>
    <m/>
    <n v="0"/>
    <n v="0"/>
    <n v="2"/>
    <n v="1"/>
    <n v="2"/>
  </r>
  <r>
    <n v="76577"/>
    <x v="1"/>
    <n v="23"/>
    <n v="7"/>
    <n v="2"/>
    <m/>
    <n v="1"/>
    <n v="3"/>
    <n v="6"/>
    <n v="46"/>
    <n v="1.19"/>
    <n v="187"/>
    <n v="4.84"/>
    <n v="42"/>
    <n v="1.0865217391304347"/>
    <n v="48.447734803968295"/>
    <n v="1.2533218351461364"/>
    <n v="1"/>
    <m/>
    <m/>
    <n v="6"/>
    <n v="1"/>
    <n v="3"/>
    <n v="3"/>
    <n v="3"/>
    <n v="3"/>
    <m/>
    <n v="0"/>
    <n v="0"/>
    <n v="1"/>
    <n v="1"/>
    <n v="2"/>
  </r>
  <r>
    <n v="76580"/>
    <x v="1"/>
    <n v="71"/>
    <n v="4"/>
    <n v="2"/>
    <m/>
    <n v="1"/>
    <n v="5"/>
    <n v="3"/>
    <n v="71"/>
    <n v="1.84"/>
    <n v="243"/>
    <n v="6.28"/>
    <n v="75"/>
    <n v="1.943661971830986"/>
    <n v="80.103486950464216"/>
    <n v="2.0759213519556923"/>
    <n v="2"/>
    <n v="1"/>
    <n v="2"/>
    <n v="7"/>
    <n v="2"/>
    <n v="1"/>
    <n v="3"/>
    <n v="3"/>
    <n v="2"/>
    <m/>
    <n v="0"/>
    <n v="0"/>
    <n v="2"/>
    <n v="1"/>
    <n v="2"/>
  </r>
  <r>
    <n v="76584"/>
    <x v="1"/>
    <n v="49"/>
    <n v="7"/>
    <n v="2"/>
    <m/>
    <n v="1"/>
    <n v="5"/>
    <n v="1"/>
    <n v="122"/>
    <n v="3.15"/>
    <n v="257"/>
    <n v="6.65"/>
    <n v="126"/>
    <n v="3.2532786885245901"/>
    <n v="137.12576274769236"/>
    <n v="3.5405422348789424"/>
    <n v="2"/>
    <n v="2"/>
    <m/>
    <n v="15"/>
    <n v="2"/>
    <n v="0"/>
    <n v="3"/>
    <n v="3"/>
    <n v="2"/>
    <n v="1"/>
    <n v="1"/>
    <n v="0"/>
    <n v="1"/>
    <n v="1"/>
    <n v="2"/>
  </r>
  <r>
    <n v="76586"/>
    <x v="1"/>
    <n v="45"/>
    <n v="3"/>
    <n v="1"/>
    <n v="1"/>
    <n v="1"/>
    <n v="3"/>
    <n v="3"/>
    <n v="33"/>
    <n v="0.85"/>
    <n v="300"/>
    <n v="7.76"/>
    <n v="38"/>
    <n v="0.97878787878787865"/>
    <n v="34.913537784671959"/>
    <n v="0.89928809445367175"/>
    <n v="2"/>
    <n v="1"/>
    <n v="1"/>
    <n v="2"/>
    <n v="3"/>
    <n v="2"/>
    <n v="4"/>
    <n v="4"/>
    <n v="4"/>
    <n v="0"/>
    <n v="0"/>
    <n v="4"/>
    <n v="1"/>
    <n v="1"/>
    <n v="2"/>
  </r>
  <r>
    <n v="76590"/>
    <x v="1"/>
    <n v="67"/>
    <n v="4"/>
    <n v="2"/>
    <m/>
    <n v="1"/>
    <n v="3"/>
    <n v="2"/>
    <n v="38"/>
    <n v="0.98"/>
    <n v="145"/>
    <n v="3.75"/>
    <n v="45"/>
    <n v="1.1605263157894736"/>
    <n v="37.685788064946848"/>
    <n v="0.97189663956968197"/>
    <n v="2"/>
    <n v="2"/>
    <m/>
    <n v="8"/>
    <n v="2"/>
    <n v="2"/>
    <n v="3"/>
    <n v="3"/>
    <n v="2"/>
    <n v="2"/>
    <n v="0"/>
    <n v="0"/>
    <n v="1"/>
    <n v="1"/>
    <n v="2"/>
  </r>
  <r>
    <n v="76591"/>
    <x v="1"/>
    <n v="28"/>
    <n v="3"/>
    <n v="2"/>
    <m/>
    <n v="1"/>
    <n v="5"/>
    <n v="6"/>
    <n v="37"/>
    <n v="0.96"/>
    <n v="120"/>
    <n v="3.1"/>
    <n v="35"/>
    <n v="0.90810810810810816"/>
    <n v="35.881251085833505"/>
    <n v="0.93097300114595039"/>
    <n v="2"/>
    <m/>
    <m/>
    <n v="15"/>
    <n v="1"/>
    <n v="0"/>
    <m/>
    <m/>
    <m/>
    <n v="0"/>
    <n v="1"/>
    <n v="0"/>
    <n v="1"/>
    <n v="1"/>
    <n v="2"/>
  </r>
  <r>
    <n v="76596"/>
    <x v="1"/>
    <n v="46"/>
    <n v="3"/>
    <n v="2"/>
    <m/>
    <n v="1"/>
    <n v="3"/>
    <n v="1"/>
    <n v="44"/>
    <n v="1.1399999999999999"/>
    <n v="173"/>
    <n v="4.47"/>
    <n v="52"/>
    <n v="1.3472727272727272"/>
    <n v="45.491421136254523"/>
    <n v="1.178641365802958"/>
    <n v="2"/>
    <n v="1"/>
    <n v="2"/>
    <n v="8"/>
    <n v="3"/>
    <n v="2"/>
    <m/>
    <m/>
    <m/>
    <n v="6"/>
    <n v="0"/>
    <n v="0"/>
    <n v="1"/>
    <n v="1"/>
    <n v="2"/>
  </r>
  <r>
    <n v="76597"/>
    <x v="1"/>
    <n v="41"/>
    <n v="3"/>
    <n v="2"/>
    <m/>
    <n v="1"/>
    <n v="4"/>
    <n v="1"/>
    <n v="51"/>
    <n v="1.32"/>
    <n v="150"/>
    <n v="3.88"/>
    <n v="54"/>
    <n v="1.3976470588235295"/>
    <n v="58.05726565469952"/>
    <n v="1.5026586404745761"/>
    <n v="2"/>
    <n v="2"/>
    <m/>
    <n v="5"/>
    <n v="4"/>
    <n v="2"/>
    <n v="3"/>
    <n v="2"/>
    <n v="2"/>
    <n v="5"/>
    <n v="0"/>
    <n v="0"/>
    <n v="1"/>
    <n v="1"/>
    <n v="2"/>
  </r>
  <r>
    <n v="76600"/>
    <x v="1"/>
    <n v="40"/>
    <n v="3"/>
    <n v="2"/>
    <m/>
    <n v="1"/>
    <n v="1"/>
    <n v="1"/>
    <n v="74"/>
    <n v="1.91"/>
    <n v="238"/>
    <n v="6.15"/>
    <n v="74"/>
    <n v="1.9100000000000001"/>
    <n v="58.392404719664157"/>
    <n v="1.5071553110075477"/>
    <n v="2"/>
    <n v="2"/>
    <m/>
    <n v="1"/>
    <n v="3"/>
    <n v="3"/>
    <n v="3"/>
    <n v="3"/>
    <n v="3"/>
    <m/>
    <n v="0"/>
    <n v="0"/>
    <n v="2"/>
    <n v="2"/>
    <m/>
  </r>
  <r>
    <n v="76602"/>
    <x v="1"/>
    <n v="40"/>
    <n v="4"/>
    <n v="2"/>
    <m/>
    <n v="1"/>
    <n v="4"/>
    <n v="5"/>
    <n v="47"/>
    <n v="1.22"/>
    <n v="184"/>
    <n v="4.76"/>
    <n v="49"/>
    <n v="1.2719148936170213"/>
    <n v="44.605877007135767"/>
    <n v="1.1578546797596945"/>
    <n v="2"/>
    <n v="2"/>
    <m/>
    <n v="3"/>
    <n v="4"/>
    <n v="2"/>
    <n v="3"/>
    <n v="3"/>
    <n v="2"/>
    <n v="2"/>
    <n v="0"/>
    <n v="0"/>
    <n v="1"/>
    <n v="2"/>
    <m/>
  </r>
  <r>
    <n v="76606"/>
    <x v="1"/>
    <n v="57"/>
    <n v="6"/>
    <n v="2"/>
    <m/>
    <n v="2"/>
    <n v="4"/>
    <n v="3"/>
    <n v="45"/>
    <n v="1.1599999999999999"/>
    <n v="137"/>
    <n v="3.54"/>
    <n v="44"/>
    <n v="1.1342222222222222"/>
    <n v="47.233941253545325"/>
    <n v="1.2175860412025017"/>
    <n v="1"/>
    <n v="2"/>
    <m/>
    <n v="15"/>
    <n v="3"/>
    <n v="0"/>
    <m/>
    <m/>
    <m/>
    <n v="0"/>
    <n v="0"/>
    <n v="0"/>
    <n v="1"/>
    <n v="1"/>
    <n v="2"/>
  </r>
  <r>
    <n v="76608"/>
    <x v="1"/>
    <n v="38"/>
    <n v="1"/>
    <n v="2"/>
    <m/>
    <n v="1"/>
    <n v="4"/>
    <n v="6"/>
    <n v="47"/>
    <n v="1.22"/>
    <n v="223"/>
    <n v="5.77"/>
    <n v="52"/>
    <n v="1.3497872340425532"/>
    <n v="40.633637017272648"/>
    <n v="1.0547454715121836"/>
    <n v="1"/>
    <m/>
    <m/>
    <n v="13"/>
    <n v="4"/>
    <n v="1"/>
    <m/>
    <m/>
    <m/>
    <n v="3"/>
    <n v="2"/>
    <n v="5"/>
    <n v="1"/>
    <n v="1"/>
    <n v="2"/>
  </r>
  <r>
    <n v="76609"/>
    <x v="1"/>
    <n v="21"/>
    <n v="6"/>
    <n v="2"/>
    <m/>
    <n v="2"/>
    <n v="4"/>
    <n v="5"/>
    <n v="64"/>
    <n v="1.66"/>
    <n v="144"/>
    <n v="3.72"/>
    <n v="67"/>
    <n v="1.7378125"/>
    <n v="65.253594167394382"/>
    <n v="1.6925150987167916"/>
    <n v="2"/>
    <m/>
    <m/>
    <n v="4"/>
    <n v="3"/>
    <n v="1"/>
    <m/>
    <m/>
    <m/>
    <n v="1"/>
    <n v="0"/>
    <n v="2"/>
    <n v="1"/>
    <n v="1"/>
    <n v="2"/>
  </r>
  <r>
    <n v="76614"/>
    <x v="1"/>
    <n v="41"/>
    <n v="3"/>
    <n v="2"/>
    <m/>
    <n v="1"/>
    <n v="4"/>
    <n v="5"/>
    <n v="38"/>
    <n v="0.98"/>
    <n v="210"/>
    <n v="5.43"/>
    <n v="47"/>
    <n v="1.2121052631578948"/>
    <n v="42.936947659499751"/>
    <n v="1.1073212817449936"/>
    <n v="2"/>
    <n v="1"/>
    <n v="2"/>
    <n v="15"/>
    <n v="3"/>
    <n v="3"/>
    <n v="3"/>
    <n v="3"/>
    <n v="3"/>
    <n v="0"/>
    <n v="2"/>
    <n v="3"/>
    <n v="1"/>
    <n v="1"/>
    <n v="2"/>
  </r>
  <r>
    <n v="76616"/>
    <x v="1"/>
    <n v="69"/>
    <n v="3"/>
    <n v="2"/>
    <m/>
    <n v="1"/>
    <n v="3"/>
    <n v="1"/>
    <n v="79"/>
    <n v="2.04"/>
    <n v="211"/>
    <n v="5.46"/>
    <n v="84"/>
    <n v="2.1691139240506332"/>
    <n v="89.077231154463831"/>
    <n v="2.3002221715836231"/>
    <n v="2"/>
    <n v="2"/>
    <m/>
    <n v="14"/>
    <n v="3"/>
    <n v="1"/>
    <m/>
    <m/>
    <m/>
    <n v="0"/>
    <n v="0"/>
    <n v="0"/>
    <n v="1"/>
    <n v="1"/>
    <n v="2"/>
  </r>
  <r>
    <n v="76619"/>
    <x v="1"/>
    <n v="31"/>
    <n v="3"/>
    <n v="2"/>
    <m/>
    <n v="1"/>
    <n v="5"/>
    <n v="5"/>
    <n v="40"/>
    <n v="1.03"/>
    <n v="174"/>
    <n v="4.5"/>
    <n v="46"/>
    <n v="1.1845000000000001"/>
    <n v="31.317710325841894"/>
    <n v="0.80643104089042872"/>
    <n v="2"/>
    <m/>
    <m/>
    <n v="3"/>
    <n v="3"/>
    <n v="3"/>
    <n v="3"/>
    <n v="3"/>
    <n v="3"/>
    <m/>
    <n v="0"/>
    <n v="8"/>
    <n v="2"/>
    <n v="1"/>
    <n v="2"/>
  </r>
  <r>
    <n v="76626"/>
    <x v="1"/>
    <n v="51"/>
    <n v="3"/>
    <n v="2"/>
    <m/>
    <n v="1"/>
    <n v="5"/>
    <n v="1"/>
    <n v="52"/>
    <n v="1.34"/>
    <n v="289"/>
    <n v="7.47"/>
    <n v="59"/>
    <n v="1.5203846153846154"/>
    <n v="53.150855376355622"/>
    <n v="1.3696566577753182"/>
    <n v="2"/>
    <n v="2"/>
    <m/>
    <n v="14"/>
    <n v="1"/>
    <n v="0"/>
    <n v="3"/>
    <n v="3"/>
    <n v="2"/>
    <n v="1"/>
    <n v="1"/>
    <n v="3"/>
    <n v="1"/>
    <n v="1"/>
    <n v="2"/>
  </r>
  <r>
    <n v="76627"/>
    <x v="1"/>
    <n v="76"/>
    <n v="3"/>
    <n v="2"/>
    <m/>
    <n v="1"/>
    <n v="4"/>
    <n v="3"/>
    <n v="67"/>
    <n v="1.73"/>
    <n v="140"/>
    <n v="3.62"/>
    <n v="76"/>
    <n v="1.9623880597014924"/>
    <n v="71.923986391361026"/>
    <n v="1.8571417381649937"/>
    <n v="2"/>
    <n v="2"/>
    <m/>
    <n v="5"/>
    <n v="2"/>
    <n v="2"/>
    <m/>
    <m/>
    <m/>
    <n v="1"/>
    <n v="4"/>
    <n v="2"/>
    <n v="1"/>
    <n v="1"/>
    <n v="2"/>
  </r>
  <r>
    <n v="76630"/>
    <x v="1"/>
    <n v="39"/>
    <n v="6"/>
    <n v="2"/>
    <m/>
    <n v="2"/>
    <n v="4"/>
    <n v="3"/>
    <n v="73"/>
    <n v="1.89"/>
    <n v="167"/>
    <n v="4.32"/>
    <n v="74"/>
    <n v="1.9158904109589039"/>
    <n v="77.086239122324855"/>
    <n v="1.9957944101533422"/>
    <n v="2"/>
    <m/>
    <m/>
    <n v="2"/>
    <n v="2"/>
    <n v="1"/>
    <n v="3"/>
    <n v="3"/>
    <n v="1"/>
    <n v="0"/>
    <n v="0"/>
    <n v="0"/>
    <n v="2"/>
    <n v="2"/>
    <m/>
  </r>
  <r>
    <n v="76631"/>
    <x v="1"/>
    <n v="80"/>
    <n v="3"/>
    <n v="2"/>
    <m/>
    <n v="1"/>
    <n v="1"/>
    <n v="2"/>
    <n v="79"/>
    <n v="2.04"/>
    <n v="172"/>
    <n v="4.45"/>
    <n v="75"/>
    <n v="1.9367088607594938"/>
    <n v="85.154041122598841"/>
    <n v="2.1989144796215396"/>
    <n v="1"/>
    <n v="2"/>
    <m/>
    <n v="4"/>
    <n v="3"/>
    <n v="3"/>
    <n v="3"/>
    <n v="3"/>
    <n v="3"/>
    <m/>
    <n v="0"/>
    <n v="0"/>
    <n v="1"/>
    <n v="1"/>
    <n v="2"/>
  </r>
  <r>
    <n v="76634"/>
    <x v="1"/>
    <n v="43"/>
    <n v="6"/>
    <n v="2"/>
    <m/>
    <n v="2"/>
    <n v="3"/>
    <n v="1"/>
    <n v="58"/>
    <n v="1.5"/>
    <n v="193"/>
    <n v="4.99"/>
    <n v="59"/>
    <n v="1.5258620689655173"/>
    <n v="53.544309413741871"/>
    <n v="1.3847666227691864"/>
    <n v="1"/>
    <n v="2"/>
    <m/>
    <n v="7"/>
    <n v="3"/>
    <n v="1"/>
    <m/>
    <m/>
    <m/>
    <n v="2"/>
    <n v="90"/>
    <n v="0"/>
    <n v="1"/>
    <n v="1"/>
    <n v="2"/>
  </r>
  <r>
    <n v="76636"/>
    <x v="1"/>
    <n v="29"/>
    <n v="4"/>
    <n v="2"/>
    <m/>
    <n v="1"/>
    <n v="2"/>
    <n v="5"/>
    <n v="57"/>
    <n v="1.47"/>
    <n v="195"/>
    <n v="5.04"/>
    <n v="65"/>
    <n v="1.6763157894736842"/>
    <n v="52.39891356360755"/>
    <n v="1.351340402429879"/>
    <n v="2"/>
    <m/>
    <m/>
    <n v="6"/>
    <n v="1"/>
    <n v="0"/>
    <m/>
    <m/>
    <m/>
    <n v="7"/>
    <n v="0"/>
    <n v="0"/>
    <n v="1"/>
    <n v="1"/>
    <n v="2"/>
  </r>
  <r>
    <n v="76637"/>
    <x v="1"/>
    <n v="42"/>
    <n v="3"/>
    <n v="2"/>
    <m/>
    <n v="1"/>
    <n v="4"/>
    <n v="1"/>
    <n v="45"/>
    <n v="1.1599999999999999"/>
    <n v="150"/>
    <n v="3.88"/>
    <n v="49"/>
    <n v="1.2631111111111111"/>
    <n v="40.210422158816357"/>
    <n v="1.0365353267605995"/>
    <n v="2"/>
    <n v="2"/>
    <m/>
    <n v="7"/>
    <n v="2"/>
    <n v="1"/>
    <n v="3"/>
    <n v="1"/>
    <n v="3"/>
    <n v="1"/>
    <n v="0"/>
    <n v="0"/>
    <n v="1"/>
    <n v="2"/>
    <m/>
  </r>
  <r>
    <n v="76638"/>
    <x v="1"/>
    <n v="63"/>
    <n v="2"/>
    <n v="2"/>
    <m/>
    <n v="1"/>
    <n v="4"/>
    <n v="3"/>
    <n v="55"/>
    <n v="1.42"/>
    <n v="205"/>
    <n v="5.3"/>
    <n v="51"/>
    <n v="1.3167272727272727"/>
    <n v="50.060102671130139"/>
    <n v="1.292460832600087"/>
    <n v="1"/>
    <n v="2"/>
    <m/>
    <n v="7"/>
    <n v="3"/>
    <n v="2"/>
    <n v="3"/>
    <n v="3"/>
    <n v="2"/>
    <n v="1"/>
    <n v="0"/>
    <n v="0"/>
    <n v="1"/>
    <n v="1"/>
    <n v="2"/>
  </r>
  <r>
    <n v="76641"/>
    <x v="1"/>
    <n v="42"/>
    <n v="3"/>
    <n v="2"/>
    <m/>
    <n v="1"/>
    <n v="5"/>
    <n v="1"/>
    <n v="31"/>
    <n v="0.8"/>
    <n v="173"/>
    <n v="4.47"/>
    <n v="25"/>
    <n v="0.64516129032258063"/>
    <n v="38.778712437291787"/>
    <n v="1.000740966123659"/>
    <n v="2"/>
    <n v="1"/>
    <n v="2"/>
    <n v="5"/>
    <n v="5"/>
    <n v="3"/>
    <n v="3"/>
    <n v="3"/>
    <n v="3"/>
    <n v="4"/>
    <n v="0"/>
    <n v="30"/>
    <n v="1"/>
    <n v="1"/>
    <n v="2"/>
  </r>
  <r>
    <n v="76642"/>
    <x v="1"/>
    <n v="40"/>
    <n v="6"/>
    <n v="2"/>
    <m/>
    <n v="2"/>
    <n v="3"/>
    <n v="1"/>
    <n v="62"/>
    <n v="1.6"/>
    <n v="126"/>
    <n v="3.26"/>
    <n v="59"/>
    <n v="1.5225806451612904"/>
    <n v="55.636178341417988"/>
    <n v="1.4357723442946577"/>
    <n v="1"/>
    <n v="2"/>
    <m/>
    <n v="9"/>
    <n v="1"/>
    <n v="3"/>
    <n v="3"/>
    <n v="3"/>
    <n v="3"/>
    <m/>
    <n v="0"/>
    <n v="0"/>
    <n v="1"/>
    <n v="1"/>
    <n v="2"/>
  </r>
  <r>
    <n v="76643"/>
    <x v="1"/>
    <n v="41"/>
    <n v="4"/>
    <n v="2"/>
    <m/>
    <n v="1"/>
    <n v="4"/>
    <n v="6"/>
    <n v="54"/>
    <n v="1.4"/>
    <n v="182"/>
    <n v="4.71"/>
    <n v="54"/>
    <n v="1.4"/>
    <n v="60.219779616293579"/>
    <n v="1.5612535456076113"/>
    <n v="2"/>
    <n v="1"/>
    <n v="2"/>
    <n v="14"/>
    <n v="3"/>
    <n v="3"/>
    <n v="3"/>
    <n v="3"/>
    <n v="3"/>
    <n v="2"/>
    <n v="5"/>
    <n v="0"/>
    <n v="1"/>
    <n v="1"/>
    <n v="2"/>
  </r>
  <r>
    <n v="76653"/>
    <x v="1"/>
    <n v="66"/>
    <n v="3"/>
    <n v="2"/>
    <m/>
    <n v="1"/>
    <n v="4"/>
    <n v="1"/>
    <n v="54"/>
    <n v="1.4"/>
    <n v="268"/>
    <n v="6.93"/>
    <n v="60"/>
    <n v="1.5555555555555556"/>
    <n v="46.838599710815764"/>
    <n v="1.2143340665767051"/>
    <n v="2"/>
    <n v="2"/>
    <m/>
    <n v="12"/>
    <n v="2"/>
    <n v="1"/>
    <n v="3"/>
    <n v="3"/>
    <n v="2"/>
    <n v="0"/>
    <n v="0"/>
    <n v="1"/>
    <n v="1"/>
    <n v="1"/>
    <n v="2"/>
  </r>
  <r>
    <n v="76654"/>
    <x v="1"/>
    <n v="45"/>
    <n v="3"/>
    <n v="2"/>
    <m/>
    <n v="1"/>
    <n v="3"/>
    <n v="1"/>
    <n v="36"/>
    <n v="0.93"/>
    <n v="216"/>
    <n v="5.59"/>
    <n v="37"/>
    <n v="0.95583333333333342"/>
    <n v="28.745130175690591"/>
    <n v="0.74258252953867365"/>
    <n v="2"/>
    <n v="2"/>
    <m/>
    <n v="15"/>
    <n v="2"/>
    <n v="0"/>
    <n v="3"/>
    <n v="2"/>
    <n v="2"/>
    <n v="6"/>
    <n v="0"/>
    <n v="0"/>
    <n v="1"/>
    <n v="1"/>
    <n v="2"/>
  </r>
  <r>
    <n v="76655"/>
    <x v="1"/>
    <n v="64"/>
    <n v="2"/>
    <n v="2"/>
    <m/>
    <n v="2"/>
    <n v="3"/>
    <n v="3"/>
    <n v="49"/>
    <n v="1.27"/>
    <n v="161"/>
    <n v="4.16"/>
    <n v="57"/>
    <n v="1.4773469387755103"/>
    <n v="58.98168671737632"/>
    <n v="1.5287090230830189"/>
    <n v="1"/>
    <n v="1"/>
    <n v="1"/>
    <n v="2"/>
    <n v="5"/>
    <n v="0"/>
    <m/>
    <m/>
    <m/>
    <n v="0"/>
    <n v="0"/>
    <n v="0"/>
    <n v="1"/>
    <n v="1"/>
    <n v="2"/>
  </r>
  <r>
    <n v="76656"/>
    <x v="1"/>
    <n v="23"/>
    <n v="3"/>
    <n v="2"/>
    <m/>
    <n v="1"/>
    <n v="3"/>
    <n v="5"/>
    <n v="34"/>
    <n v="0.88"/>
    <n v="238"/>
    <n v="6.15"/>
    <n v="29"/>
    <n v="0.75058823529411767"/>
    <n v="40.495278956051429"/>
    <n v="1.0481131023919192"/>
    <n v="2"/>
    <m/>
    <m/>
    <n v="7"/>
    <n v="4"/>
    <n v="3"/>
    <n v="3"/>
    <n v="3"/>
    <n v="3"/>
    <n v="1"/>
    <n v="3"/>
    <n v="21"/>
    <n v="1"/>
    <n v="1"/>
    <n v="2"/>
  </r>
  <r>
    <n v="76657"/>
    <x v="1"/>
    <n v="49"/>
    <n v="4"/>
    <n v="2"/>
    <m/>
    <n v="2"/>
    <n v="4"/>
    <n v="5"/>
    <n v="59"/>
    <n v="1.53"/>
    <n v="158"/>
    <n v="4.09"/>
    <n v="61"/>
    <n v="1.581864406779661"/>
    <n v="58.964667154332453"/>
    <n v="1.5290837414598077"/>
    <n v="1"/>
    <n v="2"/>
    <m/>
    <n v="77"/>
    <n v="1"/>
    <n v="2"/>
    <m/>
    <m/>
    <m/>
    <m/>
    <n v="0"/>
    <n v="0"/>
    <n v="1"/>
    <n v="1"/>
    <n v="2"/>
  </r>
  <r>
    <n v="76659"/>
    <x v="1"/>
    <n v="36"/>
    <n v="3"/>
    <n v="2"/>
    <m/>
    <n v="1"/>
    <n v="4"/>
    <n v="1"/>
    <n v="66"/>
    <n v="1.71"/>
    <n v="246"/>
    <n v="6.36"/>
    <n v="61"/>
    <n v="1.5804545454545456"/>
    <n v="60.252828817243682"/>
    <n v="1.561096019355859"/>
    <n v="2"/>
    <m/>
    <m/>
    <n v="12"/>
    <n v="1"/>
    <n v="3"/>
    <n v="3"/>
    <n v="3"/>
    <n v="3"/>
    <m/>
    <n v="0"/>
    <n v="0"/>
    <n v="1"/>
    <n v="1"/>
    <n v="2"/>
  </r>
  <r>
    <n v="76660"/>
    <x v="1"/>
    <n v="74"/>
    <n v="3"/>
    <n v="2"/>
    <m/>
    <n v="2"/>
    <n v="3"/>
    <n v="2"/>
    <n v="42"/>
    <n v="1.0900000000000001"/>
    <n v="157"/>
    <n v="4.0599999999999996"/>
    <n v="42"/>
    <n v="1.0900000000000001"/>
    <n v="42.415263611544454"/>
    <n v="1.1007770794424634"/>
    <n v="2"/>
    <n v="2"/>
    <m/>
    <n v="3"/>
    <n v="3"/>
    <n v="0"/>
    <n v="3"/>
    <n v="3"/>
    <n v="3"/>
    <m/>
    <n v="0"/>
    <n v="0"/>
    <n v="2"/>
    <n v="1"/>
    <n v="2"/>
  </r>
  <r>
    <n v="76665"/>
    <x v="1"/>
    <n v="44"/>
    <n v="3"/>
    <n v="2"/>
    <m/>
    <n v="1"/>
    <n v="5"/>
    <n v="1"/>
    <n v="99"/>
    <n v="2.56"/>
    <n v="181"/>
    <n v="4.68"/>
    <n v="94"/>
    <n v="2.4307070707070708"/>
    <n v="99.936549021151563"/>
    <n v="2.5842178332742223"/>
    <n v="2"/>
    <n v="2"/>
    <m/>
    <n v="15"/>
    <n v="3"/>
    <n v="0"/>
    <n v="3"/>
    <n v="3"/>
    <n v="3"/>
    <n v="1"/>
    <n v="0"/>
    <n v="0"/>
    <n v="1"/>
    <n v="1"/>
    <n v="2"/>
  </r>
  <r>
    <n v="76666"/>
    <x v="1"/>
    <n v="65"/>
    <n v="6"/>
    <n v="2"/>
    <m/>
    <n v="2"/>
    <n v="4"/>
    <n v="2"/>
    <n v="53"/>
    <n v="1.37"/>
    <n v="211"/>
    <n v="5.46"/>
    <n v="55"/>
    <n v="1.4216981132075472"/>
    <n v="50.360889688365233"/>
    <n v="1.3017814881709504"/>
    <n v="1"/>
    <n v="2"/>
    <m/>
    <n v="3"/>
    <n v="3"/>
    <n v="3"/>
    <m/>
    <m/>
    <m/>
    <n v="0"/>
    <n v="0"/>
    <n v="0"/>
    <n v="2"/>
    <n v="1"/>
    <n v="2"/>
  </r>
  <r>
    <n v="76667"/>
    <x v="1"/>
    <n v="52"/>
    <n v="3"/>
    <n v="2"/>
    <m/>
    <n v="1"/>
    <n v="5"/>
    <n v="1"/>
    <n v="79"/>
    <n v="2.04"/>
    <n v="197"/>
    <n v="5.09"/>
    <n v="79"/>
    <n v="2.04"/>
    <n v="68.505381079217244"/>
    <n v="1.7689997139443443"/>
    <n v="2"/>
    <n v="1"/>
    <n v="2"/>
    <n v="15"/>
    <n v="2"/>
    <n v="3"/>
    <n v="3"/>
    <n v="2"/>
    <n v="2"/>
    <n v="1"/>
    <n v="0"/>
    <n v="0"/>
    <n v="1"/>
    <n v="1"/>
    <n v="2"/>
  </r>
  <r>
    <n v="76668"/>
    <x v="1"/>
    <n v="45"/>
    <n v="3"/>
    <n v="2"/>
    <m/>
    <n v="1"/>
    <n v="4"/>
    <n v="1"/>
    <n v="95"/>
    <n v="2.46"/>
    <n v="241"/>
    <n v="6.23"/>
    <n v="90"/>
    <n v="2.3305263157894736"/>
    <n v="98.409698331045462"/>
    <n v="2.5482932409933876"/>
    <n v="2"/>
    <n v="2"/>
    <m/>
    <n v="15"/>
    <n v="2"/>
    <n v="2"/>
    <n v="3"/>
    <n v="3"/>
    <n v="2"/>
    <n v="0"/>
    <n v="0"/>
    <n v="0"/>
    <n v="1"/>
    <n v="1"/>
    <n v="2"/>
  </r>
  <r>
    <n v="76671"/>
    <x v="1"/>
    <n v="40"/>
    <n v="4"/>
    <n v="2"/>
    <m/>
    <n v="1"/>
    <n v="5"/>
    <n v="1"/>
    <n v="60"/>
    <n v="1.55"/>
    <n v="212"/>
    <n v="5.48"/>
    <n v="64"/>
    <n v="1.6533333333333333"/>
    <n v="54.927239094909098"/>
    <n v="1.4189536766184851"/>
    <n v="2"/>
    <n v="2"/>
    <m/>
    <n v="15"/>
    <n v="3"/>
    <n v="2"/>
    <n v="3"/>
    <n v="3"/>
    <n v="3"/>
    <n v="5"/>
    <n v="20"/>
    <n v="30"/>
    <n v="1"/>
    <n v="1"/>
    <n v="2"/>
  </r>
  <r>
    <n v="76672"/>
    <x v="1"/>
    <n v="45"/>
    <n v="4"/>
    <n v="2"/>
    <m/>
    <n v="1"/>
    <n v="4"/>
    <n v="3"/>
    <n v="56"/>
    <n v="1.45"/>
    <n v="196"/>
    <n v="5.07"/>
    <n v="59"/>
    <n v="1.5276785714285714"/>
    <n v="48.66357974717544"/>
    <n v="1.2600391184536497"/>
    <n v="2"/>
    <n v="1"/>
    <n v="2"/>
    <n v="3"/>
    <n v="4"/>
    <n v="0"/>
    <m/>
    <m/>
    <m/>
    <n v="0"/>
    <n v="0"/>
    <n v="1"/>
    <n v="1"/>
    <n v="2"/>
    <m/>
  </r>
  <r>
    <n v="76674"/>
    <x v="1"/>
    <n v="42"/>
    <n v="3"/>
    <n v="2"/>
    <m/>
    <n v="1"/>
    <n v="1"/>
    <n v="6"/>
    <n v="45"/>
    <n v="1.1599999999999999"/>
    <n v="232"/>
    <n v="6"/>
    <n v="45"/>
    <n v="1.1599999999999999"/>
    <n v="43.208003808847899"/>
    <n v="1.1138063204058568"/>
    <n v="1"/>
    <n v="2"/>
    <m/>
    <n v="5"/>
    <n v="4"/>
    <n v="3"/>
    <n v="3"/>
    <n v="3"/>
    <n v="3"/>
    <n v="2"/>
    <n v="3"/>
    <n v="1"/>
    <n v="1"/>
    <n v="1"/>
    <n v="2"/>
  </r>
  <r>
    <n v="76680"/>
    <x v="1"/>
    <n v="61"/>
    <n v="3"/>
    <n v="2"/>
    <m/>
    <n v="1"/>
    <n v="4"/>
    <n v="1"/>
    <n v="48"/>
    <n v="1.24"/>
    <n v="166"/>
    <n v="4.29"/>
    <n v="45"/>
    <n v="1.1624999999999999"/>
    <n v="33.533060394929933"/>
    <n v="0.86627072686902329"/>
    <n v="2"/>
    <n v="2"/>
    <m/>
    <n v="15"/>
    <n v="3"/>
    <n v="0"/>
    <n v="3"/>
    <n v="3"/>
    <n v="2"/>
    <n v="0"/>
    <n v="0"/>
    <n v="0"/>
    <n v="1"/>
    <n v="1"/>
    <n v="2"/>
  </r>
  <r>
    <n v="76684"/>
    <x v="1"/>
    <n v="47"/>
    <n v="3"/>
    <n v="2"/>
    <m/>
    <n v="1"/>
    <n v="5"/>
    <n v="5"/>
    <n v="109"/>
    <n v="2.82"/>
    <n v="203"/>
    <n v="5.25"/>
    <n v="108"/>
    <n v="2.7941284403669724"/>
    <n v="100.09407406467921"/>
    <n v="2.5895898060770213"/>
    <n v="2"/>
    <n v="2"/>
    <m/>
    <n v="7"/>
    <n v="2"/>
    <n v="3"/>
    <n v="3"/>
    <n v="3"/>
    <n v="2"/>
    <n v="0"/>
    <n v="0"/>
    <n v="6"/>
    <n v="1"/>
    <n v="1"/>
    <n v="2"/>
  </r>
  <r>
    <n v="76692"/>
    <x v="1"/>
    <n v="58"/>
    <n v="3"/>
    <n v="2"/>
    <m/>
    <n v="1"/>
    <n v="5"/>
    <n v="1"/>
    <n v="49"/>
    <n v="1.27"/>
    <n v="200"/>
    <n v="5.17"/>
    <n v="55"/>
    <n v="1.4255102040816325"/>
    <n v="55.820809870406002"/>
    <n v="1.4467842558248085"/>
    <n v="2"/>
    <n v="2"/>
    <m/>
    <n v="9"/>
    <n v="3"/>
    <n v="3"/>
    <n v="3"/>
    <n v="3"/>
    <n v="3"/>
    <n v="5"/>
    <n v="0"/>
    <n v="0"/>
    <n v="1"/>
    <n v="2"/>
    <m/>
  </r>
  <r>
    <n v="76698"/>
    <x v="1"/>
    <n v="66"/>
    <n v="6"/>
    <n v="2"/>
    <m/>
    <n v="2"/>
    <n v="3"/>
    <n v="1"/>
    <n v="17"/>
    <n v="0.44"/>
    <n v="188"/>
    <n v="4.8600000000000003"/>
    <n v="14"/>
    <n v="0.3623529411764706"/>
    <n v="6.7490807788992839"/>
    <n v="0.17468209074798147"/>
    <n v="1"/>
    <n v="2"/>
    <m/>
    <n v="8"/>
    <n v="1"/>
    <n v="0"/>
    <m/>
    <m/>
    <m/>
    <m/>
    <n v="0"/>
    <n v="0"/>
    <n v="2"/>
    <n v="1"/>
    <n v="2"/>
  </r>
  <r>
    <n v="76704"/>
    <x v="1"/>
    <n v="50"/>
    <n v="3"/>
    <n v="2"/>
    <m/>
    <n v="1"/>
    <n v="4"/>
    <n v="1"/>
    <n v="43"/>
    <n v="1.1100000000000001"/>
    <n v="231"/>
    <n v="5.97"/>
    <n v="37"/>
    <n v="0.95511627906976748"/>
    <n v="31.435334244963805"/>
    <n v="0.81147025609092627"/>
    <n v="2"/>
    <n v="2"/>
    <m/>
    <n v="4"/>
    <n v="3"/>
    <n v="1"/>
    <n v="3"/>
    <n v="3"/>
    <n v="1"/>
    <n v="1"/>
    <n v="0"/>
    <n v="0"/>
    <n v="1"/>
    <n v="1"/>
    <n v="2"/>
  </r>
  <r>
    <n v="76705"/>
    <x v="1"/>
    <n v="50"/>
    <n v="1"/>
    <n v="2"/>
    <m/>
    <n v="1"/>
    <n v="2"/>
    <n v="5"/>
    <n v="56"/>
    <n v="1.45"/>
    <n v="175"/>
    <n v="4.53"/>
    <n v="64"/>
    <n v="1.657142857142857"/>
    <n v="60.325394024474605"/>
    <n v="1.5619968095622887"/>
    <n v="1"/>
    <n v="2"/>
    <m/>
    <n v="6"/>
    <n v="4"/>
    <n v="1"/>
    <n v="2"/>
    <n v="2"/>
    <n v="2"/>
    <n v="2"/>
    <n v="0"/>
    <n v="0"/>
    <n v="2"/>
    <n v="2"/>
    <m/>
  </r>
  <r>
    <n v="76707"/>
    <x v="1"/>
    <n v="46"/>
    <n v="4"/>
    <n v="2"/>
    <m/>
    <n v="2"/>
    <n v="4"/>
    <n v="5"/>
    <n v="49"/>
    <n v="1.27"/>
    <n v="190"/>
    <n v="4.91"/>
    <n v="54"/>
    <n v="1.3995918367346938"/>
    <n v="48.802773673366268"/>
    <n v="1.2648882156158197"/>
    <n v="1"/>
    <n v="2"/>
    <m/>
    <n v="5"/>
    <n v="2"/>
    <n v="2"/>
    <n v="3"/>
    <n v="3"/>
    <n v="3"/>
    <m/>
    <n v="1"/>
    <n v="0"/>
    <n v="2"/>
    <n v="1"/>
    <n v="1"/>
  </r>
  <r>
    <n v="76714"/>
    <x v="1"/>
    <n v="72"/>
    <n v="3"/>
    <n v="2"/>
    <m/>
    <n v="1"/>
    <n v="4"/>
    <n v="1"/>
    <n v="48"/>
    <n v="1.24"/>
    <n v="151"/>
    <n v="3.9"/>
    <n v="49"/>
    <n v="1.2658333333333334"/>
    <n v="56.06068536522784"/>
    <n v="1.4482343719350526"/>
    <n v="1"/>
    <n v="1"/>
    <n v="2"/>
    <n v="5"/>
    <n v="4"/>
    <n v="3"/>
    <n v="3"/>
    <n v="3"/>
    <n v="3"/>
    <m/>
    <n v="0"/>
    <n v="7"/>
    <n v="2"/>
    <n v="1"/>
    <n v="2"/>
  </r>
  <r>
    <n v="76718"/>
    <x v="1"/>
    <n v="40"/>
    <n v="3"/>
    <n v="2"/>
    <m/>
    <n v="1"/>
    <n v="3"/>
    <n v="1"/>
    <n v="53"/>
    <n v="1.37"/>
    <n v="207"/>
    <n v="5.35"/>
    <n v="58"/>
    <n v="1.4992452830188681"/>
    <n v="52.844952451796999"/>
    <n v="1.3659921671502244"/>
    <n v="1"/>
    <n v="2"/>
    <m/>
    <n v="5"/>
    <n v="3"/>
    <n v="1"/>
    <m/>
    <m/>
    <m/>
    <m/>
    <n v="0"/>
    <n v="4"/>
    <n v="1"/>
    <n v="1"/>
    <n v="2"/>
  </r>
  <r>
    <n v="76719"/>
    <x v="1"/>
    <n v="39"/>
    <n v="4"/>
    <n v="2"/>
    <m/>
    <n v="1"/>
    <n v="3"/>
    <n v="1"/>
    <n v="49"/>
    <n v="1.27"/>
    <n v="168"/>
    <n v="4.34"/>
    <n v="44"/>
    <n v="1.1404081632653063"/>
    <n v="58.985251434813449"/>
    <n v="1.5288014147390425"/>
    <n v="2"/>
    <m/>
    <m/>
    <n v="8"/>
    <n v="3"/>
    <n v="3"/>
    <n v="3"/>
    <n v="3"/>
    <n v="2"/>
    <n v="2"/>
    <n v="2"/>
    <n v="0"/>
    <n v="1"/>
    <n v="1"/>
    <n v="2"/>
  </r>
  <r>
    <n v="76723"/>
    <x v="1"/>
    <n v="48"/>
    <n v="3"/>
    <n v="2"/>
    <m/>
    <n v="1"/>
    <n v="3"/>
    <n v="1"/>
    <n v="63"/>
    <n v="1.63"/>
    <n v="161"/>
    <n v="4.16"/>
    <n v="70"/>
    <n v="1.8111111111111111"/>
    <n v="55.765749606898652"/>
    <n v="1.4428281247499175"/>
    <n v="2"/>
    <n v="2"/>
    <m/>
    <n v="15"/>
    <n v="2"/>
    <n v="1"/>
    <m/>
    <m/>
    <m/>
    <n v="0"/>
    <n v="0"/>
    <n v="30"/>
    <n v="1"/>
    <n v="1"/>
    <n v="2"/>
  </r>
  <r>
    <n v="76734"/>
    <x v="1"/>
    <n v="80"/>
    <n v="3"/>
    <n v="2"/>
    <m/>
    <n v="1"/>
    <n v="4"/>
    <n v="1"/>
    <n v="51"/>
    <n v="1.32"/>
    <n v="188"/>
    <n v="4.8600000000000003"/>
    <n v="48"/>
    <n v="1.2423529411764707"/>
    <n v="52.700379551648567"/>
    <n v="1.3640098236897276"/>
    <n v="1"/>
    <n v="2"/>
    <m/>
    <n v="8"/>
    <n v="2"/>
    <n v="3"/>
    <n v="3"/>
    <n v="3"/>
    <n v="3"/>
    <n v="7"/>
    <n v="0"/>
    <n v="0"/>
    <n v="1"/>
    <n v="1"/>
    <n v="2"/>
  </r>
  <r>
    <n v="76735"/>
    <x v="1"/>
    <n v="58"/>
    <n v="3"/>
    <n v="2"/>
    <m/>
    <n v="1"/>
    <n v="4"/>
    <n v="2"/>
    <n v="75"/>
    <n v="1.94"/>
    <n v="165"/>
    <n v="4.2699999999999996"/>
    <n v="82"/>
    <n v="2.1210666666666667"/>
    <n v="86.038875251024763"/>
    <n v="2.2255389064931741"/>
    <n v="2"/>
    <n v="1"/>
    <n v="1"/>
    <n v="3"/>
    <n v="1"/>
    <n v="1"/>
    <n v="3"/>
    <n v="3"/>
    <n v="3"/>
    <m/>
    <n v="0"/>
    <n v="1"/>
    <n v="1"/>
    <n v="1"/>
    <n v="2"/>
  </r>
  <r>
    <n v="76736"/>
    <x v="1"/>
    <n v="30"/>
    <n v="6"/>
    <n v="2"/>
    <m/>
    <n v="2"/>
    <n v="5"/>
    <n v="1"/>
    <n v="40"/>
    <n v="1.03"/>
    <n v="187"/>
    <n v="4.84"/>
    <n v="48"/>
    <n v="1.236"/>
    <n v="33.86922650628189"/>
    <n v="0.87213258253675874"/>
    <n v="1"/>
    <m/>
    <m/>
    <n v="15"/>
    <n v="2"/>
    <n v="3"/>
    <n v="3"/>
    <n v="3"/>
    <n v="3"/>
    <n v="1"/>
    <n v="0"/>
    <n v="0"/>
    <n v="2"/>
    <n v="1"/>
    <n v="2"/>
  </r>
  <r>
    <n v="76737"/>
    <x v="1"/>
    <n v="28"/>
    <n v="3"/>
    <n v="2"/>
    <m/>
    <n v="1"/>
    <n v="4"/>
    <n v="5"/>
    <n v="43"/>
    <n v="1.1100000000000001"/>
    <n v="129"/>
    <n v="3.34"/>
    <n v="43"/>
    <n v="1.1100000000000001"/>
    <n v="36.110457880481498"/>
    <n v="0.93215368017056888"/>
    <n v="2"/>
    <m/>
    <m/>
    <n v="15"/>
    <n v="3"/>
    <n v="0"/>
    <m/>
    <m/>
    <m/>
    <n v="7"/>
    <n v="0"/>
    <n v="2"/>
    <n v="1"/>
    <n v="1"/>
    <n v="2"/>
  </r>
  <r>
    <n v="76738"/>
    <x v="1"/>
    <n v="63"/>
    <n v="6"/>
    <n v="2"/>
    <m/>
    <n v="2"/>
    <n v="5"/>
    <n v="3"/>
    <n v="64"/>
    <n v="1.66"/>
    <n v="325"/>
    <n v="8.4"/>
    <n v="66"/>
    <n v="1.7118749999999998"/>
    <n v="70.230016338299421"/>
    <n v="1.8215910487746412"/>
    <n v="1"/>
    <n v="2"/>
    <m/>
    <n v="15"/>
    <n v="2"/>
    <n v="1"/>
    <n v="1"/>
    <n v="1"/>
    <n v="2"/>
    <n v="1"/>
    <n v="2"/>
    <n v="1"/>
    <n v="1"/>
    <n v="1"/>
    <n v="2"/>
  </r>
  <r>
    <n v="76739"/>
    <x v="1"/>
    <n v="80"/>
    <n v="3"/>
    <n v="2"/>
    <m/>
    <n v="1"/>
    <n v="2"/>
    <n v="3"/>
    <n v="41"/>
    <n v="1.06"/>
    <n v="189"/>
    <n v="4.8899999999999997"/>
    <n v="35"/>
    <n v="0.90487804878048783"/>
    <n v="38.02449572401521"/>
    <n v="0.98307232847453963"/>
    <n v="2"/>
    <n v="2"/>
    <m/>
    <n v="4"/>
    <n v="2"/>
    <n v="3"/>
    <m/>
    <m/>
    <m/>
    <n v="1"/>
    <n v="0"/>
    <n v="0"/>
    <n v="2"/>
    <n v="1"/>
    <n v="2"/>
  </r>
  <r>
    <n v="76740"/>
    <x v="1"/>
    <n v="40"/>
    <n v="3"/>
    <n v="2"/>
    <m/>
    <n v="1"/>
    <n v="5"/>
    <n v="1"/>
    <n v="41"/>
    <n v="1.06"/>
    <n v="173"/>
    <n v="4.47"/>
    <n v="37"/>
    <n v="0.9565853658536585"/>
    <n v="33.004369447909326"/>
    <n v="0.85328369792155823"/>
    <n v="2"/>
    <n v="1"/>
    <n v="2"/>
    <n v="15"/>
    <n v="3"/>
    <n v="2"/>
    <n v="3"/>
    <n v="2"/>
    <n v="3"/>
    <n v="3"/>
    <n v="0"/>
    <n v="0"/>
    <n v="1"/>
    <n v="1"/>
    <n v="2"/>
  </r>
  <r>
    <n v="76741"/>
    <x v="1"/>
    <n v="68"/>
    <n v="3"/>
    <n v="2"/>
    <m/>
    <n v="1"/>
    <n v="3"/>
    <n v="3"/>
    <n v="57"/>
    <n v="1.47"/>
    <n v="179"/>
    <n v="4.63"/>
    <n v="52"/>
    <n v="1.3410526315789473"/>
    <n v="60.835752992146404"/>
    <n v="1.5689220508500914"/>
    <n v="2"/>
    <n v="2"/>
    <m/>
    <n v="3"/>
    <n v="4"/>
    <n v="2"/>
    <n v="3"/>
    <n v="2"/>
    <n v="2"/>
    <n v="3"/>
    <n v="6"/>
    <n v="10"/>
    <n v="1"/>
    <n v="1"/>
    <n v="2"/>
  </r>
  <r>
    <n v="76747"/>
    <x v="1"/>
    <n v="80"/>
    <n v="3"/>
    <n v="2"/>
    <m/>
    <n v="1"/>
    <n v="2"/>
    <n v="2"/>
    <n v="42"/>
    <n v="1.0900000000000001"/>
    <n v="143"/>
    <n v="3.7"/>
    <n v="43"/>
    <n v="1.115952380952381"/>
    <n v="42.97384504042666"/>
    <n v="1.1152735974777397"/>
    <n v="1"/>
    <n v="2"/>
    <m/>
    <n v="3"/>
    <n v="3"/>
    <n v="3"/>
    <n v="3"/>
    <n v="3"/>
    <n v="3"/>
    <n v="0"/>
    <n v="1"/>
    <n v="0"/>
    <n v="1"/>
    <n v="1"/>
    <n v="2"/>
  </r>
  <r>
    <n v="76751"/>
    <x v="1"/>
    <n v="36"/>
    <n v="1"/>
    <n v="2"/>
    <m/>
    <n v="2"/>
    <n v="2"/>
    <n v="1"/>
    <n v="46"/>
    <n v="1.19"/>
    <n v="179"/>
    <n v="4.63"/>
    <n v="53"/>
    <n v="1.3710869565217392"/>
    <n v="53.163495728664365"/>
    <n v="1.3753165199371866"/>
    <n v="1"/>
    <m/>
    <m/>
    <n v="10"/>
    <n v="3"/>
    <n v="0"/>
    <n v="3"/>
    <n v="3"/>
    <n v="1"/>
    <m/>
    <n v="0"/>
    <n v="0"/>
    <n v="2"/>
    <n v="2"/>
    <m/>
  </r>
  <r>
    <n v="76755"/>
    <x v="1"/>
    <n v="42"/>
    <n v="3"/>
    <n v="2"/>
    <m/>
    <n v="1"/>
    <n v="3"/>
    <n v="1"/>
    <n v="48"/>
    <n v="1.24"/>
    <n v="123"/>
    <n v="3.18"/>
    <n v="58"/>
    <n v="1.4983333333333333"/>
    <n v="53.430419660221851"/>
    <n v="1.3802858412223979"/>
    <n v="2"/>
    <n v="2"/>
    <m/>
    <n v="14"/>
    <n v="3"/>
    <n v="1"/>
    <m/>
    <m/>
    <m/>
    <n v="5"/>
    <n v="15"/>
    <n v="15"/>
    <n v="1"/>
    <n v="1"/>
    <n v="2"/>
  </r>
  <r>
    <n v="76764"/>
    <x v="1"/>
    <n v="61"/>
    <n v="6"/>
    <n v="2"/>
    <m/>
    <n v="2"/>
    <n v="5"/>
    <n v="1"/>
    <n v="47"/>
    <n v="1.22"/>
    <n v="213"/>
    <n v="5.51"/>
    <n v="50"/>
    <n v="1.2978723404255319"/>
    <n v="46.264988214001093"/>
    <n v="1.2009209706613049"/>
    <n v="1"/>
    <n v="2"/>
    <m/>
    <n v="15"/>
    <n v="2"/>
    <n v="3"/>
    <n v="9"/>
    <n v="2"/>
    <n v="2"/>
    <m/>
    <n v="4"/>
    <n v="0"/>
    <n v="1"/>
    <n v="1"/>
    <n v="2"/>
  </r>
  <r>
    <n v="76767"/>
    <x v="1"/>
    <n v="25"/>
    <n v="3"/>
    <n v="2"/>
    <m/>
    <n v="1"/>
    <n v="3"/>
    <n v="5"/>
    <n v="58"/>
    <n v="1.5"/>
    <n v="206"/>
    <n v="5.33"/>
    <n v="67"/>
    <n v="1.7327586206896552"/>
    <n v="53.413391931060787"/>
    <n v="1.381380825803296"/>
    <n v="2"/>
    <m/>
    <m/>
    <n v="8"/>
    <n v="3"/>
    <n v="1"/>
    <n v="3"/>
    <n v="1"/>
    <n v="1"/>
    <n v="4"/>
    <n v="0"/>
    <n v="1"/>
    <n v="1"/>
    <n v="2"/>
    <m/>
  </r>
  <r>
    <n v="76779"/>
    <x v="1"/>
    <n v="71"/>
    <n v="1"/>
    <n v="2"/>
    <m/>
    <n v="2"/>
    <n v="1"/>
    <n v="2"/>
    <n v="48"/>
    <n v="1.24"/>
    <n v="155"/>
    <n v="4.01"/>
    <n v="56"/>
    <n v="1.4466666666666665"/>
    <n v="35.506939821032347"/>
    <n v="0.91726261204333559"/>
    <n v="1"/>
    <n v="2"/>
    <m/>
    <n v="5"/>
    <n v="3"/>
    <n v="2"/>
    <n v="2"/>
    <n v="2"/>
    <n v="2"/>
    <m/>
    <n v="0"/>
    <n v="1"/>
    <n v="1"/>
    <n v="1"/>
    <n v="2"/>
  </r>
  <r>
    <n v="76789"/>
    <x v="1"/>
    <n v="71"/>
    <n v="3"/>
    <n v="2"/>
    <m/>
    <n v="1"/>
    <n v="5"/>
    <n v="1"/>
    <n v="63"/>
    <n v="1.63"/>
    <n v="208"/>
    <n v="5.38"/>
    <n v="69"/>
    <n v="1.7852380952380953"/>
    <n v="64.768889760238281"/>
    <n v="1.6757665128442603"/>
    <n v="2"/>
    <n v="1"/>
    <n v="2"/>
    <n v="14"/>
    <n v="4"/>
    <n v="3"/>
    <n v="4"/>
    <n v="3"/>
    <n v="3"/>
    <n v="1"/>
    <n v="0"/>
    <n v="0"/>
    <n v="1"/>
    <n v="1"/>
    <n v="2"/>
  </r>
  <r>
    <n v="76792"/>
    <x v="1"/>
    <n v="38"/>
    <n v="6"/>
    <n v="2"/>
    <m/>
    <n v="1"/>
    <n v="3"/>
    <n v="6"/>
    <n v="27"/>
    <n v="0.7"/>
    <n v="177"/>
    <n v="4.58"/>
    <n v="25"/>
    <n v="0.64814814814814814"/>
    <n v="29.009610918825373"/>
    <n v="0.75210102382139843"/>
    <n v="2"/>
    <m/>
    <m/>
    <n v="7"/>
    <n v="4"/>
    <n v="2"/>
    <m/>
    <m/>
    <m/>
    <n v="7"/>
    <n v="4"/>
    <n v="0"/>
    <n v="1"/>
    <n v="1"/>
    <n v="2"/>
  </r>
  <r>
    <n v="76793"/>
    <x v="1"/>
    <n v="45"/>
    <n v="1"/>
    <n v="2"/>
    <m/>
    <n v="1"/>
    <n v="4"/>
    <n v="1"/>
    <n v="32"/>
    <n v="0.83"/>
    <n v="212"/>
    <n v="5.48"/>
    <n v="33"/>
    <n v="0.85593749999999991"/>
    <n v="32.868720887512296"/>
    <n v="0.85253244801985018"/>
    <n v="2"/>
    <n v="2"/>
    <m/>
    <n v="8"/>
    <n v="5"/>
    <n v="3"/>
    <m/>
    <m/>
    <m/>
    <n v="2"/>
    <n v="1"/>
    <n v="0"/>
    <n v="1"/>
    <n v="1"/>
    <n v="2"/>
  </r>
  <r>
    <n v="76796"/>
    <x v="1"/>
    <n v="42"/>
    <n v="3"/>
    <n v="2"/>
    <m/>
    <n v="1"/>
    <n v="4"/>
    <n v="1"/>
    <n v="66"/>
    <n v="1.71"/>
    <n v="166"/>
    <n v="4.29"/>
    <n v="76"/>
    <n v="1.9690909090909092"/>
    <n v="65.546260234805601"/>
    <n v="1.6982440151745086"/>
    <n v="2"/>
    <n v="1"/>
    <n v="2"/>
    <n v="8"/>
    <n v="3"/>
    <n v="2"/>
    <n v="3"/>
    <n v="3"/>
    <n v="2"/>
    <n v="0"/>
    <n v="0"/>
    <n v="0"/>
    <n v="1"/>
    <n v="1"/>
    <n v="2"/>
  </r>
  <r>
    <n v="76797"/>
    <x v="1"/>
    <n v="60"/>
    <n v="6"/>
    <n v="2"/>
    <m/>
    <n v="2"/>
    <n v="4"/>
    <n v="1"/>
    <n v="95"/>
    <n v="2.46"/>
    <n v="262"/>
    <n v="6.78"/>
    <n v="99"/>
    <n v="2.5635789473684212"/>
    <n v="91.626642156160884"/>
    <n v="2.3726477863595345"/>
    <n v="1"/>
    <n v="2"/>
    <m/>
    <n v="3"/>
    <n v="3"/>
    <n v="0"/>
    <m/>
    <m/>
    <m/>
    <n v="0"/>
    <n v="0"/>
    <n v="0"/>
    <n v="1"/>
    <n v="1"/>
    <n v="2"/>
  </r>
  <r>
    <n v="76805"/>
    <x v="1"/>
    <n v="56"/>
    <n v="3"/>
    <n v="2"/>
    <m/>
    <n v="1"/>
    <n v="4"/>
    <n v="3"/>
    <n v="73"/>
    <n v="1.89"/>
    <n v="195"/>
    <n v="5.04"/>
    <n v="72"/>
    <n v="1.8641095890410957"/>
    <n v="72.477428469767332"/>
    <n v="1.8764704083268529"/>
    <n v="2"/>
    <n v="1"/>
    <n v="2"/>
    <n v="8"/>
    <n v="3"/>
    <n v="1"/>
    <n v="3"/>
    <n v="3"/>
    <n v="3"/>
    <n v="0"/>
    <n v="25"/>
    <n v="0"/>
    <n v="1"/>
    <n v="1"/>
    <n v="2"/>
  </r>
  <r>
    <n v="76807"/>
    <x v="1"/>
    <n v="72"/>
    <n v="1"/>
    <n v="2"/>
    <m/>
    <n v="1"/>
    <n v="4"/>
    <n v="1"/>
    <n v="69"/>
    <n v="1.78"/>
    <n v="149"/>
    <n v="3.85"/>
    <n v="68"/>
    <n v="1.7542028985507248"/>
    <n v="58.539110861928769"/>
    <n v="1.5101393816555537"/>
    <n v="1"/>
    <n v="2"/>
    <m/>
    <n v="8"/>
    <n v="3"/>
    <n v="2"/>
    <n v="1"/>
    <n v="1"/>
    <n v="1"/>
    <n v="0"/>
    <n v="0"/>
    <n v="0"/>
    <n v="2"/>
    <n v="1"/>
    <n v="2"/>
  </r>
  <r>
    <n v="76810"/>
    <x v="1"/>
    <n v="54"/>
    <n v="1"/>
    <n v="2"/>
    <m/>
    <n v="2"/>
    <n v="2"/>
    <n v="1"/>
    <n v="54"/>
    <n v="1.4"/>
    <n v="222"/>
    <n v="5.74"/>
    <n v="64"/>
    <n v="1.6592592592592592"/>
    <n v="48.937869936917018"/>
    <n v="1.2687595909571077"/>
    <n v="1"/>
    <n v="2"/>
    <m/>
    <n v="12"/>
    <n v="4"/>
    <n v="2"/>
    <n v="3"/>
    <n v="3"/>
    <n v="3"/>
    <n v="0"/>
    <n v="0"/>
    <n v="0"/>
    <n v="2"/>
    <n v="2"/>
    <m/>
  </r>
  <r>
    <n v="76811"/>
    <x v="1"/>
    <n v="27"/>
    <n v="6"/>
    <n v="2"/>
    <m/>
    <n v="2"/>
    <n v="5"/>
    <n v="5"/>
    <n v="66"/>
    <n v="1.71"/>
    <n v="185"/>
    <n v="4.78"/>
    <n v="61"/>
    <n v="1.5804545454545456"/>
    <n v="71.635739564837181"/>
    <n v="1.8560168887253268"/>
    <n v="1"/>
    <m/>
    <m/>
    <n v="8"/>
    <n v="4"/>
    <n v="1"/>
    <m/>
    <m/>
    <m/>
    <n v="2"/>
    <n v="0"/>
    <n v="30"/>
    <n v="1"/>
    <n v="2"/>
    <m/>
  </r>
  <r>
    <n v="76819"/>
    <x v="1"/>
    <n v="54"/>
    <n v="6"/>
    <n v="2"/>
    <m/>
    <n v="2"/>
    <n v="5"/>
    <n v="1"/>
    <n v="81"/>
    <n v="2.09"/>
    <n v="231"/>
    <n v="5.97"/>
    <n v="80"/>
    <n v="2.0641975308641975"/>
    <n v="74.389385550480327"/>
    <n v="1.9194298246975787"/>
    <n v="1"/>
    <n v="2"/>
    <m/>
    <n v="15"/>
    <n v="1"/>
    <n v="3"/>
    <m/>
    <m/>
    <m/>
    <m/>
    <n v="0"/>
    <n v="0"/>
    <n v="1"/>
    <n v="1"/>
    <n v="2"/>
  </r>
  <r>
    <n v="76824"/>
    <x v="1"/>
    <n v="57"/>
    <n v="3"/>
    <n v="2"/>
    <m/>
    <n v="1"/>
    <n v="3"/>
    <n v="3"/>
    <n v="55"/>
    <n v="1.42"/>
    <n v="161"/>
    <n v="4.16"/>
    <n v="59"/>
    <n v="1.5232727272727273"/>
    <n v="47.0133849564901"/>
    <n v="1.2138001206948352"/>
    <n v="2"/>
    <n v="2"/>
    <m/>
    <n v="3"/>
    <n v="4"/>
    <n v="2"/>
    <n v="3"/>
    <n v="3"/>
    <n v="3"/>
    <n v="4"/>
    <n v="0"/>
    <n v="4"/>
    <n v="1"/>
    <n v="2"/>
    <m/>
  </r>
  <r>
    <n v="76827"/>
    <x v="1"/>
    <n v="72"/>
    <n v="1"/>
    <n v="2"/>
    <m/>
    <n v="2"/>
    <n v="1"/>
    <n v="2"/>
    <n v="41"/>
    <n v="1.06"/>
    <n v="175"/>
    <n v="4.53"/>
    <n v="48"/>
    <n v="1.2409756097560976"/>
    <n v="36.057251771417185"/>
    <n v="0.93221187506590786"/>
    <n v="1"/>
    <n v="2"/>
    <m/>
    <n v="3"/>
    <n v="3"/>
    <n v="1"/>
    <m/>
    <m/>
    <m/>
    <m/>
    <n v="0"/>
    <n v="0"/>
    <n v="2"/>
    <n v="2"/>
    <m/>
  </r>
  <r>
    <n v="76828"/>
    <x v="1"/>
    <n v="40"/>
    <n v="6"/>
    <n v="2"/>
    <m/>
    <n v="2"/>
    <n v="4"/>
    <n v="1"/>
    <n v="39"/>
    <n v="1.01"/>
    <n v="209"/>
    <n v="5.4"/>
    <n v="35"/>
    <n v="0.90641025641025641"/>
    <n v="29.98957904292401"/>
    <n v="0.7766532008552115"/>
    <n v="1"/>
    <n v="2"/>
    <m/>
    <n v="5"/>
    <n v="4"/>
    <n v="0"/>
    <m/>
    <m/>
    <m/>
    <n v="1"/>
    <n v="0"/>
    <n v="120"/>
    <n v="1"/>
    <n v="1"/>
    <n v="2"/>
  </r>
  <r>
    <n v="76831"/>
    <x v="1"/>
    <n v="80"/>
    <n v="3"/>
    <n v="2"/>
    <m/>
    <n v="1"/>
    <n v="1"/>
    <n v="2"/>
    <n v="71"/>
    <n v="1.84"/>
    <n v="211"/>
    <n v="5.46"/>
    <n v="71"/>
    <n v="1.8400000000000003"/>
    <n v="60.139334981823595"/>
    <n v="1.558540512205006"/>
    <n v="1"/>
    <n v="1"/>
    <n v="1"/>
    <n v="7"/>
    <n v="4"/>
    <n v="3"/>
    <n v="9"/>
    <n v="1"/>
    <n v="2"/>
    <m/>
    <n v="0"/>
    <n v="0"/>
    <n v="1"/>
    <n v="1"/>
    <n v="2"/>
  </r>
  <r>
    <n v="76835"/>
    <x v="1"/>
    <n v="40"/>
    <n v="4"/>
    <n v="2"/>
    <m/>
    <n v="1"/>
    <n v="3"/>
    <n v="6"/>
    <n v="42"/>
    <n v="1.0900000000000001"/>
    <n v="106"/>
    <n v="2.74"/>
    <n v="47"/>
    <n v="1.2197619047619048"/>
    <n v="37.829825829985751"/>
    <n v="0.98177405130201123"/>
    <n v="2"/>
    <n v="2"/>
    <m/>
    <n v="3"/>
    <n v="1"/>
    <n v="0"/>
    <n v="3"/>
    <n v="2"/>
    <n v="1"/>
    <n v="4"/>
    <n v="0"/>
    <n v="4"/>
    <n v="1"/>
    <n v="1"/>
    <n v="2"/>
  </r>
  <r>
    <n v="76840"/>
    <x v="1"/>
    <n v="61"/>
    <n v="4"/>
    <n v="2"/>
    <m/>
    <n v="1"/>
    <n v="3"/>
    <n v="5"/>
    <n v="58"/>
    <n v="1.5"/>
    <n v="181"/>
    <n v="4.68"/>
    <n v="65"/>
    <n v="1.6810344827586208"/>
    <n v="58.050886831991178"/>
    <n v="1.5013160387583924"/>
    <n v="2"/>
    <n v="2"/>
    <m/>
    <n v="3"/>
    <n v="4"/>
    <n v="2"/>
    <n v="3"/>
    <n v="3"/>
    <n v="3"/>
    <m/>
    <n v="0"/>
    <n v="0"/>
    <n v="1"/>
    <n v="1"/>
    <n v="1"/>
  </r>
  <r>
    <n v="76846"/>
    <x v="1"/>
    <n v="26"/>
    <n v="2"/>
    <n v="2"/>
    <m/>
    <n v="1"/>
    <n v="2"/>
    <n v="5"/>
    <n v="69"/>
    <n v="1.78"/>
    <n v="145"/>
    <n v="3.75"/>
    <n v="71"/>
    <n v="1.8315942028985506"/>
    <n v="69.683390726832258"/>
    <n v="1.7976294999095856"/>
    <n v="2"/>
    <m/>
    <m/>
    <n v="8"/>
    <n v="4"/>
    <n v="0"/>
    <m/>
    <m/>
    <m/>
    <m/>
    <n v="4"/>
    <n v="4"/>
    <n v="1"/>
    <n v="1"/>
    <n v="2"/>
  </r>
  <r>
    <n v="76847"/>
    <x v="1"/>
    <n v="35"/>
    <n v="6"/>
    <n v="2"/>
    <m/>
    <n v="1"/>
    <n v="5"/>
    <n v="5"/>
    <n v="82"/>
    <n v="2.12"/>
    <n v="219"/>
    <n v="5.66"/>
    <n v="85"/>
    <n v="2.1975609756097563"/>
    <n v="78.505364106433859"/>
    <n v="2.0296508768980464"/>
    <n v="1"/>
    <m/>
    <m/>
    <n v="15"/>
    <n v="1"/>
    <n v="3"/>
    <n v="3"/>
    <n v="3"/>
    <n v="3"/>
    <n v="1"/>
    <n v="0"/>
    <n v="0"/>
    <n v="1"/>
    <n v="1"/>
    <n v="2"/>
  </r>
  <r>
    <n v="76851"/>
    <x v="1"/>
    <n v="73"/>
    <n v="2"/>
    <n v="2"/>
    <m/>
    <n v="2"/>
    <n v="1"/>
    <n v="6"/>
    <n v="45"/>
    <n v="1.1599999999999999"/>
    <n v="162"/>
    <n v="4.1900000000000004"/>
    <n v="51"/>
    <n v="1.3146666666666667"/>
    <n v="38.339697876241971"/>
    <n v="0.98831221192090402"/>
    <n v="1"/>
    <n v="2"/>
    <m/>
    <m/>
    <n v="4"/>
    <n v="3"/>
    <n v="3"/>
    <n v="2"/>
    <n v="2"/>
    <n v="0"/>
    <n v="0"/>
    <n v="0"/>
    <n v="2"/>
    <n v="1"/>
    <n v="2"/>
  </r>
  <r>
    <n v="76860"/>
    <x v="1"/>
    <n v="60"/>
    <n v="4"/>
    <n v="2"/>
    <m/>
    <n v="2"/>
    <n v="4"/>
    <n v="1"/>
    <n v="48"/>
    <n v="1.24"/>
    <n v="217"/>
    <n v="5.61"/>
    <n v="54"/>
    <n v="1.3949999999999998"/>
    <n v="50.091706096892111"/>
    <n v="1.2940357408363796"/>
    <n v="1"/>
    <n v="2"/>
    <m/>
    <n v="7"/>
    <n v="3"/>
    <n v="3"/>
    <n v="3"/>
    <n v="3"/>
    <n v="3"/>
    <m/>
    <n v="0"/>
    <n v="0"/>
    <n v="1"/>
    <n v="1"/>
    <n v="2"/>
  </r>
  <r>
    <n v="76863"/>
    <x v="1"/>
    <n v="39"/>
    <n v="3"/>
    <n v="2"/>
    <m/>
    <n v="1"/>
    <n v="5"/>
    <n v="6"/>
    <n v="81"/>
    <n v="2.09"/>
    <n v="152"/>
    <n v="3.93"/>
    <n v="83"/>
    <n v="2.1416049382716049"/>
    <n v="74.692297070172401"/>
    <n v="1.9272456898353125"/>
    <n v="1"/>
    <m/>
    <m/>
    <n v="15"/>
    <n v="2"/>
    <n v="0"/>
    <m/>
    <m/>
    <m/>
    <n v="0"/>
    <n v="0"/>
    <n v="0"/>
    <n v="1"/>
    <n v="1"/>
    <n v="1"/>
  </r>
  <r>
    <n v="76864"/>
    <x v="1"/>
    <n v="80"/>
    <n v="3"/>
    <n v="2"/>
    <m/>
    <n v="1"/>
    <n v="3"/>
    <n v="2"/>
    <n v="61"/>
    <n v="1.58"/>
    <n v="166"/>
    <n v="4.29"/>
    <n v="58"/>
    <n v="1.5022950819672132"/>
    <n v="55.158287216866597"/>
    <n v="1.4286900623385119"/>
    <n v="2"/>
    <n v="2"/>
    <m/>
    <n v="5"/>
    <n v="1"/>
    <n v="0"/>
    <n v="3"/>
    <n v="3"/>
    <n v="3"/>
    <m/>
    <n v="0"/>
    <n v="3"/>
    <n v="1"/>
    <n v="1"/>
    <n v="2"/>
  </r>
  <r>
    <n v="76870"/>
    <x v="1"/>
    <n v="80"/>
    <n v="3"/>
    <n v="2"/>
    <m/>
    <n v="1"/>
    <n v="4"/>
    <n v="2"/>
    <n v="51"/>
    <n v="1.32"/>
    <n v="242"/>
    <n v="6.26"/>
    <n v="53"/>
    <n v="1.371764705882353"/>
    <n v="49.994858412310435"/>
    <n v="1.2939845706715642"/>
    <n v="1"/>
    <n v="2"/>
    <m/>
    <n v="4"/>
    <n v="4"/>
    <n v="2"/>
    <m/>
    <m/>
    <m/>
    <n v="0"/>
    <n v="3"/>
    <n v="0"/>
    <n v="1"/>
    <n v="1"/>
    <n v="2"/>
  </r>
  <r>
    <n v="76871"/>
    <x v="1"/>
    <n v="70"/>
    <n v="6"/>
    <n v="2"/>
    <m/>
    <n v="1"/>
    <n v="4"/>
    <n v="1"/>
    <n v="70"/>
    <n v="1.81"/>
    <n v="176"/>
    <n v="4.55"/>
    <n v="77"/>
    <n v="1.9910000000000001"/>
    <n v="64.5780074662283"/>
    <n v="1.6698027644839033"/>
    <n v="2"/>
    <n v="2"/>
    <m/>
    <n v="9"/>
    <n v="3"/>
    <n v="0"/>
    <n v="2"/>
    <n v="2"/>
    <n v="1"/>
    <n v="0"/>
    <n v="3"/>
    <n v="0"/>
    <n v="1"/>
    <n v="1"/>
    <n v="2"/>
  </r>
  <r>
    <n v="76877"/>
    <x v="1"/>
    <n v="52"/>
    <n v="4"/>
    <n v="2"/>
    <m/>
    <n v="1"/>
    <n v="3"/>
    <n v="3"/>
    <n v="46"/>
    <n v="1.19"/>
    <n v="193"/>
    <n v="4.99"/>
    <n v="50"/>
    <n v="1.2934782608695652"/>
    <n v="47.275312898014434"/>
    <n v="1.2229917901877647"/>
    <n v="2"/>
    <n v="2"/>
    <m/>
    <n v="12"/>
    <n v="3"/>
    <n v="1"/>
    <n v="3"/>
    <n v="3"/>
    <n v="2"/>
    <n v="3"/>
    <n v="1"/>
    <n v="8"/>
    <n v="1"/>
    <n v="2"/>
    <m/>
  </r>
  <r>
    <n v="76880"/>
    <x v="1"/>
    <n v="62"/>
    <n v="4"/>
    <n v="2"/>
    <m/>
    <n v="1"/>
    <n v="4"/>
    <n v="1"/>
    <n v="52"/>
    <n v="1.34"/>
    <n v="212"/>
    <n v="5.48"/>
    <n v="58"/>
    <n v="1.4946153846153847"/>
    <n v="39.808371797891979"/>
    <n v="1.0258311194072165"/>
    <n v="1"/>
    <n v="2"/>
    <m/>
    <n v="14"/>
    <n v="3"/>
    <n v="2"/>
    <n v="2"/>
    <n v="2"/>
    <n v="2"/>
    <n v="2"/>
    <n v="2"/>
    <n v="0"/>
    <n v="1"/>
    <n v="1"/>
    <n v="2"/>
  </r>
  <r>
    <n v="76882"/>
    <x v="1"/>
    <n v="33"/>
    <n v="3"/>
    <n v="2"/>
    <m/>
    <n v="1"/>
    <n v="4"/>
    <n v="3"/>
    <n v="48"/>
    <n v="1.24"/>
    <n v="178"/>
    <n v="4.5999999999999996"/>
    <n v="45"/>
    <n v="1.1624999999999999"/>
    <n v="53.600379964800617"/>
    <n v="1.3846764824240159"/>
    <n v="2"/>
    <m/>
    <m/>
    <n v="6"/>
    <n v="4"/>
    <n v="2"/>
    <n v="3"/>
    <n v="2"/>
    <n v="2"/>
    <n v="0"/>
    <n v="0"/>
    <n v="1"/>
    <n v="1"/>
    <n v="2"/>
    <m/>
  </r>
  <r>
    <n v="76884"/>
    <x v="1"/>
    <n v="55"/>
    <n v="4"/>
    <n v="2"/>
    <m/>
    <n v="2"/>
    <n v="5"/>
    <n v="1"/>
    <n v="72"/>
    <n v="1.86"/>
    <n v="217"/>
    <n v="5.61"/>
    <n v="78"/>
    <n v="2.0150000000000001"/>
    <n v="76.30673747245919"/>
    <n v="1.971257384705196"/>
    <n v="1"/>
    <n v="1"/>
    <n v="2"/>
    <n v="15"/>
    <n v="2"/>
    <n v="3"/>
    <n v="3"/>
    <n v="3"/>
    <n v="3"/>
    <n v="0"/>
    <n v="1"/>
    <n v="0"/>
    <n v="1"/>
    <n v="1"/>
    <n v="2"/>
  </r>
  <r>
    <n v="76889"/>
    <x v="1"/>
    <n v="65"/>
    <n v="4"/>
    <n v="2"/>
    <m/>
    <n v="1"/>
    <n v="3"/>
    <n v="5"/>
    <n v="34"/>
    <n v="0.88"/>
    <n v="171"/>
    <n v="4.42"/>
    <n v="44"/>
    <n v="1.1388235294117646"/>
    <n v="19.532897542325578"/>
    <n v="0.50555734815430908"/>
    <n v="1"/>
    <n v="2"/>
    <m/>
    <n v="14"/>
    <n v="4"/>
    <n v="0"/>
    <n v="2"/>
    <n v="2"/>
    <n v="2"/>
    <m/>
    <n v="3"/>
    <n v="0"/>
    <n v="1"/>
    <n v="1"/>
    <n v="2"/>
  </r>
  <r>
    <n v="76893"/>
    <x v="1"/>
    <n v="60"/>
    <n v="3"/>
    <n v="2"/>
    <m/>
    <n v="1"/>
    <n v="3"/>
    <n v="3"/>
    <n v="41"/>
    <n v="1.06"/>
    <n v="168"/>
    <n v="4.34"/>
    <n v="40"/>
    <n v="1.0341463414634147"/>
    <n v="35.382036632804336"/>
    <n v="0.91475509343347805"/>
    <n v="2"/>
    <n v="2"/>
    <m/>
    <n v="6"/>
    <n v="3"/>
    <n v="1"/>
    <n v="3"/>
    <n v="3"/>
    <n v="3"/>
    <m/>
    <n v="10"/>
    <n v="20"/>
    <n v="1"/>
    <n v="1"/>
    <n v="2"/>
  </r>
  <r>
    <n v="76901"/>
    <x v="1"/>
    <n v="52"/>
    <n v="4"/>
    <n v="2"/>
    <m/>
    <n v="1"/>
    <n v="4"/>
    <n v="1"/>
    <n v="53"/>
    <n v="1.37"/>
    <n v="178"/>
    <n v="4.5999999999999996"/>
    <n v="59"/>
    <n v="1.5250943396226417"/>
    <n v="46.923226973529822"/>
    <n v="1.212921150070488"/>
    <n v="2"/>
    <n v="2"/>
    <m/>
    <n v="9"/>
    <n v="3"/>
    <n v="0"/>
    <n v="3"/>
    <n v="3"/>
    <n v="2"/>
    <n v="2"/>
    <n v="1"/>
    <n v="1"/>
    <n v="1"/>
    <n v="1"/>
    <n v="2"/>
  </r>
  <r>
    <n v="76905"/>
    <x v="1"/>
    <n v="33"/>
    <n v="4"/>
    <n v="2"/>
    <m/>
    <n v="1"/>
    <n v="3"/>
    <n v="3"/>
    <n v="60"/>
    <n v="1.55"/>
    <n v="180"/>
    <n v="4.6500000000000004"/>
    <n v="59"/>
    <n v="1.5241666666666667"/>
    <n v="61.236509452627935"/>
    <n v="1.5819431608595551"/>
    <n v="1"/>
    <m/>
    <m/>
    <n v="2"/>
    <n v="3"/>
    <n v="0"/>
    <n v="3"/>
    <n v="3"/>
    <n v="0"/>
    <m/>
    <n v="0"/>
    <n v="0"/>
    <n v="1"/>
    <n v="1"/>
    <n v="2"/>
  </r>
  <r>
    <n v="76908"/>
    <x v="1"/>
    <n v="22"/>
    <n v="7"/>
    <n v="2"/>
    <m/>
    <n v="1"/>
    <n v="4"/>
    <n v="6"/>
    <n v="65"/>
    <n v="1.68"/>
    <n v="196"/>
    <n v="5.07"/>
    <n v="71"/>
    <n v="1.8350769230769231"/>
    <n v="76.520791894306257"/>
    <n v="1.9777681597297618"/>
    <n v="2"/>
    <m/>
    <m/>
    <n v="12"/>
    <n v="4"/>
    <n v="1"/>
    <m/>
    <m/>
    <m/>
    <n v="2"/>
    <n v="1"/>
    <n v="3"/>
    <n v="1"/>
    <n v="1"/>
    <n v="2"/>
  </r>
  <r>
    <n v="76911"/>
    <x v="1"/>
    <n v="56"/>
    <n v="3"/>
    <n v="2"/>
    <m/>
    <n v="1"/>
    <n v="3"/>
    <n v="1"/>
    <n v="38"/>
    <n v="0.98"/>
    <n v="177"/>
    <n v="4.58"/>
    <n v="43"/>
    <n v="1.1089473684210527"/>
    <n v="42.132118966282022"/>
    <n v="1.0865651733409574"/>
    <n v="2"/>
    <n v="1"/>
    <n v="2"/>
    <n v="4"/>
    <n v="3"/>
    <n v="0"/>
    <m/>
    <m/>
    <m/>
    <n v="1"/>
    <n v="0"/>
    <n v="0"/>
    <n v="1"/>
    <n v="1"/>
    <n v="2"/>
  </r>
  <r>
    <n v="76920"/>
    <x v="1"/>
    <n v="23"/>
    <n v="7"/>
    <n v="2"/>
    <m/>
    <n v="1"/>
    <n v="4"/>
    <n v="6"/>
    <n v="57"/>
    <n v="1.47"/>
    <n v="178"/>
    <n v="4.5999999999999996"/>
    <n v="60"/>
    <n v="1.5473684210526317"/>
    <n v="61.403846386603405"/>
    <n v="1.583572880496614"/>
    <n v="2"/>
    <m/>
    <m/>
    <n v="4"/>
    <n v="1"/>
    <n v="0"/>
    <m/>
    <m/>
    <m/>
    <m/>
    <n v="0"/>
    <n v="0"/>
    <n v="2"/>
    <n v="2"/>
    <m/>
  </r>
  <r>
    <n v="76925"/>
    <x v="1"/>
    <n v="58"/>
    <n v="3"/>
    <n v="2"/>
    <m/>
    <n v="1"/>
    <n v="3"/>
    <n v="1"/>
    <n v="45"/>
    <n v="1.1599999999999999"/>
    <n v="177"/>
    <n v="4.58"/>
    <n v="40"/>
    <n v="1.0311111111111111"/>
    <n v="51.115988738869454"/>
    <n v="1.3176565986019679"/>
    <n v="2"/>
    <n v="2"/>
    <m/>
    <n v="2"/>
    <n v="3"/>
    <n v="2"/>
    <n v="4"/>
    <n v="4"/>
    <n v="4"/>
    <m/>
    <n v="0"/>
    <n v="4"/>
    <n v="2"/>
    <n v="1"/>
    <n v="2"/>
  </r>
  <r>
    <n v="76941"/>
    <x v="1"/>
    <n v="78"/>
    <n v="3"/>
    <n v="2"/>
    <m/>
    <n v="1"/>
    <n v="3"/>
    <n v="1"/>
    <n v="71"/>
    <n v="1.84"/>
    <n v="256"/>
    <n v="6.62"/>
    <n v="71"/>
    <n v="1.8400000000000003"/>
    <n v="79.041234437703835"/>
    <n v="2.0483925544419019"/>
    <n v="1"/>
    <n v="2"/>
    <m/>
    <n v="6"/>
    <n v="2"/>
    <n v="1"/>
    <m/>
    <m/>
    <m/>
    <n v="1"/>
    <n v="0"/>
    <n v="2"/>
    <n v="1"/>
    <n v="1"/>
    <n v="2"/>
  </r>
  <r>
    <n v="76945"/>
    <x v="1"/>
    <n v="53"/>
    <n v="3"/>
    <n v="2"/>
    <m/>
    <n v="1"/>
    <n v="2"/>
    <n v="1"/>
    <n v="23"/>
    <n v="0.59"/>
    <n v="195"/>
    <n v="5.04"/>
    <n v="23"/>
    <n v="0.59"/>
    <n v="26.095274257890953"/>
    <n v="0.66940051357198527"/>
    <n v="2"/>
    <n v="2"/>
    <m/>
    <n v="4"/>
    <n v="3"/>
    <n v="2"/>
    <n v="3"/>
    <n v="3"/>
    <n v="3"/>
    <n v="1"/>
    <n v="0"/>
    <n v="0"/>
    <n v="1"/>
    <n v="1"/>
    <n v="2"/>
  </r>
  <r>
    <n v="76950"/>
    <x v="1"/>
    <n v="36"/>
    <n v="3"/>
    <n v="2"/>
    <m/>
    <n v="1"/>
    <n v="5"/>
    <n v="1"/>
    <n v="55"/>
    <n v="1.42"/>
    <n v="182"/>
    <n v="4.71"/>
    <n v="61"/>
    <n v="1.5749090909090908"/>
    <n v="54.271990692491073"/>
    <n v="1.4012041233334056"/>
    <n v="2"/>
    <m/>
    <m/>
    <n v="15"/>
    <n v="3"/>
    <n v="2"/>
    <n v="3"/>
    <n v="3"/>
    <n v="2"/>
    <n v="1"/>
    <n v="30"/>
    <n v="30"/>
    <n v="1"/>
    <n v="1"/>
    <n v="2"/>
  </r>
  <r>
    <n v="76951"/>
    <x v="1"/>
    <n v="80"/>
    <n v="4"/>
    <n v="2"/>
    <m/>
    <n v="2"/>
    <n v="1"/>
    <n v="2"/>
    <n v="70"/>
    <n v="1.81"/>
    <n v="200"/>
    <n v="5.17"/>
    <n v="77"/>
    <n v="1.9910000000000001"/>
    <n v="70.196400866550519"/>
    <n v="1.8150783652636635"/>
    <n v="2"/>
    <n v="2"/>
    <m/>
    <n v="5"/>
    <n v="2"/>
    <n v="3"/>
    <n v="3"/>
    <n v="3"/>
    <n v="3"/>
    <m/>
    <n v="0"/>
    <n v="0"/>
    <n v="2"/>
    <n v="1"/>
    <n v="2"/>
  </r>
  <r>
    <n v="76958"/>
    <x v="1"/>
    <n v="57"/>
    <n v="2"/>
    <n v="2"/>
    <m/>
    <n v="1"/>
    <n v="3"/>
    <n v="1"/>
    <n v="55"/>
    <n v="1.42"/>
    <n v="224"/>
    <n v="5.79"/>
    <n v="53"/>
    <n v="1.3683636363636362"/>
    <n v="56.770949524436169"/>
    <n v="1.4657226968127157"/>
    <n v="2"/>
    <n v="1"/>
    <n v="2"/>
    <n v="14"/>
    <n v="3"/>
    <n v="0"/>
    <n v="2"/>
    <n v="2"/>
    <n v="1"/>
    <n v="0"/>
    <n v="3"/>
    <n v="0"/>
    <n v="1"/>
    <n v="1"/>
    <n v="2"/>
  </r>
  <r>
    <n v="76966"/>
    <x v="1"/>
    <n v="48"/>
    <n v="6"/>
    <n v="2"/>
    <m/>
    <n v="1"/>
    <n v="4"/>
    <n v="1"/>
    <n v="58"/>
    <n v="1.5"/>
    <n v="216"/>
    <n v="5.59"/>
    <n v="65"/>
    <n v="1.6810344827586208"/>
    <n v="57.580279462610399"/>
    <n v="1.4891451585157862"/>
    <n v="2"/>
    <n v="1"/>
    <n v="2"/>
    <n v="15"/>
    <n v="3"/>
    <n v="2"/>
    <n v="2"/>
    <n v="1"/>
    <n v="1"/>
    <n v="0"/>
    <n v="5"/>
    <n v="2"/>
    <n v="1"/>
    <n v="1"/>
    <n v="2"/>
  </r>
  <r>
    <n v="76973"/>
    <x v="1"/>
    <n v="65"/>
    <n v="3"/>
    <n v="2"/>
    <m/>
    <n v="1"/>
    <n v="5"/>
    <n v="3"/>
    <n v="41"/>
    <n v="1.06"/>
    <n v="259"/>
    <n v="6.7"/>
    <n v="35"/>
    <n v="0.90487804878048783"/>
    <n v="36.299730783800072"/>
    <n v="0.93848084465434345"/>
    <n v="2"/>
    <n v="2"/>
    <m/>
    <n v="15"/>
    <n v="2"/>
    <n v="1"/>
    <n v="3"/>
    <n v="3"/>
    <n v="2"/>
    <n v="3"/>
    <n v="2"/>
    <n v="0"/>
    <n v="1"/>
    <n v="1"/>
    <n v="2"/>
  </r>
  <r>
    <n v="76974"/>
    <x v="1"/>
    <n v="38"/>
    <n v="3"/>
    <n v="2"/>
    <m/>
    <n v="1"/>
    <n v="5"/>
    <n v="3"/>
    <n v="86"/>
    <n v="2.2200000000000002"/>
    <n v="164"/>
    <n v="4.24"/>
    <n v="85"/>
    <n v="2.1941860465116281"/>
    <n v="86.339973789289402"/>
    <n v="2.2287760675839823"/>
    <n v="2"/>
    <m/>
    <m/>
    <n v="9"/>
    <n v="3"/>
    <n v="1"/>
    <n v="3"/>
    <n v="3"/>
    <n v="2"/>
    <n v="1"/>
    <n v="15"/>
    <n v="2"/>
    <n v="1"/>
    <n v="1"/>
    <n v="2"/>
  </r>
  <r>
    <n v="76985"/>
    <x v="1"/>
    <n v="80"/>
    <n v="3"/>
    <n v="2"/>
    <m/>
    <n v="1"/>
    <n v="5"/>
    <n v="1"/>
    <n v="42"/>
    <n v="1.0900000000000001"/>
    <n v="201"/>
    <n v="5.2"/>
    <n v="52"/>
    <n v="1.3495238095238098"/>
    <n v="43.734364678943997"/>
    <n v="1.1350108928583087"/>
    <n v="1"/>
    <n v="2"/>
    <m/>
    <n v="15"/>
    <n v="1"/>
    <n v="3"/>
    <n v="3"/>
    <n v="3"/>
    <n v="3"/>
    <n v="0"/>
    <n v="10"/>
    <n v="0"/>
    <n v="2"/>
    <n v="1"/>
    <n v="2"/>
  </r>
  <r>
    <n v="76987"/>
    <x v="1"/>
    <n v="33"/>
    <n v="1"/>
    <n v="2"/>
    <m/>
    <n v="2"/>
    <n v="3"/>
    <n v="6"/>
    <n v="42"/>
    <n v="1.0900000000000001"/>
    <n v="242"/>
    <n v="6.26"/>
    <n v="38"/>
    <n v="0.98619047619047628"/>
    <n v="42.186665039930027"/>
    <n v="1.0948444022267556"/>
    <n v="1"/>
    <m/>
    <m/>
    <n v="4"/>
    <n v="3"/>
    <n v="3"/>
    <n v="3"/>
    <n v="3"/>
    <n v="2"/>
    <n v="2"/>
    <n v="0"/>
    <n v="0"/>
    <n v="1"/>
    <n v="2"/>
    <m/>
  </r>
  <r>
    <n v="76991"/>
    <x v="1"/>
    <n v="80"/>
    <n v="3"/>
    <n v="2"/>
    <m/>
    <n v="2"/>
    <n v="4"/>
    <n v="1"/>
    <n v="56"/>
    <n v="1.45"/>
    <n v="179"/>
    <n v="4.63"/>
    <n v="55"/>
    <n v="1.4241071428571428"/>
    <n v="62.865888032291522"/>
    <n v="1.627777457978977"/>
    <n v="1"/>
    <n v="2"/>
    <m/>
    <n v="6"/>
    <n v="1"/>
    <n v="3"/>
    <n v="1"/>
    <n v="1"/>
    <n v="3"/>
    <m/>
    <n v="1"/>
    <n v="0"/>
    <n v="2"/>
    <n v="1"/>
    <n v="2"/>
  </r>
  <r>
    <n v="76994"/>
    <x v="1"/>
    <n v="31"/>
    <n v="3"/>
    <n v="2"/>
    <m/>
    <n v="1"/>
    <n v="5"/>
    <n v="6"/>
    <n v="68"/>
    <n v="1.76"/>
    <n v="207"/>
    <n v="5.35"/>
    <n v="62"/>
    <n v="1.6047058823529412"/>
    <n v="71.00468575975286"/>
    <n v="1.8377683373112506"/>
    <n v="2"/>
    <m/>
    <m/>
    <n v="12"/>
    <n v="3"/>
    <n v="3"/>
    <n v="3"/>
    <n v="3"/>
    <n v="3"/>
    <n v="2"/>
    <n v="0"/>
    <n v="0"/>
    <n v="1"/>
    <n v="1"/>
    <n v="2"/>
  </r>
  <r>
    <n v="77000"/>
    <x v="1"/>
    <n v="55"/>
    <n v="3"/>
    <n v="2"/>
    <m/>
    <n v="1"/>
    <n v="4"/>
    <n v="1"/>
    <n v="45"/>
    <n v="1.1599999999999999"/>
    <n v="152"/>
    <n v="3.93"/>
    <n v="54"/>
    <n v="1.3919999999999999"/>
    <n v="47.593530860634061"/>
    <n v="1.2268554621852334"/>
    <n v="2"/>
    <n v="2"/>
    <m/>
    <n v="14"/>
    <n v="4"/>
    <n v="1"/>
    <m/>
    <m/>
    <m/>
    <n v="1"/>
    <n v="0"/>
    <n v="1"/>
    <n v="1"/>
    <n v="1"/>
    <n v="2"/>
  </r>
  <r>
    <n v="77001"/>
    <x v="1"/>
    <n v="40"/>
    <n v="3"/>
    <n v="2"/>
    <m/>
    <n v="1"/>
    <n v="4"/>
    <n v="1"/>
    <n v="33"/>
    <n v="0.85"/>
    <n v="212"/>
    <n v="5.48"/>
    <n v="37"/>
    <n v="0.95303030303030301"/>
    <n v="27.585051589754912"/>
    <n v="0.71052405609974778"/>
    <n v="2"/>
    <n v="1"/>
    <n v="2"/>
    <n v="5"/>
    <n v="3"/>
    <n v="2"/>
    <n v="2"/>
    <n v="2"/>
    <n v="1"/>
    <n v="1"/>
    <n v="0"/>
    <n v="20"/>
    <n v="1"/>
    <n v="1"/>
    <n v="1"/>
  </r>
  <r>
    <n v="77004"/>
    <x v="1"/>
    <n v="80"/>
    <n v="3"/>
    <n v="2"/>
    <m/>
    <n v="1"/>
    <n v="5"/>
    <n v="2"/>
    <n v="89"/>
    <n v="2.2999999999999998"/>
    <n v="270"/>
    <n v="6.98"/>
    <n v="99"/>
    <n v="2.5584269662921346"/>
    <n v="94.208573039164321"/>
    <n v="2.434603572922224"/>
    <n v="1"/>
    <n v="2"/>
    <m/>
    <n v="15"/>
    <n v="1"/>
    <n v="0"/>
    <n v="3"/>
    <n v="2"/>
    <n v="0"/>
    <n v="0"/>
    <n v="0"/>
    <n v="0"/>
    <n v="1"/>
    <n v="1"/>
    <n v="2"/>
  </r>
  <r>
    <n v="77006"/>
    <x v="1"/>
    <n v="34"/>
    <n v="2"/>
    <n v="2"/>
    <m/>
    <n v="1"/>
    <n v="3"/>
    <n v="1"/>
    <n v="54"/>
    <n v="1.4"/>
    <n v="199"/>
    <n v="5.15"/>
    <n v="56"/>
    <n v="1.4518518518518517"/>
    <n v="49.036071073727058"/>
    <n v="1.2713055463558864"/>
    <n v="1"/>
    <m/>
    <m/>
    <n v="6"/>
    <n v="3"/>
    <n v="1"/>
    <n v="3"/>
    <n v="3"/>
    <n v="1"/>
    <n v="3"/>
    <n v="0"/>
    <n v="0"/>
    <n v="1"/>
    <n v="2"/>
    <m/>
  </r>
  <r>
    <n v="77007"/>
    <x v="1"/>
    <n v="45"/>
    <n v="3"/>
    <n v="2"/>
    <m/>
    <n v="2"/>
    <n v="4"/>
    <n v="1"/>
    <n v="50"/>
    <n v="1.29"/>
    <n v="225"/>
    <n v="5.82"/>
    <n v="53"/>
    <n v="1.3674000000000002"/>
    <n v="49.442777653245642"/>
    <n v="1.2756236634537377"/>
    <n v="1"/>
    <n v="2"/>
    <m/>
    <n v="7"/>
    <n v="4"/>
    <n v="1"/>
    <m/>
    <m/>
    <m/>
    <n v="0"/>
    <n v="0"/>
    <n v="1"/>
    <n v="1"/>
    <n v="2"/>
    <m/>
  </r>
  <r>
    <n v="77008"/>
    <x v="1"/>
    <n v="55"/>
    <n v="3"/>
    <n v="2"/>
    <m/>
    <n v="1"/>
    <n v="5"/>
    <n v="1"/>
    <n v="86"/>
    <n v="2.2200000000000002"/>
    <n v="189"/>
    <n v="4.8899999999999997"/>
    <n v="81"/>
    <n v="2.0909302325581396"/>
    <n v="96.882936078401826"/>
    <n v="2.5009316057447917"/>
    <n v="1"/>
    <n v="1"/>
    <n v="2"/>
    <n v="77"/>
    <n v="2"/>
    <n v="3"/>
    <n v="3"/>
    <n v="3"/>
    <n v="3"/>
    <n v="2"/>
    <n v="0"/>
    <n v="0"/>
    <n v="1"/>
    <n v="1"/>
    <n v="2"/>
  </r>
  <r>
    <n v="77011"/>
    <x v="1"/>
    <n v="63"/>
    <n v="1"/>
    <n v="2"/>
    <m/>
    <n v="1"/>
    <n v="5"/>
    <n v="3"/>
    <n v="60"/>
    <n v="1.55"/>
    <n v="218"/>
    <n v="5.64"/>
    <n v="61"/>
    <n v="1.5758333333333332"/>
    <n v="54.440172216050563"/>
    <n v="1.4063711155813061"/>
    <n v="1"/>
    <n v="2"/>
    <m/>
    <n v="9"/>
    <n v="3"/>
    <n v="2"/>
    <m/>
    <m/>
    <m/>
    <n v="2"/>
    <n v="0"/>
    <n v="0"/>
    <n v="1"/>
    <n v="1"/>
    <n v="2"/>
  </r>
  <r>
    <n v="77014"/>
    <x v="1"/>
    <n v="52"/>
    <n v="4"/>
    <n v="2"/>
    <m/>
    <n v="1"/>
    <n v="5"/>
    <n v="5"/>
    <n v="80"/>
    <n v="2.0699999999999998"/>
    <n v="244"/>
    <n v="6.31"/>
    <n v="81"/>
    <n v="2.0958749999999999"/>
    <n v="83.505981096161349"/>
    <n v="2.1607172608631746"/>
    <n v="2"/>
    <n v="2"/>
    <m/>
    <n v="8"/>
    <n v="3"/>
    <n v="0"/>
    <m/>
    <m/>
    <m/>
    <n v="5"/>
    <n v="0"/>
    <n v="1"/>
    <n v="1"/>
    <n v="1"/>
    <n v="2"/>
  </r>
  <r>
    <n v="77019"/>
    <x v="1"/>
    <n v="28"/>
    <n v="4"/>
    <n v="2"/>
    <m/>
    <n v="1"/>
    <n v="4"/>
    <n v="5"/>
    <n v="35"/>
    <n v="0.91"/>
    <n v="124"/>
    <n v="3.21"/>
    <n v="45"/>
    <n v="1.1700000000000002"/>
    <n v="28.639904505381473"/>
    <n v="0.74463751713991833"/>
    <n v="1"/>
    <m/>
    <m/>
    <n v="6"/>
    <n v="5"/>
    <n v="1"/>
    <m/>
    <m/>
    <m/>
    <n v="14"/>
    <n v="20"/>
    <n v="1"/>
    <n v="1"/>
    <n v="1"/>
    <n v="2"/>
  </r>
  <r>
    <n v="77023"/>
    <x v="1"/>
    <n v="65"/>
    <n v="3"/>
    <n v="2"/>
    <m/>
    <n v="1"/>
    <n v="5"/>
    <n v="2"/>
    <n v="60"/>
    <n v="1.55"/>
    <n v="192"/>
    <n v="4.97"/>
    <n v="61"/>
    <n v="1.5758333333333332"/>
    <n v="61.204315769445202"/>
    <n v="1.5811114907106678"/>
    <n v="1"/>
    <n v="2"/>
    <m/>
    <n v="9"/>
    <n v="3"/>
    <n v="0"/>
    <m/>
    <m/>
    <m/>
    <n v="0"/>
    <n v="8"/>
    <n v="0"/>
    <n v="2"/>
    <n v="1"/>
    <n v="2"/>
  </r>
  <r>
    <n v="77032"/>
    <x v="1"/>
    <n v="57"/>
    <n v="4"/>
    <n v="2"/>
    <m/>
    <n v="1"/>
    <n v="5"/>
    <n v="1"/>
    <n v="81"/>
    <n v="2.09"/>
    <n v="228"/>
    <n v="5.9"/>
    <n v="82"/>
    <n v="2.1158024691358026"/>
    <n v="80.614323712328044"/>
    <n v="2.0800485994909335"/>
    <n v="1"/>
    <n v="2"/>
    <m/>
    <n v="15"/>
    <n v="3"/>
    <n v="0"/>
    <n v="2"/>
    <n v="2"/>
    <n v="2"/>
    <n v="0"/>
    <n v="4"/>
    <n v="0"/>
    <n v="1"/>
    <n v="1"/>
    <n v="2"/>
  </r>
  <r>
    <n v="77040"/>
    <x v="1"/>
    <n v="80"/>
    <n v="3"/>
    <n v="2"/>
    <m/>
    <n v="1"/>
    <n v="5"/>
    <n v="1"/>
    <n v="25"/>
    <n v="0.65"/>
    <n v="152"/>
    <n v="3.93"/>
    <n v="33"/>
    <n v="0.85799999999999998"/>
    <n v="25.916966240400146"/>
    <n v="0.67384112225040382"/>
    <n v="1"/>
    <n v="2"/>
    <m/>
    <n v="8"/>
    <n v="3"/>
    <n v="3"/>
    <n v="3"/>
    <n v="3"/>
    <n v="3"/>
    <n v="0"/>
    <n v="6"/>
    <n v="4"/>
    <n v="1"/>
    <n v="1"/>
    <n v="2"/>
  </r>
  <r>
    <n v="77049"/>
    <x v="1"/>
    <n v="66"/>
    <n v="6"/>
    <n v="2"/>
    <m/>
    <n v="2"/>
    <n v="2"/>
    <n v="2"/>
    <n v="48"/>
    <n v="1.24"/>
    <n v="140"/>
    <n v="3.62"/>
    <n v="57"/>
    <n v="1.4724999999999999"/>
    <n v="56.075024559064126"/>
    <n v="1.4486048011091566"/>
    <n v="1"/>
    <n v="2"/>
    <m/>
    <n v="8"/>
    <n v="3"/>
    <n v="3"/>
    <n v="2"/>
    <n v="2"/>
    <n v="2"/>
    <n v="1"/>
    <n v="3"/>
    <n v="0"/>
    <n v="1"/>
    <n v="1"/>
    <n v="2"/>
  </r>
  <r>
    <n v="77051"/>
    <x v="1"/>
    <n v="21"/>
    <n v="1"/>
    <n v="2"/>
    <m/>
    <n v="2"/>
    <n v="3"/>
    <n v="6"/>
    <n v="86"/>
    <n v="2.2200000000000002"/>
    <n v="179"/>
    <n v="4.63"/>
    <n v="88"/>
    <n v="2.2716279069767444"/>
    <n v="91.517442454747552"/>
    <n v="2.3624270029016228"/>
    <n v="1"/>
    <m/>
    <m/>
    <n v="3"/>
    <n v="3"/>
    <n v="3"/>
    <n v="3"/>
    <n v="3"/>
    <n v="3"/>
    <m/>
    <n v="0"/>
    <n v="0"/>
    <n v="1"/>
    <n v="1"/>
    <n v="2"/>
  </r>
  <r>
    <n v="77057"/>
    <x v="1"/>
    <n v="80"/>
    <n v="3"/>
    <n v="2"/>
    <m/>
    <n v="1"/>
    <n v="3"/>
    <n v="1"/>
    <n v="74"/>
    <n v="1.91"/>
    <n v="197"/>
    <n v="5.09"/>
    <n v="75"/>
    <n v="1.9358108108108107"/>
    <n v="67.473889563422887"/>
    <n v="1.7415557981910501"/>
    <n v="1"/>
    <n v="2"/>
    <m/>
    <n v="7"/>
    <n v="2"/>
    <n v="3"/>
    <n v="3"/>
    <n v="3"/>
    <n v="3"/>
    <n v="0"/>
    <n v="0"/>
    <n v="0"/>
    <n v="1"/>
    <n v="1"/>
    <n v="2"/>
  </r>
  <r>
    <n v="77060"/>
    <x v="1"/>
    <n v="72"/>
    <n v="4"/>
    <n v="2"/>
    <m/>
    <n v="1"/>
    <n v="2"/>
    <n v="1"/>
    <n v="74"/>
    <n v="1.91"/>
    <n v="146"/>
    <n v="3.78"/>
    <n v="80"/>
    <n v="2.0648648648648646"/>
    <n v="70.048364857598301"/>
    <n v="1.8080050929461184"/>
    <n v="2"/>
    <n v="2"/>
    <m/>
    <n v="12"/>
    <n v="4"/>
    <n v="2"/>
    <m/>
    <m/>
    <m/>
    <n v="0"/>
    <n v="0"/>
    <n v="4"/>
    <n v="1"/>
    <n v="1"/>
    <n v="2"/>
  </r>
  <r>
    <n v="77063"/>
    <x v="1"/>
    <n v="69"/>
    <n v="3"/>
    <n v="2"/>
    <m/>
    <n v="1"/>
    <n v="3"/>
    <n v="1"/>
    <n v="84"/>
    <n v="2.17"/>
    <n v="200"/>
    <n v="5.17"/>
    <n v="88"/>
    <n v="2.273333333333333"/>
    <n v="92.661281442514806"/>
    <n v="2.3937497705982991"/>
    <n v="2"/>
    <n v="2"/>
    <m/>
    <n v="7"/>
    <n v="3"/>
    <n v="3"/>
    <n v="3"/>
    <n v="3"/>
    <n v="3"/>
    <n v="2"/>
    <n v="0"/>
    <n v="0"/>
    <n v="1"/>
    <n v="1"/>
    <n v="2"/>
  </r>
  <r>
    <n v="77066"/>
    <x v="1"/>
    <n v="62"/>
    <n v="2"/>
    <n v="2"/>
    <m/>
    <n v="2"/>
    <n v="1"/>
    <n v="4"/>
    <n v="30"/>
    <n v="0.78"/>
    <n v="220"/>
    <n v="5.69"/>
    <n v="24"/>
    <n v="0.624"/>
    <n v="25.243089804575462"/>
    <n v="0.65632033491896202"/>
    <n v="1"/>
    <n v="2"/>
    <m/>
    <m/>
    <n v="4"/>
    <n v="0"/>
    <n v="3"/>
    <n v="3"/>
    <n v="2"/>
    <m/>
    <n v="0"/>
    <n v="0"/>
    <n v="2"/>
    <n v="1"/>
    <n v="2"/>
  </r>
  <r>
    <n v="77067"/>
    <x v="1"/>
    <n v="67"/>
    <n v="3"/>
    <n v="2"/>
    <m/>
    <n v="1"/>
    <n v="5"/>
    <n v="1"/>
    <n v="66"/>
    <n v="1.71"/>
    <n v="143"/>
    <n v="3.7"/>
    <n v="72"/>
    <n v="1.8654545454545455"/>
    <n v="63.99627848832143"/>
    <n v="1.6580853971974188"/>
    <n v="1"/>
    <n v="1"/>
    <n v="1"/>
    <n v="8"/>
    <n v="2"/>
    <n v="1"/>
    <m/>
    <m/>
    <m/>
    <n v="1"/>
    <n v="0"/>
    <n v="0"/>
    <n v="1"/>
    <n v="1"/>
    <n v="2"/>
  </r>
  <r>
    <n v="77073"/>
    <x v="1"/>
    <n v="67"/>
    <n v="3"/>
    <n v="2"/>
    <m/>
    <n v="1"/>
    <n v="4"/>
    <n v="3"/>
    <n v="52"/>
    <n v="1.34"/>
    <n v="157"/>
    <n v="4.0599999999999996"/>
    <n v="55"/>
    <n v="1.4173076923076924"/>
    <n v="42.366645734823109"/>
    <n v="1.0917558708589032"/>
    <n v="2"/>
    <n v="2"/>
    <m/>
    <n v="3"/>
    <n v="3"/>
    <n v="3"/>
    <n v="3"/>
    <n v="3"/>
    <n v="3"/>
    <n v="0"/>
    <n v="0"/>
    <n v="0"/>
    <n v="1"/>
    <n v="1"/>
    <n v="2"/>
  </r>
  <r>
    <n v="77075"/>
    <x v="1"/>
    <n v="42"/>
    <n v="4"/>
    <n v="2"/>
    <m/>
    <n v="1"/>
    <n v="5"/>
    <n v="1"/>
    <n v="78"/>
    <n v="2.02"/>
    <n v="213"/>
    <n v="5.51"/>
    <n v="75"/>
    <n v="1.9423076923076923"/>
    <n v="79.884332989603053"/>
    <n v="2.0687993928076689"/>
    <n v="2"/>
    <n v="2"/>
    <m/>
    <n v="15"/>
    <n v="3"/>
    <n v="2"/>
    <n v="3"/>
    <n v="3"/>
    <n v="3"/>
    <n v="3"/>
    <n v="5"/>
    <n v="10"/>
    <n v="1"/>
    <n v="1"/>
    <n v="2"/>
  </r>
  <r>
    <n v="77080"/>
    <x v="1"/>
    <n v="26"/>
    <n v="3"/>
    <n v="2"/>
    <m/>
    <n v="1"/>
    <n v="3"/>
    <n v="1"/>
    <n v="70"/>
    <n v="1.81"/>
    <n v="147"/>
    <n v="3.8"/>
    <n v="75"/>
    <n v="1.9392857142857143"/>
    <n v="67.444739351141848"/>
    <n v="1.7439282603652393"/>
    <n v="2"/>
    <m/>
    <m/>
    <n v="3"/>
    <n v="3"/>
    <n v="2"/>
    <m/>
    <m/>
    <m/>
    <n v="1"/>
    <n v="0"/>
    <n v="1"/>
    <n v="1"/>
    <n v="1"/>
    <n v="2"/>
  </r>
  <r>
    <n v="77082"/>
    <x v="1"/>
    <n v="25"/>
    <n v="3"/>
    <n v="2"/>
    <m/>
    <n v="1"/>
    <n v="5"/>
    <n v="1"/>
    <n v="73"/>
    <n v="1.89"/>
    <n v="121"/>
    <n v="3.13"/>
    <n v="78"/>
    <n v="2.0194520547945203"/>
    <n v="75.387588052233639"/>
    <n v="1.9518156358728984"/>
    <n v="1"/>
    <m/>
    <m/>
    <n v="14"/>
    <n v="2"/>
    <n v="0"/>
    <n v="4"/>
    <n v="4"/>
    <n v="4"/>
    <n v="0"/>
    <n v="30"/>
    <n v="0"/>
    <n v="1"/>
    <n v="1"/>
    <n v="2"/>
  </r>
  <r>
    <n v="77083"/>
    <x v="1"/>
    <n v="77"/>
    <n v="3"/>
    <n v="2"/>
    <m/>
    <n v="1"/>
    <n v="5"/>
    <n v="5"/>
    <n v="65"/>
    <n v="1.68"/>
    <n v="166"/>
    <n v="4.29"/>
    <n v="63"/>
    <n v="1.6283076923076922"/>
    <n v="56.357093231594106"/>
    <n v="1.4566141019858168"/>
    <n v="1"/>
    <n v="2"/>
    <m/>
    <n v="8"/>
    <n v="3"/>
    <n v="3"/>
    <n v="3"/>
    <n v="3"/>
    <n v="3"/>
    <n v="1"/>
    <n v="0"/>
    <n v="0"/>
    <n v="1"/>
    <n v="1"/>
    <n v="2"/>
  </r>
  <r>
    <n v="77091"/>
    <x v="1"/>
    <n v="31"/>
    <n v="1"/>
    <n v="2"/>
    <m/>
    <n v="1"/>
    <n v="3"/>
    <n v="1"/>
    <n v="68"/>
    <n v="1.76"/>
    <n v="172"/>
    <n v="4.45"/>
    <n v="74"/>
    <n v="1.915294117647059"/>
    <n v="69.049767318197738"/>
    <n v="1.7871704482357063"/>
    <n v="2"/>
    <m/>
    <m/>
    <n v="77"/>
    <n v="2"/>
    <n v="0"/>
    <m/>
    <m/>
    <m/>
    <n v="1"/>
    <n v="0"/>
    <n v="0"/>
    <n v="1"/>
    <n v="2"/>
    <m/>
  </r>
  <r>
    <n v="77094"/>
    <x v="1"/>
    <n v="57"/>
    <n v="6"/>
    <n v="2"/>
    <m/>
    <n v="2"/>
    <n v="5"/>
    <n v="1"/>
    <n v="52"/>
    <n v="1.34"/>
    <n v="217"/>
    <n v="5.61"/>
    <n v="50"/>
    <n v="1.2884615384615385"/>
    <n v="49.71623451404561"/>
    <n v="1.281149120169637"/>
    <n v="1"/>
    <n v="2"/>
    <m/>
    <n v="9"/>
    <n v="2"/>
    <n v="3"/>
    <n v="3"/>
    <n v="3"/>
    <n v="3"/>
    <m/>
    <n v="0"/>
    <n v="0"/>
    <n v="1"/>
    <n v="1"/>
    <n v="2"/>
  </r>
  <r>
    <n v="77096"/>
    <x v="1"/>
    <n v="75"/>
    <n v="3"/>
    <n v="2"/>
    <m/>
    <n v="2"/>
    <n v="1"/>
    <n v="2"/>
    <n v="58"/>
    <n v="1.5"/>
    <n v="138"/>
    <n v="3.57"/>
    <n v="64"/>
    <n v="1.6551724137931034"/>
    <n v="63.572429044874426"/>
    <n v="1.6441145442639939"/>
    <n v="1"/>
    <n v="2"/>
    <m/>
    <n v="3"/>
    <n v="3"/>
    <n v="2"/>
    <n v="3"/>
    <n v="3"/>
    <n v="2"/>
    <m/>
    <n v="0"/>
    <n v="3"/>
    <n v="1"/>
    <n v="1"/>
    <n v="2"/>
  </r>
  <r>
    <n v="77101"/>
    <x v="1"/>
    <n v="62"/>
    <n v="4"/>
    <n v="2"/>
    <m/>
    <n v="1"/>
    <n v="5"/>
    <n v="1"/>
    <n v="60"/>
    <n v="1.55"/>
    <n v="182"/>
    <n v="4.71"/>
    <n v="55"/>
    <n v="1.4208333333333334"/>
    <n v="62.528531485567107"/>
    <n v="1.6153203967104837"/>
    <n v="2"/>
    <n v="2"/>
    <m/>
    <n v="14"/>
    <n v="4"/>
    <n v="0"/>
    <m/>
    <m/>
    <m/>
    <n v="1"/>
    <n v="0"/>
    <n v="0"/>
    <n v="2"/>
    <n v="1"/>
    <n v="2"/>
  </r>
  <r>
    <n v="77103"/>
    <x v="1"/>
    <n v="53"/>
    <n v="2"/>
    <n v="2"/>
    <m/>
    <n v="2"/>
    <n v="5"/>
    <n v="1"/>
    <n v="45"/>
    <n v="1.1599999999999999"/>
    <n v="194"/>
    <n v="5.0199999999999996"/>
    <n v="51"/>
    <n v="1.3146666666666667"/>
    <n v="45.622532730180154"/>
    <n v="1.1760475103779771"/>
    <n v="1"/>
    <n v="1"/>
    <n v="2"/>
    <n v="8"/>
    <n v="2"/>
    <n v="3"/>
    <n v="3"/>
    <n v="3"/>
    <n v="2"/>
    <m/>
    <n v="0"/>
    <n v="0"/>
    <n v="1"/>
    <n v="1"/>
    <n v="2"/>
  </r>
  <r>
    <n v="77112"/>
    <x v="1"/>
    <n v="27"/>
    <n v="1"/>
    <n v="2"/>
    <m/>
    <n v="2"/>
    <n v="2"/>
    <n v="1"/>
    <n v="62"/>
    <n v="1.6"/>
    <n v="147"/>
    <n v="3.8"/>
    <n v="59"/>
    <n v="1.5225806451612904"/>
    <n v="60.180963322530303"/>
    <n v="1.5530571180007819"/>
    <n v="1"/>
    <m/>
    <m/>
    <n v="6"/>
    <n v="3"/>
    <n v="1"/>
    <m/>
    <m/>
    <m/>
    <n v="5"/>
    <n v="0"/>
    <n v="0"/>
    <n v="1"/>
    <n v="1"/>
    <n v="2"/>
  </r>
  <r>
    <n v="77113"/>
    <x v="1"/>
    <n v="58"/>
    <n v="6"/>
    <n v="2"/>
    <m/>
    <n v="2"/>
    <n v="4"/>
    <n v="1"/>
    <n v="70"/>
    <n v="1.81"/>
    <n v="237"/>
    <n v="6.13"/>
    <n v="67"/>
    <n v="1.7324285714285717"/>
    <n v="63.171566872543124"/>
    <n v="1.6334362291329008"/>
    <n v="1"/>
    <n v="2"/>
    <m/>
    <n v="15"/>
    <n v="3"/>
    <n v="0"/>
    <n v="1"/>
    <n v="1"/>
    <n v="1"/>
    <m/>
    <n v="0"/>
    <n v="0"/>
    <n v="2"/>
    <n v="1"/>
    <n v="2"/>
  </r>
  <r>
    <n v="77114"/>
    <x v="1"/>
    <n v="73"/>
    <n v="1"/>
    <n v="2"/>
    <m/>
    <n v="1"/>
    <n v="4"/>
    <n v="1"/>
    <n v="84"/>
    <n v="2.17"/>
    <n v="225"/>
    <n v="5.82"/>
    <n v="90"/>
    <n v="2.3249999999999997"/>
    <n v="89.072537882397882"/>
    <n v="2.3010405619619454"/>
    <n v="1"/>
    <n v="2"/>
    <m/>
    <n v="9"/>
    <n v="2"/>
    <n v="2"/>
    <n v="3"/>
    <n v="3"/>
    <n v="2"/>
    <n v="2"/>
    <n v="0"/>
    <n v="60"/>
    <n v="1"/>
    <n v="1"/>
    <n v="2"/>
  </r>
  <r>
    <n v="77120"/>
    <x v="1"/>
    <n v="56"/>
    <n v="3"/>
    <n v="2"/>
    <m/>
    <n v="1"/>
    <n v="3"/>
    <n v="5"/>
    <n v="53"/>
    <n v="1.37"/>
    <n v="232"/>
    <n v="6"/>
    <n v="62"/>
    <n v="1.6026415094339626"/>
    <n v="45.87995701319651"/>
    <n v="1.1859536058128155"/>
    <n v="1"/>
    <n v="2"/>
    <m/>
    <n v="7"/>
    <n v="4"/>
    <n v="3"/>
    <n v="3"/>
    <n v="3"/>
    <n v="3"/>
    <n v="2"/>
    <n v="0"/>
    <n v="4"/>
    <n v="1"/>
    <n v="2"/>
    <m/>
  </r>
  <r>
    <n v="77121"/>
    <x v="1"/>
    <n v="42"/>
    <n v="3"/>
    <n v="1"/>
    <n v="2"/>
    <n v="1"/>
    <n v="5"/>
    <n v="3"/>
    <n v="71"/>
    <n v="1.84"/>
    <n v="230"/>
    <n v="5.95"/>
    <n v="80"/>
    <n v="2.0732394366197187"/>
    <n v="71.627288555913637"/>
    <n v="1.8562564921532549"/>
    <n v="2"/>
    <n v="1"/>
    <n v="2"/>
    <n v="14"/>
    <n v="2"/>
    <n v="3"/>
    <n v="3"/>
    <n v="3"/>
    <n v="3"/>
    <m/>
    <n v="0"/>
    <n v="0"/>
    <n v="1"/>
    <n v="2"/>
    <m/>
  </r>
  <r>
    <n v="77123"/>
    <x v="1"/>
    <n v="50"/>
    <n v="7"/>
    <n v="2"/>
    <m/>
    <n v="2"/>
    <n v="4"/>
    <n v="3"/>
    <n v="68"/>
    <n v="1.76"/>
    <n v="263"/>
    <n v="6.8"/>
    <n v="78"/>
    <n v="2.0188235294117649"/>
    <n v="68.074497512343029"/>
    <n v="1.7619281709077019"/>
    <n v="2"/>
    <n v="1"/>
    <n v="2"/>
    <n v="8"/>
    <n v="4"/>
    <n v="2"/>
    <n v="3"/>
    <n v="3"/>
    <n v="3"/>
    <n v="0"/>
    <n v="0"/>
    <n v="2"/>
    <n v="1"/>
    <n v="1"/>
    <n v="2"/>
  </r>
  <r>
    <n v="77126"/>
    <x v="1"/>
    <n v="70"/>
    <n v="3"/>
    <n v="2"/>
    <m/>
    <n v="1"/>
    <n v="4"/>
    <n v="1"/>
    <n v="54"/>
    <n v="1.4"/>
    <n v="202"/>
    <n v="5.22"/>
    <n v="57"/>
    <n v="1.4777777777777776"/>
    <n v="50.568180605077217"/>
    <n v="1.3110269045760758"/>
    <n v="1"/>
    <n v="2"/>
    <m/>
    <n v="6"/>
    <n v="3"/>
    <n v="3"/>
    <n v="3"/>
    <n v="3"/>
    <n v="3"/>
    <n v="1"/>
    <n v="0"/>
    <n v="4"/>
    <n v="1"/>
    <n v="1"/>
    <n v="2"/>
  </r>
  <r>
    <n v="77127"/>
    <x v="1"/>
    <n v="41"/>
    <n v="4"/>
    <n v="2"/>
    <m/>
    <n v="1"/>
    <n v="2"/>
    <n v="1"/>
    <n v="98"/>
    <n v="2.5299999999999998"/>
    <n v="212"/>
    <n v="5.48"/>
    <n v="98"/>
    <n v="2.5299999999999998"/>
    <n v="106.28042541516876"/>
    <n v="2.7437701663303771"/>
    <n v="2"/>
    <n v="2"/>
    <m/>
    <n v="1"/>
    <n v="3"/>
    <n v="0"/>
    <n v="2"/>
    <n v="2"/>
    <n v="1"/>
    <n v="2"/>
    <n v="4"/>
    <n v="3"/>
    <n v="1"/>
    <n v="2"/>
    <m/>
  </r>
  <r>
    <n v="77136"/>
    <x v="1"/>
    <n v="22"/>
    <n v="3"/>
    <n v="2"/>
    <m/>
    <n v="1"/>
    <n v="4"/>
    <n v="6"/>
    <n v="59"/>
    <n v="1.53"/>
    <n v="129"/>
    <n v="3.34"/>
    <n v="56"/>
    <n v="1.4522033898305087"/>
    <n v="64.276205588536499"/>
    <n v="1.666823636448489"/>
    <n v="1"/>
    <m/>
    <m/>
    <n v="6"/>
    <n v="3"/>
    <n v="3"/>
    <n v="3"/>
    <n v="3"/>
    <n v="3"/>
    <n v="2"/>
    <n v="5"/>
    <n v="3"/>
    <n v="1"/>
    <n v="1"/>
    <n v="2"/>
  </r>
  <r>
    <n v="77139"/>
    <x v="1"/>
    <n v="71"/>
    <n v="2"/>
    <n v="2"/>
    <m/>
    <n v="2"/>
    <n v="2"/>
    <n v="2"/>
    <n v="38"/>
    <n v="0.98"/>
    <n v="196"/>
    <n v="5.07"/>
    <n v="32"/>
    <n v="0.82526315789473681"/>
    <n v="42.982261990070008"/>
    <n v="1.1084899144807527"/>
    <n v="1"/>
    <n v="1"/>
    <n v="1"/>
    <n v="3"/>
    <n v="3"/>
    <n v="1"/>
    <m/>
    <m/>
    <m/>
    <m/>
    <n v="0"/>
    <n v="0"/>
    <n v="1"/>
    <n v="1"/>
    <n v="2"/>
  </r>
  <r>
    <n v="77141"/>
    <x v="1"/>
    <n v="42"/>
    <n v="1"/>
    <n v="2"/>
    <m/>
    <n v="2"/>
    <n v="1"/>
    <n v="4"/>
    <n v="53"/>
    <n v="1.37"/>
    <n v="219"/>
    <n v="5.66"/>
    <n v="56"/>
    <n v="1.4475471698113207"/>
    <n v="56.707009407583428"/>
    <n v="1.4658226960073453"/>
    <n v="1"/>
    <n v="2"/>
    <m/>
    <n v="6"/>
    <n v="4"/>
    <n v="3"/>
    <n v="0"/>
    <n v="0"/>
    <n v="2"/>
    <n v="1"/>
    <n v="0"/>
    <n v="0"/>
    <n v="1"/>
    <n v="1"/>
    <n v="1"/>
  </r>
  <r>
    <n v="77144"/>
    <x v="1"/>
    <n v="27"/>
    <n v="3"/>
    <n v="2"/>
    <m/>
    <n v="1"/>
    <n v="4"/>
    <n v="5"/>
    <n v="59"/>
    <n v="1.53"/>
    <n v="184"/>
    <n v="4.76"/>
    <n v="53"/>
    <n v="1.3744067796610171"/>
    <n v="69.176544020661055"/>
    <n v="1.7939002093493459"/>
    <n v="2"/>
    <m/>
    <m/>
    <n v="3"/>
    <n v="3"/>
    <n v="3"/>
    <n v="3"/>
    <n v="3"/>
    <n v="2"/>
    <n v="2"/>
    <n v="0"/>
    <n v="0"/>
    <n v="1"/>
    <n v="2"/>
    <m/>
  </r>
  <r>
    <n v="77153"/>
    <x v="1"/>
    <n v="29"/>
    <n v="3"/>
    <n v="2"/>
    <m/>
    <n v="1"/>
    <n v="4"/>
    <n v="1"/>
    <n v="37"/>
    <n v="0.96"/>
    <n v="162"/>
    <n v="4.1900000000000004"/>
    <n v="43"/>
    <n v="1.1156756756756756"/>
    <n v="30.546019520581211"/>
    <n v="0.79254537134480973"/>
    <n v="2"/>
    <m/>
    <m/>
    <n v="7"/>
    <n v="2"/>
    <n v="0"/>
    <m/>
    <m/>
    <m/>
    <n v="3"/>
    <n v="10"/>
    <n v="0"/>
    <n v="1"/>
    <n v="1"/>
    <n v="2"/>
  </r>
  <r>
    <n v="77154"/>
    <x v="1"/>
    <n v="58"/>
    <n v="4"/>
    <n v="2"/>
    <m/>
    <n v="1"/>
    <n v="3"/>
    <n v="2"/>
    <n v="51"/>
    <n v="1.32"/>
    <n v="247"/>
    <n v="6.39"/>
    <n v="61"/>
    <n v="1.578823529411765"/>
    <n v="53.498382642926778"/>
    <n v="1.3846640213463401"/>
    <n v="1"/>
    <n v="2"/>
    <m/>
    <n v="7"/>
    <n v="3"/>
    <n v="1"/>
    <n v="3"/>
    <n v="2"/>
    <n v="2"/>
    <n v="7"/>
    <n v="4"/>
    <n v="0"/>
    <n v="1"/>
    <n v="1"/>
    <n v="2"/>
  </r>
  <r>
    <n v="77157"/>
    <x v="1"/>
    <n v="47"/>
    <n v="3"/>
    <n v="2"/>
    <m/>
    <n v="1"/>
    <n v="5"/>
    <n v="1"/>
    <n v="78"/>
    <n v="2.02"/>
    <n v="208"/>
    <n v="5.38"/>
    <n v="85"/>
    <n v="2.201282051282051"/>
    <n v="77.683192363858538"/>
    <n v="2.0117954945512082"/>
    <n v="1"/>
    <n v="2"/>
    <m/>
    <n v="15"/>
    <n v="3"/>
    <n v="2"/>
    <n v="3"/>
    <n v="2"/>
    <n v="1"/>
    <n v="1"/>
    <n v="0"/>
    <n v="0"/>
    <n v="1"/>
    <n v="1"/>
    <n v="2"/>
  </r>
  <r>
    <n v="77159"/>
    <x v="1"/>
    <n v="38"/>
    <n v="7"/>
    <n v="2"/>
    <m/>
    <n v="2"/>
    <n v="4"/>
    <n v="1"/>
    <n v="39"/>
    <n v="1.01"/>
    <n v="166"/>
    <n v="4.29"/>
    <n v="48"/>
    <n v="1.2430769230769232"/>
    <n v="51.596697354610633"/>
    <n v="1.3362221622604291"/>
    <n v="2"/>
    <m/>
    <m/>
    <n v="8"/>
    <n v="3"/>
    <n v="3"/>
    <n v="3"/>
    <n v="3"/>
    <n v="3"/>
    <m/>
    <n v="30"/>
    <n v="0"/>
    <n v="1"/>
    <n v="1"/>
    <n v="2"/>
  </r>
  <r>
    <n v="77162"/>
    <x v="1"/>
    <n v="72"/>
    <n v="3"/>
    <n v="2"/>
    <m/>
    <n v="1"/>
    <n v="2"/>
    <n v="4"/>
    <n v="38"/>
    <n v="0.98"/>
    <n v="145"/>
    <n v="3.75"/>
    <n v="48"/>
    <n v="1.2378947368421052"/>
    <n v="34.416435708191997"/>
    <n v="0.8875817630007411"/>
    <n v="1"/>
    <n v="2"/>
    <m/>
    <n v="3"/>
    <n v="3"/>
    <n v="4"/>
    <n v="1"/>
    <n v="1"/>
    <n v="1"/>
    <m/>
    <n v="3"/>
    <n v="3"/>
    <n v="2"/>
    <n v="1"/>
    <n v="2"/>
  </r>
  <r>
    <n v="77163"/>
    <x v="1"/>
    <n v="66"/>
    <n v="1"/>
    <n v="2"/>
    <m/>
    <n v="2"/>
    <n v="1"/>
    <n v="2"/>
    <n v="44"/>
    <n v="1.1399999999999999"/>
    <n v="187"/>
    <n v="4.84"/>
    <n v="49"/>
    <n v="1.2695454545454543"/>
    <n v="40.114656887049662"/>
    <n v="1.0393342920735593"/>
    <n v="1"/>
    <n v="2"/>
    <m/>
    <n v="7"/>
    <n v="4"/>
    <n v="1"/>
    <m/>
    <m/>
    <m/>
    <n v="0"/>
    <n v="0"/>
    <n v="0"/>
    <n v="2"/>
    <n v="1"/>
    <n v="2"/>
  </r>
  <r>
    <n v="77164"/>
    <x v="1"/>
    <n v="56"/>
    <n v="6"/>
    <n v="2"/>
    <m/>
    <n v="2"/>
    <n v="1"/>
    <n v="1"/>
    <n v="67"/>
    <n v="1.73"/>
    <n v="170"/>
    <n v="4.4000000000000004"/>
    <n v="73"/>
    <n v="1.8849253731343283"/>
    <n v="52.383102672190304"/>
    <n v="1.3525786212371527"/>
    <n v="1"/>
    <n v="2"/>
    <m/>
    <n v="5"/>
    <n v="3"/>
    <n v="1"/>
    <m/>
    <m/>
    <m/>
    <m/>
    <n v="0"/>
    <n v="0"/>
    <n v="1"/>
    <n v="1"/>
    <n v="2"/>
  </r>
  <r>
    <n v="77167"/>
    <x v="1"/>
    <n v="40"/>
    <n v="4"/>
    <n v="2"/>
    <m/>
    <n v="2"/>
    <n v="3"/>
    <n v="1"/>
    <n v="26"/>
    <n v="0.67"/>
    <n v="146"/>
    <n v="3.78"/>
    <n v="31"/>
    <n v="0.79884615384615387"/>
    <n v="22.721598656277589"/>
    <n v="0.58551811921946095"/>
    <n v="1"/>
    <n v="2"/>
    <m/>
    <n v="2"/>
    <n v="2"/>
    <n v="2"/>
    <n v="3"/>
    <n v="3"/>
    <n v="2"/>
    <m/>
    <n v="0"/>
    <n v="0"/>
    <n v="1"/>
    <n v="2"/>
    <m/>
  </r>
  <r>
    <n v="77168"/>
    <x v="1"/>
    <n v="80"/>
    <n v="3"/>
    <n v="2"/>
    <m/>
    <n v="1"/>
    <n v="4"/>
    <n v="2"/>
    <n v="87"/>
    <n v="2.25"/>
    <n v="211"/>
    <n v="5.46"/>
    <n v="93"/>
    <n v="2.4051724137931036"/>
    <n v="86.476421772289868"/>
    <n v="2.2364591837661174"/>
    <n v="1"/>
    <n v="2"/>
    <m/>
    <n v="8"/>
    <n v="1"/>
    <n v="0"/>
    <n v="3"/>
    <n v="3"/>
    <n v="2"/>
    <n v="0"/>
    <n v="0"/>
    <n v="0"/>
    <n v="1"/>
    <n v="1"/>
    <n v="2"/>
  </r>
  <r>
    <n v="77170"/>
    <x v="1"/>
    <n v="58"/>
    <n v="2"/>
    <n v="2"/>
    <m/>
    <n v="2"/>
    <n v="4"/>
    <n v="1"/>
    <n v="87"/>
    <n v="2.25"/>
    <n v="180"/>
    <n v="4.6500000000000004"/>
    <n v="97"/>
    <n v="2.5086206896551726"/>
    <n v="68.014321629636811"/>
    <n v="1.7589910766285382"/>
    <n v="1"/>
    <n v="2"/>
    <m/>
    <n v="14"/>
    <n v="2"/>
    <n v="3"/>
    <m/>
    <m/>
    <m/>
    <m/>
    <n v="0"/>
    <n v="0"/>
    <n v="1"/>
    <n v="1"/>
    <n v="2"/>
  </r>
  <r>
    <n v="77171"/>
    <x v="1"/>
    <n v="69"/>
    <n v="2"/>
    <n v="2"/>
    <m/>
    <n v="2"/>
    <n v="2"/>
    <n v="2"/>
    <n v="36"/>
    <n v="0.93"/>
    <n v="222"/>
    <n v="5.74"/>
    <n v="35"/>
    <n v="0.90416666666666679"/>
    <n v="33.275718525317927"/>
    <n v="0.8596227285707132"/>
    <n v="1"/>
    <n v="2"/>
    <m/>
    <n v="6"/>
    <n v="3"/>
    <n v="2"/>
    <n v="3"/>
    <n v="3"/>
    <n v="2"/>
    <m/>
    <n v="0"/>
    <n v="0"/>
    <n v="2"/>
    <n v="1"/>
    <n v="2"/>
  </r>
  <r>
    <n v="77176"/>
    <x v="1"/>
    <n v="41"/>
    <n v="1"/>
    <n v="2"/>
    <m/>
    <n v="2"/>
    <n v="2"/>
    <n v="1"/>
    <n v="40"/>
    <n v="1.03"/>
    <n v="203"/>
    <n v="5.25"/>
    <n v="41"/>
    <n v="1.0557500000000002"/>
    <n v="35.378207929035185"/>
    <n v="0.91098885417265607"/>
    <n v="1"/>
    <n v="2"/>
    <m/>
    <n v="14"/>
    <n v="3"/>
    <n v="1"/>
    <n v="3"/>
    <n v="3"/>
    <n v="1"/>
    <n v="0"/>
    <n v="0"/>
    <n v="0"/>
    <n v="2"/>
    <n v="1"/>
    <n v="2"/>
  </r>
  <r>
    <n v="77178"/>
    <x v="1"/>
    <n v="80"/>
    <n v="3"/>
    <n v="2"/>
    <m/>
    <n v="1"/>
    <n v="2"/>
    <n v="1"/>
    <n v="58"/>
    <n v="1.5"/>
    <n v="151"/>
    <n v="3.9"/>
    <n v="57"/>
    <n v="1.4741379310344827"/>
    <n v="60.327791387147094"/>
    <n v="1.5602015013917352"/>
    <n v="1"/>
    <n v="2"/>
    <m/>
    <n v="5"/>
    <n v="2"/>
    <n v="2"/>
    <n v="3"/>
    <n v="3"/>
    <n v="3"/>
    <m/>
    <n v="8"/>
    <n v="1"/>
    <n v="1"/>
    <n v="1"/>
    <n v="2"/>
  </r>
  <r>
    <n v="77185"/>
    <x v="1"/>
    <n v="51"/>
    <n v="3"/>
    <n v="2"/>
    <m/>
    <n v="1"/>
    <n v="5"/>
    <n v="5"/>
    <n v="111"/>
    <n v="2.87"/>
    <n v="267"/>
    <n v="6.9"/>
    <n v="114"/>
    <n v="2.9475675675675674"/>
    <n v="99.919135113540136"/>
    <n v="2.5834947547374796"/>
    <n v="2"/>
    <n v="1"/>
    <n v="2"/>
    <n v="15"/>
    <n v="3"/>
    <n v="1"/>
    <n v="3"/>
    <n v="2"/>
    <n v="1"/>
    <n v="4"/>
    <n v="5"/>
    <n v="2"/>
    <n v="1"/>
    <n v="1"/>
    <n v="2"/>
  </r>
  <r>
    <n v="77187"/>
    <x v="1"/>
    <n v="80"/>
    <n v="3"/>
    <n v="2"/>
    <m/>
    <n v="1"/>
    <n v="2"/>
    <n v="5"/>
    <n v="42"/>
    <n v="1.0900000000000001"/>
    <n v="256"/>
    <n v="6.62"/>
    <n v="49"/>
    <n v="1.2716666666666667"/>
    <n v="39.472618085432025"/>
    <n v="1.0244084217409739"/>
    <n v="1"/>
    <n v="2"/>
    <m/>
    <n v="7"/>
    <n v="4"/>
    <n v="3"/>
    <n v="3"/>
    <n v="3"/>
    <n v="3"/>
    <m/>
    <n v="0"/>
    <n v="1"/>
    <n v="2"/>
    <n v="1"/>
    <n v="2"/>
  </r>
  <r>
    <n v="77189"/>
    <x v="1"/>
    <n v="56"/>
    <n v="3"/>
    <n v="2"/>
    <m/>
    <n v="1"/>
    <n v="3"/>
    <n v="3"/>
    <n v="47"/>
    <n v="1.22"/>
    <n v="224"/>
    <n v="5.79"/>
    <n v="43"/>
    <n v="1.1161702127659574"/>
    <n v="44.956672255860134"/>
    <n v="1.1669604287691355"/>
    <n v="2"/>
    <n v="1"/>
    <n v="1"/>
    <n v="2"/>
    <n v="5"/>
    <n v="2"/>
    <m/>
    <m/>
    <m/>
    <n v="0"/>
    <n v="0"/>
    <n v="0"/>
    <n v="1"/>
    <n v="1"/>
    <n v="2"/>
  </r>
  <r>
    <n v="77191"/>
    <x v="1"/>
    <n v="80"/>
    <n v="3"/>
    <n v="2"/>
    <m/>
    <n v="2"/>
    <n v="9"/>
    <n v="2"/>
    <n v="66"/>
    <n v="1.71"/>
    <n v="147"/>
    <n v="3.8"/>
    <n v="71"/>
    <n v="1.8395454545454546"/>
    <n v="63.749520559815636"/>
    <n v="1.6516921235952231"/>
    <n v="1"/>
    <n v="2"/>
    <m/>
    <n v="2"/>
    <n v="3"/>
    <n v="2"/>
    <n v="2"/>
    <n v="2"/>
    <n v="2"/>
    <m/>
    <n v="0"/>
    <n v="0"/>
    <n v="2"/>
    <n v="1"/>
    <n v="2"/>
  </r>
  <r>
    <n v="77197"/>
    <x v="1"/>
    <n v="47"/>
    <n v="4"/>
    <n v="2"/>
    <m/>
    <n v="1"/>
    <n v="4"/>
    <n v="5"/>
    <n v="66"/>
    <n v="1.71"/>
    <n v="187"/>
    <n v="4.84"/>
    <n v="61"/>
    <n v="1.5804545454545456"/>
    <n v="61.543322655263516"/>
    <n v="1.5945315415227366"/>
    <n v="2"/>
    <n v="1"/>
    <n v="1"/>
    <n v="12"/>
    <n v="4"/>
    <n v="0"/>
    <m/>
    <m/>
    <m/>
    <n v="5"/>
    <n v="0"/>
    <n v="0"/>
    <n v="1"/>
    <n v="1"/>
    <n v="2"/>
  </r>
  <r>
    <n v="77198"/>
    <x v="1"/>
    <n v="70"/>
    <n v="6"/>
    <n v="2"/>
    <m/>
    <n v="2"/>
    <n v="3"/>
    <n v="1"/>
    <n v="51"/>
    <n v="1.32"/>
    <n v="187"/>
    <n v="4.84"/>
    <n v="59"/>
    <n v="1.527058823529412"/>
    <n v="42.793022088795567"/>
    <n v="1.1075841011217678"/>
    <n v="1"/>
    <n v="2"/>
    <m/>
    <n v="3"/>
    <n v="3"/>
    <n v="3"/>
    <n v="3"/>
    <n v="3"/>
    <n v="3"/>
    <m/>
    <n v="0"/>
    <n v="0"/>
    <n v="2"/>
    <n v="1"/>
    <n v="2"/>
  </r>
  <r>
    <n v="77199"/>
    <x v="1"/>
    <n v="54"/>
    <n v="3"/>
    <n v="2"/>
    <m/>
    <n v="1"/>
    <n v="1"/>
    <n v="3"/>
    <n v="41"/>
    <n v="1.06"/>
    <n v="160"/>
    <n v="4.1399999999999997"/>
    <n v="50"/>
    <n v="1.2926829268292683"/>
    <n v="42.978728451499926"/>
    <n v="1.1111573697217054"/>
    <n v="1"/>
    <n v="1"/>
    <n v="1"/>
    <n v="2"/>
    <n v="5"/>
    <n v="0"/>
    <m/>
    <m/>
    <m/>
    <m/>
    <n v="0"/>
    <n v="0"/>
    <n v="1"/>
    <n v="1"/>
    <n v="2"/>
  </r>
  <r>
    <n v="77200"/>
    <x v="1"/>
    <n v="68"/>
    <n v="4"/>
    <n v="2"/>
    <m/>
    <n v="1"/>
    <n v="3"/>
    <n v="5"/>
    <n v="50"/>
    <n v="1.29"/>
    <n v="233"/>
    <n v="6.03"/>
    <n v="60"/>
    <n v="1.548"/>
    <n v="47.85537576191259"/>
    <n v="1.2346686946573449"/>
    <n v="2"/>
    <n v="2"/>
    <m/>
    <n v="5"/>
    <n v="4"/>
    <n v="2"/>
    <n v="3"/>
    <n v="2"/>
    <n v="2"/>
    <m/>
    <n v="0"/>
    <n v="0"/>
    <n v="1"/>
    <n v="1"/>
    <n v="2"/>
  </r>
  <r>
    <n v="77205"/>
    <x v="1"/>
    <n v="57"/>
    <n v="6"/>
    <n v="2"/>
    <m/>
    <n v="2"/>
    <n v="4"/>
    <n v="1"/>
    <n v="54"/>
    <n v="1.4"/>
    <n v="209"/>
    <n v="5.4"/>
    <n v="52"/>
    <n v="1.3481481481481481"/>
    <n v="57.475927132336274"/>
    <n v="1.4901166293568664"/>
    <n v="2"/>
    <n v="2"/>
    <m/>
    <n v="14"/>
    <n v="3"/>
    <n v="1"/>
    <n v="3"/>
    <n v="3"/>
    <n v="3"/>
    <n v="1"/>
    <n v="0"/>
    <n v="0"/>
    <n v="1"/>
    <n v="1"/>
    <n v="2"/>
  </r>
  <r>
    <n v="77220"/>
    <x v="1"/>
    <n v="25"/>
    <n v="4"/>
    <n v="2"/>
    <m/>
    <n v="1"/>
    <n v="4"/>
    <n v="5"/>
    <n v="82"/>
    <n v="2.12"/>
    <n v="141"/>
    <n v="3.65"/>
    <n v="82"/>
    <n v="2.12"/>
    <n v="84.692195712636149"/>
    <n v="2.189603108668154"/>
    <n v="1"/>
    <m/>
    <m/>
    <n v="2"/>
    <n v="4"/>
    <n v="1"/>
    <m/>
    <m/>
    <m/>
    <n v="5"/>
    <n v="2"/>
    <n v="21"/>
    <n v="1"/>
    <n v="1"/>
    <n v="2"/>
  </r>
  <r>
    <n v="77221"/>
    <x v="1"/>
    <n v="39"/>
    <n v="3"/>
    <n v="2"/>
    <m/>
    <n v="1"/>
    <n v="4"/>
    <n v="1"/>
    <n v="28"/>
    <n v="0.72"/>
    <n v="145"/>
    <n v="3.75"/>
    <n v="28"/>
    <n v="0.72"/>
    <n v="23.996046186691427"/>
    <n v="0.61704118765777949"/>
    <n v="2"/>
    <m/>
    <m/>
    <n v="4"/>
    <n v="4"/>
    <n v="3"/>
    <n v="3"/>
    <n v="3"/>
    <n v="3"/>
    <m/>
    <n v="0"/>
    <n v="0"/>
    <n v="2"/>
    <n v="1"/>
    <n v="2"/>
  </r>
  <r>
    <n v="77223"/>
    <x v="1"/>
    <n v="65"/>
    <n v="2"/>
    <n v="2"/>
    <m/>
    <n v="2"/>
    <n v="4"/>
    <n v="1"/>
    <n v="78"/>
    <n v="2.02"/>
    <n v="223"/>
    <n v="5.77"/>
    <n v="83"/>
    <n v="2.1494871794871795"/>
    <n v="79.694515347023071"/>
    <n v="2.0638836025767513"/>
    <n v="2"/>
    <n v="2"/>
    <m/>
    <n v="6"/>
    <n v="3"/>
    <n v="3"/>
    <n v="3"/>
    <n v="3"/>
    <n v="3"/>
    <n v="0"/>
    <n v="0"/>
    <n v="0"/>
    <n v="1"/>
    <n v="1"/>
    <n v="2"/>
  </r>
  <r>
    <n v="77224"/>
    <x v="1"/>
    <n v="22"/>
    <n v="3"/>
    <n v="2"/>
    <m/>
    <n v="1"/>
    <n v="4"/>
    <n v="5"/>
    <n v="51"/>
    <n v="1.32"/>
    <n v="160"/>
    <n v="4.1399999999999997"/>
    <n v="61"/>
    <n v="1.578823529411765"/>
    <n v="50.243029899289041"/>
    <n v="1.3004078326874811"/>
    <n v="1"/>
    <m/>
    <m/>
    <n v="15"/>
    <n v="1"/>
    <n v="0"/>
    <m/>
    <m/>
    <m/>
    <n v="0"/>
    <n v="2"/>
    <n v="0"/>
    <n v="2"/>
    <n v="1"/>
    <n v="2"/>
  </r>
  <r>
    <n v="77234"/>
    <x v="1"/>
    <n v="24"/>
    <n v="4"/>
    <n v="2"/>
    <m/>
    <n v="1"/>
    <n v="5"/>
    <n v="5"/>
    <n v="55"/>
    <n v="1.42"/>
    <n v="198"/>
    <n v="5.12"/>
    <n v="51"/>
    <n v="1.3167272727272727"/>
    <n v="63.045002426099124"/>
    <n v="1.6277073353647409"/>
    <n v="2"/>
    <m/>
    <m/>
    <n v="6"/>
    <n v="3"/>
    <n v="0"/>
    <m/>
    <m/>
    <m/>
    <n v="1"/>
    <n v="1"/>
    <n v="1"/>
    <n v="1"/>
    <n v="1"/>
    <n v="2"/>
  </r>
  <r>
    <n v="77235"/>
    <x v="1"/>
    <n v="32"/>
    <n v="6"/>
    <n v="2"/>
    <m/>
    <n v="2"/>
    <n v="5"/>
    <n v="1"/>
    <n v="41"/>
    <n v="1.06"/>
    <n v="203"/>
    <n v="5.25"/>
    <n v="36"/>
    <n v="0.93073170731707322"/>
    <n v="35.215084748207467"/>
    <n v="0.91043877641707105"/>
    <n v="1"/>
    <m/>
    <m/>
    <n v="7"/>
    <n v="2"/>
    <n v="3"/>
    <m/>
    <m/>
    <m/>
    <n v="0"/>
    <n v="2"/>
    <n v="0"/>
    <n v="1"/>
    <n v="1"/>
    <n v="2"/>
  </r>
  <r>
    <n v="77236"/>
    <x v="1"/>
    <n v="44"/>
    <n v="3"/>
    <n v="2"/>
    <m/>
    <n v="1"/>
    <n v="4"/>
    <n v="1"/>
    <n v="53"/>
    <n v="1.37"/>
    <n v="165"/>
    <n v="4.2699999999999996"/>
    <n v="47"/>
    <n v="1.2149056603773585"/>
    <n v="56.227552924560243"/>
    <n v="1.4534291982386327"/>
    <n v="2"/>
    <n v="2"/>
    <m/>
    <n v="9"/>
    <n v="3"/>
    <n v="2"/>
    <n v="3"/>
    <n v="2"/>
    <n v="2"/>
    <n v="1"/>
    <n v="1"/>
    <n v="2"/>
    <n v="1"/>
    <n v="1"/>
    <n v="2"/>
  </r>
  <r>
    <n v="77237"/>
    <x v="1"/>
    <n v="21"/>
    <n v="4"/>
    <n v="2"/>
    <m/>
    <n v="1"/>
    <n v="4"/>
    <n v="5"/>
    <n v="27"/>
    <n v="0.7"/>
    <n v="267"/>
    <n v="6.9"/>
    <n v="34"/>
    <n v="0.88148148148148142"/>
    <n v="29.302677449304515"/>
    <n v="0.75969904498196883"/>
    <n v="2"/>
    <m/>
    <m/>
    <n v="1"/>
    <n v="4"/>
    <n v="2"/>
    <m/>
    <m/>
    <m/>
    <n v="0"/>
    <n v="3"/>
    <n v="0"/>
    <n v="1"/>
    <n v="2"/>
    <m/>
  </r>
  <r>
    <n v="77239"/>
    <x v="1"/>
    <n v="36"/>
    <n v="3"/>
    <n v="2"/>
    <m/>
    <n v="1"/>
    <n v="1"/>
    <n v="3"/>
    <n v="45"/>
    <n v="1.1599999999999999"/>
    <n v="182"/>
    <n v="4.71"/>
    <n v="43"/>
    <n v="1.1084444444444443"/>
    <n v="39.308456406802904"/>
    <n v="1.0132846540420304"/>
    <n v="2"/>
    <m/>
    <m/>
    <n v="2"/>
    <n v="4"/>
    <n v="3"/>
    <n v="2"/>
    <n v="3"/>
    <n v="3"/>
    <n v="1"/>
    <n v="0"/>
    <n v="0"/>
    <n v="1"/>
    <n v="2"/>
    <m/>
  </r>
  <r>
    <n v="77245"/>
    <x v="1"/>
    <n v="73"/>
    <n v="6"/>
    <n v="2"/>
    <m/>
    <n v="2"/>
    <n v="5"/>
    <n v="1"/>
    <n v="87"/>
    <n v="2.25"/>
    <n v="250"/>
    <n v="6.47"/>
    <n v="94"/>
    <n v="2.4310344827586206"/>
    <n v="82.550523894688325"/>
    <n v="2.1349273421040085"/>
    <n v="1"/>
    <n v="2"/>
    <m/>
    <n v="7"/>
    <n v="2"/>
    <n v="3"/>
    <n v="2"/>
    <n v="2"/>
    <n v="2"/>
    <m/>
    <n v="0"/>
    <n v="0"/>
    <n v="2"/>
    <n v="1"/>
    <n v="2"/>
  </r>
  <r>
    <n v="77247"/>
    <x v="1"/>
    <n v="67"/>
    <n v="1"/>
    <n v="2"/>
    <m/>
    <n v="2"/>
    <n v="1"/>
    <n v="1"/>
    <n v="57"/>
    <n v="1.47"/>
    <n v="182"/>
    <n v="4.71"/>
    <n v="58"/>
    <n v="1.4957894736842106"/>
    <n v="58.447180398028408"/>
    <n v="1.5073220207912588"/>
    <n v="1"/>
    <n v="2"/>
    <m/>
    <n v="3"/>
    <n v="2"/>
    <n v="2"/>
    <n v="0"/>
    <n v="1"/>
    <n v="2"/>
    <n v="0"/>
    <n v="0"/>
    <n v="0"/>
    <n v="2"/>
    <n v="1"/>
    <n v="2"/>
  </r>
  <r>
    <n v="77248"/>
    <x v="1"/>
    <n v="22"/>
    <n v="6"/>
    <n v="2"/>
    <m/>
    <n v="2"/>
    <n v="4"/>
    <n v="6"/>
    <n v="50"/>
    <n v="1.29"/>
    <n v="305"/>
    <n v="7.89"/>
    <n v="51"/>
    <n v="1.3158000000000001"/>
    <n v="59.116133740294764"/>
    <n v="1.5251962504996051"/>
    <n v="2"/>
    <m/>
    <m/>
    <n v="9"/>
    <n v="3"/>
    <n v="2"/>
    <n v="3"/>
    <n v="2"/>
    <n v="2"/>
    <n v="2"/>
    <n v="0"/>
    <n v="0"/>
    <n v="1"/>
    <n v="1"/>
    <n v="2"/>
  </r>
  <r>
    <n v="77251"/>
    <x v="1"/>
    <n v="26"/>
    <n v="4"/>
    <n v="2"/>
    <m/>
    <n v="1"/>
    <n v="4"/>
    <n v="1"/>
    <n v="28"/>
    <n v="0.72"/>
    <n v="203"/>
    <n v="5.25"/>
    <n v="38"/>
    <n v="0.97714285714285709"/>
    <n v="38.559563764210708"/>
    <n v="0.99153163965113245"/>
    <n v="2"/>
    <m/>
    <m/>
    <n v="6"/>
    <n v="5"/>
    <n v="0"/>
    <m/>
    <m/>
    <m/>
    <n v="16"/>
    <n v="0"/>
    <n v="0"/>
    <n v="1"/>
    <n v="1"/>
    <n v="2"/>
  </r>
  <r>
    <n v="77255"/>
    <x v="1"/>
    <n v="60"/>
    <n v="3"/>
    <n v="2"/>
    <m/>
    <n v="1"/>
    <n v="4"/>
    <n v="6"/>
    <n v="43"/>
    <n v="1.1100000000000001"/>
    <n v="169"/>
    <n v="4.37"/>
    <n v="53"/>
    <n v="1.3681395348837211"/>
    <n v="40.339071741984483"/>
    <n v="1.0413109217116927"/>
    <n v="2"/>
    <n v="1"/>
    <n v="2"/>
    <n v="6"/>
    <n v="3"/>
    <n v="2"/>
    <m/>
    <m/>
    <m/>
    <n v="0"/>
    <n v="1"/>
    <n v="0"/>
    <n v="1"/>
    <n v="1"/>
    <n v="2"/>
  </r>
  <r>
    <n v="77263"/>
    <x v="1"/>
    <n v="44"/>
    <n v="1"/>
    <n v="2"/>
    <m/>
    <n v="2"/>
    <n v="1"/>
    <n v="1"/>
    <n v="43"/>
    <n v="1.1100000000000001"/>
    <n v="228"/>
    <n v="5.9"/>
    <n v="50"/>
    <n v="1.2906976744186047"/>
    <n v="34.341559264184724"/>
    <n v="0.88649141356383832"/>
    <n v="1"/>
    <n v="2"/>
    <m/>
    <m/>
    <n v="3"/>
    <n v="0"/>
    <n v="3"/>
    <n v="3"/>
    <n v="1"/>
    <m/>
    <n v="0"/>
    <n v="0"/>
    <n v="1"/>
    <n v="2"/>
    <m/>
  </r>
  <r>
    <n v="77265"/>
    <x v="1"/>
    <n v="41"/>
    <n v="4"/>
    <n v="2"/>
    <m/>
    <n v="1"/>
    <n v="5"/>
    <n v="1"/>
    <n v="39"/>
    <n v="1.01"/>
    <n v="184"/>
    <n v="4.76"/>
    <n v="40"/>
    <n v="1.0358974358974358"/>
    <n v="39.775539256985248"/>
    <n v="1.0300844781937206"/>
    <n v="2"/>
    <n v="2"/>
    <m/>
    <n v="15"/>
    <n v="4"/>
    <n v="2"/>
    <n v="3"/>
    <n v="3"/>
    <n v="3"/>
    <n v="2"/>
    <n v="0"/>
    <n v="2"/>
    <n v="1"/>
    <n v="1"/>
    <n v="2"/>
  </r>
  <r>
    <n v="77279"/>
    <x v="1"/>
    <n v="38"/>
    <n v="3"/>
    <n v="2"/>
    <m/>
    <n v="1"/>
    <n v="5"/>
    <n v="1"/>
    <n v="60"/>
    <n v="1.55"/>
    <n v="171"/>
    <n v="4.42"/>
    <n v="68"/>
    <n v="1.7566666666666668"/>
    <n v="66.083777276398251"/>
    <n v="1.707164246306955"/>
    <n v="2"/>
    <m/>
    <m/>
    <n v="15"/>
    <n v="3"/>
    <n v="2"/>
    <n v="3"/>
    <n v="3"/>
    <n v="2"/>
    <n v="2"/>
    <n v="0"/>
    <n v="0"/>
    <n v="1"/>
    <n v="1"/>
    <n v="2"/>
  </r>
  <r>
    <n v="77285"/>
    <x v="1"/>
    <n v="29"/>
    <n v="4"/>
    <n v="2"/>
    <m/>
    <n v="1"/>
    <n v="2"/>
    <n v="1"/>
    <n v="46"/>
    <n v="1.19"/>
    <n v="131"/>
    <n v="3.39"/>
    <n v="55"/>
    <n v="1.4228260869565219"/>
    <n v="47.403554887172604"/>
    <n v="1.2263093546899"/>
    <n v="2"/>
    <m/>
    <m/>
    <n v="3"/>
    <n v="3"/>
    <n v="0"/>
    <m/>
    <m/>
    <m/>
    <n v="0"/>
    <n v="4"/>
    <n v="0"/>
    <n v="1"/>
    <n v="1"/>
    <n v="2"/>
  </r>
  <r>
    <n v="77287"/>
    <x v="1"/>
    <n v="53"/>
    <n v="6"/>
    <n v="2"/>
    <m/>
    <n v="1"/>
    <n v="5"/>
    <n v="1"/>
    <n v="106"/>
    <n v="2.74"/>
    <n v="268"/>
    <n v="6.93"/>
    <n v="116"/>
    <n v="2.9984905660377361"/>
    <n v="112.03283670735165"/>
    <n v="2.895943137529656"/>
    <n v="2"/>
    <n v="2"/>
    <m/>
    <n v="15"/>
    <n v="3"/>
    <n v="3"/>
    <n v="3"/>
    <n v="2"/>
    <n v="1"/>
    <n v="1"/>
    <n v="1"/>
    <n v="1"/>
    <n v="1"/>
    <n v="1"/>
    <n v="2"/>
  </r>
  <r>
    <n v="77290"/>
    <x v="1"/>
    <n v="44"/>
    <n v="4"/>
    <n v="2"/>
    <m/>
    <n v="1"/>
    <n v="3"/>
    <n v="2"/>
    <n v="44"/>
    <n v="1.1399999999999999"/>
    <n v="277"/>
    <n v="7.16"/>
    <n v="45"/>
    <n v="1.1659090909090908"/>
    <n v="46.379597250160558"/>
    <n v="1.2016532014814325"/>
    <n v="2"/>
    <n v="2"/>
    <m/>
    <n v="4"/>
    <n v="5"/>
    <n v="3"/>
    <n v="3"/>
    <n v="3"/>
    <n v="3"/>
    <n v="0"/>
    <n v="0"/>
    <n v="1"/>
    <n v="1"/>
    <n v="2"/>
    <m/>
  </r>
  <r>
    <n v="77291"/>
    <x v="1"/>
    <n v="42"/>
    <n v="3"/>
    <n v="2"/>
    <m/>
    <n v="1"/>
    <n v="3"/>
    <n v="3"/>
    <n v="68"/>
    <n v="1.76"/>
    <n v="189"/>
    <n v="4.8899999999999997"/>
    <n v="66"/>
    <n v="1.7082352941176471"/>
    <n v="77.725974868403213"/>
    <n v="2.0117311142410244"/>
    <n v="2"/>
    <n v="2"/>
    <m/>
    <n v="2"/>
    <n v="3"/>
    <n v="3"/>
    <n v="3"/>
    <n v="3"/>
    <n v="3"/>
    <n v="1"/>
    <n v="0"/>
    <n v="0"/>
    <n v="1"/>
    <n v="1"/>
    <n v="2"/>
  </r>
  <r>
    <n v="77299"/>
    <x v="1"/>
    <n v="67"/>
    <n v="4"/>
    <n v="2"/>
    <m/>
    <n v="1"/>
    <n v="2"/>
    <n v="1"/>
    <n v="101"/>
    <n v="2.61"/>
    <n v="250"/>
    <n v="6.47"/>
    <n v="110"/>
    <n v="2.8425742574257424"/>
    <n v="92.694251028018101"/>
    <n v="2.3953662889418537"/>
    <n v="1"/>
    <n v="2"/>
    <m/>
    <n v="9"/>
    <n v="4"/>
    <n v="2"/>
    <n v="2"/>
    <n v="2"/>
    <n v="2"/>
    <n v="2"/>
    <n v="0"/>
    <n v="0"/>
    <n v="1"/>
    <n v="1"/>
    <n v="2"/>
  </r>
  <r>
    <n v="77303"/>
    <x v="1"/>
    <n v="60"/>
    <n v="4"/>
    <n v="2"/>
    <m/>
    <n v="1"/>
    <n v="5"/>
    <n v="1"/>
    <n v="47"/>
    <n v="1.22"/>
    <n v="100"/>
    <n v="2.59"/>
    <n v="45"/>
    <n v="1.1680851063829787"/>
    <n v="46.529623836336192"/>
    <n v="1.2077902357517054"/>
    <n v="1"/>
    <n v="2"/>
    <m/>
    <n v="7"/>
    <n v="3"/>
    <n v="3"/>
    <n v="3"/>
    <n v="3"/>
    <n v="3"/>
    <n v="0"/>
    <n v="0"/>
    <n v="0"/>
    <n v="1"/>
    <n v="1"/>
    <n v="2"/>
  </r>
  <r>
    <n v="77304"/>
    <x v="1"/>
    <n v="21"/>
    <n v="3"/>
    <n v="2"/>
    <m/>
    <n v="1"/>
    <n v="4"/>
    <n v="6"/>
    <n v="46"/>
    <n v="1.19"/>
    <n v="224"/>
    <n v="5.79"/>
    <n v="53"/>
    <n v="1.3710869565217392"/>
    <n v="48.571519355942947"/>
    <n v="1.2565240876863499"/>
    <n v="2"/>
    <m/>
    <m/>
    <n v="2"/>
    <n v="4"/>
    <n v="2"/>
    <m/>
    <m/>
    <m/>
    <n v="3"/>
    <n v="0"/>
    <n v="8"/>
    <n v="1"/>
    <n v="1"/>
    <n v="2"/>
  </r>
  <r>
    <n v="77305"/>
    <x v="1"/>
    <n v="58"/>
    <n v="3"/>
    <n v="2"/>
    <m/>
    <n v="1"/>
    <n v="2"/>
    <n v="3"/>
    <n v="51"/>
    <n v="1.32"/>
    <n v="151"/>
    <n v="3.9"/>
    <n v="54"/>
    <n v="1.3976470588235295"/>
    <n v="49.434856436932897"/>
    <n v="1.279490401897087"/>
    <n v="1"/>
    <n v="2"/>
    <m/>
    <n v="2"/>
    <n v="5"/>
    <n v="4"/>
    <n v="2"/>
    <n v="4"/>
    <n v="4"/>
    <m/>
    <n v="0"/>
    <n v="15"/>
    <n v="2"/>
    <n v="1"/>
    <n v="2"/>
  </r>
  <r>
    <n v="77308"/>
    <x v="1"/>
    <n v="51"/>
    <n v="3"/>
    <n v="2"/>
    <m/>
    <n v="1"/>
    <n v="5"/>
    <n v="1"/>
    <n v="78"/>
    <n v="2.02"/>
    <n v="214"/>
    <n v="5.53"/>
    <n v="80"/>
    <n v="2.0717948717948715"/>
    <n v="83.016501080528272"/>
    <n v="2.1499145151623988"/>
    <n v="2"/>
    <n v="1"/>
    <n v="2"/>
    <n v="15"/>
    <n v="3"/>
    <n v="1"/>
    <n v="3"/>
    <n v="3"/>
    <n v="2"/>
    <n v="0"/>
    <n v="1"/>
    <n v="0"/>
    <n v="1"/>
    <n v="1"/>
    <n v="2"/>
  </r>
  <r>
    <n v="77399"/>
    <x v="1"/>
    <n v="80"/>
    <n v="3"/>
    <n v="2"/>
    <m/>
    <n v="1"/>
    <n v="3"/>
    <n v="1"/>
    <n v="65"/>
    <n v="1.68"/>
    <n v="169"/>
    <n v="4.37"/>
    <n v="63"/>
    <n v="1.6283076923076922"/>
    <n v="66.15947888260871"/>
    <n v="1.7099680695812713"/>
    <n v="1"/>
    <n v="2"/>
    <m/>
    <n v="6"/>
    <n v="1"/>
    <n v="3"/>
    <m/>
    <m/>
    <m/>
    <n v="0"/>
    <n v="0"/>
    <n v="0"/>
    <n v="1"/>
    <n v="1"/>
    <n v="2"/>
  </r>
  <r>
    <n v="77405"/>
    <x v="1"/>
    <n v="53"/>
    <n v="3"/>
    <n v="2"/>
    <m/>
    <n v="1"/>
    <n v="4"/>
    <n v="4"/>
    <n v="36"/>
    <n v="0.93"/>
    <n v="333"/>
    <n v="8.61"/>
    <n v="36"/>
    <n v="0.93000000000000016"/>
    <n v="44.196157734434188"/>
    <n v="1.1417340748062166"/>
    <n v="1"/>
    <n v="2"/>
    <m/>
    <n v="10"/>
    <n v="2"/>
    <n v="2"/>
    <n v="3"/>
    <n v="2"/>
    <n v="2"/>
    <n v="7"/>
    <n v="0"/>
    <n v="2"/>
    <n v="1"/>
    <n v="1"/>
    <n v="2"/>
  </r>
  <r>
    <n v="77407"/>
    <x v="1"/>
    <n v="44"/>
    <n v="3"/>
    <n v="1"/>
    <n v="1"/>
    <n v="1"/>
    <n v="4"/>
    <n v="4"/>
    <n v="100"/>
    <n v="2.59"/>
    <n v="190"/>
    <n v="4.91"/>
    <n v="99"/>
    <n v="2.5640999999999998"/>
    <n v="94.19210790009771"/>
    <n v="2.4395755946125304"/>
    <n v="2"/>
    <n v="2"/>
    <m/>
    <n v="4"/>
    <n v="3"/>
    <n v="0"/>
    <n v="2"/>
    <n v="2"/>
    <n v="2"/>
    <m/>
    <n v="4"/>
    <n v="10"/>
    <n v="1"/>
    <n v="1"/>
    <n v="2"/>
  </r>
  <r>
    <n v="77408"/>
    <x v="1"/>
    <n v="79"/>
    <n v="2"/>
    <n v="2"/>
    <m/>
    <n v="2"/>
    <n v="4"/>
    <n v="2"/>
    <n v="71"/>
    <n v="1.84"/>
    <n v="223"/>
    <n v="5.77"/>
    <n v="69"/>
    <n v="1.7881690140845072"/>
    <n v="81.341852690889766"/>
    <n v="2.1080142105808051"/>
    <n v="1"/>
    <n v="2"/>
    <m/>
    <n v="3"/>
    <n v="3"/>
    <n v="3"/>
    <n v="3"/>
    <n v="3"/>
    <n v="3"/>
    <m/>
    <n v="0"/>
    <n v="0"/>
    <n v="2"/>
    <n v="1"/>
    <n v="2"/>
  </r>
  <r>
    <n v="77409"/>
    <x v="1"/>
    <n v="38"/>
    <n v="3"/>
    <n v="2"/>
    <m/>
    <n v="2"/>
    <n v="2"/>
    <n v="1"/>
    <n v="53"/>
    <n v="1.37"/>
    <n v="417"/>
    <n v="10.78"/>
    <n v="49"/>
    <n v="1.2666037735849058"/>
    <n v="54.284251906151276"/>
    <n v="1.4031967002156085"/>
    <n v="1"/>
    <m/>
    <m/>
    <n v="12"/>
    <n v="2"/>
    <n v="0"/>
    <n v="1"/>
    <n v="0"/>
    <n v="0"/>
    <m/>
    <n v="0"/>
    <n v="0"/>
    <n v="2"/>
    <n v="1"/>
    <n v="2"/>
  </r>
  <r>
    <n v="77411"/>
    <x v="1"/>
    <n v="44"/>
    <n v="3"/>
    <n v="2"/>
    <m/>
    <n v="1"/>
    <n v="2"/>
    <n v="1"/>
    <n v="52"/>
    <n v="1.34"/>
    <n v="126"/>
    <n v="3.26"/>
    <n v="61"/>
    <n v="1.5719230769230772"/>
    <n v="57.93618726778945"/>
    <n v="1.4929709795930359"/>
    <n v="2"/>
    <n v="1"/>
    <n v="1"/>
    <n v="5"/>
    <n v="3"/>
    <n v="2"/>
    <m/>
    <m/>
    <m/>
    <m/>
    <n v="0"/>
    <n v="0"/>
    <n v="1"/>
    <n v="1"/>
    <n v="2"/>
  </r>
  <r>
    <n v="77415"/>
    <x v="1"/>
    <n v="72"/>
    <n v="3"/>
    <n v="2"/>
    <m/>
    <n v="1"/>
    <n v="4"/>
    <n v="1"/>
    <n v="60"/>
    <n v="1.55"/>
    <n v="138"/>
    <n v="3.57"/>
    <n v="66"/>
    <n v="1.7049999999999998"/>
    <n v="55.937160437007094"/>
    <n v="1.4450433112893499"/>
    <n v="1"/>
    <n v="2"/>
    <m/>
    <n v="4"/>
    <n v="5"/>
    <n v="3"/>
    <n v="3"/>
    <n v="3"/>
    <n v="3"/>
    <n v="1"/>
    <n v="0"/>
    <n v="5"/>
    <n v="1"/>
    <n v="1"/>
    <n v="2"/>
  </r>
  <r>
    <n v="77424"/>
    <x v="1"/>
    <n v="40"/>
    <n v="6"/>
    <n v="2"/>
    <m/>
    <n v="2"/>
    <n v="5"/>
    <n v="1"/>
    <n v="52"/>
    <n v="1.34"/>
    <n v="180"/>
    <n v="4.6500000000000004"/>
    <n v="56"/>
    <n v="1.4430769230769231"/>
    <n v="58.910796710431882"/>
    <n v="1.5180859152303603"/>
    <n v="1"/>
    <n v="2"/>
    <m/>
    <n v="6"/>
    <n v="2"/>
    <n v="1"/>
    <n v="3"/>
    <n v="3"/>
    <n v="2"/>
    <n v="1"/>
    <n v="0"/>
    <n v="0"/>
    <n v="1"/>
    <n v="1"/>
    <n v="1"/>
  </r>
  <r>
    <n v="77428"/>
    <x v="1"/>
    <n v="33"/>
    <n v="4"/>
    <n v="2"/>
    <m/>
    <n v="1"/>
    <n v="2"/>
    <n v="5"/>
    <n v="62"/>
    <n v="1.6"/>
    <n v="190"/>
    <n v="4.91"/>
    <n v="67"/>
    <n v="1.7290322580645161"/>
    <n v="64.418625699659927"/>
    <n v="1.6624161470879981"/>
    <n v="2"/>
    <m/>
    <m/>
    <n v="6"/>
    <n v="4"/>
    <n v="2"/>
    <n v="3"/>
    <n v="2"/>
    <n v="2"/>
    <m/>
    <n v="0"/>
    <n v="4"/>
    <n v="1"/>
    <n v="1"/>
    <n v="2"/>
  </r>
  <r>
    <n v="77429"/>
    <x v="1"/>
    <n v="76"/>
    <n v="4"/>
    <n v="2"/>
    <m/>
    <n v="1"/>
    <n v="3"/>
    <n v="1"/>
    <n v="78"/>
    <n v="2.02"/>
    <n v="154"/>
    <n v="3.98"/>
    <n v="88"/>
    <n v="2.278974358974359"/>
    <n v="80.653089637832295"/>
    <n v="2.0887082188259134"/>
    <n v="1"/>
    <n v="2"/>
    <m/>
    <n v="9"/>
    <n v="2"/>
    <n v="2"/>
    <m/>
    <m/>
    <m/>
    <m/>
    <n v="0"/>
    <n v="4"/>
    <n v="1"/>
    <n v="1"/>
    <n v="2"/>
  </r>
  <r>
    <n v="77431"/>
    <x v="1"/>
    <n v="22"/>
    <n v="4"/>
    <n v="2"/>
    <m/>
    <n v="1"/>
    <n v="4"/>
    <n v="6"/>
    <n v="54"/>
    <n v="1.4"/>
    <n v="176"/>
    <n v="4.55"/>
    <n v="49"/>
    <n v="1.2703703703703704"/>
    <n v="48.595876280279938"/>
    <n v="1.2598930887479982"/>
    <n v="2"/>
    <m/>
    <m/>
    <n v="3"/>
    <n v="3"/>
    <n v="2"/>
    <n v="3"/>
    <n v="3"/>
    <n v="2"/>
    <n v="3"/>
    <n v="0"/>
    <n v="1"/>
    <n v="1"/>
    <n v="2"/>
    <m/>
  </r>
  <r>
    <n v="77433"/>
    <x v="1"/>
    <n v="58"/>
    <n v="6"/>
    <n v="2"/>
    <m/>
    <n v="2"/>
    <n v="4"/>
    <n v="2"/>
    <n v="65"/>
    <n v="1.68"/>
    <n v="273"/>
    <n v="7.06"/>
    <n v="66"/>
    <n v="1.7058461538461538"/>
    <n v="57.649360912477675"/>
    <n v="1.4900142512763459"/>
    <n v="1"/>
    <n v="2"/>
    <m/>
    <n v="10"/>
    <n v="3"/>
    <n v="0"/>
    <m/>
    <m/>
    <m/>
    <m/>
    <n v="1"/>
    <n v="1"/>
    <n v="2"/>
    <n v="2"/>
    <m/>
  </r>
  <r>
    <n v="77436"/>
    <x v="1"/>
    <n v="58"/>
    <n v="3"/>
    <n v="2"/>
    <m/>
    <n v="1"/>
    <n v="5"/>
    <n v="1"/>
    <n v="59"/>
    <n v="1.53"/>
    <n v="290"/>
    <n v="7.5"/>
    <n v="56"/>
    <n v="1.4522033898305087"/>
    <n v="57.373603198312765"/>
    <n v="1.4878239473460768"/>
    <n v="2"/>
    <n v="2"/>
    <m/>
    <n v="15"/>
    <n v="2"/>
    <n v="2"/>
    <n v="3"/>
    <n v="3"/>
    <n v="2"/>
    <n v="0"/>
    <n v="0"/>
    <n v="1"/>
    <n v="1"/>
    <n v="1"/>
    <n v="2"/>
  </r>
  <r>
    <n v="77438"/>
    <x v="1"/>
    <n v="41"/>
    <n v="1"/>
    <n v="2"/>
    <m/>
    <n v="1"/>
    <n v="4"/>
    <n v="3"/>
    <n v="54"/>
    <n v="1.4"/>
    <n v="165"/>
    <n v="4.2699999999999996"/>
    <n v="56"/>
    <n v="1.4518518518518517"/>
    <n v="44.577384534318497"/>
    <n v="1.1557099694082573"/>
    <n v="2"/>
    <n v="2"/>
    <m/>
    <n v="15"/>
    <n v="2"/>
    <n v="0"/>
    <m/>
    <m/>
    <m/>
    <n v="2"/>
    <n v="0"/>
    <n v="0"/>
    <n v="1"/>
    <n v="1"/>
    <n v="2"/>
  </r>
  <r>
    <n v="77446"/>
    <x v="1"/>
    <n v="26"/>
    <n v="3"/>
    <n v="2"/>
    <m/>
    <n v="1"/>
    <n v="3"/>
    <n v="1"/>
    <n v="63"/>
    <n v="1.63"/>
    <n v="197"/>
    <n v="5.09"/>
    <n v="61"/>
    <n v="1.5782539682539682"/>
    <n v="68.486120239760368"/>
    <n v="1.7719424760445937"/>
    <n v="2"/>
    <m/>
    <m/>
    <n v="8"/>
    <n v="4"/>
    <n v="2"/>
    <n v="3"/>
    <n v="2"/>
    <n v="2"/>
    <n v="1"/>
    <n v="2"/>
    <n v="3"/>
    <n v="1"/>
    <n v="1"/>
    <n v="2"/>
  </r>
  <r>
    <n v="77450"/>
    <x v="1"/>
    <n v="58"/>
    <n v="6"/>
    <n v="2"/>
    <m/>
    <n v="2"/>
    <n v="5"/>
    <n v="3"/>
    <n v="38"/>
    <n v="0.98"/>
    <n v="214"/>
    <n v="5.53"/>
    <n v="35"/>
    <n v="0.90263157894736834"/>
    <n v="38.818044353246293"/>
    <n v="1.0010969333205624"/>
    <n v="1"/>
    <n v="1"/>
    <n v="1"/>
    <n v="13"/>
    <n v="4"/>
    <n v="2"/>
    <m/>
    <m/>
    <m/>
    <n v="1"/>
    <n v="60"/>
    <n v="30"/>
    <n v="1"/>
    <n v="1"/>
    <n v="2"/>
  </r>
  <r>
    <n v="77453"/>
    <x v="1"/>
    <n v="57"/>
    <n v="7"/>
    <n v="2"/>
    <m/>
    <n v="1"/>
    <n v="4"/>
    <n v="1"/>
    <n v="63"/>
    <n v="1.63"/>
    <n v="176"/>
    <n v="4.55"/>
    <n v="61"/>
    <n v="1.5782539682539682"/>
    <n v="59.908022812900597"/>
    <n v="1.5500012251591742"/>
    <n v="2"/>
    <n v="2"/>
    <m/>
    <n v="8"/>
    <n v="2"/>
    <n v="1"/>
    <m/>
    <m/>
    <m/>
    <n v="1"/>
    <n v="0"/>
    <n v="0"/>
    <n v="1"/>
    <n v="1"/>
    <n v="2"/>
  </r>
  <r>
    <n v="77456"/>
    <x v="1"/>
    <n v="62"/>
    <n v="1"/>
    <n v="2"/>
    <m/>
    <n v="1"/>
    <n v="4"/>
    <n v="1"/>
    <n v="78"/>
    <n v="2.02"/>
    <n v="207"/>
    <n v="5.35"/>
    <n v="72"/>
    <n v="1.8646153846153846"/>
    <n v="69.626563594312728"/>
    <n v="1.803149467442458"/>
    <n v="1"/>
    <n v="2"/>
    <m/>
    <n v="8"/>
    <n v="3"/>
    <n v="0"/>
    <m/>
    <m/>
    <m/>
    <n v="5"/>
    <n v="0"/>
    <n v="6"/>
    <n v="1"/>
    <n v="1"/>
    <n v="2"/>
  </r>
  <r>
    <n v="77463"/>
    <x v="1"/>
    <n v="50"/>
    <n v="1"/>
    <n v="2"/>
    <m/>
    <n v="1"/>
    <n v="5"/>
    <n v="2"/>
    <n v="51"/>
    <n v="1.32"/>
    <n v="170"/>
    <n v="4.4000000000000004"/>
    <n v="49"/>
    <n v="1.2682352941176471"/>
    <n v="50.562817542366837"/>
    <n v="1.3086846893318476"/>
    <n v="1"/>
    <n v="1"/>
    <n v="2"/>
    <n v="9"/>
    <n v="3"/>
    <n v="2"/>
    <n v="2"/>
    <n v="2"/>
    <n v="3"/>
    <n v="0"/>
    <n v="1"/>
    <n v="1"/>
    <n v="1"/>
    <n v="1"/>
    <n v="2"/>
  </r>
  <r>
    <n v="77464"/>
    <x v="1"/>
    <n v="36"/>
    <n v="7"/>
    <n v="2"/>
    <m/>
    <n v="1"/>
    <n v="4"/>
    <n v="3"/>
    <n v="27"/>
    <n v="0.7"/>
    <n v="194"/>
    <n v="5.0199999999999996"/>
    <n v="28"/>
    <n v="0.72592592592592586"/>
    <n v="21.055352040837882"/>
    <n v="0.54587949735505614"/>
    <n v="2"/>
    <m/>
    <m/>
    <n v="5"/>
    <n v="4"/>
    <n v="2"/>
    <n v="3"/>
    <n v="3"/>
    <n v="3"/>
    <n v="2"/>
    <n v="0"/>
    <n v="0"/>
    <n v="1"/>
    <n v="2"/>
    <m/>
  </r>
  <r>
    <n v="77465"/>
    <x v="1"/>
    <n v="21"/>
    <n v="2"/>
    <n v="2"/>
    <m/>
    <n v="1"/>
    <n v="3"/>
    <n v="5"/>
    <n v="86"/>
    <n v="2.2200000000000002"/>
    <n v="170"/>
    <n v="4.4000000000000004"/>
    <n v="93"/>
    <n v="2.4006976744186046"/>
    <n v="84.245786371587911"/>
    <n v="2.1747168109875021"/>
    <n v="1"/>
    <m/>
    <m/>
    <n v="15"/>
    <n v="4"/>
    <n v="0"/>
    <n v="2"/>
    <n v="3"/>
    <n v="1"/>
    <n v="0"/>
    <n v="0"/>
    <n v="0"/>
    <n v="2"/>
    <n v="1"/>
    <n v="2"/>
  </r>
  <r>
    <n v="77466"/>
    <x v="1"/>
    <n v="22"/>
    <n v="3"/>
    <n v="2"/>
    <m/>
    <n v="1"/>
    <n v="4"/>
    <n v="5"/>
    <n v="57"/>
    <n v="1.47"/>
    <n v="218"/>
    <n v="5.64"/>
    <n v="67"/>
    <n v="1.7278947368421052"/>
    <n v="60.595228181277015"/>
    <n v="1.5627190425697757"/>
    <n v="2"/>
    <m/>
    <m/>
    <n v="9"/>
    <n v="2"/>
    <n v="3"/>
    <n v="2"/>
    <n v="2"/>
    <n v="1"/>
    <n v="1"/>
    <n v="0"/>
    <n v="0"/>
    <n v="1"/>
    <n v="1"/>
    <n v="2"/>
  </r>
  <r>
    <n v="77469"/>
    <x v="1"/>
    <n v="67"/>
    <n v="3"/>
    <n v="2"/>
    <m/>
    <n v="1"/>
    <n v="4"/>
    <n v="1"/>
    <n v="64"/>
    <n v="1.66"/>
    <n v="124"/>
    <n v="3.21"/>
    <n v="74"/>
    <n v="1.9193749999999998"/>
    <n v="58.473901258509002"/>
    <n v="1.5166668138925772"/>
    <n v="1"/>
    <n v="1"/>
    <n v="2"/>
    <n v="9"/>
    <n v="3"/>
    <n v="2"/>
    <n v="3"/>
    <n v="3"/>
    <n v="3"/>
    <n v="4"/>
    <n v="0"/>
    <n v="4"/>
    <n v="1"/>
    <n v="1"/>
    <n v="2"/>
  </r>
  <r>
    <n v="77470"/>
    <x v="1"/>
    <n v="25"/>
    <n v="3"/>
    <n v="2"/>
    <m/>
    <n v="1"/>
    <n v="5"/>
    <n v="5"/>
    <n v="51"/>
    <n v="1.32"/>
    <n v="145"/>
    <n v="3.75"/>
    <n v="57"/>
    <n v="1.4752941176470591"/>
    <n v="61.503732190214762"/>
    <n v="1.5918613037467351"/>
    <n v="2"/>
    <m/>
    <m/>
    <n v="14"/>
    <n v="3"/>
    <n v="0"/>
    <m/>
    <m/>
    <m/>
    <n v="1"/>
    <n v="1"/>
    <n v="12"/>
    <n v="1"/>
    <n v="1"/>
    <n v="1"/>
  </r>
  <r>
    <n v="77481"/>
    <x v="1"/>
    <n v="54"/>
    <n v="1"/>
    <n v="2"/>
    <m/>
    <n v="2"/>
    <n v="1"/>
    <n v="1"/>
    <n v="45"/>
    <n v="1.1599999999999999"/>
    <n v="216"/>
    <n v="5.59"/>
    <n v="43"/>
    <n v="1.1084444444444443"/>
    <n v="38.614483492137921"/>
    <n v="0.99539557446399962"/>
    <n v="1"/>
    <n v="1"/>
    <n v="1"/>
    <n v="5"/>
    <n v="4"/>
    <n v="3"/>
    <n v="3"/>
    <n v="3"/>
    <n v="3"/>
    <n v="0"/>
    <n v="0"/>
    <n v="0"/>
    <n v="2"/>
    <n v="1"/>
    <n v="1"/>
  </r>
  <r>
    <n v="77485"/>
    <x v="1"/>
    <n v="49"/>
    <n v="4"/>
    <n v="2"/>
    <m/>
    <n v="1"/>
    <n v="4"/>
    <n v="3"/>
    <n v="51"/>
    <n v="1.32"/>
    <n v="283"/>
    <n v="7.32"/>
    <n v="54"/>
    <n v="1.3976470588235295"/>
    <n v="51.586822350559046"/>
    <n v="1.3351883431909402"/>
    <n v="2"/>
    <n v="2"/>
    <m/>
    <n v="8"/>
    <n v="3"/>
    <n v="0"/>
    <n v="3"/>
    <n v="2"/>
    <n v="1"/>
    <n v="2"/>
    <n v="2"/>
    <n v="0"/>
    <n v="1"/>
    <n v="1"/>
    <n v="2"/>
  </r>
  <r>
    <n v="77488"/>
    <x v="1"/>
    <n v="80"/>
    <n v="3"/>
    <n v="2"/>
    <m/>
    <n v="1"/>
    <n v="3"/>
    <n v="2"/>
    <n v="62"/>
    <n v="1.6"/>
    <n v="185"/>
    <n v="4.78"/>
    <n v="60"/>
    <n v="1.5483870967741935"/>
    <n v="53.368396971350322"/>
    <n v="1.3772489540993633"/>
    <n v="2"/>
    <n v="1"/>
    <n v="2"/>
    <n v="12"/>
    <n v="2"/>
    <n v="3"/>
    <n v="3"/>
    <n v="3"/>
    <n v="3"/>
    <n v="0"/>
    <n v="0"/>
    <n v="0"/>
    <n v="1"/>
    <n v="1"/>
    <n v="2"/>
  </r>
  <r>
    <n v="77498"/>
    <x v="1"/>
    <n v="59"/>
    <n v="3"/>
    <n v="2"/>
    <m/>
    <n v="1"/>
    <n v="4"/>
    <n v="1"/>
    <n v="62"/>
    <n v="1.6"/>
    <n v="196"/>
    <n v="5.07"/>
    <n v="56"/>
    <n v="1.4451612903225808"/>
    <n v="66.2450453813113"/>
    <n v="1.7095495582273885"/>
    <n v="1"/>
    <n v="2"/>
    <m/>
    <n v="15"/>
    <n v="1"/>
    <n v="3"/>
    <n v="3"/>
    <n v="3"/>
    <n v="3"/>
    <n v="1"/>
    <n v="0"/>
    <n v="0"/>
    <n v="1"/>
    <n v="1"/>
    <n v="2"/>
  </r>
  <r>
    <n v="77502"/>
    <x v="1"/>
    <n v="55"/>
    <n v="3"/>
    <n v="2"/>
    <m/>
    <n v="1"/>
    <n v="5"/>
    <n v="1"/>
    <n v="69"/>
    <n v="1.78"/>
    <n v="222"/>
    <n v="5.74"/>
    <n v="65"/>
    <n v="1.6768115942028985"/>
    <n v="65.023318383946631"/>
    <n v="1.677413140919203"/>
    <n v="2"/>
    <n v="1"/>
    <n v="2"/>
    <n v="15"/>
    <n v="4"/>
    <n v="3"/>
    <n v="1"/>
    <n v="1"/>
    <n v="1"/>
    <n v="1"/>
    <n v="0"/>
    <n v="0"/>
    <n v="1"/>
    <n v="1"/>
    <n v="2"/>
  </r>
  <r>
    <n v="77505"/>
    <x v="1"/>
    <n v="30"/>
    <n v="3"/>
    <n v="2"/>
    <m/>
    <n v="1"/>
    <n v="5"/>
    <n v="1"/>
    <n v="55"/>
    <n v="1.42"/>
    <n v="116"/>
    <n v="3"/>
    <n v="58"/>
    <n v="1.4974545454545454"/>
    <n v="59.816199873350229"/>
    <n v="1.5443455240028605"/>
    <n v="1"/>
    <m/>
    <m/>
    <n v="10"/>
    <n v="3"/>
    <n v="3"/>
    <n v="3"/>
    <n v="3"/>
    <n v="3"/>
    <n v="1"/>
    <n v="0"/>
    <n v="0"/>
    <n v="1"/>
    <n v="1"/>
    <n v="2"/>
  </r>
  <r>
    <n v="77524"/>
    <x v="1"/>
    <n v="65"/>
    <n v="3"/>
    <n v="2"/>
    <m/>
    <n v="1"/>
    <n v="2"/>
    <n v="1"/>
    <n v="85"/>
    <n v="2.2000000000000002"/>
    <n v="178"/>
    <n v="4.5999999999999996"/>
    <n v="81"/>
    <n v="2.0964705882352943"/>
    <n v="85.850154076042443"/>
    <n v="2.2220039878505102"/>
    <n v="2"/>
    <n v="2"/>
    <m/>
    <n v="15"/>
    <n v="2"/>
    <n v="3"/>
    <n v="3"/>
    <n v="3"/>
    <n v="3"/>
    <m/>
    <n v="0"/>
    <n v="0"/>
    <n v="1"/>
    <n v="1"/>
    <n v="2"/>
  </r>
  <r>
    <n v="77533"/>
    <x v="1"/>
    <n v="68"/>
    <n v="3"/>
    <n v="2"/>
    <m/>
    <n v="1"/>
    <n v="2"/>
    <n v="2"/>
    <n v="24"/>
    <n v="0.62"/>
    <n v="163"/>
    <n v="4.22"/>
    <n v="28"/>
    <n v="0.72333333333333327"/>
    <n v="25.382989446956987"/>
    <n v="0.65572722737972222"/>
    <n v="2"/>
    <n v="2"/>
    <m/>
    <n v="3"/>
    <n v="3"/>
    <n v="0"/>
    <m/>
    <m/>
    <m/>
    <n v="1"/>
    <n v="1"/>
    <n v="1"/>
    <n v="1"/>
    <n v="1"/>
    <n v="2"/>
  </r>
  <r>
    <n v="77536"/>
    <x v="1"/>
    <n v="80"/>
    <n v="3"/>
    <n v="2"/>
    <m/>
    <n v="2"/>
    <n v="5"/>
    <n v="3"/>
    <n v="57"/>
    <n v="1.47"/>
    <n v="263"/>
    <n v="6.8"/>
    <n v="57"/>
    <n v="1.4699999999999998"/>
    <n v="67.595322891994115"/>
    <n v="1.7432478008987957"/>
    <n v="1"/>
    <n v="1"/>
    <n v="2"/>
    <n v="7"/>
    <n v="4"/>
    <n v="0"/>
    <m/>
    <m/>
    <m/>
    <n v="3"/>
    <n v="0"/>
    <n v="4"/>
    <n v="1"/>
    <n v="1"/>
    <n v="2"/>
  </r>
  <r>
    <n v="77539"/>
    <x v="1"/>
    <n v="38"/>
    <n v="4"/>
    <n v="2"/>
    <m/>
    <n v="2"/>
    <n v="4"/>
    <n v="1"/>
    <n v="56"/>
    <n v="1.45"/>
    <n v="147"/>
    <n v="3.8"/>
    <n v="64"/>
    <n v="1.657142857142857"/>
    <n v="49.557155528172984"/>
    <n v="1.2831763484973362"/>
    <n v="2"/>
    <m/>
    <m/>
    <n v="15"/>
    <n v="2"/>
    <n v="0"/>
    <n v="2"/>
    <n v="1"/>
    <n v="2"/>
    <n v="0"/>
    <n v="0"/>
    <n v="4"/>
    <n v="1"/>
    <n v="1"/>
    <n v="2"/>
  </r>
  <r>
    <n v="77549"/>
    <x v="1"/>
    <n v="22"/>
    <n v="3"/>
    <n v="2"/>
    <m/>
    <n v="1"/>
    <n v="4"/>
    <n v="5"/>
    <n v="48"/>
    <n v="1.24"/>
    <n v="153"/>
    <n v="3.96"/>
    <n v="50"/>
    <n v="1.2916666666666667"/>
    <n v="50.581993537724856"/>
    <n v="1.3067014997245587"/>
    <n v="1"/>
    <m/>
    <m/>
    <n v="4"/>
    <n v="3"/>
    <n v="3"/>
    <n v="3"/>
    <n v="3"/>
    <n v="3"/>
    <n v="0"/>
    <n v="60"/>
    <n v="10"/>
    <n v="2"/>
    <n v="2"/>
    <m/>
  </r>
  <r>
    <n v="77551"/>
    <x v="1"/>
    <n v="56"/>
    <n v="3"/>
    <n v="2"/>
    <m/>
    <n v="1"/>
    <n v="3"/>
    <n v="6"/>
    <n v="55"/>
    <n v="1.42"/>
    <n v="182"/>
    <n v="4.71"/>
    <n v="55"/>
    <n v="1.42"/>
    <n v="60.281907901349861"/>
    <n v="1.5563692585439417"/>
    <n v="2"/>
    <n v="2"/>
    <m/>
    <n v="12"/>
    <n v="3"/>
    <n v="3"/>
    <n v="3"/>
    <n v="3"/>
    <n v="3"/>
    <n v="0"/>
    <n v="1"/>
    <n v="0"/>
    <n v="1"/>
    <n v="1"/>
    <n v="2"/>
  </r>
  <r>
    <n v="77552"/>
    <x v="1"/>
    <n v="59"/>
    <n v="3"/>
    <n v="2"/>
    <m/>
    <n v="1"/>
    <n v="3"/>
    <n v="2"/>
    <n v="45"/>
    <n v="1.1599999999999999"/>
    <n v="175"/>
    <n v="4.53"/>
    <n v="39"/>
    <n v="1.0053333333333332"/>
    <n v="40.357618632078434"/>
    <n v="1.0403297247380219"/>
    <n v="1"/>
    <n v="2"/>
    <m/>
    <n v="3"/>
    <n v="4"/>
    <n v="0"/>
    <m/>
    <m/>
    <m/>
    <n v="1"/>
    <n v="0"/>
    <n v="0"/>
    <n v="1"/>
    <n v="1"/>
    <n v="2"/>
  </r>
  <r>
    <n v="77560"/>
    <x v="1"/>
    <n v="60"/>
    <n v="4"/>
    <n v="2"/>
    <m/>
    <n v="1"/>
    <n v="5"/>
    <n v="5"/>
    <n v="59"/>
    <n v="1.53"/>
    <n v="203"/>
    <n v="5.25"/>
    <n v="55"/>
    <n v="1.4262711864406781"/>
    <n v="58.813802863167126"/>
    <n v="1.5251714979770459"/>
    <n v="2"/>
    <n v="2"/>
    <m/>
    <n v="14"/>
    <n v="3"/>
    <n v="1"/>
    <n v="2"/>
    <n v="2"/>
    <n v="2"/>
    <n v="0"/>
    <n v="0"/>
    <n v="10"/>
    <n v="1"/>
    <n v="1"/>
    <n v="1"/>
  </r>
  <r>
    <n v="77562"/>
    <x v="1"/>
    <n v="65"/>
    <n v="3"/>
    <n v="2"/>
    <m/>
    <n v="1"/>
    <n v="5"/>
    <n v="3"/>
    <n v="77"/>
    <n v="1.99"/>
    <n v="234"/>
    <n v="6.05"/>
    <n v="82"/>
    <n v="2.1192207792207793"/>
    <n v="87.963930480883803"/>
    <n v="2.2733535280124513"/>
    <n v="2"/>
    <n v="2"/>
    <m/>
    <n v="7"/>
    <n v="2"/>
    <n v="2"/>
    <m/>
    <m/>
    <m/>
    <n v="0"/>
    <n v="0"/>
    <n v="8"/>
    <n v="2"/>
    <n v="1"/>
    <n v="1"/>
  </r>
  <r>
    <n v="77569"/>
    <x v="1"/>
    <n v="48"/>
    <n v="2"/>
    <n v="2"/>
    <m/>
    <n v="2"/>
    <n v="2"/>
    <n v="1"/>
    <n v="61"/>
    <n v="1.58"/>
    <n v="176"/>
    <n v="4.55"/>
    <n v="58"/>
    <n v="1.5022950819672132"/>
    <n v="66.095673572311497"/>
    <n v="1.7119862990861012"/>
    <n v="1"/>
    <n v="2"/>
    <m/>
    <n v="2"/>
    <n v="3"/>
    <n v="3"/>
    <n v="3"/>
    <n v="3"/>
    <n v="3"/>
    <n v="1"/>
    <n v="0"/>
    <n v="0"/>
    <n v="1"/>
    <n v="2"/>
    <m/>
  </r>
  <r>
    <n v="77577"/>
    <x v="1"/>
    <n v="33"/>
    <n v="4"/>
    <n v="2"/>
    <m/>
    <n v="1"/>
    <n v="4"/>
    <n v="5"/>
    <n v="90"/>
    <n v="2.33"/>
    <n v="202"/>
    <n v="5.22"/>
    <n v="92"/>
    <n v="2.3817777777777778"/>
    <n v="75.130128232238192"/>
    <n v="1.9450355420123888"/>
    <n v="2"/>
    <m/>
    <m/>
    <n v="8"/>
    <n v="3"/>
    <n v="0"/>
    <n v="3"/>
    <n v="1"/>
    <n v="1"/>
    <m/>
    <n v="2"/>
    <n v="0"/>
    <n v="1"/>
    <n v="1"/>
    <n v="2"/>
  </r>
  <r>
    <n v="77580"/>
    <x v="1"/>
    <n v="80"/>
    <n v="3"/>
    <n v="2"/>
    <m/>
    <n v="1"/>
    <n v="3"/>
    <n v="1"/>
    <n v="51"/>
    <n v="1.32"/>
    <n v="165"/>
    <n v="4.2699999999999996"/>
    <n v="49"/>
    <n v="1.2682352941176471"/>
    <n v="45.736699870103735"/>
    <n v="1.183773408402685"/>
    <n v="1"/>
    <n v="1"/>
    <n v="2"/>
    <n v="3"/>
    <n v="3"/>
    <n v="3"/>
    <n v="2"/>
    <n v="2"/>
    <n v="3"/>
    <n v="1"/>
    <n v="2"/>
    <n v="30"/>
    <n v="1"/>
    <n v="1"/>
    <n v="2"/>
  </r>
  <r>
    <n v="77581"/>
    <x v="1"/>
    <n v="31"/>
    <n v="3"/>
    <n v="2"/>
    <m/>
    <n v="1"/>
    <n v="4"/>
    <n v="1"/>
    <n v="41"/>
    <n v="1.06"/>
    <n v="182"/>
    <n v="4.71"/>
    <n v="35"/>
    <n v="0.90487804878048783"/>
    <n v="45.89068620378837"/>
    <n v="1.1864421311223334"/>
    <n v="2"/>
    <m/>
    <m/>
    <n v="6"/>
    <n v="3"/>
    <n v="3"/>
    <n v="3"/>
    <n v="3"/>
    <n v="3"/>
    <n v="0"/>
    <n v="0"/>
    <n v="3"/>
    <n v="1"/>
    <n v="1"/>
    <n v="2"/>
  </r>
  <r>
    <n v="77584"/>
    <x v="1"/>
    <n v="35"/>
    <n v="4"/>
    <n v="2"/>
    <m/>
    <n v="1"/>
    <n v="3"/>
    <n v="5"/>
    <n v="40"/>
    <n v="1.03"/>
    <n v="175"/>
    <n v="4.53"/>
    <n v="50"/>
    <n v="1.2875000000000001"/>
    <n v="35.64742708284475"/>
    <n v="0.91792124738325231"/>
    <n v="2"/>
    <m/>
    <m/>
    <n v="8"/>
    <n v="4"/>
    <n v="2"/>
    <m/>
    <m/>
    <m/>
    <n v="1"/>
    <n v="0"/>
    <n v="1"/>
    <n v="1"/>
    <n v="1"/>
    <n v="2"/>
  </r>
  <r>
    <n v="77589"/>
    <x v="1"/>
    <n v="50"/>
    <n v="3"/>
    <n v="2"/>
    <m/>
    <n v="1"/>
    <n v="4"/>
    <n v="1"/>
    <n v="48"/>
    <n v="1.24"/>
    <n v="188"/>
    <n v="4.8600000000000003"/>
    <n v="43"/>
    <n v="1.1108333333333333"/>
    <n v="41.795755441407493"/>
    <n v="1.0797236822363603"/>
    <n v="2"/>
    <n v="1"/>
    <n v="2"/>
    <n v="3"/>
    <n v="3"/>
    <n v="3"/>
    <n v="3"/>
    <n v="3"/>
    <n v="3"/>
    <n v="4"/>
    <m/>
    <n v="0"/>
    <n v="1"/>
    <n v="1"/>
    <n v="2"/>
  </r>
  <r>
    <n v="77592"/>
    <x v="1"/>
    <n v="52"/>
    <n v="4"/>
    <n v="2"/>
    <m/>
    <n v="2"/>
    <n v="4"/>
    <n v="3"/>
    <n v="44"/>
    <n v="1.1399999999999999"/>
    <n v="189"/>
    <n v="4.8899999999999997"/>
    <n v="52"/>
    <n v="1.3472727272727272"/>
    <n v="48.29673360653652"/>
    <n v="1.2513244616239005"/>
    <n v="1"/>
    <n v="1"/>
    <n v="1"/>
    <n v="7"/>
    <n v="3"/>
    <n v="3"/>
    <n v="3"/>
    <n v="3"/>
    <n v="3"/>
    <n v="1"/>
    <n v="4"/>
    <n v="30"/>
    <n v="2"/>
    <n v="1"/>
    <n v="2"/>
  </r>
  <r>
    <n v="77600"/>
    <x v="1"/>
    <n v="58"/>
    <n v="2"/>
    <n v="2"/>
    <m/>
    <n v="2"/>
    <n v="4"/>
    <n v="3"/>
    <n v="44"/>
    <n v="1.1399999999999999"/>
    <n v="187"/>
    <n v="4.84"/>
    <n v="47"/>
    <n v="1.2177272727272728"/>
    <n v="38.672739367176867"/>
    <n v="1.0019755199677642"/>
    <n v="2"/>
    <n v="1"/>
    <n v="2"/>
    <n v="7"/>
    <n v="4"/>
    <n v="1"/>
    <n v="3"/>
    <n v="3"/>
    <n v="3"/>
    <n v="1"/>
    <n v="0"/>
    <n v="0"/>
    <n v="1"/>
    <n v="1"/>
    <n v="2"/>
  </r>
  <r>
    <n v="77603"/>
    <x v="1"/>
    <n v="56"/>
    <n v="6"/>
    <n v="2"/>
    <m/>
    <n v="2"/>
    <n v="5"/>
    <n v="1"/>
    <n v="69"/>
    <n v="1.78"/>
    <n v="134"/>
    <n v="3.47"/>
    <n v="75"/>
    <n v="1.9347826086956521"/>
    <n v="61.558165324186582"/>
    <n v="1.5880222358993061"/>
    <n v="1"/>
    <n v="2"/>
    <m/>
    <n v="10"/>
    <n v="2"/>
    <n v="0"/>
    <m/>
    <m/>
    <m/>
    <n v="2"/>
    <n v="5"/>
    <n v="0"/>
    <n v="1"/>
    <n v="1"/>
    <n v="2"/>
  </r>
  <r>
    <n v="77607"/>
    <x v="1"/>
    <n v="42"/>
    <n v="3"/>
    <n v="2"/>
    <m/>
    <n v="1"/>
    <n v="1"/>
    <n v="1"/>
    <n v="45"/>
    <n v="1.1599999999999999"/>
    <n v="206"/>
    <n v="5.33"/>
    <n v="55"/>
    <n v="1.4177777777777778"/>
    <n v="47.723559148413159"/>
    <n v="1.230207302492428"/>
    <n v="2"/>
    <n v="2"/>
    <m/>
    <n v="7"/>
    <n v="3"/>
    <n v="1"/>
    <n v="3"/>
    <n v="3"/>
    <n v="3"/>
    <m/>
    <n v="0"/>
    <n v="3"/>
    <n v="1"/>
    <n v="1"/>
    <n v="2"/>
  </r>
  <r>
    <n v="77609"/>
    <x v="1"/>
    <n v="61"/>
    <n v="6"/>
    <n v="2"/>
    <m/>
    <n v="2"/>
    <n v="3"/>
    <n v="1"/>
    <n v="93"/>
    <n v="2.4"/>
    <n v="213"/>
    <n v="5.51"/>
    <n v="101"/>
    <n v="2.6064516129032254"/>
    <n v="100.06323925093025"/>
    <n v="2.5822771419594903"/>
    <n v="1"/>
    <n v="2"/>
    <m/>
    <n v="9"/>
    <n v="3"/>
    <n v="3"/>
    <n v="3"/>
    <n v="3"/>
    <n v="3"/>
    <m/>
    <n v="0"/>
    <n v="0"/>
    <n v="2"/>
    <n v="1"/>
    <n v="2"/>
  </r>
  <r>
    <n v="77610"/>
    <x v="1"/>
    <n v="61"/>
    <n v="3"/>
    <n v="2"/>
    <m/>
    <n v="1"/>
    <n v="3"/>
    <n v="1"/>
    <n v="70"/>
    <n v="1.81"/>
    <n v="209"/>
    <n v="5.4"/>
    <n v="67"/>
    <n v="1.7324285714285717"/>
    <n v="72.182685993223316"/>
    <n v="1.8664380235390601"/>
    <n v="2"/>
    <n v="2"/>
    <m/>
    <n v="77"/>
    <n v="3"/>
    <n v="3"/>
    <n v="3"/>
    <n v="3"/>
    <n v="2"/>
    <n v="3"/>
    <n v="2"/>
    <n v="15"/>
    <n v="1"/>
    <n v="1"/>
    <n v="2"/>
  </r>
  <r>
    <n v="77611"/>
    <x v="1"/>
    <n v="35"/>
    <n v="2"/>
    <n v="2"/>
    <m/>
    <n v="2"/>
    <n v="3"/>
    <n v="5"/>
    <n v="65"/>
    <n v="1.68"/>
    <n v="168"/>
    <n v="4.34"/>
    <n v="68"/>
    <n v="1.7575384615384615"/>
    <n v="64.314965943639663"/>
    <n v="1.6622945043894559"/>
    <n v="2"/>
    <m/>
    <m/>
    <n v="15"/>
    <n v="3"/>
    <n v="0"/>
    <m/>
    <m/>
    <m/>
    <n v="2"/>
    <n v="0"/>
    <n v="30"/>
    <n v="1"/>
    <n v="1"/>
    <n v="2"/>
  </r>
  <r>
    <n v="77616"/>
    <x v="1"/>
    <n v="35"/>
    <n v="4"/>
    <n v="2"/>
    <m/>
    <n v="1"/>
    <n v="4"/>
    <n v="1"/>
    <n v="59"/>
    <n v="1.53"/>
    <n v="159"/>
    <n v="4.1100000000000003"/>
    <n v="59"/>
    <n v="1.53"/>
    <n v="63.200624805317247"/>
    <n v="1.6389314568158539"/>
    <n v="2"/>
    <m/>
    <m/>
    <n v="5"/>
    <n v="4"/>
    <n v="1"/>
    <n v="3"/>
    <n v="3"/>
    <n v="1"/>
    <n v="6"/>
    <n v="0"/>
    <n v="12"/>
    <n v="1"/>
    <n v="1"/>
    <n v="2"/>
  </r>
  <r>
    <n v="77618"/>
    <x v="1"/>
    <n v="25"/>
    <n v="7"/>
    <n v="2"/>
    <m/>
    <n v="2"/>
    <n v="4"/>
    <n v="5"/>
    <n v="60"/>
    <n v="1.55"/>
    <n v="167"/>
    <n v="4.32"/>
    <n v="67"/>
    <n v="1.7308333333333334"/>
    <n v="61.024891547438287"/>
    <n v="1.5764763649754889"/>
    <n v="2"/>
    <m/>
    <m/>
    <n v="3"/>
    <n v="3"/>
    <n v="1"/>
    <n v="3"/>
    <n v="2"/>
    <n v="1"/>
    <m/>
    <n v="0"/>
    <n v="0"/>
    <n v="1"/>
    <n v="1"/>
    <n v="2"/>
  </r>
  <r>
    <n v="77620"/>
    <x v="1"/>
    <n v="28"/>
    <n v="3"/>
    <n v="2"/>
    <m/>
    <n v="1"/>
    <n v="4"/>
    <n v="1"/>
    <n v="57"/>
    <n v="1.47"/>
    <n v="153"/>
    <n v="3.96"/>
    <n v="64"/>
    <n v="1.6505263157894736"/>
    <n v="59.013183632536247"/>
    <n v="1.5219189463127769"/>
    <n v="2"/>
    <m/>
    <m/>
    <n v="6"/>
    <n v="1"/>
    <n v="0"/>
    <n v="1"/>
    <n v="1"/>
    <n v="0"/>
    <n v="0"/>
    <n v="0"/>
    <n v="1"/>
    <n v="1"/>
    <n v="1"/>
    <n v="2"/>
  </r>
  <r>
    <n v="77621"/>
    <x v="1"/>
    <n v="68"/>
    <n v="1"/>
    <n v="2"/>
    <m/>
    <n v="1"/>
    <n v="4"/>
    <n v="2"/>
    <n v="60"/>
    <n v="1.55"/>
    <n v="173"/>
    <n v="4.47"/>
    <n v="63"/>
    <n v="1.6275000000000002"/>
    <n v="53.254916261401263"/>
    <n v="1.3757520034195325"/>
    <n v="2"/>
    <n v="2"/>
    <m/>
    <n v="3"/>
    <n v="4"/>
    <n v="3"/>
    <n v="3"/>
    <n v="2"/>
    <n v="3"/>
    <n v="1"/>
    <n v="1"/>
    <n v="0"/>
    <n v="2"/>
    <n v="1"/>
    <n v="2"/>
  </r>
  <r>
    <n v="77622"/>
    <x v="1"/>
    <n v="75"/>
    <n v="3"/>
    <n v="2"/>
    <m/>
    <n v="1"/>
    <n v="5"/>
    <n v="2"/>
    <n v="82"/>
    <n v="2.12"/>
    <n v="198"/>
    <n v="5.12"/>
    <n v="87"/>
    <n v="2.2492682926829266"/>
    <n v="80.155356488177745"/>
    <n v="2.0723092165236201"/>
    <n v="1"/>
    <n v="2"/>
    <m/>
    <n v="7"/>
    <n v="4"/>
    <n v="2"/>
    <m/>
    <m/>
    <m/>
    <n v="0"/>
    <n v="0"/>
    <n v="5"/>
    <n v="2"/>
    <n v="1"/>
    <n v="2"/>
  </r>
  <r>
    <n v="77623"/>
    <x v="1"/>
    <n v="79"/>
    <n v="3"/>
    <n v="2"/>
    <m/>
    <n v="1"/>
    <n v="5"/>
    <n v="6"/>
    <n v="47"/>
    <n v="1.22"/>
    <n v="178"/>
    <n v="4.5999999999999996"/>
    <n v="46"/>
    <n v="1.1940425531914893"/>
    <n v="44.72597366630005"/>
    <n v="1.160972082401831"/>
    <n v="2"/>
    <n v="1"/>
    <n v="3"/>
    <n v="9"/>
    <n v="2"/>
    <n v="2"/>
    <n v="3"/>
    <n v="3"/>
    <n v="3"/>
    <n v="0"/>
    <n v="3"/>
    <n v="2"/>
    <n v="1"/>
    <n v="1"/>
    <n v="2"/>
  </r>
  <r>
    <n v="77625"/>
    <x v="1"/>
    <n v="80"/>
    <n v="3"/>
    <n v="2"/>
    <m/>
    <n v="1"/>
    <n v="3"/>
    <n v="4"/>
    <n v="63"/>
    <n v="1.63"/>
    <n v="150"/>
    <n v="3.88"/>
    <n v="71"/>
    <n v="1.8369841269841267"/>
    <n v="66.134422231638212"/>
    <n v="1.7110969561519092"/>
    <n v="2"/>
    <n v="2"/>
    <m/>
    <n v="6"/>
    <n v="2"/>
    <n v="3"/>
    <m/>
    <m/>
    <m/>
    <m/>
    <n v="2"/>
    <n v="1"/>
    <n v="2"/>
    <n v="1"/>
    <n v="2"/>
  </r>
  <r>
    <n v="77631"/>
    <x v="1"/>
    <n v="59"/>
    <n v="6"/>
    <n v="2"/>
    <m/>
    <n v="2"/>
    <n v="4"/>
    <n v="3"/>
    <n v="87"/>
    <n v="2.25"/>
    <n v="265"/>
    <n v="6.85"/>
    <n v="96"/>
    <n v="2.4827586206896552"/>
    <n v="84.161855170359033"/>
    <n v="2.176599702681699"/>
    <n v="1"/>
    <n v="2"/>
    <m/>
    <n v="6"/>
    <n v="3"/>
    <n v="0"/>
    <m/>
    <m/>
    <m/>
    <n v="0"/>
    <n v="0"/>
    <n v="3"/>
    <n v="2"/>
    <n v="1"/>
    <n v="2"/>
  </r>
  <r>
    <n v="77634"/>
    <x v="1"/>
    <n v="67"/>
    <n v="1"/>
    <n v="2"/>
    <m/>
    <n v="2"/>
    <n v="5"/>
    <n v="3"/>
    <n v="71"/>
    <n v="1.84"/>
    <n v="205"/>
    <n v="5.3"/>
    <n v="76"/>
    <n v="1.9695774647887325"/>
    <n v="74.98328055696804"/>
    <n v="1.9432286792228339"/>
    <n v="1"/>
    <n v="1"/>
    <n v="1"/>
    <n v="2"/>
    <n v="4"/>
    <n v="0"/>
    <n v="3"/>
    <n v="3"/>
    <n v="3"/>
    <n v="0"/>
    <n v="2"/>
    <n v="0"/>
    <n v="2"/>
    <n v="2"/>
    <m/>
  </r>
  <r>
    <n v="77638"/>
    <x v="1"/>
    <n v="23"/>
    <n v="3"/>
    <n v="2"/>
    <m/>
    <n v="1"/>
    <n v="3"/>
    <n v="1"/>
    <n v="45"/>
    <n v="1.1599999999999999"/>
    <n v="156"/>
    <n v="4.03"/>
    <n v="47"/>
    <n v="1.2115555555555555"/>
    <n v="40.609491858526127"/>
    <n v="1.0468224567975624"/>
    <n v="2"/>
    <m/>
    <m/>
    <n v="5"/>
    <n v="4"/>
    <n v="1"/>
    <m/>
    <m/>
    <m/>
    <n v="1"/>
    <n v="0"/>
    <n v="0"/>
    <n v="1"/>
    <n v="1"/>
    <n v="1"/>
  </r>
  <r>
    <n v="77639"/>
    <x v="1"/>
    <n v="28"/>
    <n v="1"/>
    <n v="2"/>
    <m/>
    <n v="2"/>
    <n v="3"/>
    <n v="5"/>
    <n v="35"/>
    <n v="0.91"/>
    <n v="147"/>
    <n v="3.8"/>
    <n v="34"/>
    <n v="0.88400000000000001"/>
    <n v="24.522749028896769"/>
    <n v="0.63759147475131606"/>
    <n v="1"/>
    <m/>
    <m/>
    <n v="7"/>
    <n v="5"/>
    <n v="3"/>
    <n v="3"/>
    <n v="3"/>
    <n v="3"/>
    <n v="1"/>
    <n v="4"/>
    <n v="0"/>
    <n v="1"/>
    <n v="2"/>
    <m/>
  </r>
  <r>
    <n v="77642"/>
    <x v="1"/>
    <n v="63"/>
    <n v="3"/>
    <n v="2"/>
    <m/>
    <n v="1"/>
    <n v="2"/>
    <n v="5"/>
    <n v="51"/>
    <n v="1.32"/>
    <n v="203"/>
    <n v="5.25"/>
    <n v="53"/>
    <n v="1.371764705882353"/>
    <n v="48.077058429875578"/>
    <n v="1.2443473946556034"/>
    <n v="2"/>
    <n v="2"/>
    <m/>
    <n v="4"/>
    <n v="2"/>
    <n v="2"/>
    <n v="3"/>
    <n v="3"/>
    <n v="2"/>
    <n v="0"/>
    <n v="5"/>
    <n v="0"/>
    <n v="1"/>
    <n v="1"/>
    <n v="2"/>
  </r>
  <r>
    <n v="77643"/>
    <x v="1"/>
    <n v="24"/>
    <n v="1"/>
    <n v="2"/>
    <m/>
    <n v="2"/>
    <n v="2"/>
    <n v="1"/>
    <n v="39"/>
    <n v="1.01"/>
    <n v="163"/>
    <n v="4.22"/>
    <n v="46"/>
    <n v="1.1912820512820512"/>
    <n v="39.727882617497571"/>
    <n v="1.0288502934275012"/>
    <n v="1"/>
    <m/>
    <m/>
    <n v="6"/>
    <n v="4"/>
    <n v="0"/>
    <m/>
    <m/>
    <m/>
    <m/>
    <n v="0"/>
    <n v="0"/>
    <n v="1"/>
    <n v="2"/>
    <m/>
  </r>
  <r>
    <n v="77645"/>
    <x v="1"/>
    <n v="52"/>
    <n v="1"/>
    <n v="2"/>
    <m/>
    <n v="2"/>
    <n v="1"/>
    <n v="1"/>
    <n v="49"/>
    <n v="1.27"/>
    <n v="230"/>
    <n v="5.95"/>
    <n v="59"/>
    <n v="1.529183673469388"/>
    <n v="50.354815261842106"/>
    <n v="1.3051145996436628"/>
    <n v="1"/>
    <n v="2"/>
    <m/>
    <n v="14"/>
    <n v="2"/>
    <n v="3"/>
    <n v="2"/>
    <n v="2"/>
    <n v="1"/>
    <m/>
    <n v="0"/>
    <n v="0"/>
    <n v="1"/>
    <n v="1"/>
    <n v="1"/>
  </r>
  <r>
    <n v="77651"/>
    <x v="1"/>
    <n v="23"/>
    <n v="3"/>
    <n v="2"/>
    <m/>
    <n v="1"/>
    <n v="2"/>
    <n v="5"/>
    <n v="52"/>
    <n v="1.34"/>
    <n v="203"/>
    <n v="5.25"/>
    <n v="60"/>
    <n v="1.5461538461538462"/>
    <n v="58.138333853957768"/>
    <n v="1.4981801416212195"/>
    <n v="2"/>
    <m/>
    <m/>
    <n v="4"/>
    <n v="4"/>
    <n v="3"/>
    <n v="3"/>
    <n v="3"/>
    <n v="3"/>
    <n v="1"/>
    <n v="0"/>
    <n v="0"/>
    <n v="1"/>
    <n v="1"/>
    <n v="1"/>
  </r>
  <r>
    <n v="77653"/>
    <x v="1"/>
    <n v="29"/>
    <n v="4"/>
    <n v="2"/>
    <m/>
    <n v="1"/>
    <n v="4"/>
    <n v="3"/>
    <n v="60"/>
    <n v="1.55"/>
    <n v="180"/>
    <n v="4.6500000000000004"/>
    <n v="70"/>
    <n v="1.8083333333333333"/>
    <n v="56.855463535386562"/>
    <n v="1.4687661413308197"/>
    <n v="1"/>
    <m/>
    <m/>
    <n v="7"/>
    <n v="3"/>
    <n v="2"/>
    <n v="3"/>
    <n v="3"/>
    <n v="2"/>
    <n v="10"/>
    <n v="5"/>
    <n v="10"/>
    <n v="1"/>
    <n v="2"/>
    <m/>
  </r>
  <r>
    <n v="77654"/>
    <x v="1"/>
    <n v="70"/>
    <n v="1"/>
    <n v="2"/>
    <m/>
    <n v="2"/>
    <n v="1"/>
    <n v="2"/>
    <n v="65"/>
    <n v="1.68"/>
    <n v="286"/>
    <n v="7.4"/>
    <n v="63"/>
    <n v="1.6283076923076922"/>
    <n v="69.40741483999598"/>
    <n v="1.7939147220183576"/>
    <n v="1"/>
    <n v="2"/>
    <m/>
    <n v="12"/>
    <n v="4"/>
    <n v="3"/>
    <n v="2"/>
    <n v="3"/>
    <n v="2"/>
    <n v="1"/>
    <n v="0"/>
    <n v="0"/>
    <n v="2"/>
    <n v="2"/>
    <m/>
  </r>
  <r>
    <n v="77655"/>
    <x v="1"/>
    <n v="55"/>
    <n v="2"/>
    <n v="2"/>
    <m/>
    <n v="2"/>
    <n v="4"/>
    <n v="3"/>
    <n v="68"/>
    <n v="1.76"/>
    <n v="248"/>
    <n v="6.41"/>
    <n v="71"/>
    <n v="1.8376470588235294"/>
    <n v="71.440537396633843"/>
    <n v="1.8490492032069934"/>
    <n v="1"/>
    <n v="2"/>
    <m/>
    <n v="6"/>
    <n v="1"/>
    <n v="3"/>
    <n v="3"/>
    <n v="3"/>
    <n v="3"/>
    <n v="0"/>
    <n v="2"/>
    <n v="0"/>
    <n v="2"/>
    <n v="2"/>
    <m/>
  </r>
  <r>
    <n v="77659"/>
    <x v="1"/>
    <n v="76"/>
    <n v="3"/>
    <n v="2"/>
    <m/>
    <n v="1"/>
    <n v="3"/>
    <n v="1"/>
    <n v="55"/>
    <n v="1.42"/>
    <n v="268"/>
    <n v="6.93"/>
    <n v="64"/>
    <n v="1.6523636363636363"/>
    <n v="43.598136459100282"/>
    <n v="1.1256246140349526"/>
    <n v="1"/>
    <n v="2"/>
    <m/>
    <n v="7"/>
    <n v="2"/>
    <n v="3"/>
    <n v="3"/>
    <n v="1"/>
    <n v="1"/>
    <n v="0"/>
    <n v="2"/>
    <n v="0"/>
    <n v="1"/>
    <n v="1"/>
    <n v="2"/>
  </r>
  <r>
    <n v="77661"/>
    <x v="1"/>
    <n v="80"/>
    <n v="4"/>
    <n v="2"/>
    <m/>
    <n v="1"/>
    <n v="4"/>
    <n v="2"/>
    <n v="54"/>
    <n v="1.4"/>
    <n v="161"/>
    <n v="4.16"/>
    <n v="54"/>
    <n v="1.4"/>
    <n v="56.342464805550506"/>
    <n v="1.4607305690327907"/>
    <n v="2"/>
    <n v="2"/>
    <m/>
    <n v="15"/>
    <n v="1"/>
    <n v="3"/>
    <n v="3"/>
    <n v="3"/>
    <n v="3"/>
    <n v="1"/>
    <n v="0"/>
    <n v="0"/>
    <n v="1"/>
    <n v="1"/>
    <n v="2"/>
  </r>
  <r>
    <n v="77664"/>
    <x v="1"/>
    <n v="30"/>
    <n v="7"/>
    <n v="2"/>
    <m/>
    <n v="1"/>
    <n v="4"/>
    <n v="5"/>
    <n v="55"/>
    <n v="1.42"/>
    <n v="274"/>
    <n v="7.09"/>
    <n v="54"/>
    <n v="1.394181818181818"/>
    <n v="63.359372930690029"/>
    <n v="1.6358238102105425"/>
    <n v="2"/>
    <m/>
    <m/>
    <n v="8"/>
    <n v="4"/>
    <n v="2"/>
    <n v="3"/>
    <n v="3"/>
    <n v="2"/>
    <n v="3"/>
    <n v="0"/>
    <n v="0"/>
    <n v="1"/>
    <n v="1"/>
    <n v="2"/>
  </r>
  <r>
    <n v="77674"/>
    <x v="1"/>
    <n v="55"/>
    <n v="4"/>
    <n v="2"/>
    <m/>
    <n v="1"/>
    <n v="4"/>
    <n v="1"/>
    <n v="46"/>
    <n v="1.19"/>
    <n v="226"/>
    <n v="5.84"/>
    <n v="41"/>
    <n v="1.0606521739130435"/>
    <n v="59.43866697128199"/>
    <n v="1.5376524716483817"/>
    <n v="2"/>
    <n v="1"/>
    <n v="2"/>
    <n v="14"/>
    <n v="3"/>
    <n v="0"/>
    <n v="3"/>
    <n v="3"/>
    <n v="1"/>
    <n v="3"/>
    <n v="0"/>
    <n v="0"/>
    <n v="1"/>
    <n v="1"/>
    <n v="2"/>
  </r>
  <r>
    <n v="77677"/>
    <x v="1"/>
    <n v="80"/>
    <n v="3"/>
    <n v="2"/>
    <m/>
    <n v="1"/>
    <n v="4"/>
    <n v="1"/>
    <n v="66"/>
    <n v="1.71"/>
    <n v="117"/>
    <n v="3.03"/>
    <n v="62"/>
    <n v="1.6063636363636362"/>
    <n v="63.082423759967497"/>
    <n v="1.6344082519627943"/>
    <n v="1"/>
    <n v="2"/>
    <m/>
    <n v="8"/>
    <n v="3"/>
    <n v="3"/>
    <n v="2"/>
    <n v="2"/>
    <n v="2"/>
    <n v="1"/>
    <n v="0"/>
    <n v="4"/>
    <n v="1"/>
    <n v="1"/>
    <n v="2"/>
  </r>
  <r>
    <n v="77686"/>
    <x v="1"/>
    <n v="39"/>
    <n v="3"/>
    <n v="2"/>
    <m/>
    <n v="1"/>
    <n v="2"/>
    <n v="3"/>
    <n v="75"/>
    <n v="1.94"/>
    <n v="188"/>
    <n v="4.8600000000000003"/>
    <n v="85"/>
    <n v="2.1986666666666665"/>
    <n v="70.633726220559197"/>
    <n v="1.8270590515717977"/>
    <n v="2"/>
    <m/>
    <m/>
    <n v="12"/>
    <n v="2"/>
    <n v="1"/>
    <m/>
    <m/>
    <m/>
    <m/>
    <n v="1"/>
    <n v="1"/>
    <n v="1"/>
    <n v="1"/>
    <n v="2"/>
  </r>
  <r>
    <n v="77689"/>
    <x v="1"/>
    <n v="49"/>
    <n v="2"/>
    <n v="2"/>
    <m/>
    <n v="2"/>
    <n v="3"/>
    <n v="1"/>
    <n v="51"/>
    <n v="1.32"/>
    <n v="213"/>
    <n v="5.51"/>
    <n v="51"/>
    <n v="1.32"/>
    <n v="59.596810444566216"/>
    <n v="1.5425056820946552"/>
    <n v="1"/>
    <n v="2"/>
    <m/>
    <n v="10"/>
    <n v="3"/>
    <n v="2"/>
    <n v="2"/>
    <n v="2"/>
    <n v="2"/>
    <n v="7"/>
    <n v="0"/>
    <n v="0"/>
    <n v="1"/>
    <n v="1"/>
    <n v="2"/>
  </r>
  <r>
    <n v="77690"/>
    <x v="1"/>
    <n v="62"/>
    <n v="1"/>
    <n v="2"/>
    <m/>
    <n v="2"/>
    <n v="1"/>
    <n v="4"/>
    <n v="62"/>
    <n v="1.6"/>
    <n v="181"/>
    <n v="4.68"/>
    <n v="56"/>
    <n v="1.4451612903225808"/>
    <n v="71.299340736012965"/>
    <n v="1.8399829867358186"/>
    <n v="1"/>
    <n v="2"/>
    <m/>
    <n v="99"/>
    <n v="4"/>
    <n v="3"/>
    <n v="3"/>
    <n v="3"/>
    <n v="3"/>
    <n v="0"/>
    <n v="0"/>
    <n v="0"/>
    <n v="2"/>
    <n v="1"/>
    <n v="2"/>
  </r>
  <r>
    <n v="77691"/>
    <x v="1"/>
    <n v="28"/>
    <n v="3"/>
    <n v="2"/>
    <m/>
    <n v="1"/>
    <n v="4"/>
    <n v="5"/>
    <n v="80"/>
    <n v="2.0699999999999998"/>
    <n v="159"/>
    <n v="4.1100000000000003"/>
    <n v="87"/>
    <n v="2.2511249999999996"/>
    <n v="78.953784820094896"/>
    <n v="2.0429291822199551"/>
    <n v="2"/>
    <m/>
    <m/>
    <n v="7"/>
    <n v="1"/>
    <n v="1"/>
    <n v="3"/>
    <n v="3"/>
    <n v="4"/>
    <n v="3"/>
    <n v="0"/>
    <n v="0"/>
    <n v="1"/>
    <n v="1"/>
    <n v="2"/>
  </r>
  <r>
    <n v="77693"/>
    <x v="1"/>
    <n v="51"/>
    <n v="4"/>
    <n v="2"/>
    <m/>
    <n v="1"/>
    <n v="4"/>
    <n v="5"/>
    <n v="63"/>
    <n v="1.63"/>
    <n v="173"/>
    <n v="4.47"/>
    <n v="69"/>
    <n v="1.7852380952380953"/>
    <n v="63.738423635390021"/>
    <n v="1.649105246439456"/>
    <n v="2"/>
    <n v="2"/>
    <m/>
    <n v="1"/>
    <n v="4"/>
    <n v="2"/>
    <n v="3"/>
    <n v="3"/>
    <n v="2"/>
    <n v="1"/>
    <n v="1"/>
    <n v="4"/>
    <n v="1"/>
    <n v="2"/>
    <m/>
  </r>
  <r>
    <n v="77698"/>
    <x v="1"/>
    <n v="30"/>
    <n v="3"/>
    <n v="2"/>
    <m/>
    <n v="1"/>
    <n v="4"/>
    <n v="1"/>
    <n v="64"/>
    <n v="1.66"/>
    <n v="185"/>
    <n v="4.78"/>
    <n v="61"/>
    <n v="1.5821874999999999"/>
    <n v="52.375155099516341"/>
    <n v="1.358480585393705"/>
    <n v="1"/>
    <m/>
    <m/>
    <n v="8"/>
    <n v="3"/>
    <n v="3"/>
    <n v="3"/>
    <n v="3"/>
    <n v="2"/>
    <n v="0"/>
    <n v="0"/>
    <n v="4"/>
    <n v="1"/>
    <n v="1"/>
    <n v="2"/>
  </r>
  <r>
    <n v="77700"/>
    <x v="1"/>
    <n v="48"/>
    <n v="3"/>
    <n v="2"/>
    <m/>
    <n v="1"/>
    <n v="3"/>
    <n v="3"/>
    <n v="47"/>
    <n v="1.22"/>
    <n v="186"/>
    <n v="4.8099999999999996"/>
    <n v="46"/>
    <n v="1.1940425531914893"/>
    <n v="49.627139328849537"/>
    <n v="1.2881938293871582"/>
    <n v="2"/>
    <n v="1"/>
    <n v="2"/>
    <n v="2"/>
    <n v="3"/>
    <n v="3"/>
    <m/>
    <m/>
    <m/>
    <n v="1"/>
    <n v="0"/>
    <n v="4"/>
    <n v="1"/>
    <n v="1"/>
    <n v="1"/>
  </r>
  <r>
    <n v="77704"/>
    <x v="1"/>
    <n v="41"/>
    <n v="6"/>
    <n v="2"/>
    <m/>
    <n v="2"/>
    <n v="2"/>
    <n v="1"/>
    <n v="45"/>
    <n v="1.1599999999999999"/>
    <n v="150"/>
    <n v="3.88"/>
    <n v="51"/>
    <n v="1.3146666666666667"/>
    <n v="38.284804613850781"/>
    <n v="0.98689718560148676"/>
    <n v="1"/>
    <n v="1"/>
    <n v="2"/>
    <n v="77"/>
    <n v="3"/>
    <n v="1"/>
    <m/>
    <m/>
    <m/>
    <m/>
    <n v="0"/>
    <n v="2"/>
    <n v="1"/>
    <n v="1"/>
    <n v="2"/>
  </r>
  <r>
    <n v="77708"/>
    <x v="1"/>
    <n v="44"/>
    <n v="3"/>
    <n v="2"/>
    <m/>
    <n v="1"/>
    <n v="5"/>
    <n v="1"/>
    <n v="69"/>
    <n v="1.78"/>
    <n v="241"/>
    <n v="6.23"/>
    <n v="63"/>
    <n v="1.6252173913043477"/>
    <n v="64.070760591276809"/>
    <n v="1.6528399109054017"/>
    <n v="2"/>
    <n v="2"/>
    <m/>
    <n v="15"/>
    <n v="3"/>
    <n v="2"/>
    <m/>
    <m/>
    <m/>
    <n v="2"/>
    <n v="5"/>
    <n v="7"/>
    <n v="1"/>
    <n v="1"/>
    <n v="2"/>
  </r>
  <r>
    <n v="77727"/>
    <x v="1"/>
    <n v="45"/>
    <n v="6"/>
    <n v="2"/>
    <m/>
    <n v="2"/>
    <n v="5"/>
    <n v="1"/>
    <n v="43"/>
    <n v="1.1100000000000001"/>
    <n v="201"/>
    <n v="5.2"/>
    <n v="48"/>
    <n v="1.2390697674418605"/>
    <n v="44.192395362278141"/>
    <n v="1.1407804384215985"/>
    <n v="2"/>
    <n v="2"/>
    <m/>
    <n v="14"/>
    <n v="3"/>
    <n v="0"/>
    <m/>
    <m/>
    <m/>
    <n v="0"/>
    <n v="0"/>
    <n v="0"/>
    <n v="2"/>
    <n v="1"/>
    <n v="2"/>
  </r>
  <r>
    <n v="77734"/>
    <x v="1"/>
    <n v="64"/>
    <n v="4"/>
    <n v="2"/>
    <m/>
    <n v="1"/>
    <n v="3"/>
    <n v="3"/>
    <n v="60"/>
    <n v="1.55"/>
    <n v="209"/>
    <n v="5.4"/>
    <n v="54"/>
    <n v="1.395"/>
    <n v="63.448734501399883"/>
    <n v="1.6390923079528303"/>
    <n v="1"/>
    <n v="2"/>
    <m/>
    <n v="8"/>
    <n v="4"/>
    <n v="0"/>
    <m/>
    <m/>
    <m/>
    <n v="2"/>
    <n v="0"/>
    <n v="0"/>
    <n v="1"/>
    <n v="1"/>
    <n v="2"/>
  </r>
  <r>
    <n v="77740"/>
    <x v="1"/>
    <n v="43"/>
    <n v="3"/>
    <n v="2"/>
    <m/>
    <n v="1"/>
    <n v="4"/>
    <n v="6"/>
    <n v="80"/>
    <n v="2.0699999999999998"/>
    <n v="281"/>
    <n v="7.27"/>
    <n v="76"/>
    <n v="1.9664999999999999"/>
    <n v="77.206704655281669"/>
    <n v="1.9977234829554131"/>
    <n v="2"/>
    <n v="2"/>
    <m/>
    <n v="2"/>
    <n v="3"/>
    <n v="2"/>
    <n v="3"/>
    <n v="3"/>
    <n v="3"/>
    <m/>
    <n v="0"/>
    <n v="1"/>
    <n v="1"/>
    <n v="2"/>
    <m/>
  </r>
  <r>
    <n v="77741"/>
    <x v="1"/>
    <n v="73"/>
    <n v="3"/>
    <n v="2"/>
    <m/>
    <n v="1"/>
    <n v="5"/>
    <n v="5"/>
    <n v="95"/>
    <n v="2.46"/>
    <n v="224"/>
    <n v="5.79"/>
    <n v="92"/>
    <n v="2.3823157894736839"/>
    <n v="96.30549153148101"/>
    <n v="2.4938053596572978"/>
    <n v="1"/>
    <n v="2"/>
    <m/>
    <n v="5"/>
    <n v="2"/>
    <n v="0"/>
    <n v="3"/>
    <n v="3"/>
    <n v="2"/>
    <n v="0"/>
    <n v="2"/>
    <n v="1"/>
    <n v="2"/>
    <n v="1"/>
    <n v="2"/>
  </r>
  <r>
    <n v="77758"/>
    <x v="1"/>
    <n v="67"/>
    <n v="3"/>
    <n v="2"/>
    <m/>
    <n v="1"/>
    <n v="3"/>
    <n v="2"/>
    <n v="46"/>
    <n v="1.19"/>
    <n v="196"/>
    <n v="5.07"/>
    <n v="51"/>
    <n v="1.3193478260869564"/>
    <n v="47.308188833364369"/>
    <n v="1.2238422763413825"/>
    <n v="2"/>
    <n v="2"/>
    <m/>
    <n v="5"/>
    <n v="2"/>
    <n v="3"/>
    <n v="3"/>
    <n v="3"/>
    <n v="3"/>
    <n v="1"/>
    <n v="0"/>
    <n v="0"/>
    <n v="1"/>
    <n v="1"/>
    <n v="2"/>
  </r>
  <r>
    <n v="77763"/>
    <x v="1"/>
    <n v="59"/>
    <n v="3"/>
    <n v="2"/>
    <m/>
    <n v="1"/>
    <n v="4"/>
    <n v="1"/>
    <n v="47"/>
    <n v="1.22"/>
    <n v="146"/>
    <n v="3.78"/>
    <n v="43"/>
    <n v="1.1161702127659574"/>
    <n v="46.90044435377127"/>
    <n v="1.2174157896085307"/>
    <n v="2"/>
    <n v="2"/>
    <m/>
    <n v="7"/>
    <n v="2"/>
    <n v="2"/>
    <n v="3"/>
    <n v="3"/>
    <n v="2"/>
    <n v="1"/>
    <n v="0"/>
    <n v="1"/>
    <n v="1"/>
    <n v="1"/>
    <n v="2"/>
  </r>
  <r>
    <n v="77769"/>
    <x v="1"/>
    <n v="64"/>
    <n v="3"/>
    <n v="2"/>
    <m/>
    <n v="1"/>
    <n v="3"/>
    <n v="1"/>
    <n v="71"/>
    <n v="1.84"/>
    <n v="211"/>
    <n v="5.46"/>
    <n v="66"/>
    <n v="1.7104225352112679"/>
    <n v="68.771852339277558"/>
    <n v="1.7822564549897282"/>
    <n v="2"/>
    <n v="1"/>
    <n v="2"/>
    <n v="9"/>
    <n v="3"/>
    <n v="1"/>
    <n v="3"/>
    <n v="2"/>
    <n v="2"/>
    <n v="1"/>
    <n v="0"/>
    <n v="0"/>
    <n v="1"/>
    <n v="1"/>
    <n v="2"/>
  </r>
  <r>
    <n v="77773"/>
    <x v="1"/>
    <n v="80"/>
    <n v="3"/>
    <n v="2"/>
    <m/>
    <n v="1"/>
    <n v="5"/>
    <n v="1"/>
    <n v="54"/>
    <n v="1.4"/>
    <n v="198"/>
    <n v="5.12"/>
    <n v="57"/>
    <n v="1.4777777777777776"/>
    <n v="64.395653009681894"/>
    <n v="1.6695169298806416"/>
    <n v="1"/>
    <n v="2"/>
    <m/>
    <n v="7"/>
    <n v="3"/>
    <n v="3"/>
    <n v="3"/>
    <n v="1"/>
    <n v="1"/>
    <n v="0"/>
    <n v="0"/>
    <n v="0"/>
    <n v="1"/>
    <n v="1"/>
    <n v="2"/>
  </r>
  <r>
    <n v="77777"/>
    <x v="1"/>
    <n v="69"/>
    <n v="1"/>
    <n v="2"/>
    <m/>
    <n v="1"/>
    <n v="2"/>
    <n v="2"/>
    <n v="44"/>
    <n v="1.1399999999999999"/>
    <n v="134"/>
    <n v="3.47"/>
    <n v="52"/>
    <n v="1.3472727272727272"/>
    <n v="39.457794908173689"/>
    <n v="1.0223155953481364"/>
    <n v="1"/>
    <n v="2"/>
    <m/>
    <n v="5"/>
    <n v="3"/>
    <n v="3"/>
    <n v="3"/>
    <n v="3"/>
    <n v="3"/>
    <n v="7"/>
    <n v="64"/>
    <n v="0"/>
    <n v="1"/>
    <n v="1"/>
    <n v="2"/>
  </r>
  <r>
    <n v="77778"/>
    <x v="1"/>
    <n v="59"/>
    <n v="6"/>
    <n v="2"/>
    <m/>
    <n v="1"/>
    <n v="5"/>
    <n v="3"/>
    <n v="103"/>
    <n v="2.66"/>
    <n v="233"/>
    <n v="6.03"/>
    <n v="104"/>
    <n v="2.6858252427184466"/>
    <n v="103.77542664129693"/>
    <n v="2.6800255812218432"/>
    <n v="2"/>
    <n v="2"/>
    <m/>
    <n v="7"/>
    <n v="4"/>
    <n v="3"/>
    <n v="3"/>
    <n v="3"/>
    <n v="1"/>
    <n v="1"/>
    <n v="0"/>
    <n v="2"/>
    <n v="1"/>
    <n v="1"/>
    <n v="1"/>
  </r>
  <r>
    <n v="77779"/>
    <x v="1"/>
    <n v="36"/>
    <n v="4"/>
    <n v="2"/>
    <m/>
    <n v="1"/>
    <n v="5"/>
    <n v="1"/>
    <n v="41"/>
    <n v="1.06"/>
    <n v="160"/>
    <n v="4.1399999999999997"/>
    <n v="42"/>
    <n v="1.0858536585365854"/>
    <n v="42.074645193820196"/>
    <n v="1.0877835098890101"/>
    <n v="2"/>
    <m/>
    <m/>
    <n v="14"/>
    <n v="4"/>
    <n v="3"/>
    <n v="3"/>
    <n v="3"/>
    <n v="3"/>
    <n v="5"/>
    <m/>
    <n v="0"/>
    <n v="1"/>
    <n v="1"/>
    <n v="2"/>
  </r>
  <r>
    <n v="77782"/>
    <x v="1"/>
    <n v="51"/>
    <n v="4"/>
    <n v="2"/>
    <m/>
    <n v="1"/>
    <n v="3"/>
    <n v="3"/>
    <n v="76"/>
    <n v="1.97"/>
    <n v="176"/>
    <n v="4.55"/>
    <n v="73"/>
    <n v="1.8922368421052631"/>
    <n v="78.293897299403113"/>
    <n v="2.029460232629265"/>
    <n v="2"/>
    <n v="1"/>
    <n v="2"/>
    <n v="2"/>
    <n v="2"/>
    <n v="3"/>
    <n v="3"/>
    <n v="3"/>
    <n v="3"/>
    <n v="1"/>
    <n v="2"/>
    <n v="2"/>
    <n v="1"/>
    <n v="1"/>
    <n v="2"/>
  </r>
  <r>
    <n v="77787"/>
    <x v="1"/>
    <n v="44"/>
    <n v="1"/>
    <n v="2"/>
    <m/>
    <n v="1"/>
    <n v="4"/>
    <n v="1"/>
    <n v="42"/>
    <n v="1.0900000000000001"/>
    <n v="185"/>
    <n v="4.78"/>
    <n v="51"/>
    <n v="1.3235714285714286"/>
    <n v="35.87629031493978"/>
    <n v="0.93107515341153246"/>
    <n v="1"/>
    <n v="1"/>
    <n v="1"/>
    <n v="7"/>
    <n v="4"/>
    <n v="1"/>
    <m/>
    <m/>
    <m/>
    <n v="2"/>
    <n v="2"/>
    <n v="1"/>
    <n v="2"/>
    <n v="1"/>
    <n v="2"/>
  </r>
  <r>
    <n v="77788"/>
    <x v="1"/>
    <n v="21"/>
    <n v="4"/>
    <n v="2"/>
    <m/>
    <n v="1"/>
    <n v="4"/>
    <n v="5"/>
    <n v="42"/>
    <n v="1.0900000000000001"/>
    <n v="214"/>
    <n v="5.53"/>
    <n v="45"/>
    <n v="1.1678571428571429"/>
    <n v="45.992335145608294"/>
    <n v="1.1936106025884059"/>
    <n v="2"/>
    <m/>
    <m/>
    <n v="6"/>
    <n v="4"/>
    <n v="0"/>
    <m/>
    <m/>
    <m/>
    <n v="5"/>
    <n v="2"/>
    <n v="0"/>
    <n v="1"/>
    <n v="2"/>
    <m/>
  </r>
  <r>
    <n v="77795"/>
    <x v="1"/>
    <n v="34"/>
    <n v="4"/>
    <n v="2"/>
    <m/>
    <n v="1"/>
    <n v="4"/>
    <n v="5"/>
    <n v="52"/>
    <n v="1.34"/>
    <n v="136"/>
    <n v="3.52"/>
    <n v="59"/>
    <n v="1.5203846153846154"/>
    <n v="60.092358585891141"/>
    <n v="1.5485338558671948"/>
    <n v="2"/>
    <m/>
    <m/>
    <n v="8"/>
    <n v="3"/>
    <n v="3"/>
    <n v="3"/>
    <n v="3"/>
    <n v="3"/>
    <n v="9"/>
    <n v="0"/>
    <n v="5"/>
    <n v="1"/>
    <n v="1"/>
    <n v="2"/>
  </r>
  <r>
    <n v="77800"/>
    <x v="1"/>
    <n v="24"/>
    <n v="4"/>
    <n v="2"/>
    <m/>
    <n v="1"/>
    <n v="2"/>
    <n v="5"/>
    <n v="39"/>
    <n v="1.01"/>
    <n v="143"/>
    <n v="3.7"/>
    <n v="36"/>
    <n v="0.93230769230769228"/>
    <n v="43.232727713411464"/>
    <n v="1.1196167946293738"/>
    <n v="2"/>
    <m/>
    <m/>
    <n v="6"/>
    <n v="5"/>
    <n v="0"/>
    <m/>
    <m/>
    <m/>
    <n v="10"/>
    <n v="0"/>
    <n v="1"/>
    <n v="1"/>
    <n v="2"/>
    <m/>
  </r>
  <r>
    <n v="77802"/>
    <x v="1"/>
    <n v="65"/>
    <n v="4"/>
    <n v="2"/>
    <m/>
    <n v="1"/>
    <n v="2"/>
    <n v="1"/>
    <n v="67"/>
    <n v="1.73"/>
    <n v="218"/>
    <n v="5.64"/>
    <n v="70"/>
    <n v="1.8074626865671641"/>
    <n v="61.95757788307796"/>
    <n v="1.599800145339177"/>
    <n v="1"/>
    <n v="2"/>
    <m/>
    <n v="7"/>
    <n v="3"/>
    <n v="2"/>
    <n v="3"/>
    <n v="3"/>
    <n v="1"/>
    <n v="1"/>
    <n v="0"/>
    <n v="0"/>
    <n v="2"/>
    <n v="1"/>
    <n v="2"/>
  </r>
  <r>
    <n v="77805"/>
    <x v="1"/>
    <n v="25"/>
    <n v="3"/>
    <n v="2"/>
    <m/>
    <n v="1"/>
    <n v="5"/>
    <n v="5"/>
    <n v="66"/>
    <n v="1.71"/>
    <n v="232"/>
    <n v="6"/>
    <n v="62"/>
    <n v="1.6063636363636362"/>
    <n v="59.27350518858016"/>
    <n v="1.535722634431395"/>
    <n v="2"/>
    <m/>
    <m/>
    <n v="15"/>
    <n v="2"/>
    <n v="3"/>
    <n v="3"/>
    <n v="3"/>
    <n v="3"/>
    <n v="0"/>
    <n v="0"/>
    <n v="1"/>
    <n v="1"/>
    <n v="1"/>
    <n v="2"/>
  </r>
  <r>
    <n v="77823"/>
    <x v="1"/>
    <n v="61"/>
    <n v="1"/>
    <n v="2"/>
    <m/>
    <n v="2"/>
    <n v="1"/>
    <n v="1"/>
    <n v="35"/>
    <n v="0.91"/>
    <n v="308"/>
    <n v="7.96"/>
    <n v="30"/>
    <n v="0.78"/>
    <n v="36.056402315004007"/>
    <n v="0.93746646019010416"/>
    <n v="1"/>
    <n v="2"/>
    <m/>
    <n v="2"/>
    <n v="4"/>
    <n v="0"/>
    <m/>
    <m/>
    <m/>
    <m/>
    <n v="0"/>
    <n v="0"/>
    <n v="2"/>
    <n v="2"/>
    <m/>
  </r>
  <r>
    <n v="77827"/>
    <x v="1"/>
    <n v="52"/>
    <n v="2"/>
    <n v="2"/>
    <m/>
    <n v="1"/>
    <n v="2"/>
    <n v="4"/>
    <n v="39"/>
    <n v="1.01"/>
    <n v="203"/>
    <n v="5.25"/>
    <n v="36"/>
    <n v="0.93230769230769228"/>
    <n v="31.990479801945671"/>
    <n v="0.8284713999991058"/>
    <n v="1"/>
    <n v="2"/>
    <m/>
    <n v="4"/>
    <n v="5"/>
    <n v="1"/>
    <n v="2"/>
    <n v="2"/>
    <n v="2"/>
    <n v="2"/>
    <n v="4"/>
    <n v="20"/>
    <n v="1"/>
    <n v="1"/>
    <n v="2"/>
  </r>
  <r>
    <n v="77830"/>
    <x v="1"/>
    <n v="43"/>
    <n v="2"/>
    <n v="2"/>
    <m/>
    <n v="2"/>
    <n v="2"/>
    <n v="1"/>
    <n v="41"/>
    <n v="1.06"/>
    <n v="138"/>
    <n v="3.57"/>
    <n v="36"/>
    <n v="0.93073170731707322"/>
    <n v="39.141520994381551"/>
    <n v="1.0119515183913279"/>
    <n v="1"/>
    <n v="2"/>
    <m/>
    <n v="3"/>
    <n v="3"/>
    <n v="3"/>
    <n v="3"/>
    <n v="3"/>
    <n v="3"/>
    <m/>
    <n v="0"/>
    <n v="0"/>
    <n v="1"/>
    <n v="1"/>
    <n v="2"/>
  </r>
  <r>
    <n v="77832"/>
    <x v="1"/>
    <n v="67"/>
    <n v="2"/>
    <n v="2"/>
    <m/>
    <n v="2"/>
    <n v="2"/>
    <n v="1"/>
    <n v="62"/>
    <n v="1.6"/>
    <n v="217"/>
    <n v="5.61"/>
    <n v="62"/>
    <n v="1.6"/>
    <n v="67.132236663560931"/>
    <n v="1.7324448171241531"/>
    <n v="1"/>
    <n v="1"/>
    <n v="1"/>
    <n v="6"/>
    <n v="3"/>
    <n v="0"/>
    <m/>
    <m/>
    <m/>
    <n v="2"/>
    <n v="0"/>
    <n v="0"/>
    <n v="1"/>
    <n v="1"/>
    <n v="2"/>
  </r>
  <r>
    <n v="77835"/>
    <x v="1"/>
    <n v="64"/>
    <n v="3"/>
    <n v="2"/>
    <m/>
    <n v="1"/>
    <n v="4"/>
    <n v="1"/>
    <n v="54"/>
    <n v="1.4"/>
    <n v="227"/>
    <n v="5.87"/>
    <n v="54"/>
    <n v="1.4"/>
    <n v="42.631574665984644"/>
    <n v="1.1052630468958979"/>
    <n v="2"/>
    <n v="1"/>
    <n v="2"/>
    <n v="6"/>
    <n v="3"/>
    <n v="2"/>
    <n v="3"/>
    <n v="3"/>
    <n v="2"/>
    <n v="2"/>
    <n v="0"/>
    <n v="5"/>
    <n v="1"/>
    <n v="1"/>
    <n v="2"/>
  </r>
  <r>
    <n v="77837"/>
    <x v="1"/>
    <n v="27"/>
    <n v="7"/>
    <n v="2"/>
    <m/>
    <n v="1"/>
    <n v="5"/>
    <n v="6"/>
    <n v="73"/>
    <n v="1.89"/>
    <n v="153"/>
    <n v="3.96"/>
    <n v="81"/>
    <n v="2.0971232876712329"/>
    <n v="78.649144361690432"/>
    <n v="2.036258669090341"/>
    <n v="1"/>
    <m/>
    <m/>
    <n v="15"/>
    <n v="3"/>
    <n v="2"/>
    <n v="3"/>
    <n v="3"/>
    <n v="2"/>
    <n v="2"/>
    <n v="5"/>
    <n v="4"/>
    <n v="1"/>
    <n v="1"/>
    <n v="2"/>
  </r>
  <r>
    <n v="77846"/>
    <x v="1"/>
    <n v="34"/>
    <n v="3"/>
    <n v="2"/>
    <m/>
    <n v="1"/>
    <n v="2"/>
    <n v="6"/>
    <n v="45"/>
    <n v="1.1599999999999999"/>
    <n v="171"/>
    <n v="4.42"/>
    <n v="51"/>
    <n v="1.3146666666666667"/>
    <n v="40.062878777379687"/>
    <n v="1.0327319862613429"/>
    <n v="2"/>
    <m/>
    <m/>
    <n v="1"/>
    <n v="2"/>
    <n v="2"/>
    <m/>
    <m/>
    <m/>
    <m/>
    <n v="0"/>
    <n v="0"/>
    <n v="1"/>
    <n v="1"/>
    <n v="2"/>
  </r>
  <r>
    <n v="77858"/>
    <x v="1"/>
    <n v="37"/>
    <n v="3"/>
    <n v="2"/>
    <m/>
    <n v="1"/>
    <n v="2"/>
    <n v="5"/>
    <n v="68"/>
    <n v="1.76"/>
    <n v="247"/>
    <n v="6.39"/>
    <n v="72"/>
    <n v="1.8635294117647059"/>
    <n v="72.28456942938908"/>
    <n v="1.8708947381724232"/>
    <n v="2"/>
    <m/>
    <m/>
    <n v="3"/>
    <n v="3"/>
    <n v="0"/>
    <m/>
    <m/>
    <m/>
    <n v="3"/>
    <n v="0"/>
    <n v="0"/>
    <n v="1"/>
    <n v="1"/>
    <n v="2"/>
  </r>
  <r>
    <n v="77861"/>
    <x v="1"/>
    <n v="68"/>
    <n v="6"/>
    <n v="2"/>
    <m/>
    <n v="2"/>
    <n v="1"/>
    <n v="1"/>
    <n v="49"/>
    <n v="1.27"/>
    <n v="191"/>
    <n v="4.9400000000000004"/>
    <n v="54"/>
    <n v="1.3995918367346938"/>
    <n v="56.862508601856334"/>
    <n v="1.4737833862113785"/>
    <n v="1"/>
    <n v="2"/>
    <m/>
    <n v="5"/>
    <n v="3"/>
    <n v="0"/>
    <n v="9"/>
    <n v="9"/>
    <n v="9"/>
    <m/>
    <n v="0"/>
    <n v="0"/>
    <n v="2"/>
    <n v="1"/>
    <n v="2"/>
  </r>
  <r>
    <n v="77869"/>
    <x v="1"/>
    <n v="57"/>
    <n v="2"/>
    <n v="2"/>
    <m/>
    <n v="2"/>
    <n v="1"/>
    <n v="1"/>
    <n v="53"/>
    <n v="1.37"/>
    <n v="216"/>
    <n v="5.59"/>
    <n v="59"/>
    <n v="1.5250943396226417"/>
    <n v="57.355512806749594"/>
    <n v="1.4825858970801313"/>
    <n v="1"/>
    <n v="2"/>
    <m/>
    <n v="77"/>
    <n v="1"/>
    <n v="2"/>
    <n v="2"/>
    <n v="2"/>
    <n v="2"/>
    <n v="1"/>
    <n v="0"/>
    <n v="0"/>
    <n v="1"/>
    <n v="2"/>
    <m/>
  </r>
  <r>
    <n v="77872"/>
    <x v="1"/>
    <n v="42"/>
    <n v="1"/>
    <n v="2"/>
    <m/>
    <n v="2"/>
    <n v="1"/>
    <n v="1"/>
    <n v="67"/>
    <n v="1.73"/>
    <n v="179"/>
    <n v="4.63"/>
    <n v="66"/>
    <n v="1.7041791044776118"/>
    <n v="66.876824306282643"/>
    <n v="1.7268194932816265"/>
    <n v="1"/>
    <n v="2"/>
    <m/>
    <n v="7"/>
    <n v="4"/>
    <n v="1"/>
    <m/>
    <m/>
    <m/>
    <m/>
    <n v="0"/>
    <n v="0"/>
    <n v="2"/>
    <n v="1"/>
    <n v="2"/>
  </r>
  <r>
    <n v="77875"/>
    <x v="1"/>
    <n v="57"/>
    <n v="3"/>
    <n v="2"/>
    <m/>
    <n v="1"/>
    <n v="4"/>
    <n v="3"/>
    <n v="63"/>
    <n v="1.63"/>
    <n v="275"/>
    <n v="7.11"/>
    <n v="71"/>
    <n v="1.8369841269841267"/>
    <n v="61.273520230318233"/>
    <n v="1.5853307615145829"/>
    <n v="2"/>
    <n v="1"/>
    <n v="1"/>
    <n v="2"/>
    <n v="3"/>
    <n v="1"/>
    <m/>
    <m/>
    <m/>
    <m/>
    <n v="1"/>
    <n v="0"/>
    <n v="1"/>
    <n v="1"/>
    <n v="2"/>
  </r>
  <r>
    <n v="77876"/>
    <x v="1"/>
    <n v="80"/>
    <n v="3"/>
    <n v="2"/>
    <m/>
    <n v="1"/>
    <n v="4"/>
    <n v="2"/>
    <n v="50"/>
    <n v="1.29"/>
    <n v="120"/>
    <n v="3.1"/>
    <n v="53"/>
    <n v="1.3674000000000002"/>
    <n v="43.939737451221383"/>
    <n v="1.1336452262415118"/>
    <n v="1"/>
    <n v="2"/>
    <m/>
    <n v="6"/>
    <n v="3"/>
    <n v="3"/>
    <n v="3"/>
    <n v="3"/>
    <n v="3"/>
    <m/>
    <n v="0"/>
    <n v="17"/>
    <n v="1"/>
    <n v="1"/>
    <n v="2"/>
  </r>
  <r>
    <n v="77878"/>
    <x v="1"/>
    <n v="47"/>
    <n v="1"/>
    <n v="2"/>
    <m/>
    <n v="1"/>
    <n v="4"/>
    <n v="5"/>
    <n v="49"/>
    <n v="1.27"/>
    <n v="225"/>
    <n v="5.82"/>
    <n v="44"/>
    <n v="1.1404081632653063"/>
    <n v="57.972776441568385"/>
    <n v="1.5025597159345276"/>
    <n v="1"/>
    <n v="1"/>
    <n v="2"/>
    <n v="1"/>
    <n v="4"/>
    <n v="1"/>
    <n v="3"/>
    <n v="3"/>
    <n v="2"/>
    <n v="1"/>
    <n v="0"/>
    <n v="3"/>
    <n v="1"/>
    <n v="1"/>
    <n v="2"/>
  </r>
  <r>
    <n v="77884"/>
    <x v="1"/>
    <n v="40"/>
    <n v="4"/>
    <n v="2"/>
    <m/>
    <n v="2"/>
    <n v="4"/>
    <n v="1"/>
    <n v="50"/>
    <n v="1.29"/>
    <n v="211"/>
    <n v="5.46"/>
    <n v="54"/>
    <n v="1.3932"/>
    <n v="50.770165219477676"/>
    <n v="1.309870262662524"/>
    <n v="1"/>
    <n v="2"/>
    <m/>
    <n v="12"/>
    <n v="3"/>
    <n v="2"/>
    <n v="3"/>
    <n v="2"/>
    <n v="2"/>
    <n v="1"/>
    <n v="4"/>
    <n v="1"/>
    <n v="1"/>
    <n v="2"/>
    <m/>
  </r>
  <r>
    <n v="77887"/>
    <x v="1"/>
    <n v="27"/>
    <n v="2"/>
    <n v="2"/>
    <m/>
    <n v="2"/>
    <n v="2"/>
    <n v="1"/>
    <n v="46"/>
    <n v="1.19"/>
    <n v="161"/>
    <n v="4.16"/>
    <n v="54"/>
    <n v="1.3969565217391302"/>
    <n v="51.362098386451919"/>
    <n v="1.3287151539103865"/>
    <n v="2"/>
    <m/>
    <m/>
    <n v="5"/>
    <n v="4"/>
    <n v="2"/>
    <n v="3"/>
    <n v="3"/>
    <n v="3"/>
    <n v="2"/>
    <n v="9"/>
    <n v="0"/>
    <n v="1"/>
    <n v="1"/>
    <n v="2"/>
  </r>
  <r>
    <n v="77891"/>
    <x v="1"/>
    <n v="55"/>
    <n v="2"/>
    <n v="2"/>
    <m/>
    <n v="2"/>
    <n v="4"/>
    <n v="3"/>
    <n v="45"/>
    <n v="1.1599999999999999"/>
    <n v="202"/>
    <n v="5.22"/>
    <n v="39"/>
    <n v="1.0053333333333332"/>
    <n v="55.014899522071801"/>
    <n v="1.4181618543467398"/>
    <n v="1"/>
    <n v="2"/>
    <m/>
    <n v="9"/>
    <n v="4"/>
    <n v="0"/>
    <m/>
    <m/>
    <m/>
    <n v="0"/>
    <n v="0"/>
    <n v="0"/>
    <n v="2"/>
    <n v="1"/>
    <n v="2"/>
  </r>
  <r>
    <n v="77894"/>
    <x v="1"/>
    <n v="74"/>
    <n v="2"/>
    <n v="2"/>
    <m/>
    <n v="2"/>
    <n v="2"/>
    <n v="6"/>
    <n v="52"/>
    <n v="1.34"/>
    <n v="174"/>
    <n v="4.5"/>
    <n v="62"/>
    <n v="1.5976923076923077"/>
    <n v="54.024909998231323"/>
    <n v="1.3921803730313456"/>
    <n v="1"/>
    <n v="2"/>
    <m/>
    <n v="13"/>
    <n v="3"/>
    <n v="3"/>
    <n v="2"/>
    <n v="2"/>
    <n v="2"/>
    <m/>
    <n v="0"/>
    <n v="0"/>
    <n v="2"/>
    <n v="1"/>
    <n v="2"/>
  </r>
  <r>
    <n v="77896"/>
    <x v="1"/>
    <n v="41"/>
    <n v="3"/>
    <n v="2"/>
    <m/>
    <n v="1"/>
    <n v="2"/>
    <n v="3"/>
    <n v="66"/>
    <n v="1.71"/>
    <n v="146"/>
    <n v="3.78"/>
    <n v="62"/>
    <n v="1.6063636363636362"/>
    <n v="57.982324511441327"/>
    <n v="1.5022693168873436"/>
    <n v="2"/>
    <n v="2"/>
    <m/>
    <n v="2"/>
    <n v="3"/>
    <n v="3"/>
    <n v="3"/>
    <n v="3"/>
    <n v="3"/>
    <m/>
    <n v="0"/>
    <n v="1"/>
    <n v="2"/>
    <n v="1"/>
    <n v="2"/>
  </r>
  <r>
    <n v="77897"/>
    <x v="1"/>
    <n v="63"/>
    <n v="1"/>
    <n v="2"/>
    <m/>
    <n v="2"/>
    <n v="1"/>
    <n v="1"/>
    <n v="46"/>
    <n v="1.19"/>
    <n v="219"/>
    <n v="5.66"/>
    <n v="45"/>
    <n v="1.1641304347826087"/>
    <n v="42.765607329511916"/>
    <n v="1.1063276678721561"/>
    <n v="1"/>
    <n v="2"/>
    <m/>
    <n v="7"/>
    <n v="3"/>
    <n v="3"/>
    <n v="3"/>
    <n v="3"/>
    <n v="3"/>
    <n v="1"/>
    <n v="0"/>
    <n v="0"/>
    <n v="1"/>
    <n v="2"/>
    <m/>
  </r>
  <r>
    <n v="77902"/>
    <x v="1"/>
    <n v="80"/>
    <n v="3"/>
    <n v="2"/>
    <m/>
    <n v="1"/>
    <n v="5"/>
    <n v="2"/>
    <n v="42"/>
    <n v="1.0900000000000001"/>
    <n v="210"/>
    <n v="5.43"/>
    <n v="36"/>
    <n v="0.93428571428571439"/>
    <n v="45.723488923724581"/>
    <n v="1.1866334030204715"/>
    <n v="2"/>
    <n v="2"/>
    <m/>
    <n v="77"/>
    <n v="3"/>
    <n v="3"/>
    <n v="3"/>
    <n v="3"/>
    <n v="3"/>
    <n v="0"/>
    <n v="4"/>
    <n v="12"/>
    <n v="1"/>
    <n v="1"/>
    <n v="2"/>
  </r>
  <r>
    <n v="77903"/>
    <x v="1"/>
    <n v="31"/>
    <n v="3"/>
    <n v="2"/>
    <m/>
    <n v="1"/>
    <n v="5"/>
    <n v="6"/>
    <n v="75"/>
    <n v="1.94"/>
    <n v="224"/>
    <n v="5.79"/>
    <n v="79"/>
    <n v="2.0434666666666668"/>
    <n v="68.135758627207892"/>
    <n v="1.7624449564904441"/>
    <n v="2"/>
    <m/>
    <m/>
    <n v="15"/>
    <n v="3"/>
    <n v="0"/>
    <n v="3"/>
    <n v="3"/>
    <n v="2"/>
    <n v="0"/>
    <n v="1"/>
    <n v="0"/>
    <n v="1"/>
    <n v="1"/>
    <n v="2"/>
  </r>
  <r>
    <n v="77905"/>
    <x v="1"/>
    <n v="63"/>
    <n v="4"/>
    <n v="2"/>
    <m/>
    <n v="1"/>
    <n v="3"/>
    <n v="2"/>
    <n v="69"/>
    <n v="1.78"/>
    <n v="182"/>
    <n v="4.71"/>
    <n v="69"/>
    <n v="1.78"/>
    <n v="59.537946406682991"/>
    <n v="1.5359064435347207"/>
    <n v="1"/>
    <n v="2"/>
    <m/>
    <n v="2"/>
    <n v="3"/>
    <n v="1"/>
    <m/>
    <m/>
    <m/>
    <n v="0"/>
    <n v="0"/>
    <n v="0"/>
    <n v="1"/>
    <n v="1"/>
    <n v="2"/>
  </r>
  <r>
    <n v="77935"/>
    <x v="1"/>
    <n v="48"/>
    <n v="6"/>
    <n v="2"/>
    <m/>
    <n v="2"/>
    <n v="5"/>
    <n v="1"/>
    <n v="79"/>
    <n v="2.04"/>
    <n v="243"/>
    <n v="6.28"/>
    <n v="86"/>
    <n v="2.2207594936708861"/>
    <n v="83.058246583848018"/>
    <n v="2.1447952282411387"/>
    <n v="1"/>
    <n v="2"/>
    <m/>
    <n v="15"/>
    <n v="3"/>
    <n v="2"/>
    <n v="3"/>
    <n v="3"/>
    <n v="3"/>
    <n v="4"/>
    <n v="8"/>
    <n v="0"/>
    <n v="1"/>
    <n v="1"/>
    <n v="2"/>
  </r>
  <r>
    <n v="77936"/>
    <x v="1"/>
    <n v="43"/>
    <n v="1"/>
    <n v="2"/>
    <m/>
    <n v="2"/>
    <n v="2"/>
    <n v="1"/>
    <n v="49"/>
    <n v="1.27"/>
    <n v="193"/>
    <n v="4.99"/>
    <n v="49"/>
    <n v="1.27"/>
    <n v="43.244213253037692"/>
    <n v="1.1208194047215891"/>
    <n v="1"/>
    <n v="2"/>
    <m/>
    <m/>
    <n v="4"/>
    <n v="2"/>
    <n v="3"/>
    <n v="3"/>
    <n v="1"/>
    <m/>
    <n v="0"/>
    <n v="0"/>
    <n v="1"/>
    <n v="1"/>
    <n v="2"/>
  </r>
  <r>
    <n v="77937"/>
    <x v="1"/>
    <n v="73"/>
    <n v="3"/>
    <n v="2"/>
    <m/>
    <n v="1"/>
    <n v="5"/>
    <n v="1"/>
    <n v="30"/>
    <n v="0.78"/>
    <n v="226"/>
    <n v="5.84"/>
    <n v="27"/>
    <n v="0.70200000000000007"/>
    <n v="29.61963821743246"/>
    <n v="0.77011059365324397"/>
    <n v="2"/>
    <n v="1"/>
    <n v="2"/>
    <n v="13"/>
    <n v="2"/>
    <n v="1"/>
    <n v="3"/>
    <n v="3"/>
    <n v="2"/>
    <n v="1"/>
    <n v="2"/>
    <n v="1"/>
    <n v="1"/>
    <n v="1"/>
    <n v="2"/>
  </r>
  <r>
    <n v="77939"/>
    <x v="1"/>
    <n v="55"/>
    <n v="4"/>
    <n v="2"/>
    <m/>
    <n v="1"/>
    <n v="3"/>
    <n v="5"/>
    <n v="58"/>
    <n v="1.5"/>
    <n v="167"/>
    <n v="4.32"/>
    <n v="63"/>
    <n v="1.6293103448275863"/>
    <n v="57.910943653317204"/>
    <n v="1.4976968186202726"/>
    <n v="2"/>
    <n v="2"/>
    <m/>
    <n v="7"/>
    <n v="3"/>
    <n v="2"/>
    <n v="3"/>
    <n v="3"/>
    <n v="2"/>
    <n v="4"/>
    <n v="0"/>
    <n v="2"/>
    <n v="1"/>
    <n v="1"/>
    <n v="2"/>
  </r>
  <r>
    <n v="77942"/>
    <x v="1"/>
    <n v="21"/>
    <n v="3"/>
    <n v="2"/>
    <m/>
    <n v="1"/>
    <n v="3"/>
    <n v="5"/>
    <n v="53"/>
    <n v="1.37"/>
    <n v="155"/>
    <n v="4.01"/>
    <n v="62"/>
    <n v="1.6026415094339626"/>
    <n v="55.598355892627481"/>
    <n v="1.4371650485452765"/>
    <n v="2"/>
    <m/>
    <m/>
    <n v="14"/>
    <n v="2"/>
    <n v="3"/>
    <n v="3"/>
    <n v="3"/>
    <n v="3"/>
    <n v="1"/>
    <n v="4"/>
    <n v="8"/>
    <n v="1"/>
    <n v="1"/>
    <n v="2"/>
  </r>
  <r>
    <n v="77948"/>
    <x v="1"/>
    <n v="33"/>
    <n v="3"/>
    <n v="2"/>
    <m/>
    <n v="1"/>
    <n v="5"/>
    <n v="5"/>
    <n v="65"/>
    <n v="1.68"/>
    <n v="158"/>
    <n v="4.09"/>
    <n v="61"/>
    <n v="1.5766153846153845"/>
    <n v="58.978526168706587"/>
    <n v="1.524368060975801"/>
    <n v="2"/>
    <m/>
    <m/>
    <n v="15"/>
    <n v="3"/>
    <n v="3"/>
    <n v="3"/>
    <n v="3"/>
    <n v="3"/>
    <n v="0"/>
    <n v="2"/>
    <n v="0"/>
    <n v="1"/>
    <n v="1"/>
    <n v="2"/>
  </r>
  <r>
    <n v="77949"/>
    <x v="1"/>
    <n v="41"/>
    <n v="3"/>
    <n v="2"/>
    <m/>
    <n v="1"/>
    <n v="5"/>
    <n v="1"/>
    <n v="94"/>
    <n v="2.4300000000000002"/>
    <n v="193"/>
    <n v="4.99"/>
    <n v="88"/>
    <n v="2.2748936170212768"/>
    <n v="93.619435169152823"/>
    <n v="2.4201619942663974"/>
    <n v="2"/>
    <n v="1"/>
    <n v="2"/>
    <n v="15"/>
    <n v="2"/>
    <n v="3"/>
    <m/>
    <m/>
    <m/>
    <n v="1"/>
    <n v="10"/>
    <n v="6"/>
    <n v="1"/>
    <n v="1"/>
    <n v="2"/>
  </r>
  <r>
    <n v="77953"/>
    <x v="1"/>
    <n v="33"/>
    <n v="6"/>
    <n v="2"/>
    <m/>
    <n v="2"/>
    <n v="4"/>
    <n v="1"/>
    <n v="46"/>
    <n v="1.19"/>
    <n v="164"/>
    <n v="4.24"/>
    <n v="50"/>
    <n v="1.2934782608695652"/>
    <n v="45.648738846234778"/>
    <n v="1.1809130266743344"/>
    <n v="2"/>
    <m/>
    <m/>
    <m/>
    <n v="3"/>
    <n v="3"/>
    <n v="4"/>
    <n v="4"/>
    <n v="3"/>
    <n v="2"/>
    <n v="4"/>
    <n v="2"/>
    <n v="1"/>
    <n v="1"/>
    <n v="2"/>
  </r>
  <r>
    <n v="77954"/>
    <x v="1"/>
    <n v="44"/>
    <n v="6"/>
    <n v="2"/>
    <m/>
    <n v="2"/>
    <n v="5"/>
    <n v="1"/>
    <n v="126"/>
    <n v="3.26"/>
    <n v="233"/>
    <n v="6.03"/>
    <n v="132"/>
    <n v="3.4152380952380952"/>
    <n v="121.57975867994483"/>
    <n v="3.1456350261636521"/>
    <n v="1"/>
    <n v="2"/>
    <m/>
    <n v="14"/>
    <n v="3"/>
    <n v="2"/>
    <n v="2"/>
    <n v="2"/>
    <n v="2"/>
    <m/>
    <n v="0"/>
    <n v="0"/>
    <n v="2"/>
    <n v="1"/>
    <n v="2"/>
  </r>
  <r>
    <n v="77957"/>
    <x v="1"/>
    <n v="36"/>
    <n v="4"/>
    <n v="2"/>
    <m/>
    <n v="1"/>
    <n v="4"/>
    <n v="6"/>
    <n v="60"/>
    <n v="1.55"/>
    <n v="212"/>
    <n v="5.48"/>
    <n v="55"/>
    <n v="1.4208333333333334"/>
    <n v="66.348427197854193"/>
    <n v="1.7140010359445668"/>
    <n v="2"/>
    <m/>
    <m/>
    <n v="10"/>
    <n v="4"/>
    <n v="0"/>
    <m/>
    <m/>
    <m/>
    <n v="2"/>
    <n v="0"/>
    <n v="0"/>
    <n v="1"/>
    <n v="1"/>
    <n v="2"/>
  </r>
  <r>
    <n v="77960"/>
    <x v="1"/>
    <n v="37"/>
    <n v="3"/>
    <n v="2"/>
    <m/>
    <n v="1"/>
    <n v="4"/>
    <n v="3"/>
    <n v="32"/>
    <n v="0.83"/>
    <n v="201"/>
    <n v="5.2"/>
    <n v="27"/>
    <n v="0.7003125"/>
    <n v="27.554788951058079"/>
    <n v="0.71470233841806885"/>
    <n v="2"/>
    <m/>
    <m/>
    <n v="9"/>
    <n v="2"/>
    <n v="3"/>
    <n v="3"/>
    <n v="3"/>
    <n v="3"/>
    <n v="1"/>
    <n v="3"/>
    <n v="8"/>
    <n v="1"/>
    <n v="1"/>
    <n v="2"/>
  </r>
  <r>
    <n v="77968"/>
    <x v="1"/>
    <n v="52"/>
    <n v="2"/>
    <n v="2"/>
    <m/>
    <n v="1"/>
    <n v="3"/>
    <n v="1"/>
    <n v="70"/>
    <n v="1.81"/>
    <n v="210"/>
    <n v="5.43"/>
    <n v="64"/>
    <n v="1.6548571428571428"/>
    <n v="60.542120731883863"/>
    <n v="1.5654462646387113"/>
    <n v="1"/>
    <n v="2"/>
    <m/>
    <n v="8"/>
    <n v="3"/>
    <n v="2"/>
    <n v="3"/>
    <n v="3"/>
    <n v="3"/>
    <n v="0"/>
    <n v="1"/>
    <n v="1"/>
    <n v="1"/>
    <n v="1"/>
    <n v="2"/>
  </r>
  <r>
    <n v="77977"/>
    <x v="1"/>
    <n v="25"/>
    <n v="3"/>
    <n v="2"/>
    <m/>
    <n v="1"/>
    <n v="5"/>
    <n v="5"/>
    <n v="42"/>
    <n v="1.0900000000000001"/>
    <n v="113"/>
    <n v="2.92"/>
    <n v="43"/>
    <n v="1.115952380952381"/>
    <n v="40.552627614059226"/>
    <n v="1.0524372404601086"/>
    <n v="1"/>
    <m/>
    <m/>
    <n v="15"/>
    <n v="3"/>
    <n v="2"/>
    <n v="3"/>
    <n v="3"/>
    <n v="2"/>
    <n v="0"/>
    <n v="0"/>
    <n v="20"/>
    <n v="1"/>
    <n v="1"/>
    <n v="2"/>
  </r>
  <r>
    <n v="77979"/>
    <x v="1"/>
    <n v="69"/>
    <n v="6"/>
    <n v="2"/>
    <m/>
    <n v="2"/>
    <n v="4"/>
    <n v="1"/>
    <n v="48"/>
    <n v="1.24"/>
    <n v="174"/>
    <n v="4.5"/>
    <n v="56"/>
    <n v="1.4466666666666665"/>
    <n v="33.592018250952464"/>
    <n v="0.867793804816272"/>
    <n v="1"/>
    <n v="1"/>
    <n v="2"/>
    <n v="1"/>
    <n v="1"/>
    <n v="3"/>
    <n v="0"/>
    <n v="0"/>
    <n v="2"/>
    <n v="1"/>
    <n v="0"/>
    <n v="0"/>
    <n v="1"/>
    <n v="1"/>
    <n v="2"/>
  </r>
  <r>
    <n v="77985"/>
    <x v="1"/>
    <n v="24"/>
    <n v="4"/>
    <n v="2"/>
    <m/>
    <n v="2"/>
    <n v="3"/>
    <n v="5"/>
    <n v="55"/>
    <n v="1.42"/>
    <n v="146"/>
    <n v="3.78"/>
    <n v="50"/>
    <n v="1.290909090909091"/>
    <n v="51.198676814411229"/>
    <n v="1.3218567468447988"/>
    <n v="1"/>
    <m/>
    <m/>
    <n v="6"/>
    <n v="4"/>
    <n v="3"/>
    <n v="2"/>
    <n v="2"/>
    <n v="2"/>
    <n v="5"/>
    <n v="2"/>
    <n v="0"/>
    <n v="1"/>
    <n v="2"/>
    <m/>
  </r>
  <r>
    <n v="77991"/>
    <x v="1"/>
    <n v="30"/>
    <n v="6"/>
    <n v="2"/>
    <m/>
    <n v="2"/>
    <n v="3"/>
    <n v="1"/>
    <n v="52"/>
    <n v="1.34"/>
    <n v="179"/>
    <n v="4.63"/>
    <n v="51"/>
    <n v="1.3142307692307693"/>
    <n v="55.446194689204113"/>
    <n v="1.4288057862217984"/>
    <n v="1"/>
    <m/>
    <m/>
    <n v="7"/>
    <n v="2"/>
    <n v="1"/>
    <n v="3"/>
    <n v="3"/>
    <n v="1"/>
    <n v="2"/>
    <n v="4"/>
    <n v="0"/>
    <n v="1"/>
    <n v="2"/>
    <m/>
  </r>
  <r>
    <n v="78000"/>
    <x v="1"/>
    <n v="33"/>
    <n v="3"/>
    <n v="2"/>
    <m/>
    <n v="1"/>
    <n v="5"/>
    <n v="1"/>
    <n v="65"/>
    <n v="1.68"/>
    <n v="223"/>
    <n v="5.77"/>
    <n v="62"/>
    <n v="1.6024615384615384"/>
    <n v="78.297420276486875"/>
    <n v="2.0236871702230452"/>
    <n v="2"/>
    <m/>
    <m/>
    <n v="15"/>
    <n v="3"/>
    <n v="3"/>
    <n v="3"/>
    <n v="3"/>
    <n v="3"/>
    <n v="0"/>
    <n v="0"/>
    <n v="0"/>
    <n v="1"/>
    <n v="1"/>
    <n v="2"/>
  </r>
  <r>
    <n v="78001"/>
    <x v="1"/>
    <n v="31"/>
    <n v="3"/>
    <n v="2"/>
    <m/>
    <n v="1"/>
    <n v="5"/>
    <n v="1"/>
    <n v="50"/>
    <n v="1.29"/>
    <n v="159"/>
    <n v="4.1100000000000003"/>
    <n v="45"/>
    <n v="1.161"/>
    <n v="58.96413605183362"/>
    <n v="1.5212747101373074"/>
    <n v="2"/>
    <m/>
    <m/>
    <n v="9"/>
    <n v="3"/>
    <n v="3"/>
    <n v="3"/>
    <n v="3"/>
    <n v="3"/>
    <m/>
    <n v="4"/>
    <n v="4"/>
    <n v="1"/>
    <n v="1"/>
    <n v="2"/>
  </r>
  <r>
    <n v="78002"/>
    <x v="1"/>
    <n v="31"/>
    <n v="3"/>
    <n v="2"/>
    <m/>
    <n v="1"/>
    <n v="5"/>
    <n v="1"/>
    <n v="69"/>
    <n v="1.78"/>
    <n v="185"/>
    <n v="4.78"/>
    <n v="70"/>
    <n v="1.8057971014492755"/>
    <n v="67.243782538761991"/>
    <n v="1.7346946799854541"/>
    <n v="1"/>
    <m/>
    <m/>
    <n v="15"/>
    <n v="2"/>
    <n v="1"/>
    <m/>
    <m/>
    <m/>
    <n v="0"/>
    <n v="5"/>
    <n v="0"/>
    <n v="1"/>
    <n v="1"/>
    <n v="2"/>
  </r>
  <r>
    <n v="78008"/>
    <x v="1"/>
    <n v="33"/>
    <n v="4"/>
    <n v="2"/>
    <m/>
    <n v="1"/>
    <n v="5"/>
    <n v="3"/>
    <n v="65"/>
    <n v="1.68"/>
    <n v="151"/>
    <n v="3.9"/>
    <n v="67"/>
    <n v="1.7316923076923076"/>
    <n v="51.23280158324043"/>
    <n v="1.3241708716899065"/>
    <n v="2"/>
    <m/>
    <m/>
    <n v="12"/>
    <n v="3"/>
    <n v="3"/>
    <n v="3"/>
    <n v="3"/>
    <n v="3"/>
    <n v="0"/>
    <n v="0"/>
    <n v="0"/>
    <n v="1"/>
    <n v="1"/>
    <n v="2"/>
  </r>
  <r>
    <n v="78013"/>
    <x v="1"/>
    <n v="45"/>
    <n v="4"/>
    <n v="2"/>
    <m/>
    <n v="2"/>
    <n v="4"/>
    <n v="1"/>
    <n v="41"/>
    <n v="1.06"/>
    <n v="182"/>
    <n v="4.71"/>
    <n v="50"/>
    <n v="1.2926829268292683"/>
    <n v="34.918772561794597"/>
    <n v="0.9027780223293238"/>
    <n v="2"/>
    <n v="2"/>
    <m/>
    <n v="9"/>
    <n v="1"/>
    <n v="1"/>
    <n v="3"/>
    <n v="3"/>
    <n v="2"/>
    <n v="1"/>
    <n v="0"/>
    <n v="1"/>
    <n v="1"/>
    <n v="2"/>
    <m/>
  </r>
  <r>
    <n v="78018"/>
    <x v="1"/>
    <n v="47"/>
    <n v="1"/>
    <n v="2"/>
    <m/>
    <n v="2"/>
    <n v="2"/>
    <n v="4"/>
    <n v="58"/>
    <n v="1.5"/>
    <n v="181"/>
    <n v="4.68"/>
    <n v="61"/>
    <n v="1.5775862068965518"/>
    <n v="52.288704400210818"/>
    <n v="1.3522940793157971"/>
    <n v="1"/>
    <n v="1"/>
    <n v="2"/>
    <n v="5"/>
    <n v="4"/>
    <n v="2"/>
    <n v="2"/>
    <n v="2"/>
    <n v="2"/>
    <m/>
    <n v="0"/>
    <n v="0"/>
    <n v="1"/>
    <n v="2"/>
    <m/>
  </r>
  <r>
    <n v="78020"/>
    <x v="1"/>
    <n v="42"/>
    <n v="6"/>
    <n v="2"/>
    <m/>
    <n v="2"/>
    <n v="4"/>
    <n v="1"/>
    <n v="46"/>
    <n v="1.19"/>
    <n v="197"/>
    <n v="5.09"/>
    <n v="51"/>
    <n v="1.3193478260869564"/>
    <n v="43.729799397543282"/>
    <n v="1.1312708974581849"/>
    <n v="1"/>
    <n v="1"/>
    <n v="2"/>
    <n v="7"/>
    <n v="1"/>
    <n v="3"/>
    <n v="3"/>
    <n v="2"/>
    <n v="2"/>
    <n v="2"/>
    <n v="0"/>
    <n v="0"/>
    <n v="1"/>
    <n v="2"/>
    <m/>
  </r>
  <r>
    <n v="78021"/>
    <x v="1"/>
    <n v="62"/>
    <n v="3"/>
    <n v="2"/>
    <m/>
    <n v="1"/>
    <n v="4"/>
    <n v="2"/>
    <n v="48"/>
    <n v="1.24"/>
    <n v="148"/>
    <n v="3.83"/>
    <n v="48"/>
    <n v="1.24"/>
    <n v="52.423354675592911"/>
    <n v="1.3542699957861501"/>
    <n v="2"/>
    <n v="1"/>
    <n v="2"/>
    <n v="4"/>
    <n v="4"/>
    <n v="1"/>
    <m/>
    <m/>
    <m/>
    <n v="1"/>
    <n v="2"/>
    <n v="10"/>
    <n v="1"/>
    <n v="1"/>
    <n v="2"/>
  </r>
  <r>
    <n v="78027"/>
    <x v="1"/>
    <n v="44"/>
    <n v="3"/>
    <n v="2"/>
    <m/>
    <n v="1"/>
    <n v="4"/>
    <n v="3"/>
    <n v="98"/>
    <n v="2.5299999999999998"/>
    <n v="189"/>
    <n v="4.8899999999999997"/>
    <n v="101"/>
    <n v="2.6074489795918363"/>
    <n v="94.38662912921572"/>
    <n v="2.4367160377236301"/>
    <n v="2"/>
    <n v="2"/>
    <m/>
    <n v="6"/>
    <n v="1"/>
    <n v="0"/>
    <m/>
    <m/>
    <m/>
    <n v="0"/>
    <n v="30"/>
    <n v="0"/>
    <n v="2"/>
    <n v="1"/>
    <n v="2"/>
  </r>
  <r>
    <n v="78031"/>
    <x v="1"/>
    <n v="64"/>
    <n v="4"/>
    <n v="2"/>
    <m/>
    <n v="1"/>
    <n v="3"/>
    <n v="1"/>
    <n v="55"/>
    <n v="1.42"/>
    <n v="147"/>
    <n v="3.8"/>
    <n v="61"/>
    <n v="1.5749090909090908"/>
    <n v="47.175661463921614"/>
    <n v="1.2179898050685216"/>
    <n v="1"/>
    <n v="2"/>
    <m/>
    <n v="14"/>
    <n v="4"/>
    <n v="2"/>
    <m/>
    <m/>
    <m/>
    <n v="1"/>
    <n v="0"/>
    <n v="0"/>
    <n v="1"/>
    <n v="1"/>
    <n v="2"/>
  </r>
  <r>
    <n v="78033"/>
    <x v="1"/>
    <n v="61"/>
    <n v="3"/>
    <n v="2"/>
    <m/>
    <n v="1"/>
    <n v="4"/>
    <n v="2"/>
    <n v="60"/>
    <n v="1.55"/>
    <n v="187"/>
    <n v="4.84"/>
    <n v="62"/>
    <n v="1.6016666666666668"/>
    <n v="72.067817313261457"/>
    <n v="1.8617519472592543"/>
    <n v="2"/>
    <n v="2"/>
    <m/>
    <n v="6"/>
    <n v="4"/>
    <n v="0"/>
    <m/>
    <m/>
    <m/>
    <m/>
    <n v="0"/>
    <n v="0"/>
    <n v="2"/>
    <n v="2"/>
    <m/>
  </r>
  <r>
    <n v="78036"/>
    <x v="1"/>
    <n v="48"/>
    <n v="2"/>
    <n v="2"/>
    <m/>
    <n v="2"/>
    <n v="2"/>
    <n v="1"/>
    <n v="53"/>
    <n v="1.37"/>
    <n v="230"/>
    <n v="5.95"/>
    <n v="60"/>
    <n v="1.5509433962264152"/>
    <n v="51.848377034776014"/>
    <n v="1.3402316327857196"/>
    <n v="1"/>
    <n v="2"/>
    <m/>
    <n v="15"/>
    <n v="4"/>
    <n v="0"/>
    <n v="3"/>
    <n v="3"/>
    <n v="3"/>
    <m/>
    <n v="0"/>
    <n v="0"/>
    <n v="2"/>
    <n v="2"/>
    <m/>
  </r>
  <r>
    <n v="78037"/>
    <x v="1"/>
    <n v="67"/>
    <n v="3"/>
    <n v="2"/>
    <m/>
    <n v="1"/>
    <n v="5"/>
    <n v="1"/>
    <n v="28"/>
    <n v="0.72"/>
    <n v="146"/>
    <n v="3.78"/>
    <n v="25"/>
    <n v="0.6428571428571429"/>
    <n v="19.00176790793136"/>
    <n v="0.48861688906109213"/>
    <n v="2"/>
    <n v="2"/>
    <m/>
    <n v="15"/>
    <n v="2"/>
    <n v="3"/>
    <n v="0"/>
    <n v="0"/>
    <n v="1"/>
    <n v="1"/>
    <n v="0"/>
    <n v="0"/>
    <n v="1"/>
    <n v="1"/>
    <n v="2"/>
  </r>
  <r>
    <n v="78040"/>
    <x v="1"/>
    <n v="59"/>
    <n v="3"/>
    <n v="2"/>
    <m/>
    <n v="1"/>
    <n v="5"/>
    <n v="1"/>
    <n v="48"/>
    <n v="1.24"/>
    <n v="237"/>
    <n v="6.13"/>
    <n v="52"/>
    <n v="1.3433333333333335"/>
    <n v="52.139983965683669"/>
    <n v="1.3469495857801614"/>
    <n v="1"/>
    <n v="2"/>
    <m/>
    <n v="1"/>
    <n v="2"/>
    <n v="3"/>
    <n v="3"/>
    <n v="3"/>
    <n v="3"/>
    <n v="1"/>
    <n v="0"/>
    <n v="1"/>
    <n v="1"/>
    <n v="1"/>
    <n v="2"/>
  </r>
  <r>
    <n v="78042"/>
    <x v="1"/>
    <n v="63"/>
    <n v="3"/>
    <n v="2"/>
    <m/>
    <n v="1"/>
    <n v="5"/>
    <n v="5"/>
    <n v="54"/>
    <n v="1.4"/>
    <n v="275"/>
    <n v="7.11"/>
    <n v="56"/>
    <n v="1.4518518518518517"/>
    <n v="51.88298209435964"/>
    <n v="1.3451143505945089"/>
    <n v="2"/>
    <n v="2"/>
    <m/>
    <n v="8"/>
    <n v="1"/>
    <n v="3"/>
    <n v="3"/>
    <n v="3"/>
    <n v="3"/>
    <n v="0"/>
    <n v="0"/>
    <n v="0"/>
    <n v="1"/>
    <n v="1"/>
    <n v="2"/>
  </r>
  <r>
    <n v="78044"/>
    <x v="1"/>
    <n v="26"/>
    <n v="4"/>
    <n v="2"/>
    <m/>
    <n v="2"/>
    <n v="2"/>
    <n v="5"/>
    <n v="71"/>
    <n v="1.84"/>
    <n v="120"/>
    <n v="3.1"/>
    <n v="76"/>
    <n v="1.9695774647887325"/>
    <n v="76.283972327694812"/>
    <n v="1.9769367476473023"/>
    <n v="2"/>
    <m/>
    <m/>
    <n v="5"/>
    <n v="2"/>
    <n v="3"/>
    <n v="3"/>
    <n v="3"/>
    <n v="3"/>
    <n v="4"/>
    <n v="0"/>
    <n v="2"/>
    <n v="1"/>
    <n v="1"/>
    <n v="2"/>
  </r>
  <r>
    <n v="78047"/>
    <x v="1"/>
    <n v="72"/>
    <n v="3"/>
    <n v="2"/>
    <m/>
    <n v="1"/>
    <n v="2"/>
    <n v="2"/>
    <n v="57"/>
    <n v="1.47"/>
    <n v="246"/>
    <n v="6.36"/>
    <n v="65"/>
    <n v="1.6763157894736842"/>
    <n v="62.379530790959898"/>
    <n v="1.6087352677668605"/>
    <n v="1"/>
    <n v="2"/>
    <m/>
    <n v="8"/>
    <n v="5"/>
    <n v="0"/>
    <m/>
    <m/>
    <m/>
    <m/>
    <n v="0"/>
    <n v="1"/>
    <n v="1"/>
    <n v="1"/>
    <n v="2"/>
  </r>
  <r>
    <n v="78052"/>
    <x v="1"/>
    <n v="49"/>
    <n v="3"/>
    <n v="2"/>
    <m/>
    <n v="1"/>
    <n v="5"/>
    <n v="1"/>
    <n v="68"/>
    <n v="1.76"/>
    <n v="242"/>
    <n v="6.26"/>
    <n v="78"/>
    <n v="2.0188235294117649"/>
    <n v="77.276739961922473"/>
    <n v="2.0001038578379937"/>
    <n v="2"/>
    <n v="2"/>
    <m/>
    <n v="15"/>
    <n v="1"/>
    <n v="0"/>
    <n v="3"/>
    <n v="3"/>
    <n v="2"/>
    <n v="1"/>
    <n v="0"/>
    <n v="0"/>
    <n v="1"/>
    <n v="1"/>
    <n v="2"/>
  </r>
  <r>
    <n v="78054"/>
    <x v="1"/>
    <n v="23"/>
    <n v="1"/>
    <n v="2"/>
    <m/>
    <n v="2"/>
    <n v="2"/>
    <n v="6"/>
    <n v="55"/>
    <n v="1.42"/>
    <n v="138"/>
    <n v="3.57"/>
    <n v="52"/>
    <n v="1.3425454545454547"/>
    <n v="60.118583189542811"/>
    <n v="1.5521525114391053"/>
    <n v="1"/>
    <m/>
    <m/>
    <n v="77"/>
    <n v="1"/>
    <n v="2"/>
    <n v="3"/>
    <n v="3"/>
    <n v="1"/>
    <n v="2"/>
    <n v="0"/>
    <n v="0"/>
    <n v="1"/>
    <n v="1"/>
    <n v="2"/>
  </r>
  <r>
    <n v="78063"/>
    <x v="1"/>
    <n v="77"/>
    <n v="3"/>
    <n v="2"/>
    <m/>
    <n v="1"/>
    <n v="3"/>
    <n v="2"/>
    <n v="47"/>
    <n v="1.22"/>
    <n v="222"/>
    <n v="5.74"/>
    <n v="42"/>
    <n v="1.0902127659574468"/>
    <n v="46.967335318958099"/>
    <n v="1.219152108279338"/>
    <n v="1"/>
    <n v="2"/>
    <m/>
    <n v="5"/>
    <n v="3"/>
    <n v="3"/>
    <n v="3"/>
    <n v="3"/>
    <n v="3"/>
    <m/>
    <n v="0"/>
    <n v="10"/>
    <n v="1"/>
    <n v="1"/>
    <n v="2"/>
  </r>
  <r>
    <n v="78079"/>
    <x v="1"/>
    <n v="40"/>
    <n v="7"/>
    <n v="2"/>
    <m/>
    <n v="1"/>
    <n v="4"/>
    <n v="4"/>
    <n v="42"/>
    <n v="1.0900000000000001"/>
    <n v="157"/>
    <n v="4.0599999999999996"/>
    <n v="37"/>
    <n v="0.96023809523809533"/>
    <n v="42.676516387961271"/>
    <n v="1.1075572110208998"/>
    <n v="2"/>
    <n v="1"/>
    <n v="1"/>
    <n v="8"/>
    <n v="4"/>
    <n v="2"/>
    <n v="3"/>
    <n v="2"/>
    <n v="2"/>
    <n v="7"/>
    <n v="0"/>
    <n v="1"/>
    <n v="1"/>
    <n v="2"/>
    <m/>
  </r>
  <r>
    <n v="78081"/>
    <x v="1"/>
    <n v="63"/>
    <n v="2"/>
    <n v="2"/>
    <m/>
    <n v="2"/>
    <n v="4"/>
    <n v="1"/>
    <n v="56"/>
    <n v="1.45"/>
    <n v="142"/>
    <n v="3.67"/>
    <n v="60"/>
    <n v="1.5535714285714286"/>
    <n v="59.654678571763313"/>
    <n v="1.5446300701617286"/>
    <n v="1"/>
    <n v="2"/>
    <m/>
    <n v="14"/>
    <n v="3"/>
    <n v="1"/>
    <m/>
    <m/>
    <m/>
    <m/>
    <n v="0"/>
    <n v="0"/>
    <n v="2"/>
    <n v="1"/>
    <n v="2"/>
  </r>
  <r>
    <n v="78084"/>
    <x v="1"/>
    <n v="61"/>
    <n v="3"/>
    <n v="2"/>
    <m/>
    <n v="1"/>
    <n v="1"/>
    <n v="1"/>
    <n v="53"/>
    <n v="1.37"/>
    <n v="188"/>
    <n v="4.8600000000000003"/>
    <n v="57"/>
    <n v="1.4733962264150944"/>
    <n v="48.026542178922355"/>
    <n v="1.2414408072664838"/>
    <n v="2"/>
    <n v="2"/>
    <m/>
    <n v="3"/>
    <n v="3"/>
    <n v="0"/>
    <m/>
    <m/>
    <m/>
    <n v="3"/>
    <n v="1"/>
    <n v="2"/>
    <n v="1"/>
    <n v="1"/>
    <n v="2"/>
  </r>
  <r>
    <n v="78094"/>
    <x v="1"/>
    <n v="39"/>
    <n v="7"/>
    <n v="2"/>
    <m/>
    <n v="1"/>
    <n v="5"/>
    <n v="1"/>
    <n v="90"/>
    <n v="2.33"/>
    <n v="173"/>
    <n v="4.47"/>
    <n v="99"/>
    <n v="2.5630000000000002"/>
    <n v="83.713411224912662"/>
    <n v="2.167247201711628"/>
    <n v="2"/>
    <m/>
    <m/>
    <n v="14"/>
    <n v="4"/>
    <n v="0"/>
    <n v="3"/>
    <n v="3"/>
    <n v="2"/>
    <n v="1"/>
    <n v="0"/>
    <n v="1"/>
    <n v="1"/>
    <n v="1"/>
    <n v="2"/>
  </r>
  <r>
    <n v="78095"/>
    <x v="1"/>
    <n v="51"/>
    <n v="2"/>
    <n v="2"/>
    <m/>
    <n v="2"/>
    <n v="1"/>
    <n v="4"/>
    <n v="105"/>
    <n v="2.72"/>
    <n v="285"/>
    <n v="7.37"/>
    <n v="106"/>
    <n v="2.7459047619047618"/>
    <n v="110.15110983561883"/>
    <n v="2.8534382738369835"/>
    <n v="1"/>
    <n v="2"/>
    <m/>
    <n v="1"/>
    <n v="3"/>
    <n v="3"/>
    <n v="3"/>
    <n v="3"/>
    <n v="3"/>
    <n v="1"/>
    <n v="0"/>
    <n v="0"/>
    <n v="1"/>
    <n v="1"/>
    <n v="2"/>
  </r>
  <r>
    <n v="78098"/>
    <x v="1"/>
    <n v="41"/>
    <n v="3"/>
    <n v="2"/>
    <m/>
    <n v="1"/>
    <n v="5"/>
    <n v="3"/>
    <n v="76"/>
    <n v="1.97"/>
    <n v="148"/>
    <n v="3.83"/>
    <n v="79"/>
    <n v="2.0477631578947366"/>
    <n v="82.26228100324343"/>
    <n v="2.1323249154788102"/>
    <n v="2"/>
    <n v="2"/>
    <m/>
    <n v="13"/>
    <n v="2"/>
    <n v="2"/>
    <n v="3"/>
    <n v="3"/>
    <n v="2"/>
    <n v="1"/>
    <n v="0"/>
    <n v="4"/>
    <n v="1"/>
    <n v="1"/>
    <n v="2"/>
  </r>
  <r>
    <n v="78101"/>
    <x v="1"/>
    <n v="80"/>
    <n v="3"/>
    <n v="2"/>
    <m/>
    <n v="1"/>
    <n v="1"/>
    <n v="2"/>
    <n v="46"/>
    <n v="1.19"/>
    <n v="230"/>
    <n v="5.95"/>
    <n v="56"/>
    <n v="1.4486956521739132"/>
    <n v="36.93934791484557"/>
    <n v="0.9556048699710048"/>
    <n v="1"/>
    <n v="1"/>
    <n v="1"/>
    <n v="2"/>
    <n v="4"/>
    <n v="3"/>
    <n v="3"/>
    <n v="3"/>
    <n v="3"/>
    <m/>
    <n v="0"/>
    <n v="12"/>
    <n v="2"/>
    <n v="1"/>
    <n v="2"/>
  </r>
  <r>
    <n v="78105"/>
    <x v="1"/>
    <n v="36"/>
    <n v="6"/>
    <n v="2"/>
    <m/>
    <n v="2"/>
    <n v="1"/>
    <n v="1"/>
    <n v="77"/>
    <n v="1.99"/>
    <n v="154"/>
    <n v="3.98"/>
    <n v="87"/>
    <n v="2.2484415584415585"/>
    <n v="76.651586115624738"/>
    <n v="1.9809955372739381"/>
    <n v="1"/>
    <m/>
    <m/>
    <n v="2"/>
    <n v="2"/>
    <n v="0"/>
    <m/>
    <m/>
    <m/>
    <m/>
    <n v="0"/>
    <n v="0"/>
    <n v="2"/>
    <n v="1"/>
    <n v="2"/>
  </r>
  <r>
    <n v="78107"/>
    <x v="1"/>
    <n v="54"/>
    <n v="3"/>
    <n v="2"/>
    <m/>
    <n v="1"/>
    <n v="3"/>
    <n v="3"/>
    <n v="45"/>
    <n v="1.1599999999999999"/>
    <n v="171"/>
    <n v="4.42"/>
    <n v="44"/>
    <n v="1.1342222222222222"/>
    <n v="35.804629052277541"/>
    <n v="0.92296377112537642"/>
    <n v="1"/>
    <n v="2"/>
    <m/>
    <n v="6"/>
    <n v="4"/>
    <n v="1"/>
    <m/>
    <m/>
    <m/>
    <n v="4"/>
    <n v="0"/>
    <n v="0"/>
    <n v="1"/>
    <n v="2"/>
    <m/>
  </r>
  <r>
    <n v="80199"/>
    <x v="1"/>
    <n v="61"/>
    <n v="4"/>
    <n v="2"/>
    <m/>
    <n v="1"/>
    <n v="4"/>
    <n v="4"/>
    <n v="70"/>
    <n v="1.81"/>
    <n v="243"/>
    <n v="6.28"/>
    <n v="64"/>
    <n v="1.6548571428571428"/>
    <n v="60.518839323998542"/>
    <n v="1.5648442739491051"/>
    <n v="2"/>
    <n v="1"/>
    <n v="2"/>
    <n v="8"/>
    <n v="3"/>
    <n v="1"/>
    <n v="2"/>
    <n v="2"/>
    <n v="2"/>
    <n v="3"/>
    <n v="1"/>
    <n v="3"/>
    <n v="1"/>
    <n v="1"/>
    <n v="2"/>
  </r>
  <r>
    <n v="80201"/>
    <x v="1"/>
    <n v="63"/>
    <n v="6"/>
    <n v="2"/>
    <m/>
    <n v="2"/>
    <n v="2"/>
    <n v="3"/>
    <n v="48"/>
    <n v="1.24"/>
    <n v="188"/>
    <n v="4.8600000000000003"/>
    <n v="56"/>
    <n v="1.4466666666666665"/>
    <n v="46.776638004585244"/>
    <n v="1.2083964817851187"/>
    <n v="1"/>
    <n v="2"/>
    <m/>
    <n v="6"/>
    <n v="3"/>
    <n v="3"/>
    <n v="0"/>
    <n v="0"/>
    <n v="3"/>
    <n v="0"/>
    <n v="0"/>
    <n v="0"/>
    <n v="1"/>
    <n v="1"/>
    <n v="2"/>
  </r>
  <r>
    <n v="80206"/>
    <x v="1"/>
    <n v="63"/>
    <n v="2"/>
    <n v="2"/>
    <m/>
    <n v="2"/>
    <n v="2"/>
    <n v="1"/>
    <n v="39"/>
    <n v="1.01"/>
    <n v="185"/>
    <n v="4.78"/>
    <n v="39"/>
    <n v="1.01"/>
    <n v="29.010045270969677"/>
    <n v="0.75128578778665067"/>
    <n v="1"/>
    <n v="1"/>
    <n v="1"/>
    <n v="3"/>
    <n v="1"/>
    <n v="1"/>
    <n v="2"/>
    <n v="1"/>
    <n v="1"/>
    <n v="1"/>
    <n v="0"/>
    <n v="0"/>
    <n v="2"/>
    <n v="1"/>
    <n v="2"/>
  </r>
  <r>
    <n v="80207"/>
    <x v="1"/>
    <n v="49"/>
    <n v="3"/>
    <n v="2"/>
    <m/>
    <n v="1"/>
    <n v="2"/>
    <n v="1"/>
    <n v="43"/>
    <n v="1.1100000000000001"/>
    <n v="157"/>
    <n v="4.0599999999999996"/>
    <n v="47"/>
    <n v="1.2132558139534884"/>
    <n v="40.566264617776973"/>
    <n v="1.0471756680402893"/>
    <n v="2"/>
    <n v="1"/>
    <n v="1"/>
    <n v="6"/>
    <n v="4"/>
    <n v="3"/>
    <n v="3"/>
    <n v="3"/>
    <n v="3"/>
    <n v="0"/>
    <n v="0"/>
    <n v="6"/>
    <n v="1"/>
    <n v="1"/>
    <n v="2"/>
  </r>
  <r>
    <n v="80212"/>
    <x v="1"/>
    <n v="56"/>
    <n v="3"/>
    <n v="2"/>
    <m/>
    <n v="1"/>
    <n v="5"/>
    <n v="1"/>
    <n v="90"/>
    <n v="2.33"/>
    <n v="197"/>
    <n v="5.09"/>
    <n v="94"/>
    <n v="2.4335555555555555"/>
    <n v="87.490457829357723"/>
    <n v="2.2650307415822613"/>
    <n v="2"/>
    <n v="2"/>
    <m/>
    <n v="14"/>
    <n v="3"/>
    <n v="2"/>
    <n v="3"/>
    <n v="3"/>
    <n v="2"/>
    <n v="2"/>
    <n v="0"/>
    <n v="0"/>
    <n v="1"/>
    <n v="1"/>
    <n v="2"/>
  </r>
  <r>
    <n v="80217"/>
    <x v="1"/>
    <n v="28"/>
    <n v="4"/>
    <n v="2"/>
    <m/>
    <n v="1"/>
    <n v="4"/>
    <n v="5"/>
    <n v="69"/>
    <n v="1.78"/>
    <n v="151"/>
    <n v="3.9"/>
    <n v="73"/>
    <n v="1.8831884057971013"/>
    <n v="71.586481924985378"/>
    <n v="1.8467237366155649"/>
    <n v="2"/>
    <m/>
    <m/>
    <n v="2"/>
    <n v="3"/>
    <n v="2"/>
    <n v="3"/>
    <n v="2"/>
    <n v="2"/>
    <m/>
    <n v="0"/>
    <n v="2"/>
    <n v="1"/>
    <n v="1"/>
    <n v="2"/>
  </r>
  <r>
    <n v="80218"/>
    <x v="1"/>
    <n v="72"/>
    <n v="3"/>
    <n v="2"/>
    <m/>
    <n v="1"/>
    <n v="3"/>
    <n v="2"/>
    <n v="68"/>
    <n v="1.76"/>
    <n v="181"/>
    <n v="4.68"/>
    <n v="72"/>
    <n v="1.8635294117647059"/>
    <n v="62.324716155302653"/>
    <n v="1.6131103004901863"/>
    <n v="1"/>
    <n v="1"/>
    <n v="2"/>
    <n v="12"/>
    <n v="2"/>
    <n v="3"/>
    <n v="3"/>
    <n v="3"/>
    <n v="3"/>
    <m/>
    <n v="4"/>
    <n v="0"/>
    <n v="1"/>
    <n v="1"/>
    <n v="2"/>
  </r>
  <r>
    <n v="80220"/>
    <x v="1"/>
    <n v="48"/>
    <n v="3"/>
    <n v="2"/>
    <m/>
    <n v="1"/>
    <n v="3"/>
    <n v="3"/>
    <n v="50"/>
    <n v="1.29"/>
    <n v="251"/>
    <n v="6.49"/>
    <n v="60"/>
    <n v="1.548"/>
    <n v="46.322041102288956"/>
    <n v="1.1951086604390551"/>
    <n v="2"/>
    <n v="1"/>
    <n v="2"/>
    <n v="15"/>
    <n v="4"/>
    <n v="1"/>
    <m/>
    <m/>
    <m/>
    <n v="1"/>
    <n v="0"/>
    <m/>
    <n v="1"/>
    <n v="2"/>
    <m/>
  </r>
  <r>
    <n v="80222"/>
    <x v="1"/>
    <n v="57"/>
    <n v="3"/>
    <n v="2"/>
    <m/>
    <n v="1"/>
    <n v="2"/>
    <n v="1"/>
    <n v="41"/>
    <n v="1.06"/>
    <n v="206"/>
    <n v="5.33"/>
    <n v="48"/>
    <n v="1.2409756097560976"/>
    <n v="35.573839637640837"/>
    <n v="0.91971390282681187"/>
    <n v="1"/>
    <n v="1"/>
    <n v="1"/>
    <n v="4"/>
    <n v="4"/>
    <n v="3"/>
    <n v="1"/>
    <n v="1"/>
    <n v="3"/>
    <n v="1"/>
    <n v="0"/>
    <n v="0"/>
    <n v="1"/>
    <n v="1"/>
    <n v="2"/>
  </r>
  <r>
    <n v="80225"/>
    <x v="1"/>
    <n v="40"/>
    <n v="1"/>
    <n v="2"/>
    <m/>
    <n v="2"/>
    <n v="3"/>
    <n v="3"/>
    <n v="68"/>
    <n v="1.76"/>
    <n v="143"/>
    <n v="3.7"/>
    <n v="76"/>
    <n v="1.9670588235294115"/>
    <n v="78.064111682063896"/>
    <n v="2.0204828905945953"/>
    <n v="1"/>
    <n v="2"/>
    <m/>
    <n v="3"/>
    <n v="3"/>
    <n v="0"/>
    <n v="3"/>
    <n v="3"/>
    <n v="0"/>
    <n v="0"/>
    <n v="0"/>
    <n v="0"/>
    <n v="1"/>
    <n v="1"/>
    <n v="2"/>
  </r>
  <r>
    <n v="80231"/>
    <x v="1"/>
    <n v="36"/>
    <n v="4"/>
    <n v="2"/>
    <m/>
    <n v="1"/>
    <n v="4"/>
    <n v="5"/>
    <n v="57"/>
    <n v="1.47"/>
    <n v="163"/>
    <n v="4.22"/>
    <n v="64"/>
    <n v="1.6505263157894736"/>
    <n v="56.885067404105165"/>
    <n v="1.4670359488427123"/>
    <n v="1"/>
    <m/>
    <m/>
    <n v="4"/>
    <n v="5"/>
    <n v="1"/>
    <n v="2"/>
    <n v="2"/>
    <n v="2"/>
    <n v="0"/>
    <n v="10"/>
    <n v="0"/>
    <n v="1"/>
    <n v="2"/>
    <m/>
  </r>
  <r>
    <n v="80234"/>
    <x v="1"/>
    <n v="50"/>
    <n v="1"/>
    <n v="2"/>
    <m/>
    <n v="2"/>
    <n v="1"/>
    <n v="1"/>
    <n v="45"/>
    <n v="1.1599999999999999"/>
    <n v="182"/>
    <n v="4.71"/>
    <n v="54"/>
    <n v="1.3919999999999999"/>
    <n v="44.764599742982071"/>
    <n v="1.1539319044857601"/>
    <n v="1"/>
    <n v="2"/>
    <m/>
    <n v="8"/>
    <n v="4"/>
    <n v="3"/>
    <n v="3"/>
    <n v="2"/>
    <n v="2"/>
    <m/>
    <n v="0"/>
    <n v="0"/>
    <n v="1"/>
    <n v="1"/>
    <n v="2"/>
  </r>
  <r>
    <n v="80235"/>
    <x v="1"/>
    <n v="44"/>
    <n v="6"/>
    <n v="2"/>
    <m/>
    <n v="2"/>
    <n v="3"/>
    <n v="1"/>
    <n v="39"/>
    <n v="1.01"/>
    <n v="195"/>
    <n v="5.04"/>
    <n v="39"/>
    <n v="1.01"/>
    <n v="42.112217158183462"/>
    <n v="1.0905984443529564"/>
    <n v="1"/>
    <n v="2"/>
    <m/>
    <n v="9"/>
    <n v="3"/>
    <n v="2"/>
    <m/>
    <m/>
    <m/>
    <m/>
    <n v="0"/>
    <n v="0"/>
    <n v="1"/>
    <n v="1"/>
    <n v="2"/>
  </r>
  <r>
    <n v="80236"/>
    <x v="1"/>
    <n v="22"/>
    <n v="3"/>
    <n v="2"/>
    <m/>
    <n v="1"/>
    <n v="4"/>
    <n v="5"/>
    <n v="74"/>
    <n v="1.91"/>
    <n v="160"/>
    <n v="4.1399999999999997"/>
    <n v="83"/>
    <n v="2.1422972972972971"/>
    <n v="78.479720715342751"/>
    <n v="2.0256252238689818"/>
    <n v="1"/>
    <m/>
    <m/>
    <n v="6"/>
    <n v="4"/>
    <n v="1"/>
    <m/>
    <m/>
    <m/>
    <m/>
    <n v="0"/>
    <n v="6"/>
    <n v="1"/>
    <n v="1"/>
    <n v="2"/>
  </r>
  <r>
    <n v="80240"/>
    <x v="1"/>
    <n v="33"/>
    <n v="3"/>
    <n v="2"/>
    <m/>
    <n v="1"/>
    <n v="4"/>
    <n v="1"/>
    <n v="59"/>
    <n v="1.53"/>
    <n v="142"/>
    <n v="3.67"/>
    <n v="54"/>
    <n v="1.4003389830508475"/>
    <n v="64.790271129265307"/>
    <n v="1.6801544886063715"/>
    <n v="2"/>
    <m/>
    <m/>
    <n v="8"/>
    <n v="3"/>
    <n v="3"/>
    <n v="3"/>
    <n v="3"/>
    <n v="3"/>
    <n v="0"/>
    <n v="0"/>
    <n v="17"/>
    <n v="1"/>
    <n v="1"/>
    <n v="2"/>
  </r>
  <r>
    <n v="80241"/>
    <x v="1"/>
    <n v="61"/>
    <n v="2"/>
    <n v="2"/>
    <m/>
    <n v="2"/>
    <n v="1"/>
    <n v="3"/>
    <n v="64"/>
    <n v="1.66"/>
    <n v="158"/>
    <n v="4.09"/>
    <n v="66"/>
    <n v="1.7118749999999998"/>
    <n v="71.654342586727267"/>
    <n v="1.8585345108432385"/>
    <n v="1"/>
    <n v="2"/>
    <m/>
    <n v="5"/>
    <n v="4"/>
    <n v="0"/>
    <m/>
    <m/>
    <m/>
    <m/>
    <n v="0"/>
    <n v="0"/>
    <n v="2"/>
    <n v="1"/>
    <n v="2"/>
  </r>
  <r>
    <n v="80244"/>
    <x v="1"/>
    <n v="35"/>
    <n v="3"/>
    <n v="2"/>
    <m/>
    <n v="1"/>
    <n v="5"/>
    <n v="1"/>
    <n v="86"/>
    <n v="2.2200000000000002"/>
    <n v="213"/>
    <n v="5.51"/>
    <n v="93"/>
    <n v="2.4006976744186046"/>
    <n v="72.257397807510316"/>
    <n v="1.8652491061938712"/>
    <n v="1"/>
    <m/>
    <m/>
    <n v="15"/>
    <n v="1"/>
    <n v="1"/>
    <m/>
    <m/>
    <m/>
    <n v="1"/>
    <n v="0"/>
    <n v="0"/>
    <n v="1"/>
    <n v="1"/>
    <n v="2"/>
  </r>
  <r>
    <n v="80247"/>
    <x v="1"/>
    <n v="58"/>
    <n v="3"/>
    <n v="2"/>
    <m/>
    <n v="1"/>
    <n v="2"/>
    <n v="3"/>
    <n v="88"/>
    <n v="2.2799999999999998"/>
    <n v="222"/>
    <n v="5.74"/>
    <n v="88"/>
    <n v="2.2799999999999998"/>
    <n v="92.591223812020274"/>
    <n v="2.3989544351296157"/>
    <n v="1"/>
    <n v="2"/>
    <m/>
    <n v="4"/>
    <n v="4"/>
    <n v="3"/>
    <n v="3"/>
    <n v="3"/>
    <n v="3"/>
    <n v="0"/>
    <n v="0"/>
    <n v="0"/>
    <n v="1"/>
    <n v="1"/>
    <n v="1"/>
  </r>
  <r>
    <n v="80248"/>
    <x v="1"/>
    <n v="29"/>
    <n v="2"/>
    <n v="2"/>
    <m/>
    <n v="1"/>
    <n v="4"/>
    <n v="1"/>
    <n v="61"/>
    <n v="1.58"/>
    <n v="170"/>
    <n v="4.4000000000000004"/>
    <n v="63"/>
    <n v="1.6318032786885246"/>
    <n v="51.508995950593146"/>
    <n v="1.3341674360973308"/>
    <n v="1"/>
    <m/>
    <m/>
    <n v="15"/>
    <n v="1"/>
    <n v="0"/>
    <n v="3"/>
    <n v="2"/>
    <n v="0"/>
    <n v="1"/>
    <n v="0"/>
    <n v="0"/>
    <n v="1"/>
    <n v="1"/>
    <n v="2"/>
  </r>
  <r>
    <n v="80251"/>
    <x v="1"/>
    <n v="27"/>
    <n v="4"/>
    <n v="2"/>
    <m/>
    <n v="2"/>
    <n v="3"/>
    <n v="1"/>
    <n v="64"/>
    <n v="1.66"/>
    <n v="147"/>
    <n v="3.8"/>
    <n v="59"/>
    <n v="1.5303125"/>
    <n v="67.848030729734035"/>
    <n v="1.7598082970524764"/>
    <n v="1"/>
    <m/>
    <m/>
    <n v="7"/>
    <n v="2"/>
    <n v="2"/>
    <m/>
    <m/>
    <m/>
    <n v="0"/>
    <n v="0"/>
    <n v="0"/>
    <n v="2"/>
    <n v="1"/>
    <n v="2"/>
  </r>
  <r>
    <n v="80252"/>
    <x v="1"/>
    <n v="64"/>
    <n v="3"/>
    <n v="2"/>
    <m/>
    <n v="1"/>
    <n v="4"/>
    <n v="6"/>
    <n v="89"/>
    <n v="2.2999999999999998"/>
    <n v="184"/>
    <n v="4.76"/>
    <n v="89"/>
    <n v="2.2999999999999998"/>
    <n v="99.781925519857424"/>
    <n v="2.5786340302884501"/>
    <n v="1"/>
    <n v="2"/>
    <m/>
    <n v="15"/>
    <n v="3"/>
    <n v="3"/>
    <n v="3"/>
    <n v="3"/>
    <n v="3"/>
    <n v="2"/>
    <n v="7"/>
    <n v="0"/>
    <n v="1"/>
    <n v="2"/>
    <m/>
  </r>
  <r>
    <n v="80254"/>
    <x v="1"/>
    <n v="31"/>
    <n v="6"/>
    <n v="2"/>
    <m/>
    <n v="2"/>
    <n v="5"/>
    <n v="1"/>
    <n v="51"/>
    <n v="1.32"/>
    <n v="151"/>
    <n v="3.9"/>
    <n v="60"/>
    <n v="1.5529411764705883"/>
    <n v="47.701621030303571"/>
    <n v="1.234630191372563"/>
    <n v="1"/>
    <m/>
    <m/>
    <n v="9"/>
    <n v="3"/>
    <n v="3"/>
    <n v="2"/>
    <n v="2"/>
    <n v="3"/>
    <n v="0"/>
    <n v="0"/>
    <n v="0"/>
    <n v="1"/>
    <n v="1"/>
    <n v="2"/>
  </r>
  <r>
    <n v="80257"/>
    <x v="1"/>
    <n v="31"/>
    <n v="4"/>
    <n v="2"/>
    <m/>
    <n v="1"/>
    <n v="3"/>
    <n v="5"/>
    <n v="39"/>
    <n v="1.01"/>
    <n v="176"/>
    <n v="4.55"/>
    <n v="38"/>
    <n v="0.98410256410256414"/>
    <n v="45.942428157963754"/>
    <n v="1.1897910881934202"/>
    <n v="2"/>
    <m/>
    <m/>
    <n v="6"/>
    <n v="5"/>
    <n v="0"/>
    <m/>
    <m/>
    <m/>
    <n v="3"/>
    <n v="10"/>
    <n v="5"/>
    <n v="1"/>
    <n v="2"/>
    <m/>
  </r>
  <r>
    <n v="80261"/>
    <x v="1"/>
    <n v="38"/>
    <n v="6"/>
    <n v="2"/>
    <m/>
    <n v="2"/>
    <n v="5"/>
    <n v="1"/>
    <n v="56"/>
    <n v="1.45"/>
    <n v="147"/>
    <n v="3.8"/>
    <n v="52"/>
    <n v="1.3464285714285713"/>
    <n v="51.237277947887939"/>
    <n v="1.3266795182935271"/>
    <n v="1"/>
    <m/>
    <m/>
    <n v="15"/>
    <n v="2"/>
    <n v="0"/>
    <n v="3"/>
    <n v="3"/>
    <n v="2"/>
    <n v="0"/>
    <n v="0"/>
    <n v="0"/>
    <n v="2"/>
    <n v="1"/>
    <n v="2"/>
  </r>
  <r>
    <n v="80262"/>
    <x v="1"/>
    <n v="73"/>
    <n v="3"/>
    <n v="2"/>
    <m/>
    <n v="1"/>
    <n v="5"/>
    <n v="6"/>
    <n v="98"/>
    <n v="2.5299999999999998"/>
    <n v="228"/>
    <n v="5.9"/>
    <n v="97"/>
    <n v="2.5041836734693876"/>
    <n v="108.09519160692231"/>
    <n v="2.7906207629134023"/>
    <n v="2"/>
    <n v="2"/>
    <m/>
    <n v="15"/>
    <n v="3"/>
    <n v="3"/>
    <n v="3"/>
    <n v="3"/>
    <n v="2"/>
    <n v="0"/>
    <n v="0"/>
    <n v="0"/>
    <n v="1"/>
    <n v="1"/>
    <n v="2"/>
  </r>
  <r>
    <n v="80264"/>
    <x v="1"/>
    <n v="21"/>
    <n v="1"/>
    <n v="2"/>
    <m/>
    <n v="1"/>
    <n v="4"/>
    <n v="5"/>
    <n v="61"/>
    <n v="1.58"/>
    <n v="165"/>
    <n v="4.2699999999999996"/>
    <n v="59"/>
    <n v="1.5281967213114753"/>
    <n v="54.277575028191009"/>
    <n v="1.405878172861341"/>
    <n v="1"/>
    <m/>
    <m/>
    <n v="99"/>
    <n v="4"/>
    <n v="3"/>
    <n v="3"/>
    <n v="3"/>
    <n v="3"/>
    <n v="2"/>
    <n v="0"/>
    <n v="0"/>
    <n v="1"/>
    <n v="1"/>
    <n v="1"/>
  </r>
  <r>
    <n v="80265"/>
    <x v="1"/>
    <n v="35"/>
    <n v="3"/>
    <n v="1"/>
    <n v="1"/>
    <n v="1"/>
    <n v="5"/>
    <n v="3"/>
    <n v="41"/>
    <n v="1.06"/>
    <n v="167"/>
    <n v="4.32"/>
    <n v="36"/>
    <n v="0.93073170731707322"/>
    <n v="51.148389249197329"/>
    <n v="1.3223729903451018"/>
    <n v="1"/>
    <m/>
    <m/>
    <n v="15"/>
    <n v="2"/>
    <n v="1"/>
    <n v="1"/>
    <n v="3"/>
    <n v="1"/>
    <n v="2"/>
    <n v="0"/>
    <n v="0"/>
    <n v="1"/>
    <n v="2"/>
    <m/>
  </r>
  <r>
    <n v="80266"/>
    <x v="1"/>
    <n v="69"/>
    <n v="3"/>
    <n v="2"/>
    <m/>
    <n v="1"/>
    <n v="2"/>
    <n v="1"/>
    <n v="44"/>
    <n v="1.1399999999999999"/>
    <n v="231"/>
    <n v="5.97"/>
    <n v="48"/>
    <n v="1.2436363636363637"/>
    <n v="53.489806305805246"/>
    <n v="1.3858722542867723"/>
    <n v="2"/>
    <n v="2"/>
    <m/>
    <n v="15"/>
    <n v="1"/>
    <n v="2"/>
    <n v="2"/>
    <n v="2"/>
    <n v="2"/>
    <n v="0"/>
    <n v="0"/>
    <n v="0"/>
    <n v="1"/>
    <n v="1"/>
    <n v="2"/>
  </r>
  <r>
    <n v="80272"/>
    <x v="1"/>
    <n v="41"/>
    <n v="1"/>
    <n v="2"/>
    <m/>
    <n v="2"/>
    <n v="2"/>
    <n v="1"/>
    <n v="38"/>
    <n v="0.98"/>
    <n v="227"/>
    <n v="5.87"/>
    <n v="33"/>
    <n v="0.85105263157894728"/>
    <n v="28.684209134907753"/>
    <n v="0.73975065663709472"/>
    <n v="1"/>
    <n v="2"/>
    <m/>
    <n v="5"/>
    <n v="3"/>
    <n v="0"/>
    <m/>
    <m/>
    <m/>
    <m/>
    <n v="0"/>
    <n v="0"/>
    <n v="2"/>
    <n v="1"/>
    <n v="2"/>
  </r>
  <r>
    <n v="80274"/>
    <x v="1"/>
    <n v="70"/>
    <n v="3"/>
    <n v="2"/>
    <m/>
    <n v="2"/>
    <n v="2"/>
    <n v="2"/>
    <n v="87"/>
    <n v="2.25"/>
    <n v="221"/>
    <n v="5.72"/>
    <n v="82"/>
    <n v="2.1206896551724137"/>
    <n v="85.174023359478909"/>
    <n v="2.2027764661934204"/>
    <n v="2"/>
    <n v="1"/>
    <n v="2"/>
    <n v="7"/>
    <n v="2"/>
    <n v="3"/>
    <m/>
    <m/>
    <m/>
    <m/>
    <n v="1"/>
    <n v="0"/>
    <n v="1"/>
    <n v="1"/>
    <n v="2"/>
  </r>
  <r>
    <n v="80277"/>
    <x v="1"/>
    <n v="57"/>
    <n v="3"/>
    <n v="2"/>
    <m/>
    <n v="1"/>
    <n v="3"/>
    <n v="3"/>
    <n v="45"/>
    <n v="1.1599999999999999"/>
    <n v="213"/>
    <n v="5.51"/>
    <n v="54"/>
    <n v="1.3919999999999999"/>
    <n v="52.469110281708751"/>
    <n v="1.3525370650396031"/>
    <n v="2"/>
    <n v="1"/>
    <n v="2"/>
    <n v="7"/>
    <n v="3"/>
    <n v="2"/>
    <m/>
    <m/>
    <m/>
    <n v="5"/>
    <n v="0"/>
    <n v="0"/>
    <n v="1"/>
    <n v="1"/>
    <n v="2"/>
  </r>
  <r>
    <n v="80280"/>
    <x v="1"/>
    <n v="31"/>
    <n v="1"/>
    <n v="2"/>
    <m/>
    <n v="2"/>
    <n v="2"/>
    <n v="6"/>
    <n v="42"/>
    <n v="1.0900000000000001"/>
    <n v="125"/>
    <n v="3.23"/>
    <n v="36"/>
    <n v="0.93428571428571439"/>
    <n v="36.340028186835831"/>
    <n v="0.94311025532502513"/>
    <n v="1"/>
    <m/>
    <m/>
    <n v="15"/>
    <n v="3"/>
    <n v="1"/>
    <n v="3"/>
    <n v="3"/>
    <n v="2"/>
    <m/>
    <n v="3"/>
    <n v="0"/>
    <n v="1"/>
    <n v="2"/>
    <m/>
  </r>
  <r>
    <n v="80281"/>
    <x v="1"/>
    <n v="44"/>
    <n v="4"/>
    <n v="2"/>
    <m/>
    <n v="1"/>
    <n v="4"/>
    <n v="5"/>
    <n v="48"/>
    <n v="1.24"/>
    <n v="160"/>
    <n v="4.1399999999999997"/>
    <n v="46"/>
    <n v="1.1883333333333332"/>
    <n v="35.82368900640769"/>
    <n v="0.92544529933219877"/>
    <n v="2"/>
    <n v="2"/>
    <m/>
    <n v="5"/>
    <n v="4"/>
    <n v="0"/>
    <m/>
    <m/>
    <m/>
    <m/>
    <n v="0"/>
    <n v="0"/>
    <n v="1"/>
    <n v="1"/>
    <n v="2"/>
  </r>
  <r>
    <n v="80287"/>
    <x v="1"/>
    <n v="21"/>
    <n v="3"/>
    <n v="2"/>
    <m/>
    <n v="1"/>
    <n v="3"/>
    <n v="1"/>
    <n v="62"/>
    <n v="1.6"/>
    <n v="198"/>
    <n v="5.12"/>
    <n v="68"/>
    <n v="1.7548387096774196"/>
    <n v="63.290543308929408"/>
    <n v="1.6333043434562429"/>
    <n v="2"/>
    <m/>
    <m/>
    <n v="9"/>
    <n v="3"/>
    <n v="0"/>
    <m/>
    <m/>
    <m/>
    <n v="2"/>
    <n v="2"/>
    <n v="8"/>
    <n v="1"/>
    <n v="1"/>
    <n v="2"/>
  </r>
  <r>
    <n v="80289"/>
    <x v="1"/>
    <n v="37"/>
    <n v="2"/>
    <n v="2"/>
    <m/>
    <n v="2"/>
    <n v="4"/>
    <n v="1"/>
    <n v="46"/>
    <n v="1.19"/>
    <n v="146"/>
    <n v="3.78"/>
    <n v="56"/>
    <n v="1.4486956521739132"/>
    <n v="40.788202292567462"/>
    <n v="1.0551730593077233"/>
    <n v="2"/>
    <m/>
    <m/>
    <n v="13"/>
    <n v="3"/>
    <n v="1"/>
    <n v="3"/>
    <n v="2"/>
    <n v="1"/>
    <m/>
    <n v="0"/>
    <n v="2"/>
    <n v="1"/>
    <n v="1"/>
    <n v="2"/>
  </r>
  <r>
    <n v="80292"/>
    <x v="1"/>
    <n v="69"/>
    <n v="1"/>
    <n v="2"/>
    <m/>
    <n v="1"/>
    <n v="4"/>
    <n v="1"/>
    <n v="89"/>
    <n v="2.2999999999999998"/>
    <n v="186"/>
    <n v="4.8099999999999996"/>
    <n v="97"/>
    <n v="2.5067415730337079"/>
    <n v="94.687453328272923"/>
    <n v="2.4469791309553677"/>
    <n v="2"/>
    <n v="1"/>
    <n v="2"/>
    <n v="77"/>
    <n v="3"/>
    <n v="2"/>
    <n v="3"/>
    <n v="3"/>
    <n v="4"/>
    <n v="0"/>
    <n v="0"/>
    <n v="0"/>
    <n v="2"/>
    <n v="1"/>
    <n v="2"/>
  </r>
  <r>
    <n v="80295"/>
    <x v="1"/>
    <n v="38"/>
    <n v="6"/>
    <n v="2"/>
    <m/>
    <n v="2"/>
    <n v="5"/>
    <n v="1"/>
    <n v="62"/>
    <n v="1.6"/>
    <n v="154"/>
    <n v="3.98"/>
    <n v="63"/>
    <n v="1.6258064516129034"/>
    <n v="68.561345772769869"/>
    <n v="1.7693250522005128"/>
    <n v="2"/>
    <m/>
    <m/>
    <n v="14"/>
    <n v="3"/>
    <n v="3"/>
    <n v="3"/>
    <n v="3"/>
    <n v="3"/>
    <n v="0"/>
    <n v="3"/>
    <n v="1"/>
    <n v="1"/>
    <n v="1"/>
    <n v="2"/>
  </r>
  <r>
    <n v="80296"/>
    <x v="1"/>
    <n v="64"/>
    <n v="4"/>
    <n v="2"/>
    <m/>
    <n v="1"/>
    <n v="2"/>
    <n v="3"/>
    <n v="45"/>
    <n v="1.1599999999999999"/>
    <n v="158"/>
    <n v="4.09"/>
    <n v="42"/>
    <n v="1.0826666666666667"/>
    <n v="41.632478774347703"/>
    <n v="1.0731927861831851"/>
    <n v="1"/>
    <n v="2"/>
    <m/>
    <n v="5"/>
    <n v="2"/>
    <n v="3"/>
    <n v="3"/>
    <n v="3"/>
    <n v="3"/>
    <m/>
    <n v="0"/>
    <n v="0"/>
    <n v="2"/>
    <n v="1"/>
    <n v="2"/>
  </r>
  <r>
    <n v="80300"/>
    <x v="1"/>
    <n v="61"/>
    <n v="3"/>
    <n v="2"/>
    <m/>
    <n v="1"/>
    <n v="4"/>
    <n v="5"/>
    <n v="44"/>
    <n v="1.1399999999999999"/>
    <n v="235"/>
    <n v="6.08"/>
    <n v="41"/>
    <n v="1.0622727272727273"/>
    <n v="37.497052993967763"/>
    <n v="0.97151455484371008"/>
    <n v="2"/>
    <n v="1"/>
    <n v="2"/>
    <n v="3"/>
    <n v="4"/>
    <n v="3"/>
    <n v="3"/>
    <n v="2"/>
    <n v="2"/>
    <n v="0"/>
    <n v="0"/>
    <n v="0"/>
    <n v="1"/>
    <n v="1"/>
    <n v="2"/>
  </r>
  <r>
    <n v="80302"/>
    <x v="1"/>
    <n v="33"/>
    <n v="4"/>
    <n v="2"/>
    <m/>
    <n v="1"/>
    <n v="2"/>
    <n v="5"/>
    <n v="55"/>
    <n v="1.42"/>
    <n v="123"/>
    <n v="3.18"/>
    <n v="54"/>
    <n v="1.394181818181818"/>
    <n v="62.061658140767292"/>
    <n v="1.6023191738161735"/>
    <n v="2"/>
    <m/>
    <m/>
    <n v="3"/>
    <n v="4"/>
    <n v="2"/>
    <m/>
    <m/>
    <m/>
    <n v="2"/>
    <n v="0"/>
    <n v="0"/>
    <n v="2"/>
    <n v="1"/>
    <n v="2"/>
  </r>
  <r>
    <n v="80305"/>
    <x v="1"/>
    <n v="32"/>
    <n v="4"/>
    <n v="2"/>
    <m/>
    <n v="1"/>
    <n v="4"/>
    <n v="5"/>
    <n v="39"/>
    <n v="1.01"/>
    <n v="211"/>
    <n v="5.46"/>
    <n v="41"/>
    <n v="1.061794871794872"/>
    <n v="37.995989169548999"/>
    <n v="0.98399869387806382"/>
    <n v="2"/>
    <m/>
    <m/>
    <n v="13"/>
    <n v="5"/>
    <n v="3"/>
    <n v="3"/>
    <n v="3"/>
    <n v="3"/>
    <m/>
    <n v="0"/>
    <n v="0"/>
    <n v="1"/>
    <n v="1"/>
    <n v="2"/>
  </r>
  <r>
    <n v="80307"/>
    <x v="1"/>
    <n v="75"/>
    <n v="3"/>
    <n v="2"/>
    <m/>
    <n v="1"/>
    <n v="2"/>
    <n v="1"/>
    <n v="50"/>
    <n v="1.29"/>
    <n v="125"/>
    <n v="3.23"/>
    <n v="46"/>
    <n v="1.1868000000000001"/>
    <n v="48.725981883871583"/>
    <n v="1.2571303326038867"/>
    <n v="2"/>
    <n v="2"/>
    <m/>
    <n v="4"/>
    <n v="2"/>
    <n v="0"/>
    <n v="3"/>
    <n v="2"/>
    <n v="1"/>
    <n v="1"/>
    <n v="3"/>
    <n v="1"/>
    <n v="1"/>
    <n v="1"/>
    <n v="2"/>
  </r>
  <r>
    <n v="80309"/>
    <x v="1"/>
    <n v="44"/>
    <n v="1"/>
    <n v="2"/>
    <m/>
    <n v="2"/>
    <n v="3"/>
    <n v="1"/>
    <n v="31"/>
    <n v="0.8"/>
    <n v="175"/>
    <n v="4.53"/>
    <n v="28"/>
    <n v="0.72258064516129039"/>
    <n v="33.300732296581913"/>
    <n v="0.85937373668598493"/>
    <n v="1"/>
    <n v="1"/>
    <n v="1"/>
    <n v="99"/>
    <n v="4"/>
    <n v="3"/>
    <n v="3"/>
    <n v="3"/>
    <n v="3"/>
    <n v="1"/>
    <n v="0"/>
    <n v="0"/>
    <n v="2"/>
    <n v="2"/>
    <m/>
  </r>
  <r>
    <n v="80315"/>
    <x v="1"/>
    <n v="60"/>
    <n v="4"/>
    <n v="2"/>
    <m/>
    <n v="1"/>
    <n v="3"/>
    <n v="5"/>
    <n v="59"/>
    <n v="1.53"/>
    <n v="205"/>
    <n v="5.3"/>
    <n v="68"/>
    <n v="1.7633898305084748"/>
    <n v="51.915890006800517"/>
    <n v="1.3462934188204203"/>
    <n v="1"/>
    <n v="1"/>
    <n v="1"/>
    <n v="13"/>
    <n v="2"/>
    <n v="1"/>
    <m/>
    <m/>
    <m/>
    <m/>
    <n v="9999"/>
    <n v="0"/>
    <n v="1"/>
    <n v="1"/>
    <n v="2"/>
  </r>
  <r>
    <n v="80322"/>
    <x v="1"/>
    <n v="55"/>
    <n v="6"/>
    <n v="2"/>
    <m/>
    <n v="2"/>
    <n v="4"/>
    <n v="1"/>
    <n v="97"/>
    <n v="2.5099999999999998"/>
    <n v="261"/>
    <n v="6.75"/>
    <n v="105"/>
    <n v="2.7170103092783502"/>
    <n v="109.35363951202294"/>
    <n v="2.82966634201214"/>
    <n v="1"/>
    <n v="2"/>
    <m/>
    <n v="10"/>
    <n v="2"/>
    <n v="2"/>
    <n v="3"/>
    <n v="3"/>
    <n v="3"/>
    <n v="2"/>
    <n v="17"/>
    <n v="0"/>
    <n v="1"/>
    <n v="1"/>
    <n v="2"/>
  </r>
  <r>
    <n v="80324"/>
    <x v="1"/>
    <n v="48"/>
    <n v="4"/>
    <n v="2"/>
    <m/>
    <n v="1"/>
    <n v="4"/>
    <n v="5"/>
    <n v="26"/>
    <n v="0.67"/>
    <n v="127"/>
    <n v="3.28"/>
    <n v="33"/>
    <n v="0.85038461538461552"/>
    <n v="17.746739495097952"/>
    <n v="0.45731982545060113"/>
    <n v="1"/>
    <n v="1"/>
    <n v="1"/>
    <n v="4"/>
    <n v="3"/>
    <n v="2"/>
    <n v="3"/>
    <n v="3"/>
    <n v="2"/>
    <n v="1"/>
    <n v="0"/>
    <n v="0"/>
    <n v="1"/>
    <n v="1"/>
    <n v="2"/>
  </r>
  <r>
    <n v="80326"/>
    <x v="1"/>
    <n v="52"/>
    <n v="3"/>
    <n v="2"/>
    <m/>
    <n v="1"/>
    <n v="3"/>
    <n v="1"/>
    <n v="46"/>
    <n v="1.19"/>
    <n v="161"/>
    <n v="4.16"/>
    <n v="43"/>
    <n v="1.112391304347826"/>
    <n v="42.133479352031813"/>
    <n v="1.0899747919329967"/>
    <n v="2"/>
    <n v="2"/>
    <m/>
    <n v="6"/>
    <n v="3"/>
    <n v="3"/>
    <n v="3"/>
    <n v="3"/>
    <n v="0"/>
    <m/>
    <n v="0"/>
    <n v="2"/>
    <n v="1"/>
    <n v="1"/>
    <n v="2"/>
  </r>
  <r>
    <n v="80328"/>
    <x v="1"/>
    <n v="71"/>
    <n v="3"/>
    <n v="2"/>
    <m/>
    <n v="1"/>
    <n v="3"/>
    <n v="2"/>
    <n v="44"/>
    <n v="1.1399999999999999"/>
    <n v="169"/>
    <n v="4.37"/>
    <n v="47"/>
    <n v="1.2177272727272728"/>
    <n v="49.441660594482848"/>
    <n v="1.2809884790388737"/>
    <n v="1"/>
    <n v="1"/>
    <n v="2"/>
    <n v="4"/>
    <n v="3"/>
    <n v="3"/>
    <m/>
    <m/>
    <m/>
    <m/>
    <n v="0"/>
    <n v="20"/>
    <n v="1"/>
    <n v="1"/>
    <n v="2"/>
  </r>
  <r>
    <n v="80329"/>
    <x v="1"/>
    <n v="69"/>
    <n v="1"/>
    <n v="2"/>
    <m/>
    <n v="2"/>
    <n v="1"/>
    <n v="4"/>
    <n v="51"/>
    <n v="1.32"/>
    <n v="179"/>
    <n v="4.63"/>
    <n v="60"/>
    <n v="1.5529411764705883"/>
    <n v="36.933269522364021"/>
    <n v="0.9559199170494217"/>
    <n v="1"/>
    <n v="9"/>
    <m/>
    <n v="10"/>
    <n v="4"/>
    <n v="3"/>
    <n v="1"/>
    <n v="3"/>
    <n v="3"/>
    <n v="0"/>
    <n v="0"/>
    <n v="0"/>
    <n v="1"/>
    <n v="1"/>
    <n v="2"/>
  </r>
  <r>
    <n v="80333"/>
    <x v="1"/>
    <n v="45"/>
    <n v="1"/>
    <n v="2"/>
    <m/>
    <n v="2"/>
    <n v="1"/>
    <n v="1"/>
    <n v="52"/>
    <n v="1.34"/>
    <n v="217"/>
    <n v="5.61"/>
    <n v="48"/>
    <n v="1.236923076923077"/>
    <n v="70.460280613844247"/>
    <n v="1.8157072312029097"/>
    <n v="1"/>
    <n v="2"/>
    <m/>
    <n v="12"/>
    <n v="3"/>
    <n v="3"/>
    <n v="3"/>
    <n v="3"/>
    <n v="3"/>
    <m/>
    <n v="2"/>
    <n v="0"/>
    <n v="2"/>
    <n v="1"/>
    <n v="2"/>
  </r>
  <r>
    <n v="80336"/>
    <x v="1"/>
    <n v="24"/>
    <n v="1"/>
    <n v="2"/>
    <m/>
    <n v="1"/>
    <n v="4"/>
    <n v="3"/>
    <n v="57"/>
    <n v="1.47"/>
    <n v="161"/>
    <n v="4.16"/>
    <n v="63"/>
    <n v="1.6247368421052633"/>
    <n v="52.464467220931049"/>
    <n v="1.3530309967503269"/>
    <n v="1"/>
    <m/>
    <m/>
    <n v="6"/>
    <n v="4"/>
    <n v="2"/>
    <n v="3"/>
    <n v="3"/>
    <n v="2"/>
    <n v="6"/>
    <n v="1"/>
    <n v="0"/>
    <n v="1"/>
    <n v="1"/>
    <n v="2"/>
  </r>
  <r>
    <n v="80339"/>
    <x v="1"/>
    <n v="37"/>
    <n v="1"/>
    <n v="2"/>
    <m/>
    <n v="2"/>
    <n v="3"/>
    <n v="6"/>
    <n v="41"/>
    <n v="1.06"/>
    <n v="184"/>
    <n v="4.76"/>
    <n v="49"/>
    <n v="1.2668292682926829"/>
    <n v="37.495199452002574"/>
    <n v="0.96938808339323734"/>
    <n v="1"/>
    <m/>
    <m/>
    <n v="4"/>
    <n v="4"/>
    <n v="2"/>
    <m/>
    <m/>
    <m/>
    <n v="2"/>
    <n v="0"/>
    <n v="0"/>
    <n v="1"/>
    <n v="2"/>
    <m/>
  </r>
  <r>
    <n v="80343"/>
    <x v="1"/>
    <n v="24"/>
    <n v="2"/>
    <n v="2"/>
    <m/>
    <n v="1"/>
    <n v="2"/>
    <n v="4"/>
    <n v="63"/>
    <n v="1.63"/>
    <n v="155"/>
    <n v="4.01"/>
    <n v="70"/>
    <n v="1.8111111111111111"/>
    <n v="67.027047785879034"/>
    <n v="1.7341918712854416"/>
    <n v="1"/>
    <m/>
    <m/>
    <m/>
    <n v="4"/>
    <n v="2"/>
    <n v="2"/>
    <n v="2"/>
    <n v="2"/>
    <n v="2"/>
    <n v="0"/>
    <n v="0"/>
    <n v="1"/>
    <n v="2"/>
    <m/>
  </r>
  <r>
    <n v="80344"/>
    <x v="1"/>
    <n v="21"/>
    <n v="3"/>
    <n v="2"/>
    <m/>
    <n v="1"/>
    <n v="4"/>
    <n v="5"/>
    <n v="80"/>
    <n v="2.0699999999999998"/>
    <n v="227"/>
    <n v="5.87"/>
    <n v="80"/>
    <n v="2.0699999999999998"/>
    <n v="76.510008930687178"/>
    <n v="1.9796964810815307"/>
    <n v="1"/>
    <m/>
    <m/>
    <n v="3"/>
    <n v="3"/>
    <n v="3"/>
    <n v="3"/>
    <n v="3"/>
    <n v="3"/>
    <n v="0"/>
    <n v="0"/>
    <n v="0"/>
    <n v="1"/>
    <n v="1"/>
    <n v="2"/>
  </r>
  <r>
    <n v="80345"/>
    <x v="1"/>
    <n v="71"/>
    <n v="1"/>
    <n v="2"/>
    <m/>
    <n v="2"/>
    <n v="1"/>
    <n v="1"/>
    <n v="49"/>
    <n v="1.27"/>
    <n v="169"/>
    <n v="4.37"/>
    <n v="52"/>
    <n v="1.3477551020408165"/>
    <n v="50.701512468603269"/>
    <n v="1.3141004252066562"/>
    <n v="1"/>
    <n v="1"/>
    <n v="2"/>
    <n v="5"/>
    <n v="4"/>
    <n v="3"/>
    <n v="3"/>
    <n v="3"/>
    <n v="2"/>
    <m/>
    <n v="0"/>
    <n v="0"/>
    <n v="1"/>
    <n v="1"/>
    <n v="2"/>
  </r>
  <r>
    <n v="80347"/>
    <x v="1"/>
    <n v="44"/>
    <n v="2"/>
    <n v="2"/>
    <m/>
    <n v="2"/>
    <n v="3"/>
    <n v="6"/>
    <n v="47"/>
    <n v="1.22"/>
    <n v="193"/>
    <n v="4.99"/>
    <n v="55"/>
    <n v="1.4276595744680849"/>
    <n v="44.391552513345005"/>
    <n v="1.1522913631123597"/>
    <n v="1"/>
    <n v="2"/>
    <m/>
    <n v="12"/>
    <n v="4"/>
    <n v="1"/>
    <m/>
    <m/>
    <m/>
    <n v="6"/>
    <n v="0"/>
    <n v="0"/>
    <n v="1"/>
    <n v="2"/>
    <m/>
  </r>
  <r>
    <n v="80349"/>
    <x v="1"/>
    <n v="28"/>
    <n v="6"/>
    <n v="2"/>
    <m/>
    <n v="1"/>
    <n v="5"/>
    <n v="5"/>
    <n v="61"/>
    <n v="1.58"/>
    <n v="140"/>
    <n v="3.62"/>
    <n v="67"/>
    <n v="1.7354098360655739"/>
    <n v="57.307082531565584"/>
    <n v="1.4843473836044858"/>
    <n v="2"/>
    <m/>
    <m/>
    <n v="9"/>
    <n v="2"/>
    <n v="0"/>
    <m/>
    <m/>
    <m/>
    <n v="2"/>
    <n v="0"/>
    <n v="0"/>
    <n v="1"/>
    <n v="1"/>
    <n v="2"/>
  </r>
  <r>
    <n v="80350"/>
    <x v="1"/>
    <n v="31"/>
    <n v="4"/>
    <n v="2"/>
    <m/>
    <n v="1"/>
    <n v="4"/>
    <n v="5"/>
    <n v="48"/>
    <n v="1.24"/>
    <n v="123"/>
    <n v="3.18"/>
    <n v="57"/>
    <n v="1.4724999999999999"/>
    <n v="45.926462591166825"/>
    <n v="1.1864336169384762"/>
    <n v="2"/>
    <m/>
    <m/>
    <n v="13"/>
    <n v="3"/>
    <n v="1"/>
    <n v="3"/>
    <n v="3"/>
    <n v="1"/>
    <n v="2"/>
    <n v="8"/>
    <n v="1"/>
    <n v="1"/>
    <n v="1"/>
    <n v="2"/>
  </r>
  <r>
    <n v="80351"/>
    <x v="1"/>
    <n v="37"/>
    <n v="6"/>
    <n v="2"/>
    <m/>
    <n v="1"/>
    <n v="4"/>
    <n v="1"/>
    <n v="54"/>
    <n v="1.4"/>
    <n v="155"/>
    <n v="4.01"/>
    <n v="63"/>
    <n v="1.6333333333333331"/>
    <n v="54.334214986870229"/>
    <n v="1.4086648329929319"/>
    <n v="2"/>
    <m/>
    <m/>
    <n v="14"/>
    <n v="3"/>
    <n v="2"/>
    <n v="3"/>
    <n v="3"/>
    <n v="3"/>
    <n v="1"/>
    <n v="7"/>
    <n v="8"/>
    <n v="1"/>
    <n v="2"/>
    <m/>
  </r>
  <r>
    <n v="80355"/>
    <x v="1"/>
    <n v="70"/>
    <n v="2"/>
    <n v="2"/>
    <m/>
    <n v="2"/>
    <n v="1"/>
    <n v="4"/>
    <n v="47"/>
    <n v="1.22"/>
    <n v="209"/>
    <n v="5.4"/>
    <n v="46"/>
    <n v="1.1940425531914893"/>
    <n v="42.170259513493669"/>
    <n v="1.0946322682226015"/>
    <n v="1"/>
    <n v="1"/>
    <n v="1"/>
    <n v="3"/>
    <n v="2"/>
    <n v="2"/>
    <m/>
    <m/>
    <m/>
    <m/>
    <n v="0"/>
    <n v="0"/>
    <n v="1"/>
    <n v="1"/>
    <n v="2"/>
  </r>
  <r>
    <n v="80357"/>
    <x v="1"/>
    <n v="42"/>
    <n v="3"/>
    <n v="2"/>
    <m/>
    <n v="1"/>
    <n v="2"/>
    <n v="1"/>
    <n v="57"/>
    <n v="1.47"/>
    <n v="144"/>
    <n v="3.72"/>
    <n v="58"/>
    <n v="1.4957894736842106"/>
    <n v="53.791212359851158"/>
    <n v="1.3872470555961613"/>
    <n v="2"/>
    <n v="2"/>
    <m/>
    <n v="3"/>
    <n v="3"/>
    <n v="2"/>
    <n v="4"/>
    <n v="4"/>
    <n v="4"/>
    <m/>
    <n v="0"/>
    <n v="1"/>
    <n v="2"/>
    <n v="1"/>
    <n v="2"/>
  </r>
  <r>
    <n v="80360"/>
    <x v="1"/>
    <n v="62"/>
    <n v="3"/>
    <n v="2"/>
    <m/>
    <n v="1"/>
    <n v="3"/>
    <n v="1"/>
    <n v="76"/>
    <n v="1.97"/>
    <n v="143"/>
    <n v="3.7"/>
    <n v="71"/>
    <n v="1.8403947368421054"/>
    <n v="73.042709600161601"/>
    <n v="1.8933439198989255"/>
    <n v="2"/>
    <n v="2"/>
    <m/>
    <n v="15"/>
    <n v="3"/>
    <n v="1"/>
    <n v="3"/>
    <n v="3"/>
    <n v="3"/>
    <n v="0"/>
    <n v="4"/>
    <n v="0"/>
    <n v="1"/>
    <n v="1"/>
    <n v="2"/>
  </r>
  <r>
    <n v="80362"/>
    <x v="1"/>
    <n v="60"/>
    <n v="3"/>
    <n v="2"/>
    <m/>
    <n v="1"/>
    <n v="5"/>
    <n v="1"/>
    <n v="63"/>
    <n v="1.63"/>
    <n v="178"/>
    <n v="4.5999999999999996"/>
    <n v="73"/>
    <n v="1.8887301587301586"/>
    <n v="74.512382993484906"/>
    <n v="1.9278600679266729"/>
    <n v="1"/>
    <n v="1"/>
    <n v="2"/>
    <n v="15"/>
    <n v="2"/>
    <n v="3"/>
    <n v="3"/>
    <n v="3"/>
    <n v="2"/>
    <n v="0"/>
    <n v="2"/>
    <n v="0"/>
    <n v="1"/>
    <n v="1"/>
    <n v="2"/>
  </r>
  <r>
    <n v="80364"/>
    <x v="1"/>
    <n v="47"/>
    <n v="6"/>
    <n v="2"/>
    <m/>
    <n v="2"/>
    <n v="5"/>
    <n v="1"/>
    <n v="84"/>
    <n v="2.17"/>
    <n v="227"/>
    <n v="5.87"/>
    <n v="91"/>
    <n v="2.3508333333333331"/>
    <n v="83.48304775971296"/>
    <n v="2.1566454004592512"/>
    <n v="1"/>
    <n v="2"/>
    <m/>
    <n v="15"/>
    <n v="4"/>
    <n v="3"/>
    <n v="3"/>
    <n v="3"/>
    <n v="3"/>
    <n v="0"/>
    <n v="1"/>
    <n v="14"/>
    <n v="1"/>
    <n v="1"/>
    <n v="2"/>
  </r>
  <r>
    <n v="80365"/>
    <x v="1"/>
    <n v="34"/>
    <n v="6"/>
    <n v="2"/>
    <m/>
    <n v="2"/>
    <n v="5"/>
    <n v="5"/>
    <n v="84"/>
    <n v="2.17"/>
    <n v="201"/>
    <n v="5.2"/>
    <n v="81"/>
    <n v="2.0924999999999998"/>
    <n v="87.193839065621361"/>
    <n v="2.2525075091952185"/>
    <n v="1"/>
    <m/>
    <m/>
    <n v="15"/>
    <n v="3"/>
    <n v="1"/>
    <m/>
    <m/>
    <m/>
    <n v="0"/>
    <n v="0"/>
    <n v="0"/>
    <n v="1"/>
    <n v="1"/>
    <n v="2"/>
  </r>
  <r>
    <n v="80367"/>
    <x v="1"/>
    <n v="71"/>
    <n v="1"/>
    <n v="2"/>
    <m/>
    <n v="2"/>
    <n v="1"/>
    <n v="1"/>
    <n v="54"/>
    <n v="1.4"/>
    <n v="251"/>
    <n v="6.49"/>
    <n v="52"/>
    <n v="1.3481481481481481"/>
    <n v="58.264644397323735"/>
    <n v="1.5105648547454302"/>
    <n v="1"/>
    <n v="2"/>
    <m/>
    <n v="5"/>
    <n v="4"/>
    <n v="1"/>
    <n v="2"/>
    <n v="2"/>
    <n v="2"/>
    <m/>
    <n v="0"/>
    <n v="0"/>
    <n v="1"/>
    <n v="1"/>
    <n v="2"/>
  </r>
  <r>
    <n v="80369"/>
    <x v="1"/>
    <n v="31"/>
    <n v="6"/>
    <n v="2"/>
    <m/>
    <n v="2"/>
    <n v="3"/>
    <n v="1"/>
    <n v="57"/>
    <n v="1.47"/>
    <n v="143"/>
    <n v="3.7"/>
    <n v="64"/>
    <n v="1.6505263157894736"/>
    <n v="64.26761178138554"/>
    <n v="1.6574278827831008"/>
    <n v="1"/>
    <m/>
    <m/>
    <n v="6"/>
    <n v="1"/>
    <n v="2"/>
    <n v="1"/>
    <n v="1"/>
    <n v="1"/>
    <m/>
    <n v="0"/>
    <n v="0"/>
    <n v="2"/>
    <n v="2"/>
    <m/>
  </r>
  <r>
    <n v="80371"/>
    <x v="1"/>
    <n v="39"/>
    <n v="1"/>
    <n v="2"/>
    <m/>
    <n v="2"/>
    <n v="3"/>
    <n v="1"/>
    <n v="59"/>
    <n v="1.53"/>
    <n v="147"/>
    <n v="3.8"/>
    <n v="57"/>
    <n v="1.4781355932203391"/>
    <n v="40.385645559483976"/>
    <n v="1.0472887746781439"/>
    <n v="1"/>
    <m/>
    <m/>
    <n v="7"/>
    <n v="3"/>
    <n v="3"/>
    <n v="3"/>
    <n v="3"/>
    <n v="3"/>
    <n v="2"/>
    <n v="1"/>
    <n v="0"/>
    <n v="1"/>
    <n v="2"/>
    <m/>
  </r>
  <r>
    <n v="80384"/>
    <x v="1"/>
    <n v="46"/>
    <n v="3"/>
    <n v="2"/>
    <m/>
    <n v="1"/>
    <n v="3"/>
    <n v="5"/>
    <n v="39"/>
    <n v="1.01"/>
    <n v="207"/>
    <n v="5.35"/>
    <n v="38"/>
    <n v="0.98410256410256414"/>
    <n v="45.691340643618837"/>
    <n v="1.1832885653860263"/>
    <n v="2"/>
    <n v="2"/>
    <m/>
    <n v="3"/>
    <n v="3"/>
    <n v="3"/>
    <n v="3"/>
    <n v="3"/>
    <n v="3"/>
    <n v="3"/>
    <n v="1"/>
    <n v="2"/>
    <n v="1"/>
    <n v="1"/>
    <n v="2"/>
  </r>
  <r>
    <n v="80387"/>
    <x v="1"/>
    <n v="42"/>
    <n v="4"/>
    <n v="2"/>
    <m/>
    <n v="1"/>
    <n v="5"/>
    <n v="3"/>
    <n v="83"/>
    <n v="2.15"/>
    <n v="144"/>
    <n v="3.72"/>
    <n v="92"/>
    <n v="2.3831325301204815"/>
    <n v="86.495356891823221"/>
    <n v="2.2405423773183122"/>
    <n v="2"/>
    <n v="2"/>
    <m/>
    <n v="7"/>
    <n v="4"/>
    <n v="2"/>
    <n v="3"/>
    <n v="2"/>
    <n v="2"/>
    <n v="7"/>
    <n v="0"/>
    <n v="14"/>
    <n v="1"/>
    <n v="1"/>
    <n v="2"/>
  </r>
  <r>
    <n v="80388"/>
    <x v="1"/>
    <n v="60"/>
    <n v="6"/>
    <n v="2"/>
    <m/>
    <n v="2"/>
    <n v="5"/>
    <n v="6"/>
    <n v="56"/>
    <n v="1.45"/>
    <n v="249"/>
    <n v="6.44"/>
    <n v="66"/>
    <n v="1.7089285714285716"/>
    <n v="57.09317817699236"/>
    <n v="1.478305506368552"/>
    <n v="1"/>
    <n v="2"/>
    <m/>
    <n v="6"/>
    <n v="3"/>
    <n v="0"/>
    <n v="2"/>
    <n v="0"/>
    <n v="0"/>
    <n v="0"/>
    <n v="0"/>
    <n v="0"/>
    <n v="1"/>
    <n v="2"/>
    <m/>
  </r>
  <r>
    <n v="80390"/>
    <x v="1"/>
    <n v="65"/>
    <n v="6"/>
    <n v="2"/>
    <m/>
    <n v="2"/>
    <n v="5"/>
    <n v="1"/>
    <n v="70"/>
    <n v="1.81"/>
    <n v="253"/>
    <n v="6.54"/>
    <n v="77"/>
    <n v="1.9910000000000001"/>
    <n v="72.386171946403152"/>
    <n v="1.8716995888998529"/>
    <n v="1"/>
    <n v="2"/>
    <m/>
    <n v="15"/>
    <n v="2"/>
    <n v="3"/>
    <n v="2"/>
    <n v="2"/>
    <n v="2"/>
    <n v="0"/>
    <n v="0"/>
    <n v="0"/>
    <n v="2"/>
    <n v="2"/>
    <m/>
  </r>
  <r>
    <n v="80397"/>
    <x v="1"/>
    <n v="50"/>
    <n v="3"/>
    <n v="2"/>
    <m/>
    <n v="2"/>
    <n v="5"/>
    <n v="1"/>
    <n v="70"/>
    <n v="1.81"/>
    <n v="158"/>
    <n v="4.09"/>
    <n v="69"/>
    <n v="1.7841428571428573"/>
    <n v="58.269742922803786"/>
    <n v="1.5066890670039266"/>
    <n v="2"/>
    <n v="2"/>
    <m/>
    <m/>
    <n v="3"/>
    <n v="0"/>
    <m/>
    <m/>
    <m/>
    <n v="0"/>
    <n v="0"/>
    <n v="0"/>
    <n v="1"/>
    <n v="1"/>
    <n v="2"/>
  </r>
  <r>
    <n v="80403"/>
    <x v="1"/>
    <n v="38"/>
    <n v="6"/>
    <n v="2"/>
    <m/>
    <n v="2"/>
    <n v="4"/>
    <n v="1"/>
    <n v="31"/>
    <n v="0.8"/>
    <n v="211"/>
    <n v="5.46"/>
    <n v="28"/>
    <n v="0.72258064516129039"/>
    <n v="30.105514411380149"/>
    <n v="0.77691650093884257"/>
    <n v="1"/>
    <m/>
    <m/>
    <n v="7"/>
    <n v="3"/>
    <n v="3"/>
    <n v="2"/>
    <n v="2"/>
    <n v="2"/>
    <n v="4"/>
    <n v="0"/>
    <n v="30"/>
    <n v="1"/>
    <n v="1"/>
    <n v="2"/>
  </r>
  <r>
    <n v="80405"/>
    <x v="1"/>
    <n v="24"/>
    <n v="2"/>
    <n v="2"/>
    <m/>
    <n v="1"/>
    <n v="2"/>
    <n v="6"/>
    <n v="86"/>
    <n v="2.2200000000000002"/>
    <n v="265"/>
    <n v="6.85"/>
    <n v="92"/>
    <n v="2.3748837209302325"/>
    <n v="90.715845045513021"/>
    <n v="2.3417346046632432"/>
    <n v="2"/>
    <m/>
    <m/>
    <n v="5"/>
    <n v="4"/>
    <n v="3"/>
    <n v="3"/>
    <n v="2"/>
    <n v="3"/>
    <n v="0"/>
    <n v="0"/>
    <n v="1"/>
    <n v="2"/>
    <n v="1"/>
    <n v="1"/>
  </r>
  <r>
    <n v="80406"/>
    <x v="1"/>
    <n v="80"/>
    <n v="3"/>
    <n v="2"/>
    <m/>
    <n v="1"/>
    <n v="5"/>
    <n v="2"/>
    <n v="65"/>
    <n v="1.68"/>
    <n v="189"/>
    <n v="4.8899999999999997"/>
    <n v="70"/>
    <n v="1.8092307692307692"/>
    <n v="66.270311333248571"/>
    <n v="1.7128326621516554"/>
    <n v="2"/>
    <n v="2"/>
    <m/>
    <n v="12"/>
    <n v="1"/>
    <n v="3"/>
    <n v="3"/>
    <n v="3"/>
    <n v="3"/>
    <m/>
    <n v="4"/>
    <n v="4"/>
    <n v="1"/>
    <n v="1"/>
    <n v="2"/>
  </r>
  <r>
    <n v="80408"/>
    <x v="1"/>
    <n v="43"/>
    <n v="4"/>
    <n v="1"/>
    <n v="1"/>
    <n v="1"/>
    <n v="5"/>
    <n v="2"/>
    <n v="95"/>
    <n v="2.46"/>
    <n v="204"/>
    <n v="5.28"/>
    <n v="94"/>
    <n v="2.4341052631578948"/>
    <n v="93.732138227431591"/>
    <n v="2.4271690530471761"/>
    <n v="1"/>
    <n v="2"/>
    <m/>
    <n v="7"/>
    <n v="2"/>
    <n v="3"/>
    <n v="3"/>
    <n v="3"/>
    <n v="3"/>
    <n v="0"/>
    <n v="0"/>
    <n v="1"/>
    <n v="1"/>
    <n v="1"/>
    <n v="2"/>
  </r>
  <r>
    <n v="80417"/>
    <x v="1"/>
    <n v="60"/>
    <n v="2"/>
    <n v="2"/>
    <m/>
    <n v="2"/>
    <n v="3"/>
    <n v="1"/>
    <n v="56"/>
    <n v="1.45"/>
    <n v="238"/>
    <n v="6.15"/>
    <n v="66"/>
    <n v="1.7089285714285716"/>
    <n v="49.060646516181947"/>
    <n v="1.270320311579711"/>
    <n v="1"/>
    <n v="2"/>
    <m/>
    <n v="5"/>
    <n v="3"/>
    <n v="3"/>
    <n v="3"/>
    <n v="3"/>
    <n v="3"/>
    <n v="1"/>
    <n v="1"/>
    <n v="1"/>
    <n v="1"/>
    <n v="2"/>
    <m/>
  </r>
  <r>
    <n v="80432"/>
    <x v="1"/>
    <n v="77"/>
    <n v="1"/>
    <n v="2"/>
    <m/>
    <n v="2"/>
    <n v="1"/>
    <n v="2"/>
    <n v="101"/>
    <n v="2.61"/>
    <n v="174"/>
    <n v="4.5"/>
    <n v="95"/>
    <n v="2.4549504950495047"/>
    <n v="100.70043472206939"/>
    <n v="2.6022587586594166"/>
    <n v="1"/>
    <n v="2"/>
    <m/>
    <n v="2"/>
    <n v="1"/>
    <n v="0"/>
    <n v="1"/>
    <n v="1"/>
    <n v="2"/>
    <m/>
    <n v="0"/>
    <n v="0"/>
    <n v="2"/>
    <n v="1"/>
    <n v="2"/>
  </r>
  <r>
    <n v="80434"/>
    <x v="1"/>
    <n v="62"/>
    <n v="4"/>
    <n v="2"/>
    <m/>
    <n v="2"/>
    <n v="3"/>
    <n v="5"/>
    <n v="107"/>
    <n v="2.77"/>
    <n v="275"/>
    <n v="7.11"/>
    <n v="114"/>
    <n v="2.9512149532710281"/>
    <n v="103.368925622345"/>
    <n v="2.6759992894756603"/>
    <n v="1"/>
    <n v="2"/>
    <m/>
    <n v="6"/>
    <n v="2"/>
    <n v="0"/>
    <n v="3"/>
    <n v="3"/>
    <n v="2"/>
    <n v="0"/>
    <n v="0"/>
    <n v="0"/>
    <n v="1"/>
    <n v="2"/>
    <m/>
  </r>
  <r>
    <n v="80436"/>
    <x v="1"/>
    <n v="73"/>
    <n v="1"/>
    <n v="2"/>
    <m/>
    <n v="2"/>
    <n v="2"/>
    <n v="2"/>
    <n v="45"/>
    <n v="1.1599999999999999"/>
    <n v="191"/>
    <n v="4.9400000000000004"/>
    <n v="42"/>
    <n v="1.0826666666666667"/>
    <n v="39.508936079158232"/>
    <n v="1.0184525744849677"/>
    <n v="1"/>
    <n v="2"/>
    <m/>
    <n v="3"/>
    <n v="3"/>
    <n v="2"/>
    <m/>
    <m/>
    <m/>
    <m/>
    <n v="0"/>
    <n v="0"/>
    <n v="2"/>
    <n v="1"/>
    <n v="2"/>
  </r>
  <r>
    <n v="80437"/>
    <x v="1"/>
    <n v="46"/>
    <n v="3"/>
    <n v="2"/>
    <m/>
    <n v="1"/>
    <n v="3"/>
    <n v="1"/>
    <n v="35"/>
    <n v="0.91"/>
    <n v="194"/>
    <n v="5.0199999999999996"/>
    <n v="33"/>
    <n v="0.85799999999999998"/>
    <n v="37.850673857394312"/>
    <n v="0.98411752029225219"/>
    <n v="2"/>
    <n v="2"/>
    <m/>
    <n v="15"/>
    <n v="3"/>
    <n v="3"/>
    <n v="3"/>
    <n v="2"/>
    <n v="3"/>
    <n v="0"/>
    <n v="0"/>
    <n v="0"/>
    <n v="1"/>
    <n v="1"/>
    <n v="2"/>
  </r>
  <r>
    <n v="80438"/>
    <x v="1"/>
    <n v="37"/>
    <n v="4"/>
    <n v="2"/>
    <m/>
    <n v="2"/>
    <n v="5"/>
    <n v="3"/>
    <n v="69"/>
    <n v="1.78"/>
    <n v="243"/>
    <n v="6.28"/>
    <n v="64"/>
    <n v="1.6510144927536232"/>
    <n v="65.082004947603565"/>
    <n v="1.6789270841555703"/>
    <n v="1"/>
    <m/>
    <m/>
    <n v="3"/>
    <n v="2"/>
    <n v="3"/>
    <n v="3"/>
    <n v="2"/>
    <n v="3"/>
    <n v="0"/>
    <n v="0"/>
    <n v="0"/>
    <n v="1"/>
    <n v="2"/>
    <m/>
  </r>
  <r>
    <n v="80440"/>
    <x v="1"/>
    <n v="47"/>
    <n v="6"/>
    <n v="2"/>
    <m/>
    <n v="2"/>
    <n v="5"/>
    <n v="1"/>
    <n v="49"/>
    <n v="1.27"/>
    <n v="146"/>
    <n v="3.78"/>
    <n v="52"/>
    <n v="1.3477551020408165"/>
    <n v="47.38895814961937"/>
    <n v="1.2282444255105429"/>
    <n v="1"/>
    <n v="2"/>
    <m/>
    <n v="15"/>
    <n v="2"/>
    <n v="0"/>
    <n v="3"/>
    <n v="3"/>
    <n v="1"/>
    <n v="1"/>
    <n v="0"/>
    <n v="0"/>
    <n v="2"/>
    <n v="1"/>
    <n v="2"/>
  </r>
  <r>
    <n v="80441"/>
    <x v="1"/>
    <n v="49"/>
    <n v="3"/>
    <n v="2"/>
    <m/>
    <n v="1"/>
    <n v="4"/>
    <n v="1"/>
    <n v="56"/>
    <n v="1.45"/>
    <n v="145"/>
    <n v="3.75"/>
    <n v="50"/>
    <n v="1.2946428571428572"/>
    <n v="63.621145991845857"/>
    <n v="1.647333244431723"/>
    <n v="2"/>
    <n v="2"/>
    <m/>
    <n v="15"/>
    <n v="2"/>
    <n v="3"/>
    <n v="3"/>
    <n v="3"/>
    <n v="3"/>
    <n v="1"/>
    <n v="0"/>
    <n v="0"/>
    <n v="1"/>
    <n v="1"/>
    <n v="2"/>
  </r>
  <r>
    <n v="80442"/>
    <x v="1"/>
    <n v="41"/>
    <n v="1"/>
    <n v="2"/>
    <m/>
    <n v="2"/>
    <n v="2"/>
    <n v="1"/>
    <n v="51"/>
    <n v="1.32"/>
    <n v="163"/>
    <n v="4.22"/>
    <n v="60"/>
    <n v="1.5529411764705883"/>
    <n v="56.852288700907387"/>
    <n v="1.4714710016705443"/>
    <n v="1"/>
    <n v="2"/>
    <m/>
    <n v="77"/>
    <n v="3"/>
    <n v="0"/>
    <n v="3"/>
    <n v="3"/>
    <n v="3"/>
    <n v="0"/>
    <n v="4"/>
    <n v="0"/>
    <n v="2"/>
    <n v="2"/>
    <m/>
  </r>
  <r>
    <n v="80444"/>
    <x v="1"/>
    <n v="27"/>
    <n v="3"/>
    <n v="2"/>
    <m/>
    <n v="1"/>
    <n v="5"/>
    <n v="5"/>
    <n v="46"/>
    <n v="1.19"/>
    <n v="179"/>
    <n v="4.63"/>
    <n v="55"/>
    <n v="1.4228260869565219"/>
    <n v="44.656434266274857"/>
    <n v="1.1552425386275451"/>
    <n v="2"/>
    <m/>
    <m/>
    <m/>
    <n v="3"/>
    <n v="1"/>
    <m/>
    <m/>
    <m/>
    <n v="0"/>
    <n v="3"/>
    <n v="0"/>
    <n v="2"/>
    <n v="1"/>
    <n v="2"/>
  </r>
  <r>
    <n v="80446"/>
    <x v="1"/>
    <n v="31"/>
    <n v="4"/>
    <n v="2"/>
    <m/>
    <n v="1"/>
    <n v="5"/>
    <n v="5"/>
    <n v="122"/>
    <n v="3.15"/>
    <n v="223"/>
    <n v="5.77"/>
    <n v="119"/>
    <n v="3.0725409836065571"/>
    <n v="121.10458579419323"/>
    <n v="3.1268806987844968"/>
    <n v="1"/>
    <m/>
    <m/>
    <n v="14"/>
    <n v="2"/>
    <n v="0"/>
    <n v="3"/>
    <n v="3"/>
    <n v="1"/>
    <m/>
    <n v="4"/>
    <n v="0"/>
    <n v="1"/>
    <n v="1"/>
    <n v="2"/>
  </r>
  <r>
    <n v="80448"/>
    <x v="1"/>
    <n v="26"/>
    <n v="6"/>
    <n v="2"/>
    <m/>
    <n v="2"/>
    <n v="5"/>
    <n v="5"/>
    <n v="61"/>
    <n v="1.58"/>
    <n v="205"/>
    <n v="5.3"/>
    <n v="56"/>
    <n v="1.4504918032786887"/>
    <n v="68.696533671546121"/>
    <n v="1.7793528393613587"/>
    <n v="2"/>
    <m/>
    <m/>
    <n v="15"/>
    <n v="4"/>
    <n v="1"/>
    <m/>
    <m/>
    <m/>
    <n v="0"/>
    <n v="0"/>
    <n v="10"/>
    <n v="1"/>
    <n v="2"/>
    <m/>
  </r>
  <r>
    <n v="80456"/>
    <x v="1"/>
    <n v="47"/>
    <n v="7"/>
    <n v="2"/>
    <m/>
    <n v="2"/>
    <n v="5"/>
    <n v="3"/>
    <n v="54"/>
    <n v="1.4"/>
    <n v="184"/>
    <n v="4.76"/>
    <n v="55"/>
    <n v="1.4259259259259258"/>
    <n v="49.606919325495682"/>
    <n v="1.2861053158461841"/>
    <n v="1"/>
    <n v="1"/>
    <n v="2"/>
    <n v="14"/>
    <n v="2"/>
    <n v="2"/>
    <n v="3"/>
    <n v="3"/>
    <n v="2"/>
    <n v="2"/>
    <n v="1"/>
    <n v="2"/>
    <n v="1"/>
    <n v="1"/>
    <n v="2"/>
  </r>
  <r>
    <n v="80458"/>
    <x v="1"/>
    <n v="24"/>
    <n v="1"/>
    <n v="2"/>
    <m/>
    <n v="2"/>
    <n v="2"/>
    <n v="1"/>
    <n v="57"/>
    <n v="1.47"/>
    <n v="285"/>
    <n v="7.37"/>
    <n v="58"/>
    <n v="1.4957894736842106"/>
    <n v="50.049918685125171"/>
    <n v="1.2907610608269122"/>
    <n v="1"/>
    <m/>
    <m/>
    <n v="4"/>
    <n v="5"/>
    <n v="3"/>
    <n v="3"/>
    <n v="3"/>
    <n v="3"/>
    <n v="1"/>
    <n v="0"/>
    <n v="1"/>
    <n v="1"/>
    <n v="2"/>
    <m/>
  </r>
  <r>
    <n v="80466"/>
    <x v="1"/>
    <n v="25"/>
    <n v="2"/>
    <n v="2"/>
    <m/>
    <n v="2"/>
    <n v="4"/>
    <n v="6"/>
    <n v="122"/>
    <n v="3.15"/>
    <n v="236"/>
    <n v="6.1"/>
    <n v="118"/>
    <n v="3.0467213114754097"/>
    <n v="115.99654805967846"/>
    <n v="2.9949928392457958"/>
    <n v="1"/>
    <m/>
    <m/>
    <m/>
    <n v="2"/>
    <n v="2"/>
    <n v="3"/>
    <n v="2"/>
    <n v="2"/>
    <m/>
    <n v="0"/>
    <n v="0"/>
    <n v="2"/>
    <n v="1"/>
    <n v="2"/>
  </r>
  <r>
    <n v="80468"/>
    <x v="1"/>
    <n v="52"/>
    <n v="4"/>
    <n v="2"/>
    <m/>
    <n v="1"/>
    <n v="2"/>
    <n v="1"/>
    <n v="65"/>
    <n v="1.68"/>
    <n v="184"/>
    <n v="4.76"/>
    <n v="75"/>
    <n v="1.9384615384615385"/>
    <n v="68.08569340084982"/>
    <n v="1.759753306360426"/>
    <n v="2"/>
    <n v="2"/>
    <m/>
    <n v="6"/>
    <n v="3"/>
    <n v="2"/>
    <n v="3"/>
    <n v="3"/>
    <n v="3"/>
    <m/>
    <n v="0"/>
    <n v="0"/>
    <n v="1"/>
    <n v="2"/>
    <m/>
  </r>
  <r>
    <n v="80469"/>
    <x v="1"/>
    <n v="74"/>
    <n v="3"/>
    <n v="2"/>
    <m/>
    <n v="2"/>
    <n v="5"/>
    <n v="1"/>
    <n v="67"/>
    <n v="1.73"/>
    <n v="169"/>
    <n v="4.37"/>
    <n v="67"/>
    <n v="1.73"/>
    <n v="71.564103091959296"/>
    <n v="1.8478492290908894"/>
    <n v="1"/>
    <n v="2"/>
    <m/>
    <n v="15"/>
    <n v="3"/>
    <n v="0"/>
    <m/>
    <m/>
    <m/>
    <n v="0"/>
    <n v="1"/>
    <n v="0"/>
    <n v="2"/>
    <n v="1"/>
    <n v="2"/>
  </r>
  <r>
    <n v="80478"/>
    <x v="1"/>
    <n v="75"/>
    <n v="3"/>
    <n v="2"/>
    <m/>
    <n v="1"/>
    <n v="4"/>
    <n v="1"/>
    <n v="58"/>
    <n v="1.5"/>
    <n v="158"/>
    <n v="4.09"/>
    <n v="53"/>
    <n v="1.3706896551724137"/>
    <n v="56.085767851698101"/>
    <n v="1.4504939961646059"/>
    <n v="1"/>
    <n v="1"/>
    <n v="2"/>
    <n v="8"/>
    <n v="2"/>
    <n v="1"/>
    <n v="3"/>
    <n v="3"/>
    <n v="2"/>
    <n v="0"/>
    <n v="0"/>
    <n v="0"/>
    <n v="1"/>
    <n v="1"/>
    <n v="2"/>
  </r>
  <r>
    <n v="80482"/>
    <x v="1"/>
    <n v="55"/>
    <n v="4"/>
    <n v="2"/>
    <m/>
    <n v="1"/>
    <n v="5"/>
    <n v="5"/>
    <n v="47"/>
    <n v="1.22"/>
    <n v="463"/>
    <n v="11.97"/>
    <n v="43"/>
    <n v="1.1161702127659574"/>
    <n v="48.953725310002234"/>
    <n v="1.2707137208128239"/>
    <n v="2"/>
    <n v="2"/>
    <m/>
    <n v="15"/>
    <n v="3"/>
    <n v="3"/>
    <n v="3"/>
    <n v="4"/>
    <n v="4"/>
    <m/>
    <n v="0"/>
    <n v="0"/>
    <n v="2"/>
    <n v="1"/>
    <n v="2"/>
  </r>
  <r>
    <n v="80486"/>
    <x v="1"/>
    <n v="69"/>
    <n v="3"/>
    <n v="1"/>
    <n v="1"/>
    <n v="1"/>
    <n v="5"/>
    <n v="1"/>
    <n v="63"/>
    <n v="1.63"/>
    <n v="204"/>
    <n v="5.28"/>
    <n v="68"/>
    <n v="1.7593650793650792"/>
    <n v="54.037775557676348"/>
    <n v="1.3981202247462294"/>
    <n v="2"/>
    <n v="2"/>
    <m/>
    <n v="15"/>
    <n v="2"/>
    <n v="0"/>
    <n v="4"/>
    <n v="4"/>
    <n v="4"/>
    <n v="5"/>
    <n v="0"/>
    <n v="1"/>
    <n v="1"/>
    <n v="1"/>
    <n v="2"/>
  </r>
  <r>
    <n v="80490"/>
    <x v="1"/>
    <n v="33"/>
    <n v="4"/>
    <n v="2"/>
    <m/>
    <n v="2"/>
    <n v="4"/>
    <n v="5"/>
    <n v="95"/>
    <n v="2.46"/>
    <n v="202"/>
    <n v="5.22"/>
    <n v="101"/>
    <n v="2.6153684210526316"/>
    <n v="92.363289246335114"/>
    <n v="2.3917230689050988"/>
    <n v="2"/>
    <m/>
    <m/>
    <n v="7"/>
    <n v="2"/>
    <n v="3"/>
    <n v="3"/>
    <n v="3"/>
    <n v="3"/>
    <n v="0"/>
    <n v="0"/>
    <n v="0"/>
    <n v="1"/>
    <n v="1"/>
    <n v="2"/>
  </r>
  <r>
    <n v="80491"/>
    <x v="1"/>
    <n v="73"/>
    <n v="3"/>
    <n v="2"/>
    <m/>
    <n v="1"/>
    <n v="5"/>
    <n v="2"/>
    <n v="77"/>
    <n v="1.99"/>
    <n v="239"/>
    <n v="6.18"/>
    <n v="75"/>
    <n v="1.9383116883116882"/>
    <n v="71.673455653051136"/>
    <n v="1.852339957786646"/>
    <n v="2"/>
    <n v="2"/>
    <m/>
    <n v="15"/>
    <n v="2"/>
    <n v="3"/>
    <n v="3"/>
    <n v="3"/>
    <n v="2"/>
    <m/>
    <n v="0"/>
    <n v="0"/>
    <n v="1"/>
    <n v="1"/>
    <n v="2"/>
  </r>
  <r>
    <n v="80492"/>
    <x v="1"/>
    <n v="35"/>
    <n v="6"/>
    <n v="2"/>
    <m/>
    <n v="2"/>
    <n v="4"/>
    <n v="1"/>
    <n v="79"/>
    <n v="2.04"/>
    <n v="213"/>
    <n v="5.51"/>
    <n v="84"/>
    <n v="2.1691139240506332"/>
    <n v="85.730459310275705"/>
    <n v="2.2137992024425626"/>
    <n v="2"/>
    <m/>
    <m/>
    <n v="8"/>
    <n v="3"/>
    <n v="2"/>
    <n v="2"/>
    <n v="2"/>
    <n v="2"/>
    <m/>
    <n v="0"/>
    <n v="0"/>
    <n v="2"/>
    <n v="1"/>
    <n v="2"/>
  </r>
  <r>
    <n v="80496"/>
    <x v="1"/>
    <n v="48"/>
    <n v="1"/>
    <n v="2"/>
    <m/>
    <n v="1"/>
    <n v="2"/>
    <n v="3"/>
    <n v="44"/>
    <n v="1.1399999999999999"/>
    <n v="245"/>
    <n v="6.34"/>
    <n v="40"/>
    <n v="1.0363636363636362"/>
    <n v="37.423982972422266"/>
    <n v="0.96962137701275875"/>
    <n v="1"/>
    <n v="2"/>
    <m/>
    <n v="10"/>
    <n v="4"/>
    <n v="3"/>
    <n v="3"/>
    <n v="3"/>
    <n v="2"/>
    <m/>
    <n v="0"/>
    <n v="0"/>
    <n v="1"/>
    <n v="1"/>
    <n v="2"/>
  </r>
  <r>
    <n v="80497"/>
    <x v="1"/>
    <n v="37"/>
    <n v="1"/>
    <n v="2"/>
    <m/>
    <n v="2"/>
    <n v="2"/>
    <n v="4"/>
    <n v="60"/>
    <n v="1.55"/>
    <n v="205"/>
    <n v="5.3"/>
    <n v="70"/>
    <n v="1.8083333333333333"/>
    <n v="63.880789267117009"/>
    <n v="1.6502537227338563"/>
    <n v="1"/>
    <m/>
    <m/>
    <n v="6"/>
    <n v="3"/>
    <n v="2"/>
    <n v="1"/>
    <n v="1"/>
    <n v="3"/>
    <n v="4"/>
    <n v="0"/>
    <n v="0"/>
    <n v="1"/>
    <n v="2"/>
    <m/>
  </r>
  <r>
    <n v="80507"/>
    <x v="1"/>
    <n v="32"/>
    <n v="2"/>
    <n v="2"/>
    <m/>
    <n v="2"/>
    <n v="4"/>
    <n v="4"/>
    <n v="35"/>
    <n v="0.91"/>
    <n v="171"/>
    <n v="4.42"/>
    <n v="39"/>
    <n v="1.014"/>
    <n v="35.517316785040009"/>
    <n v="0.92345023641104018"/>
    <n v="1"/>
    <m/>
    <m/>
    <n v="2"/>
    <n v="1"/>
    <n v="3"/>
    <n v="3"/>
    <n v="3"/>
    <n v="3"/>
    <m/>
    <n v="0"/>
    <n v="4"/>
    <n v="1"/>
    <n v="1"/>
    <n v="2"/>
  </r>
  <r>
    <n v="80509"/>
    <x v="1"/>
    <n v="45"/>
    <n v="3"/>
    <n v="2"/>
    <m/>
    <n v="1"/>
    <n v="5"/>
    <n v="1"/>
    <n v="79"/>
    <n v="2.04"/>
    <n v="163"/>
    <n v="4.22"/>
    <n v="80"/>
    <n v="2.0658227848101265"/>
    <n v="90.560724950340784"/>
    <n v="2.3385301126417115"/>
    <n v="2"/>
    <n v="2"/>
    <m/>
    <n v="15"/>
    <n v="2"/>
    <n v="0"/>
    <n v="3"/>
    <n v="3"/>
    <n v="1"/>
    <n v="2"/>
    <n v="2"/>
    <n v="0"/>
    <n v="1"/>
    <n v="1"/>
    <n v="2"/>
  </r>
  <r>
    <n v="80511"/>
    <x v="1"/>
    <n v="40"/>
    <n v="4"/>
    <n v="2"/>
    <m/>
    <n v="1"/>
    <n v="4"/>
    <n v="6"/>
    <n v="47"/>
    <n v="1.22"/>
    <n v="156"/>
    <n v="4.03"/>
    <n v="45"/>
    <n v="1.1680851063829787"/>
    <n v="44.248219621293892"/>
    <n v="1.148570807191033"/>
    <n v="2"/>
    <n v="2"/>
    <m/>
    <n v="13"/>
    <n v="5"/>
    <n v="0"/>
    <m/>
    <m/>
    <m/>
    <n v="2"/>
    <n v="7"/>
    <n v="4"/>
    <n v="1"/>
    <n v="1"/>
    <n v="2"/>
  </r>
  <r>
    <n v="80512"/>
    <x v="1"/>
    <n v="69"/>
    <n v="3"/>
    <n v="2"/>
    <m/>
    <n v="1"/>
    <n v="5"/>
    <n v="3"/>
    <n v="53"/>
    <n v="1.37"/>
    <n v="245"/>
    <n v="6.34"/>
    <n v="50"/>
    <n v="1.2924528301886793"/>
    <n v="64.108558772832396"/>
    <n v="1.6571457645052903"/>
    <n v="2"/>
    <n v="2"/>
    <m/>
    <n v="3"/>
    <n v="3"/>
    <n v="3"/>
    <n v="3"/>
    <n v="3"/>
    <n v="3"/>
    <m/>
    <n v="0"/>
    <n v="1"/>
    <n v="1"/>
    <n v="1"/>
    <n v="2"/>
  </r>
  <r>
    <n v="80513"/>
    <x v="1"/>
    <n v="40"/>
    <n v="3"/>
    <n v="2"/>
    <m/>
    <n v="1"/>
    <n v="3"/>
    <n v="1"/>
    <n v="39"/>
    <n v="1.01"/>
    <n v="104"/>
    <n v="2.69"/>
    <n v="36"/>
    <n v="0.93230769230769228"/>
    <n v="40.728770551136883"/>
    <n v="1.0547707245294424"/>
    <n v="2"/>
    <n v="2"/>
    <m/>
    <n v="14"/>
    <n v="4"/>
    <n v="2"/>
    <n v="3"/>
    <n v="2"/>
    <n v="2"/>
    <n v="2"/>
    <n v="1"/>
    <n v="1"/>
    <n v="1"/>
    <n v="1"/>
    <n v="2"/>
  </r>
  <r>
    <n v="80516"/>
    <x v="1"/>
    <n v="42"/>
    <n v="4"/>
    <n v="2"/>
    <m/>
    <n v="2"/>
    <n v="4"/>
    <n v="6"/>
    <n v="55"/>
    <n v="1.42"/>
    <n v="190"/>
    <n v="4.91"/>
    <n v="54"/>
    <n v="1.394181818181818"/>
    <n v="54.104713756164877"/>
    <n v="1.3968853369773477"/>
    <n v="2"/>
    <n v="2"/>
    <m/>
    <n v="10"/>
    <n v="2"/>
    <n v="3"/>
    <n v="9"/>
    <n v="9"/>
    <n v="2"/>
    <n v="0"/>
    <n v="0"/>
    <n v="0"/>
    <n v="1"/>
    <n v="2"/>
    <m/>
  </r>
  <r>
    <n v="80518"/>
    <x v="1"/>
    <n v="52"/>
    <n v="3"/>
    <n v="2"/>
    <m/>
    <n v="1"/>
    <n v="4"/>
    <n v="1"/>
    <n v="46"/>
    <n v="1.19"/>
    <n v="231"/>
    <n v="5.97"/>
    <n v="43"/>
    <n v="1.112391304347826"/>
    <n v="42.834762676194643"/>
    <n v="1.1081166866232961"/>
    <n v="2"/>
    <n v="1"/>
    <n v="1"/>
    <n v="8"/>
    <n v="3"/>
    <n v="3"/>
    <n v="3"/>
    <n v="3"/>
    <n v="3"/>
    <n v="3"/>
    <n v="0"/>
    <n v="3"/>
    <n v="1"/>
    <n v="1"/>
    <n v="1"/>
  </r>
  <r>
    <n v="80519"/>
    <x v="1"/>
    <n v="36"/>
    <n v="1"/>
    <n v="2"/>
    <m/>
    <n v="2"/>
    <n v="3"/>
    <n v="1"/>
    <n v="45"/>
    <n v="1.1599999999999999"/>
    <n v="205"/>
    <n v="5.3"/>
    <n v="46"/>
    <n v="1.1857777777777778"/>
    <n v="46.495768787959683"/>
    <n v="1.1985575954229606"/>
    <n v="1"/>
    <m/>
    <m/>
    <n v="7"/>
    <n v="5"/>
    <n v="1"/>
    <m/>
    <m/>
    <m/>
    <n v="3"/>
    <n v="1"/>
    <n v="0"/>
    <n v="1"/>
    <n v="2"/>
    <m/>
  </r>
  <r>
    <n v="80520"/>
    <x v="1"/>
    <n v="40"/>
    <n v="4"/>
    <n v="2"/>
    <m/>
    <n v="1"/>
    <n v="4"/>
    <n v="3"/>
    <n v="70"/>
    <n v="1.81"/>
    <n v="157"/>
    <n v="4.0599999999999996"/>
    <n v="72"/>
    <n v="1.8617142857142857"/>
    <n v="82.913968551286487"/>
    <n v="2.1439183296832649"/>
    <n v="2"/>
    <n v="2"/>
    <m/>
    <n v="8"/>
    <n v="2"/>
    <n v="2"/>
    <n v="3"/>
    <n v="3"/>
    <n v="2"/>
    <n v="3"/>
    <n v="10"/>
    <n v="0"/>
    <n v="1"/>
    <n v="2"/>
    <m/>
  </r>
  <r>
    <n v="80525"/>
    <x v="1"/>
    <n v="34"/>
    <n v="4"/>
    <n v="2"/>
    <m/>
    <n v="1"/>
    <n v="3"/>
    <n v="1"/>
    <n v="49"/>
    <n v="1.27"/>
    <n v="202"/>
    <n v="5.22"/>
    <n v="55"/>
    <n v="1.4255102040816325"/>
    <n v="44.316159393757033"/>
    <n v="1.1486024985728864"/>
    <n v="2"/>
    <m/>
    <m/>
    <n v="6"/>
    <n v="5"/>
    <n v="3"/>
    <n v="3"/>
    <n v="3"/>
    <n v="3"/>
    <n v="4"/>
    <n v="0"/>
    <n v="1"/>
    <n v="1"/>
    <n v="1"/>
    <n v="2"/>
  </r>
  <r>
    <n v="80526"/>
    <x v="1"/>
    <n v="35"/>
    <n v="4"/>
    <n v="2"/>
    <m/>
    <n v="1"/>
    <n v="3"/>
    <n v="5"/>
    <n v="63"/>
    <n v="1.63"/>
    <n v="174"/>
    <n v="4.5"/>
    <n v="73"/>
    <n v="1.8887301587301586"/>
    <n v="56.380403223717586"/>
    <n v="1.4587310675342802"/>
    <n v="2"/>
    <m/>
    <m/>
    <n v="1"/>
    <n v="2"/>
    <n v="1"/>
    <n v="3"/>
    <n v="2"/>
    <n v="2"/>
    <n v="3"/>
    <n v="0"/>
    <n v="0"/>
    <n v="1"/>
    <n v="2"/>
    <m/>
  </r>
  <r>
    <n v="80528"/>
    <x v="1"/>
    <n v="48"/>
    <n v="3"/>
    <n v="2"/>
    <m/>
    <n v="1"/>
    <n v="3"/>
    <n v="1"/>
    <n v="35"/>
    <n v="0.91"/>
    <n v="221"/>
    <n v="5.72"/>
    <n v="39"/>
    <n v="1.014"/>
    <n v="39.251539899562417"/>
    <n v="1.0205400373886229"/>
    <n v="2"/>
    <n v="2"/>
    <m/>
    <n v="5"/>
    <n v="4"/>
    <n v="0"/>
    <n v="3"/>
    <n v="0"/>
    <n v="0"/>
    <n v="1"/>
    <n v="0"/>
    <n v="0"/>
    <n v="1"/>
    <n v="2"/>
    <m/>
  </r>
  <r>
    <n v="80531"/>
    <x v="1"/>
    <n v="46"/>
    <n v="2"/>
    <n v="2"/>
    <m/>
    <n v="2"/>
    <n v="1"/>
    <n v="1"/>
    <n v="53"/>
    <n v="1.37"/>
    <n v="175"/>
    <n v="4.53"/>
    <n v="55"/>
    <n v="1.4216981132075472"/>
    <n v="53.275750011790073"/>
    <n v="1.377127877663253"/>
    <n v="1"/>
    <n v="2"/>
    <m/>
    <n v="9"/>
    <n v="4"/>
    <n v="1"/>
    <m/>
    <m/>
    <m/>
    <m/>
    <n v="0"/>
    <n v="0"/>
    <n v="1"/>
    <n v="1"/>
    <n v="2"/>
  </r>
  <r>
    <n v="80533"/>
    <x v="1"/>
    <n v="66"/>
    <n v="2"/>
    <n v="2"/>
    <m/>
    <n v="2"/>
    <n v="2"/>
    <n v="1"/>
    <n v="42"/>
    <n v="1.0900000000000001"/>
    <n v="265"/>
    <n v="6.85"/>
    <n v="47"/>
    <n v="1.2197619047619048"/>
    <n v="42.888015415602325"/>
    <n v="1.1130461143572985"/>
    <n v="1"/>
    <n v="2"/>
    <m/>
    <n v="77"/>
    <n v="4"/>
    <n v="1"/>
    <m/>
    <m/>
    <m/>
    <n v="1"/>
    <n v="0"/>
    <n v="0"/>
    <n v="1"/>
    <n v="1"/>
    <n v="2"/>
  </r>
  <r>
    <n v="80535"/>
    <x v="1"/>
    <n v="25"/>
    <n v="3"/>
    <n v="2"/>
    <m/>
    <n v="1"/>
    <n v="4"/>
    <n v="1"/>
    <n v="70"/>
    <n v="1.81"/>
    <n v="209"/>
    <n v="5.4"/>
    <n v="76"/>
    <n v="1.9651428571428571"/>
    <n v="70.575097241404819"/>
    <n v="1.8248703715277532"/>
    <n v="2"/>
    <m/>
    <m/>
    <n v="8"/>
    <n v="2"/>
    <n v="3"/>
    <n v="3"/>
    <n v="3"/>
    <n v="3"/>
    <n v="1"/>
    <n v="0"/>
    <n v="2"/>
    <n v="1"/>
    <n v="1"/>
    <n v="2"/>
  </r>
  <r>
    <n v="80542"/>
    <x v="1"/>
    <n v="36"/>
    <n v="1"/>
    <n v="2"/>
    <m/>
    <n v="1"/>
    <n v="3"/>
    <n v="1"/>
    <n v="52"/>
    <n v="1.34"/>
    <n v="179"/>
    <n v="4.63"/>
    <n v="60"/>
    <n v="1.5461538461538462"/>
    <n v="48.940470416703981"/>
    <n v="1.2611582761227564"/>
    <n v="2"/>
    <m/>
    <m/>
    <n v="14"/>
    <n v="4"/>
    <n v="2"/>
    <n v="3"/>
    <n v="1"/>
    <n v="2"/>
    <n v="2"/>
    <n v="0"/>
    <n v="0"/>
    <n v="1"/>
    <n v="1"/>
    <n v="2"/>
  </r>
  <r>
    <n v="80550"/>
    <x v="1"/>
    <n v="72"/>
    <n v="3"/>
    <n v="2"/>
    <m/>
    <n v="1"/>
    <n v="3"/>
    <n v="2"/>
    <n v="80"/>
    <n v="2.0699999999999998"/>
    <n v="184"/>
    <n v="4.76"/>
    <n v="89"/>
    <n v="2.3028749999999998"/>
    <n v="79.100688606497201"/>
    <n v="2.0467303176931151"/>
    <n v="2"/>
    <n v="1"/>
    <n v="2"/>
    <n v="5"/>
    <n v="4"/>
    <n v="2"/>
    <n v="3"/>
    <n v="3"/>
    <n v="2"/>
    <n v="0"/>
    <n v="0"/>
    <n v="30"/>
    <n v="1"/>
    <n v="1"/>
    <n v="2"/>
  </r>
  <r>
    <n v="80552"/>
    <x v="1"/>
    <n v="41"/>
    <n v="3"/>
    <n v="2"/>
    <m/>
    <n v="1"/>
    <n v="5"/>
    <n v="3"/>
    <n v="65"/>
    <n v="1.68"/>
    <n v="186"/>
    <n v="4.8099999999999996"/>
    <n v="66"/>
    <n v="1.7058461538461538"/>
    <n v="57.526606325602046"/>
    <n v="1.4868415173386376"/>
    <n v="2"/>
    <n v="2"/>
    <m/>
    <n v="14"/>
    <n v="2"/>
    <n v="1"/>
    <n v="2"/>
    <n v="2"/>
    <n v="2"/>
    <n v="0"/>
    <n v="0"/>
    <n v="0"/>
    <n v="1"/>
    <n v="1"/>
    <n v="2"/>
  </r>
  <r>
    <n v="80553"/>
    <x v="1"/>
    <n v="55"/>
    <n v="3"/>
    <n v="2"/>
    <m/>
    <n v="2"/>
    <n v="4"/>
    <n v="1"/>
    <n v="47"/>
    <n v="1.22"/>
    <n v="171"/>
    <n v="4.42"/>
    <n v="56"/>
    <n v="1.4536170212765955"/>
    <n v="50.726959886692136"/>
    <n v="1.3167423630162638"/>
    <n v="2"/>
    <n v="1"/>
    <n v="2"/>
    <n v="3"/>
    <n v="3"/>
    <n v="3"/>
    <n v="3"/>
    <n v="3"/>
    <n v="3"/>
    <n v="0"/>
    <n v="0"/>
    <n v="2"/>
    <n v="1"/>
    <n v="1"/>
    <n v="1"/>
  </r>
  <r>
    <n v="80562"/>
    <x v="1"/>
    <n v="22"/>
    <n v="4"/>
    <n v="2"/>
    <m/>
    <n v="1"/>
    <n v="4"/>
    <n v="5"/>
    <n v="39"/>
    <n v="1.01"/>
    <n v="123"/>
    <n v="3.18"/>
    <n v="42"/>
    <n v="1.0876923076923077"/>
    <n v="32.950841212186695"/>
    <n v="0.85334229805919393"/>
    <n v="1"/>
    <m/>
    <m/>
    <n v="9"/>
    <n v="5"/>
    <n v="3"/>
    <n v="0"/>
    <n v="0"/>
    <n v="3"/>
    <n v="0"/>
    <n v="2"/>
    <n v="0"/>
    <n v="1"/>
    <n v="1"/>
    <n v="2"/>
  </r>
  <r>
    <n v="80564"/>
    <x v="1"/>
    <n v="45"/>
    <n v="3"/>
    <n v="2"/>
    <m/>
    <n v="1"/>
    <n v="5"/>
    <n v="1"/>
    <n v="72"/>
    <n v="1.86"/>
    <n v="203"/>
    <n v="5.25"/>
    <n v="75"/>
    <n v="1.9375"/>
    <n v="69.305344472838541"/>
    <n v="1.7903880655483289"/>
    <n v="2"/>
    <n v="2"/>
    <m/>
    <n v="15"/>
    <n v="3"/>
    <n v="0"/>
    <n v="3"/>
    <n v="2"/>
    <n v="1"/>
    <n v="0"/>
    <n v="6"/>
    <n v="12"/>
    <n v="1"/>
    <n v="1"/>
    <n v="2"/>
  </r>
  <r>
    <n v="80565"/>
    <x v="1"/>
    <n v="47"/>
    <n v="3"/>
    <n v="2"/>
    <m/>
    <n v="1"/>
    <n v="2"/>
    <n v="5"/>
    <n v="43"/>
    <n v="1.1100000000000001"/>
    <n v="170"/>
    <n v="4.4000000000000004"/>
    <n v="43"/>
    <n v="1.1100000000000001"/>
    <n v="32.797790276677176"/>
    <n v="0.84664063272352719"/>
    <n v="1"/>
    <n v="2"/>
    <m/>
    <n v="2"/>
    <n v="4"/>
    <n v="0"/>
    <m/>
    <m/>
    <m/>
    <m/>
    <n v="0"/>
    <n v="0"/>
    <n v="2"/>
    <n v="1"/>
    <n v="2"/>
  </r>
  <r>
    <n v="80569"/>
    <x v="1"/>
    <n v="46"/>
    <n v="3"/>
    <n v="2"/>
    <m/>
    <n v="1"/>
    <n v="1"/>
    <n v="1"/>
    <n v="68"/>
    <n v="1.76"/>
    <n v="221"/>
    <n v="5.72"/>
    <n v="66"/>
    <n v="1.7082352941176471"/>
    <n v="71.034601228046554"/>
    <n v="1.8385426200200286"/>
    <n v="2"/>
    <n v="2"/>
    <m/>
    <n v="15"/>
    <n v="2"/>
    <n v="2"/>
    <m/>
    <m/>
    <m/>
    <n v="1"/>
    <n v="0"/>
    <n v="0"/>
    <n v="1"/>
    <n v="1"/>
    <n v="1"/>
  </r>
  <r>
    <n v="80570"/>
    <x v="1"/>
    <n v="74"/>
    <n v="3"/>
    <n v="2"/>
    <m/>
    <n v="1"/>
    <n v="5"/>
    <n v="1"/>
    <n v="71"/>
    <n v="1.84"/>
    <n v="210"/>
    <n v="5.43"/>
    <n v="75"/>
    <n v="1.943661971830986"/>
    <n v="66.870421487163"/>
    <n v="1.7329799371321115"/>
    <n v="2"/>
    <n v="2"/>
    <m/>
    <n v="15"/>
    <n v="2"/>
    <n v="3"/>
    <n v="3"/>
    <n v="2"/>
    <n v="1"/>
    <n v="0"/>
    <n v="1"/>
    <n v="0"/>
    <n v="1"/>
    <n v="1"/>
    <n v="2"/>
  </r>
  <r>
    <n v="80573"/>
    <x v="1"/>
    <n v="63"/>
    <n v="2"/>
    <n v="2"/>
    <m/>
    <n v="2"/>
    <n v="4"/>
    <n v="1"/>
    <n v="74"/>
    <n v="1.91"/>
    <n v="223"/>
    <n v="5.77"/>
    <n v="77"/>
    <n v="1.9874324324324324"/>
    <n v="68.399208551246204"/>
    <n v="1.7654390315254087"/>
    <n v="2"/>
    <n v="1"/>
    <n v="2"/>
    <n v="15"/>
    <n v="1"/>
    <n v="1"/>
    <n v="3"/>
    <n v="3"/>
    <n v="3"/>
    <n v="0"/>
    <n v="0"/>
    <n v="5"/>
    <n v="1"/>
    <n v="1"/>
    <n v="2"/>
  </r>
  <r>
    <n v="80583"/>
    <x v="1"/>
    <n v="24"/>
    <n v="4"/>
    <n v="2"/>
    <m/>
    <n v="1"/>
    <n v="4"/>
    <n v="5"/>
    <n v="48"/>
    <n v="1.24"/>
    <n v="148"/>
    <n v="3.83"/>
    <n v="42"/>
    <n v="1.085"/>
    <n v="41.374190886352913"/>
    <n v="1.068833264564117"/>
    <n v="2"/>
    <m/>
    <m/>
    <n v="8"/>
    <n v="3"/>
    <n v="3"/>
    <n v="3"/>
    <n v="1"/>
    <n v="3"/>
    <n v="2"/>
    <n v="0"/>
    <n v="0"/>
    <n v="1"/>
    <n v="2"/>
    <m/>
  </r>
  <r>
    <n v="80586"/>
    <x v="1"/>
    <n v="80"/>
    <n v="3"/>
    <n v="2"/>
    <m/>
    <n v="1"/>
    <n v="3"/>
    <n v="1"/>
    <n v="37"/>
    <n v="0.96"/>
    <n v="192"/>
    <n v="4.97"/>
    <n v="47"/>
    <n v="1.2194594594594594"/>
    <n v="35.148444689960208"/>
    <n v="0.9119596460097783"/>
    <n v="2"/>
    <n v="2"/>
    <m/>
    <n v="7"/>
    <n v="4"/>
    <n v="0"/>
    <m/>
    <m/>
    <m/>
    <n v="1"/>
    <n v="1"/>
    <n v="4"/>
    <n v="1"/>
    <n v="1"/>
    <n v="2"/>
  </r>
  <r>
    <n v="80588"/>
    <x v="1"/>
    <n v="59"/>
    <n v="6"/>
    <n v="2"/>
    <m/>
    <n v="2"/>
    <n v="4"/>
    <n v="1"/>
    <n v="64"/>
    <n v="1.66"/>
    <n v="227"/>
    <n v="5.87"/>
    <n v="64"/>
    <n v="1.66"/>
    <n v="60.528484407412122"/>
    <n v="1.5699575643172519"/>
    <n v="1"/>
    <n v="2"/>
    <m/>
    <n v="15"/>
    <n v="2"/>
    <n v="0"/>
    <n v="0"/>
    <n v="2"/>
    <n v="3"/>
    <m/>
    <n v="0"/>
    <n v="0"/>
    <n v="1"/>
    <n v="1"/>
    <n v="2"/>
  </r>
  <r>
    <n v="80589"/>
    <x v="1"/>
    <n v="28"/>
    <n v="7"/>
    <n v="2"/>
    <m/>
    <n v="1"/>
    <n v="5"/>
    <n v="6"/>
    <n v="82"/>
    <n v="2.12"/>
    <n v="259"/>
    <n v="6.7"/>
    <n v="78"/>
    <n v="2.0165853658536586"/>
    <n v="82.041537234597456"/>
    <n v="2.1210738894798364"/>
    <n v="1"/>
    <m/>
    <m/>
    <n v="3"/>
    <n v="2"/>
    <n v="2"/>
    <m/>
    <m/>
    <m/>
    <n v="5"/>
    <n v="10"/>
    <n v="12"/>
    <n v="1"/>
    <n v="1"/>
    <n v="1"/>
  </r>
  <r>
    <n v="80590"/>
    <x v="1"/>
    <n v="43"/>
    <n v="3"/>
    <n v="2"/>
    <m/>
    <n v="1"/>
    <n v="3"/>
    <n v="2"/>
    <n v="43"/>
    <n v="1.1100000000000001"/>
    <n v="136"/>
    <n v="3.52"/>
    <n v="47"/>
    <n v="1.2132558139534884"/>
    <n v="50.920780409451666"/>
    <n v="1.3144666570811943"/>
    <n v="2"/>
    <n v="1"/>
    <n v="2"/>
    <n v="5"/>
    <n v="3"/>
    <n v="2"/>
    <n v="2"/>
    <n v="2"/>
    <n v="2"/>
    <n v="2"/>
    <n v="0"/>
    <n v="0"/>
    <n v="1"/>
    <n v="1"/>
    <n v="2"/>
  </r>
  <r>
    <n v="80594"/>
    <x v="1"/>
    <n v="60"/>
    <n v="3"/>
    <n v="2"/>
    <m/>
    <n v="1"/>
    <n v="3"/>
    <n v="1"/>
    <n v="54"/>
    <n v="1.4"/>
    <n v="182"/>
    <n v="4.71"/>
    <n v="57"/>
    <n v="1.4777777777777776"/>
    <n v="45.439554837656289"/>
    <n v="1.1780625328281258"/>
    <n v="2"/>
    <n v="2"/>
    <m/>
    <n v="15"/>
    <n v="5"/>
    <n v="0"/>
    <n v="3"/>
    <n v="2"/>
    <n v="2"/>
    <n v="0"/>
    <n v="4"/>
    <n v="0"/>
    <n v="1"/>
    <n v="1"/>
    <n v="2"/>
  </r>
  <r>
    <n v="80595"/>
    <x v="1"/>
    <n v="66"/>
    <n v="1"/>
    <n v="2"/>
    <m/>
    <n v="1"/>
    <n v="3"/>
    <n v="3"/>
    <n v="90"/>
    <n v="2.33"/>
    <n v="212"/>
    <n v="5.48"/>
    <n v="86"/>
    <n v="2.2264444444444442"/>
    <n v="92.357745503476025"/>
    <n v="2.3910394113677684"/>
    <n v="1"/>
    <n v="2"/>
    <m/>
    <n v="4"/>
    <n v="1"/>
    <n v="0"/>
    <m/>
    <m/>
    <m/>
    <n v="0"/>
    <n v="3"/>
    <n v="3"/>
    <n v="2"/>
    <n v="1"/>
    <n v="2"/>
  </r>
  <r>
    <n v="80601"/>
    <x v="1"/>
    <n v="71"/>
    <n v="4"/>
    <n v="2"/>
    <m/>
    <n v="1"/>
    <n v="3"/>
    <n v="1"/>
    <n v="40"/>
    <n v="1.03"/>
    <n v="177"/>
    <n v="4.58"/>
    <n v="45"/>
    <n v="1.1587499999999999"/>
    <n v="33.050471121017402"/>
    <n v="0.85104963136619816"/>
    <n v="1"/>
    <n v="1"/>
    <n v="1"/>
    <n v="7"/>
    <n v="3"/>
    <n v="2"/>
    <n v="3"/>
    <n v="3"/>
    <n v="3"/>
    <m/>
    <n v="0"/>
    <n v="0"/>
    <n v="1"/>
    <n v="1"/>
    <n v="2"/>
  </r>
  <r>
    <n v="80602"/>
    <x v="1"/>
    <n v="72"/>
    <n v="6"/>
    <n v="2"/>
    <m/>
    <n v="2"/>
    <n v="5"/>
    <n v="1"/>
    <n v="56"/>
    <n v="1.45"/>
    <n v="178"/>
    <n v="4.5999999999999996"/>
    <n v="60"/>
    <n v="1.5535714285714286"/>
    <n v="47.698360162557492"/>
    <n v="1.2350468256376492"/>
    <n v="1"/>
    <n v="2"/>
    <m/>
    <n v="15"/>
    <n v="1"/>
    <n v="0"/>
    <m/>
    <m/>
    <m/>
    <n v="1"/>
    <n v="0"/>
    <n v="0"/>
    <n v="1"/>
    <n v="1"/>
    <n v="2"/>
  </r>
  <r>
    <n v="80603"/>
    <x v="1"/>
    <n v="31"/>
    <n v="6"/>
    <n v="2"/>
    <m/>
    <n v="2"/>
    <n v="5"/>
    <n v="1"/>
    <n v="58"/>
    <n v="1.5"/>
    <n v="142"/>
    <n v="3.67"/>
    <n v="53"/>
    <n v="1.3706896551724137"/>
    <n v="58.40096876913347"/>
    <n v="1.5103698819603484"/>
    <n v="1"/>
    <m/>
    <m/>
    <n v="8"/>
    <n v="3"/>
    <n v="0"/>
    <m/>
    <m/>
    <m/>
    <n v="1"/>
    <n v="1"/>
    <n v="2"/>
    <n v="1"/>
    <n v="1"/>
    <n v="1"/>
  </r>
  <r>
    <n v="80611"/>
    <x v="1"/>
    <n v="42"/>
    <n v="1"/>
    <n v="2"/>
    <m/>
    <n v="2"/>
    <n v="5"/>
    <n v="1"/>
    <n v="65"/>
    <n v="1.68"/>
    <n v="183"/>
    <n v="4.7300000000000004"/>
    <n v="59"/>
    <n v="1.5249230769230768"/>
    <n v="67.447136162201815"/>
    <n v="1.7432490577307547"/>
    <n v="1"/>
    <n v="2"/>
    <m/>
    <n v="15"/>
    <n v="2"/>
    <n v="1"/>
    <n v="3"/>
    <n v="1"/>
    <n v="0"/>
    <n v="2"/>
    <n v="4"/>
    <n v="0"/>
    <n v="1"/>
    <n v="1"/>
    <n v="2"/>
  </r>
  <r>
    <n v="80613"/>
    <x v="1"/>
    <n v="62"/>
    <n v="4"/>
    <n v="2"/>
    <m/>
    <n v="1"/>
    <n v="2"/>
    <n v="1"/>
    <n v="86"/>
    <n v="2.2200000000000002"/>
    <n v="141"/>
    <n v="3.65"/>
    <n v="81"/>
    <n v="2.0909302325581396"/>
    <n v="98.567748628957318"/>
    <n v="2.5444232785614562"/>
    <n v="1"/>
    <n v="1"/>
    <n v="2"/>
    <n v="5"/>
    <n v="1"/>
    <n v="3"/>
    <n v="3"/>
    <n v="2"/>
    <n v="3"/>
    <n v="2"/>
    <n v="0"/>
    <n v="0"/>
    <n v="1"/>
    <n v="1"/>
    <n v="2"/>
  </r>
  <r>
    <n v="80622"/>
    <x v="1"/>
    <n v="45"/>
    <n v="1"/>
    <n v="2"/>
    <m/>
    <n v="2"/>
    <n v="2"/>
    <n v="1"/>
    <n v="38"/>
    <n v="0.98"/>
    <n v="178"/>
    <n v="4.5999999999999996"/>
    <n v="41"/>
    <n v="1.0573684210526315"/>
    <n v="27.951403473751313"/>
    <n v="0.72085198432306019"/>
    <n v="1"/>
    <n v="2"/>
    <m/>
    <n v="77"/>
    <n v="4"/>
    <n v="3"/>
    <n v="3"/>
    <n v="3"/>
    <n v="3"/>
    <n v="14"/>
    <n v="9999"/>
    <n v="0"/>
    <n v="1"/>
    <n v="2"/>
    <m/>
  </r>
  <r>
    <n v="80623"/>
    <x v="1"/>
    <n v="39"/>
    <n v="6"/>
    <n v="2"/>
    <m/>
    <n v="2"/>
    <n v="5"/>
    <n v="1"/>
    <n v="79"/>
    <n v="2.04"/>
    <n v="205"/>
    <n v="5.3"/>
    <n v="75"/>
    <n v="1.9367088607594938"/>
    <n v="84.451102062691831"/>
    <n v="2.1807626355429282"/>
    <n v="2"/>
    <m/>
    <m/>
    <n v="15"/>
    <n v="1"/>
    <n v="0"/>
    <m/>
    <m/>
    <m/>
    <n v="0"/>
    <n v="3"/>
    <n v="0"/>
    <n v="1"/>
    <n v="1"/>
    <n v="2"/>
  </r>
  <r>
    <n v="80633"/>
    <x v="1"/>
    <n v="30"/>
    <n v="4"/>
    <n v="2"/>
    <m/>
    <n v="1"/>
    <n v="2"/>
    <n v="5"/>
    <n v="49"/>
    <n v="1.27"/>
    <n v="155"/>
    <n v="4.01"/>
    <n v="50"/>
    <n v="1.2959183673469388"/>
    <n v="51.008369934195478"/>
    <n v="1.3220536697230256"/>
    <n v="2"/>
    <m/>
    <m/>
    <n v="2"/>
    <n v="2"/>
    <n v="3"/>
    <n v="2"/>
    <n v="3"/>
    <n v="3"/>
    <m/>
    <n v="1"/>
    <n v="90"/>
    <n v="1"/>
    <n v="2"/>
    <m/>
  </r>
  <r>
    <n v="80634"/>
    <x v="1"/>
    <n v="46"/>
    <n v="1"/>
    <n v="2"/>
    <m/>
    <n v="2"/>
    <n v="5"/>
    <n v="1"/>
    <n v="47"/>
    <n v="1.22"/>
    <n v="191"/>
    <n v="4.9400000000000004"/>
    <n v="52"/>
    <n v="1.3497872340425532"/>
    <n v="56.687208886247269"/>
    <n v="1.4714552093876949"/>
    <n v="1"/>
    <n v="2"/>
    <m/>
    <n v="77"/>
    <n v="3"/>
    <n v="3"/>
    <n v="3"/>
    <n v="3"/>
    <n v="3"/>
    <n v="1"/>
    <n v="0"/>
    <n v="0"/>
    <n v="1"/>
    <n v="2"/>
    <m/>
  </r>
  <r>
    <n v="80635"/>
    <x v="1"/>
    <n v="57"/>
    <n v="3"/>
    <n v="2"/>
    <m/>
    <n v="1"/>
    <n v="4"/>
    <n v="3"/>
    <n v="82"/>
    <n v="2.12"/>
    <n v="130"/>
    <n v="3.36"/>
    <n v="81"/>
    <n v="2.0941463414634147"/>
    <n v="91.404719479786792"/>
    <n v="2.3631464060627807"/>
    <n v="2"/>
    <n v="1"/>
    <n v="2"/>
    <n v="5"/>
    <n v="3"/>
    <n v="1"/>
    <m/>
    <m/>
    <m/>
    <m/>
    <n v="21"/>
    <n v="5"/>
    <n v="2"/>
    <n v="1"/>
    <n v="2"/>
  </r>
  <r>
    <n v="80636"/>
    <x v="1"/>
    <n v="49"/>
    <n v="2"/>
    <n v="2"/>
    <m/>
    <n v="2"/>
    <n v="1"/>
    <n v="1"/>
    <n v="60"/>
    <n v="1.55"/>
    <n v="176"/>
    <n v="4.55"/>
    <n v="64"/>
    <n v="1.6533333333333333"/>
    <n v="55.751687814412428"/>
    <n v="1.4402519352056544"/>
    <n v="1"/>
    <n v="2"/>
    <m/>
    <n v="4"/>
    <n v="3"/>
    <n v="0"/>
    <n v="1"/>
    <n v="1"/>
    <n v="1"/>
    <m/>
    <n v="0"/>
    <n v="0"/>
    <n v="2"/>
    <n v="1"/>
    <n v="2"/>
  </r>
  <r>
    <n v="80645"/>
    <x v="1"/>
    <n v="22"/>
    <n v="4"/>
    <n v="2"/>
    <m/>
    <n v="1"/>
    <n v="3"/>
    <n v="5"/>
    <n v="52"/>
    <n v="1.34"/>
    <n v="220"/>
    <n v="5.69"/>
    <n v="46"/>
    <n v="1.1853846153846155"/>
    <n v="55.909782127845197"/>
    <n v="1.440752077909857"/>
    <n v="1"/>
    <m/>
    <m/>
    <n v="14"/>
    <n v="3"/>
    <n v="1"/>
    <m/>
    <m/>
    <m/>
    <n v="10"/>
    <n v="2"/>
    <n v="0"/>
    <n v="1"/>
    <n v="1"/>
    <n v="2"/>
  </r>
  <r>
    <n v="80651"/>
    <x v="1"/>
    <n v="64"/>
    <n v="6"/>
    <n v="2"/>
    <m/>
    <n v="2"/>
    <n v="2"/>
    <n v="6"/>
    <n v="61"/>
    <n v="1.58"/>
    <n v="203"/>
    <n v="5.25"/>
    <n v="57"/>
    <n v="1.4763934426229508"/>
    <n v="57.025702476006252"/>
    <n v="1.4770591788867193"/>
    <n v="1"/>
    <n v="1"/>
    <n v="1"/>
    <m/>
    <n v="4"/>
    <n v="0"/>
    <m/>
    <m/>
    <m/>
    <n v="0"/>
    <n v="0"/>
    <n v="0"/>
    <n v="1"/>
    <n v="1"/>
    <n v="2"/>
  </r>
  <r>
    <n v="80653"/>
    <x v="1"/>
    <n v="35"/>
    <n v="3"/>
    <n v="2"/>
    <m/>
    <n v="1"/>
    <n v="5"/>
    <n v="1"/>
    <n v="61"/>
    <n v="1.58"/>
    <n v="164"/>
    <n v="4.24"/>
    <n v="56"/>
    <n v="1.4504918032786887"/>
    <n v="61.556864721906422"/>
    <n v="1.594423709190363"/>
    <n v="1"/>
    <m/>
    <m/>
    <n v="15"/>
    <n v="2"/>
    <n v="1"/>
    <n v="3"/>
    <n v="3"/>
    <n v="3"/>
    <n v="0"/>
    <n v="8"/>
    <n v="0"/>
    <n v="1"/>
    <n v="1"/>
    <n v="2"/>
  </r>
  <r>
    <n v="80654"/>
    <x v="1"/>
    <n v="30"/>
    <n v="1"/>
    <n v="2"/>
    <m/>
    <n v="1"/>
    <n v="5"/>
    <n v="3"/>
    <n v="65"/>
    <n v="1.68"/>
    <n v="237"/>
    <n v="6.13"/>
    <n v="75"/>
    <n v="1.9384615384615385"/>
    <n v="66.896784391661058"/>
    <n v="1.729024581199855"/>
    <n v="1"/>
    <m/>
    <m/>
    <n v="8"/>
    <n v="3"/>
    <n v="3"/>
    <n v="2"/>
    <n v="0"/>
    <n v="3"/>
    <n v="0"/>
    <n v="0"/>
    <n v="15"/>
    <n v="1"/>
    <n v="1"/>
    <n v="2"/>
  </r>
  <r>
    <n v="80656"/>
    <x v="1"/>
    <n v="33"/>
    <n v="2"/>
    <n v="2"/>
    <m/>
    <n v="2"/>
    <n v="1"/>
    <n v="1"/>
    <n v="29"/>
    <n v="0.75"/>
    <n v="188"/>
    <n v="4.8600000000000003"/>
    <n v="39"/>
    <n v="1.0086206896551724"/>
    <n v="29.642770697977049"/>
    <n v="0.76662338012009601"/>
    <n v="1"/>
    <m/>
    <m/>
    <n v="5"/>
    <n v="3"/>
    <n v="2"/>
    <n v="2"/>
    <n v="3"/>
    <n v="3"/>
    <n v="0"/>
    <n v="0"/>
    <n v="0"/>
    <n v="1"/>
    <n v="2"/>
    <m/>
  </r>
  <r>
    <n v="80659"/>
    <x v="1"/>
    <n v="22"/>
    <n v="3"/>
    <n v="2"/>
    <m/>
    <n v="1"/>
    <n v="4"/>
    <n v="5"/>
    <n v="37"/>
    <n v="0.96"/>
    <n v="141"/>
    <n v="3.65"/>
    <n v="38"/>
    <n v="0.98594594594594587"/>
    <n v="35.895201682011226"/>
    <n v="0.93133496256029136"/>
    <n v="2"/>
    <m/>
    <m/>
    <n v="13"/>
    <n v="4"/>
    <n v="0"/>
    <m/>
    <m/>
    <m/>
    <n v="7"/>
    <n v="0"/>
    <n v="1"/>
    <n v="1"/>
    <n v="2"/>
    <m/>
  </r>
  <r>
    <n v="80662"/>
    <x v="1"/>
    <n v="36"/>
    <n v="1"/>
    <n v="2"/>
    <m/>
    <n v="2"/>
    <n v="4"/>
    <n v="1"/>
    <n v="42"/>
    <n v="1.0900000000000001"/>
    <n v="215"/>
    <n v="5.56"/>
    <n v="50"/>
    <n v="1.2976190476190479"/>
    <n v="43.76767634889314"/>
    <n v="1.1358754100069888"/>
    <n v="1"/>
    <m/>
    <m/>
    <n v="5"/>
    <n v="3"/>
    <n v="2"/>
    <m/>
    <m/>
    <m/>
    <n v="1"/>
    <n v="0"/>
    <n v="0"/>
    <n v="1"/>
    <n v="2"/>
    <m/>
  </r>
  <r>
    <n v="80667"/>
    <x v="1"/>
    <n v="33"/>
    <n v="4"/>
    <n v="2"/>
    <m/>
    <n v="1"/>
    <n v="4"/>
    <n v="6"/>
    <n v="51"/>
    <n v="1.32"/>
    <n v="161"/>
    <n v="4.16"/>
    <n v="51"/>
    <n v="1.32"/>
    <n v="56.589181656213768"/>
    <n v="1.4646611722784739"/>
    <n v="1"/>
    <m/>
    <m/>
    <n v="7"/>
    <n v="5"/>
    <n v="1"/>
    <n v="3"/>
    <n v="3"/>
    <n v="1"/>
    <n v="10"/>
    <n v="12"/>
    <n v="0"/>
    <n v="1"/>
    <n v="2"/>
    <m/>
  </r>
  <r>
    <n v="80672"/>
    <x v="1"/>
    <n v="46"/>
    <n v="6"/>
    <n v="2"/>
    <m/>
    <n v="2"/>
    <n v="3"/>
    <n v="1"/>
    <n v="58"/>
    <n v="1.5"/>
    <n v="212"/>
    <n v="5.48"/>
    <n v="59"/>
    <n v="1.5258620689655173"/>
    <n v="61.153179981637145"/>
    <n v="1.5815477581457882"/>
    <n v="1"/>
    <n v="2"/>
    <m/>
    <n v="15"/>
    <n v="2"/>
    <n v="0"/>
    <n v="2"/>
    <n v="1"/>
    <n v="2"/>
    <n v="1"/>
    <n v="0"/>
    <n v="0"/>
    <n v="1"/>
    <n v="1"/>
    <n v="2"/>
  </r>
  <r>
    <n v="80676"/>
    <x v="1"/>
    <n v="72"/>
    <n v="3"/>
    <n v="2"/>
    <m/>
    <n v="1"/>
    <n v="3"/>
    <n v="1"/>
    <n v="67"/>
    <n v="1.73"/>
    <n v="301"/>
    <n v="7.78"/>
    <n v="72"/>
    <n v="1.8591044776119403"/>
    <n v="63.999956771819164"/>
    <n v="1.652536197242495"/>
    <n v="2"/>
    <n v="1"/>
    <n v="2"/>
    <n v="3"/>
    <n v="3"/>
    <n v="0"/>
    <n v="3"/>
    <n v="3"/>
    <n v="2"/>
    <m/>
    <n v="0"/>
    <n v="1"/>
    <n v="1"/>
    <n v="1"/>
    <n v="2"/>
  </r>
  <r>
    <n v="80679"/>
    <x v="1"/>
    <n v="43"/>
    <n v="1"/>
    <n v="2"/>
    <m/>
    <n v="2"/>
    <n v="3"/>
    <n v="1"/>
    <n v="54"/>
    <n v="1.4"/>
    <n v="199"/>
    <n v="5.15"/>
    <n v="58"/>
    <n v="1.5037037037037035"/>
    <n v="54.263811578656501"/>
    <n v="1.4068395594466498"/>
    <n v="1"/>
    <n v="2"/>
    <m/>
    <n v="9"/>
    <n v="4"/>
    <n v="1"/>
    <n v="3"/>
    <n v="3"/>
    <n v="3"/>
    <n v="2"/>
    <n v="0"/>
    <n v="0"/>
    <n v="1"/>
    <n v="1"/>
    <n v="2"/>
  </r>
  <r>
    <n v="80680"/>
    <x v="1"/>
    <n v="45"/>
    <n v="4"/>
    <n v="2"/>
    <m/>
    <n v="2"/>
    <n v="2"/>
    <n v="1"/>
    <n v="76"/>
    <n v="1.97"/>
    <n v="180"/>
    <n v="4.6500000000000004"/>
    <n v="78"/>
    <n v="2.0218421052631577"/>
    <n v="68.079684364196623"/>
    <n v="1.7646970815456229"/>
    <n v="1"/>
    <n v="2"/>
    <m/>
    <n v="6"/>
    <n v="3"/>
    <n v="2"/>
    <n v="3"/>
    <n v="3"/>
    <n v="3"/>
    <m/>
    <n v="0"/>
    <n v="0"/>
    <n v="2"/>
    <n v="1"/>
    <n v="1"/>
  </r>
  <r>
    <n v="80682"/>
    <x v="1"/>
    <n v="80"/>
    <n v="1"/>
    <n v="2"/>
    <m/>
    <n v="1"/>
    <n v="1"/>
    <n v="2"/>
    <n v="70"/>
    <n v="1.81"/>
    <n v="170"/>
    <n v="4.4000000000000004"/>
    <n v="77"/>
    <n v="1.9910000000000001"/>
    <n v="71.758781636335158"/>
    <n v="1.8554770680252379"/>
    <n v="1"/>
    <n v="2"/>
    <m/>
    <n v="3"/>
    <n v="4"/>
    <n v="1"/>
    <n v="3"/>
    <n v="2"/>
    <n v="1"/>
    <m/>
    <n v="0"/>
    <n v="0"/>
    <n v="2"/>
    <n v="1"/>
    <n v="2"/>
  </r>
  <r>
    <n v="80685"/>
    <x v="1"/>
    <n v="33"/>
    <n v="3"/>
    <n v="2"/>
    <m/>
    <n v="2"/>
    <n v="5"/>
    <n v="1"/>
    <n v="66"/>
    <n v="1.71"/>
    <n v="166"/>
    <n v="4.29"/>
    <n v="75"/>
    <n v="1.9431818181818181"/>
    <n v="56.87395286329587"/>
    <n v="1.4735524150944839"/>
    <n v="1"/>
    <m/>
    <m/>
    <n v="5"/>
    <n v="4"/>
    <n v="2"/>
    <n v="4"/>
    <n v="4"/>
    <n v="4"/>
    <n v="0"/>
    <n v="60"/>
    <n v="60"/>
    <n v="1"/>
    <n v="1"/>
    <n v="2"/>
  </r>
  <r>
    <n v="80686"/>
    <x v="1"/>
    <n v="46"/>
    <n v="4"/>
    <n v="2"/>
    <m/>
    <n v="1"/>
    <n v="4"/>
    <n v="4"/>
    <n v="37"/>
    <n v="0.96"/>
    <n v="165"/>
    <n v="4.2699999999999996"/>
    <n v="31"/>
    <n v="0.80432432432432432"/>
    <n v="37.912102356734863"/>
    <n v="0.98366535844501268"/>
    <n v="2"/>
    <n v="2"/>
    <m/>
    <n v="6"/>
    <n v="4"/>
    <n v="0"/>
    <m/>
    <m/>
    <m/>
    <n v="0"/>
    <n v="2"/>
    <n v="1"/>
    <n v="2"/>
    <n v="1"/>
    <n v="1"/>
  </r>
  <r>
    <n v="80688"/>
    <x v="1"/>
    <n v="26"/>
    <n v="4"/>
    <n v="2"/>
    <m/>
    <n v="1"/>
    <n v="5"/>
    <n v="5"/>
    <n v="43"/>
    <n v="1.1100000000000001"/>
    <n v="101"/>
    <n v="2.61"/>
    <n v="43"/>
    <n v="1.1100000000000001"/>
    <n v="43.124539603286379"/>
    <n v="1.1132148595266949"/>
    <n v="2"/>
    <m/>
    <m/>
    <n v="15"/>
    <n v="3"/>
    <n v="3"/>
    <n v="3"/>
    <n v="3"/>
    <n v="2"/>
    <n v="0"/>
    <n v="1"/>
    <n v="2"/>
    <n v="1"/>
    <n v="1"/>
    <n v="1"/>
  </r>
  <r>
    <n v="80694"/>
    <x v="1"/>
    <n v="34"/>
    <n v="3"/>
    <n v="2"/>
    <m/>
    <n v="1"/>
    <n v="3"/>
    <n v="1"/>
    <n v="40"/>
    <n v="1.03"/>
    <n v="206"/>
    <n v="5.33"/>
    <n v="42"/>
    <n v="1.0814999999999999"/>
    <n v="37.977755031312022"/>
    <n v="0.97792719205628453"/>
    <n v="2"/>
    <m/>
    <m/>
    <n v="4"/>
    <n v="4"/>
    <n v="2"/>
    <n v="3"/>
    <n v="3"/>
    <n v="2"/>
    <m/>
    <n v="0"/>
    <n v="3"/>
    <n v="1"/>
    <n v="1"/>
    <n v="2"/>
  </r>
  <r>
    <n v="80701"/>
    <x v="1"/>
    <n v="31"/>
    <n v="4"/>
    <n v="2"/>
    <m/>
    <n v="1"/>
    <n v="4"/>
    <n v="1"/>
    <n v="55"/>
    <n v="1.42"/>
    <n v="146"/>
    <n v="3.78"/>
    <n v="55"/>
    <n v="1.42"/>
    <n v="44.246755626070374"/>
    <n v="1.1423707816185442"/>
    <n v="2"/>
    <m/>
    <m/>
    <n v="10"/>
    <n v="4"/>
    <n v="3"/>
    <n v="3"/>
    <n v="3"/>
    <n v="3"/>
    <n v="1"/>
    <n v="0"/>
    <n v="4"/>
    <n v="1"/>
    <n v="2"/>
    <m/>
  </r>
  <r>
    <n v="80703"/>
    <x v="1"/>
    <n v="55"/>
    <n v="3"/>
    <n v="2"/>
    <m/>
    <n v="1"/>
    <n v="2"/>
    <n v="3"/>
    <n v="49"/>
    <n v="1.27"/>
    <n v="220"/>
    <n v="5.69"/>
    <n v="51"/>
    <n v="1.3218367346938775"/>
    <n v="62.910997286495835"/>
    <n v="1.6305503378336674"/>
    <n v="2"/>
    <n v="2"/>
    <m/>
    <n v="5"/>
    <n v="2"/>
    <n v="2"/>
    <n v="3"/>
    <n v="3"/>
    <n v="2"/>
    <n v="0"/>
    <n v="0"/>
    <n v="1"/>
    <n v="1"/>
    <n v="1"/>
    <n v="1"/>
  </r>
  <r>
    <n v="80708"/>
    <x v="1"/>
    <n v="66"/>
    <n v="3"/>
    <n v="2"/>
    <m/>
    <n v="2"/>
    <n v="5"/>
    <n v="3"/>
    <n v="36"/>
    <n v="0.93"/>
    <n v="207"/>
    <n v="5.35"/>
    <n v="44"/>
    <n v="1.1366666666666667"/>
    <n v="44.231681853086201"/>
    <n v="1.142651781204727"/>
    <n v="2"/>
    <n v="2"/>
    <m/>
    <n v="6"/>
    <n v="1"/>
    <n v="2"/>
    <m/>
    <m/>
    <m/>
    <n v="2"/>
    <n v="0"/>
    <n v="1"/>
    <n v="1"/>
    <n v="1"/>
    <n v="2"/>
  </r>
  <r>
    <n v="80709"/>
    <x v="1"/>
    <n v="59"/>
    <n v="6"/>
    <n v="2"/>
    <m/>
    <n v="2"/>
    <n v="3"/>
    <n v="1"/>
    <n v="55"/>
    <n v="1.42"/>
    <n v="218"/>
    <n v="5.64"/>
    <n v="51"/>
    <n v="1.3167272727272727"/>
    <n v="58.564233463035251"/>
    <n v="1.5120220275910918"/>
    <n v="1"/>
    <n v="2"/>
    <m/>
    <n v="15"/>
    <n v="3"/>
    <n v="3"/>
    <n v="3"/>
    <n v="3"/>
    <n v="3"/>
    <n v="0"/>
    <n v="0"/>
    <n v="0"/>
    <n v="2"/>
    <n v="1"/>
    <n v="2"/>
  </r>
  <r>
    <n v="80712"/>
    <x v="1"/>
    <n v="48"/>
    <n v="1"/>
    <n v="2"/>
    <m/>
    <n v="2"/>
    <n v="1"/>
    <n v="3"/>
    <n v="31"/>
    <n v="0.8"/>
    <n v="151"/>
    <n v="3.9"/>
    <n v="32"/>
    <n v="0.82580645161290323"/>
    <n v="46.149666753173769"/>
    <n v="1.1909591420173877"/>
    <n v="1"/>
    <n v="2"/>
    <m/>
    <n v="3"/>
    <n v="4"/>
    <n v="2"/>
    <n v="0"/>
    <n v="0"/>
    <n v="2"/>
    <m/>
    <n v="0"/>
    <n v="0"/>
    <n v="1"/>
    <n v="2"/>
    <m/>
  </r>
  <r>
    <n v="80718"/>
    <x v="1"/>
    <n v="36"/>
    <n v="3"/>
    <n v="2"/>
    <m/>
    <n v="1"/>
    <n v="4"/>
    <n v="6"/>
    <n v="100"/>
    <n v="2.59"/>
    <n v="243"/>
    <n v="6.28"/>
    <n v="106"/>
    <n v="2.7453999999999996"/>
    <n v="104.15018601198918"/>
    <n v="2.6974898177105193"/>
    <n v="1"/>
    <m/>
    <m/>
    <n v="7"/>
    <n v="4"/>
    <n v="3"/>
    <n v="3"/>
    <n v="3"/>
    <n v="3"/>
    <n v="1"/>
    <n v="0"/>
    <n v="4"/>
    <n v="1"/>
    <n v="2"/>
    <m/>
  </r>
  <r>
    <n v="80719"/>
    <x v="1"/>
    <n v="80"/>
    <n v="3"/>
    <n v="2"/>
    <m/>
    <n v="1"/>
    <n v="4"/>
    <n v="2"/>
    <n v="79"/>
    <n v="2.04"/>
    <n v="137"/>
    <n v="3.54"/>
    <n v="85"/>
    <n v="2.1949367088607596"/>
    <n v="72.637410161344249"/>
    <n v="1.8757002117612946"/>
    <n v="2"/>
    <n v="2"/>
    <m/>
    <n v="7"/>
    <n v="3"/>
    <n v="3"/>
    <n v="3"/>
    <n v="3"/>
    <n v="3"/>
    <n v="0"/>
    <n v="8"/>
    <n v="1"/>
    <n v="1"/>
    <n v="1"/>
    <n v="2"/>
  </r>
  <r>
    <n v="80722"/>
    <x v="1"/>
    <n v="63"/>
    <n v="7"/>
    <n v="2"/>
    <m/>
    <n v="1"/>
    <n v="1"/>
    <n v="6"/>
    <n v="45"/>
    <n v="1.1599999999999999"/>
    <n v="224"/>
    <n v="5.79"/>
    <n v="41"/>
    <n v="1.0568888888888888"/>
    <n v="42.345178247444075"/>
    <n v="1.0915645948230026"/>
    <n v="1"/>
    <n v="1"/>
    <n v="2"/>
    <n v="1"/>
    <n v="4"/>
    <n v="3"/>
    <n v="2"/>
    <n v="2"/>
    <n v="2"/>
    <m/>
    <n v="0"/>
    <n v="0"/>
    <n v="2"/>
    <n v="1"/>
    <n v="2"/>
  </r>
  <r>
    <n v="80731"/>
    <x v="1"/>
    <n v="32"/>
    <n v="7"/>
    <n v="2"/>
    <m/>
    <n v="1"/>
    <n v="4"/>
    <n v="6"/>
    <n v="62"/>
    <n v="1.6"/>
    <n v="149"/>
    <n v="3.85"/>
    <n v="56"/>
    <n v="1.4451612903225808"/>
    <n v="56.403664030836595"/>
    <n v="1.4555784266022349"/>
    <n v="2"/>
    <m/>
    <m/>
    <n v="6"/>
    <n v="3"/>
    <n v="2"/>
    <m/>
    <m/>
    <m/>
    <n v="4"/>
    <n v="0"/>
    <n v="6"/>
    <n v="1"/>
    <n v="1"/>
    <n v="1"/>
  </r>
  <r>
    <n v="80736"/>
    <x v="1"/>
    <n v="37"/>
    <n v="3"/>
    <n v="2"/>
    <m/>
    <n v="1"/>
    <n v="4"/>
    <n v="1"/>
    <n v="82"/>
    <n v="2.12"/>
    <n v="185"/>
    <n v="4.78"/>
    <n v="83"/>
    <n v="2.1458536585365855"/>
    <n v="78.120147967372077"/>
    <n v="2.0196916303759611"/>
    <n v="2"/>
    <m/>
    <m/>
    <n v="15"/>
    <n v="2"/>
    <n v="2"/>
    <n v="3"/>
    <n v="3"/>
    <n v="2"/>
    <n v="7"/>
    <n v="0"/>
    <n v="0"/>
    <n v="1"/>
    <n v="1"/>
    <n v="2"/>
  </r>
  <r>
    <n v="80739"/>
    <x v="1"/>
    <n v="30"/>
    <n v="3"/>
    <n v="2"/>
    <m/>
    <n v="1"/>
    <n v="4"/>
    <n v="4"/>
    <n v="39"/>
    <n v="1.01"/>
    <n v="140"/>
    <n v="3.62"/>
    <n v="47"/>
    <n v="1.2171794871794872"/>
    <n v="50.353360025172144"/>
    <n v="1.3040229134724068"/>
    <n v="2"/>
    <m/>
    <m/>
    <n v="1"/>
    <n v="3"/>
    <n v="3"/>
    <n v="3"/>
    <n v="3"/>
    <n v="3"/>
    <n v="1"/>
    <n v="4"/>
    <n v="2"/>
    <n v="1"/>
    <n v="1"/>
    <n v="1"/>
  </r>
  <r>
    <n v="80740"/>
    <x v="1"/>
    <n v="39"/>
    <n v="3"/>
    <n v="2"/>
    <m/>
    <n v="1"/>
    <n v="4"/>
    <n v="3"/>
    <n v="48"/>
    <n v="1.24"/>
    <n v="219"/>
    <n v="5.66"/>
    <n v="55"/>
    <n v="1.4208333333333334"/>
    <n v="52.618422894686532"/>
    <n v="1.3593092581127353"/>
    <n v="2"/>
    <m/>
    <m/>
    <n v="3"/>
    <n v="1"/>
    <n v="1"/>
    <n v="3"/>
    <n v="3"/>
    <n v="1"/>
    <n v="2"/>
    <n v="0"/>
    <n v="0"/>
    <n v="1"/>
    <n v="1"/>
    <n v="2"/>
  </r>
  <r>
    <n v="80742"/>
    <x v="1"/>
    <n v="53"/>
    <n v="3"/>
    <n v="2"/>
    <m/>
    <n v="1"/>
    <n v="5"/>
    <n v="1"/>
    <n v="65"/>
    <n v="1.68"/>
    <n v="195"/>
    <n v="5.04"/>
    <n v="61"/>
    <n v="1.5766153846153845"/>
    <n v="67.341352079017796"/>
    <n v="1.7405149460423059"/>
    <n v="2"/>
    <n v="2"/>
    <m/>
    <n v="15"/>
    <n v="2"/>
    <n v="0"/>
    <m/>
    <m/>
    <m/>
    <n v="2"/>
    <n v="0"/>
    <n v="0"/>
    <n v="1"/>
    <n v="1"/>
    <n v="2"/>
  </r>
  <r>
    <n v="80749"/>
    <x v="1"/>
    <n v="62"/>
    <n v="1"/>
    <n v="2"/>
    <m/>
    <n v="2"/>
    <n v="1"/>
    <n v="2"/>
    <n v="31"/>
    <n v="0.8"/>
    <n v="166"/>
    <n v="4.29"/>
    <n v="39"/>
    <n v="1.0064516129032259"/>
    <n v="26.538903922999911"/>
    <n v="0.68487493994838489"/>
    <n v="1"/>
    <n v="2"/>
    <m/>
    <n v="5"/>
    <n v="3"/>
    <n v="2"/>
    <m/>
    <m/>
    <m/>
    <m/>
    <n v="0"/>
    <n v="0"/>
    <n v="2"/>
    <n v="2"/>
    <m/>
  </r>
  <r>
    <n v="80750"/>
    <x v="1"/>
    <n v="80"/>
    <n v="3"/>
    <n v="2"/>
    <m/>
    <n v="1"/>
    <n v="2"/>
    <n v="2"/>
    <n v="47"/>
    <n v="1.22"/>
    <n v="170"/>
    <n v="4.4000000000000004"/>
    <n v="51"/>
    <n v="1.3238297872340425"/>
    <n v="48.564415117561069"/>
    <n v="1.2606082222005213"/>
    <n v="1"/>
    <n v="2"/>
    <m/>
    <n v="3"/>
    <n v="3"/>
    <n v="2"/>
    <n v="3"/>
    <n v="3"/>
    <n v="2"/>
    <n v="0"/>
    <n v="1"/>
    <n v="0"/>
    <n v="2"/>
    <n v="1"/>
    <n v="2"/>
  </r>
  <r>
    <n v="80755"/>
    <x v="1"/>
    <n v="32"/>
    <n v="3"/>
    <n v="2"/>
    <m/>
    <n v="1"/>
    <n v="5"/>
    <n v="1"/>
    <n v="111"/>
    <n v="2.87"/>
    <n v="234"/>
    <n v="6.05"/>
    <n v="108"/>
    <n v="2.7924324324324328"/>
    <n v="111.01817014924652"/>
    <n v="2.8704698047597974"/>
    <n v="2"/>
    <m/>
    <m/>
    <n v="15"/>
    <n v="2"/>
    <n v="0"/>
    <n v="3"/>
    <n v="3"/>
    <n v="1"/>
    <n v="0"/>
    <n v="0"/>
    <n v="0"/>
    <n v="1"/>
    <n v="1"/>
    <n v="2"/>
  </r>
  <r>
    <n v="80756"/>
    <x v="1"/>
    <n v="32"/>
    <n v="4"/>
    <n v="2"/>
    <m/>
    <n v="1"/>
    <n v="5"/>
    <n v="1"/>
    <n v="51"/>
    <n v="1.32"/>
    <n v="233"/>
    <n v="6.03"/>
    <n v="60"/>
    <n v="1.5529411764705883"/>
    <n v="60.061198655643736"/>
    <n v="1.5545251416754851"/>
    <n v="2"/>
    <m/>
    <m/>
    <n v="15"/>
    <n v="2"/>
    <n v="2"/>
    <n v="2"/>
    <n v="2"/>
    <n v="2"/>
    <n v="1"/>
    <n v="5"/>
    <n v="0"/>
    <n v="1"/>
    <n v="1"/>
    <n v="2"/>
  </r>
  <r>
    <n v="80757"/>
    <x v="1"/>
    <n v="39"/>
    <n v="6"/>
    <n v="2"/>
    <m/>
    <n v="2"/>
    <n v="5"/>
    <n v="1"/>
    <n v="50"/>
    <n v="1.29"/>
    <n v="210"/>
    <n v="5.43"/>
    <n v="51"/>
    <n v="1.3158000000000001"/>
    <n v="49.567980087737716"/>
    <n v="1.2788538862636332"/>
    <n v="1"/>
    <m/>
    <m/>
    <n v="15"/>
    <n v="1"/>
    <n v="2"/>
    <n v="3"/>
    <n v="3"/>
    <n v="2"/>
    <m/>
    <n v="0"/>
    <n v="0"/>
    <n v="2"/>
    <n v="1"/>
    <n v="1"/>
  </r>
  <r>
    <n v="80774"/>
    <x v="1"/>
    <n v="76"/>
    <n v="3"/>
    <n v="2"/>
    <m/>
    <n v="1"/>
    <n v="4"/>
    <n v="1"/>
    <n v="55"/>
    <n v="1.42"/>
    <n v="245"/>
    <n v="6.34"/>
    <n v="62"/>
    <n v="1.6007272727272726"/>
    <n v="45.751975512276111"/>
    <n v="1.1812328223169468"/>
    <n v="2"/>
    <n v="2"/>
    <m/>
    <n v="5"/>
    <n v="3"/>
    <n v="3"/>
    <n v="3"/>
    <n v="3"/>
    <n v="3"/>
    <n v="1"/>
    <n v="0"/>
    <n v="2"/>
    <n v="1"/>
    <n v="1"/>
    <n v="2"/>
  </r>
  <r>
    <n v="80781"/>
    <x v="1"/>
    <n v="62"/>
    <n v="2"/>
    <n v="2"/>
    <m/>
    <n v="1"/>
    <n v="2"/>
    <n v="1"/>
    <n v="48"/>
    <n v="1.24"/>
    <n v="182"/>
    <n v="4.71"/>
    <n v="46"/>
    <n v="1.1883333333333332"/>
    <n v="51.936894432779035"/>
    <n v="1.341703106180125"/>
    <n v="1"/>
    <n v="2"/>
    <m/>
    <n v="5"/>
    <n v="1"/>
    <n v="0"/>
    <m/>
    <m/>
    <m/>
    <n v="3"/>
    <n v="0"/>
    <n v="1"/>
    <n v="1"/>
    <n v="1"/>
    <n v="2"/>
  </r>
  <r>
    <n v="80782"/>
    <x v="1"/>
    <n v="29"/>
    <n v="1"/>
    <n v="2"/>
    <m/>
    <n v="1"/>
    <n v="5"/>
    <n v="6"/>
    <n v="48"/>
    <n v="1.24"/>
    <n v="149"/>
    <n v="3.85"/>
    <n v="54"/>
    <n v="1.3949999999999998"/>
    <n v="52.436726656959152"/>
    <n v="1.3546154386381115"/>
    <n v="2"/>
    <m/>
    <m/>
    <n v="10"/>
    <n v="3"/>
    <n v="0"/>
    <m/>
    <m/>
    <m/>
    <n v="2"/>
    <n v="7"/>
    <n v="0"/>
    <n v="1"/>
    <n v="1"/>
    <n v="2"/>
  </r>
  <r>
    <n v="80786"/>
    <x v="1"/>
    <n v="80"/>
    <n v="3"/>
    <n v="2"/>
    <m/>
    <n v="1"/>
    <n v="2"/>
    <n v="2"/>
    <n v="76"/>
    <n v="1.97"/>
    <n v="153"/>
    <n v="3.96"/>
    <n v="76"/>
    <n v="1.97"/>
    <n v="67.226698427094519"/>
    <n v="1.7425867881760027"/>
    <n v="1"/>
    <n v="2"/>
    <m/>
    <n v="2"/>
    <n v="2"/>
    <n v="3"/>
    <n v="3"/>
    <n v="3"/>
    <n v="3"/>
    <m/>
    <n v="0"/>
    <n v="0"/>
    <n v="1"/>
    <n v="1"/>
    <n v="2"/>
  </r>
  <r>
    <n v="80787"/>
    <x v="1"/>
    <n v="34"/>
    <n v="4"/>
    <n v="2"/>
    <m/>
    <n v="1"/>
    <n v="5"/>
    <n v="1"/>
    <n v="75"/>
    <n v="1.94"/>
    <n v="209"/>
    <n v="5.4"/>
    <n v="76"/>
    <n v="1.9658666666666667"/>
    <n v="69.873901966744555"/>
    <n v="1.8074049308731257"/>
    <n v="2"/>
    <m/>
    <m/>
    <n v="14"/>
    <n v="3"/>
    <n v="2"/>
    <n v="2"/>
    <n v="3"/>
    <n v="2"/>
    <n v="4"/>
    <n v="2"/>
    <n v="1"/>
    <n v="1"/>
    <n v="1"/>
    <n v="2"/>
  </r>
  <r>
    <n v="80788"/>
    <x v="1"/>
    <n v="31"/>
    <n v="3"/>
    <n v="2"/>
    <m/>
    <n v="1"/>
    <n v="5"/>
    <n v="5"/>
    <n v="47"/>
    <n v="1.22"/>
    <n v="122"/>
    <n v="3.15"/>
    <n v="53"/>
    <n v="1.3757446808510638"/>
    <n v="41.396081605502907"/>
    <n v="1.0745365863556073"/>
    <n v="2"/>
    <m/>
    <m/>
    <n v="15"/>
    <n v="2"/>
    <n v="1"/>
    <n v="3"/>
    <n v="3"/>
    <n v="2"/>
    <n v="0"/>
    <n v="0"/>
    <n v="1"/>
    <n v="1"/>
    <n v="1"/>
    <n v="2"/>
  </r>
  <r>
    <n v="80790"/>
    <x v="1"/>
    <n v="32"/>
    <n v="4"/>
    <n v="2"/>
    <m/>
    <n v="1"/>
    <n v="1"/>
    <n v="5"/>
    <n v="47"/>
    <n v="1.22"/>
    <n v="196"/>
    <n v="5.07"/>
    <n v="53"/>
    <n v="1.3757446808510638"/>
    <n v="52.431777785809956"/>
    <n v="1.3609950829508115"/>
    <n v="2"/>
    <m/>
    <m/>
    <n v="2"/>
    <n v="3"/>
    <n v="3"/>
    <n v="3"/>
    <n v="3"/>
    <n v="2"/>
    <n v="0"/>
    <n v="3"/>
    <n v="5"/>
    <n v="1"/>
    <n v="1"/>
    <n v="2"/>
  </r>
  <r>
    <n v="80792"/>
    <x v="1"/>
    <n v="76"/>
    <n v="4"/>
    <n v="2"/>
    <m/>
    <n v="1"/>
    <n v="2"/>
    <n v="2"/>
    <n v="86"/>
    <n v="2.2200000000000002"/>
    <n v="185"/>
    <n v="4.78"/>
    <n v="92"/>
    <n v="2.3748837209302325"/>
    <n v="83.879625418112752"/>
    <n v="2.1652647491652361"/>
    <n v="2"/>
    <n v="2"/>
    <m/>
    <n v="6"/>
    <n v="2"/>
    <n v="3"/>
    <n v="3"/>
    <n v="3"/>
    <n v="3"/>
    <n v="2"/>
    <n v="0"/>
    <n v="1"/>
    <n v="1"/>
    <n v="1"/>
    <n v="2"/>
  </r>
  <r>
    <n v="80795"/>
    <x v="1"/>
    <n v="28"/>
    <n v="3"/>
    <n v="2"/>
    <m/>
    <n v="1"/>
    <n v="4"/>
    <n v="5"/>
    <n v="54"/>
    <n v="1.4"/>
    <n v="153"/>
    <n v="3.96"/>
    <n v="62"/>
    <n v="1.6074074074074074"/>
    <n v="61.559806279629186"/>
    <n v="1.595994977620016"/>
    <n v="2"/>
    <m/>
    <m/>
    <n v="6"/>
    <n v="3"/>
    <n v="2"/>
    <n v="2"/>
    <n v="2"/>
    <n v="2"/>
    <n v="7"/>
    <n v="0"/>
    <n v="12"/>
    <n v="1"/>
    <n v="1"/>
    <n v="2"/>
  </r>
  <r>
    <n v="80804"/>
    <x v="1"/>
    <n v="67"/>
    <n v="2"/>
    <n v="2"/>
    <m/>
    <n v="2"/>
    <n v="2"/>
    <n v="1"/>
    <n v="49"/>
    <n v="1.27"/>
    <n v="261"/>
    <n v="6.75"/>
    <n v="52"/>
    <n v="1.3477551020408165"/>
    <n v="43.778215291506541"/>
    <n v="1.1346598657186389"/>
    <n v="1"/>
    <n v="2"/>
    <m/>
    <n v="6"/>
    <n v="3"/>
    <n v="3"/>
    <n v="3"/>
    <n v="3"/>
    <n v="3"/>
    <m/>
    <n v="0"/>
    <n v="0"/>
    <n v="2"/>
    <n v="1"/>
    <n v="2"/>
  </r>
  <r>
    <n v="80805"/>
    <x v="1"/>
    <n v="37"/>
    <n v="3"/>
    <n v="2"/>
    <m/>
    <n v="1"/>
    <n v="5"/>
    <n v="3"/>
    <n v="59"/>
    <n v="1.53"/>
    <n v="219"/>
    <n v="5.66"/>
    <n v="63"/>
    <n v="1.633728813559322"/>
    <n v="57.182509420050614"/>
    <n v="1.4828684646216514"/>
    <n v="2"/>
    <m/>
    <m/>
    <n v="4"/>
    <n v="3"/>
    <n v="1"/>
    <m/>
    <m/>
    <m/>
    <n v="9"/>
    <n v="0"/>
    <n v="1"/>
    <n v="1"/>
    <n v="1"/>
    <n v="2"/>
  </r>
  <r>
    <n v="80815"/>
    <x v="1"/>
    <n v="56"/>
    <n v="2"/>
    <n v="2"/>
    <m/>
    <n v="2"/>
    <n v="3"/>
    <n v="6"/>
    <n v="58"/>
    <n v="1.5"/>
    <n v="203"/>
    <n v="5.25"/>
    <n v="66"/>
    <n v="1.7068965517241379"/>
    <n v="62.495391330600576"/>
    <n v="1.6162601206189804"/>
    <n v="1"/>
    <n v="2"/>
    <m/>
    <n v="77"/>
    <n v="4"/>
    <n v="3"/>
    <n v="3"/>
    <n v="3"/>
    <n v="3"/>
    <m/>
    <n v="0"/>
    <n v="0"/>
    <n v="2"/>
    <n v="2"/>
    <m/>
  </r>
  <r>
    <n v="80816"/>
    <x v="1"/>
    <n v="31"/>
    <n v="2"/>
    <n v="2"/>
    <m/>
    <n v="2"/>
    <n v="3"/>
    <n v="6"/>
    <n v="58"/>
    <n v="1.5"/>
    <n v="197"/>
    <n v="5.09"/>
    <n v="62"/>
    <n v="1.603448275862069"/>
    <n v="59.747176720280855"/>
    <n v="1.5451856048348496"/>
    <n v="2"/>
    <m/>
    <m/>
    <n v="5"/>
    <n v="3"/>
    <n v="1"/>
    <n v="1"/>
    <n v="1"/>
    <n v="1"/>
    <n v="1"/>
    <n v="4"/>
    <n v="3"/>
    <n v="1"/>
    <n v="1"/>
    <n v="2"/>
  </r>
  <r>
    <n v="80819"/>
    <x v="1"/>
    <n v="54"/>
    <n v="4"/>
    <n v="2"/>
    <m/>
    <n v="1"/>
    <n v="1"/>
    <n v="2"/>
    <n v="47"/>
    <n v="1.22"/>
    <n v="156"/>
    <n v="4.03"/>
    <n v="41"/>
    <n v="1.0642553191489361"/>
    <n v="48.112873918817414"/>
    <n v="1.2488873655522816"/>
    <n v="1"/>
    <n v="2"/>
    <m/>
    <n v="4"/>
    <n v="2"/>
    <n v="2"/>
    <m/>
    <m/>
    <m/>
    <m/>
    <n v="0"/>
    <n v="1"/>
    <n v="1"/>
    <n v="1"/>
    <n v="2"/>
  </r>
  <r>
    <n v="80820"/>
    <x v="1"/>
    <n v="36"/>
    <n v="2"/>
    <n v="2"/>
    <m/>
    <n v="1"/>
    <n v="4"/>
    <n v="1"/>
    <n v="53"/>
    <n v="1.37"/>
    <n v="201"/>
    <n v="5.2"/>
    <n v="55"/>
    <n v="1.4216981132075472"/>
    <n v="53.574820679731452"/>
    <n v="1.3848585722873981"/>
    <n v="1"/>
    <m/>
    <m/>
    <n v="6"/>
    <n v="3"/>
    <n v="0"/>
    <m/>
    <m/>
    <m/>
    <n v="0"/>
    <n v="0"/>
    <n v="0"/>
    <n v="1"/>
    <n v="1"/>
    <n v="1"/>
  </r>
  <r>
    <n v="80823"/>
    <x v="1"/>
    <n v="48"/>
    <n v="3"/>
    <n v="2"/>
    <m/>
    <n v="1"/>
    <n v="5"/>
    <n v="2"/>
    <n v="86"/>
    <n v="2.2200000000000002"/>
    <n v="235"/>
    <n v="6.08"/>
    <n v="95"/>
    <n v="2.4523255813953488"/>
    <n v="80.19947053780588"/>
    <n v="2.0702654022549889"/>
    <n v="2"/>
    <n v="2"/>
    <m/>
    <n v="15"/>
    <n v="1"/>
    <n v="2"/>
    <n v="3"/>
    <n v="3"/>
    <n v="2"/>
    <n v="0"/>
    <n v="5"/>
    <n v="0"/>
    <n v="2"/>
    <n v="1"/>
    <n v="2"/>
  </r>
  <r>
    <n v="80832"/>
    <x v="1"/>
    <n v="36"/>
    <n v="3"/>
    <n v="2"/>
    <m/>
    <n v="1"/>
    <n v="4"/>
    <n v="1"/>
    <n v="56"/>
    <n v="1.45"/>
    <n v="237"/>
    <n v="6.13"/>
    <n v="59"/>
    <n v="1.5276785714285714"/>
    <n v="50.153737082301127"/>
    <n v="1.2986235494524399"/>
    <n v="2"/>
    <m/>
    <m/>
    <n v="7"/>
    <n v="3"/>
    <n v="2"/>
    <n v="3"/>
    <n v="2"/>
    <n v="2"/>
    <n v="3"/>
    <n v="30"/>
    <n v="0"/>
    <n v="1"/>
    <n v="1"/>
    <n v="2"/>
  </r>
  <r>
    <n v="80840"/>
    <x v="1"/>
    <n v="44"/>
    <n v="4"/>
    <n v="2"/>
    <m/>
    <n v="1"/>
    <n v="3"/>
    <n v="3"/>
    <n v="84"/>
    <n v="2.17"/>
    <n v="165"/>
    <n v="4.2699999999999996"/>
    <n v="78"/>
    <n v="2.0149999999999997"/>
    <n v="79.471203483544329"/>
    <n v="2.0530060899915616"/>
    <n v="2"/>
    <n v="1"/>
    <n v="1"/>
    <n v="12"/>
    <n v="1"/>
    <n v="1"/>
    <n v="3"/>
    <n v="3"/>
    <n v="1"/>
    <n v="1"/>
    <n v="5"/>
    <n v="5"/>
    <n v="1"/>
    <n v="1"/>
    <n v="2"/>
  </r>
  <r>
    <n v="80842"/>
    <x v="1"/>
    <n v="62"/>
    <n v="3"/>
    <n v="2"/>
    <m/>
    <n v="1"/>
    <n v="5"/>
    <n v="1"/>
    <n v="55"/>
    <n v="1.42"/>
    <n v="187"/>
    <n v="4.84"/>
    <n v="63"/>
    <n v="1.6265454545454545"/>
    <n v="58.552391748195191"/>
    <n v="1.5117162960443122"/>
    <n v="2"/>
    <n v="1"/>
    <n v="2"/>
    <n v="8"/>
    <n v="3"/>
    <n v="3"/>
    <n v="3"/>
    <n v="3"/>
    <n v="3"/>
    <n v="2"/>
    <n v="0"/>
    <n v="0"/>
    <n v="1"/>
    <n v="1"/>
    <n v="2"/>
  </r>
  <r>
    <n v="80843"/>
    <x v="1"/>
    <n v="77"/>
    <n v="4"/>
    <n v="2"/>
    <m/>
    <n v="1"/>
    <n v="5"/>
    <n v="2"/>
    <n v="24"/>
    <n v="0.62"/>
    <n v="113"/>
    <n v="2.92"/>
    <n v="20"/>
    <n v="0.51666666666666672"/>
    <n v="31.775637890841899"/>
    <n v="0.82087064551341571"/>
    <n v="1"/>
    <n v="2"/>
    <m/>
    <n v="8"/>
    <n v="2"/>
    <n v="0"/>
    <n v="2"/>
    <n v="2"/>
    <n v="2"/>
    <n v="0"/>
    <n v="0"/>
    <n v="0"/>
    <n v="1"/>
    <n v="1"/>
    <n v="2"/>
  </r>
  <r>
    <n v="80846"/>
    <x v="1"/>
    <n v="80"/>
    <n v="3"/>
    <n v="2"/>
    <m/>
    <n v="1"/>
    <n v="3"/>
    <n v="2"/>
    <n v="46"/>
    <n v="1.19"/>
    <n v="177"/>
    <n v="4.58"/>
    <n v="41"/>
    <n v="1.0606521739130435"/>
    <n v="48.355190793217815"/>
    <n v="1.2509277618245478"/>
    <n v="2"/>
    <n v="2"/>
    <m/>
    <n v="5"/>
    <n v="1"/>
    <n v="3"/>
    <n v="3"/>
    <n v="3"/>
    <n v="3"/>
    <m/>
    <n v="0"/>
    <n v="2"/>
    <n v="2"/>
    <n v="1"/>
    <n v="2"/>
  </r>
  <r>
    <n v="80850"/>
    <x v="1"/>
    <n v="25"/>
    <n v="4"/>
    <n v="2"/>
    <m/>
    <n v="1"/>
    <n v="4"/>
    <n v="6"/>
    <n v="50"/>
    <n v="1.29"/>
    <n v="143"/>
    <n v="3.7"/>
    <n v="58"/>
    <n v="1.4964000000000002"/>
    <n v="46.720460402226202"/>
    <n v="1.2053878783774359"/>
    <n v="2"/>
    <m/>
    <m/>
    <n v="8"/>
    <n v="3"/>
    <n v="2"/>
    <n v="3"/>
    <n v="3"/>
    <n v="3"/>
    <n v="1"/>
    <n v="30"/>
    <n v="4"/>
    <n v="1"/>
    <n v="2"/>
    <m/>
  </r>
  <r>
    <n v="80851"/>
    <x v="1"/>
    <n v="35"/>
    <n v="3"/>
    <n v="2"/>
    <m/>
    <n v="1"/>
    <n v="4"/>
    <n v="3"/>
    <n v="61"/>
    <n v="1.58"/>
    <n v="169"/>
    <n v="4.37"/>
    <n v="55"/>
    <n v="1.4245901639344263"/>
    <n v="66.575780636144287"/>
    <n v="1.7244218591001308"/>
    <n v="1"/>
    <m/>
    <m/>
    <n v="15"/>
    <n v="4"/>
    <n v="0"/>
    <n v="2"/>
    <n v="2"/>
    <n v="2"/>
    <n v="2"/>
    <n v="0"/>
    <n v="0"/>
    <n v="1"/>
    <n v="1"/>
    <n v="2"/>
  </r>
  <r>
    <n v="80854"/>
    <x v="1"/>
    <n v="27"/>
    <n v="6"/>
    <n v="2"/>
    <m/>
    <n v="1"/>
    <n v="4"/>
    <n v="5"/>
    <n v="89"/>
    <n v="2.2999999999999998"/>
    <n v="198"/>
    <n v="5.12"/>
    <n v="96"/>
    <n v="2.4808988764044941"/>
    <n v="80.947226117515783"/>
    <n v="2.0918946075313065"/>
    <n v="2"/>
    <m/>
    <m/>
    <n v="15"/>
    <n v="3"/>
    <n v="1"/>
    <n v="2"/>
    <n v="2"/>
    <n v="1"/>
    <n v="7"/>
    <n v="0"/>
    <n v="2"/>
    <n v="1"/>
    <n v="2"/>
    <m/>
  </r>
  <r>
    <n v="80859"/>
    <x v="1"/>
    <n v="75"/>
    <n v="4"/>
    <n v="2"/>
    <m/>
    <n v="1"/>
    <n v="2"/>
    <n v="2"/>
    <n v="88"/>
    <n v="2.2799999999999998"/>
    <n v="172"/>
    <n v="4.45"/>
    <n v="97"/>
    <n v="2.5131818181818177"/>
    <n v="92.969846977527453"/>
    <n v="2.4087642171450292"/>
    <n v="1"/>
    <n v="2"/>
    <m/>
    <n v="3"/>
    <n v="3"/>
    <n v="0"/>
    <n v="3"/>
    <n v="3"/>
    <n v="1"/>
    <m/>
    <n v="2"/>
    <n v="0"/>
    <n v="2"/>
    <n v="1"/>
    <n v="2"/>
  </r>
  <r>
    <n v="80863"/>
    <x v="1"/>
    <n v="37"/>
    <n v="6"/>
    <n v="2"/>
    <m/>
    <n v="2"/>
    <n v="5"/>
    <n v="1"/>
    <n v="71"/>
    <n v="1.84"/>
    <n v="209"/>
    <n v="5.4"/>
    <n v="77"/>
    <n v="1.9954929577464791"/>
    <n v="62.431708841943333"/>
    <n v="1.617948510833461"/>
    <n v="1"/>
    <m/>
    <m/>
    <n v="15"/>
    <n v="2"/>
    <n v="1"/>
    <n v="4"/>
    <n v="4"/>
    <n v="4"/>
    <n v="0"/>
    <n v="60"/>
    <n v="0"/>
    <n v="1"/>
    <n v="1"/>
    <n v="2"/>
  </r>
  <r>
    <n v="80865"/>
    <x v="1"/>
    <n v="25"/>
    <n v="4"/>
    <n v="2"/>
    <m/>
    <n v="1"/>
    <n v="2"/>
    <n v="5"/>
    <n v="49"/>
    <n v="1.27"/>
    <n v="175"/>
    <n v="4.53"/>
    <n v="52"/>
    <n v="1.3477551020408165"/>
    <n v="43.431041192568429"/>
    <n v="1.1256616798890184"/>
    <n v="2"/>
    <m/>
    <m/>
    <n v="2"/>
    <n v="4"/>
    <n v="1"/>
    <n v="2"/>
    <n v="1"/>
    <n v="0"/>
    <n v="1"/>
    <n v="6"/>
    <n v="0"/>
    <n v="1"/>
    <n v="2"/>
    <m/>
  </r>
  <r>
    <n v="80868"/>
    <x v="1"/>
    <n v="61"/>
    <n v="2"/>
    <n v="2"/>
    <m/>
    <n v="2"/>
    <n v="3"/>
    <n v="2"/>
    <n v="71"/>
    <n v="1.84"/>
    <n v="218"/>
    <n v="5.64"/>
    <n v="76"/>
    <n v="1.9695774647887325"/>
    <n v="64.828398616537356"/>
    <n v="1.6800599078088554"/>
    <n v="1"/>
    <n v="2"/>
    <m/>
    <n v="15"/>
    <n v="3"/>
    <n v="0"/>
    <m/>
    <m/>
    <m/>
    <m/>
    <n v="0"/>
    <n v="4"/>
    <n v="1"/>
    <n v="1"/>
    <n v="2"/>
  </r>
  <r>
    <n v="80873"/>
    <x v="1"/>
    <n v="36"/>
    <n v="6"/>
    <n v="2"/>
    <m/>
    <n v="2"/>
    <n v="5"/>
    <n v="1"/>
    <n v="60"/>
    <n v="1.55"/>
    <n v="171"/>
    <n v="4.42"/>
    <n v="64"/>
    <n v="1.6533333333333333"/>
    <n v="57.016721661342906"/>
    <n v="1.4729319762513586"/>
    <n v="1"/>
    <m/>
    <m/>
    <n v="15"/>
    <n v="3"/>
    <n v="3"/>
    <m/>
    <m/>
    <m/>
    <n v="1"/>
    <n v="0"/>
    <n v="0"/>
    <n v="1"/>
    <n v="1"/>
    <n v="2"/>
  </r>
  <r>
    <n v="80876"/>
    <x v="1"/>
    <n v="47"/>
    <n v="3"/>
    <n v="2"/>
    <m/>
    <n v="1"/>
    <n v="3"/>
    <n v="3"/>
    <n v="75"/>
    <n v="1.94"/>
    <n v="195"/>
    <n v="5.04"/>
    <n v="80"/>
    <n v="2.0693333333333332"/>
    <n v="85.89509358334314"/>
    <n v="2.2218197540224756"/>
    <n v="2"/>
    <n v="2"/>
    <m/>
    <n v="10"/>
    <n v="4"/>
    <n v="0"/>
    <n v="2"/>
    <n v="1"/>
    <n v="0"/>
    <n v="3"/>
    <n v="0"/>
    <n v="5"/>
    <n v="1"/>
    <n v="1"/>
    <n v="2"/>
  </r>
  <r>
    <n v="80878"/>
    <x v="1"/>
    <n v="65"/>
    <n v="1"/>
    <n v="2"/>
    <m/>
    <n v="1"/>
    <n v="3"/>
    <n v="1"/>
    <n v="55"/>
    <n v="1.42"/>
    <n v="184"/>
    <n v="4.76"/>
    <n v="62"/>
    <n v="1.6007272727272726"/>
    <n v="58.213292411436242"/>
    <n v="1.5029613677134446"/>
    <n v="1"/>
    <n v="2"/>
    <m/>
    <n v="8"/>
    <n v="3"/>
    <n v="2"/>
    <n v="3"/>
    <n v="3"/>
    <n v="2"/>
    <n v="1"/>
    <n v="0"/>
    <n v="0"/>
    <n v="1"/>
    <n v="1"/>
    <n v="2"/>
  </r>
  <r>
    <n v="80879"/>
    <x v="1"/>
    <n v="48"/>
    <n v="4"/>
    <n v="2"/>
    <m/>
    <n v="1"/>
    <n v="3"/>
    <n v="5"/>
    <n v="42"/>
    <n v="1.0900000000000001"/>
    <n v="166"/>
    <n v="4.29"/>
    <n v="47"/>
    <n v="1.2197619047619048"/>
    <n v="42.876425958346765"/>
    <n v="1.1127453403475709"/>
    <n v="2"/>
    <n v="1"/>
    <n v="2"/>
    <n v="8"/>
    <n v="3"/>
    <n v="2"/>
    <n v="3"/>
    <n v="3"/>
    <n v="2"/>
    <n v="3"/>
    <n v="1"/>
    <n v="10"/>
    <n v="1"/>
    <n v="1"/>
    <n v="2"/>
  </r>
  <r>
    <n v="80881"/>
    <x v="1"/>
    <n v="30"/>
    <n v="7"/>
    <n v="2"/>
    <m/>
    <n v="1"/>
    <n v="3"/>
    <n v="6"/>
    <n v="36"/>
    <n v="0.93"/>
    <n v="121"/>
    <n v="3.13"/>
    <n v="37"/>
    <n v="0.95583333333333342"/>
    <n v="39.148670316497778"/>
    <n v="1.0113406498428594"/>
    <n v="1"/>
    <m/>
    <m/>
    <n v="77"/>
    <n v="4"/>
    <n v="2"/>
    <n v="3"/>
    <n v="1"/>
    <n v="2"/>
    <n v="2"/>
    <n v="0"/>
    <n v="30"/>
    <n v="1"/>
    <n v="2"/>
    <m/>
  </r>
  <r>
    <n v="80890"/>
    <x v="1"/>
    <n v="65"/>
    <n v="3"/>
    <n v="2"/>
    <m/>
    <n v="1"/>
    <n v="4"/>
    <n v="1"/>
    <n v="39"/>
    <n v="1.01"/>
    <n v="228"/>
    <n v="5.9"/>
    <n v="47"/>
    <n v="1.2171794871794872"/>
    <n v="33.256519917160297"/>
    <n v="0.86125859272645899"/>
    <n v="2"/>
    <n v="2"/>
    <m/>
    <n v="4"/>
    <n v="3"/>
    <n v="3"/>
    <m/>
    <m/>
    <m/>
    <m/>
    <n v="0"/>
    <n v="0"/>
    <n v="2"/>
    <n v="1"/>
    <n v="2"/>
  </r>
  <r>
    <n v="80892"/>
    <x v="1"/>
    <n v="59"/>
    <n v="6"/>
    <n v="2"/>
    <m/>
    <n v="2"/>
    <n v="5"/>
    <n v="1"/>
    <n v="57"/>
    <n v="1.47"/>
    <n v="194"/>
    <n v="5.0199999999999996"/>
    <n v="65"/>
    <n v="1.6763157894736842"/>
    <n v="55.409407524142573"/>
    <n v="1.4289794572015717"/>
    <n v="1"/>
    <n v="2"/>
    <m/>
    <n v="15"/>
    <n v="3"/>
    <n v="1"/>
    <n v="3"/>
    <n v="3"/>
    <n v="2"/>
    <n v="0"/>
    <n v="0"/>
    <n v="0"/>
    <n v="1"/>
    <n v="1"/>
    <n v="2"/>
  </r>
  <r>
    <n v="80893"/>
    <x v="1"/>
    <n v="56"/>
    <n v="3"/>
    <n v="2"/>
    <m/>
    <n v="1"/>
    <n v="3"/>
    <n v="1"/>
    <n v="37"/>
    <n v="0.96"/>
    <n v="153"/>
    <n v="3.96"/>
    <n v="39"/>
    <n v="1.0118918918918918"/>
    <n v="36.060490679089725"/>
    <n v="0.93562354194394959"/>
    <n v="2"/>
    <n v="1"/>
    <n v="1"/>
    <n v="3"/>
    <n v="4"/>
    <n v="2"/>
    <n v="2"/>
    <n v="1"/>
    <n v="1"/>
    <n v="3"/>
    <n v="3"/>
    <n v="2"/>
    <n v="1"/>
    <n v="1"/>
    <n v="2"/>
  </r>
  <r>
    <n v="80894"/>
    <x v="1"/>
    <n v="67"/>
    <n v="3"/>
    <n v="2"/>
    <m/>
    <n v="1"/>
    <n v="4"/>
    <n v="1"/>
    <n v="68"/>
    <n v="1.76"/>
    <n v="161"/>
    <n v="4.16"/>
    <n v="71"/>
    <n v="1.8376470588235294"/>
    <n v="79.824342213515479"/>
    <n v="2.0660417984674595"/>
    <n v="2"/>
    <n v="2"/>
    <m/>
    <n v="9"/>
    <n v="3"/>
    <n v="1"/>
    <m/>
    <m/>
    <m/>
    <n v="2"/>
    <n v="1"/>
    <n v="0"/>
    <n v="1"/>
    <n v="1"/>
    <n v="2"/>
  </r>
  <r>
    <n v="80903"/>
    <x v="1"/>
    <n v="30"/>
    <n v="3"/>
    <n v="2"/>
    <m/>
    <n v="1"/>
    <n v="3"/>
    <n v="4"/>
    <n v="57"/>
    <n v="1.47"/>
    <n v="203"/>
    <n v="5.25"/>
    <n v="59"/>
    <n v="1.5215789473684211"/>
    <n v="68.097201421861129"/>
    <n v="1.7561909840374712"/>
    <n v="2"/>
    <m/>
    <m/>
    <n v="7"/>
    <n v="3"/>
    <n v="2"/>
    <n v="3"/>
    <n v="2"/>
    <n v="2"/>
    <n v="2"/>
    <n v="7"/>
    <n v="8"/>
    <n v="1"/>
    <n v="2"/>
    <m/>
  </r>
  <r>
    <n v="80905"/>
    <x v="1"/>
    <n v="22"/>
    <n v="4"/>
    <n v="2"/>
    <m/>
    <n v="1"/>
    <n v="3"/>
    <n v="5"/>
    <n v="44"/>
    <n v="1.1399999999999999"/>
    <n v="87"/>
    <n v="2.25"/>
    <n v="47"/>
    <n v="1.2177272727272728"/>
    <n v="46.426377109495043"/>
    <n v="1.2028652251096441"/>
    <n v="2"/>
    <m/>
    <m/>
    <n v="5"/>
    <n v="3"/>
    <n v="1"/>
    <m/>
    <m/>
    <m/>
    <n v="2"/>
    <n v="0"/>
    <n v="2"/>
    <n v="1"/>
    <n v="2"/>
    <m/>
  </r>
  <r>
    <n v="80908"/>
    <x v="1"/>
    <n v="53"/>
    <n v="4"/>
    <n v="2"/>
    <m/>
    <n v="1"/>
    <n v="3"/>
    <n v="1"/>
    <n v="81"/>
    <n v="2.09"/>
    <n v="259"/>
    <n v="6.7"/>
    <n v="80"/>
    <n v="2.0641975308641975"/>
    <n v="79.29870318106164"/>
    <n v="2.046102341338504"/>
    <n v="1"/>
    <n v="2"/>
    <m/>
    <n v="8"/>
    <n v="3"/>
    <n v="3"/>
    <m/>
    <m/>
    <m/>
    <n v="1"/>
    <n v="0"/>
    <n v="0"/>
    <n v="1"/>
    <n v="1"/>
    <n v="2"/>
  </r>
  <r>
    <n v="80912"/>
    <x v="1"/>
    <n v="28"/>
    <n v="2"/>
    <n v="2"/>
    <m/>
    <n v="2"/>
    <n v="4"/>
    <n v="1"/>
    <n v="43"/>
    <n v="1.1100000000000001"/>
    <n v="181"/>
    <n v="4.68"/>
    <n v="51"/>
    <n v="1.3165116279069768"/>
    <n v="44.932325945614778"/>
    <n v="1.1598809720844745"/>
    <n v="1"/>
    <m/>
    <m/>
    <n v="14"/>
    <n v="4"/>
    <n v="3"/>
    <n v="3"/>
    <n v="3"/>
    <n v="2"/>
    <n v="4"/>
    <n v="2"/>
    <n v="0"/>
    <n v="1"/>
    <n v="2"/>
    <m/>
  </r>
  <r>
    <n v="80915"/>
    <x v="1"/>
    <n v="66"/>
    <n v="1"/>
    <n v="2"/>
    <m/>
    <n v="1"/>
    <n v="4"/>
    <n v="1"/>
    <n v="72"/>
    <n v="1.86"/>
    <n v="161"/>
    <n v="4.16"/>
    <n v="78"/>
    <n v="2.0150000000000001"/>
    <n v="70.749274122515274"/>
    <n v="1.8276895814983112"/>
    <n v="1"/>
    <n v="2"/>
    <m/>
    <n v="7"/>
    <n v="1"/>
    <n v="2"/>
    <n v="3"/>
    <n v="3"/>
    <n v="3"/>
    <n v="1"/>
    <n v="0"/>
    <n v="1"/>
    <n v="1"/>
    <n v="1"/>
    <n v="2"/>
  </r>
  <r>
    <n v="80916"/>
    <x v="1"/>
    <n v="39"/>
    <n v="3"/>
    <n v="2"/>
    <m/>
    <n v="1"/>
    <n v="3"/>
    <n v="1"/>
    <n v="71"/>
    <n v="1.84"/>
    <n v="236"/>
    <n v="6.1"/>
    <n v="77"/>
    <n v="1.9954929577464791"/>
    <n v="73.078773923628603"/>
    <n v="1.8938724509785441"/>
    <n v="2"/>
    <m/>
    <m/>
    <n v="15"/>
    <n v="3"/>
    <n v="1"/>
    <n v="3"/>
    <n v="2"/>
    <n v="1"/>
    <n v="0"/>
    <n v="0"/>
    <n v="0"/>
    <n v="1"/>
    <n v="1"/>
    <n v="2"/>
  </r>
  <r>
    <n v="80920"/>
    <x v="1"/>
    <n v="28"/>
    <n v="2"/>
    <n v="2"/>
    <m/>
    <n v="2"/>
    <n v="3"/>
    <n v="6"/>
    <n v="29"/>
    <n v="0.75"/>
    <n v="161"/>
    <n v="4.16"/>
    <n v="27"/>
    <n v="0.69827586206896552"/>
    <n v="20.047768102247161"/>
    <n v="0.51847676126501274"/>
    <n v="2"/>
    <m/>
    <m/>
    <n v="6"/>
    <n v="5"/>
    <n v="1"/>
    <m/>
    <m/>
    <m/>
    <n v="2"/>
    <n v="0"/>
    <n v="2"/>
    <n v="1"/>
    <n v="1"/>
    <n v="2"/>
  </r>
  <r>
    <n v="80921"/>
    <x v="1"/>
    <n v="25"/>
    <n v="1"/>
    <n v="2"/>
    <m/>
    <n v="2"/>
    <n v="2"/>
    <n v="6"/>
    <n v="56"/>
    <n v="1.45"/>
    <n v="141"/>
    <n v="3.65"/>
    <n v="63"/>
    <n v="1.6312499999999999"/>
    <n v="56.193985803146916"/>
    <n v="1.4550228466886252"/>
    <n v="1"/>
    <m/>
    <m/>
    <n v="14"/>
    <n v="3"/>
    <n v="2"/>
    <n v="3"/>
    <n v="2"/>
    <n v="2"/>
    <n v="3"/>
    <n v="1"/>
    <n v="0"/>
    <n v="1"/>
    <n v="2"/>
    <m/>
  </r>
  <r>
    <n v="80924"/>
    <x v="1"/>
    <n v="39"/>
    <n v="4"/>
    <n v="2"/>
    <m/>
    <n v="1"/>
    <n v="4"/>
    <n v="1"/>
    <n v="36"/>
    <n v="0.93"/>
    <n v="194"/>
    <n v="5.0199999999999996"/>
    <n v="38"/>
    <n v="0.9816666666666668"/>
    <n v="33.591658406229897"/>
    <n v="0.86778450882760572"/>
    <n v="2"/>
    <m/>
    <m/>
    <n v="12"/>
    <n v="3"/>
    <n v="3"/>
    <n v="3"/>
    <n v="3"/>
    <n v="3"/>
    <n v="5"/>
    <n v="0"/>
    <n v="0"/>
    <n v="1"/>
    <n v="1"/>
    <n v="2"/>
  </r>
  <r>
    <n v="80928"/>
    <x v="1"/>
    <n v="62"/>
    <n v="4"/>
    <n v="2"/>
    <m/>
    <n v="1"/>
    <n v="4"/>
    <n v="2"/>
    <n v="81"/>
    <n v="2.09"/>
    <n v="191"/>
    <n v="4.9400000000000004"/>
    <n v="81"/>
    <n v="2.09"/>
    <n v="80.840027091639513"/>
    <n v="2.085872303969464"/>
    <n v="1"/>
    <n v="2"/>
    <m/>
    <n v="10"/>
    <n v="4"/>
    <n v="0"/>
    <m/>
    <m/>
    <m/>
    <n v="0"/>
    <n v="1"/>
    <n v="10"/>
    <n v="1"/>
    <n v="1"/>
    <n v="2"/>
  </r>
  <r>
    <n v="80929"/>
    <x v="1"/>
    <n v="65"/>
    <n v="3"/>
    <n v="2"/>
    <m/>
    <n v="1"/>
    <n v="3"/>
    <n v="2"/>
    <n v="67"/>
    <n v="1.73"/>
    <n v="219"/>
    <n v="5.66"/>
    <n v="62"/>
    <n v="1.6008955223880599"/>
    <n v="64.474522459842873"/>
    <n v="1.6647899082914652"/>
    <n v="2"/>
    <n v="2"/>
    <m/>
    <n v="7"/>
    <n v="2"/>
    <n v="3"/>
    <n v="3"/>
    <n v="3"/>
    <n v="3"/>
    <n v="0"/>
    <n v="0"/>
    <n v="0"/>
    <n v="2"/>
    <n v="1"/>
    <n v="2"/>
  </r>
  <r>
    <n v="80941"/>
    <x v="1"/>
    <n v="51"/>
    <n v="4"/>
    <n v="2"/>
    <m/>
    <n v="1"/>
    <n v="3"/>
    <n v="1"/>
    <n v="48"/>
    <n v="1.24"/>
    <n v="204"/>
    <n v="5.28"/>
    <n v="55"/>
    <n v="1.4208333333333334"/>
    <n v="56.623560901920143"/>
    <n v="1.4627753232996037"/>
    <n v="1"/>
    <n v="1"/>
    <n v="1"/>
    <n v="15"/>
    <n v="3"/>
    <n v="2"/>
    <n v="3"/>
    <n v="2"/>
    <n v="2"/>
    <n v="1"/>
    <n v="4"/>
    <n v="0"/>
    <n v="1"/>
    <n v="1"/>
    <n v="2"/>
  </r>
  <r>
    <n v="80943"/>
    <x v="1"/>
    <n v="78"/>
    <n v="3"/>
    <n v="2"/>
    <m/>
    <n v="1"/>
    <n v="3"/>
    <n v="2"/>
    <n v="56"/>
    <n v="1.45"/>
    <n v="216"/>
    <n v="5.59"/>
    <n v="53"/>
    <n v="1.3723214285714285"/>
    <n v="49.982752990527686"/>
    <n v="1.294196282790449"/>
    <n v="1"/>
    <n v="2"/>
    <m/>
    <n v="5"/>
    <n v="2"/>
    <n v="3"/>
    <n v="3"/>
    <n v="3"/>
    <n v="3"/>
    <n v="0"/>
    <n v="0"/>
    <n v="0"/>
    <n v="1"/>
    <n v="1"/>
    <n v="2"/>
  </r>
  <r>
    <n v="80954"/>
    <x v="1"/>
    <n v="29"/>
    <n v="4"/>
    <n v="2"/>
    <m/>
    <n v="1"/>
    <n v="4"/>
    <n v="5"/>
    <n v="43"/>
    <n v="1.1100000000000001"/>
    <n v="149"/>
    <n v="3.85"/>
    <n v="49"/>
    <n v="1.2648837209302328"/>
    <n v="35.959737884864964"/>
    <n v="0.92826300121395622"/>
    <n v="2"/>
    <m/>
    <m/>
    <n v="4"/>
    <n v="3"/>
    <n v="2"/>
    <m/>
    <m/>
    <m/>
    <n v="2"/>
    <n v="0"/>
    <n v="2"/>
    <n v="1"/>
    <n v="2"/>
    <m/>
  </r>
  <r>
    <n v="80955"/>
    <x v="1"/>
    <n v="72"/>
    <n v="4"/>
    <n v="2"/>
    <m/>
    <n v="1"/>
    <n v="4"/>
    <n v="3"/>
    <n v="83"/>
    <n v="2.15"/>
    <n v="189"/>
    <n v="4.8899999999999997"/>
    <n v="84"/>
    <n v="2.1759036144578312"/>
    <n v="85.746703155618633"/>
    <n v="2.2211495395732537"/>
    <n v="2"/>
    <n v="2"/>
    <m/>
    <n v="3"/>
    <n v="3"/>
    <n v="2"/>
    <n v="3"/>
    <n v="2"/>
    <n v="2"/>
    <n v="1"/>
    <n v="1"/>
    <n v="0"/>
    <n v="2"/>
    <n v="1"/>
    <n v="2"/>
  </r>
  <r>
    <n v="80961"/>
    <x v="1"/>
    <n v="41"/>
    <n v="6"/>
    <n v="2"/>
    <m/>
    <n v="2"/>
    <n v="5"/>
    <n v="1"/>
    <n v="76"/>
    <n v="1.97"/>
    <n v="182"/>
    <n v="4.71"/>
    <n v="77"/>
    <n v="1.9959210526315789"/>
    <n v="73.297894285763604"/>
    <n v="1.8999585755651882"/>
    <n v="1"/>
    <n v="2"/>
    <m/>
    <n v="14"/>
    <n v="1"/>
    <n v="3"/>
    <m/>
    <m/>
    <m/>
    <n v="0"/>
    <n v="0"/>
    <n v="2"/>
    <n v="1"/>
    <n v="1"/>
    <n v="2"/>
  </r>
  <r>
    <n v="80962"/>
    <x v="1"/>
    <n v="72"/>
    <n v="4"/>
    <n v="2"/>
    <m/>
    <n v="2"/>
    <n v="4"/>
    <n v="1"/>
    <n v="90"/>
    <n v="2.33"/>
    <n v="234"/>
    <n v="6.05"/>
    <n v="86"/>
    <n v="2.2264444444444442"/>
    <n v="90.783864803283521"/>
    <n v="2.3502933887961182"/>
    <n v="1"/>
    <n v="2"/>
    <m/>
    <n v="5"/>
    <n v="3"/>
    <n v="1"/>
    <m/>
    <m/>
    <m/>
    <m/>
    <n v="0"/>
    <n v="0"/>
    <n v="2"/>
    <n v="2"/>
    <m/>
  </r>
  <r>
    <n v="80966"/>
    <x v="1"/>
    <n v="27"/>
    <n v="4"/>
    <n v="2"/>
    <m/>
    <n v="1"/>
    <n v="4"/>
    <n v="5"/>
    <n v="65"/>
    <n v="1.68"/>
    <n v="242"/>
    <n v="6.26"/>
    <n v="59"/>
    <n v="1.5249230769230768"/>
    <n v="63.247033061843219"/>
    <n v="1.6346925468291786"/>
    <n v="2"/>
    <m/>
    <m/>
    <n v="8"/>
    <n v="4"/>
    <n v="2"/>
    <n v="3"/>
    <n v="2"/>
    <n v="3"/>
    <n v="8"/>
    <n v="0"/>
    <n v="60"/>
    <n v="1"/>
    <n v="1"/>
    <n v="1"/>
  </r>
  <r>
    <n v="80973"/>
    <x v="1"/>
    <n v="47"/>
    <n v="4"/>
    <n v="2"/>
    <m/>
    <n v="2"/>
    <n v="4"/>
    <n v="3"/>
    <n v="65"/>
    <n v="1.68"/>
    <n v="262"/>
    <n v="6.78"/>
    <n v="73"/>
    <n v="1.8867692307692308"/>
    <n v="57.959651285498808"/>
    <n v="1.4980340639944307"/>
    <n v="1"/>
    <n v="2"/>
    <m/>
    <n v="3"/>
    <n v="3"/>
    <n v="0"/>
    <m/>
    <m/>
    <m/>
    <n v="0"/>
    <n v="2"/>
    <n v="0"/>
    <n v="1"/>
    <n v="1"/>
    <n v="2"/>
  </r>
  <r>
    <n v="80975"/>
    <x v="1"/>
    <n v="26"/>
    <n v="4"/>
    <n v="2"/>
    <m/>
    <n v="1"/>
    <n v="3"/>
    <n v="1"/>
    <n v="44"/>
    <n v="1.1399999999999999"/>
    <n v="140"/>
    <n v="3.62"/>
    <n v="48"/>
    <n v="1.2436363636363637"/>
    <n v="36.231739033589193"/>
    <n v="0.93873142041571989"/>
    <n v="1"/>
    <m/>
    <m/>
    <n v="5"/>
    <n v="4"/>
    <n v="3"/>
    <n v="3"/>
    <n v="3"/>
    <n v="3"/>
    <n v="3"/>
    <n v="0"/>
    <n v="12"/>
    <n v="1"/>
    <n v="1"/>
    <n v="2"/>
  </r>
  <r>
    <n v="80980"/>
    <x v="1"/>
    <n v="44"/>
    <n v="3"/>
    <n v="2"/>
    <m/>
    <n v="1"/>
    <n v="5"/>
    <n v="5"/>
    <n v="53"/>
    <n v="1.37"/>
    <n v="176"/>
    <n v="4.55"/>
    <n v="61"/>
    <n v="1.5767924528301889"/>
    <n v="56.940360509014781"/>
    <n v="1.4718546018367973"/>
    <n v="2"/>
    <n v="2"/>
    <m/>
    <n v="8"/>
    <n v="3"/>
    <n v="3"/>
    <n v="3"/>
    <n v="3"/>
    <n v="3"/>
    <n v="1"/>
    <n v="0"/>
    <n v="1"/>
    <n v="1"/>
    <n v="2"/>
    <m/>
  </r>
  <r>
    <n v="80981"/>
    <x v="1"/>
    <n v="25"/>
    <n v="3"/>
    <n v="2"/>
    <m/>
    <n v="1"/>
    <n v="5"/>
    <n v="6"/>
    <n v="64"/>
    <n v="1.66"/>
    <n v="161"/>
    <n v="4.16"/>
    <n v="73"/>
    <n v="1.8934374999999999"/>
    <n v="59.897671755447419"/>
    <n v="1.5535958611569174"/>
    <n v="2"/>
    <m/>
    <m/>
    <n v="15"/>
    <n v="3"/>
    <n v="2"/>
    <n v="3"/>
    <n v="3"/>
    <n v="2"/>
    <n v="1"/>
    <n v="0"/>
    <n v="0"/>
    <n v="1"/>
    <n v="1"/>
    <n v="1"/>
  </r>
  <r>
    <n v="80987"/>
    <x v="1"/>
    <n v="80"/>
    <n v="3"/>
    <n v="2"/>
    <m/>
    <n v="1"/>
    <n v="3"/>
    <n v="2"/>
    <n v="72"/>
    <n v="1.86"/>
    <n v="188"/>
    <n v="4.8600000000000003"/>
    <n v="78"/>
    <n v="2.0150000000000001"/>
    <n v="71.532222306012116"/>
    <n v="1.847915742905313"/>
    <n v="1"/>
    <n v="1"/>
    <n v="3"/>
    <n v="6"/>
    <n v="2"/>
    <n v="2"/>
    <n v="3"/>
    <n v="3"/>
    <n v="2"/>
    <m/>
    <n v="0"/>
    <n v="0"/>
    <n v="2"/>
    <n v="1"/>
    <n v="2"/>
  </r>
  <r>
    <n v="80988"/>
    <x v="1"/>
    <n v="65"/>
    <n v="1"/>
    <n v="2"/>
    <m/>
    <n v="1"/>
    <n v="5"/>
    <n v="2"/>
    <n v="58"/>
    <n v="1.5"/>
    <n v="209"/>
    <n v="5.4"/>
    <n v="52"/>
    <n v="1.3448275862068966"/>
    <n v="50.115787250825583"/>
    <n v="1.296097946142041"/>
    <n v="1"/>
    <n v="2"/>
    <m/>
    <n v="6"/>
    <n v="3"/>
    <n v="2"/>
    <n v="3"/>
    <n v="3"/>
    <n v="2"/>
    <m/>
    <n v="0"/>
    <n v="0"/>
    <n v="2"/>
    <n v="1"/>
    <n v="2"/>
  </r>
  <r>
    <n v="81009"/>
    <x v="1"/>
    <n v="56"/>
    <n v="6"/>
    <n v="2"/>
    <m/>
    <n v="2"/>
    <n v="3"/>
    <n v="1"/>
    <n v="59"/>
    <n v="1.53"/>
    <n v="147"/>
    <n v="3.8"/>
    <n v="66"/>
    <n v="1.7115254237288136"/>
    <n v="51.803251833441706"/>
    <n v="1.3433724627994204"/>
    <n v="1"/>
    <n v="2"/>
    <m/>
    <n v="4"/>
    <n v="5"/>
    <n v="0"/>
    <n v="9"/>
    <n v="9"/>
    <n v="3"/>
    <m/>
    <n v="0"/>
    <n v="0"/>
    <n v="2"/>
    <n v="1"/>
    <n v="2"/>
  </r>
  <r>
    <n v="81011"/>
    <x v="1"/>
    <n v="60"/>
    <n v="1"/>
    <n v="2"/>
    <m/>
    <n v="1"/>
    <n v="4"/>
    <n v="1"/>
    <n v="51"/>
    <n v="1.32"/>
    <n v="241"/>
    <n v="6.23"/>
    <n v="56"/>
    <n v="1.4494117647058824"/>
    <n v="55.511722848765082"/>
    <n v="1.436774003144508"/>
    <n v="2"/>
    <n v="1"/>
    <n v="2"/>
    <n v="9"/>
    <n v="4"/>
    <n v="0"/>
    <m/>
    <m/>
    <m/>
    <n v="4"/>
    <n v="2"/>
    <n v="2"/>
    <n v="1"/>
    <n v="1"/>
    <n v="2"/>
  </r>
  <r>
    <n v="81023"/>
    <x v="1"/>
    <n v="22"/>
    <n v="4"/>
    <n v="2"/>
    <m/>
    <n v="1"/>
    <n v="4"/>
    <n v="6"/>
    <n v="50"/>
    <n v="1.29"/>
    <n v="152"/>
    <n v="3.93"/>
    <n v="44"/>
    <n v="1.1352000000000002"/>
    <n v="44.1660352331551"/>
    <n v="1.1394837090154015"/>
    <n v="2"/>
    <m/>
    <m/>
    <n v="4"/>
    <n v="4"/>
    <n v="0"/>
    <m/>
    <m/>
    <m/>
    <n v="4"/>
    <n v="30"/>
    <n v="10"/>
    <n v="1"/>
    <n v="1"/>
    <n v="1"/>
  </r>
  <r>
    <n v="81025"/>
    <x v="1"/>
    <n v="69"/>
    <n v="1"/>
    <n v="2"/>
    <m/>
    <n v="2"/>
    <n v="3"/>
    <n v="3"/>
    <n v="49"/>
    <n v="1.27"/>
    <n v="178"/>
    <n v="4.5999999999999996"/>
    <n v="44"/>
    <n v="1.1404081632653063"/>
    <n v="47.010447786009095"/>
    <n v="1.2184340548618684"/>
    <n v="1"/>
    <n v="2"/>
    <m/>
    <n v="12"/>
    <n v="4"/>
    <n v="1"/>
    <m/>
    <m/>
    <m/>
    <n v="0"/>
    <n v="0"/>
    <n v="0"/>
    <n v="2"/>
    <n v="1"/>
    <n v="2"/>
  </r>
  <r>
    <n v="81026"/>
    <x v="1"/>
    <n v="80"/>
    <n v="3"/>
    <n v="2"/>
    <m/>
    <n v="1"/>
    <n v="5"/>
    <n v="3"/>
    <n v="61"/>
    <n v="1.58"/>
    <n v="198"/>
    <n v="5.12"/>
    <n v="56"/>
    <n v="1.4504918032786887"/>
    <n v="64.883080879314562"/>
    <n v="1.6805781604806067"/>
    <n v="2"/>
    <n v="2"/>
    <m/>
    <n v="6"/>
    <n v="2"/>
    <n v="0"/>
    <n v="3"/>
    <n v="2"/>
    <n v="3"/>
    <m/>
    <n v="0"/>
    <n v="4"/>
    <n v="2"/>
    <n v="1"/>
    <n v="2"/>
  </r>
  <r>
    <n v="81040"/>
    <x v="1"/>
    <n v="52"/>
    <n v="3"/>
    <n v="2"/>
    <m/>
    <n v="1"/>
    <n v="2"/>
    <n v="6"/>
    <n v="68"/>
    <n v="1.76"/>
    <n v="150"/>
    <n v="3.88"/>
    <n v="75"/>
    <n v="1.9411764705882353"/>
    <n v="63.180032734056311"/>
    <n v="1.6352479060579281"/>
    <n v="2"/>
    <n v="2"/>
    <m/>
    <n v="9"/>
    <n v="5"/>
    <n v="2"/>
    <n v="3"/>
    <n v="3"/>
    <n v="3"/>
    <n v="5"/>
    <n v="1"/>
    <n v="0"/>
    <n v="1"/>
    <n v="2"/>
    <m/>
  </r>
  <r>
    <n v="81041"/>
    <x v="1"/>
    <n v="23"/>
    <n v="4"/>
    <n v="2"/>
    <m/>
    <n v="1"/>
    <n v="4"/>
    <n v="5"/>
    <n v="40"/>
    <n v="1.03"/>
    <n v="153"/>
    <n v="3.96"/>
    <n v="43"/>
    <n v="1.1072500000000001"/>
    <n v="31.882726549376883"/>
    <n v="0.82098020864645471"/>
    <n v="2"/>
    <m/>
    <m/>
    <n v="2"/>
    <n v="5"/>
    <n v="2"/>
    <n v="4"/>
    <n v="4"/>
    <n v="4"/>
    <n v="3"/>
    <n v="0"/>
    <n v="0"/>
    <n v="1"/>
    <n v="1"/>
    <n v="2"/>
  </r>
  <r>
    <n v="81050"/>
    <x v="1"/>
    <n v="38"/>
    <n v="7"/>
    <n v="2"/>
    <m/>
    <n v="2"/>
    <n v="2"/>
    <n v="1"/>
    <n v="42"/>
    <n v="1.0900000000000001"/>
    <n v="148"/>
    <n v="3.83"/>
    <n v="38"/>
    <n v="0.98619047619047628"/>
    <n v="36.97318285360172"/>
    <n v="0.9595421264387114"/>
    <n v="2"/>
    <m/>
    <m/>
    <n v="8"/>
    <n v="4"/>
    <n v="0"/>
    <n v="3"/>
    <n v="2"/>
    <n v="1"/>
    <n v="2"/>
    <n v="4"/>
    <n v="6"/>
    <n v="1"/>
    <n v="1"/>
    <n v="2"/>
  </r>
  <r>
    <n v="81052"/>
    <x v="1"/>
    <n v="44"/>
    <n v="1"/>
    <n v="2"/>
    <m/>
    <n v="2"/>
    <n v="2"/>
    <n v="1"/>
    <n v="67"/>
    <n v="1.73"/>
    <n v="219"/>
    <n v="5.66"/>
    <n v="70"/>
    <n v="1.8074626865671641"/>
    <n v="75.913022526548914"/>
    <n v="1.960142223446711"/>
    <n v="1"/>
    <n v="2"/>
    <m/>
    <n v="10"/>
    <n v="4"/>
    <n v="1"/>
    <m/>
    <m/>
    <m/>
    <n v="7"/>
    <n v="4"/>
    <n v="0"/>
    <n v="1"/>
    <n v="1"/>
    <n v="2"/>
  </r>
  <r>
    <n v="81054"/>
    <x v="1"/>
    <n v="66"/>
    <n v="6"/>
    <n v="2"/>
    <m/>
    <n v="2"/>
    <n v="3"/>
    <n v="1"/>
    <n v="48"/>
    <n v="1.24"/>
    <n v="161"/>
    <n v="4.16"/>
    <n v="54"/>
    <n v="1.3949999999999998"/>
    <n v="51.326802198444369"/>
    <n v="1.3259423901264795"/>
    <n v="1"/>
    <n v="2"/>
    <m/>
    <n v="5"/>
    <n v="3"/>
    <n v="3"/>
    <m/>
    <m/>
    <m/>
    <m/>
    <n v="0"/>
    <n v="0"/>
    <n v="2"/>
    <n v="1"/>
    <n v="2"/>
  </r>
  <r>
    <n v="81055"/>
    <x v="1"/>
    <n v="48"/>
    <n v="1"/>
    <n v="2"/>
    <m/>
    <n v="2"/>
    <n v="1"/>
    <n v="1"/>
    <n v="63"/>
    <n v="1.63"/>
    <n v="176"/>
    <n v="4.55"/>
    <n v="64"/>
    <n v="1.6558730158730157"/>
    <n v="53.604912255263258"/>
    <n v="1.3869207456520494"/>
    <n v="1"/>
    <n v="2"/>
    <m/>
    <n v="7"/>
    <n v="3"/>
    <n v="2"/>
    <m/>
    <m/>
    <m/>
    <n v="2"/>
    <n v="0"/>
    <n v="0"/>
    <n v="1"/>
    <n v="2"/>
    <m/>
  </r>
  <r>
    <n v="81056"/>
    <x v="1"/>
    <n v="49"/>
    <n v="1"/>
    <n v="2"/>
    <m/>
    <n v="1"/>
    <n v="5"/>
    <n v="1"/>
    <n v="55"/>
    <n v="1.42"/>
    <n v="213"/>
    <n v="5.51"/>
    <n v="49"/>
    <n v="1.265090909090909"/>
    <n v="53.029381161645482"/>
    <n v="1.3691222045370288"/>
    <n v="2"/>
    <n v="2"/>
    <m/>
    <n v="8"/>
    <n v="4"/>
    <n v="1"/>
    <m/>
    <m/>
    <m/>
    <m/>
    <n v="0"/>
    <n v="0"/>
    <n v="1"/>
    <n v="1"/>
    <n v="2"/>
  </r>
  <r>
    <n v="81057"/>
    <x v="1"/>
    <n v="52"/>
    <n v="3"/>
    <n v="2"/>
    <m/>
    <n v="1"/>
    <n v="2"/>
    <n v="5"/>
    <n v="77"/>
    <n v="1.99"/>
    <n v="278"/>
    <n v="7.19"/>
    <n v="76"/>
    <n v="1.9641558441558442"/>
    <n v="71.1234577806826"/>
    <n v="1.8381257270591995"/>
    <n v="2"/>
    <n v="2"/>
    <m/>
    <n v="3"/>
    <n v="3"/>
    <n v="3"/>
    <n v="3"/>
    <n v="3"/>
    <n v="3"/>
    <m/>
    <n v="0"/>
    <n v="0"/>
    <n v="2"/>
    <n v="2"/>
    <m/>
  </r>
  <r>
    <n v="81063"/>
    <x v="1"/>
    <n v="80"/>
    <n v="3"/>
    <n v="2"/>
    <m/>
    <n v="1"/>
    <n v="3"/>
    <n v="2"/>
    <n v="41"/>
    <n v="1.06"/>
    <n v="165"/>
    <n v="4.2699999999999996"/>
    <n v="47"/>
    <n v="1.2151219512195122"/>
    <n v="44.485953566602696"/>
    <n v="1.150124653185338"/>
    <n v="1"/>
    <n v="2"/>
    <m/>
    <n v="5"/>
    <n v="3"/>
    <n v="0"/>
    <m/>
    <m/>
    <m/>
    <m/>
    <n v="0"/>
    <n v="0"/>
    <n v="1"/>
    <n v="1"/>
    <n v="2"/>
  </r>
  <r>
    <n v="81069"/>
    <x v="1"/>
    <n v="26"/>
    <n v="3"/>
    <n v="2"/>
    <m/>
    <n v="1"/>
    <n v="3"/>
    <n v="4"/>
    <n v="39"/>
    <n v="1.01"/>
    <n v="168"/>
    <n v="4.34"/>
    <n v="38"/>
    <n v="0.98410256410256414"/>
    <n v="48.675615000024031"/>
    <n v="1.2605736192313917"/>
    <n v="2"/>
    <m/>
    <m/>
    <n v="2"/>
    <n v="3"/>
    <n v="2"/>
    <n v="3"/>
    <n v="3"/>
    <n v="2"/>
    <n v="1"/>
    <n v="0"/>
    <n v="30"/>
    <n v="1"/>
    <n v="1"/>
    <n v="2"/>
  </r>
  <r>
    <n v="81078"/>
    <x v="1"/>
    <n v="53"/>
    <n v="2"/>
    <n v="2"/>
    <m/>
    <n v="2"/>
    <n v="4"/>
    <n v="5"/>
    <n v="50"/>
    <n v="1.29"/>
    <n v="192"/>
    <n v="4.97"/>
    <n v="55"/>
    <n v="1.419"/>
    <n v="46.603730672677351"/>
    <n v="1.2023762513550758"/>
    <n v="1"/>
    <n v="2"/>
    <m/>
    <n v="12"/>
    <n v="4"/>
    <n v="3"/>
    <n v="3"/>
    <n v="3"/>
    <n v="2"/>
    <n v="1"/>
    <n v="0"/>
    <n v="0"/>
    <n v="1"/>
    <n v="2"/>
    <m/>
  </r>
  <r>
    <n v="81082"/>
    <x v="1"/>
    <n v="60"/>
    <n v="2"/>
    <n v="2"/>
    <m/>
    <n v="2"/>
    <n v="1"/>
    <n v="5"/>
    <n v="57"/>
    <n v="1.47"/>
    <n v="202"/>
    <n v="5.22"/>
    <n v="67"/>
    <n v="1.7278947368421052"/>
    <n v="64.25113067961459"/>
    <n v="1.657002843842692"/>
    <n v="1"/>
    <n v="1"/>
    <n v="1"/>
    <n v="77"/>
    <n v="4"/>
    <n v="3"/>
    <n v="3"/>
    <n v="0"/>
    <n v="0"/>
    <n v="5"/>
    <n v="0"/>
    <n v="0"/>
    <n v="1"/>
    <n v="2"/>
    <m/>
  </r>
  <r>
    <n v="81084"/>
    <x v="1"/>
    <n v="26"/>
    <n v="2"/>
    <n v="2"/>
    <m/>
    <n v="2"/>
    <n v="3"/>
    <n v="5"/>
    <n v="60"/>
    <n v="1.55"/>
    <n v="155"/>
    <n v="4.01"/>
    <n v="62"/>
    <n v="1.6016666666666668"/>
    <n v="60.073146544952337"/>
    <n v="1.5518896190779354"/>
    <n v="2"/>
    <m/>
    <m/>
    <n v="15"/>
    <n v="3"/>
    <n v="2"/>
    <n v="3"/>
    <n v="3"/>
    <n v="3"/>
    <n v="10"/>
    <n v="0"/>
    <n v="0"/>
    <n v="1"/>
    <n v="2"/>
    <m/>
  </r>
  <r>
    <n v="81087"/>
    <x v="1"/>
    <n v="36"/>
    <n v="6"/>
    <n v="2"/>
    <m/>
    <n v="1"/>
    <n v="5"/>
    <n v="1"/>
    <n v="74"/>
    <n v="1.91"/>
    <n v="145"/>
    <n v="3.75"/>
    <n v="70"/>
    <n v="1.8067567567567566"/>
    <n v="79.007195378346864"/>
    <n v="2.0392397726032767"/>
    <n v="1"/>
    <m/>
    <m/>
    <n v="15"/>
    <n v="2"/>
    <n v="3"/>
    <n v="3"/>
    <n v="3"/>
    <n v="3"/>
    <n v="1"/>
    <n v="0"/>
    <n v="1"/>
    <n v="1"/>
    <n v="1"/>
    <n v="2"/>
  </r>
  <r>
    <n v="81088"/>
    <x v="1"/>
    <n v="54"/>
    <n v="1"/>
    <n v="2"/>
    <m/>
    <n v="2"/>
    <n v="1"/>
    <n v="1"/>
    <n v="57"/>
    <n v="1.47"/>
    <n v="192"/>
    <n v="4.97"/>
    <n v="66"/>
    <n v="1.7021052631578946"/>
    <n v="56.012312658214888"/>
    <n v="1.4445280632908051"/>
    <n v="1"/>
    <n v="2"/>
    <m/>
    <n v="6"/>
    <n v="4"/>
    <n v="3"/>
    <n v="3"/>
    <n v="3"/>
    <n v="3"/>
    <m/>
    <n v="0"/>
    <n v="0"/>
    <n v="2"/>
    <n v="1"/>
    <n v="2"/>
  </r>
  <r>
    <n v="81093"/>
    <x v="1"/>
    <n v="36"/>
    <n v="3"/>
    <n v="2"/>
    <m/>
    <n v="1"/>
    <n v="3"/>
    <n v="6"/>
    <n v="47"/>
    <n v="1.22"/>
    <n v="171"/>
    <n v="4.42"/>
    <n v="56"/>
    <n v="1.4536170212765955"/>
    <n v="43.441395615426011"/>
    <n v="1.127627715974888"/>
    <n v="2"/>
    <m/>
    <m/>
    <n v="4"/>
    <n v="4"/>
    <n v="1"/>
    <n v="3"/>
    <n v="3"/>
    <n v="1"/>
    <n v="3"/>
    <n v="6"/>
    <n v="10"/>
    <n v="1"/>
    <n v="1"/>
    <n v="2"/>
  </r>
  <r>
    <n v="81096"/>
    <x v="1"/>
    <n v="24"/>
    <n v="3"/>
    <n v="2"/>
    <m/>
    <n v="1"/>
    <n v="4"/>
    <n v="1"/>
    <n v="21"/>
    <n v="0.54"/>
    <n v="187"/>
    <n v="4.84"/>
    <n v="20"/>
    <n v="0.51428571428571435"/>
    <n v="20.137481340066703"/>
    <n v="0.51782094874457241"/>
    <n v="2"/>
    <m/>
    <m/>
    <n v="2"/>
    <n v="3"/>
    <n v="1"/>
    <m/>
    <m/>
    <m/>
    <n v="7"/>
    <n v="5"/>
    <n v="2"/>
    <n v="1"/>
    <n v="2"/>
    <m/>
  </r>
  <r>
    <n v="81097"/>
    <x v="1"/>
    <n v="21"/>
    <n v="3"/>
    <n v="2"/>
    <m/>
    <n v="1"/>
    <n v="3"/>
    <n v="6"/>
    <n v="55"/>
    <n v="1.42"/>
    <n v="168"/>
    <n v="4.34"/>
    <n v="60"/>
    <n v="1.5490909090909089"/>
    <n v="52.322592971348335"/>
    <n v="1.3508742185329934"/>
    <n v="2"/>
    <m/>
    <m/>
    <n v="6"/>
    <n v="3"/>
    <n v="2"/>
    <m/>
    <m/>
    <m/>
    <n v="1"/>
    <n v="0"/>
    <n v="3"/>
    <n v="1"/>
    <n v="2"/>
    <m/>
  </r>
  <r>
    <n v="81099"/>
    <x v="1"/>
    <n v="36"/>
    <n v="4"/>
    <n v="2"/>
    <m/>
    <n v="1"/>
    <n v="3"/>
    <n v="5"/>
    <n v="50"/>
    <n v="1.29"/>
    <n v="207"/>
    <n v="5.35"/>
    <n v="51"/>
    <n v="1.3158000000000001"/>
    <n v="52.707229045109031"/>
    <n v="1.3598465093638132"/>
    <n v="2"/>
    <m/>
    <m/>
    <n v="6"/>
    <n v="5"/>
    <n v="0"/>
    <m/>
    <m/>
    <m/>
    <n v="5"/>
    <n v="1"/>
    <n v="0"/>
    <n v="1"/>
    <n v="1"/>
    <n v="2"/>
  </r>
  <r>
    <n v="81100"/>
    <x v="1"/>
    <n v="80"/>
    <n v="3"/>
    <n v="2"/>
    <m/>
    <n v="1"/>
    <n v="4"/>
    <n v="1"/>
    <n v="35"/>
    <n v="0.91"/>
    <n v="113"/>
    <n v="2.92"/>
    <n v="34"/>
    <n v="0.88400000000000001"/>
    <n v="21.330443363643855"/>
    <n v="0.55459152745474027"/>
    <n v="1"/>
    <n v="1"/>
    <n v="1"/>
    <n v="5"/>
    <n v="3"/>
    <n v="0"/>
    <n v="3"/>
    <n v="2"/>
    <n v="2"/>
    <n v="1"/>
    <n v="1"/>
    <n v="6"/>
    <n v="1"/>
    <n v="1"/>
    <n v="2"/>
  </r>
  <r>
    <n v="81101"/>
    <x v="1"/>
    <n v="38"/>
    <n v="3"/>
    <n v="2"/>
    <m/>
    <n v="1"/>
    <n v="5"/>
    <n v="1"/>
    <n v="67"/>
    <n v="1.73"/>
    <n v="243"/>
    <n v="6.28"/>
    <n v="68"/>
    <n v="1.755820895522388"/>
    <n v="69.549305038580002"/>
    <n v="1.7958253390558716"/>
    <n v="2"/>
    <m/>
    <m/>
    <n v="10"/>
    <n v="2"/>
    <n v="1"/>
    <n v="3"/>
    <n v="3"/>
    <n v="1"/>
    <n v="1"/>
    <n v="0"/>
    <n v="4"/>
    <n v="1"/>
    <n v="1"/>
    <n v="2"/>
  </r>
  <r>
    <n v="81104"/>
    <x v="1"/>
    <n v="67"/>
    <n v="4"/>
    <n v="2"/>
    <m/>
    <n v="1"/>
    <n v="4"/>
    <n v="2"/>
    <n v="87"/>
    <n v="2.25"/>
    <n v="181"/>
    <n v="4.68"/>
    <n v="96"/>
    <n v="2.4827586206896552"/>
    <n v="85.47896408611156"/>
    <n v="2.2106628642959887"/>
    <n v="1"/>
    <n v="2"/>
    <m/>
    <n v="2"/>
    <n v="3"/>
    <n v="1"/>
    <n v="3"/>
    <n v="3"/>
    <n v="2"/>
    <m/>
    <n v="0"/>
    <n v="0"/>
    <n v="1"/>
    <n v="1"/>
    <n v="2"/>
  </r>
  <r>
    <n v="81107"/>
    <x v="1"/>
    <n v="54"/>
    <n v="1"/>
    <n v="2"/>
    <m/>
    <n v="1"/>
    <n v="4"/>
    <n v="1"/>
    <n v="46"/>
    <n v="1.19"/>
    <n v="221"/>
    <n v="5.72"/>
    <n v="43"/>
    <n v="1.112391304347826"/>
    <n v="52.159952516875002"/>
    <n v="1.3493552933713315"/>
    <n v="1"/>
    <n v="1"/>
    <n v="2"/>
    <n v="6"/>
    <n v="2"/>
    <n v="1"/>
    <n v="9"/>
    <n v="3"/>
    <n v="3"/>
    <n v="4"/>
    <n v="0"/>
    <n v="2"/>
    <n v="1"/>
    <n v="1"/>
    <n v="2"/>
  </r>
  <r>
    <n v="81109"/>
    <x v="1"/>
    <n v="77"/>
    <n v="4"/>
    <n v="2"/>
    <m/>
    <n v="1"/>
    <n v="3"/>
    <n v="1"/>
    <n v="46"/>
    <n v="1.19"/>
    <n v="147"/>
    <n v="3.8"/>
    <n v="44"/>
    <n v="1.1382608695652174"/>
    <n v="47.988189887657001"/>
    <n v="1.2414336079633006"/>
    <n v="2"/>
    <n v="2"/>
    <m/>
    <n v="5"/>
    <n v="4"/>
    <n v="1"/>
    <n v="3"/>
    <n v="3"/>
    <n v="2"/>
    <m/>
    <n v="0"/>
    <n v="0"/>
    <n v="1"/>
    <n v="1"/>
    <n v="2"/>
  </r>
  <r>
    <n v="81110"/>
    <x v="1"/>
    <n v="56"/>
    <n v="3"/>
    <n v="2"/>
    <m/>
    <n v="1"/>
    <n v="5"/>
    <n v="1"/>
    <n v="75"/>
    <n v="1.94"/>
    <n v="223"/>
    <n v="5.77"/>
    <n v="85"/>
    <n v="2.1986666666666665"/>
    <n v="73.999074972619084"/>
    <n v="1.9141094059584138"/>
    <n v="1"/>
    <n v="2"/>
    <m/>
    <n v="15"/>
    <n v="2"/>
    <n v="1"/>
    <n v="3"/>
    <n v="3"/>
    <n v="2"/>
    <n v="0"/>
    <n v="0"/>
    <n v="0"/>
    <n v="2"/>
    <n v="1"/>
    <n v="2"/>
  </r>
  <r>
    <n v="81111"/>
    <x v="1"/>
    <n v="77"/>
    <n v="3"/>
    <n v="2"/>
    <m/>
    <n v="1"/>
    <n v="4"/>
    <n v="2"/>
    <n v="89"/>
    <n v="2.2999999999999998"/>
    <n v="154"/>
    <n v="3.98"/>
    <n v="94"/>
    <n v="2.4292134831460674"/>
    <n v="89.627956978324377"/>
    <n v="2.3162281016870345"/>
    <n v="1"/>
    <n v="2"/>
    <m/>
    <n v="7"/>
    <n v="2"/>
    <n v="2"/>
    <m/>
    <m/>
    <m/>
    <n v="0"/>
    <n v="0"/>
    <n v="0"/>
    <n v="1"/>
    <n v="1"/>
    <n v="2"/>
  </r>
  <r>
    <n v="81118"/>
    <x v="1"/>
    <n v="40"/>
    <n v="6"/>
    <n v="2"/>
    <m/>
    <n v="2"/>
    <n v="5"/>
    <n v="1"/>
    <n v="73"/>
    <n v="1.89"/>
    <n v="198"/>
    <n v="5.12"/>
    <n v="78"/>
    <n v="2.0194520547945203"/>
    <n v="74.674897167533715"/>
    <n v="1.9333637759813525"/>
    <n v="2"/>
    <n v="2"/>
    <m/>
    <n v="9"/>
    <n v="3"/>
    <n v="3"/>
    <m/>
    <m/>
    <m/>
    <n v="0"/>
    <n v="0"/>
    <n v="10"/>
    <n v="1"/>
    <n v="1"/>
    <n v="2"/>
  </r>
  <r>
    <n v="81119"/>
    <x v="1"/>
    <n v="37"/>
    <n v="2"/>
    <n v="2"/>
    <m/>
    <n v="1"/>
    <n v="3"/>
    <n v="1"/>
    <n v="63"/>
    <n v="1.63"/>
    <n v="200"/>
    <n v="5.17"/>
    <n v="71"/>
    <n v="1.8369841269841267"/>
    <n v="59.892197652376353"/>
    <n v="1.5495917805297372"/>
    <n v="1"/>
    <m/>
    <m/>
    <n v="14"/>
    <n v="3"/>
    <n v="3"/>
    <n v="3"/>
    <n v="3"/>
    <n v="3"/>
    <n v="3"/>
    <n v="0"/>
    <n v="0"/>
    <n v="1"/>
    <n v="1"/>
    <n v="2"/>
  </r>
  <r>
    <n v="81122"/>
    <x v="1"/>
    <n v="37"/>
    <n v="4"/>
    <n v="2"/>
    <m/>
    <n v="1"/>
    <n v="4"/>
    <n v="6"/>
    <n v="55"/>
    <n v="1.42"/>
    <n v="202"/>
    <n v="5.22"/>
    <n v="58"/>
    <n v="1.4974545454545454"/>
    <n v="60.132162259645192"/>
    <n v="1.5525030983399304"/>
    <n v="1"/>
    <m/>
    <m/>
    <n v="5"/>
    <n v="2"/>
    <n v="3"/>
    <n v="3"/>
    <n v="3"/>
    <n v="3"/>
    <n v="2"/>
    <n v="0"/>
    <n v="4"/>
    <n v="1"/>
    <n v="1"/>
    <n v="2"/>
  </r>
  <r>
    <n v="81134"/>
    <x v="1"/>
    <n v="75"/>
    <n v="3"/>
    <n v="2"/>
    <m/>
    <n v="1"/>
    <n v="3"/>
    <n v="1"/>
    <n v="66"/>
    <n v="1.71"/>
    <n v="190"/>
    <n v="4.91"/>
    <n v="69"/>
    <n v="1.7877272727272726"/>
    <n v="76.182521509871904"/>
    <n v="1.9738198754830449"/>
    <n v="1"/>
    <n v="2"/>
    <m/>
    <n v="5"/>
    <n v="4"/>
    <n v="3"/>
    <n v="9"/>
    <n v="0"/>
    <n v="0"/>
    <n v="1"/>
    <n v="1"/>
    <n v="0"/>
    <n v="1"/>
    <n v="2"/>
    <n v="2"/>
  </r>
  <r>
    <n v="81136"/>
    <x v="1"/>
    <n v="78"/>
    <n v="2"/>
    <n v="2"/>
    <m/>
    <n v="2"/>
    <n v="3"/>
    <n v="2"/>
    <n v="47"/>
    <n v="1.22"/>
    <n v="224"/>
    <n v="5.79"/>
    <n v="48"/>
    <n v="1.2459574468085106"/>
    <n v="52.867159564560239"/>
    <n v="1.3722964823141168"/>
    <n v="2"/>
    <n v="2"/>
    <m/>
    <n v="5"/>
    <n v="2"/>
    <n v="0"/>
    <m/>
    <m/>
    <m/>
    <n v="1"/>
    <n v="0"/>
    <n v="0"/>
    <n v="1"/>
    <n v="1"/>
    <n v="2"/>
  </r>
  <r>
    <n v="81138"/>
    <x v="1"/>
    <n v="42"/>
    <n v="6"/>
    <n v="2"/>
    <m/>
    <n v="2"/>
    <n v="4"/>
    <n v="1"/>
    <n v="63"/>
    <n v="1.63"/>
    <n v="199"/>
    <n v="5.15"/>
    <n v="65"/>
    <n v="1.6817460317460315"/>
    <n v="61.86102113816456"/>
    <n v="1.600531181828702"/>
    <n v="2"/>
    <n v="2"/>
    <m/>
    <n v="15"/>
    <n v="3"/>
    <n v="3"/>
    <n v="3"/>
    <n v="3"/>
    <n v="3"/>
    <n v="0"/>
    <n v="0"/>
    <n v="12"/>
    <n v="1"/>
    <n v="1"/>
    <n v="2"/>
  </r>
  <r>
    <n v="81142"/>
    <x v="1"/>
    <n v="60"/>
    <n v="4"/>
    <n v="2"/>
    <m/>
    <n v="1"/>
    <n v="5"/>
    <n v="3"/>
    <n v="50"/>
    <n v="1.29"/>
    <n v="187"/>
    <n v="4.84"/>
    <n v="55"/>
    <n v="1.419"/>
    <n v="49.089808202650623"/>
    <n v="1.2665170516283861"/>
    <n v="2"/>
    <n v="1"/>
    <n v="2"/>
    <n v="15"/>
    <n v="3"/>
    <n v="2"/>
    <n v="3"/>
    <n v="3"/>
    <n v="3"/>
    <n v="1"/>
    <n v="0"/>
    <n v="1"/>
    <n v="1"/>
    <n v="1"/>
    <n v="2"/>
  </r>
  <r>
    <n v="81147"/>
    <x v="1"/>
    <n v="46"/>
    <n v="3"/>
    <n v="2"/>
    <m/>
    <n v="1"/>
    <n v="4"/>
    <n v="1"/>
    <n v="59"/>
    <n v="1.53"/>
    <n v="813"/>
    <n v="21.02"/>
    <n v="65"/>
    <n v="1.6855932203389832"/>
    <n v="50.061396578719531"/>
    <n v="1.2982023180583202"/>
    <n v="2"/>
    <n v="2"/>
    <m/>
    <n v="15"/>
    <n v="4"/>
    <n v="1"/>
    <n v="3"/>
    <n v="3"/>
    <n v="1"/>
    <m/>
    <n v="4"/>
    <n v="4"/>
    <n v="1"/>
    <n v="1"/>
    <n v="2"/>
  </r>
  <r>
    <n v="81148"/>
    <x v="1"/>
    <n v="73"/>
    <n v="4"/>
    <n v="2"/>
    <m/>
    <n v="1"/>
    <n v="5"/>
    <n v="1"/>
    <n v="72"/>
    <n v="1.86"/>
    <n v="173"/>
    <n v="4.47"/>
    <n v="71"/>
    <n v="1.8341666666666667"/>
    <n v="75.661019287751117"/>
    <n v="1.9545763316002374"/>
    <n v="2"/>
    <n v="2"/>
    <m/>
    <n v="7"/>
    <n v="1"/>
    <n v="2"/>
    <n v="3"/>
    <n v="9"/>
    <n v="2"/>
    <m/>
    <n v="2"/>
    <n v="0"/>
    <n v="1"/>
    <n v="1"/>
    <n v="2"/>
  </r>
  <r>
    <n v="81152"/>
    <x v="1"/>
    <n v="34"/>
    <n v="4"/>
    <n v="2"/>
    <m/>
    <n v="1"/>
    <n v="3"/>
    <n v="6"/>
    <n v="74"/>
    <n v="1.91"/>
    <n v="236"/>
    <n v="6.1"/>
    <n v="84"/>
    <n v="2.1681081081081079"/>
    <n v="72.680822863834621"/>
    <n v="1.8759509685124882"/>
    <n v="2"/>
    <m/>
    <m/>
    <n v="7"/>
    <n v="3"/>
    <n v="2"/>
    <m/>
    <m/>
    <m/>
    <n v="2"/>
    <n v="0"/>
    <n v="4"/>
    <n v="1"/>
    <n v="1"/>
    <n v="2"/>
  </r>
  <r>
    <n v="81153"/>
    <x v="1"/>
    <n v="30"/>
    <n v="6"/>
    <n v="2"/>
    <m/>
    <n v="2"/>
    <n v="5"/>
    <n v="1"/>
    <n v="48"/>
    <n v="1.24"/>
    <n v="166"/>
    <n v="4.29"/>
    <n v="54"/>
    <n v="1.3949999999999998"/>
    <n v="55.473676325817515"/>
    <n v="1.4330699717502859"/>
    <n v="1"/>
    <m/>
    <m/>
    <n v="6"/>
    <n v="3"/>
    <n v="2"/>
    <n v="2"/>
    <n v="2"/>
    <n v="2"/>
    <n v="1"/>
    <n v="1"/>
    <n v="0"/>
    <n v="1"/>
    <n v="1"/>
    <n v="1"/>
  </r>
  <r>
    <n v="81155"/>
    <x v="1"/>
    <n v="56"/>
    <n v="4"/>
    <n v="2"/>
    <m/>
    <n v="1"/>
    <n v="3"/>
    <n v="6"/>
    <n v="68"/>
    <n v="1.76"/>
    <n v="191"/>
    <n v="4.9400000000000004"/>
    <n v="63"/>
    <n v="1.6305882352941177"/>
    <n v="66.200663601337382"/>
    <n v="1.7134289402699086"/>
    <n v="1"/>
    <n v="2"/>
    <m/>
    <n v="8"/>
    <n v="3"/>
    <n v="1"/>
    <m/>
    <m/>
    <m/>
    <m/>
    <n v="0"/>
    <n v="0"/>
    <n v="1"/>
    <n v="2"/>
    <m/>
  </r>
  <r>
    <n v="81159"/>
    <x v="1"/>
    <n v="24"/>
    <n v="3"/>
    <n v="2"/>
    <m/>
    <n v="1"/>
    <n v="2"/>
    <n v="6"/>
    <n v="70"/>
    <n v="1.81"/>
    <n v="192"/>
    <n v="4.97"/>
    <n v="69"/>
    <n v="1.7841428571428573"/>
    <n v="74.200162185028091"/>
    <n v="1.9186041936414406"/>
    <n v="2"/>
    <m/>
    <m/>
    <n v="9"/>
    <n v="3"/>
    <n v="0"/>
    <m/>
    <m/>
    <m/>
    <n v="0"/>
    <n v="0"/>
    <n v="0"/>
    <n v="1"/>
    <n v="2"/>
    <m/>
  </r>
  <r>
    <n v="81162"/>
    <x v="1"/>
    <n v="80"/>
    <n v="6"/>
    <n v="2"/>
    <m/>
    <n v="2"/>
    <n v="1"/>
    <n v="2"/>
    <n v="55"/>
    <n v="1.42"/>
    <n v="224"/>
    <n v="5.79"/>
    <n v="63"/>
    <n v="1.6265454545454545"/>
    <n v="46.972304361300949"/>
    <n v="1.2127394944190426"/>
    <n v="1"/>
    <n v="2"/>
    <m/>
    <n v="14"/>
    <n v="3"/>
    <n v="3"/>
    <n v="3"/>
    <n v="3"/>
    <n v="3"/>
    <m/>
    <n v="0"/>
    <n v="0"/>
    <n v="2"/>
    <n v="1"/>
    <n v="2"/>
  </r>
  <r>
    <n v="81163"/>
    <x v="1"/>
    <n v="79"/>
    <n v="4"/>
    <n v="2"/>
    <m/>
    <n v="1"/>
    <n v="1"/>
    <n v="2"/>
    <n v="68"/>
    <n v="1.76"/>
    <n v="141"/>
    <n v="3.65"/>
    <n v="73"/>
    <n v="1.8894117647058821"/>
    <n v="78.304711338070447"/>
    <n v="2.0267101758088821"/>
    <n v="1"/>
    <n v="2"/>
    <m/>
    <n v="6"/>
    <n v="3"/>
    <n v="2"/>
    <n v="3"/>
    <n v="2"/>
    <n v="2"/>
    <m/>
    <n v="0"/>
    <n v="0"/>
    <n v="1"/>
    <n v="1"/>
    <n v="2"/>
  </r>
  <r>
    <n v="81166"/>
    <x v="1"/>
    <n v="73"/>
    <n v="3"/>
    <n v="2"/>
    <m/>
    <n v="2"/>
    <n v="5"/>
    <n v="1"/>
    <n v="37"/>
    <n v="0.96"/>
    <n v="173"/>
    <n v="4.47"/>
    <n v="37"/>
    <n v="0.95999999999999985"/>
    <n v="34.17889938259907"/>
    <n v="0.88680387587284071"/>
    <n v="1"/>
    <n v="2"/>
    <m/>
    <n v="2"/>
    <n v="3"/>
    <n v="2"/>
    <n v="3"/>
    <n v="3"/>
    <n v="3"/>
    <n v="0"/>
    <n v="0"/>
    <n v="0"/>
    <n v="2"/>
    <n v="1"/>
    <n v="2"/>
  </r>
  <r>
    <n v="81168"/>
    <x v="1"/>
    <n v="28"/>
    <n v="6"/>
    <n v="2"/>
    <m/>
    <n v="2"/>
    <n v="4"/>
    <n v="5"/>
    <n v="95"/>
    <n v="2.46"/>
    <n v="160"/>
    <n v="4.1399999999999997"/>
    <n v="99"/>
    <n v="2.5635789473684212"/>
    <n v="85.363223453850708"/>
    <n v="2.2104582073312917"/>
    <n v="1"/>
    <m/>
    <m/>
    <n v="9"/>
    <n v="3"/>
    <n v="2"/>
    <n v="3"/>
    <n v="0"/>
    <n v="1"/>
    <n v="1"/>
    <n v="0"/>
    <n v="0"/>
    <n v="1"/>
    <n v="1"/>
    <n v="2"/>
  </r>
  <r>
    <n v="81170"/>
    <x v="1"/>
    <n v="24"/>
    <n v="3"/>
    <n v="2"/>
    <m/>
    <n v="1"/>
    <n v="2"/>
    <n v="6"/>
    <n v="49"/>
    <n v="1.27"/>
    <n v="136"/>
    <n v="3.52"/>
    <n v="46"/>
    <n v="1.1922448979591838"/>
    <n v="42.93748326342488"/>
    <n v="1.1128694641744816"/>
    <n v="2"/>
    <m/>
    <m/>
    <n v="7"/>
    <n v="4"/>
    <n v="0"/>
    <m/>
    <m/>
    <m/>
    <n v="10"/>
    <n v="0"/>
    <n v="20"/>
    <n v="1"/>
    <n v="2"/>
    <m/>
  </r>
  <r>
    <n v="81171"/>
    <x v="1"/>
    <n v="49"/>
    <n v="1"/>
    <n v="2"/>
    <m/>
    <n v="2"/>
    <n v="1"/>
    <n v="1"/>
    <n v="47"/>
    <n v="1.22"/>
    <n v="221"/>
    <n v="5.72"/>
    <n v="44"/>
    <n v="1.142127659574468"/>
    <n v="45.468104751673721"/>
    <n v="1.1802359105753604"/>
    <n v="1"/>
    <n v="2"/>
    <m/>
    <n v="9"/>
    <n v="3"/>
    <n v="2"/>
    <n v="3"/>
    <n v="3"/>
    <n v="2"/>
    <m/>
    <n v="0"/>
    <n v="0"/>
    <n v="1"/>
    <n v="1"/>
    <n v="2"/>
  </r>
  <r>
    <n v="81173"/>
    <x v="1"/>
    <n v="50"/>
    <n v="1"/>
    <n v="2"/>
    <m/>
    <n v="1"/>
    <n v="4"/>
    <n v="6"/>
    <n v="63"/>
    <n v="1.63"/>
    <n v="235"/>
    <n v="6.08"/>
    <n v="73"/>
    <n v="1.8887301587301586"/>
    <n v="62.869892070671199"/>
    <n v="1.6266337154792707"/>
    <n v="1"/>
    <n v="2"/>
    <m/>
    <n v="14"/>
    <n v="4"/>
    <n v="3"/>
    <n v="3"/>
    <n v="3"/>
    <n v="3"/>
    <n v="7"/>
    <n v="150"/>
    <n v="0"/>
    <n v="1"/>
    <n v="1"/>
    <n v="2"/>
  </r>
  <r>
    <n v="81174"/>
    <x v="1"/>
    <n v="31"/>
    <n v="4"/>
    <n v="2"/>
    <m/>
    <n v="1"/>
    <n v="5"/>
    <n v="1"/>
    <n v="63"/>
    <n v="1.63"/>
    <n v="135"/>
    <n v="3.49"/>
    <n v="57"/>
    <n v="1.4747619047619047"/>
    <n v="60.664946983910269"/>
    <n v="1.5695851362503768"/>
    <n v="1"/>
    <m/>
    <m/>
    <n v="6"/>
    <n v="4"/>
    <n v="4"/>
    <n v="3"/>
    <n v="1"/>
    <n v="4"/>
    <n v="1"/>
    <n v="2"/>
    <n v="2"/>
    <n v="1"/>
    <n v="2"/>
    <m/>
  </r>
  <r>
    <n v="81176"/>
    <x v="1"/>
    <n v="38"/>
    <n v="1"/>
    <n v="2"/>
    <m/>
    <n v="2"/>
    <n v="3"/>
    <n v="1"/>
    <n v="53"/>
    <n v="1.37"/>
    <n v="145"/>
    <n v="3.75"/>
    <n v="55"/>
    <n v="1.4216981132075472"/>
    <n v="43.913050453048619"/>
    <n v="1.1351109268052191"/>
    <n v="1"/>
    <m/>
    <m/>
    <n v="7"/>
    <n v="4"/>
    <n v="3"/>
    <n v="3"/>
    <n v="3"/>
    <n v="3"/>
    <m/>
    <n v="3"/>
    <n v="0"/>
    <n v="1"/>
    <n v="2"/>
    <m/>
  </r>
  <r>
    <n v="81177"/>
    <x v="1"/>
    <n v="48"/>
    <n v="1"/>
    <n v="2"/>
    <m/>
    <n v="1"/>
    <n v="2"/>
    <n v="1"/>
    <n v="51"/>
    <n v="1.32"/>
    <n v="173"/>
    <n v="4.47"/>
    <n v="45"/>
    <n v="1.1647058823529413"/>
    <n v="52.328033799795591"/>
    <n v="1.3543726395241213"/>
    <n v="2"/>
    <n v="2"/>
    <m/>
    <n v="14"/>
    <n v="4"/>
    <n v="1"/>
    <m/>
    <m/>
    <m/>
    <n v="2"/>
    <n v="3"/>
    <n v="0"/>
    <n v="2"/>
    <n v="1"/>
    <n v="2"/>
  </r>
  <r>
    <n v="81186"/>
    <x v="1"/>
    <n v="42"/>
    <n v="3"/>
    <n v="2"/>
    <m/>
    <n v="1"/>
    <n v="4"/>
    <n v="5"/>
    <n v="57"/>
    <n v="1.47"/>
    <n v="185"/>
    <n v="4.78"/>
    <n v="60"/>
    <n v="1.5473684210526317"/>
    <n v="64.648668172417899"/>
    <n v="1.6672551265518301"/>
    <n v="2"/>
    <n v="2"/>
    <m/>
    <n v="6"/>
    <n v="2"/>
    <n v="0"/>
    <n v="3"/>
    <n v="3"/>
    <n v="3"/>
    <m/>
    <n v="0"/>
    <n v="0"/>
    <n v="1"/>
    <n v="2"/>
    <m/>
  </r>
  <r>
    <n v="81190"/>
    <x v="1"/>
    <n v="23"/>
    <n v="2"/>
    <n v="2"/>
    <m/>
    <n v="1"/>
    <n v="5"/>
    <n v="5"/>
    <n v="75"/>
    <n v="1.94"/>
    <n v="197"/>
    <n v="5.09"/>
    <n v="81"/>
    <n v="2.0951999999999997"/>
    <n v="88.800565645467032"/>
    <n v="2.296974631362747"/>
    <n v="1"/>
    <m/>
    <m/>
    <n v="15"/>
    <n v="4"/>
    <n v="1"/>
    <m/>
    <m/>
    <m/>
    <n v="3"/>
    <n v="2"/>
    <n v="0"/>
    <n v="1"/>
    <n v="1"/>
    <n v="2"/>
  </r>
  <r>
    <n v="81192"/>
    <x v="1"/>
    <n v="41"/>
    <n v="7"/>
    <n v="2"/>
    <m/>
    <n v="2"/>
    <n v="4"/>
    <n v="1"/>
    <n v="55"/>
    <n v="1.42"/>
    <n v="193"/>
    <n v="4.99"/>
    <n v="59"/>
    <n v="1.5232727272727273"/>
    <n v="47.896529752548169"/>
    <n v="1.2366013136112437"/>
    <n v="2"/>
    <n v="1"/>
    <n v="2"/>
    <n v="10"/>
    <n v="4"/>
    <n v="0"/>
    <m/>
    <m/>
    <m/>
    <n v="8"/>
    <n v="12"/>
    <n v="0"/>
    <n v="1"/>
    <n v="2"/>
    <m/>
  </r>
  <r>
    <n v="81196"/>
    <x v="1"/>
    <n v="41"/>
    <n v="6"/>
    <n v="2"/>
    <m/>
    <n v="2"/>
    <n v="1"/>
    <n v="3"/>
    <n v="70"/>
    <n v="1.81"/>
    <n v="171"/>
    <n v="4.42"/>
    <n v="68"/>
    <n v="1.7582857142857142"/>
    <n v="64.650732667569855"/>
    <n v="1.6716832304043063"/>
    <n v="1"/>
    <n v="2"/>
    <m/>
    <n v="7"/>
    <n v="2"/>
    <n v="0"/>
    <m/>
    <m/>
    <m/>
    <n v="0"/>
    <n v="0"/>
    <n v="0"/>
    <n v="1"/>
    <n v="1"/>
    <n v="2"/>
  </r>
  <r>
    <n v="81197"/>
    <x v="1"/>
    <n v="47"/>
    <n v="4"/>
    <n v="2"/>
    <m/>
    <n v="1"/>
    <n v="5"/>
    <n v="3"/>
    <n v="74"/>
    <n v="1.91"/>
    <n v="176"/>
    <n v="4.55"/>
    <n v="80"/>
    <n v="2.0648648648648646"/>
    <n v="69.467327301423666"/>
    <n v="1.793008042509719"/>
    <n v="2"/>
    <n v="2"/>
    <m/>
    <n v="77"/>
    <n v="3"/>
    <n v="3"/>
    <n v="3"/>
    <n v="3"/>
    <n v="3"/>
    <n v="2"/>
    <n v="2"/>
    <n v="1"/>
    <n v="1"/>
    <n v="1"/>
    <n v="2"/>
  </r>
  <r>
    <n v="81202"/>
    <x v="1"/>
    <n v="38"/>
    <n v="3"/>
    <n v="2"/>
    <m/>
    <n v="1"/>
    <n v="3"/>
    <n v="6"/>
    <n v="65"/>
    <n v="1.68"/>
    <n v="154"/>
    <n v="3.98"/>
    <n v="73"/>
    <n v="1.8867692307692308"/>
    <n v="53.601361109275956"/>
    <n v="1.3853890255935939"/>
    <n v="2"/>
    <m/>
    <m/>
    <n v="5"/>
    <n v="3"/>
    <n v="1"/>
    <n v="3"/>
    <n v="3"/>
    <n v="1"/>
    <n v="1"/>
    <n v="0"/>
    <n v="0"/>
    <n v="1"/>
    <n v="2"/>
    <m/>
  </r>
  <r>
    <n v="81204"/>
    <x v="1"/>
    <n v="65"/>
    <n v="4"/>
    <n v="2"/>
    <m/>
    <n v="2"/>
    <n v="3"/>
    <n v="1"/>
    <n v="46"/>
    <n v="1.19"/>
    <n v="205"/>
    <n v="5.3"/>
    <n v="52"/>
    <n v="1.3452173913043477"/>
    <n v="47.581196472882162"/>
    <n v="1.2309048652767343"/>
    <n v="1"/>
    <n v="2"/>
    <m/>
    <n v="77"/>
    <n v="3"/>
    <n v="0"/>
    <n v="3"/>
    <n v="2"/>
    <n v="1"/>
    <m/>
    <n v="0"/>
    <n v="0"/>
    <n v="2"/>
    <n v="1"/>
    <n v="2"/>
  </r>
  <r>
    <n v="81210"/>
    <x v="1"/>
    <n v="69"/>
    <n v="3"/>
    <n v="2"/>
    <m/>
    <n v="2"/>
    <n v="4"/>
    <n v="1"/>
    <n v="49"/>
    <n v="1.27"/>
    <n v="161"/>
    <n v="4.16"/>
    <n v="43"/>
    <n v="1.1144897959183673"/>
    <n v="46.700998536551666"/>
    <n v="1.2104136355391961"/>
    <n v="2"/>
    <n v="2"/>
    <m/>
    <n v="15"/>
    <n v="3"/>
    <n v="1"/>
    <m/>
    <m/>
    <m/>
    <n v="5"/>
    <n v="0"/>
    <n v="0"/>
    <n v="1"/>
    <n v="1"/>
    <n v="2"/>
  </r>
  <r>
    <n v="81212"/>
    <x v="1"/>
    <n v="37"/>
    <n v="4"/>
    <n v="2"/>
    <m/>
    <n v="1"/>
    <n v="3"/>
    <n v="5"/>
    <n v="63"/>
    <n v="1.63"/>
    <n v="164"/>
    <n v="4.24"/>
    <n v="69"/>
    <n v="1.7852380952380953"/>
    <n v="66.853419479287908"/>
    <n v="1.7296995833530047"/>
    <n v="1"/>
    <m/>
    <m/>
    <n v="6"/>
    <n v="3"/>
    <n v="3"/>
    <n v="3"/>
    <n v="3"/>
    <n v="3"/>
    <n v="1"/>
    <n v="3"/>
    <n v="4"/>
    <n v="1"/>
    <n v="1"/>
    <n v="2"/>
  </r>
  <r>
    <n v="81216"/>
    <x v="1"/>
    <n v="30"/>
    <n v="7"/>
    <n v="2"/>
    <m/>
    <n v="1"/>
    <n v="5"/>
    <n v="1"/>
    <n v="69"/>
    <n v="1.78"/>
    <n v="219"/>
    <n v="5.66"/>
    <n v="67"/>
    <n v="1.7284057971014493"/>
    <n v="62.514117199422778"/>
    <n v="1.6126830234053993"/>
    <n v="1"/>
    <m/>
    <m/>
    <n v="15"/>
    <n v="1"/>
    <n v="1"/>
    <n v="3"/>
    <n v="2"/>
    <n v="1"/>
    <m/>
    <n v="1"/>
    <n v="0"/>
    <n v="2"/>
    <n v="1"/>
    <n v="2"/>
  </r>
  <r>
    <n v="81221"/>
    <x v="1"/>
    <n v="68"/>
    <n v="2"/>
    <n v="2"/>
    <m/>
    <n v="2"/>
    <n v="3"/>
    <n v="2"/>
    <n v="49"/>
    <n v="1.27"/>
    <n v="209"/>
    <n v="5.4"/>
    <n v="52"/>
    <n v="1.3477551020408165"/>
    <n v="53.337880115220486"/>
    <n v="1.3824307703332657"/>
    <n v="1"/>
    <n v="1"/>
    <n v="2"/>
    <n v="15"/>
    <n v="3"/>
    <n v="3"/>
    <n v="2"/>
    <n v="0"/>
    <n v="3"/>
    <n v="0"/>
    <n v="0"/>
    <n v="0"/>
    <n v="1"/>
    <n v="1"/>
    <n v="2"/>
  </r>
  <r>
    <n v="81223"/>
    <x v="1"/>
    <n v="21"/>
    <n v="4"/>
    <n v="2"/>
    <m/>
    <n v="1"/>
    <n v="3"/>
    <n v="5"/>
    <n v="47"/>
    <n v="1.22"/>
    <n v="165"/>
    <n v="4.2699999999999996"/>
    <n v="52"/>
    <n v="1.3497872340425532"/>
    <n v="41.729423454905898"/>
    <n v="1.083189289680536"/>
    <n v="2"/>
    <m/>
    <m/>
    <n v="4"/>
    <n v="3"/>
    <n v="2"/>
    <n v="3"/>
    <n v="2"/>
    <n v="2"/>
    <n v="0"/>
    <n v="0"/>
    <n v="2"/>
    <n v="1"/>
    <n v="1"/>
    <n v="2"/>
  </r>
  <r>
    <n v="81228"/>
    <x v="1"/>
    <n v="65"/>
    <n v="3"/>
    <n v="2"/>
    <m/>
    <n v="1"/>
    <n v="5"/>
    <n v="1"/>
    <n v="56"/>
    <n v="1.45"/>
    <n v="155"/>
    <n v="4.01"/>
    <n v="56"/>
    <n v="1.45"/>
    <n v="47.889650839740469"/>
    <n v="1.2399998878147085"/>
    <n v="2"/>
    <n v="2"/>
    <m/>
    <n v="15"/>
    <n v="2"/>
    <n v="3"/>
    <n v="3"/>
    <n v="3"/>
    <n v="3"/>
    <m/>
    <n v="1"/>
    <n v="0"/>
    <n v="2"/>
    <n v="1"/>
    <n v="2"/>
  </r>
  <r>
    <n v="81230"/>
    <x v="1"/>
    <n v="52"/>
    <n v="4"/>
    <n v="2"/>
    <m/>
    <n v="1"/>
    <n v="3"/>
    <n v="5"/>
    <n v="79"/>
    <n v="2.04"/>
    <n v="192"/>
    <n v="4.97"/>
    <n v="86"/>
    <n v="2.2207594936708861"/>
    <n v="83.130218361321781"/>
    <n v="2.1466537399632459"/>
    <n v="2"/>
    <n v="2"/>
    <m/>
    <n v="8"/>
    <n v="3"/>
    <n v="2"/>
    <n v="1"/>
    <n v="2"/>
    <n v="2"/>
    <n v="0"/>
    <n v="2"/>
    <n v="0"/>
    <n v="1"/>
    <n v="1"/>
    <n v="2"/>
  </r>
  <r>
    <n v="81231"/>
    <x v="1"/>
    <n v="44"/>
    <n v="4"/>
    <n v="2"/>
    <m/>
    <n v="1"/>
    <n v="4"/>
    <n v="5"/>
    <n v="42"/>
    <n v="1.0900000000000001"/>
    <n v="197"/>
    <n v="5.09"/>
    <n v="50"/>
    <n v="1.2976190476190479"/>
    <n v="33.996308319071652"/>
    <n v="0.88228514447114526"/>
    <n v="2"/>
    <n v="1"/>
    <n v="1"/>
    <n v="3"/>
    <n v="3"/>
    <n v="1"/>
    <n v="3"/>
    <n v="3"/>
    <n v="1"/>
    <m/>
    <n v="0"/>
    <n v="0"/>
    <n v="1"/>
    <n v="1"/>
    <n v="2"/>
  </r>
  <r>
    <n v="81232"/>
    <x v="1"/>
    <n v="59"/>
    <n v="3"/>
    <n v="2"/>
    <m/>
    <n v="1"/>
    <n v="4"/>
    <n v="1"/>
    <n v="52"/>
    <n v="1.34"/>
    <n v="263"/>
    <n v="6.8"/>
    <n v="52"/>
    <n v="1.34"/>
    <n v="50.354081324364088"/>
    <n v="1.2975859418201514"/>
    <n v="2"/>
    <n v="1"/>
    <n v="2"/>
    <n v="4"/>
    <n v="1"/>
    <n v="3"/>
    <n v="3"/>
    <n v="3"/>
    <n v="3"/>
    <n v="2"/>
    <n v="0"/>
    <n v="8"/>
    <n v="1"/>
    <n v="2"/>
    <m/>
  </r>
  <r>
    <n v="81238"/>
    <x v="1"/>
    <n v="21"/>
    <n v="3"/>
    <n v="2"/>
    <m/>
    <n v="1"/>
    <n v="2"/>
    <n v="1"/>
    <n v="51"/>
    <n v="1.32"/>
    <n v="185"/>
    <n v="4.78"/>
    <n v="50"/>
    <n v="1.2941176470588236"/>
    <n v="53.351884369441663"/>
    <n v="1.3808723013267257"/>
    <n v="2"/>
    <m/>
    <m/>
    <n v="7"/>
    <n v="3"/>
    <n v="3"/>
    <n v="4"/>
    <n v="4"/>
    <n v="4"/>
    <m/>
    <n v="0"/>
    <n v="0"/>
    <n v="2"/>
    <n v="2"/>
    <m/>
  </r>
  <r>
    <n v="81244"/>
    <x v="1"/>
    <n v="47"/>
    <n v="1"/>
    <n v="2"/>
    <m/>
    <n v="1"/>
    <n v="5"/>
    <n v="1"/>
    <n v="58"/>
    <n v="1.5"/>
    <n v="241"/>
    <n v="6.23"/>
    <n v="65"/>
    <n v="1.6810344827586208"/>
    <n v="75.711952222961656"/>
    <n v="1.9580677299041809"/>
    <n v="1"/>
    <n v="2"/>
    <m/>
    <n v="15"/>
    <n v="4"/>
    <n v="2"/>
    <n v="3"/>
    <n v="3"/>
    <n v="2"/>
    <n v="2"/>
    <n v="20"/>
    <n v="20"/>
    <n v="1"/>
    <n v="1"/>
    <n v="2"/>
  </r>
  <r>
    <n v="81248"/>
    <x v="1"/>
    <n v="68"/>
    <n v="3"/>
    <n v="2"/>
    <m/>
    <n v="1"/>
    <n v="3"/>
    <n v="2"/>
    <n v="51"/>
    <n v="1.32"/>
    <n v="227"/>
    <n v="5.87"/>
    <n v="52"/>
    <n v="1.3458823529411765"/>
    <n v="56.223165875520209"/>
    <n v="1.455187822660523"/>
    <n v="2"/>
    <n v="1"/>
    <n v="1"/>
    <n v="3"/>
    <n v="4"/>
    <n v="3"/>
    <n v="3"/>
    <n v="3"/>
    <n v="3"/>
    <m/>
    <n v="0"/>
    <n v="0"/>
    <n v="1"/>
    <n v="1"/>
    <n v="2"/>
  </r>
  <r>
    <n v="81251"/>
    <x v="1"/>
    <n v="80"/>
    <n v="3"/>
    <n v="2"/>
    <m/>
    <n v="2"/>
    <n v="3"/>
    <n v="2"/>
    <n v="86"/>
    <n v="2.2200000000000002"/>
    <n v="204"/>
    <n v="5.28"/>
    <n v="91"/>
    <n v="2.3490697674418608"/>
    <n v="82.725777168468284"/>
    <n v="2.1354793641162746"/>
    <n v="1"/>
    <n v="1"/>
    <n v="1"/>
    <n v="5"/>
    <n v="5"/>
    <n v="3"/>
    <n v="3"/>
    <n v="3"/>
    <n v="2"/>
    <m/>
    <n v="0"/>
    <n v="0"/>
    <n v="2"/>
    <n v="1"/>
    <n v="2"/>
  </r>
  <r>
    <n v="81262"/>
    <x v="1"/>
    <n v="71"/>
    <n v="3"/>
    <n v="2"/>
    <m/>
    <n v="1"/>
    <n v="4"/>
    <n v="1"/>
    <n v="74"/>
    <n v="1.91"/>
    <n v="215"/>
    <n v="5.56"/>
    <n v="78"/>
    <n v="2.013243243243243"/>
    <n v="65.422733292181007"/>
    <n v="1.6886137917306179"/>
    <n v="2"/>
    <n v="2"/>
    <m/>
    <n v="14"/>
    <n v="2"/>
    <n v="0"/>
    <m/>
    <m/>
    <m/>
    <n v="0"/>
    <n v="0"/>
    <n v="1"/>
    <n v="1"/>
    <n v="1"/>
    <n v="2"/>
  </r>
  <r>
    <n v="81264"/>
    <x v="1"/>
    <n v="21"/>
    <n v="3"/>
    <n v="2"/>
    <m/>
    <n v="1"/>
    <n v="3"/>
    <n v="5"/>
    <n v="43"/>
    <n v="1.1100000000000001"/>
    <n v="145"/>
    <n v="3.75"/>
    <n v="47"/>
    <n v="1.2132558139534884"/>
    <n v="44.000819677625557"/>
    <n v="1.1358351126084738"/>
    <n v="2"/>
    <m/>
    <m/>
    <n v="14"/>
    <n v="3"/>
    <n v="3"/>
    <n v="1"/>
    <n v="1"/>
    <n v="2"/>
    <n v="4"/>
    <n v="1"/>
    <n v="1"/>
    <n v="1"/>
    <n v="1"/>
    <n v="1"/>
  </r>
  <r>
    <n v="81267"/>
    <x v="1"/>
    <n v="75"/>
    <n v="2"/>
    <n v="2"/>
    <m/>
    <n v="1"/>
    <n v="4"/>
    <n v="3"/>
    <n v="64"/>
    <n v="1.66"/>
    <n v="249"/>
    <n v="6.44"/>
    <n v="73"/>
    <n v="1.8934374999999999"/>
    <n v="68.738289291223865"/>
    <n v="1.7828993784911189"/>
    <n v="1"/>
    <n v="2"/>
    <m/>
    <n v="8"/>
    <n v="3"/>
    <n v="3"/>
    <n v="3"/>
    <n v="3"/>
    <n v="3"/>
    <n v="0"/>
    <n v="17"/>
    <n v="0"/>
    <n v="2"/>
    <n v="1"/>
    <n v="2"/>
  </r>
  <r>
    <n v="81268"/>
    <x v="1"/>
    <n v="22"/>
    <n v="3"/>
    <n v="2"/>
    <m/>
    <n v="1"/>
    <n v="3"/>
    <n v="5"/>
    <n v="42"/>
    <n v="1.0900000000000001"/>
    <n v="212"/>
    <n v="5.48"/>
    <n v="48"/>
    <n v="1.245714285714286"/>
    <n v="38.760835411412842"/>
    <n v="1.0059359666295238"/>
    <n v="1"/>
    <m/>
    <m/>
    <n v="3"/>
    <n v="5"/>
    <n v="3"/>
    <n v="3"/>
    <n v="3"/>
    <n v="3"/>
    <n v="10"/>
    <n v="0"/>
    <n v="0"/>
    <n v="1"/>
    <n v="1"/>
    <n v="1"/>
  </r>
  <r>
    <n v="81269"/>
    <x v="1"/>
    <n v="80"/>
    <n v="3"/>
    <n v="2"/>
    <m/>
    <n v="1"/>
    <n v="2"/>
    <n v="1"/>
    <n v="40"/>
    <n v="1.03"/>
    <n v="255"/>
    <n v="6.59"/>
    <n v="38"/>
    <n v="0.97850000000000004"/>
    <n v="55.23965296797288"/>
    <n v="1.4224210639253017"/>
    <n v="2"/>
    <n v="2"/>
    <m/>
    <n v="5"/>
    <n v="4"/>
    <n v="3"/>
    <n v="3"/>
    <n v="3"/>
    <n v="3"/>
    <n v="3"/>
    <n v="0"/>
    <n v="0"/>
    <n v="1"/>
    <n v="1"/>
    <n v="2"/>
  </r>
  <r>
    <n v="81272"/>
    <x v="1"/>
    <n v="46"/>
    <n v="1"/>
    <n v="2"/>
    <m/>
    <n v="2"/>
    <n v="1"/>
    <n v="5"/>
    <n v="47"/>
    <n v="1.22"/>
    <n v="163"/>
    <n v="4.22"/>
    <n v="48"/>
    <n v="1.2459574468085106"/>
    <n v="35.496655663699386"/>
    <n v="0.92140255127049464"/>
    <n v="1"/>
    <n v="2"/>
    <m/>
    <n v="99"/>
    <n v="2"/>
    <n v="3"/>
    <n v="9"/>
    <n v="3"/>
    <n v="3"/>
    <m/>
    <n v="0"/>
    <n v="0"/>
    <n v="1"/>
    <n v="2"/>
    <m/>
  </r>
  <r>
    <n v="81275"/>
    <x v="1"/>
    <n v="50"/>
    <n v="1"/>
    <n v="2"/>
    <m/>
    <n v="2"/>
    <n v="1"/>
    <n v="1"/>
    <n v="63"/>
    <n v="1.63"/>
    <n v="189"/>
    <n v="4.8899999999999997"/>
    <n v="63"/>
    <n v="1.63"/>
    <n v="64.822434824375108"/>
    <n v="1.677151885138594"/>
    <n v="1"/>
    <n v="2"/>
    <m/>
    <n v="6"/>
    <n v="3"/>
    <n v="2"/>
    <m/>
    <m/>
    <m/>
    <m/>
    <n v="0"/>
    <n v="0"/>
    <n v="1"/>
    <n v="1"/>
    <n v="2"/>
  </r>
  <r>
    <n v="81276"/>
    <x v="1"/>
    <n v="48"/>
    <n v="3"/>
    <n v="2"/>
    <m/>
    <n v="1"/>
    <n v="5"/>
    <n v="1"/>
    <n v="83"/>
    <n v="2.15"/>
    <n v="345"/>
    <n v="8.92"/>
    <n v="90"/>
    <n v="2.3313253012048194"/>
    <n v="83.723668064802652"/>
    <n v="2.1687456185460925"/>
    <n v="2"/>
    <n v="2"/>
    <m/>
    <n v="15"/>
    <n v="2"/>
    <n v="3"/>
    <n v="3"/>
    <n v="3"/>
    <n v="3"/>
    <n v="1"/>
    <n v="0"/>
    <n v="0"/>
    <n v="1"/>
    <n v="1"/>
    <n v="2"/>
  </r>
  <r>
    <n v="81282"/>
    <x v="1"/>
    <n v="61"/>
    <n v="3"/>
    <n v="2"/>
    <m/>
    <n v="1"/>
    <n v="4"/>
    <n v="1"/>
    <n v="57"/>
    <n v="1.47"/>
    <n v="206"/>
    <n v="5.33"/>
    <n v="54"/>
    <n v="1.3926315789473684"/>
    <n v="62.969966340257173"/>
    <n v="1.6239622898276851"/>
    <n v="2"/>
    <n v="2"/>
    <m/>
    <n v="10"/>
    <n v="3"/>
    <n v="0"/>
    <n v="3"/>
    <n v="3"/>
    <n v="0"/>
    <n v="0"/>
    <n v="2"/>
    <n v="0"/>
    <n v="1"/>
    <n v="1"/>
    <n v="2"/>
  </r>
  <r>
    <n v="81283"/>
    <x v="1"/>
    <n v="67"/>
    <n v="1"/>
    <n v="2"/>
    <m/>
    <n v="2"/>
    <n v="1"/>
    <n v="1"/>
    <n v="54"/>
    <n v="1.4"/>
    <n v="217"/>
    <n v="5.61"/>
    <n v="49"/>
    <n v="1.2703703703703704"/>
    <n v="63.953951284484909"/>
    <n v="1.658065403671831"/>
    <n v="1"/>
    <n v="2"/>
    <m/>
    <n v="7"/>
    <n v="1"/>
    <n v="3"/>
    <n v="3"/>
    <n v="3"/>
    <n v="3"/>
    <m/>
    <n v="0"/>
    <n v="0"/>
    <n v="2"/>
    <n v="1"/>
    <n v="2"/>
  </r>
  <r>
    <n v="81284"/>
    <x v="1"/>
    <n v="64"/>
    <n v="2"/>
    <n v="2"/>
    <m/>
    <n v="2"/>
    <n v="4"/>
    <n v="1"/>
    <n v="75"/>
    <n v="1.94"/>
    <n v="182"/>
    <n v="4.71"/>
    <n v="83"/>
    <n v="2.1469333333333331"/>
    <n v="67.553357706023235"/>
    <n v="1.7473801859958011"/>
    <n v="1"/>
    <n v="1"/>
    <n v="2"/>
    <n v="6"/>
    <n v="3"/>
    <n v="3"/>
    <n v="3"/>
    <n v="3"/>
    <n v="3"/>
    <n v="0"/>
    <n v="0"/>
    <n v="0"/>
    <n v="2"/>
    <n v="1"/>
    <n v="2"/>
  </r>
  <r>
    <n v="81285"/>
    <x v="1"/>
    <n v="74"/>
    <n v="1"/>
    <n v="2"/>
    <m/>
    <n v="1"/>
    <n v="2"/>
    <n v="1"/>
    <n v="50"/>
    <n v="1.29"/>
    <n v="240"/>
    <n v="6.21"/>
    <n v="50"/>
    <n v="1.29"/>
    <n v="48.616730515997169"/>
    <n v="1.2543116473127269"/>
    <n v="1"/>
    <n v="2"/>
    <m/>
    <n v="77"/>
    <n v="3"/>
    <n v="0"/>
    <n v="3"/>
    <n v="3"/>
    <n v="3"/>
    <m/>
    <n v="0"/>
    <n v="4"/>
    <n v="1"/>
    <n v="1"/>
    <n v="2"/>
  </r>
  <r>
    <n v="81287"/>
    <x v="1"/>
    <n v="21"/>
    <n v="3"/>
    <n v="2"/>
    <m/>
    <n v="1"/>
    <n v="2"/>
    <n v="5"/>
    <n v="63"/>
    <n v="1.63"/>
    <n v="184"/>
    <n v="4.76"/>
    <n v="60"/>
    <n v="1.5523809523809524"/>
    <n v="66.672537560430541"/>
    <n v="1.7250196225952663"/>
    <n v="2"/>
    <m/>
    <m/>
    <n v="9"/>
    <n v="4"/>
    <n v="1"/>
    <n v="3"/>
    <n v="3"/>
    <n v="1"/>
    <n v="3"/>
    <n v="4"/>
    <n v="25"/>
    <n v="1"/>
    <n v="1"/>
    <n v="2"/>
  </r>
  <r>
    <n v="81288"/>
    <x v="1"/>
    <n v="71"/>
    <n v="6"/>
    <n v="2"/>
    <m/>
    <n v="2"/>
    <n v="5"/>
    <n v="2"/>
    <n v="76"/>
    <n v="1.97"/>
    <n v="234"/>
    <n v="6.05"/>
    <n v="83"/>
    <n v="2.1514473684210524"/>
    <n v="77.914104931463811"/>
    <n v="2.0196156146708382"/>
    <n v="1"/>
    <n v="2"/>
    <m/>
    <n v="4"/>
    <n v="3"/>
    <n v="0"/>
    <m/>
    <m/>
    <m/>
    <n v="1"/>
    <n v="2"/>
    <n v="0"/>
    <n v="1"/>
    <n v="1"/>
    <n v="2"/>
  </r>
  <r>
    <n v="81296"/>
    <x v="1"/>
    <n v="63"/>
    <n v="3"/>
    <n v="2"/>
    <m/>
    <n v="1"/>
    <n v="4"/>
    <n v="1"/>
    <n v="65"/>
    <n v="1.68"/>
    <n v="181"/>
    <n v="4.68"/>
    <n v="70"/>
    <n v="1.8092307692307692"/>
    <n v="61.933211175498279"/>
    <n v="1.600735304228263"/>
    <n v="2"/>
    <n v="2"/>
    <m/>
    <n v="4"/>
    <n v="3"/>
    <n v="0"/>
    <m/>
    <m/>
    <m/>
    <n v="0"/>
    <n v="0"/>
    <n v="0"/>
    <n v="1"/>
    <n v="1"/>
    <n v="2"/>
  </r>
  <r>
    <n v="81302"/>
    <x v="1"/>
    <n v="69"/>
    <n v="3"/>
    <n v="2"/>
    <m/>
    <n v="1"/>
    <n v="3"/>
    <n v="3"/>
    <n v="74"/>
    <n v="1.91"/>
    <n v="161"/>
    <n v="4.16"/>
    <n v="69"/>
    <n v="1.7809459459459458"/>
    <n v="87.461266229312486"/>
    <n v="2.2574461959187411"/>
    <n v="1"/>
    <n v="1"/>
    <n v="3"/>
    <n v="4"/>
    <n v="3"/>
    <n v="3"/>
    <n v="3"/>
    <n v="3"/>
    <n v="3"/>
    <m/>
    <n v="0"/>
    <n v="5"/>
    <n v="1"/>
    <n v="1"/>
    <n v="2"/>
  </r>
  <r>
    <n v="81309"/>
    <x v="1"/>
    <n v="55"/>
    <n v="6"/>
    <n v="2"/>
    <m/>
    <n v="2"/>
    <n v="3"/>
    <n v="1"/>
    <n v="56"/>
    <n v="1.45"/>
    <n v="209"/>
    <n v="5.4"/>
    <n v="55"/>
    <n v="1.4241071428571428"/>
    <n v="51.214373389779411"/>
    <n v="1.3260864538425026"/>
    <n v="1"/>
    <n v="2"/>
    <m/>
    <n v="7"/>
    <n v="1"/>
    <n v="0"/>
    <m/>
    <m/>
    <m/>
    <n v="0"/>
    <n v="0"/>
    <n v="0"/>
    <n v="1"/>
    <n v="1"/>
    <n v="2"/>
  </r>
  <r>
    <n v="81316"/>
    <x v="1"/>
    <n v="43"/>
    <n v="3"/>
    <n v="2"/>
    <m/>
    <n v="1"/>
    <n v="3"/>
    <n v="1"/>
    <n v="55"/>
    <n v="1.42"/>
    <n v="208"/>
    <n v="5.38"/>
    <n v="50"/>
    <n v="1.290909090909091"/>
    <n v="49.931200325798855"/>
    <n v="1.2891328084115341"/>
    <n v="2"/>
    <n v="1"/>
    <n v="2"/>
    <n v="7"/>
    <n v="4"/>
    <n v="0"/>
    <m/>
    <m/>
    <m/>
    <m/>
    <n v="0"/>
    <n v="1"/>
    <n v="1"/>
    <n v="1"/>
    <n v="1"/>
  </r>
  <r>
    <n v="81317"/>
    <x v="1"/>
    <n v="45"/>
    <n v="3"/>
    <n v="2"/>
    <m/>
    <n v="1"/>
    <n v="5"/>
    <n v="1"/>
    <n v="70"/>
    <n v="1.81"/>
    <n v="186"/>
    <n v="4.8099999999999996"/>
    <n v="80"/>
    <n v="2.0685714285714289"/>
    <n v="65.991769026643652"/>
    <n v="1.7063585991175001"/>
    <n v="2"/>
    <n v="2"/>
    <m/>
    <n v="15"/>
    <n v="2"/>
    <n v="3"/>
    <n v="2"/>
    <n v="2"/>
    <n v="2"/>
    <n v="2"/>
    <n v="4"/>
    <n v="0"/>
    <n v="1"/>
    <n v="1"/>
    <n v="2"/>
  </r>
  <r>
    <n v="81319"/>
    <x v="1"/>
    <n v="38"/>
    <n v="4"/>
    <n v="2"/>
    <m/>
    <n v="2"/>
    <n v="4"/>
    <n v="3"/>
    <n v="63"/>
    <n v="1.63"/>
    <n v="167"/>
    <n v="4.32"/>
    <n v="60"/>
    <n v="1.5523809523809524"/>
    <n v="65.50243517122972"/>
    <n v="1.6947455449064197"/>
    <n v="2"/>
    <m/>
    <m/>
    <n v="7"/>
    <n v="4"/>
    <n v="2"/>
    <n v="3"/>
    <n v="3"/>
    <n v="3"/>
    <n v="2"/>
    <n v="3"/>
    <n v="0"/>
    <n v="1"/>
    <n v="1"/>
    <n v="2"/>
  </r>
  <r>
    <n v="81321"/>
    <x v="1"/>
    <n v="80"/>
    <n v="1"/>
    <n v="2"/>
    <m/>
    <n v="2"/>
    <n v="2"/>
    <n v="2"/>
    <n v="59"/>
    <n v="1.53"/>
    <n v="171"/>
    <n v="4.42"/>
    <n v="63"/>
    <n v="1.633728813559322"/>
    <n v="63.314260805340858"/>
    <n v="1.6418782886808732"/>
    <n v="1"/>
    <n v="2"/>
    <m/>
    <n v="10"/>
    <n v="3"/>
    <n v="2"/>
    <n v="3"/>
    <n v="3"/>
    <n v="2"/>
    <m/>
    <n v="0"/>
    <n v="0"/>
    <n v="1"/>
    <n v="1"/>
    <n v="2"/>
  </r>
  <r>
    <n v="81322"/>
    <x v="1"/>
    <n v="55"/>
    <n v="6"/>
    <n v="2"/>
    <m/>
    <n v="2"/>
    <n v="3"/>
    <n v="3"/>
    <n v="63"/>
    <n v="1.63"/>
    <n v="195"/>
    <n v="5.04"/>
    <n v="65"/>
    <n v="1.6817460317460315"/>
    <n v="56.253757433918224"/>
    <n v="1.4554543590045508"/>
    <n v="1"/>
    <n v="2"/>
    <m/>
    <n v="7"/>
    <n v="3"/>
    <n v="3"/>
    <n v="0"/>
    <n v="0"/>
    <n v="0"/>
    <m/>
    <n v="0"/>
    <n v="0"/>
    <n v="2"/>
    <n v="1"/>
    <n v="2"/>
  </r>
  <r>
    <n v="81329"/>
    <x v="1"/>
    <n v="63"/>
    <n v="4"/>
    <n v="2"/>
    <m/>
    <n v="1"/>
    <n v="3"/>
    <n v="1"/>
    <n v="64"/>
    <n v="1.66"/>
    <n v="215"/>
    <n v="5.56"/>
    <n v="66"/>
    <n v="1.7118749999999998"/>
    <n v="67.849874292400912"/>
    <n v="1.7598561144591485"/>
    <n v="2"/>
    <n v="1"/>
    <n v="1"/>
    <n v="8"/>
    <n v="3"/>
    <n v="1"/>
    <m/>
    <m/>
    <m/>
    <n v="2"/>
    <n v="0"/>
    <n v="0"/>
    <n v="1"/>
    <n v="2"/>
    <m/>
  </r>
  <r>
    <n v="81331"/>
    <x v="1"/>
    <n v="27"/>
    <n v="3"/>
    <n v="2"/>
    <m/>
    <n v="2"/>
    <n v="5"/>
    <n v="5"/>
    <n v="61"/>
    <n v="1.58"/>
    <n v="161"/>
    <n v="4.16"/>
    <n v="66"/>
    <n v="1.7095081967213115"/>
    <n v="63.596775041359237"/>
    <n v="1.6472607305794689"/>
    <n v="1"/>
    <m/>
    <m/>
    <n v="8"/>
    <n v="4"/>
    <n v="1"/>
    <n v="3"/>
    <n v="3"/>
    <n v="2"/>
    <n v="0"/>
    <n v="10"/>
    <n v="0"/>
    <n v="2"/>
    <n v="1"/>
    <n v="2"/>
  </r>
  <r>
    <n v="81343"/>
    <x v="1"/>
    <n v="65"/>
    <n v="6"/>
    <n v="2"/>
    <m/>
    <n v="2"/>
    <n v="5"/>
    <n v="1"/>
    <n v="52"/>
    <n v="1.34"/>
    <n v="204"/>
    <n v="5.28"/>
    <n v="58"/>
    <n v="1.4946153846153847"/>
    <n v="53.375563262064603"/>
    <n v="1.3754472071378188"/>
    <n v="1"/>
    <n v="2"/>
    <m/>
    <n v="77"/>
    <n v="2"/>
    <n v="0"/>
    <m/>
    <m/>
    <m/>
    <n v="2"/>
    <n v="4"/>
    <n v="0"/>
    <n v="1"/>
    <n v="1"/>
    <n v="1"/>
  </r>
  <r>
    <n v="81345"/>
    <x v="1"/>
    <n v="63"/>
    <n v="4"/>
    <n v="2"/>
    <m/>
    <n v="1"/>
    <n v="3"/>
    <n v="3"/>
    <n v="54"/>
    <n v="1.4"/>
    <n v="206"/>
    <n v="5.33"/>
    <n v="54"/>
    <n v="1.4"/>
    <n v="65.292624019984061"/>
    <n v="1.6927717338514385"/>
    <n v="1"/>
    <n v="2"/>
    <m/>
    <n v="7"/>
    <n v="2"/>
    <n v="1"/>
    <n v="3"/>
    <n v="3"/>
    <n v="1"/>
    <n v="1"/>
    <n v="0"/>
    <n v="0"/>
    <n v="1"/>
    <n v="1"/>
    <n v="2"/>
  </r>
  <r>
    <n v="81350"/>
    <x v="1"/>
    <n v="58"/>
    <n v="2"/>
    <n v="2"/>
    <m/>
    <n v="2"/>
    <n v="4"/>
    <n v="1"/>
    <n v="64"/>
    <n v="1.66"/>
    <n v="245"/>
    <n v="6.34"/>
    <n v="71"/>
    <n v="1.8415625"/>
    <n v="57.693763910137676"/>
    <n v="1.4964320014191959"/>
    <n v="1"/>
    <n v="2"/>
    <m/>
    <n v="6"/>
    <n v="2"/>
    <n v="0"/>
    <m/>
    <m/>
    <m/>
    <m/>
    <n v="0"/>
    <n v="0"/>
    <n v="1"/>
    <n v="2"/>
    <m/>
  </r>
  <r>
    <n v="81357"/>
    <x v="1"/>
    <n v="66"/>
    <n v="3"/>
    <n v="2"/>
    <m/>
    <n v="1"/>
    <n v="4"/>
    <n v="3"/>
    <n v="54"/>
    <n v="1.4"/>
    <n v="208"/>
    <n v="5.38"/>
    <n v="54"/>
    <n v="1.4"/>
    <n v="59.384221673542783"/>
    <n v="1.5395909322770349"/>
    <n v="2"/>
    <n v="2"/>
    <m/>
    <n v="3"/>
    <n v="2"/>
    <n v="2"/>
    <n v="3"/>
    <n v="3"/>
    <n v="3"/>
    <n v="0"/>
    <n v="0"/>
    <n v="0"/>
    <n v="1"/>
    <n v="1"/>
    <n v="2"/>
  </r>
  <r>
    <n v="81358"/>
    <x v="1"/>
    <n v="77"/>
    <n v="4"/>
    <n v="2"/>
    <m/>
    <n v="2"/>
    <n v="1"/>
    <n v="2"/>
    <n v="54"/>
    <n v="1.4"/>
    <n v="233"/>
    <n v="6.03"/>
    <n v="60"/>
    <n v="1.5555555555555556"/>
    <n v="47.691243634926479"/>
    <n v="1.2364396497943901"/>
    <n v="1"/>
    <n v="2"/>
    <m/>
    <n v="2"/>
    <n v="5"/>
    <n v="0"/>
    <m/>
    <m/>
    <m/>
    <n v="0"/>
    <n v="0"/>
    <n v="0"/>
    <n v="2"/>
    <n v="1"/>
    <n v="2"/>
  </r>
  <r>
    <n v="81359"/>
    <x v="1"/>
    <n v="57"/>
    <n v="4"/>
    <n v="2"/>
    <m/>
    <n v="1"/>
    <n v="4"/>
    <n v="3"/>
    <n v="58"/>
    <n v="1.5"/>
    <n v="174"/>
    <n v="4.5"/>
    <n v="63"/>
    <n v="1.6293103448275863"/>
    <n v="75.684020301665072"/>
    <n v="1.957345352629269"/>
    <n v="2"/>
    <n v="2"/>
    <m/>
    <n v="3"/>
    <n v="3"/>
    <n v="1"/>
    <m/>
    <m/>
    <m/>
    <m/>
    <n v="0"/>
    <n v="8"/>
    <n v="2"/>
    <n v="1"/>
    <n v="2"/>
  </r>
  <r>
    <n v="81368"/>
    <x v="1"/>
    <n v="65"/>
    <n v="3"/>
    <n v="2"/>
    <m/>
    <n v="1"/>
    <n v="3"/>
    <n v="2"/>
    <n v="51"/>
    <n v="1.32"/>
    <n v="246"/>
    <n v="6.36"/>
    <n v="53"/>
    <n v="1.371764705882353"/>
    <n v="55.870475741263547"/>
    <n v="1.4460593721268211"/>
    <n v="1"/>
    <n v="1"/>
    <n v="2"/>
    <n v="7"/>
    <n v="2"/>
    <n v="0"/>
    <m/>
    <m/>
    <m/>
    <m/>
    <n v="0"/>
    <n v="0"/>
    <n v="1"/>
    <n v="1"/>
    <n v="2"/>
  </r>
  <r>
    <n v="81370"/>
    <x v="1"/>
    <n v="43"/>
    <n v="4"/>
    <n v="2"/>
    <m/>
    <n v="1"/>
    <n v="2"/>
    <n v="5"/>
    <n v="57"/>
    <n v="1.47"/>
    <n v="175"/>
    <n v="4.53"/>
    <n v="54"/>
    <n v="1.3926315789473684"/>
    <n v="55.376948856983397"/>
    <n v="1.4281423652590455"/>
    <n v="1"/>
    <n v="2"/>
    <m/>
    <n v="2"/>
    <n v="3"/>
    <n v="2"/>
    <n v="2"/>
    <n v="3"/>
    <n v="1"/>
    <m/>
    <n v="0"/>
    <n v="0"/>
    <n v="2"/>
    <n v="1"/>
    <n v="2"/>
  </r>
  <r>
    <n v="81372"/>
    <x v="1"/>
    <n v="31"/>
    <n v="3"/>
    <n v="2"/>
    <m/>
    <n v="1"/>
    <n v="4"/>
    <n v="1"/>
    <n v="57"/>
    <n v="1.47"/>
    <n v="206"/>
    <n v="5.33"/>
    <n v="53"/>
    <n v="1.3668421052631579"/>
    <n v="61.814077077233051"/>
    <n v="1.5941525140970629"/>
    <n v="2"/>
    <m/>
    <m/>
    <n v="10"/>
    <n v="3"/>
    <n v="1"/>
    <n v="3"/>
    <n v="1"/>
    <n v="1"/>
    <n v="2"/>
    <n v="0"/>
    <n v="0"/>
    <n v="1"/>
    <n v="1"/>
    <n v="2"/>
  </r>
  <r>
    <n v="81374"/>
    <x v="1"/>
    <n v="43"/>
    <n v="3"/>
    <n v="2"/>
    <m/>
    <n v="2"/>
    <n v="4"/>
    <n v="1"/>
    <n v="90"/>
    <n v="2.33"/>
    <n v="270"/>
    <n v="6.98"/>
    <n v="85"/>
    <n v="2.2005555555555558"/>
    <n v="83.308141915305086"/>
    <n v="2.1567552295851207"/>
    <n v="2"/>
    <n v="2"/>
    <m/>
    <n v="9"/>
    <n v="2"/>
    <n v="1"/>
    <n v="3"/>
    <n v="3"/>
    <n v="3"/>
    <n v="1"/>
    <n v="0"/>
    <n v="4"/>
    <n v="2"/>
    <n v="1"/>
    <n v="2"/>
  </r>
  <r>
    <n v="81375"/>
    <x v="1"/>
    <n v="41"/>
    <n v="6"/>
    <n v="2"/>
    <m/>
    <n v="2"/>
    <n v="4"/>
    <n v="1"/>
    <n v="27"/>
    <n v="0.7"/>
    <n v="174"/>
    <n v="4.5"/>
    <n v="24"/>
    <n v="0.62222222222222212"/>
    <n v="30.258907384152746"/>
    <n v="0.78449019144099708"/>
    <n v="2"/>
    <n v="2"/>
    <m/>
    <n v="14"/>
    <n v="3"/>
    <n v="2"/>
    <m/>
    <m/>
    <m/>
    <n v="2"/>
    <n v="0"/>
    <n v="0"/>
    <n v="1"/>
    <n v="1"/>
    <n v="2"/>
  </r>
  <r>
    <n v="81378"/>
    <x v="1"/>
    <n v="49"/>
    <n v="3"/>
    <n v="2"/>
    <m/>
    <n v="1"/>
    <n v="2"/>
    <n v="5"/>
    <n v="40"/>
    <n v="1.03"/>
    <n v="155"/>
    <n v="4.01"/>
    <n v="50"/>
    <n v="1.2875000000000001"/>
    <n v="39.592805775903138"/>
    <n v="1.0195147487295058"/>
    <n v="2"/>
    <n v="2"/>
    <m/>
    <n v="5"/>
    <n v="5"/>
    <n v="1"/>
    <n v="3"/>
    <n v="3"/>
    <n v="2"/>
    <n v="0"/>
    <n v="1"/>
    <n v="1"/>
    <n v="1"/>
    <n v="1"/>
    <n v="2"/>
  </r>
  <r>
    <n v="81381"/>
    <x v="1"/>
    <n v="73"/>
    <n v="3"/>
    <n v="2"/>
    <m/>
    <n v="2"/>
    <n v="1"/>
    <n v="2"/>
    <n v="55"/>
    <n v="1.42"/>
    <n v="190"/>
    <n v="4.91"/>
    <n v="58"/>
    <n v="1.4974545454545454"/>
    <n v="49.059096888751334"/>
    <n v="1.26661668330958"/>
    <n v="1"/>
    <n v="2"/>
    <m/>
    <n v="3"/>
    <n v="1"/>
    <n v="3"/>
    <n v="3"/>
    <n v="3"/>
    <n v="3"/>
    <n v="0"/>
    <n v="0"/>
    <n v="1"/>
    <n v="2"/>
    <n v="1"/>
    <n v="2"/>
  </r>
  <r>
    <n v="81406"/>
    <x v="1"/>
    <n v="26"/>
    <n v="3"/>
    <n v="2"/>
    <m/>
    <n v="1"/>
    <n v="3"/>
    <n v="1"/>
    <n v="36"/>
    <n v="0.93"/>
    <n v="163"/>
    <n v="4.22"/>
    <n v="43"/>
    <n v="1.1108333333333333"/>
    <n v="28.866623268749827"/>
    <n v="0.74572110110937062"/>
    <n v="2"/>
    <m/>
    <m/>
    <n v="3"/>
    <n v="2"/>
    <n v="2"/>
    <n v="3"/>
    <n v="2"/>
    <n v="2"/>
    <n v="1"/>
    <n v="0"/>
    <n v="0"/>
    <n v="1"/>
    <n v="1"/>
    <n v="2"/>
  </r>
  <r>
    <n v="81408"/>
    <x v="1"/>
    <n v="30"/>
    <n v="3"/>
    <n v="2"/>
    <m/>
    <n v="1"/>
    <n v="2"/>
    <n v="1"/>
    <n v="44"/>
    <n v="1.1399999999999999"/>
    <n v="184"/>
    <n v="4.76"/>
    <n v="49"/>
    <n v="1.2695454545454543"/>
    <n v="42.831957619621548"/>
    <n v="1.1097370837811036"/>
    <n v="2"/>
    <m/>
    <m/>
    <n v="7"/>
    <n v="3"/>
    <n v="3"/>
    <n v="3"/>
    <n v="3"/>
    <n v="3"/>
    <m/>
    <n v="0"/>
    <n v="1"/>
    <n v="2"/>
    <n v="1"/>
    <n v="2"/>
  </r>
  <r>
    <n v="81409"/>
    <x v="1"/>
    <n v="65"/>
    <n v="7"/>
    <n v="2"/>
    <m/>
    <n v="1"/>
    <n v="3"/>
    <n v="5"/>
    <n v="99"/>
    <n v="2.56"/>
    <n v="172"/>
    <n v="4.45"/>
    <n v="96"/>
    <n v="2.4824242424242424"/>
    <n v="97.43595965529714"/>
    <n v="2.5195561284602088"/>
    <n v="1"/>
    <n v="1"/>
    <n v="1"/>
    <n v="10"/>
    <n v="3"/>
    <n v="3"/>
    <n v="3"/>
    <n v="3"/>
    <n v="3"/>
    <m/>
    <n v="2"/>
    <n v="0"/>
    <n v="1"/>
    <n v="1"/>
    <n v="2"/>
  </r>
  <r>
    <n v="81413"/>
    <x v="1"/>
    <n v="50"/>
    <n v="3"/>
    <n v="2"/>
    <m/>
    <n v="1"/>
    <n v="5"/>
    <n v="3"/>
    <n v="106"/>
    <n v="2.74"/>
    <n v="227"/>
    <n v="5.87"/>
    <n v="104"/>
    <n v="2.6883018867924533"/>
    <n v="106.66774775298926"/>
    <n v="2.7572606494640617"/>
    <n v="1"/>
    <n v="1"/>
    <n v="2"/>
    <n v="10"/>
    <n v="1"/>
    <n v="2"/>
    <n v="3"/>
    <n v="2"/>
    <n v="1"/>
    <n v="0"/>
    <n v="8"/>
    <n v="0"/>
    <n v="1"/>
    <n v="1"/>
    <n v="2"/>
  </r>
  <r>
    <n v="81418"/>
    <x v="1"/>
    <n v="61"/>
    <n v="4"/>
    <n v="2"/>
    <m/>
    <n v="1"/>
    <n v="2"/>
    <n v="5"/>
    <n v="95"/>
    <n v="2.46"/>
    <n v="227"/>
    <n v="5.87"/>
    <n v="104"/>
    <n v="2.6930526315789476"/>
    <n v="84.786481156244236"/>
    <n v="2.1955236173090613"/>
    <n v="1"/>
    <n v="2"/>
    <m/>
    <n v="5"/>
    <n v="2"/>
    <n v="1"/>
    <n v="2"/>
    <n v="2"/>
    <n v="2"/>
    <n v="3"/>
    <n v="0"/>
    <n v="8"/>
    <n v="2"/>
    <n v="1"/>
    <n v="2"/>
  </r>
  <r>
    <n v="81428"/>
    <x v="1"/>
    <n v="26"/>
    <n v="4"/>
    <n v="2"/>
    <m/>
    <n v="1"/>
    <n v="4"/>
    <n v="6"/>
    <n v="68"/>
    <n v="1.76"/>
    <n v="141"/>
    <n v="3.65"/>
    <n v="71"/>
    <n v="1.8376470588235294"/>
    <n v="62.35673514726345"/>
    <n v="1.6139390273409364"/>
    <n v="2"/>
    <m/>
    <m/>
    <n v="6"/>
    <n v="5"/>
    <n v="3"/>
    <m/>
    <m/>
    <m/>
    <n v="5"/>
    <n v="0"/>
    <n v="0"/>
    <n v="1"/>
    <n v="1"/>
    <n v="2"/>
  </r>
  <r>
    <n v="81429"/>
    <x v="1"/>
    <n v="65"/>
    <n v="3"/>
    <n v="2"/>
    <m/>
    <n v="1"/>
    <n v="5"/>
    <n v="1"/>
    <n v="48"/>
    <n v="1.24"/>
    <n v="211"/>
    <n v="5.46"/>
    <n v="50"/>
    <n v="1.2916666666666667"/>
    <n v="41.863102422259971"/>
    <n v="1.0814634792417159"/>
    <n v="2"/>
    <n v="2"/>
    <m/>
    <n v="15"/>
    <n v="2"/>
    <n v="3"/>
    <n v="3"/>
    <n v="3"/>
    <n v="3"/>
    <n v="2"/>
    <n v="0"/>
    <n v="1"/>
    <n v="1"/>
    <n v="1"/>
    <n v="2"/>
  </r>
  <r>
    <n v="81436"/>
    <x v="1"/>
    <n v="80"/>
    <n v="3"/>
    <n v="2"/>
    <m/>
    <n v="1"/>
    <n v="2"/>
    <n v="2"/>
    <n v="57"/>
    <n v="1.47"/>
    <n v="179"/>
    <n v="4.63"/>
    <n v="52"/>
    <n v="1.3410526315789473"/>
    <n v="51.377348588820979"/>
    <n v="1.3249947793959096"/>
    <n v="2"/>
    <n v="2"/>
    <m/>
    <n v="2"/>
    <n v="3"/>
    <n v="2"/>
    <m/>
    <m/>
    <m/>
    <n v="0"/>
    <n v="0"/>
    <n v="4"/>
    <n v="1"/>
    <n v="1"/>
    <n v="2"/>
  </r>
  <r>
    <n v="81438"/>
    <x v="1"/>
    <n v="56"/>
    <n v="1"/>
    <n v="2"/>
    <m/>
    <n v="1"/>
    <n v="4"/>
    <n v="3"/>
    <n v="50"/>
    <n v="1.29"/>
    <n v="176"/>
    <n v="4.55"/>
    <n v="56"/>
    <n v="1.4448000000000001"/>
    <n v="50.977676348502115"/>
    <n v="1.3152240497913548"/>
    <n v="1"/>
    <n v="1"/>
    <n v="2"/>
    <n v="9"/>
    <n v="5"/>
    <n v="2"/>
    <m/>
    <m/>
    <m/>
    <n v="1"/>
    <n v="0"/>
    <n v="0"/>
    <n v="1"/>
    <n v="2"/>
    <m/>
  </r>
  <r>
    <n v="81442"/>
    <x v="1"/>
    <n v="32"/>
    <n v="2"/>
    <n v="2"/>
    <m/>
    <n v="2"/>
    <n v="1"/>
    <n v="3"/>
    <n v="62"/>
    <n v="1.6"/>
    <n v="182"/>
    <n v="4.71"/>
    <n v="60"/>
    <n v="1.5483870967741935"/>
    <n v="56.10631818213767"/>
    <n v="1.4479049853454884"/>
    <n v="1"/>
    <m/>
    <m/>
    <n v="77"/>
    <n v="4"/>
    <n v="3"/>
    <n v="3"/>
    <n v="3"/>
    <n v="3"/>
    <n v="2"/>
    <n v="0"/>
    <n v="0"/>
    <n v="1"/>
    <n v="2"/>
    <m/>
  </r>
  <r>
    <n v="81444"/>
    <x v="1"/>
    <n v="51"/>
    <n v="1"/>
    <n v="2"/>
    <m/>
    <n v="2"/>
    <n v="4"/>
    <n v="1"/>
    <n v="46"/>
    <n v="1.19"/>
    <n v="183"/>
    <n v="4.7300000000000004"/>
    <n v="51"/>
    <n v="1.3193478260869564"/>
    <n v="42.121252184898125"/>
    <n v="1.0896584804354079"/>
    <n v="1"/>
    <n v="1"/>
    <n v="1"/>
    <n v="10"/>
    <n v="1"/>
    <n v="3"/>
    <n v="3"/>
    <n v="3"/>
    <n v="3"/>
    <m/>
    <n v="0"/>
    <n v="0"/>
    <n v="1"/>
    <n v="1"/>
    <n v="2"/>
  </r>
  <r>
    <n v="81447"/>
    <x v="1"/>
    <n v="69"/>
    <n v="3"/>
    <n v="2"/>
    <m/>
    <n v="1"/>
    <n v="5"/>
    <n v="5"/>
    <n v="59"/>
    <n v="1.53"/>
    <n v="139"/>
    <n v="3.59"/>
    <n v="68"/>
    <n v="1.7633898305084748"/>
    <n v="60.191937743681201"/>
    <n v="1.5609095719971566"/>
    <n v="2"/>
    <n v="1"/>
    <n v="2"/>
    <n v="2"/>
    <n v="1"/>
    <n v="3"/>
    <n v="3"/>
    <n v="3"/>
    <n v="3"/>
    <n v="0"/>
    <n v="0"/>
    <n v="0"/>
    <n v="2"/>
    <n v="1"/>
    <n v="2"/>
  </r>
  <r>
    <n v="81450"/>
    <x v="1"/>
    <n v="56"/>
    <n v="6"/>
    <n v="2"/>
    <m/>
    <n v="2"/>
    <n v="2"/>
    <n v="3"/>
    <n v="47"/>
    <n v="1.22"/>
    <n v="180"/>
    <n v="4.6500000000000004"/>
    <n v="53"/>
    <n v="1.3757446808510638"/>
    <n v="47.064121711749301"/>
    <n v="1.221664435922003"/>
    <n v="1"/>
    <n v="2"/>
    <m/>
    <n v="8"/>
    <n v="3"/>
    <n v="3"/>
    <n v="2"/>
    <n v="2"/>
    <n v="2"/>
    <n v="0"/>
    <n v="0"/>
    <n v="0"/>
    <n v="1"/>
    <n v="1"/>
    <n v="2"/>
  </r>
  <r>
    <n v="81453"/>
    <x v="1"/>
    <n v="22"/>
    <n v="4"/>
    <n v="2"/>
    <m/>
    <n v="1"/>
    <n v="4"/>
    <n v="5"/>
    <n v="83"/>
    <n v="2.15"/>
    <n v="201"/>
    <n v="5.2"/>
    <n v="79"/>
    <n v="2.0463855421686747"/>
    <n v="81.35250871351441"/>
    <n v="2.107324020892241"/>
    <n v="2"/>
    <m/>
    <m/>
    <n v="15"/>
    <n v="3"/>
    <n v="2"/>
    <m/>
    <m/>
    <m/>
    <n v="3"/>
    <n v="0"/>
    <n v="1"/>
    <n v="1"/>
    <n v="1"/>
    <n v="2"/>
  </r>
  <r>
    <n v="81457"/>
    <x v="1"/>
    <n v="45"/>
    <n v="3"/>
    <n v="2"/>
    <m/>
    <n v="2"/>
    <n v="5"/>
    <n v="1"/>
    <n v="57"/>
    <n v="1.47"/>
    <n v="136"/>
    <n v="3.52"/>
    <n v="63"/>
    <n v="1.6247368421052633"/>
    <n v="62.224954459721893"/>
    <n v="1.6047488255401963"/>
    <n v="2"/>
    <n v="2"/>
    <m/>
    <n v="15"/>
    <n v="2"/>
    <n v="2"/>
    <n v="3"/>
    <n v="3"/>
    <n v="2"/>
    <n v="1"/>
    <n v="0"/>
    <n v="0"/>
    <n v="1"/>
    <n v="1"/>
    <n v="2"/>
  </r>
  <r>
    <n v="81460"/>
    <x v="1"/>
    <n v="46"/>
    <n v="4"/>
    <n v="2"/>
    <m/>
    <n v="2"/>
    <n v="4"/>
    <n v="1"/>
    <n v="52"/>
    <n v="1.34"/>
    <n v="135"/>
    <n v="3.49"/>
    <n v="46"/>
    <n v="1.1853846153846155"/>
    <n v="60.818755375991536"/>
    <n v="1.5672525423813206"/>
    <n v="1"/>
    <n v="2"/>
    <m/>
    <n v="14"/>
    <n v="1"/>
    <n v="0"/>
    <n v="2"/>
    <n v="3"/>
    <n v="1"/>
    <m/>
    <n v="0"/>
    <n v="1"/>
    <n v="2"/>
    <n v="1"/>
    <n v="2"/>
  </r>
  <r>
    <n v="81462"/>
    <x v="1"/>
    <n v="53"/>
    <n v="2"/>
    <n v="2"/>
    <m/>
    <n v="2"/>
    <n v="3"/>
    <n v="1"/>
    <n v="55"/>
    <n v="1.42"/>
    <n v="218"/>
    <n v="5.64"/>
    <n v="58"/>
    <n v="1.4974545454545454"/>
    <n v="56.204967774066972"/>
    <n v="1.4511100770759107"/>
    <n v="1"/>
    <n v="1"/>
    <n v="1"/>
    <n v="77"/>
    <n v="4"/>
    <n v="2"/>
    <n v="2"/>
    <n v="2"/>
    <n v="2"/>
    <n v="2"/>
    <n v="0"/>
    <n v="0"/>
    <n v="2"/>
    <n v="1"/>
    <n v="1"/>
  </r>
  <r>
    <n v="81463"/>
    <x v="1"/>
    <n v="53"/>
    <n v="4"/>
    <n v="2"/>
    <m/>
    <n v="1"/>
    <n v="2"/>
    <n v="4"/>
    <n v="44"/>
    <n v="1.1399999999999999"/>
    <n v="132"/>
    <n v="3.41"/>
    <n v="45"/>
    <n v="1.1659090909090908"/>
    <n v="28.980939907405762"/>
    <n v="0.75086980669187653"/>
    <n v="1"/>
    <n v="1"/>
    <n v="1"/>
    <n v="5"/>
    <n v="4"/>
    <n v="0"/>
    <m/>
    <m/>
    <m/>
    <n v="0"/>
    <n v="1"/>
    <n v="0"/>
    <n v="2"/>
    <n v="1"/>
    <n v="2"/>
  </r>
  <r>
    <n v="81465"/>
    <x v="1"/>
    <n v="68"/>
    <n v="6"/>
    <n v="2"/>
    <m/>
    <n v="2"/>
    <n v="4"/>
    <n v="1"/>
    <n v="44"/>
    <n v="1.1399999999999999"/>
    <n v="193"/>
    <n v="4.99"/>
    <n v="48"/>
    <n v="1.2436363636363637"/>
    <n v="37.898847925915838"/>
    <n v="0.98192469626236478"/>
    <n v="1"/>
    <n v="2"/>
    <m/>
    <n v="3"/>
    <n v="2"/>
    <n v="0"/>
    <m/>
    <m/>
    <m/>
    <n v="1"/>
    <n v="0"/>
    <n v="0"/>
    <n v="1"/>
    <n v="1"/>
    <n v="2"/>
  </r>
  <r>
    <n v="81470"/>
    <x v="1"/>
    <n v="43"/>
    <n v="6"/>
    <n v="2"/>
    <m/>
    <n v="2"/>
    <n v="5"/>
    <n v="1"/>
    <n v="69"/>
    <n v="1.78"/>
    <n v="223"/>
    <n v="5.77"/>
    <n v="77"/>
    <n v="1.9863768115942029"/>
    <n v="67.892251475337375"/>
    <n v="1.7514232989289933"/>
    <n v="1"/>
    <n v="2"/>
    <m/>
    <n v="14"/>
    <n v="2"/>
    <n v="2"/>
    <n v="4"/>
    <n v="4"/>
    <n v="4"/>
    <n v="0"/>
    <n v="0"/>
    <n v="3"/>
    <n v="2"/>
    <n v="1"/>
    <n v="2"/>
  </r>
  <r>
    <n v="81474"/>
    <x v="1"/>
    <n v="78"/>
    <n v="3"/>
    <n v="2"/>
    <m/>
    <n v="1"/>
    <n v="2"/>
    <n v="3"/>
    <n v="74"/>
    <n v="1.91"/>
    <n v="137"/>
    <n v="3.54"/>
    <n v="69"/>
    <n v="1.7809459459459458"/>
    <n v="70.761479243662649"/>
    <n v="1.8264111534512928"/>
    <n v="2"/>
    <n v="2"/>
    <m/>
    <n v="7"/>
    <n v="4"/>
    <n v="3"/>
    <n v="3"/>
    <n v="3"/>
    <n v="3"/>
    <n v="1"/>
    <n v="0"/>
    <n v="8"/>
    <n v="1"/>
    <n v="1"/>
    <n v="2"/>
  </r>
  <r>
    <n v="81475"/>
    <x v="1"/>
    <n v="42"/>
    <n v="3"/>
    <n v="2"/>
    <m/>
    <n v="1"/>
    <n v="4"/>
    <n v="4"/>
    <n v="64"/>
    <n v="1.66"/>
    <n v="149"/>
    <n v="3.85"/>
    <n v="61"/>
    <n v="1.5821874999999999"/>
    <n v="65.488108055386661"/>
    <n v="1.6985978026865913"/>
    <n v="1"/>
    <n v="2"/>
    <m/>
    <n v="5"/>
    <n v="4"/>
    <n v="2"/>
    <n v="3"/>
    <n v="2"/>
    <n v="2"/>
    <m/>
    <n v="30"/>
    <n v="30"/>
    <n v="1"/>
    <n v="2"/>
    <m/>
  </r>
  <r>
    <n v="81477"/>
    <x v="1"/>
    <n v="70"/>
    <n v="3"/>
    <n v="2"/>
    <m/>
    <n v="1"/>
    <n v="4"/>
    <n v="1"/>
    <n v="81"/>
    <n v="2.09"/>
    <n v="265"/>
    <n v="6.85"/>
    <n v="83"/>
    <n v="2.1416049382716049"/>
    <n v="75.946877276210273"/>
    <n v="1.9596169568799933"/>
    <n v="2"/>
    <n v="2"/>
    <m/>
    <n v="7"/>
    <n v="1"/>
    <n v="2"/>
    <n v="3"/>
    <n v="3"/>
    <n v="2"/>
    <n v="0"/>
    <n v="1"/>
    <n v="0"/>
    <n v="1"/>
    <n v="1"/>
    <n v="2"/>
  </r>
  <r>
    <n v="81481"/>
    <x v="1"/>
    <n v="28"/>
    <n v="2"/>
    <n v="2"/>
    <m/>
    <n v="2"/>
    <n v="3"/>
    <n v="1"/>
    <n v="36"/>
    <n v="0.93"/>
    <n v="178"/>
    <n v="4.5999999999999996"/>
    <n v="39"/>
    <n v="1.0075000000000001"/>
    <n v="35.396662138628827"/>
    <n v="0.91441377191457796"/>
    <n v="1"/>
    <m/>
    <m/>
    <n v="9"/>
    <n v="3"/>
    <n v="2"/>
    <n v="3"/>
    <n v="3"/>
    <n v="2"/>
    <n v="7"/>
    <n v="30"/>
    <n v="0"/>
    <n v="1"/>
    <n v="1"/>
    <n v="2"/>
  </r>
  <r>
    <n v="81490"/>
    <x v="1"/>
    <n v="26"/>
    <n v="3"/>
    <n v="2"/>
    <m/>
    <n v="1"/>
    <n v="4"/>
    <n v="5"/>
    <n v="44"/>
    <n v="1.1399999999999999"/>
    <n v="210"/>
    <n v="5.43"/>
    <n v="53"/>
    <n v="1.3731818181818181"/>
    <n v="37.312407371334658"/>
    <n v="0.96673055462094337"/>
    <n v="2"/>
    <m/>
    <m/>
    <n v="6"/>
    <n v="3"/>
    <n v="1"/>
    <m/>
    <m/>
    <m/>
    <n v="7"/>
    <n v="0"/>
    <n v="4"/>
    <n v="1"/>
    <n v="2"/>
    <m/>
  </r>
  <r>
    <n v="81492"/>
    <x v="1"/>
    <n v="51"/>
    <n v="6"/>
    <n v="2"/>
    <m/>
    <n v="2"/>
    <n v="5"/>
    <n v="1"/>
    <n v="69"/>
    <n v="1.78"/>
    <n v="216"/>
    <n v="5.59"/>
    <n v="69"/>
    <n v="1.78"/>
    <n v="55.074055600858728"/>
    <n v="1.4207509995583845"/>
    <n v="1"/>
    <n v="2"/>
    <m/>
    <n v="14"/>
    <n v="1"/>
    <n v="2"/>
    <n v="2"/>
    <n v="2"/>
    <n v="2"/>
    <n v="2"/>
    <n v="0"/>
    <n v="0"/>
    <n v="1"/>
    <n v="1"/>
    <n v="2"/>
  </r>
  <r>
    <n v="81495"/>
    <x v="1"/>
    <n v="74"/>
    <n v="3"/>
    <n v="2"/>
    <m/>
    <n v="1"/>
    <n v="4"/>
    <n v="1"/>
    <n v="82"/>
    <n v="2.12"/>
    <n v="181"/>
    <n v="4.68"/>
    <n v="82"/>
    <n v="2.12"/>
    <n v="78.42004308357555"/>
    <n v="2.027445016307075"/>
    <n v="2"/>
    <n v="2"/>
    <m/>
    <n v="77"/>
    <n v="3"/>
    <n v="0"/>
    <n v="3"/>
    <n v="3"/>
    <n v="3"/>
    <m/>
    <n v="0"/>
    <n v="2"/>
    <n v="2"/>
    <n v="1"/>
    <n v="2"/>
  </r>
  <r>
    <n v="81497"/>
    <x v="1"/>
    <n v="72"/>
    <n v="6"/>
    <n v="2"/>
    <m/>
    <n v="2"/>
    <n v="5"/>
    <n v="1"/>
    <n v="65"/>
    <n v="1.68"/>
    <n v="254"/>
    <n v="6.57"/>
    <n v="62"/>
    <n v="1.6024615384615384"/>
    <n v="54.853966243343926"/>
    <n v="1.4177640505971967"/>
    <n v="2"/>
    <n v="2"/>
    <m/>
    <n v="8"/>
    <n v="2"/>
    <n v="0"/>
    <m/>
    <m/>
    <m/>
    <m/>
    <n v="0"/>
    <n v="1"/>
    <n v="2"/>
    <n v="1"/>
    <n v="2"/>
  </r>
  <r>
    <n v="81503"/>
    <x v="1"/>
    <n v="43"/>
    <n v="6"/>
    <n v="2"/>
    <m/>
    <n v="2"/>
    <n v="3"/>
    <n v="5"/>
    <n v="34"/>
    <n v="0.88"/>
    <n v="159"/>
    <n v="4.1100000000000003"/>
    <n v="36"/>
    <n v="0.93176470588235294"/>
    <n v="45.436123254323753"/>
    <n v="1.1759937783472032"/>
    <n v="1"/>
    <n v="2"/>
    <m/>
    <n v="14"/>
    <n v="3"/>
    <n v="2"/>
    <m/>
    <m/>
    <m/>
    <n v="7"/>
    <n v="0"/>
    <n v="0"/>
    <n v="1"/>
    <n v="1"/>
    <n v="2"/>
  </r>
  <r>
    <n v="81506"/>
    <x v="1"/>
    <n v="22"/>
    <n v="3"/>
    <n v="2"/>
    <m/>
    <n v="1"/>
    <n v="4"/>
    <n v="6"/>
    <n v="42"/>
    <n v="1.0900000000000001"/>
    <n v="214"/>
    <n v="5.53"/>
    <n v="44"/>
    <n v="1.141904761904762"/>
    <n v="45.132485797678711"/>
    <n v="1.171295464749281"/>
    <n v="2"/>
    <m/>
    <m/>
    <n v="2"/>
    <n v="3"/>
    <n v="0"/>
    <m/>
    <m/>
    <m/>
    <m/>
    <n v="0"/>
    <n v="5"/>
    <n v="1"/>
    <n v="1"/>
    <n v="2"/>
  </r>
  <r>
    <n v="81508"/>
    <x v="1"/>
    <n v="52"/>
    <n v="2"/>
    <n v="2"/>
    <m/>
    <n v="2"/>
    <n v="3"/>
    <n v="1"/>
    <n v="47"/>
    <n v="1.22"/>
    <n v="168"/>
    <n v="4.34"/>
    <n v="51"/>
    <n v="1.3238297872340425"/>
    <n v="44.170416299514088"/>
    <n v="1.1465512316044082"/>
    <n v="2"/>
    <n v="2"/>
    <m/>
    <n v="9"/>
    <n v="2"/>
    <n v="3"/>
    <n v="3"/>
    <n v="3"/>
    <n v="3"/>
    <n v="1"/>
    <n v="3"/>
    <n v="3"/>
    <n v="1"/>
    <n v="1"/>
    <n v="2"/>
  </r>
  <r>
    <n v="81521"/>
    <x v="1"/>
    <n v="55"/>
    <n v="2"/>
    <n v="2"/>
    <m/>
    <n v="2"/>
    <n v="4"/>
    <n v="1"/>
    <n v="80"/>
    <n v="2.0699999999999998"/>
    <n v="158"/>
    <n v="4.09"/>
    <n v="89"/>
    <n v="2.3028749999999998"/>
    <n v="83.063542716822539"/>
    <n v="2.1492691677977831"/>
    <n v="1"/>
    <n v="2"/>
    <m/>
    <n v="15"/>
    <n v="3"/>
    <n v="3"/>
    <m/>
    <m/>
    <m/>
    <m/>
    <n v="0"/>
    <n v="0"/>
    <n v="1"/>
    <n v="1"/>
    <n v="2"/>
  </r>
  <r>
    <n v="81523"/>
    <x v="1"/>
    <n v="57"/>
    <n v="4"/>
    <n v="2"/>
    <m/>
    <n v="1"/>
    <n v="3"/>
    <n v="2"/>
    <n v="59"/>
    <n v="1.53"/>
    <n v="172"/>
    <n v="4.45"/>
    <n v="57"/>
    <n v="1.4781355932203391"/>
    <n v="60.904350093222973"/>
    <n v="1.5793839939429009"/>
    <n v="2"/>
    <n v="2"/>
    <m/>
    <n v="3"/>
    <n v="4"/>
    <n v="1"/>
    <m/>
    <m/>
    <m/>
    <n v="2"/>
    <n v="1"/>
    <n v="0"/>
    <n v="1"/>
    <n v="1"/>
    <n v="2"/>
  </r>
  <r>
    <n v="81528"/>
    <x v="1"/>
    <n v="41"/>
    <n v="7"/>
    <n v="2"/>
    <m/>
    <n v="1"/>
    <n v="3"/>
    <n v="6"/>
    <n v="32"/>
    <n v="0.83"/>
    <n v="161"/>
    <n v="4.16"/>
    <n v="31"/>
    <n v="0.80406250000000001"/>
    <n v="38.901867843120201"/>
    <n v="1.0090171971809301"/>
    <n v="1"/>
    <n v="2"/>
    <m/>
    <n v="4"/>
    <n v="3"/>
    <n v="2"/>
    <m/>
    <m/>
    <m/>
    <m/>
    <n v="1"/>
    <n v="0"/>
    <n v="1"/>
    <n v="2"/>
    <m/>
  </r>
  <r>
    <n v="81530"/>
    <x v="1"/>
    <n v="73"/>
    <n v="7"/>
    <n v="2"/>
    <m/>
    <n v="1"/>
    <n v="4"/>
    <n v="1"/>
    <n v="69"/>
    <n v="1.78"/>
    <n v="157"/>
    <n v="4.0599999999999996"/>
    <n v="78"/>
    <n v="2.0121739130434784"/>
    <n v="69.577209506016672"/>
    <n v="1.7948903321841982"/>
    <n v="1"/>
    <n v="2"/>
    <m/>
    <n v="9"/>
    <n v="3"/>
    <n v="1"/>
    <m/>
    <m/>
    <m/>
    <n v="3"/>
    <n v="0"/>
    <n v="0"/>
    <n v="1"/>
    <n v="1"/>
    <n v="2"/>
  </r>
  <r>
    <n v="81533"/>
    <x v="1"/>
    <n v="25"/>
    <n v="3"/>
    <n v="2"/>
    <m/>
    <n v="1"/>
    <n v="4"/>
    <n v="1"/>
    <n v="66"/>
    <n v="1.71"/>
    <n v="150"/>
    <n v="3.88"/>
    <n v="71"/>
    <n v="1.8395454545454546"/>
    <n v="65.797570179088112"/>
    <n v="1.7047552273672828"/>
    <n v="2"/>
    <m/>
    <m/>
    <n v="6"/>
    <n v="4"/>
    <n v="1"/>
    <m/>
    <m/>
    <m/>
    <n v="1"/>
    <n v="0"/>
    <n v="1"/>
    <n v="1"/>
    <n v="1"/>
    <n v="2"/>
  </r>
  <r>
    <n v="81534"/>
    <x v="1"/>
    <n v="49"/>
    <n v="2"/>
    <n v="2"/>
    <m/>
    <n v="1"/>
    <n v="3"/>
    <n v="6"/>
    <n v="40"/>
    <n v="1.03"/>
    <n v="167"/>
    <n v="4.32"/>
    <n v="48"/>
    <n v="1.236"/>
    <n v="31.26371807247088"/>
    <n v="0.80504074036612516"/>
    <n v="1"/>
    <n v="2"/>
    <m/>
    <n v="4"/>
    <n v="4"/>
    <n v="2"/>
    <m/>
    <m/>
    <m/>
    <n v="2"/>
    <n v="0"/>
    <n v="1"/>
    <n v="1"/>
    <n v="1"/>
    <n v="2"/>
  </r>
  <r>
    <n v="81535"/>
    <x v="1"/>
    <n v="46"/>
    <n v="2"/>
    <n v="2"/>
    <m/>
    <n v="1"/>
    <n v="4"/>
    <n v="1"/>
    <n v="69"/>
    <n v="1.78"/>
    <n v="289"/>
    <n v="7.47"/>
    <n v="76"/>
    <n v="1.9605797101449276"/>
    <n v="67.572736422176959"/>
    <n v="1.7431807366880434"/>
    <n v="2"/>
    <n v="2"/>
    <m/>
    <n v="12"/>
    <n v="3"/>
    <n v="0"/>
    <n v="3"/>
    <n v="3"/>
    <n v="2"/>
    <n v="0"/>
    <n v="0"/>
    <n v="0"/>
    <n v="1"/>
    <n v="1"/>
    <n v="2"/>
  </r>
  <r>
    <n v="81537"/>
    <x v="1"/>
    <n v="55"/>
    <n v="2"/>
    <n v="2"/>
    <m/>
    <n v="2"/>
    <n v="4"/>
    <n v="3"/>
    <n v="54"/>
    <n v="1.4"/>
    <n v="188"/>
    <n v="4.8600000000000003"/>
    <n v="54"/>
    <n v="1.4"/>
    <n v="53.342930518599523"/>
    <n v="1.3829648652970246"/>
    <n v="1"/>
    <n v="2"/>
    <m/>
    <n v="12"/>
    <n v="4"/>
    <n v="3"/>
    <n v="3"/>
    <n v="3"/>
    <n v="3"/>
    <n v="0"/>
    <n v="0"/>
    <n v="0"/>
    <n v="1"/>
    <n v="2"/>
    <m/>
  </r>
  <r>
    <n v="81547"/>
    <x v="1"/>
    <n v="60"/>
    <n v="3"/>
    <n v="2"/>
    <m/>
    <n v="1"/>
    <n v="1"/>
    <n v="2"/>
    <n v="33"/>
    <n v="0.85"/>
    <n v="206"/>
    <n v="5.33"/>
    <n v="30"/>
    <n v="0.77272727272727271"/>
    <n v="27.080240972725161"/>
    <n v="0.69752135838837537"/>
    <n v="1"/>
    <n v="1"/>
    <n v="1"/>
    <n v="3"/>
    <n v="5"/>
    <n v="0"/>
    <m/>
    <m/>
    <m/>
    <m/>
    <n v="0"/>
    <n v="0"/>
    <n v="2"/>
    <n v="1"/>
    <n v="2"/>
  </r>
  <r>
    <n v="81552"/>
    <x v="1"/>
    <n v="62"/>
    <n v="4"/>
    <n v="2"/>
    <m/>
    <n v="1"/>
    <n v="3"/>
    <n v="6"/>
    <n v="49"/>
    <n v="1.27"/>
    <n v="157"/>
    <n v="4.0599999999999996"/>
    <n v="43"/>
    <n v="1.1144897959183673"/>
    <n v="52.161346495009759"/>
    <n v="1.3519369397686203"/>
    <n v="1"/>
    <n v="2"/>
    <m/>
    <n v="77"/>
    <n v="1"/>
    <n v="3"/>
    <n v="3"/>
    <n v="3"/>
    <n v="3"/>
    <n v="1"/>
    <n v="0"/>
    <n v="2"/>
    <n v="1"/>
    <n v="1"/>
    <n v="2"/>
  </r>
  <r>
    <n v="81553"/>
    <x v="1"/>
    <n v="26"/>
    <n v="3"/>
    <n v="2"/>
    <m/>
    <n v="1"/>
    <n v="5"/>
    <n v="1"/>
    <n v="68"/>
    <n v="1.76"/>
    <n v="171"/>
    <n v="4.42"/>
    <n v="69"/>
    <n v="1.7858823529411765"/>
    <n v="64.874654249511437"/>
    <n v="1.6791086982226491"/>
    <n v="2"/>
    <m/>
    <m/>
    <n v="15"/>
    <n v="3"/>
    <n v="3"/>
    <n v="3"/>
    <n v="3"/>
    <n v="3"/>
    <n v="2"/>
    <n v="0"/>
    <n v="5"/>
    <n v="1"/>
    <n v="1"/>
    <n v="2"/>
  </r>
  <r>
    <n v="81556"/>
    <x v="1"/>
    <n v="25"/>
    <n v="2"/>
    <n v="2"/>
    <m/>
    <n v="1"/>
    <n v="4"/>
    <n v="5"/>
    <n v="69"/>
    <n v="1.78"/>
    <n v="187"/>
    <n v="4.84"/>
    <n v="74"/>
    <n v="1.9089855072463768"/>
    <n v="68.802595989015671"/>
    <n v="1.7749075487021435"/>
    <n v="2"/>
    <m/>
    <m/>
    <n v="14"/>
    <n v="3"/>
    <n v="1"/>
    <m/>
    <m/>
    <m/>
    <n v="0"/>
    <n v="4"/>
    <n v="0"/>
    <n v="1"/>
    <n v="1"/>
    <n v="2"/>
  </r>
  <r>
    <n v="81568"/>
    <x v="1"/>
    <n v="36"/>
    <n v="3"/>
    <n v="2"/>
    <m/>
    <n v="1"/>
    <n v="3"/>
    <n v="1"/>
    <n v="79"/>
    <n v="2.04"/>
    <n v="197"/>
    <n v="5.09"/>
    <n v="75"/>
    <n v="1.9367088607594938"/>
    <n v="76.26015585738719"/>
    <n v="1.9692495942920236"/>
    <n v="2"/>
    <m/>
    <m/>
    <n v="8"/>
    <n v="3"/>
    <n v="3"/>
    <m/>
    <m/>
    <m/>
    <n v="1"/>
    <n v="0"/>
    <n v="4"/>
    <n v="1"/>
    <n v="1"/>
    <n v="2"/>
  </r>
  <r>
    <n v="81570"/>
    <x v="1"/>
    <n v="58"/>
    <n v="4"/>
    <n v="2"/>
    <m/>
    <n v="1"/>
    <n v="4"/>
    <n v="5"/>
    <n v="74"/>
    <n v="1.91"/>
    <n v="200"/>
    <n v="5.17"/>
    <n v="80"/>
    <n v="2.0648648648648646"/>
    <n v="72.112850417585278"/>
    <n v="1.8612911391565927"/>
    <n v="2"/>
    <n v="2"/>
    <m/>
    <n v="6"/>
    <n v="4"/>
    <n v="2"/>
    <n v="3"/>
    <n v="3"/>
    <n v="3"/>
    <n v="1"/>
    <n v="1"/>
    <n v="1"/>
    <n v="2"/>
    <n v="1"/>
    <n v="2"/>
  </r>
  <r>
    <n v="81573"/>
    <x v="1"/>
    <n v="64"/>
    <n v="4"/>
    <n v="2"/>
    <m/>
    <n v="2"/>
    <n v="1"/>
    <n v="5"/>
    <n v="42"/>
    <n v="1.0900000000000001"/>
    <n v="158"/>
    <n v="4.09"/>
    <n v="41"/>
    <n v="1.0640476190476191"/>
    <n v="41.324799264547885"/>
    <n v="1.072476933294219"/>
    <n v="1"/>
    <n v="2"/>
    <m/>
    <n v="1"/>
    <n v="1"/>
    <n v="0"/>
    <m/>
    <m/>
    <m/>
    <m/>
    <n v="0"/>
    <n v="0"/>
    <n v="2"/>
    <n v="1"/>
    <n v="2"/>
  </r>
  <r>
    <n v="81576"/>
    <x v="1"/>
    <n v="40"/>
    <n v="1"/>
    <n v="2"/>
    <m/>
    <n v="2"/>
    <n v="1"/>
    <n v="1"/>
    <n v="61"/>
    <n v="1.58"/>
    <n v="174"/>
    <n v="4.5"/>
    <n v="57"/>
    <n v="1.4763934426229508"/>
    <n v="56.100546337427147"/>
    <n v="1.453096118248113"/>
    <n v="1"/>
    <n v="1"/>
    <n v="2"/>
    <n v="12"/>
    <n v="4"/>
    <n v="2"/>
    <n v="3"/>
    <n v="2"/>
    <n v="2"/>
    <n v="2"/>
    <n v="0"/>
    <n v="0"/>
    <n v="1"/>
    <n v="2"/>
    <m/>
  </r>
  <r>
    <n v="81579"/>
    <x v="1"/>
    <n v="73"/>
    <n v="1"/>
    <n v="2"/>
    <m/>
    <n v="2"/>
    <n v="1"/>
    <n v="5"/>
    <n v="61"/>
    <n v="1.58"/>
    <n v="218"/>
    <n v="5.64"/>
    <n v="56"/>
    <n v="1.4504918032786887"/>
    <n v="59.545433481376314"/>
    <n v="1.5423243426323701"/>
    <n v="1"/>
    <n v="2"/>
    <m/>
    <n v="5"/>
    <n v="5"/>
    <n v="2"/>
    <n v="3"/>
    <n v="3"/>
    <n v="2"/>
    <m/>
    <n v="0"/>
    <n v="0"/>
    <n v="1"/>
    <n v="1"/>
    <n v="2"/>
  </r>
  <r>
    <n v="81580"/>
    <x v="1"/>
    <n v="68"/>
    <n v="3"/>
    <n v="2"/>
    <m/>
    <n v="1"/>
    <n v="4"/>
    <n v="3"/>
    <n v="55"/>
    <n v="1.42"/>
    <n v="183"/>
    <n v="4.7300000000000004"/>
    <n v="51"/>
    <n v="1.3167272727272727"/>
    <n v="53.323316153687983"/>
    <n v="1.3767110716043078"/>
    <n v="2"/>
    <n v="2"/>
    <m/>
    <n v="6"/>
    <n v="2"/>
    <n v="1"/>
    <n v="3"/>
    <n v="3"/>
    <n v="1"/>
    <n v="1"/>
    <n v="2"/>
    <n v="3"/>
    <n v="1"/>
    <n v="1"/>
    <n v="2"/>
  </r>
  <r>
    <n v="81584"/>
    <x v="1"/>
    <n v="48"/>
    <n v="4"/>
    <n v="2"/>
    <m/>
    <n v="1"/>
    <n v="5"/>
    <n v="1"/>
    <n v="67"/>
    <n v="1.73"/>
    <n v="182"/>
    <n v="4.71"/>
    <n v="64"/>
    <n v="1.6525373134328358"/>
    <n v="62.624019576528205"/>
    <n v="1.6170082666775192"/>
    <n v="2"/>
    <n v="2"/>
    <m/>
    <n v="15"/>
    <n v="3"/>
    <n v="0"/>
    <n v="2"/>
    <n v="2"/>
    <n v="2"/>
    <n v="3"/>
    <n v="1"/>
    <n v="0"/>
    <n v="1"/>
    <n v="1"/>
    <n v="2"/>
  </r>
  <r>
    <n v="81587"/>
    <x v="1"/>
    <n v="66"/>
    <n v="3"/>
    <n v="2"/>
    <m/>
    <n v="1"/>
    <n v="4"/>
    <n v="3"/>
    <n v="46"/>
    <n v="1.19"/>
    <n v="249"/>
    <n v="6.44"/>
    <n v="42"/>
    <n v="1.0865217391304347"/>
    <n v="51.642534865678243"/>
    <n v="1.3359699236990676"/>
    <n v="2"/>
    <n v="1"/>
    <n v="2"/>
    <n v="3"/>
    <n v="3"/>
    <n v="0"/>
    <n v="3"/>
    <n v="3"/>
    <n v="1"/>
    <m/>
    <n v="0"/>
    <n v="5"/>
    <n v="1"/>
    <n v="1"/>
    <n v="1"/>
  </r>
  <r>
    <n v="81600"/>
    <x v="1"/>
    <n v="70"/>
    <n v="3"/>
    <n v="2"/>
    <m/>
    <n v="1"/>
    <n v="2"/>
    <n v="1"/>
    <n v="44"/>
    <n v="1.1399999999999999"/>
    <n v="128"/>
    <n v="3.31"/>
    <n v="48"/>
    <n v="1.2436363636363637"/>
    <n v="37.369234579857675"/>
    <n v="0.96820289593267606"/>
    <n v="2"/>
    <n v="2"/>
    <m/>
    <n v="14"/>
    <n v="3"/>
    <n v="0"/>
    <n v="0"/>
    <n v="0"/>
    <n v="0"/>
    <m/>
    <n v="0"/>
    <n v="0"/>
    <n v="1"/>
    <n v="1"/>
    <n v="2"/>
  </r>
  <r>
    <n v="81602"/>
    <x v="1"/>
    <n v="37"/>
    <n v="3"/>
    <n v="2"/>
    <m/>
    <n v="1"/>
    <n v="5"/>
    <n v="3"/>
    <n v="74"/>
    <n v="1.91"/>
    <n v="255"/>
    <n v="6.59"/>
    <n v="76"/>
    <n v="1.9616216216216216"/>
    <n v="88.429305280289697"/>
    <n v="2.2824320687209907"/>
    <n v="2"/>
    <m/>
    <m/>
    <n v="12"/>
    <n v="3"/>
    <n v="3"/>
    <n v="3"/>
    <n v="2"/>
    <n v="4"/>
    <n v="0"/>
    <n v="30"/>
    <n v="30"/>
    <n v="1"/>
    <n v="1"/>
    <n v="2"/>
  </r>
  <r>
    <n v="81603"/>
    <x v="1"/>
    <n v="76"/>
    <n v="3"/>
    <n v="2"/>
    <m/>
    <n v="1"/>
    <n v="4"/>
    <n v="2"/>
    <n v="46"/>
    <n v="1.19"/>
    <n v="190"/>
    <n v="4.91"/>
    <n v="53"/>
    <n v="1.3710869565217392"/>
    <n v="45.894234716299977"/>
    <n v="1.1872638980955863"/>
    <n v="2"/>
    <n v="2"/>
    <m/>
    <n v="4"/>
    <n v="4"/>
    <n v="3"/>
    <n v="3"/>
    <n v="3"/>
    <n v="3"/>
    <n v="2"/>
    <n v="3"/>
    <n v="0"/>
    <n v="1"/>
    <n v="1"/>
    <n v="2"/>
  </r>
  <r>
    <n v="81604"/>
    <x v="1"/>
    <n v="29"/>
    <n v="4"/>
    <n v="2"/>
    <m/>
    <n v="2"/>
    <n v="4"/>
    <n v="5"/>
    <n v="41"/>
    <n v="1.06"/>
    <n v="137"/>
    <n v="3.54"/>
    <n v="44"/>
    <n v="1.1375609756097562"/>
    <n v="35.236284308206422"/>
    <n v="0.91098686260241002"/>
    <n v="2"/>
    <m/>
    <m/>
    <n v="6"/>
    <n v="4"/>
    <n v="2"/>
    <n v="2"/>
    <n v="2"/>
    <n v="2"/>
    <n v="2"/>
    <n v="2"/>
    <n v="0"/>
    <n v="1"/>
    <n v="1"/>
    <n v="2"/>
  </r>
  <r>
    <n v="81606"/>
    <x v="1"/>
    <n v="42"/>
    <n v="6"/>
    <n v="2"/>
    <m/>
    <n v="2"/>
    <n v="5"/>
    <n v="1"/>
    <n v="43"/>
    <n v="1.1100000000000001"/>
    <n v="142"/>
    <n v="3.67"/>
    <n v="48"/>
    <n v="1.2390697674418605"/>
    <n v="53.123819119054815"/>
    <n v="1.3713357958639734"/>
    <n v="1"/>
    <n v="2"/>
    <m/>
    <n v="15"/>
    <n v="3"/>
    <n v="0"/>
    <n v="3"/>
    <n v="3"/>
    <n v="3"/>
    <n v="1"/>
    <n v="0"/>
    <n v="0"/>
    <n v="1"/>
    <n v="1"/>
    <n v="2"/>
  </r>
  <r>
    <n v="81607"/>
    <x v="1"/>
    <n v="29"/>
    <n v="1"/>
    <n v="2"/>
    <m/>
    <n v="1"/>
    <n v="4"/>
    <n v="5"/>
    <n v="31"/>
    <n v="0.8"/>
    <n v="105"/>
    <n v="2.72"/>
    <n v="25"/>
    <n v="0.64516129032258063"/>
    <n v="29.805886172114906"/>
    <n v="0.76918415928038475"/>
    <n v="2"/>
    <m/>
    <m/>
    <n v="14"/>
    <n v="3"/>
    <n v="1"/>
    <m/>
    <m/>
    <m/>
    <n v="1"/>
    <n v="1"/>
    <n v="5"/>
    <n v="1"/>
    <n v="1"/>
    <n v="2"/>
  </r>
  <r>
    <n v="81608"/>
    <x v="1"/>
    <n v="33"/>
    <n v="3"/>
    <n v="2"/>
    <m/>
    <n v="1"/>
    <n v="5"/>
    <n v="1"/>
    <n v="84"/>
    <n v="2.17"/>
    <n v="150"/>
    <n v="3.88"/>
    <n v="82"/>
    <n v="2.1183333333333332"/>
    <n v="70.867550674014296"/>
    <n v="1.8307450590787027"/>
    <n v="1"/>
    <m/>
    <m/>
    <n v="15"/>
    <n v="2"/>
    <n v="3"/>
    <n v="3"/>
    <n v="3"/>
    <n v="2"/>
    <n v="0"/>
    <n v="3"/>
    <n v="0"/>
    <n v="1"/>
    <n v="1"/>
    <n v="2"/>
  </r>
  <r>
    <n v="81613"/>
    <x v="1"/>
    <n v="41"/>
    <n v="3"/>
    <n v="2"/>
    <m/>
    <n v="1"/>
    <n v="3"/>
    <n v="1"/>
    <n v="30"/>
    <n v="0.78"/>
    <n v="326"/>
    <n v="8.43"/>
    <n v="27"/>
    <n v="0.70200000000000007"/>
    <n v="34.215825546432633"/>
    <n v="0.88961146420724857"/>
    <n v="1"/>
    <n v="2"/>
    <m/>
    <n v="4"/>
    <n v="4"/>
    <n v="0"/>
    <m/>
    <m/>
    <m/>
    <n v="2"/>
    <n v="0"/>
    <n v="2"/>
    <n v="1"/>
    <n v="2"/>
    <m/>
  </r>
  <r>
    <n v="81622"/>
    <x v="1"/>
    <n v="65"/>
    <n v="2"/>
    <n v="2"/>
    <m/>
    <n v="1"/>
    <n v="3"/>
    <n v="1"/>
    <n v="30"/>
    <n v="0.78"/>
    <n v="163"/>
    <n v="4.22"/>
    <n v="28"/>
    <n v="0.72799999999999998"/>
    <n v="33.837499928498303"/>
    <n v="0.87977499814095594"/>
    <n v="2"/>
    <n v="1"/>
    <n v="2"/>
    <n v="8"/>
    <n v="3"/>
    <n v="0"/>
    <m/>
    <m/>
    <m/>
    <n v="1"/>
    <n v="0"/>
    <n v="1"/>
    <n v="1"/>
    <n v="1"/>
    <n v="2"/>
  </r>
  <r>
    <n v="81623"/>
    <x v="1"/>
    <n v="63"/>
    <n v="6"/>
    <n v="2"/>
    <m/>
    <n v="2"/>
    <n v="5"/>
    <n v="1"/>
    <n v="59"/>
    <n v="1.53"/>
    <n v="332"/>
    <n v="8.59"/>
    <n v="63"/>
    <n v="1.633728813559322"/>
    <n v="47.468064193054033"/>
    <n v="1.230951495175808"/>
    <n v="1"/>
    <n v="2"/>
    <m/>
    <n v="8"/>
    <n v="2"/>
    <n v="1"/>
    <n v="3"/>
    <n v="3"/>
    <n v="2"/>
    <n v="2"/>
    <n v="0"/>
    <n v="0"/>
    <n v="1"/>
    <n v="1"/>
    <n v="2"/>
  </r>
  <r>
    <n v="81624"/>
    <x v="1"/>
    <n v="62"/>
    <n v="3"/>
    <n v="2"/>
    <m/>
    <n v="1"/>
    <n v="4"/>
    <n v="1"/>
    <n v="50"/>
    <n v="1.29"/>
    <n v="125"/>
    <n v="3.23"/>
    <n v="54"/>
    <n v="1.3932"/>
    <n v="58.265884384500978"/>
    <n v="1.5032598171201252"/>
    <n v="2"/>
    <n v="2"/>
    <m/>
    <n v="6"/>
    <n v="2"/>
    <n v="0"/>
    <n v="3"/>
    <n v="2"/>
    <n v="2"/>
    <n v="2"/>
    <n v="0"/>
    <n v="2"/>
    <n v="1"/>
    <n v="1"/>
    <n v="2"/>
  </r>
  <r>
    <n v="81625"/>
    <x v="1"/>
    <n v="41"/>
    <n v="2"/>
    <n v="2"/>
    <m/>
    <n v="2"/>
    <n v="3"/>
    <n v="1"/>
    <n v="53"/>
    <n v="1.37"/>
    <n v="177"/>
    <n v="4.58"/>
    <n v="59"/>
    <n v="1.5250943396226417"/>
    <n v="49.083977466197055"/>
    <n v="1.268774511862075"/>
    <n v="1"/>
    <n v="2"/>
    <m/>
    <n v="10"/>
    <n v="2"/>
    <n v="1"/>
    <n v="1"/>
    <n v="1"/>
    <n v="3"/>
    <n v="2"/>
    <n v="1"/>
    <n v="4"/>
    <n v="1"/>
    <n v="1"/>
    <n v="2"/>
  </r>
  <r>
    <n v="81626"/>
    <x v="1"/>
    <n v="40"/>
    <n v="2"/>
    <n v="2"/>
    <m/>
    <n v="2"/>
    <n v="4"/>
    <n v="4"/>
    <n v="41"/>
    <n v="1.06"/>
    <n v="204"/>
    <n v="5.28"/>
    <n v="36"/>
    <n v="0.93073170731707322"/>
    <n v="46.960639706912602"/>
    <n v="1.2141043436421306"/>
    <n v="1"/>
    <n v="2"/>
    <m/>
    <n v="6"/>
    <n v="5"/>
    <n v="3"/>
    <n v="3"/>
    <n v="3"/>
    <n v="3"/>
    <n v="3"/>
    <n v="0"/>
    <n v="0"/>
    <n v="1"/>
    <n v="1"/>
    <n v="2"/>
  </r>
  <r>
    <n v="81627"/>
    <x v="1"/>
    <n v="24"/>
    <n v="3"/>
    <n v="2"/>
    <m/>
    <n v="1"/>
    <n v="4"/>
    <n v="1"/>
    <n v="49"/>
    <n v="1.27"/>
    <n v="131"/>
    <n v="3.39"/>
    <n v="47"/>
    <n v="1.2181632653061225"/>
    <n v="44.622573092373571"/>
    <n v="1.1565442413737641"/>
    <n v="2"/>
    <m/>
    <m/>
    <n v="12"/>
    <n v="5"/>
    <n v="2"/>
    <n v="9"/>
    <n v="9"/>
    <n v="2"/>
    <n v="14"/>
    <n v="0"/>
    <n v="0"/>
    <n v="1"/>
    <n v="1"/>
    <n v="2"/>
  </r>
  <r>
    <n v="81629"/>
    <x v="1"/>
    <n v="57"/>
    <n v="3"/>
    <n v="2"/>
    <m/>
    <n v="1"/>
    <n v="3"/>
    <n v="1"/>
    <n v="68"/>
    <n v="1.76"/>
    <n v="183"/>
    <n v="4.7300000000000004"/>
    <n v="73"/>
    <n v="1.8894117647058821"/>
    <n v="77.101252155262713"/>
    <n v="1.9955618204891525"/>
    <n v="2"/>
    <n v="2"/>
    <m/>
    <n v="14"/>
    <n v="4"/>
    <n v="2"/>
    <m/>
    <m/>
    <m/>
    <n v="3"/>
    <n v="5"/>
    <n v="0"/>
    <n v="1"/>
    <n v="1"/>
    <n v="2"/>
  </r>
  <r>
    <n v="81640"/>
    <x v="1"/>
    <n v="70"/>
    <n v="3"/>
    <n v="2"/>
    <m/>
    <n v="1"/>
    <n v="3"/>
    <n v="3"/>
    <n v="52"/>
    <n v="1.34"/>
    <n v="187"/>
    <n v="4.84"/>
    <n v="49"/>
    <n v="1.262692307692308"/>
    <n v="50.761642359771173"/>
    <n v="1.3080884761941034"/>
    <n v="2"/>
    <n v="2"/>
    <m/>
    <n v="4"/>
    <n v="2"/>
    <n v="3"/>
    <n v="3"/>
    <n v="3"/>
    <n v="3"/>
    <m/>
    <n v="0"/>
    <n v="0"/>
    <n v="1"/>
    <n v="1"/>
    <n v="2"/>
  </r>
  <r>
    <n v="81643"/>
    <x v="1"/>
    <n v="50"/>
    <n v="2"/>
    <n v="2"/>
    <m/>
    <n v="1"/>
    <n v="5"/>
    <n v="6"/>
    <n v="60"/>
    <n v="1.55"/>
    <n v="163"/>
    <n v="4.22"/>
    <n v="61"/>
    <n v="1.5758333333333332"/>
    <n v="55.511054039849519"/>
    <n v="1.4340355626961128"/>
    <n v="2"/>
    <n v="2"/>
    <m/>
    <n v="5"/>
    <n v="2"/>
    <n v="3"/>
    <n v="3"/>
    <n v="3"/>
    <n v="3"/>
    <m/>
    <n v="1"/>
    <n v="4"/>
    <n v="1"/>
    <n v="2"/>
    <m/>
  </r>
  <r>
    <n v="81645"/>
    <x v="1"/>
    <n v="52"/>
    <n v="2"/>
    <n v="2"/>
    <m/>
    <n v="2"/>
    <n v="3"/>
    <n v="1"/>
    <n v="74"/>
    <n v="1.91"/>
    <n v="195"/>
    <n v="5.04"/>
    <n v="68"/>
    <n v="1.755135135135135"/>
    <n v="82.082129583204562"/>
    <n v="2.1186063176205501"/>
    <n v="1"/>
    <n v="2"/>
    <m/>
    <n v="15"/>
    <n v="3"/>
    <n v="2"/>
    <n v="3"/>
    <n v="3"/>
    <n v="3"/>
    <n v="0"/>
    <n v="1"/>
    <n v="1"/>
    <n v="2"/>
    <n v="1"/>
    <n v="2"/>
  </r>
  <r>
    <n v="81647"/>
    <x v="1"/>
    <n v="36"/>
    <n v="3"/>
    <n v="2"/>
    <m/>
    <n v="1"/>
    <n v="4"/>
    <n v="1"/>
    <n v="64"/>
    <n v="1.66"/>
    <n v="145"/>
    <n v="3.75"/>
    <n v="71"/>
    <n v="1.8415625"/>
    <n v="64.933465758553936"/>
    <n v="1.6842117681124926"/>
    <n v="2"/>
    <m/>
    <m/>
    <n v="15"/>
    <n v="2"/>
    <n v="3"/>
    <n v="3"/>
    <n v="3"/>
    <n v="3"/>
    <n v="1"/>
    <n v="0"/>
    <n v="0"/>
    <n v="1"/>
    <n v="1"/>
    <n v="2"/>
  </r>
  <r>
    <n v="81648"/>
    <x v="1"/>
    <n v="63"/>
    <n v="3"/>
    <n v="2"/>
    <m/>
    <n v="1"/>
    <n v="5"/>
    <n v="2"/>
    <n v="41"/>
    <n v="1.06"/>
    <n v="185"/>
    <n v="4.78"/>
    <n v="45"/>
    <n v="1.1634146341463416"/>
    <n v="37.845378318245778"/>
    <n v="0.97844148822781774"/>
    <n v="2"/>
    <n v="1"/>
    <n v="2"/>
    <n v="7"/>
    <n v="3"/>
    <n v="2"/>
    <n v="3"/>
    <n v="3"/>
    <n v="2"/>
    <n v="1"/>
    <n v="20"/>
    <n v="10"/>
    <n v="1"/>
    <n v="1"/>
    <n v="2"/>
  </r>
  <r>
    <n v="81659"/>
    <x v="1"/>
    <n v="38"/>
    <n v="1"/>
    <n v="2"/>
    <m/>
    <n v="2"/>
    <n v="4"/>
    <n v="4"/>
    <n v="45"/>
    <n v="1.1599999999999999"/>
    <n v="195"/>
    <n v="5.04"/>
    <n v="41"/>
    <n v="1.0568888888888888"/>
    <n v="41.991077623480685"/>
    <n v="1.0824366676275019"/>
    <n v="1"/>
    <m/>
    <m/>
    <n v="2"/>
    <n v="4"/>
    <n v="2"/>
    <m/>
    <m/>
    <m/>
    <n v="2"/>
    <n v="0"/>
    <n v="8"/>
    <n v="1"/>
    <n v="2"/>
    <m/>
  </r>
  <r>
    <n v="81661"/>
    <x v="1"/>
    <n v="51"/>
    <n v="3"/>
    <n v="2"/>
    <m/>
    <n v="1"/>
    <n v="4"/>
    <n v="5"/>
    <n v="50"/>
    <n v="1.29"/>
    <n v="230"/>
    <n v="5.95"/>
    <n v="50"/>
    <n v="1.29"/>
    <n v="50.610021068489608"/>
    <n v="1.3057385435670319"/>
    <n v="2"/>
    <n v="1"/>
    <n v="2"/>
    <n v="7"/>
    <n v="3"/>
    <n v="1"/>
    <m/>
    <m/>
    <m/>
    <n v="1"/>
    <n v="1"/>
    <n v="0"/>
    <n v="1"/>
    <n v="2"/>
    <m/>
  </r>
  <r>
    <n v="81662"/>
    <x v="1"/>
    <n v="33"/>
    <n v="3"/>
    <n v="2"/>
    <m/>
    <n v="1"/>
    <n v="2"/>
    <n v="1"/>
    <n v="40"/>
    <n v="1.03"/>
    <n v="222"/>
    <n v="5.74"/>
    <n v="44"/>
    <n v="1.133"/>
    <n v="33.667487300224153"/>
    <n v="0.86693779798077197"/>
    <n v="2"/>
    <m/>
    <m/>
    <n v="6"/>
    <n v="3"/>
    <n v="1"/>
    <n v="3"/>
    <n v="3"/>
    <n v="3"/>
    <n v="1"/>
    <n v="2"/>
    <n v="1"/>
    <n v="1"/>
    <n v="1"/>
    <n v="2"/>
  </r>
  <r>
    <n v="81664"/>
    <x v="1"/>
    <n v="51"/>
    <n v="3"/>
    <n v="1"/>
    <n v="2"/>
    <n v="1"/>
    <n v="5"/>
    <n v="3"/>
    <n v="39"/>
    <n v="1.01"/>
    <n v="148"/>
    <n v="3.83"/>
    <n v="35"/>
    <n v="0.90641025641025641"/>
    <n v="44.599143137061105"/>
    <n v="1.1550034504726081"/>
    <n v="2"/>
    <n v="1"/>
    <n v="1"/>
    <n v="9"/>
    <n v="5"/>
    <n v="1"/>
    <n v="3"/>
    <n v="2"/>
    <n v="2"/>
    <n v="2"/>
    <n v="4"/>
    <n v="0"/>
    <n v="1"/>
    <n v="1"/>
    <n v="2"/>
  </r>
  <r>
    <n v="81666"/>
    <x v="1"/>
    <n v="37"/>
    <n v="3"/>
    <n v="2"/>
    <m/>
    <n v="1"/>
    <n v="4"/>
    <n v="1"/>
    <n v="33"/>
    <n v="0.85"/>
    <n v="124"/>
    <n v="3.21"/>
    <n v="27"/>
    <n v="0.69545454545454544"/>
    <n v="32.069491437437705"/>
    <n v="0.8260323552067288"/>
    <n v="2"/>
    <m/>
    <m/>
    <m/>
    <n v="4"/>
    <n v="0"/>
    <m/>
    <m/>
    <m/>
    <n v="2"/>
    <n v="0"/>
    <n v="16"/>
    <n v="1"/>
    <n v="1"/>
    <n v="2"/>
  </r>
  <r>
    <n v="81669"/>
    <x v="1"/>
    <n v="39"/>
    <n v="3"/>
    <n v="2"/>
    <m/>
    <n v="1"/>
    <n v="4"/>
    <n v="4"/>
    <n v="24"/>
    <n v="0.62"/>
    <n v="225"/>
    <n v="5.82"/>
    <n v="25"/>
    <n v="0.64583333333333337"/>
    <n v="26.170137236063351"/>
    <n v="0.67606187859830325"/>
    <n v="2"/>
    <m/>
    <m/>
    <n v="6"/>
    <n v="3"/>
    <n v="3"/>
    <n v="3"/>
    <n v="3"/>
    <n v="3"/>
    <m/>
    <n v="0"/>
    <n v="6"/>
    <n v="1"/>
    <n v="1"/>
    <n v="2"/>
  </r>
  <r>
    <n v="81672"/>
    <x v="1"/>
    <n v="33"/>
    <n v="1"/>
    <n v="2"/>
    <m/>
    <n v="1"/>
    <n v="5"/>
    <n v="4"/>
    <n v="77"/>
    <n v="1.99"/>
    <n v="190"/>
    <n v="4.91"/>
    <n v="74"/>
    <n v="1.9124675324675324"/>
    <n v="83.916761426248286"/>
    <n v="2.1687578602368061"/>
    <n v="2"/>
    <m/>
    <m/>
    <n v="3"/>
    <n v="3"/>
    <n v="0"/>
    <m/>
    <m/>
    <m/>
    <m/>
    <n v="0"/>
    <n v="0"/>
    <n v="1"/>
    <n v="2"/>
    <m/>
  </r>
  <r>
    <n v="81674"/>
    <x v="1"/>
    <n v="74"/>
    <n v="3"/>
    <n v="2"/>
    <m/>
    <n v="1"/>
    <n v="5"/>
    <n v="2"/>
    <n v="84"/>
    <n v="2.17"/>
    <n v="230"/>
    <n v="5.95"/>
    <n v="90"/>
    <n v="2.3249999999999997"/>
    <n v="93.377105129245905"/>
    <n v="2.4122418825055192"/>
    <n v="2"/>
    <n v="2"/>
    <m/>
    <n v="5"/>
    <n v="1"/>
    <n v="3"/>
    <n v="3"/>
    <n v="3"/>
    <n v="3"/>
    <m/>
    <n v="0"/>
    <n v="0"/>
    <n v="2"/>
    <n v="1"/>
    <n v="2"/>
  </r>
  <r>
    <n v="81675"/>
    <x v="1"/>
    <n v="74"/>
    <n v="3"/>
    <n v="2"/>
    <m/>
    <n v="1"/>
    <n v="4"/>
    <n v="2"/>
    <n v="66"/>
    <n v="1.71"/>
    <n v="270"/>
    <n v="6.98"/>
    <n v="64"/>
    <n v="1.6581818181818182"/>
    <n v="69.832063484150964"/>
    <n v="1.8092852811802751"/>
    <n v="2"/>
    <n v="2"/>
    <m/>
    <n v="7"/>
    <n v="2"/>
    <n v="2"/>
    <n v="3"/>
    <n v="2"/>
    <n v="2"/>
    <n v="0"/>
    <n v="2"/>
    <n v="0"/>
    <n v="1"/>
    <n v="1"/>
    <n v="2"/>
  </r>
  <r>
    <n v="81681"/>
    <x v="1"/>
    <n v="42"/>
    <n v="1"/>
    <n v="2"/>
    <m/>
    <n v="2"/>
    <n v="3"/>
    <n v="1"/>
    <n v="40"/>
    <n v="1.03"/>
    <n v="153"/>
    <n v="3.96"/>
    <n v="47"/>
    <n v="1.21025"/>
    <n v="44.86934434917584"/>
    <n v="1.155385616991278"/>
    <n v="1"/>
    <n v="2"/>
    <m/>
    <n v="14"/>
    <n v="5"/>
    <n v="2"/>
    <n v="1"/>
    <n v="2"/>
    <n v="1"/>
    <n v="1"/>
    <n v="12"/>
    <n v="0"/>
    <n v="1"/>
    <n v="1"/>
    <n v="2"/>
  </r>
  <r>
    <n v="81686"/>
    <x v="1"/>
    <n v="55"/>
    <n v="1"/>
    <n v="2"/>
    <m/>
    <n v="2"/>
    <n v="4"/>
    <n v="1"/>
    <n v="53"/>
    <n v="1.37"/>
    <n v="219"/>
    <n v="5.66"/>
    <n v="50"/>
    <n v="1.2924528301886793"/>
    <n v="49.890018269370231"/>
    <n v="1.2896099062082493"/>
    <n v="1"/>
    <n v="2"/>
    <m/>
    <n v="10"/>
    <n v="4"/>
    <n v="1"/>
    <n v="3"/>
    <n v="3"/>
    <n v="3"/>
    <n v="0"/>
    <n v="4"/>
    <n v="0"/>
    <n v="1"/>
    <n v="2"/>
    <m/>
  </r>
  <r>
    <n v="81694"/>
    <x v="1"/>
    <n v="80"/>
    <n v="4"/>
    <n v="2"/>
    <m/>
    <n v="1"/>
    <n v="2"/>
    <n v="1"/>
    <n v="66"/>
    <n v="1.71"/>
    <n v="176"/>
    <n v="4.55"/>
    <n v="60"/>
    <n v="1.5545454545454545"/>
    <n v="61.692021691385001"/>
    <n v="1.5983841983677023"/>
    <n v="1"/>
    <n v="2"/>
    <m/>
    <n v="6"/>
    <n v="2"/>
    <n v="2"/>
    <m/>
    <m/>
    <m/>
    <m/>
    <n v="0"/>
    <n v="0"/>
    <n v="2"/>
    <n v="1"/>
    <n v="2"/>
  </r>
  <r>
    <n v="81695"/>
    <x v="1"/>
    <n v="36"/>
    <n v="4"/>
    <n v="2"/>
    <m/>
    <n v="1"/>
    <n v="5"/>
    <n v="5"/>
    <n v="67"/>
    <n v="1.73"/>
    <n v="164"/>
    <n v="4.24"/>
    <n v="74"/>
    <n v="1.9107462686567165"/>
    <n v="76.137374918855571"/>
    <n v="1.9659352031286588"/>
    <n v="2"/>
    <m/>
    <m/>
    <n v="7"/>
    <n v="3"/>
    <n v="0"/>
    <n v="3"/>
    <n v="3"/>
    <n v="0"/>
    <n v="3"/>
    <n v="0"/>
    <n v="0"/>
    <n v="1"/>
    <n v="1"/>
    <n v="2"/>
  </r>
  <r>
    <n v="81697"/>
    <x v="1"/>
    <n v="25"/>
    <n v="3"/>
    <n v="2"/>
    <m/>
    <n v="1"/>
    <n v="4"/>
    <n v="1"/>
    <n v="49"/>
    <n v="1.27"/>
    <n v="190"/>
    <n v="4.91"/>
    <n v="46"/>
    <n v="1.1922448979591838"/>
    <n v="39.866182169301169"/>
    <n v="1.0332663541839282"/>
    <n v="1"/>
    <m/>
    <m/>
    <n v="9"/>
    <n v="3"/>
    <n v="3"/>
    <n v="3"/>
    <n v="3"/>
    <n v="3"/>
    <n v="1"/>
    <n v="1"/>
    <n v="1"/>
    <n v="1"/>
    <n v="1"/>
    <n v="2"/>
  </r>
  <r>
    <n v="81700"/>
    <x v="1"/>
    <n v="30"/>
    <n v="6"/>
    <n v="2"/>
    <m/>
    <n v="1"/>
    <n v="4"/>
    <n v="1"/>
    <n v="39"/>
    <n v="1.01"/>
    <n v="216"/>
    <n v="5.59"/>
    <n v="40"/>
    <n v="1.0358974358974358"/>
    <n v="41.393021571209459"/>
    <n v="1.0719731227415783"/>
    <n v="1"/>
    <m/>
    <m/>
    <n v="14"/>
    <n v="3"/>
    <n v="3"/>
    <n v="3"/>
    <n v="3"/>
    <n v="3"/>
    <n v="2"/>
    <n v="5"/>
    <n v="6"/>
    <n v="1"/>
    <n v="1"/>
    <n v="2"/>
  </r>
  <r>
    <n v="81708"/>
    <x v="1"/>
    <n v="38"/>
    <n v="3"/>
    <n v="2"/>
    <m/>
    <n v="1"/>
    <n v="5"/>
    <n v="3"/>
    <n v="54"/>
    <n v="1.4"/>
    <n v="130"/>
    <n v="3.36"/>
    <n v="56"/>
    <n v="1.4518518518518517"/>
    <n v="48.659222364117397"/>
    <n v="1.2615353946252656"/>
    <n v="2"/>
    <m/>
    <m/>
    <n v="1"/>
    <n v="2"/>
    <n v="0"/>
    <m/>
    <m/>
    <m/>
    <n v="0"/>
    <n v="0"/>
    <n v="0"/>
    <n v="1"/>
    <n v="1"/>
    <n v="1"/>
  </r>
  <r>
    <n v="81711"/>
    <x v="1"/>
    <n v="32"/>
    <n v="1"/>
    <n v="2"/>
    <m/>
    <n v="1"/>
    <n v="2"/>
    <n v="1"/>
    <n v="35"/>
    <n v="0.91"/>
    <n v="267"/>
    <n v="6.9"/>
    <n v="45"/>
    <n v="1.1700000000000002"/>
    <n v="44.310184781553311"/>
    <n v="1.152064804320386"/>
    <n v="2"/>
    <m/>
    <m/>
    <n v="6"/>
    <n v="4"/>
    <n v="2"/>
    <n v="2"/>
    <n v="2"/>
    <n v="2"/>
    <n v="3"/>
    <n v="2"/>
    <n v="0"/>
    <n v="1"/>
    <n v="2"/>
    <m/>
  </r>
  <r>
    <n v="81714"/>
    <x v="1"/>
    <n v="58"/>
    <n v="6"/>
    <n v="2"/>
    <m/>
    <n v="1"/>
    <n v="4"/>
    <n v="1"/>
    <n v="75"/>
    <n v="1.94"/>
    <n v="204"/>
    <n v="5.28"/>
    <n v="77"/>
    <n v="1.9917333333333334"/>
    <n v="71.699928568600015"/>
    <n v="1.8546381523077871"/>
    <n v="2"/>
    <n v="2"/>
    <m/>
    <n v="15"/>
    <n v="3"/>
    <n v="2"/>
    <n v="3"/>
    <n v="1"/>
    <n v="2"/>
    <n v="0"/>
    <n v="0"/>
    <n v="1"/>
    <n v="1"/>
    <n v="1"/>
    <n v="2"/>
  </r>
  <r>
    <n v="81715"/>
    <x v="1"/>
    <n v="42"/>
    <n v="3"/>
    <n v="2"/>
    <m/>
    <n v="1"/>
    <n v="2"/>
    <n v="1"/>
    <n v="35"/>
    <n v="0.91"/>
    <n v="209"/>
    <n v="5.4"/>
    <n v="35"/>
    <n v="0.91"/>
    <n v="37.12484894683913"/>
    <n v="0.96524607261781747"/>
    <n v="1"/>
    <n v="2"/>
    <m/>
    <n v="77"/>
    <n v="4"/>
    <n v="3"/>
    <n v="2"/>
    <n v="2"/>
    <n v="3"/>
    <n v="1"/>
    <n v="3"/>
    <n v="2"/>
    <n v="1"/>
    <n v="2"/>
    <m/>
  </r>
  <r>
    <n v="81721"/>
    <x v="1"/>
    <n v="39"/>
    <n v="3"/>
    <n v="2"/>
    <m/>
    <n v="1"/>
    <n v="4"/>
    <n v="1"/>
    <n v="48"/>
    <n v="1.24"/>
    <n v="176"/>
    <n v="4.55"/>
    <n v="50"/>
    <n v="1.2916666666666667"/>
    <n v="38.820122009643356"/>
    <n v="1.0028531519157868"/>
    <n v="2"/>
    <m/>
    <m/>
    <n v="14"/>
    <n v="3"/>
    <n v="3"/>
    <n v="3"/>
    <n v="3"/>
    <n v="3"/>
    <n v="4"/>
    <n v="0"/>
    <n v="0"/>
    <n v="1"/>
    <n v="1"/>
    <n v="2"/>
  </r>
  <r>
    <n v="81722"/>
    <x v="1"/>
    <n v="47"/>
    <n v="4"/>
    <n v="2"/>
    <m/>
    <n v="2"/>
    <n v="5"/>
    <n v="1"/>
    <n v="58"/>
    <n v="1.5"/>
    <n v="295"/>
    <n v="7.63"/>
    <n v="56"/>
    <n v="1.4482758620689655"/>
    <n v="66.735280231449764"/>
    <n v="1.7259124197788731"/>
    <n v="1"/>
    <n v="2"/>
    <m/>
    <n v="15"/>
    <n v="3"/>
    <n v="0"/>
    <m/>
    <m/>
    <m/>
    <n v="0"/>
    <n v="3"/>
    <n v="6"/>
    <n v="1"/>
    <n v="1"/>
    <n v="2"/>
  </r>
  <r>
    <n v="81725"/>
    <x v="1"/>
    <n v="40"/>
    <n v="6"/>
    <n v="2"/>
    <m/>
    <n v="2"/>
    <n v="5"/>
    <n v="1"/>
    <n v="60"/>
    <n v="1.55"/>
    <n v="153"/>
    <n v="3.96"/>
    <n v="69"/>
    <n v="1.7825"/>
    <n v="63.766276441725182"/>
    <n v="1.6472954747445672"/>
    <n v="1"/>
    <n v="2"/>
    <m/>
    <n v="15"/>
    <n v="2"/>
    <n v="3"/>
    <n v="3"/>
    <n v="3"/>
    <n v="3"/>
    <n v="0"/>
    <n v="0"/>
    <n v="0"/>
    <n v="1"/>
    <n v="1"/>
    <n v="2"/>
  </r>
  <r>
    <n v="81726"/>
    <x v="1"/>
    <n v="80"/>
    <n v="4"/>
    <n v="2"/>
    <m/>
    <n v="1"/>
    <n v="5"/>
    <n v="2"/>
    <n v="73"/>
    <n v="1.89"/>
    <n v="249"/>
    <n v="6.44"/>
    <n v="82"/>
    <n v="2.1230136986301367"/>
    <n v="67.918000583688979"/>
    <n v="1.7584249466187967"/>
    <n v="1"/>
    <n v="2"/>
    <m/>
    <n v="9"/>
    <n v="2"/>
    <n v="1"/>
    <n v="2"/>
    <n v="2"/>
    <n v="2"/>
    <n v="2"/>
    <n v="0"/>
    <n v="0"/>
    <n v="1"/>
    <n v="1"/>
    <n v="2"/>
  </r>
  <r>
    <n v="81733"/>
    <x v="1"/>
    <n v="73"/>
    <n v="4"/>
    <n v="2"/>
    <m/>
    <n v="1"/>
    <n v="3"/>
    <n v="1"/>
    <n v="70"/>
    <n v="1.81"/>
    <n v="221"/>
    <n v="5.72"/>
    <n v="73"/>
    <n v="1.8875714285714285"/>
    <n v="69.45752219275137"/>
    <n v="1.7959730738411426"/>
    <n v="1"/>
    <n v="2"/>
    <m/>
    <n v="5"/>
    <n v="3"/>
    <n v="2"/>
    <m/>
    <m/>
    <m/>
    <n v="5"/>
    <n v="0"/>
    <n v="0"/>
    <n v="1"/>
    <n v="1"/>
    <n v="2"/>
  </r>
  <r>
    <n v="81736"/>
    <x v="1"/>
    <n v="76"/>
    <n v="3"/>
    <n v="2"/>
    <m/>
    <n v="1"/>
    <n v="2"/>
    <n v="1"/>
    <n v="53"/>
    <n v="1.37"/>
    <n v="178"/>
    <n v="4.5999999999999996"/>
    <n v="56"/>
    <n v="1.4475471698113207"/>
    <n v="58.03738318983266"/>
    <n v="1.5002116032088821"/>
    <n v="1"/>
    <n v="2"/>
    <m/>
    <n v="14"/>
    <n v="2"/>
    <n v="0"/>
    <m/>
    <m/>
    <m/>
    <n v="0"/>
    <m/>
    <n v="0"/>
    <n v="2"/>
    <n v="1"/>
    <n v="2"/>
  </r>
  <r>
    <n v="81750"/>
    <x v="1"/>
    <n v="22"/>
    <n v="1"/>
    <n v="2"/>
    <m/>
    <n v="1"/>
    <n v="4"/>
    <n v="3"/>
    <n v="53"/>
    <n v="1.37"/>
    <n v="160"/>
    <n v="4.1399999999999997"/>
    <n v="51"/>
    <n v="1.318301886792453"/>
    <n v="54.693144655962811"/>
    <n v="1.4137661920503595"/>
    <n v="1"/>
    <m/>
    <m/>
    <n v="5"/>
    <n v="3"/>
    <n v="3"/>
    <m/>
    <m/>
    <m/>
    <n v="3"/>
    <n v="0"/>
    <n v="1"/>
    <n v="1"/>
    <n v="2"/>
    <m/>
  </r>
  <r>
    <n v="81760"/>
    <x v="1"/>
    <n v="36"/>
    <n v="2"/>
    <n v="2"/>
    <m/>
    <n v="2"/>
    <n v="1"/>
    <n v="1"/>
    <n v="48"/>
    <n v="1.24"/>
    <n v="186"/>
    <n v="4.8099999999999996"/>
    <n v="46"/>
    <n v="1.1883333333333332"/>
    <n v="51.168309682678192"/>
    <n v="1.3218480001358532"/>
    <n v="1"/>
    <m/>
    <m/>
    <n v="5"/>
    <n v="4"/>
    <n v="1"/>
    <m/>
    <m/>
    <m/>
    <n v="0"/>
    <n v="0"/>
    <n v="0"/>
    <n v="1"/>
    <n v="2"/>
    <m/>
  </r>
  <r>
    <n v="81762"/>
    <x v="1"/>
    <n v="22"/>
    <n v="2"/>
    <n v="2"/>
    <m/>
    <n v="1"/>
    <n v="2"/>
    <n v="4"/>
    <n v="45"/>
    <n v="1.1599999999999999"/>
    <n v="204"/>
    <n v="5.28"/>
    <n v="39"/>
    <n v="1.0053333333333332"/>
    <n v="48.151980619257678"/>
    <n v="1.2412510559630867"/>
    <n v="2"/>
    <m/>
    <m/>
    <m/>
    <n v="3"/>
    <n v="3"/>
    <n v="3"/>
    <n v="2"/>
    <n v="2"/>
    <n v="7"/>
    <n v="17"/>
    <n v="8"/>
    <n v="1"/>
    <n v="1"/>
    <n v="2"/>
  </r>
  <r>
    <n v="81763"/>
    <x v="1"/>
    <n v="61"/>
    <n v="3"/>
    <n v="2"/>
    <m/>
    <n v="1"/>
    <n v="2"/>
    <n v="2"/>
    <n v="32"/>
    <n v="0.83"/>
    <n v="279"/>
    <n v="7.21"/>
    <n v="32"/>
    <n v="0.83"/>
    <n v="27.84688670704077"/>
    <n v="0.72227862396386999"/>
    <n v="1"/>
    <n v="2"/>
    <m/>
    <n v="6"/>
    <n v="3"/>
    <n v="3"/>
    <n v="3"/>
    <n v="3"/>
    <n v="3"/>
    <m/>
    <n v="0"/>
    <n v="180"/>
    <n v="2"/>
    <n v="1"/>
    <n v="2"/>
  </r>
  <r>
    <n v="81768"/>
    <x v="1"/>
    <n v="48"/>
    <n v="3"/>
    <n v="2"/>
    <m/>
    <n v="1"/>
    <n v="2"/>
    <n v="1"/>
    <n v="49"/>
    <n v="1.27"/>
    <n v="168"/>
    <n v="4.34"/>
    <n v="49"/>
    <n v="1.27"/>
    <n v="45.630843096390407"/>
    <n v="1.1826769537227717"/>
    <n v="2"/>
    <n v="2"/>
    <m/>
    <n v="7"/>
    <n v="4"/>
    <n v="2"/>
    <n v="3"/>
    <n v="3"/>
    <n v="3"/>
    <n v="3"/>
    <n v="2"/>
    <n v="1"/>
    <n v="1"/>
    <n v="1"/>
    <n v="2"/>
  </r>
  <r>
    <n v="81776"/>
    <x v="1"/>
    <n v="22"/>
    <n v="3"/>
    <n v="2"/>
    <m/>
    <n v="1"/>
    <n v="3"/>
    <n v="4"/>
    <n v="39"/>
    <n v="1.01"/>
    <n v="85"/>
    <n v="2.2000000000000002"/>
    <n v="39"/>
    <n v="1.01"/>
    <n v="40.804669883091471"/>
    <n v="1.0567363226133946"/>
    <n v="1"/>
    <m/>
    <m/>
    <n v="2"/>
    <n v="5"/>
    <n v="3"/>
    <n v="9"/>
    <n v="3"/>
    <n v="3"/>
    <n v="4"/>
    <n v="1"/>
    <n v="2"/>
    <n v="1"/>
    <n v="1"/>
    <n v="2"/>
  </r>
  <r>
    <n v="81777"/>
    <x v="1"/>
    <n v="63"/>
    <n v="3"/>
    <n v="2"/>
    <m/>
    <n v="1"/>
    <n v="5"/>
    <n v="2"/>
    <n v="57"/>
    <n v="1.47"/>
    <n v="179"/>
    <n v="4.63"/>
    <n v="64"/>
    <n v="1.6505263157894736"/>
    <n v="45.405413931258749"/>
    <n v="1.1709817277008834"/>
    <n v="1"/>
    <n v="1"/>
    <n v="2"/>
    <n v="10"/>
    <n v="1"/>
    <n v="0"/>
    <m/>
    <m/>
    <m/>
    <n v="1"/>
    <n v="3"/>
    <n v="3"/>
    <n v="1"/>
    <n v="1"/>
    <n v="2"/>
  </r>
  <r>
    <n v="81779"/>
    <x v="1"/>
    <n v="63"/>
    <n v="2"/>
    <n v="2"/>
    <m/>
    <n v="2"/>
    <n v="1"/>
    <n v="6"/>
    <n v="37"/>
    <n v="0.96"/>
    <n v="161"/>
    <n v="4.16"/>
    <n v="41"/>
    <n v="1.0637837837837838"/>
    <n v="33.391905217224057"/>
    <n v="0.86638456779824569"/>
    <n v="1"/>
    <n v="2"/>
    <m/>
    <n v="2"/>
    <n v="4"/>
    <n v="3"/>
    <n v="3"/>
    <n v="3"/>
    <n v="3"/>
    <n v="0"/>
    <n v="0"/>
    <n v="0"/>
    <n v="1"/>
    <n v="1"/>
    <n v="2"/>
  </r>
  <r>
    <n v="81784"/>
    <x v="1"/>
    <n v="53"/>
    <n v="4"/>
    <n v="2"/>
    <m/>
    <n v="1"/>
    <n v="3"/>
    <n v="3"/>
    <n v="64"/>
    <n v="1.66"/>
    <n v="180"/>
    <n v="4.6500000000000004"/>
    <n v="71"/>
    <n v="1.8415625"/>
    <n v="56.157024504683633"/>
    <n v="1.4565728230902317"/>
    <n v="2"/>
    <n v="2"/>
    <m/>
    <n v="6"/>
    <n v="4"/>
    <n v="1"/>
    <m/>
    <m/>
    <m/>
    <n v="2"/>
    <n v="0"/>
    <n v="2"/>
    <n v="1"/>
    <n v="2"/>
    <m/>
  </r>
  <r>
    <n v="81785"/>
    <x v="1"/>
    <n v="70"/>
    <n v="2"/>
    <n v="2"/>
    <m/>
    <n v="2"/>
    <n v="1"/>
    <n v="2"/>
    <n v="70"/>
    <n v="1.81"/>
    <n v="180"/>
    <n v="4.6500000000000004"/>
    <n v="66"/>
    <n v="1.7065714285714286"/>
    <n v="76.097830026277563"/>
    <n v="1.9676724621080341"/>
    <n v="1"/>
    <n v="2"/>
    <m/>
    <n v="3"/>
    <n v="2"/>
    <n v="3"/>
    <n v="3"/>
    <n v="1"/>
    <n v="1"/>
    <m/>
    <n v="0"/>
    <n v="0"/>
    <n v="1"/>
    <n v="1"/>
    <n v="2"/>
  </r>
  <r>
    <n v="81794"/>
    <x v="1"/>
    <n v="80"/>
    <n v="3"/>
    <n v="2"/>
    <m/>
    <n v="1"/>
    <n v="5"/>
    <n v="5"/>
    <n v="78"/>
    <n v="2.02"/>
    <n v="224"/>
    <n v="5.79"/>
    <n v="83"/>
    <n v="2.1494871794871795"/>
    <n v="69.41944158645174"/>
    <n v="1.7977855385209296"/>
    <n v="2"/>
    <n v="2"/>
    <m/>
    <n v="15"/>
    <n v="2"/>
    <n v="3"/>
    <n v="3"/>
    <n v="3"/>
    <n v="3"/>
    <m/>
    <n v="0"/>
    <n v="0"/>
    <n v="1"/>
    <n v="1"/>
    <n v="2"/>
  </r>
  <r>
    <n v="81797"/>
    <x v="1"/>
    <n v="74"/>
    <n v="3"/>
    <n v="2"/>
    <m/>
    <n v="1"/>
    <n v="2"/>
    <n v="2"/>
    <n v="71"/>
    <n v="1.84"/>
    <n v="172"/>
    <n v="4.45"/>
    <n v="81"/>
    <n v="2.0991549295774652"/>
    <n v="69.920587782732881"/>
    <n v="1.8120265002849085"/>
    <n v="1"/>
    <n v="2"/>
    <m/>
    <n v="7"/>
    <n v="3"/>
    <n v="1"/>
    <m/>
    <m/>
    <m/>
    <n v="2"/>
    <n v="0"/>
    <n v="0"/>
    <n v="1"/>
    <n v="1"/>
    <n v="2"/>
  </r>
  <r>
    <n v="81805"/>
    <x v="1"/>
    <n v="21"/>
    <n v="2"/>
    <n v="2"/>
    <m/>
    <n v="1"/>
    <n v="3"/>
    <n v="5"/>
    <n v="66"/>
    <n v="1.71"/>
    <n v="185"/>
    <n v="4.78"/>
    <n v="69"/>
    <n v="1.7877272727272726"/>
    <n v="72.406035439975057"/>
    <n v="1.8759745545811719"/>
    <n v="1"/>
    <m/>
    <m/>
    <n v="5"/>
    <n v="2"/>
    <n v="2"/>
    <m/>
    <m/>
    <m/>
    <n v="0"/>
    <n v="0"/>
    <n v="0"/>
    <n v="1"/>
    <n v="1"/>
    <n v="2"/>
  </r>
  <r>
    <n v="81806"/>
    <x v="1"/>
    <n v="32"/>
    <n v="6"/>
    <n v="2"/>
    <m/>
    <n v="2"/>
    <n v="4"/>
    <n v="1"/>
    <n v="50"/>
    <n v="1.29"/>
    <n v="140"/>
    <n v="3.62"/>
    <n v="44"/>
    <n v="1.1352000000000002"/>
    <n v="55.57130222851093"/>
    <n v="1.433739597495582"/>
    <n v="1"/>
    <m/>
    <m/>
    <n v="10"/>
    <n v="3"/>
    <n v="0"/>
    <n v="3"/>
    <n v="3"/>
    <n v="1"/>
    <m/>
    <n v="0"/>
    <n v="0"/>
    <n v="2"/>
    <n v="1"/>
    <n v="2"/>
  </r>
  <r>
    <n v="81812"/>
    <x v="1"/>
    <n v="64"/>
    <n v="3"/>
    <n v="2"/>
    <m/>
    <n v="1"/>
    <n v="5"/>
    <n v="1"/>
    <n v="72"/>
    <n v="1.86"/>
    <n v="203"/>
    <n v="5.25"/>
    <n v="82"/>
    <n v="2.1183333333333336"/>
    <n v="84.030564974822198"/>
    <n v="2.170789595182907"/>
    <n v="2"/>
    <n v="2"/>
    <m/>
    <n v="9"/>
    <n v="2"/>
    <n v="2"/>
    <n v="3"/>
    <n v="3"/>
    <n v="2"/>
    <n v="0"/>
    <n v="0"/>
    <n v="0"/>
    <n v="2"/>
    <n v="1"/>
    <n v="2"/>
  </r>
  <r>
    <n v="81813"/>
    <x v="1"/>
    <n v="63"/>
    <n v="4"/>
    <n v="2"/>
    <m/>
    <n v="1"/>
    <n v="1"/>
    <n v="5"/>
    <n v="63"/>
    <n v="1.63"/>
    <n v="132"/>
    <n v="3.41"/>
    <n v="69"/>
    <n v="1.7852380952380953"/>
    <n v="58.220937607901007"/>
    <n v="1.5063512428710895"/>
    <n v="1"/>
    <n v="2"/>
    <m/>
    <n v="9"/>
    <n v="2"/>
    <n v="2"/>
    <n v="3"/>
    <n v="3"/>
    <n v="3"/>
    <n v="2"/>
    <n v="0"/>
    <n v="0"/>
    <n v="2"/>
    <n v="1"/>
    <n v="2"/>
  </r>
  <r>
    <n v="81816"/>
    <x v="1"/>
    <n v="51"/>
    <n v="3"/>
    <n v="2"/>
    <m/>
    <n v="1"/>
    <n v="4"/>
    <n v="4"/>
    <n v="65"/>
    <n v="1.68"/>
    <n v="236"/>
    <n v="6.1"/>
    <n v="64"/>
    <n v="1.6541538461538461"/>
    <n v="83.462042685784098"/>
    <n v="2.1571727955710354"/>
    <n v="2"/>
    <n v="2"/>
    <m/>
    <n v="3"/>
    <n v="1"/>
    <n v="3"/>
    <n v="3"/>
    <n v="3"/>
    <n v="3"/>
    <m/>
    <n v="0"/>
    <n v="2"/>
    <n v="1"/>
    <n v="1"/>
    <n v="1"/>
  </r>
  <r>
    <n v="81822"/>
    <x v="1"/>
    <n v="51"/>
    <n v="6"/>
    <n v="2"/>
    <m/>
    <n v="2"/>
    <n v="5"/>
    <n v="1"/>
    <n v="50"/>
    <n v="1.29"/>
    <n v="198"/>
    <n v="5.12"/>
    <n v="55"/>
    <n v="1.419"/>
    <n v="55.011997082716611"/>
    <n v="1.4193095247340886"/>
    <n v="1"/>
    <n v="2"/>
    <m/>
    <n v="9"/>
    <n v="2"/>
    <n v="3"/>
    <n v="3"/>
    <n v="2"/>
    <n v="2"/>
    <m/>
    <n v="0"/>
    <n v="0"/>
    <n v="2"/>
    <n v="1"/>
    <n v="2"/>
  </r>
  <r>
    <n v="81825"/>
    <x v="1"/>
    <n v="44"/>
    <n v="3"/>
    <n v="2"/>
    <m/>
    <n v="1"/>
    <n v="4"/>
    <n v="3"/>
    <n v="30"/>
    <n v="0.78"/>
    <n v="148"/>
    <n v="3.83"/>
    <n v="39"/>
    <n v="1.014"/>
    <n v="26.575478683284082"/>
    <n v="0.69096244576538612"/>
    <n v="2"/>
    <n v="2"/>
    <m/>
    <n v="5"/>
    <n v="3"/>
    <n v="3"/>
    <n v="3"/>
    <n v="3"/>
    <n v="3"/>
    <n v="4"/>
    <n v="0"/>
    <n v="2"/>
    <n v="1"/>
    <n v="1"/>
    <n v="2"/>
  </r>
  <r>
    <n v="81826"/>
    <x v="1"/>
    <n v="69"/>
    <n v="4"/>
    <n v="2"/>
    <m/>
    <n v="1"/>
    <n v="4"/>
    <n v="3"/>
    <n v="63"/>
    <n v="1.63"/>
    <n v="161"/>
    <n v="4.16"/>
    <n v="70"/>
    <n v="1.8111111111111111"/>
    <n v="60.057959963639718"/>
    <n v="1.5538805514402021"/>
    <n v="2"/>
    <n v="2"/>
    <m/>
    <n v="7"/>
    <n v="4"/>
    <n v="3"/>
    <n v="3"/>
    <n v="3"/>
    <n v="2"/>
    <n v="0"/>
    <n v="5"/>
    <n v="0"/>
    <n v="1"/>
    <n v="1"/>
    <n v="2"/>
  </r>
  <r>
    <n v="81827"/>
    <x v="1"/>
    <n v="73"/>
    <n v="3"/>
    <n v="2"/>
    <m/>
    <n v="1"/>
    <n v="5"/>
    <n v="1"/>
    <n v="67"/>
    <n v="1.73"/>
    <n v="165"/>
    <n v="4.2699999999999996"/>
    <n v="67"/>
    <n v="1.73"/>
    <n v="60.017130312844849"/>
    <n v="1.5496960513615161"/>
    <n v="2"/>
    <n v="2"/>
    <m/>
    <n v="15"/>
    <n v="1"/>
    <n v="1"/>
    <m/>
    <m/>
    <m/>
    <n v="0"/>
    <n v="0"/>
    <n v="0"/>
    <n v="1"/>
    <n v="1"/>
    <n v="2"/>
  </r>
  <r>
    <n v="81828"/>
    <x v="1"/>
    <n v="45"/>
    <n v="1"/>
    <n v="2"/>
    <m/>
    <n v="1"/>
    <n v="3"/>
    <n v="1"/>
    <n v="42"/>
    <n v="1.0900000000000001"/>
    <n v="190"/>
    <n v="4.91"/>
    <n v="41"/>
    <n v="1.0640476190476191"/>
    <n v="44.710091218179151"/>
    <n v="1.1603333197098875"/>
    <n v="2"/>
    <n v="2"/>
    <m/>
    <n v="14"/>
    <n v="3"/>
    <n v="1"/>
    <n v="3"/>
    <n v="3"/>
    <n v="3"/>
    <n v="2"/>
    <n v="5"/>
    <n v="2"/>
    <n v="1"/>
    <n v="1"/>
    <n v="1"/>
  </r>
  <r>
    <n v="81829"/>
    <x v="1"/>
    <n v="43"/>
    <n v="4"/>
    <n v="2"/>
    <m/>
    <n v="2"/>
    <n v="4"/>
    <n v="4"/>
    <n v="65"/>
    <n v="1.68"/>
    <n v="141"/>
    <n v="3.65"/>
    <n v="67"/>
    <n v="1.7316923076923076"/>
    <n v="69.09298369011178"/>
    <n v="1.7857878861444274"/>
    <n v="2"/>
    <n v="1"/>
    <n v="2"/>
    <n v="7"/>
    <n v="2"/>
    <n v="0"/>
    <m/>
    <m/>
    <m/>
    <n v="2"/>
    <n v="0"/>
    <n v="0"/>
    <n v="1"/>
    <n v="1"/>
    <n v="2"/>
  </r>
  <r>
    <n v="81831"/>
    <x v="1"/>
    <n v="72"/>
    <n v="7"/>
    <n v="2"/>
    <m/>
    <n v="1"/>
    <n v="5"/>
    <n v="1"/>
    <n v="41"/>
    <n v="1.06"/>
    <n v="235"/>
    <n v="6.08"/>
    <n v="47"/>
    <n v="1.2151219512195122"/>
    <n v="40.313934386125652"/>
    <n v="1.0422626938851998"/>
    <n v="2"/>
    <n v="1"/>
    <n v="3"/>
    <n v="7"/>
    <n v="5"/>
    <n v="1"/>
    <n v="3"/>
    <n v="3"/>
    <n v="2"/>
    <n v="3"/>
    <n v="4"/>
    <n v="0"/>
    <n v="1"/>
    <n v="1"/>
    <n v="2"/>
  </r>
  <r>
    <n v="81835"/>
    <x v="1"/>
    <n v="47"/>
    <n v="4"/>
    <n v="2"/>
    <m/>
    <n v="1"/>
    <n v="4"/>
    <n v="6"/>
    <n v="90"/>
    <n v="2.33"/>
    <n v="229"/>
    <n v="5.92"/>
    <n v="86"/>
    <n v="2.2264444444444442"/>
    <n v="88.554516990614843"/>
    <n v="2.2925780509792508"/>
    <n v="1"/>
    <n v="2"/>
    <m/>
    <n v="12"/>
    <n v="3"/>
    <n v="0"/>
    <m/>
    <m/>
    <m/>
    <n v="4"/>
    <n v="0"/>
    <n v="0"/>
    <n v="1"/>
    <n v="1"/>
    <n v="1"/>
  </r>
  <r>
    <n v="81836"/>
    <x v="1"/>
    <n v="36"/>
    <n v="4"/>
    <n v="2"/>
    <m/>
    <n v="1"/>
    <n v="5"/>
    <n v="1"/>
    <n v="54"/>
    <n v="1.4"/>
    <n v="208"/>
    <n v="5.38"/>
    <n v="62"/>
    <n v="1.6074074074074074"/>
    <n v="53.00715010815226"/>
    <n v="1.3742594472483918"/>
    <n v="2"/>
    <m/>
    <m/>
    <n v="14"/>
    <n v="4"/>
    <n v="0"/>
    <m/>
    <m/>
    <m/>
    <n v="3"/>
    <n v="0"/>
    <m/>
    <n v="1"/>
    <n v="1"/>
    <n v="2"/>
  </r>
  <r>
    <n v="81842"/>
    <x v="1"/>
    <n v="73"/>
    <n v="3"/>
    <n v="2"/>
    <m/>
    <n v="1"/>
    <n v="5"/>
    <n v="3"/>
    <n v="88"/>
    <n v="2.2799999999999998"/>
    <n v="235"/>
    <n v="6.08"/>
    <n v="96"/>
    <n v="2.4872727272727273"/>
    <n v="90.984170116843686"/>
    <n v="2.3573171348454953"/>
    <n v="2"/>
    <n v="2"/>
    <m/>
    <n v="7"/>
    <n v="1"/>
    <n v="3"/>
    <n v="3"/>
    <n v="3"/>
    <n v="3"/>
    <n v="0"/>
    <n v="0"/>
    <n v="0"/>
    <n v="1"/>
    <n v="1"/>
    <n v="2"/>
  </r>
  <r>
    <n v="81847"/>
    <x v="1"/>
    <n v="38"/>
    <n v="3"/>
    <n v="2"/>
    <m/>
    <n v="1"/>
    <n v="4"/>
    <n v="5"/>
    <n v="40"/>
    <n v="1.03"/>
    <n v="164"/>
    <n v="4.24"/>
    <n v="39"/>
    <n v="1.0042500000000001"/>
    <n v="41.815233165288525"/>
    <n v="1.0767422540061795"/>
    <n v="1"/>
    <m/>
    <m/>
    <n v="7"/>
    <n v="4"/>
    <n v="0"/>
    <m/>
    <m/>
    <m/>
    <n v="10"/>
    <n v="0"/>
    <n v="4"/>
    <n v="1"/>
    <n v="1"/>
    <n v="2"/>
  </r>
  <r>
    <n v="81848"/>
    <x v="1"/>
    <n v="22"/>
    <n v="3"/>
    <n v="2"/>
    <m/>
    <n v="2"/>
    <n v="4"/>
    <n v="5"/>
    <n v="58"/>
    <n v="1.5"/>
    <n v="132"/>
    <n v="3.41"/>
    <n v="56"/>
    <n v="1.4482758620689655"/>
    <n v="58.854909809069653"/>
    <n v="1.5221097364414566"/>
    <n v="1"/>
    <m/>
    <m/>
    <n v="15"/>
    <n v="1"/>
    <n v="3"/>
    <n v="3"/>
    <n v="3"/>
    <n v="3"/>
    <n v="1"/>
    <n v="0"/>
    <n v="1"/>
    <n v="1"/>
    <n v="1"/>
    <n v="2"/>
  </r>
  <r>
    <n v="81849"/>
    <x v="1"/>
    <n v="44"/>
    <n v="1"/>
    <n v="2"/>
    <m/>
    <n v="2"/>
    <n v="2"/>
    <n v="1"/>
    <n v="65"/>
    <n v="1.68"/>
    <n v="240"/>
    <n v="6.21"/>
    <n v="71"/>
    <n v="1.8350769230769231"/>
    <n v="61.629875244368243"/>
    <n v="1.5928952370852099"/>
    <n v="1"/>
    <n v="2"/>
    <m/>
    <n v="5"/>
    <n v="4"/>
    <n v="1"/>
    <m/>
    <m/>
    <m/>
    <n v="5"/>
    <n v="0"/>
    <n v="0"/>
    <n v="1"/>
    <n v="2"/>
    <m/>
  </r>
  <r>
    <n v="81855"/>
    <x v="1"/>
    <n v="27"/>
    <n v="1"/>
    <n v="2"/>
    <m/>
    <n v="1"/>
    <n v="4"/>
    <n v="1"/>
    <n v="25"/>
    <n v="0.65"/>
    <n v="167"/>
    <n v="4.32"/>
    <n v="20"/>
    <n v="0.52"/>
    <n v="16.429857008942843"/>
    <n v="0.42717628223251397"/>
    <n v="2"/>
    <m/>
    <m/>
    <n v="4"/>
    <n v="3"/>
    <n v="2"/>
    <n v="3"/>
    <n v="3"/>
    <n v="1"/>
    <n v="1"/>
    <n v="8"/>
    <n v="0"/>
    <n v="1"/>
    <n v="1"/>
    <n v="2"/>
  </r>
  <r>
    <n v="81858"/>
    <x v="1"/>
    <n v="22"/>
    <n v="7"/>
    <n v="2"/>
    <m/>
    <n v="1"/>
    <n v="4"/>
    <n v="6"/>
    <n v="42"/>
    <n v="1.0900000000000001"/>
    <n v="151"/>
    <n v="3.9"/>
    <n v="43"/>
    <n v="1.115952380952381"/>
    <n v="37.888301313104634"/>
    <n v="0.98329162931628689"/>
    <n v="1"/>
    <m/>
    <m/>
    <n v="6"/>
    <n v="4"/>
    <n v="0"/>
    <n v="3"/>
    <n v="2"/>
    <n v="1"/>
    <n v="1"/>
    <n v="0"/>
    <n v="0"/>
    <n v="1"/>
    <n v="1"/>
    <n v="2"/>
  </r>
  <r>
    <n v="81866"/>
    <x v="1"/>
    <n v="53"/>
    <n v="4"/>
    <n v="2"/>
    <m/>
    <n v="2"/>
    <n v="4"/>
    <n v="4"/>
    <n v="48"/>
    <n v="1.24"/>
    <n v="198"/>
    <n v="5.12"/>
    <n v="46"/>
    <n v="1.1883333333333332"/>
    <n v="43.946961108989989"/>
    <n v="1.1352964953155746"/>
    <n v="1"/>
    <n v="1"/>
    <n v="1"/>
    <n v="3"/>
    <n v="2"/>
    <n v="2"/>
    <n v="3"/>
    <n v="3"/>
    <n v="3"/>
    <m/>
    <n v="0"/>
    <n v="0"/>
    <n v="2"/>
    <n v="1"/>
    <n v="2"/>
  </r>
  <r>
    <n v="81871"/>
    <x v="1"/>
    <n v="80"/>
    <n v="3"/>
    <n v="2"/>
    <m/>
    <n v="1"/>
    <n v="5"/>
    <n v="2"/>
    <n v="59"/>
    <n v="1.53"/>
    <n v="171"/>
    <n v="4.42"/>
    <n v="69"/>
    <n v="1.7893220338983051"/>
    <n v="59.149007830156535"/>
    <n v="1.5338641013582965"/>
    <n v="1"/>
    <n v="2"/>
    <m/>
    <n v="7"/>
    <n v="3"/>
    <n v="2"/>
    <n v="3"/>
    <n v="3"/>
    <n v="3"/>
    <n v="0"/>
    <n v="0"/>
    <n v="0"/>
    <n v="1"/>
    <n v="1"/>
    <n v="2"/>
  </r>
  <r>
    <n v="81875"/>
    <x v="1"/>
    <n v="70"/>
    <n v="1"/>
    <n v="2"/>
    <m/>
    <n v="2"/>
    <n v="1"/>
    <n v="1"/>
    <n v="52"/>
    <n v="1.34"/>
    <n v="180"/>
    <n v="4.6500000000000004"/>
    <n v="47"/>
    <n v="1.2111538461538462"/>
    <n v="50.295857411803141"/>
    <n v="1.2960855563810809"/>
    <n v="1"/>
    <n v="2"/>
    <m/>
    <n v="4"/>
    <n v="4"/>
    <n v="1"/>
    <n v="3"/>
    <n v="2"/>
    <n v="1"/>
    <n v="1"/>
    <n v="0"/>
    <n v="0"/>
    <n v="1"/>
    <n v="2"/>
    <m/>
  </r>
  <r>
    <n v="81877"/>
    <x v="1"/>
    <n v="44"/>
    <n v="2"/>
    <n v="2"/>
    <m/>
    <n v="1"/>
    <n v="5"/>
    <n v="1"/>
    <n v="64"/>
    <n v="1.66"/>
    <n v="148"/>
    <n v="3.83"/>
    <n v="67"/>
    <n v="1.7378125"/>
    <n v="53.522582826917706"/>
    <n v="1.3882419920731779"/>
    <n v="2"/>
    <n v="2"/>
    <m/>
    <n v="15"/>
    <n v="2"/>
    <n v="0"/>
    <m/>
    <m/>
    <m/>
    <n v="0"/>
    <n v="60"/>
    <n v="0"/>
    <n v="1"/>
    <n v="1"/>
    <n v="2"/>
  </r>
  <r>
    <n v="81882"/>
    <x v="1"/>
    <n v="36"/>
    <n v="2"/>
    <n v="2"/>
    <m/>
    <n v="2"/>
    <n v="3"/>
    <n v="6"/>
    <n v="39"/>
    <n v="1.01"/>
    <n v="156"/>
    <n v="4.03"/>
    <n v="49"/>
    <n v="1.268974358974359"/>
    <n v="38.504879283045661"/>
    <n v="0.99717764297118261"/>
    <n v="1"/>
    <m/>
    <m/>
    <n v="1"/>
    <n v="3"/>
    <n v="2"/>
    <n v="3"/>
    <n v="2"/>
    <n v="2"/>
    <n v="1"/>
    <n v="0"/>
    <n v="0"/>
    <n v="1"/>
    <n v="1"/>
    <n v="2"/>
  </r>
  <r>
    <n v="81885"/>
    <x v="1"/>
    <n v="30"/>
    <n v="3"/>
    <n v="2"/>
    <m/>
    <n v="1"/>
    <n v="4"/>
    <n v="1"/>
    <n v="62"/>
    <n v="1.6"/>
    <n v="188"/>
    <n v="4.8600000000000003"/>
    <n v="71"/>
    <n v="1.8322580645161293"/>
    <n v="77.157169962305147"/>
    <n v="1.9911527732207781"/>
    <n v="2"/>
    <m/>
    <m/>
    <n v="77"/>
    <n v="3"/>
    <n v="3"/>
    <n v="3"/>
    <n v="3"/>
    <n v="3"/>
    <m/>
    <n v="0"/>
    <n v="0"/>
    <n v="2"/>
    <n v="1"/>
    <n v="2"/>
  </r>
  <r>
    <n v="81890"/>
    <x v="1"/>
    <n v="67"/>
    <n v="2"/>
    <n v="2"/>
    <m/>
    <n v="1"/>
    <n v="4"/>
    <n v="2"/>
    <n v="49"/>
    <n v="1.27"/>
    <n v="192"/>
    <n v="4.97"/>
    <n v="48"/>
    <n v="1.2440816326530613"/>
    <n v="45.814205102486454"/>
    <n v="1.1874293975542407"/>
    <n v="2"/>
    <n v="2"/>
    <m/>
    <n v="3"/>
    <n v="5"/>
    <n v="3"/>
    <n v="3"/>
    <n v="3"/>
    <n v="3"/>
    <m/>
    <n v="0"/>
    <n v="8"/>
    <n v="1"/>
    <n v="1"/>
    <n v="2"/>
  </r>
  <r>
    <n v="81891"/>
    <x v="1"/>
    <n v="28"/>
    <n v="6"/>
    <n v="2"/>
    <m/>
    <n v="2"/>
    <n v="5"/>
    <n v="1"/>
    <n v="54"/>
    <n v="1.4"/>
    <n v="192"/>
    <n v="4.97"/>
    <n v="50"/>
    <n v="1.2962962962962963"/>
    <n v="59.195221937448935"/>
    <n v="1.5346909391190464"/>
    <n v="1"/>
    <m/>
    <m/>
    <n v="15"/>
    <n v="4"/>
    <n v="3"/>
    <n v="3"/>
    <n v="3"/>
    <n v="2"/>
    <n v="0"/>
    <n v="0"/>
    <n v="0"/>
    <n v="1"/>
    <n v="1"/>
    <n v="2"/>
  </r>
  <r>
    <n v="81894"/>
    <x v="1"/>
    <n v="32"/>
    <n v="4"/>
    <n v="2"/>
    <m/>
    <n v="1"/>
    <n v="3"/>
    <n v="1"/>
    <n v="40"/>
    <n v="1.03"/>
    <n v="166"/>
    <n v="4.29"/>
    <n v="44"/>
    <n v="1.133"/>
    <n v="43.674251001462686"/>
    <n v="1.1246119632876641"/>
    <n v="2"/>
    <m/>
    <m/>
    <n v="6"/>
    <n v="4"/>
    <n v="2"/>
    <n v="3"/>
    <n v="3"/>
    <n v="1"/>
    <n v="7"/>
    <n v="0"/>
    <n v="1"/>
    <n v="1"/>
    <n v="2"/>
    <m/>
  </r>
  <r>
    <n v="81895"/>
    <x v="1"/>
    <n v="64"/>
    <n v="4"/>
    <n v="2"/>
    <m/>
    <n v="1"/>
    <n v="3"/>
    <n v="1"/>
    <n v="74"/>
    <n v="1.91"/>
    <n v="198"/>
    <n v="5.12"/>
    <n v="82"/>
    <n v="2.1164864864864867"/>
    <n v="76.178124100784757"/>
    <n v="1.9662191490878227"/>
    <n v="1"/>
    <n v="2"/>
    <m/>
    <n v="7"/>
    <n v="3"/>
    <n v="0"/>
    <m/>
    <m/>
    <m/>
    <n v="0"/>
    <n v="1"/>
    <n v="4"/>
    <n v="1"/>
    <n v="1"/>
    <n v="2"/>
  </r>
  <r>
    <n v="81896"/>
    <x v="1"/>
    <n v="80"/>
    <n v="3"/>
    <n v="2"/>
    <m/>
    <n v="1"/>
    <n v="2"/>
    <n v="2"/>
    <n v="85"/>
    <n v="2.2000000000000002"/>
    <n v="201"/>
    <n v="5.2"/>
    <n v="84"/>
    <n v="2.1741176470588237"/>
    <n v="87.376776837584359"/>
    <n v="2.2615165769727721"/>
    <n v="2"/>
    <n v="2"/>
    <m/>
    <n v="5"/>
    <n v="2"/>
    <n v="1"/>
    <n v="4"/>
    <n v="2"/>
    <n v="2"/>
    <n v="0"/>
    <n v="0"/>
    <n v="0"/>
    <n v="1"/>
    <n v="1"/>
    <n v="2"/>
  </r>
  <r>
    <n v="81898"/>
    <x v="1"/>
    <n v="29"/>
    <n v="6"/>
    <n v="2"/>
    <m/>
    <n v="1"/>
    <n v="4"/>
    <n v="1"/>
    <n v="43"/>
    <n v="1.1100000000000001"/>
    <n v="196"/>
    <n v="5.07"/>
    <n v="46"/>
    <n v="1.1874418604651162"/>
    <n v="50.768503072324457"/>
    <n v="1.3105357769832593"/>
    <n v="1"/>
    <m/>
    <m/>
    <n v="6"/>
    <n v="3"/>
    <n v="1"/>
    <n v="3"/>
    <n v="3"/>
    <n v="1"/>
    <n v="1"/>
    <n v="1"/>
    <n v="0"/>
    <n v="1"/>
    <n v="2"/>
    <m/>
  </r>
  <r>
    <n v="81900"/>
    <x v="1"/>
    <n v="54"/>
    <n v="3"/>
    <n v="2"/>
    <m/>
    <n v="1"/>
    <n v="2"/>
    <n v="3"/>
    <n v="66"/>
    <n v="1.71"/>
    <n v="192"/>
    <n v="4.97"/>
    <n v="76"/>
    <n v="1.9690909090909092"/>
    <n v="66.204164989572831"/>
    <n v="1.715289729275296"/>
    <n v="2"/>
    <n v="1"/>
    <n v="2"/>
    <n v="3"/>
    <n v="3"/>
    <n v="2"/>
    <m/>
    <m/>
    <m/>
    <n v="1"/>
    <n v="0"/>
    <n v="1"/>
    <n v="1"/>
    <n v="1"/>
    <n v="2"/>
  </r>
  <r>
    <n v="81904"/>
    <x v="1"/>
    <n v="47"/>
    <n v="2"/>
    <n v="2"/>
    <m/>
    <n v="2"/>
    <n v="4"/>
    <n v="5"/>
    <n v="36"/>
    <n v="0.93"/>
    <n v="147"/>
    <n v="3.8"/>
    <n v="46"/>
    <n v="1.1883333333333335"/>
    <n v="34.530593375452511"/>
    <n v="0.89204032886585649"/>
    <n v="1"/>
    <n v="2"/>
    <m/>
    <n v="10"/>
    <n v="4"/>
    <n v="2"/>
    <n v="3"/>
    <n v="3"/>
    <n v="3"/>
    <n v="1"/>
    <n v="5"/>
    <n v="0"/>
    <n v="1"/>
    <n v="1"/>
    <n v="1"/>
  </r>
  <r>
    <n v="81919"/>
    <x v="1"/>
    <n v="45"/>
    <n v="3"/>
    <n v="2"/>
    <m/>
    <n v="1"/>
    <n v="4"/>
    <n v="3"/>
    <n v="34"/>
    <n v="0.88"/>
    <n v="104"/>
    <n v="2.69"/>
    <n v="32"/>
    <n v="0.82823529411764707"/>
    <n v="29.053154672902711"/>
    <n v="0.75196400329865842"/>
    <n v="2"/>
    <n v="2"/>
    <m/>
    <n v="6"/>
    <n v="3"/>
    <n v="2"/>
    <m/>
    <m/>
    <m/>
    <n v="3"/>
    <n v="2"/>
    <n v="2"/>
    <n v="1"/>
    <n v="1"/>
    <n v="2"/>
  </r>
  <r>
    <n v="81932"/>
    <x v="1"/>
    <n v="24"/>
    <n v="4"/>
    <n v="2"/>
    <m/>
    <n v="2"/>
    <n v="2"/>
    <n v="6"/>
    <n v="62"/>
    <n v="1.6"/>
    <n v="197"/>
    <n v="5.09"/>
    <n v="65"/>
    <n v="1.6774193548387097"/>
    <n v="66.508896933909199"/>
    <n v="1.7163586305524956"/>
    <n v="1"/>
    <m/>
    <m/>
    <n v="8"/>
    <n v="1"/>
    <n v="2"/>
    <n v="3"/>
    <n v="1"/>
    <n v="2"/>
    <n v="0"/>
    <n v="0"/>
    <n v="0"/>
    <n v="1"/>
    <n v="2"/>
    <m/>
  </r>
  <r>
    <n v="81933"/>
    <x v="1"/>
    <n v="80"/>
    <n v="7"/>
    <n v="2"/>
    <m/>
    <n v="1"/>
    <n v="1"/>
    <n v="2"/>
    <n v="39"/>
    <n v="1.01"/>
    <n v="200"/>
    <n v="5.17"/>
    <n v="41"/>
    <n v="1.061794871794872"/>
    <n v="28.033650812642904"/>
    <n v="0.72599967489152128"/>
    <n v="1"/>
    <n v="1"/>
    <n v="3"/>
    <n v="2"/>
    <n v="3"/>
    <n v="3"/>
    <n v="1"/>
    <n v="1"/>
    <n v="2"/>
    <m/>
    <n v="1"/>
    <n v="0"/>
    <n v="2"/>
    <n v="1"/>
    <n v="2"/>
  </r>
  <r>
    <n v="81934"/>
    <x v="1"/>
    <n v="61"/>
    <n v="2"/>
    <n v="2"/>
    <m/>
    <n v="1"/>
    <n v="4"/>
    <n v="1"/>
    <n v="41"/>
    <n v="1.06"/>
    <n v="160"/>
    <n v="4.1399999999999997"/>
    <n v="51"/>
    <n v="1.3185365853658537"/>
    <n v="34.033932986644906"/>
    <n v="0.87990168209374631"/>
    <n v="2"/>
    <n v="2"/>
    <m/>
    <n v="9"/>
    <n v="3"/>
    <n v="3"/>
    <n v="3"/>
    <n v="3"/>
    <n v="3"/>
    <n v="3"/>
    <n v="0"/>
    <n v="0"/>
    <n v="1"/>
    <n v="1"/>
    <n v="2"/>
  </r>
  <r>
    <n v="81935"/>
    <x v="1"/>
    <n v="47"/>
    <n v="3"/>
    <n v="2"/>
    <m/>
    <n v="1"/>
    <n v="2"/>
    <n v="3"/>
    <n v="45"/>
    <n v="1.1599999999999999"/>
    <n v="167"/>
    <n v="4.32"/>
    <n v="55"/>
    <n v="1.4177777777777778"/>
    <n v="41.481808550018627"/>
    <n v="1.0693088426227022"/>
    <n v="2"/>
    <n v="1"/>
    <n v="1"/>
    <n v="2"/>
    <n v="3"/>
    <n v="2"/>
    <n v="3"/>
    <n v="1"/>
    <n v="1"/>
    <m/>
    <n v="0"/>
    <n v="30"/>
    <n v="1"/>
    <n v="1"/>
    <n v="2"/>
  </r>
  <r>
    <n v="81940"/>
    <x v="1"/>
    <n v="24"/>
    <n v="1"/>
    <n v="2"/>
    <m/>
    <n v="1"/>
    <n v="4"/>
    <n v="5"/>
    <n v="55"/>
    <n v="1.42"/>
    <n v="136"/>
    <n v="3.52"/>
    <n v="62"/>
    <n v="1.6007272727272726"/>
    <n v="62.306838936133971"/>
    <n v="1.6086492961692771"/>
    <n v="1"/>
    <m/>
    <m/>
    <n v="99"/>
    <n v="3"/>
    <n v="2"/>
    <n v="3"/>
    <n v="2"/>
    <n v="2"/>
    <n v="1"/>
    <n v="0"/>
    <n v="0"/>
    <n v="1"/>
    <n v="2"/>
    <m/>
  </r>
  <r>
    <n v="81944"/>
    <x v="1"/>
    <n v="32"/>
    <n v="4"/>
    <n v="2"/>
    <m/>
    <n v="1"/>
    <n v="5"/>
    <n v="5"/>
    <n v="46"/>
    <n v="1.19"/>
    <n v="133"/>
    <n v="3.44"/>
    <n v="48"/>
    <n v="1.2417391304347825"/>
    <n v="46.743640370416593"/>
    <n v="1.2092376530607769"/>
    <n v="2"/>
    <m/>
    <m/>
    <n v="9"/>
    <n v="3"/>
    <n v="2"/>
    <n v="3"/>
    <n v="3"/>
    <n v="2"/>
    <n v="4"/>
    <n v="0"/>
    <n v="1"/>
    <n v="1"/>
    <n v="1"/>
    <n v="2"/>
  </r>
  <r>
    <n v="81945"/>
    <x v="1"/>
    <n v="53"/>
    <n v="6"/>
    <n v="2"/>
    <m/>
    <n v="2"/>
    <n v="4"/>
    <n v="1"/>
    <n v="53"/>
    <n v="1.37"/>
    <n v="191"/>
    <n v="4.9400000000000004"/>
    <n v="54"/>
    <n v="1.3958490566037736"/>
    <n v="45.880586618195039"/>
    <n v="1.1859698805080605"/>
    <n v="1"/>
    <n v="1"/>
    <n v="2"/>
    <n v="14"/>
    <n v="3"/>
    <n v="0"/>
    <m/>
    <m/>
    <m/>
    <n v="0"/>
    <n v="7"/>
    <n v="0"/>
    <n v="1"/>
    <n v="1"/>
    <n v="2"/>
  </r>
  <r>
    <n v="81946"/>
    <x v="1"/>
    <n v="30"/>
    <n v="2"/>
    <n v="2"/>
    <m/>
    <n v="2"/>
    <n v="2"/>
    <n v="1"/>
    <n v="51"/>
    <n v="1.32"/>
    <n v="150"/>
    <n v="3.88"/>
    <n v="56"/>
    <n v="1.4494117647058824"/>
    <n v="56.03178206397461"/>
    <n v="1.4502343593028724"/>
    <n v="1"/>
    <m/>
    <m/>
    <n v="77"/>
    <n v="2"/>
    <n v="0"/>
    <n v="3"/>
    <n v="3"/>
    <n v="1"/>
    <n v="0"/>
    <n v="0"/>
    <n v="0"/>
    <n v="1"/>
    <n v="2"/>
    <m/>
  </r>
  <r>
    <n v="81953"/>
    <x v="1"/>
    <n v="22"/>
    <n v="3"/>
    <n v="2"/>
    <m/>
    <n v="1"/>
    <n v="4"/>
    <n v="6"/>
    <n v="53"/>
    <n v="1.37"/>
    <n v="135"/>
    <n v="3.49"/>
    <n v="54"/>
    <n v="1.3958490566037736"/>
    <n v="59.354912986056981"/>
    <n v="1.5342685054886429"/>
    <n v="2"/>
    <m/>
    <m/>
    <n v="7"/>
    <n v="3"/>
    <n v="3"/>
    <n v="3"/>
    <n v="3"/>
    <n v="3"/>
    <n v="2"/>
    <n v="0"/>
    <n v="0"/>
    <n v="1"/>
    <n v="1"/>
    <n v="2"/>
  </r>
  <r>
    <n v="81956"/>
    <x v="1"/>
    <n v="35"/>
    <n v="2"/>
    <n v="2"/>
    <m/>
    <n v="2"/>
    <n v="4"/>
    <n v="1"/>
    <n v="54"/>
    <n v="1.4"/>
    <n v="169"/>
    <n v="4.37"/>
    <n v="60"/>
    <n v="1.5555555555555556"/>
    <n v="42.802205689105342"/>
    <n v="1.1096868141619902"/>
    <n v="1"/>
    <m/>
    <m/>
    <n v="14"/>
    <n v="3"/>
    <n v="0"/>
    <m/>
    <m/>
    <m/>
    <n v="0"/>
    <n v="4"/>
    <n v="0"/>
    <n v="1"/>
    <n v="2"/>
    <m/>
  </r>
  <r>
    <n v="81962"/>
    <x v="1"/>
    <n v="38"/>
    <n v="3"/>
    <n v="2"/>
    <m/>
    <n v="1"/>
    <n v="4"/>
    <n v="1"/>
    <n v="52"/>
    <n v="1.34"/>
    <n v="183"/>
    <n v="4.7300000000000004"/>
    <n v="60"/>
    <n v="1.5461538461538462"/>
    <n v="44.670287576104627"/>
    <n v="1.1511189490765423"/>
    <n v="2"/>
    <m/>
    <m/>
    <n v="5"/>
    <n v="3"/>
    <n v="3"/>
    <n v="3"/>
    <n v="2"/>
    <n v="3"/>
    <n v="2"/>
    <n v="0"/>
    <n v="2"/>
    <n v="1"/>
    <n v="1"/>
    <n v="2"/>
  </r>
  <r>
    <n v="81966"/>
    <x v="1"/>
    <n v="31"/>
    <n v="7"/>
    <n v="2"/>
    <m/>
    <n v="1"/>
    <n v="4"/>
    <n v="1"/>
    <n v="44"/>
    <n v="1.1399999999999999"/>
    <n v="149"/>
    <n v="3.85"/>
    <n v="39"/>
    <n v="1.0104545454545453"/>
    <n v="47.287336287475952"/>
    <n v="1.2251718947209678"/>
    <n v="2"/>
    <m/>
    <m/>
    <n v="14"/>
    <n v="3"/>
    <n v="2"/>
    <m/>
    <m/>
    <m/>
    <n v="3"/>
    <n v="0"/>
    <n v="1"/>
    <n v="1"/>
    <n v="1"/>
    <n v="2"/>
  </r>
  <r>
    <n v="81967"/>
    <x v="1"/>
    <n v="30"/>
    <n v="4"/>
    <n v="2"/>
    <m/>
    <n v="1"/>
    <n v="4"/>
    <n v="5"/>
    <n v="70"/>
    <n v="1.81"/>
    <n v="187"/>
    <n v="4.84"/>
    <n v="77"/>
    <n v="1.9910000000000001"/>
    <n v="74.266328279280259"/>
    <n v="1.9203150597928182"/>
    <n v="2"/>
    <m/>
    <m/>
    <n v="1"/>
    <n v="3"/>
    <n v="0"/>
    <n v="3"/>
    <n v="2"/>
    <n v="0"/>
    <n v="2"/>
    <n v="30"/>
    <n v="1"/>
    <n v="1"/>
    <n v="1"/>
    <n v="1"/>
  </r>
  <r>
    <n v="81968"/>
    <x v="1"/>
    <n v="26"/>
    <n v="3"/>
    <n v="2"/>
    <m/>
    <n v="1"/>
    <n v="2"/>
    <n v="6"/>
    <n v="47"/>
    <n v="1.22"/>
    <n v="142"/>
    <n v="3.67"/>
    <n v="56"/>
    <n v="1.4536170212765955"/>
    <n v="50.938090940399555"/>
    <n v="1.3222227861124989"/>
    <n v="2"/>
    <m/>
    <m/>
    <n v="2"/>
    <n v="3"/>
    <n v="2"/>
    <n v="3"/>
    <n v="3"/>
    <n v="3"/>
    <n v="1"/>
    <n v="3"/>
    <n v="2"/>
    <n v="1"/>
    <n v="1"/>
    <n v="2"/>
  </r>
  <r>
    <n v="81970"/>
    <x v="1"/>
    <n v="53"/>
    <n v="4"/>
    <n v="2"/>
    <m/>
    <n v="1"/>
    <n v="4"/>
    <n v="5"/>
    <n v="46"/>
    <n v="1.19"/>
    <n v="208"/>
    <n v="5.38"/>
    <n v="42"/>
    <n v="1.0865217391304347"/>
    <n v="53.844672311169404"/>
    <n v="1.3929382619628605"/>
    <n v="1"/>
    <n v="1"/>
    <n v="1"/>
    <n v="4"/>
    <n v="3"/>
    <n v="0"/>
    <m/>
    <m/>
    <m/>
    <n v="1"/>
    <n v="0"/>
    <n v="1"/>
    <n v="1"/>
    <n v="1"/>
    <n v="2"/>
  </r>
  <r>
    <n v="81975"/>
    <x v="1"/>
    <n v="48"/>
    <n v="3"/>
    <n v="2"/>
    <m/>
    <n v="1"/>
    <n v="4"/>
    <n v="5"/>
    <n v="63"/>
    <n v="1.63"/>
    <n v="229"/>
    <n v="5.92"/>
    <n v="62"/>
    <n v="1.6041269841269838"/>
    <n v="63.208206628217646"/>
    <n v="1.6353869333967421"/>
    <n v="2"/>
    <n v="2"/>
    <m/>
    <n v="6"/>
    <n v="5"/>
    <n v="1"/>
    <n v="3"/>
    <n v="3"/>
    <n v="2"/>
    <n v="6"/>
    <n v="10"/>
    <n v="30"/>
    <n v="1"/>
    <n v="1"/>
    <n v="2"/>
  </r>
  <r>
    <n v="81978"/>
    <x v="1"/>
    <n v="63"/>
    <n v="3"/>
    <n v="2"/>
    <m/>
    <n v="1"/>
    <n v="4"/>
    <n v="1"/>
    <n v="40"/>
    <n v="1.03"/>
    <n v="208"/>
    <n v="5.38"/>
    <n v="37"/>
    <n v="0.95274999999999999"/>
    <n v="38.364601243547732"/>
    <n v="0.98788848202135404"/>
    <n v="2"/>
    <n v="2"/>
    <m/>
    <n v="8"/>
    <n v="2"/>
    <n v="0"/>
    <m/>
    <m/>
    <m/>
    <n v="2"/>
    <n v="1"/>
    <n v="0"/>
    <n v="1"/>
    <n v="1"/>
    <n v="2"/>
  </r>
  <r>
    <n v="81982"/>
    <x v="1"/>
    <n v="55"/>
    <n v="4"/>
    <n v="2"/>
    <m/>
    <n v="1"/>
    <n v="1"/>
    <n v="1"/>
    <n v="37"/>
    <n v="0.96"/>
    <n v="139"/>
    <n v="3.59"/>
    <n v="39"/>
    <n v="1.0118918918918918"/>
    <n v="22.439397159334124"/>
    <n v="0.58221138575569609"/>
    <n v="2"/>
    <n v="2"/>
    <m/>
    <n v="5"/>
    <n v="2"/>
    <n v="2"/>
    <n v="1"/>
    <n v="1"/>
    <n v="1"/>
    <m/>
    <n v="0"/>
    <n v="0"/>
    <n v="1"/>
    <n v="2"/>
    <m/>
  </r>
  <r>
    <n v="81983"/>
    <x v="1"/>
    <n v="72"/>
    <n v="4"/>
    <n v="2"/>
    <m/>
    <n v="1"/>
    <n v="4"/>
    <n v="1"/>
    <n v="30"/>
    <n v="0.78"/>
    <n v="148"/>
    <n v="3.83"/>
    <n v="28"/>
    <n v="0.72799999999999998"/>
    <n v="31.977726480292404"/>
    <n v="0.83142088848760254"/>
    <n v="1"/>
    <n v="1"/>
    <n v="2"/>
    <n v="15"/>
    <n v="4"/>
    <n v="2"/>
    <n v="3"/>
    <n v="3"/>
    <n v="3"/>
    <m/>
    <n v="0"/>
    <n v="0"/>
    <n v="1"/>
    <n v="1"/>
    <n v="2"/>
  </r>
  <r>
    <n v="81987"/>
    <x v="1"/>
    <n v="80"/>
    <n v="6"/>
    <n v="2"/>
    <m/>
    <n v="2"/>
    <n v="1"/>
    <n v="1"/>
    <n v="55"/>
    <n v="1.42"/>
    <n v="199"/>
    <n v="5.15"/>
    <n v="60"/>
    <n v="1.5490909090909089"/>
    <n v="50.225199780622816"/>
    <n v="1.2967233397906253"/>
    <n v="1"/>
    <n v="2"/>
    <m/>
    <n v="7"/>
    <n v="3"/>
    <n v="3"/>
    <n v="0"/>
    <n v="0"/>
    <n v="0"/>
    <m/>
    <n v="0"/>
    <n v="0"/>
    <n v="2"/>
    <n v="1"/>
    <n v="2"/>
  </r>
  <r>
    <n v="81989"/>
    <x v="1"/>
    <n v="46"/>
    <n v="2"/>
    <n v="2"/>
    <m/>
    <n v="2"/>
    <n v="4"/>
    <n v="1"/>
    <n v="42"/>
    <n v="1.0900000000000001"/>
    <n v="242"/>
    <n v="6.26"/>
    <n v="45"/>
    <n v="1.1678571428571429"/>
    <n v="43.044062824804335"/>
    <n v="1.1170959161675411"/>
    <n v="2"/>
    <n v="1"/>
    <n v="1"/>
    <n v="3"/>
    <n v="4"/>
    <n v="1"/>
    <m/>
    <m/>
    <m/>
    <m/>
    <n v="0"/>
    <n v="0"/>
    <n v="1"/>
    <n v="1"/>
    <n v="2"/>
  </r>
  <r>
    <n v="81992"/>
    <x v="1"/>
    <n v="51"/>
    <n v="6"/>
    <n v="2"/>
    <m/>
    <n v="2"/>
    <n v="5"/>
    <n v="3"/>
    <n v="73"/>
    <n v="1.89"/>
    <n v="231"/>
    <n v="5.97"/>
    <n v="71"/>
    <n v="1.8382191780821917"/>
    <n v="72.87164821307671"/>
    <n v="1.8866769194892461"/>
    <n v="1"/>
    <n v="2"/>
    <m/>
    <n v="14"/>
    <n v="2"/>
    <n v="3"/>
    <n v="2"/>
    <n v="2"/>
    <n v="3"/>
    <n v="0"/>
    <n v="0"/>
    <n v="0"/>
    <n v="1"/>
    <n v="1"/>
    <n v="2"/>
  </r>
  <r>
    <n v="81998"/>
    <x v="1"/>
    <n v="56"/>
    <n v="3"/>
    <n v="2"/>
    <m/>
    <n v="1"/>
    <n v="4"/>
    <n v="6"/>
    <n v="40"/>
    <n v="1.03"/>
    <n v="158"/>
    <n v="4.09"/>
    <n v="44"/>
    <n v="1.133"/>
    <n v="38.995202095369713"/>
    <n v="1.0041264539557702"/>
    <n v="2"/>
    <n v="1"/>
    <n v="3"/>
    <m/>
    <n v="5"/>
    <n v="1"/>
    <n v="3"/>
    <n v="2"/>
    <n v="3"/>
    <m/>
    <n v="0"/>
    <n v="3"/>
    <n v="1"/>
    <n v="1"/>
    <n v="2"/>
  </r>
  <r>
    <n v="82002"/>
    <x v="1"/>
    <n v="28"/>
    <n v="3"/>
    <n v="2"/>
    <m/>
    <n v="1"/>
    <n v="4"/>
    <n v="1"/>
    <n v="48"/>
    <n v="1.24"/>
    <n v="144"/>
    <n v="3.72"/>
    <n v="53"/>
    <n v="1.3691666666666666"/>
    <n v="47.694196408712152"/>
    <n v="1.2321000738917307"/>
    <n v="2"/>
    <m/>
    <m/>
    <n v="15"/>
    <n v="3"/>
    <n v="3"/>
    <n v="3"/>
    <n v="3"/>
    <n v="3"/>
    <n v="0"/>
    <n v="0"/>
    <n v="0"/>
    <n v="1"/>
    <n v="2"/>
    <m/>
  </r>
  <r>
    <n v="82003"/>
    <x v="1"/>
    <n v="22"/>
    <n v="3"/>
    <n v="2"/>
    <m/>
    <n v="1"/>
    <n v="4"/>
    <n v="5"/>
    <n v="35"/>
    <n v="0.91"/>
    <n v="256"/>
    <n v="6.62"/>
    <n v="38"/>
    <n v="0.98799999999999999"/>
    <n v="38.377953767401344"/>
    <n v="0.9978267979524349"/>
    <n v="1"/>
    <m/>
    <m/>
    <n v="15"/>
    <n v="4"/>
    <n v="1"/>
    <m/>
    <m/>
    <m/>
    <n v="5"/>
    <n v="2"/>
    <n v="3"/>
    <n v="1"/>
    <n v="1"/>
    <n v="2"/>
  </r>
  <r>
    <n v="82007"/>
    <x v="1"/>
    <n v="55"/>
    <n v="3"/>
    <n v="2"/>
    <m/>
    <n v="1"/>
    <n v="3"/>
    <n v="1"/>
    <n v="108"/>
    <n v="2.79"/>
    <n v="249"/>
    <n v="6.44"/>
    <n v="109"/>
    <n v="2.8158333333333334"/>
    <n v="103.40077361513559"/>
    <n v="2.6711866517243359"/>
    <n v="2"/>
    <n v="2"/>
    <m/>
    <n v="5"/>
    <n v="4"/>
    <n v="3"/>
    <n v="3"/>
    <n v="3"/>
    <n v="3"/>
    <m/>
    <n v="0"/>
    <n v="0"/>
    <n v="1"/>
    <n v="2"/>
    <m/>
  </r>
  <r>
    <n v="82012"/>
    <x v="1"/>
    <n v="71"/>
    <n v="3"/>
    <n v="2"/>
    <m/>
    <n v="1"/>
    <n v="3"/>
    <n v="1"/>
    <n v="72"/>
    <n v="1.86"/>
    <n v="219"/>
    <n v="5.66"/>
    <n v="80"/>
    <n v="2.0666666666666669"/>
    <n v="71.04033275358654"/>
    <n v="1.835208596134319"/>
    <n v="2"/>
    <n v="2"/>
    <m/>
    <n v="8"/>
    <n v="3"/>
    <n v="0"/>
    <m/>
    <m/>
    <m/>
    <n v="0"/>
    <n v="0"/>
    <n v="0"/>
    <n v="1"/>
    <n v="1"/>
    <n v="2"/>
  </r>
  <r>
    <n v="82021"/>
    <x v="1"/>
    <n v="53"/>
    <n v="2"/>
    <n v="2"/>
    <m/>
    <n v="1"/>
    <n v="4"/>
    <n v="1"/>
    <n v="81"/>
    <n v="2.09"/>
    <n v="277"/>
    <n v="7.16"/>
    <n v="88"/>
    <n v="2.2706172839506173"/>
    <n v="79.316083237730552"/>
    <n v="2.0465507897142818"/>
    <n v="2"/>
    <n v="2"/>
    <m/>
    <n v="14"/>
    <n v="4"/>
    <n v="3"/>
    <n v="3"/>
    <n v="3"/>
    <n v="2"/>
    <n v="1"/>
    <n v="0"/>
    <n v="4"/>
    <n v="1"/>
    <n v="1"/>
    <n v="2"/>
  </r>
  <r>
    <n v="82023"/>
    <x v="1"/>
    <n v="41"/>
    <n v="3"/>
    <n v="2"/>
    <m/>
    <n v="1"/>
    <n v="5"/>
    <n v="1"/>
    <n v="105"/>
    <n v="2.72"/>
    <n v="186"/>
    <n v="4.8099999999999996"/>
    <n v="108"/>
    <n v="2.797714285714286"/>
    <n v="106.90383916818443"/>
    <n v="2.769318500356778"/>
    <n v="2"/>
    <n v="2"/>
    <m/>
    <n v="7"/>
    <n v="4"/>
    <n v="2"/>
    <n v="3"/>
    <n v="3"/>
    <n v="3"/>
    <m/>
    <n v="0"/>
    <n v="0"/>
    <n v="1"/>
    <n v="1"/>
    <n v="2"/>
  </r>
  <r>
    <n v="82025"/>
    <x v="1"/>
    <n v="78"/>
    <n v="3"/>
    <n v="2"/>
    <m/>
    <n v="1"/>
    <n v="4"/>
    <n v="1"/>
    <n v="58"/>
    <n v="1.5"/>
    <n v="120"/>
    <n v="3.1"/>
    <n v="58"/>
    <n v="1.5"/>
    <n v="54.777895614815108"/>
    <n v="1.4166697141762528"/>
    <n v="1"/>
    <n v="2"/>
    <m/>
    <n v="14"/>
    <n v="2"/>
    <n v="2"/>
    <n v="3"/>
    <n v="2"/>
    <n v="2"/>
    <n v="2"/>
    <n v="2"/>
    <n v="0"/>
    <n v="1"/>
    <n v="1"/>
    <n v="2"/>
  </r>
  <r>
    <n v="82028"/>
    <x v="1"/>
    <n v="46"/>
    <n v="4"/>
    <n v="2"/>
    <m/>
    <n v="1"/>
    <n v="4"/>
    <n v="3"/>
    <n v="58"/>
    <n v="1.5"/>
    <n v="147"/>
    <n v="3.8"/>
    <n v="56"/>
    <n v="1.4482758620689655"/>
    <n v="54.590326132243845"/>
    <n v="1.4118187792821686"/>
    <n v="2"/>
    <n v="2"/>
    <m/>
    <n v="8"/>
    <n v="3"/>
    <n v="3"/>
    <n v="3"/>
    <n v="3"/>
    <n v="3"/>
    <n v="3"/>
    <n v="0"/>
    <n v="5"/>
    <n v="1"/>
    <n v="1"/>
    <n v="2"/>
  </r>
  <r>
    <n v="82031"/>
    <x v="1"/>
    <n v="80"/>
    <n v="3"/>
    <n v="2"/>
    <m/>
    <n v="1"/>
    <n v="4"/>
    <n v="1"/>
    <n v="43"/>
    <n v="1.1100000000000001"/>
    <n v="229"/>
    <n v="5.92"/>
    <n v="39"/>
    <n v="1.0067441860465118"/>
    <n v="43.282233660114933"/>
    <n v="1.1172855665750601"/>
    <n v="1"/>
    <n v="2"/>
    <m/>
    <n v="5"/>
    <n v="3"/>
    <n v="3"/>
    <n v="3"/>
    <n v="3"/>
    <n v="3"/>
    <n v="3"/>
    <n v="0"/>
    <n v="3"/>
    <n v="1"/>
    <n v="1"/>
    <n v="2"/>
  </r>
  <r>
    <n v="82037"/>
    <x v="1"/>
    <n v="43"/>
    <n v="1"/>
    <n v="2"/>
    <m/>
    <n v="1"/>
    <n v="2"/>
    <n v="5"/>
    <n v="37"/>
    <n v="0.96"/>
    <n v="340"/>
    <n v="8.7899999999999991"/>
    <n v="37"/>
    <n v="0.95999999999999985"/>
    <n v="32.954220061184898"/>
    <n v="0.85502841239831084"/>
    <n v="1"/>
    <n v="2"/>
    <m/>
    <n v="6"/>
    <n v="5"/>
    <n v="2"/>
    <m/>
    <m/>
    <m/>
    <n v="4"/>
    <n v="0"/>
    <n v="0"/>
    <n v="1"/>
    <n v="2"/>
    <m/>
  </r>
  <r>
    <n v="82039"/>
    <x v="1"/>
    <n v="25"/>
    <n v="3"/>
    <n v="2"/>
    <m/>
    <n v="2"/>
    <n v="5"/>
    <n v="5"/>
    <n v="61"/>
    <n v="1.58"/>
    <n v="130"/>
    <n v="3.36"/>
    <n v="66"/>
    <n v="1.7095081967213115"/>
    <n v="63.149659823205887"/>
    <n v="1.6356797134535297"/>
    <n v="2"/>
    <m/>
    <m/>
    <n v="5"/>
    <n v="2"/>
    <n v="2"/>
    <n v="2"/>
    <n v="2"/>
    <n v="2"/>
    <n v="0"/>
    <n v="0"/>
    <n v="0"/>
    <n v="1"/>
    <n v="2"/>
    <m/>
  </r>
  <r>
    <n v="82041"/>
    <x v="1"/>
    <n v="66"/>
    <n v="3"/>
    <n v="2"/>
    <m/>
    <n v="1"/>
    <n v="2"/>
    <n v="1"/>
    <n v="74"/>
    <n v="1.91"/>
    <n v="256"/>
    <n v="6.62"/>
    <n v="81"/>
    <n v="2.0906756756756755"/>
    <n v="71.242715717488053"/>
    <n v="1.838832257032462"/>
    <n v="2"/>
    <n v="2"/>
    <m/>
    <n v="7"/>
    <n v="1"/>
    <n v="0"/>
    <m/>
    <m/>
    <m/>
    <n v="4"/>
    <n v="0"/>
    <n v="0"/>
    <n v="1"/>
    <n v="1"/>
    <n v="2"/>
  </r>
  <r>
    <n v="82043"/>
    <x v="1"/>
    <n v="57"/>
    <n v="6"/>
    <n v="2"/>
    <m/>
    <n v="2"/>
    <n v="5"/>
    <n v="1"/>
    <n v="62"/>
    <n v="1.6"/>
    <n v="329"/>
    <n v="8.51"/>
    <n v="60"/>
    <n v="1.5483870967741935"/>
    <n v="52.711961966152899"/>
    <n v="1.36030869590072"/>
    <n v="2"/>
    <n v="2"/>
    <m/>
    <n v="10"/>
    <n v="3"/>
    <n v="1"/>
    <m/>
    <m/>
    <m/>
    <n v="0"/>
    <n v="0"/>
    <n v="0"/>
    <n v="1"/>
    <n v="1"/>
    <n v="1"/>
  </r>
  <r>
    <n v="82051"/>
    <x v="1"/>
    <n v="42"/>
    <n v="2"/>
    <n v="2"/>
    <m/>
    <n v="2"/>
    <n v="4"/>
    <n v="1"/>
    <n v="56"/>
    <n v="1.45"/>
    <n v="162"/>
    <n v="4.1900000000000004"/>
    <n v="57"/>
    <n v="1.4758928571428569"/>
    <n v="54.849591152576352"/>
    <n v="1.4202126280577805"/>
    <n v="1"/>
    <n v="2"/>
    <m/>
    <n v="15"/>
    <n v="1"/>
    <n v="2"/>
    <n v="2"/>
    <n v="2"/>
    <n v="2"/>
    <n v="1"/>
    <n v="0"/>
    <n v="0"/>
    <n v="1"/>
    <n v="1"/>
    <n v="2"/>
  </r>
  <r>
    <n v="82052"/>
    <x v="1"/>
    <n v="60"/>
    <n v="3"/>
    <n v="2"/>
    <m/>
    <n v="1"/>
    <n v="4"/>
    <n v="1"/>
    <n v="59"/>
    <n v="1.53"/>
    <n v="138"/>
    <n v="3.57"/>
    <n v="69"/>
    <n v="1.7893220338983051"/>
    <n v="58.570323090154886"/>
    <n v="1.5188575309819827"/>
    <n v="1"/>
    <n v="2"/>
    <m/>
    <n v="12"/>
    <n v="3"/>
    <n v="3"/>
    <n v="2"/>
    <n v="2"/>
    <n v="3"/>
    <n v="1"/>
    <n v="0"/>
    <n v="4"/>
    <n v="1"/>
    <n v="1"/>
    <n v="2"/>
  </r>
  <r>
    <n v="82053"/>
    <x v="1"/>
    <n v="43"/>
    <n v="3"/>
    <n v="2"/>
    <m/>
    <n v="1"/>
    <n v="4"/>
    <n v="1"/>
    <n v="57"/>
    <n v="1.47"/>
    <n v="170"/>
    <n v="4.4000000000000004"/>
    <n v="52"/>
    <n v="1.3410526315789473"/>
    <n v="62.44541540895171"/>
    <n v="1.6104343973887545"/>
    <n v="2"/>
    <n v="2"/>
    <m/>
    <n v="15"/>
    <n v="3"/>
    <n v="0"/>
    <n v="3"/>
    <n v="3"/>
    <n v="2"/>
    <n v="0"/>
    <n v="0"/>
    <n v="0"/>
    <n v="1"/>
    <n v="1"/>
    <n v="2"/>
  </r>
  <r>
    <n v="82057"/>
    <x v="1"/>
    <n v="36"/>
    <n v="4"/>
    <n v="2"/>
    <m/>
    <n v="1"/>
    <n v="4"/>
    <n v="3"/>
    <n v="53"/>
    <n v="1.37"/>
    <n v="147"/>
    <n v="3.8"/>
    <n v="60"/>
    <n v="1.5509433962264152"/>
    <n v="50.546684763228136"/>
    <n v="1.306584115577784"/>
    <n v="2"/>
    <m/>
    <m/>
    <n v="6"/>
    <n v="3"/>
    <n v="2"/>
    <n v="3"/>
    <n v="3"/>
    <n v="1"/>
    <n v="0"/>
    <n v="0"/>
    <n v="2"/>
    <n v="1"/>
    <n v="1"/>
    <n v="2"/>
  </r>
  <r>
    <n v="82059"/>
    <x v="1"/>
    <n v="29"/>
    <n v="6"/>
    <n v="2"/>
    <m/>
    <n v="1"/>
    <n v="4"/>
    <n v="5"/>
    <n v="46"/>
    <n v="1.19"/>
    <n v="134"/>
    <n v="3.47"/>
    <n v="46"/>
    <n v="1.19"/>
    <n v="43.302058532026358"/>
    <n v="1.1202054272415514"/>
    <n v="2"/>
    <m/>
    <m/>
    <n v="15"/>
    <n v="5"/>
    <n v="0"/>
    <m/>
    <m/>
    <m/>
    <n v="6"/>
    <n v="2"/>
    <n v="0"/>
    <n v="1"/>
    <n v="1"/>
    <n v="2"/>
  </r>
  <r>
    <n v="82060"/>
    <x v="1"/>
    <n v="25"/>
    <n v="4"/>
    <n v="2"/>
    <m/>
    <n v="1"/>
    <n v="3"/>
    <n v="5"/>
    <n v="41"/>
    <n v="1.06"/>
    <n v="214"/>
    <n v="5.53"/>
    <n v="47"/>
    <n v="1.2151219512195122"/>
    <n v="43.51164481950169"/>
    <n v="1.1249352075285803"/>
    <n v="2"/>
    <m/>
    <m/>
    <n v="6"/>
    <n v="4"/>
    <n v="2"/>
    <m/>
    <m/>
    <m/>
    <n v="5"/>
    <n v="4"/>
    <n v="7"/>
    <n v="1"/>
    <n v="2"/>
    <m/>
  </r>
  <r>
    <n v="82061"/>
    <x v="1"/>
    <n v="80"/>
    <n v="4"/>
    <n v="2"/>
    <m/>
    <n v="2"/>
    <n v="5"/>
    <n v="2"/>
    <n v="50"/>
    <n v="1.29"/>
    <n v="187"/>
    <n v="4.84"/>
    <n v="47"/>
    <n v="1.2126000000000001"/>
    <n v="41.927549887337804"/>
    <n v="1.0817307870933153"/>
    <n v="1"/>
    <n v="1"/>
    <n v="1"/>
    <m/>
    <n v="4"/>
    <n v="1"/>
    <m/>
    <m/>
    <m/>
    <n v="0"/>
    <n v="0"/>
    <n v="1"/>
    <n v="1"/>
    <n v="1"/>
    <n v="2"/>
  </r>
  <r>
    <n v="82067"/>
    <x v="1"/>
    <n v="56"/>
    <n v="3"/>
    <n v="2"/>
    <m/>
    <n v="1"/>
    <n v="1"/>
    <n v="3"/>
    <n v="33"/>
    <n v="0.85"/>
    <n v="156"/>
    <n v="4.03"/>
    <n v="35"/>
    <n v="0.90151515151515149"/>
    <n v="36.428969267304382"/>
    <n v="0.9383219356729916"/>
    <n v="2"/>
    <n v="2"/>
    <m/>
    <n v="2"/>
    <n v="5"/>
    <n v="3"/>
    <n v="3"/>
    <n v="3"/>
    <n v="3"/>
    <m/>
    <n v="0"/>
    <n v="20"/>
    <n v="1"/>
    <n v="1"/>
    <n v="2"/>
  </r>
  <r>
    <n v="82083"/>
    <x v="1"/>
    <n v="57"/>
    <n v="3"/>
    <n v="2"/>
    <m/>
    <n v="1"/>
    <n v="3"/>
    <n v="1"/>
    <n v="59"/>
    <n v="1.53"/>
    <n v="235"/>
    <n v="6.08"/>
    <n v="55"/>
    <n v="1.4262711864406781"/>
    <n v="61.266184997961915"/>
    <n v="1.588767170286131"/>
    <n v="2"/>
    <n v="2"/>
    <m/>
    <n v="15"/>
    <n v="3"/>
    <n v="2"/>
    <n v="3"/>
    <n v="3"/>
    <n v="3"/>
    <m/>
    <n v="0"/>
    <n v="0"/>
    <n v="1"/>
    <n v="1"/>
    <n v="2"/>
  </r>
  <r>
    <n v="82090"/>
    <x v="1"/>
    <n v="48"/>
    <n v="6"/>
    <n v="2"/>
    <m/>
    <n v="2"/>
    <n v="1"/>
    <n v="1"/>
    <n v="46"/>
    <n v="1.19"/>
    <n v="185"/>
    <n v="4.78"/>
    <n v="55"/>
    <n v="1.4228260869565219"/>
    <n v="48.813699293261216"/>
    <n v="1.2627891773691489"/>
    <n v="1"/>
    <n v="2"/>
    <m/>
    <n v="7"/>
    <n v="3"/>
    <n v="1"/>
    <m/>
    <m/>
    <m/>
    <n v="0"/>
    <n v="0"/>
    <n v="0"/>
    <n v="2"/>
    <n v="1"/>
    <n v="2"/>
  </r>
  <r>
    <n v="82091"/>
    <x v="1"/>
    <n v="69"/>
    <n v="4"/>
    <n v="2"/>
    <m/>
    <n v="1"/>
    <n v="2"/>
    <n v="2"/>
    <n v="45"/>
    <n v="1.1599999999999999"/>
    <n v="125"/>
    <n v="3.23"/>
    <n v="40"/>
    <n v="1.0311111111111111"/>
    <n v="48.470560783015671"/>
    <n v="1.2494633446288483"/>
    <n v="1"/>
    <n v="2"/>
    <m/>
    <n v="6"/>
    <n v="3"/>
    <n v="0"/>
    <n v="3"/>
    <n v="3"/>
    <n v="3"/>
    <m/>
    <n v="0"/>
    <n v="0"/>
    <n v="2"/>
    <n v="1"/>
    <n v="2"/>
  </r>
  <r>
    <n v="82095"/>
    <x v="1"/>
    <n v="40"/>
    <n v="4"/>
    <n v="2"/>
    <m/>
    <n v="1"/>
    <n v="5"/>
    <n v="5"/>
    <n v="67"/>
    <n v="1.73"/>
    <n v="160"/>
    <n v="4.1399999999999997"/>
    <n v="74"/>
    <n v="1.9107462686567165"/>
    <n v="68.722686028990324"/>
    <n v="1.7744812959724368"/>
    <n v="2"/>
    <n v="2"/>
    <m/>
    <n v="10"/>
    <n v="3"/>
    <n v="1"/>
    <m/>
    <m/>
    <m/>
    <n v="3"/>
    <n v="2"/>
    <n v="0"/>
    <n v="1"/>
    <n v="1"/>
    <n v="2"/>
  </r>
  <r>
    <n v="82102"/>
    <x v="1"/>
    <n v="56"/>
    <n v="6"/>
    <n v="2"/>
    <m/>
    <n v="2"/>
    <n v="1"/>
    <n v="1"/>
    <n v="73"/>
    <n v="1.89"/>
    <n v="171"/>
    <n v="4.42"/>
    <n v="68"/>
    <n v="1.7605479452054793"/>
    <n v="74.494815249016469"/>
    <n v="1.9287013811046729"/>
    <n v="1"/>
    <n v="1"/>
    <n v="2"/>
    <n v="8"/>
    <n v="2"/>
    <n v="0"/>
    <m/>
    <m/>
    <m/>
    <n v="0"/>
    <n v="0"/>
    <n v="0"/>
    <n v="2"/>
    <n v="2"/>
    <m/>
  </r>
  <r>
    <n v="82105"/>
    <x v="1"/>
    <n v="49"/>
    <n v="1"/>
    <n v="2"/>
    <m/>
    <n v="2"/>
    <n v="2"/>
    <n v="1"/>
    <n v="34"/>
    <n v="0.88"/>
    <n v="213"/>
    <n v="5.51"/>
    <n v="35"/>
    <n v="0.90588235294117647"/>
    <n v="37.856566383306436"/>
    <n v="0.97981701227381368"/>
    <n v="1"/>
    <n v="2"/>
    <m/>
    <n v="6"/>
    <n v="4"/>
    <n v="3"/>
    <n v="3"/>
    <n v="3"/>
    <n v="3"/>
    <n v="0"/>
    <n v="0"/>
    <n v="0"/>
    <n v="1"/>
    <n v="2"/>
    <m/>
  </r>
  <r>
    <n v="82106"/>
    <x v="1"/>
    <n v="33"/>
    <n v="1"/>
    <n v="2"/>
    <m/>
    <n v="2"/>
    <n v="1"/>
    <n v="1"/>
    <n v="53"/>
    <n v="1.37"/>
    <n v="191"/>
    <n v="4.9400000000000004"/>
    <n v="63"/>
    <n v="1.6284905660377358"/>
    <n v="49.207175709464515"/>
    <n v="1.271959070225781"/>
    <n v="1"/>
    <m/>
    <m/>
    <n v="7"/>
    <n v="4"/>
    <n v="1"/>
    <n v="3"/>
    <n v="3"/>
    <n v="1"/>
    <n v="2"/>
    <n v="8"/>
    <n v="4"/>
    <n v="1"/>
    <n v="1"/>
    <n v="2"/>
  </r>
  <r>
    <n v="82112"/>
    <x v="1"/>
    <n v="37"/>
    <n v="3"/>
    <n v="2"/>
    <m/>
    <n v="1"/>
    <n v="5"/>
    <n v="1"/>
    <n v="70"/>
    <n v="1.81"/>
    <n v="155"/>
    <n v="4.01"/>
    <n v="79"/>
    <n v="2.0427142857142857"/>
    <n v="81.590034931675177"/>
    <n v="2.1096851889476014"/>
    <n v="2"/>
    <m/>
    <m/>
    <n v="15"/>
    <n v="3"/>
    <n v="2"/>
    <n v="3"/>
    <n v="2"/>
    <n v="3"/>
    <n v="1"/>
    <n v="5"/>
    <n v="1"/>
    <n v="1"/>
    <n v="1"/>
    <n v="2"/>
  </r>
  <r>
    <n v="82120"/>
    <x v="1"/>
    <n v="36"/>
    <n v="3"/>
    <n v="2"/>
    <m/>
    <n v="1"/>
    <n v="4"/>
    <n v="5"/>
    <n v="70"/>
    <n v="1.81"/>
    <n v="163"/>
    <n v="4.22"/>
    <n v="79"/>
    <n v="2.0427142857142857"/>
    <n v="78.043402309595436"/>
    <n v="2.0179794025766822"/>
    <n v="2"/>
    <m/>
    <m/>
    <n v="77"/>
    <n v="1"/>
    <n v="4"/>
    <n v="3"/>
    <n v="3"/>
    <n v="3"/>
    <n v="0"/>
    <n v="1"/>
    <n v="0"/>
    <n v="2"/>
    <n v="1"/>
    <n v="2"/>
  </r>
  <r>
    <n v="82124"/>
    <x v="1"/>
    <n v="26"/>
    <n v="7"/>
    <n v="2"/>
    <m/>
    <n v="1"/>
    <n v="2"/>
    <n v="6"/>
    <n v="47"/>
    <n v="1.22"/>
    <n v="204"/>
    <n v="5.28"/>
    <n v="47"/>
    <n v="1.22"/>
    <n v="55.262682916764732"/>
    <n v="1.4344781523075099"/>
    <n v="2"/>
    <m/>
    <m/>
    <n v="3"/>
    <n v="4"/>
    <n v="3"/>
    <n v="3"/>
    <n v="3"/>
    <n v="3"/>
    <n v="4"/>
    <n v="0"/>
    <n v="3"/>
    <n v="1"/>
    <n v="1"/>
    <n v="1"/>
  </r>
  <r>
    <n v="82125"/>
    <x v="1"/>
    <n v="69"/>
    <n v="3"/>
    <n v="2"/>
    <m/>
    <n v="1"/>
    <n v="4"/>
    <n v="3"/>
    <n v="60"/>
    <n v="1.55"/>
    <n v="244"/>
    <n v="6.31"/>
    <n v="64"/>
    <n v="1.6533333333333333"/>
    <n v="58.287593380137189"/>
    <n v="1.5057628289868774"/>
    <n v="2"/>
    <n v="2"/>
    <m/>
    <n v="12"/>
    <n v="1"/>
    <n v="0"/>
    <n v="3"/>
    <n v="3"/>
    <n v="1"/>
    <n v="0"/>
    <n v="0"/>
    <n v="0"/>
    <n v="1"/>
    <n v="1"/>
    <n v="2"/>
  </r>
  <r>
    <n v="82127"/>
    <x v="1"/>
    <n v="30"/>
    <n v="7"/>
    <n v="2"/>
    <m/>
    <n v="2"/>
    <n v="5"/>
    <n v="1"/>
    <n v="44"/>
    <n v="1.1399999999999999"/>
    <n v="195"/>
    <n v="5.04"/>
    <n v="45"/>
    <n v="1.1659090909090908"/>
    <n v="49.316914699037802"/>
    <n v="1.2777564262932521"/>
    <n v="2"/>
    <m/>
    <m/>
    <n v="15"/>
    <n v="2"/>
    <n v="2"/>
    <m/>
    <m/>
    <m/>
    <n v="1"/>
    <n v="0"/>
    <n v="0"/>
    <n v="1"/>
    <n v="1"/>
    <n v="2"/>
  </r>
  <r>
    <n v="82130"/>
    <x v="1"/>
    <n v="67"/>
    <n v="4"/>
    <n v="2"/>
    <m/>
    <n v="1"/>
    <n v="2"/>
    <n v="3"/>
    <n v="60"/>
    <n v="1.55"/>
    <n v="230"/>
    <n v="5.95"/>
    <n v="68"/>
    <n v="1.7566666666666668"/>
    <n v="56.314598412054046"/>
    <n v="1.4547937923113963"/>
    <n v="1"/>
    <n v="2"/>
    <m/>
    <n v="2"/>
    <n v="3"/>
    <n v="0"/>
    <m/>
    <m/>
    <m/>
    <m/>
    <n v="0"/>
    <n v="0"/>
    <n v="2"/>
    <n v="1"/>
    <n v="2"/>
  </r>
  <r>
    <n v="82131"/>
    <x v="1"/>
    <n v="73"/>
    <n v="2"/>
    <n v="2"/>
    <m/>
    <n v="2"/>
    <n v="3"/>
    <n v="2"/>
    <n v="57"/>
    <n v="1.47"/>
    <n v="211"/>
    <n v="5.46"/>
    <n v="63"/>
    <n v="1.6247368421052633"/>
    <n v="62.615773402352289"/>
    <n v="1.6148278403764538"/>
    <n v="1"/>
    <n v="2"/>
    <m/>
    <n v="1"/>
    <n v="4"/>
    <n v="0"/>
    <m/>
    <m/>
    <m/>
    <m/>
    <n v="0"/>
    <n v="0"/>
    <n v="2"/>
    <n v="1"/>
    <n v="2"/>
  </r>
  <r>
    <n v="82133"/>
    <x v="1"/>
    <n v="61"/>
    <n v="3"/>
    <n v="2"/>
    <m/>
    <n v="1"/>
    <n v="4"/>
    <n v="1"/>
    <n v="45"/>
    <n v="1.1599999999999999"/>
    <n v="254"/>
    <n v="6.57"/>
    <n v="55"/>
    <n v="1.4177777777777778"/>
    <n v="45.609081830925966"/>
    <n v="1.1757007760860916"/>
    <n v="2"/>
    <n v="1"/>
    <n v="2"/>
    <n v="14"/>
    <n v="2"/>
    <n v="2"/>
    <n v="3"/>
    <n v="3"/>
    <n v="2"/>
    <n v="1"/>
    <n v="4"/>
    <n v="0"/>
    <n v="1"/>
    <n v="1"/>
    <n v="2"/>
  </r>
  <r>
    <n v="82139"/>
    <x v="1"/>
    <n v="39"/>
    <n v="1"/>
    <n v="2"/>
    <m/>
    <n v="2"/>
    <n v="2"/>
    <n v="1"/>
    <n v="43"/>
    <n v="1.1100000000000001"/>
    <n v="187"/>
    <n v="4.84"/>
    <n v="45"/>
    <n v="1.1616279069767443"/>
    <n v="37.916892837911902"/>
    <n v="0.97878490814144692"/>
    <n v="1"/>
    <m/>
    <m/>
    <n v="77"/>
    <n v="3"/>
    <n v="2"/>
    <n v="3"/>
    <n v="3"/>
    <n v="3"/>
    <m/>
    <n v="0"/>
    <n v="0"/>
    <n v="2"/>
    <n v="2"/>
    <m/>
  </r>
  <r>
    <n v="82144"/>
    <x v="1"/>
    <n v="50"/>
    <n v="3"/>
    <n v="2"/>
    <m/>
    <n v="1"/>
    <n v="2"/>
    <n v="4"/>
    <n v="32"/>
    <n v="0.83"/>
    <n v="164"/>
    <n v="4.24"/>
    <n v="37"/>
    <n v="0.95968749999999992"/>
    <n v="24.605856176292633"/>
    <n v="0.6382143945725901"/>
    <n v="2"/>
    <n v="2"/>
    <m/>
    <n v="2"/>
    <n v="3"/>
    <n v="1"/>
    <m/>
    <m/>
    <m/>
    <n v="1"/>
    <n v="2"/>
    <n v="0"/>
    <n v="1"/>
    <n v="1"/>
    <n v="2"/>
  </r>
  <r>
    <n v="82147"/>
    <x v="1"/>
    <n v="56"/>
    <n v="4"/>
    <n v="1"/>
    <n v="1"/>
    <n v="1"/>
    <n v="5"/>
    <n v="1"/>
    <n v="51"/>
    <n v="1.32"/>
    <n v="202"/>
    <n v="5.22"/>
    <n v="45"/>
    <n v="1.1647058823529413"/>
    <n v="52.559021864077444"/>
    <n v="1.3603511541290632"/>
    <n v="2"/>
    <n v="2"/>
    <m/>
    <n v="15"/>
    <n v="4"/>
    <n v="1"/>
    <m/>
    <m/>
    <m/>
    <n v="1"/>
    <n v="0"/>
    <n v="0"/>
    <n v="1"/>
    <n v="1"/>
    <n v="2"/>
  </r>
  <r>
    <n v="82160"/>
    <x v="1"/>
    <n v="60"/>
    <n v="4"/>
    <n v="2"/>
    <m/>
    <n v="1"/>
    <n v="3"/>
    <n v="4"/>
    <n v="62"/>
    <n v="1.6"/>
    <n v="143"/>
    <n v="3.7"/>
    <n v="69"/>
    <n v="1.7806451612903227"/>
    <n v="64.127343734656918"/>
    <n v="1.6548991931524368"/>
    <n v="2"/>
    <n v="2"/>
    <m/>
    <n v="6"/>
    <n v="2"/>
    <n v="1"/>
    <n v="3"/>
    <n v="3"/>
    <n v="3"/>
    <n v="4"/>
    <n v="0"/>
    <n v="1"/>
    <n v="1"/>
    <n v="1"/>
    <n v="2"/>
  </r>
  <r>
    <n v="82161"/>
    <x v="1"/>
    <n v="39"/>
    <n v="1"/>
    <n v="2"/>
    <m/>
    <n v="1"/>
    <n v="5"/>
    <n v="1"/>
    <n v="31"/>
    <n v="0.8"/>
    <n v="240"/>
    <n v="6.21"/>
    <n v="31"/>
    <n v="0.8"/>
    <n v="30.806767826708594"/>
    <n v="0.79501336326989924"/>
    <n v="2"/>
    <m/>
    <m/>
    <n v="15"/>
    <n v="5"/>
    <n v="0"/>
    <m/>
    <m/>
    <m/>
    <n v="3"/>
    <n v="0"/>
    <n v="0"/>
    <n v="1"/>
    <n v="1"/>
    <n v="2"/>
  </r>
  <r>
    <n v="82163"/>
    <x v="1"/>
    <n v="51"/>
    <n v="3"/>
    <n v="1"/>
    <n v="2"/>
    <n v="1"/>
    <n v="2"/>
    <n v="1"/>
    <n v="46"/>
    <n v="1.19"/>
    <n v="149"/>
    <n v="3.85"/>
    <n v="52"/>
    <n v="1.3452173913043477"/>
    <n v="33.636499543350311"/>
    <n v="0.87016161862145369"/>
    <n v="2"/>
    <n v="2"/>
    <m/>
    <n v="7"/>
    <n v="4"/>
    <n v="2"/>
    <m/>
    <m/>
    <m/>
    <n v="0"/>
    <n v="2"/>
    <n v="0"/>
    <n v="1"/>
    <n v="1"/>
    <n v="2"/>
  </r>
  <r>
    <n v="82169"/>
    <x v="1"/>
    <n v="58"/>
    <n v="2"/>
    <n v="2"/>
    <m/>
    <n v="2"/>
    <n v="2"/>
    <n v="5"/>
    <n v="86"/>
    <n v="2.2200000000000002"/>
    <n v="252"/>
    <n v="6.52"/>
    <n v="91"/>
    <n v="2.3490697674418608"/>
    <n v="81.472701276538132"/>
    <n v="2.1031325213245893"/>
    <n v="1"/>
    <n v="1"/>
    <n v="2"/>
    <n v="12"/>
    <n v="3"/>
    <n v="0"/>
    <m/>
    <m/>
    <m/>
    <n v="1"/>
    <n v="0"/>
    <n v="0"/>
    <n v="1"/>
    <n v="1"/>
    <n v="1"/>
  </r>
  <r>
    <n v="82170"/>
    <x v="1"/>
    <n v="62"/>
    <n v="6"/>
    <n v="2"/>
    <m/>
    <n v="2"/>
    <n v="5"/>
    <n v="1"/>
    <n v="65"/>
    <n v="1.68"/>
    <n v="204"/>
    <n v="5.28"/>
    <n v="71"/>
    <n v="1.8350769230769231"/>
    <n v="66.216811170610598"/>
    <n v="1.71144988871732"/>
    <n v="1"/>
    <n v="2"/>
    <m/>
    <n v="15"/>
    <n v="2"/>
    <n v="3"/>
    <n v="3"/>
    <n v="3"/>
    <n v="3"/>
    <n v="0"/>
    <n v="1"/>
    <n v="2"/>
    <n v="2"/>
    <n v="1"/>
    <n v="2"/>
  </r>
  <r>
    <n v="82173"/>
    <x v="1"/>
    <n v="63"/>
    <n v="3"/>
    <n v="2"/>
    <m/>
    <n v="1"/>
    <n v="3"/>
    <n v="1"/>
    <n v="42"/>
    <n v="1.0900000000000001"/>
    <n v="189"/>
    <n v="4.8899999999999997"/>
    <n v="38"/>
    <n v="0.98619047619047628"/>
    <n v="34.898268423730642"/>
    <n v="0.90569315671110484"/>
    <n v="1"/>
    <n v="2"/>
    <m/>
    <n v="8"/>
    <n v="2"/>
    <n v="0"/>
    <m/>
    <m/>
    <m/>
    <m/>
    <n v="0"/>
    <n v="0"/>
    <n v="2"/>
    <n v="1"/>
    <n v="2"/>
  </r>
  <r>
    <n v="82181"/>
    <x v="1"/>
    <n v="60"/>
    <n v="3"/>
    <n v="2"/>
    <m/>
    <n v="1"/>
    <n v="5"/>
    <n v="3"/>
    <n v="67"/>
    <n v="1.73"/>
    <n v="205"/>
    <n v="5.3"/>
    <n v="70"/>
    <n v="1.8074626865671641"/>
    <n v="62.625447903417758"/>
    <n v="1.6170451473569063"/>
    <n v="2"/>
    <n v="2"/>
    <m/>
    <n v="10"/>
    <n v="2"/>
    <n v="3"/>
    <n v="3"/>
    <n v="3"/>
    <n v="3"/>
    <m/>
    <n v="0"/>
    <n v="0"/>
    <n v="1"/>
    <n v="2"/>
    <m/>
  </r>
  <r>
    <n v="82182"/>
    <x v="1"/>
    <n v="66"/>
    <n v="3"/>
    <n v="2"/>
    <m/>
    <n v="1"/>
    <n v="4"/>
    <n v="1"/>
    <n v="66"/>
    <n v="1.71"/>
    <n v="198"/>
    <n v="5.12"/>
    <n v="72"/>
    <n v="1.8654545454545455"/>
    <n v="74.620857824022494"/>
    <n v="1.9333585890769465"/>
    <n v="1"/>
    <n v="2"/>
    <m/>
    <n v="15"/>
    <n v="2"/>
    <n v="3"/>
    <n v="3"/>
    <n v="3"/>
    <n v="3"/>
    <n v="1"/>
    <n v="1"/>
    <n v="8"/>
    <n v="1"/>
    <n v="1"/>
    <n v="2"/>
  </r>
  <r>
    <n v="82191"/>
    <x v="1"/>
    <n v="76"/>
    <n v="3"/>
    <n v="2"/>
    <m/>
    <n v="1"/>
    <n v="5"/>
    <n v="2"/>
    <n v="78"/>
    <n v="2.02"/>
    <n v="146"/>
    <n v="3.78"/>
    <n v="74"/>
    <n v="1.9164102564102563"/>
    <n v="79.205873889254761"/>
    <n v="2.0512290417473671"/>
    <n v="1"/>
    <n v="1"/>
    <n v="2"/>
    <n v="4"/>
    <n v="3"/>
    <n v="2"/>
    <n v="3"/>
    <n v="1"/>
    <n v="1"/>
    <n v="0"/>
    <n v="0"/>
    <n v="0"/>
    <n v="1"/>
    <n v="2"/>
    <n v="2"/>
  </r>
  <r>
    <n v="82192"/>
    <x v="1"/>
    <n v="53"/>
    <n v="2"/>
    <n v="2"/>
    <m/>
    <n v="2"/>
    <n v="5"/>
    <n v="1"/>
    <n v="92"/>
    <n v="2.38"/>
    <n v="290"/>
    <n v="7.5"/>
    <n v="95"/>
    <n v="2.4576086956521737"/>
    <n v="91.340357956513202"/>
    <n v="2.3629353471358847"/>
    <n v="1"/>
    <n v="2"/>
    <m/>
    <n v="15"/>
    <n v="1"/>
    <n v="0"/>
    <m/>
    <m/>
    <m/>
    <m/>
    <n v="3"/>
    <n v="0"/>
    <n v="1"/>
    <n v="1"/>
    <n v="2"/>
  </r>
  <r>
    <n v="82194"/>
    <x v="1"/>
    <n v="23"/>
    <n v="2"/>
    <n v="2"/>
    <m/>
    <n v="2"/>
    <n v="4"/>
    <n v="5"/>
    <n v="49"/>
    <n v="1.27"/>
    <n v="155"/>
    <n v="4.01"/>
    <n v="44"/>
    <n v="1.1404081632653063"/>
    <n v="50.146960215146173"/>
    <n v="1.2997273361884825"/>
    <n v="2"/>
    <m/>
    <m/>
    <n v="2"/>
    <n v="3"/>
    <n v="3"/>
    <n v="3"/>
    <n v="3"/>
    <n v="3"/>
    <m/>
    <n v="0"/>
    <n v="10"/>
    <n v="1"/>
    <n v="2"/>
    <m/>
  </r>
  <r>
    <n v="82197"/>
    <x v="1"/>
    <n v="46"/>
    <n v="6"/>
    <n v="2"/>
    <m/>
    <n v="2"/>
    <n v="3"/>
    <n v="3"/>
    <n v="63"/>
    <n v="1.63"/>
    <n v="217"/>
    <n v="5.61"/>
    <n v="68"/>
    <n v="1.7593650793650792"/>
    <n v="68.630870175137019"/>
    <n v="1.7756875934202117"/>
    <n v="2"/>
    <n v="2"/>
    <m/>
    <n v="8"/>
    <n v="3"/>
    <n v="0"/>
    <n v="3"/>
    <n v="3"/>
    <n v="1"/>
    <n v="0"/>
    <n v="2"/>
    <n v="0"/>
    <n v="1"/>
    <n v="1"/>
    <n v="2"/>
  </r>
  <r>
    <n v="82201"/>
    <x v="1"/>
    <n v="80"/>
    <n v="2"/>
    <n v="2"/>
    <m/>
    <n v="2"/>
    <n v="2"/>
    <n v="1"/>
    <n v="69"/>
    <n v="1.78"/>
    <n v="148"/>
    <n v="3.83"/>
    <n v="73"/>
    <n v="1.8831884057971013"/>
    <n v="70.306095414987254"/>
    <n v="1.8136934759228596"/>
    <n v="1"/>
    <n v="2"/>
    <m/>
    <n v="5"/>
    <n v="2"/>
    <n v="3"/>
    <n v="3"/>
    <n v="3"/>
    <n v="3"/>
    <m/>
    <n v="0"/>
    <n v="0"/>
    <n v="2"/>
    <n v="1"/>
    <n v="2"/>
  </r>
  <r>
    <n v="82205"/>
    <x v="1"/>
    <n v="43"/>
    <n v="3"/>
    <n v="2"/>
    <m/>
    <n v="1"/>
    <n v="5"/>
    <n v="1"/>
    <n v="91"/>
    <n v="2.35"/>
    <n v="204"/>
    <n v="5.28"/>
    <n v="88"/>
    <n v="2.2725274725274724"/>
    <n v="83.706026614941408"/>
    <n v="2.1616391488473883"/>
    <n v="2"/>
    <n v="2"/>
    <m/>
    <n v="15"/>
    <n v="2"/>
    <n v="1"/>
    <m/>
    <m/>
    <m/>
    <n v="1"/>
    <n v="1"/>
    <n v="0"/>
    <n v="1"/>
    <n v="1"/>
    <n v="2"/>
  </r>
  <r>
    <n v="82207"/>
    <x v="1"/>
    <n v="37"/>
    <n v="3"/>
    <n v="2"/>
    <m/>
    <n v="1"/>
    <n v="5"/>
    <n v="1"/>
    <n v="73"/>
    <n v="1.89"/>
    <n v="182"/>
    <n v="4.71"/>
    <n v="73"/>
    <n v="1.89"/>
    <n v="81.013519972316715"/>
    <n v="2.0974733253106654"/>
    <n v="2"/>
    <m/>
    <m/>
    <n v="15"/>
    <n v="4"/>
    <n v="3"/>
    <n v="3"/>
    <n v="2"/>
    <n v="2"/>
    <n v="4"/>
    <n v="20"/>
    <n v="5"/>
    <n v="1"/>
    <n v="1"/>
    <n v="2"/>
  </r>
  <r>
    <n v="82211"/>
    <x v="1"/>
    <n v="54"/>
    <n v="3"/>
    <n v="2"/>
    <m/>
    <n v="1"/>
    <n v="5"/>
    <n v="3"/>
    <n v="66"/>
    <n v="1.71"/>
    <n v="193"/>
    <n v="4.99"/>
    <n v="67"/>
    <n v="1.7359090909090908"/>
    <n v="67.81595975374124"/>
    <n v="1.7570498663469321"/>
    <n v="1"/>
    <n v="2"/>
    <m/>
    <n v="15"/>
    <n v="4"/>
    <n v="2"/>
    <m/>
    <m/>
    <m/>
    <n v="3"/>
    <n v="0"/>
    <n v="17"/>
    <n v="1"/>
    <n v="1"/>
    <n v="2"/>
  </r>
  <r>
    <n v="82212"/>
    <x v="1"/>
    <n v="80"/>
    <n v="3"/>
    <n v="2"/>
    <m/>
    <n v="1"/>
    <n v="4"/>
    <n v="2"/>
    <n v="38"/>
    <n v="0.98"/>
    <n v="260"/>
    <n v="6.72"/>
    <n v="48"/>
    <n v="1.2378947368421052"/>
    <n v="40.22671909919535"/>
    <n v="1.0374259136108275"/>
    <n v="2"/>
    <n v="2"/>
    <m/>
    <n v="3"/>
    <n v="1"/>
    <n v="1"/>
    <n v="3"/>
    <n v="3"/>
    <n v="2"/>
    <n v="3"/>
    <n v="0"/>
    <n v="1"/>
    <n v="1"/>
    <n v="1"/>
    <n v="2"/>
  </r>
  <r>
    <n v="82227"/>
    <x v="1"/>
    <n v="79"/>
    <n v="3"/>
    <n v="2"/>
    <m/>
    <n v="1"/>
    <n v="5"/>
    <n v="1"/>
    <n v="97"/>
    <n v="2.5099999999999998"/>
    <n v="223"/>
    <n v="5.77"/>
    <n v="98"/>
    <n v="2.5358762886597939"/>
    <n v="96.928810483861739"/>
    <n v="2.508157879530855"/>
    <n v="2"/>
    <n v="2"/>
    <m/>
    <n v="15"/>
    <n v="1"/>
    <n v="2"/>
    <n v="3"/>
    <n v="3"/>
    <n v="2"/>
    <m/>
    <n v="10"/>
    <n v="0"/>
    <n v="2"/>
    <n v="1"/>
    <n v="2"/>
  </r>
  <r>
    <n v="82233"/>
    <x v="1"/>
    <n v="47"/>
    <n v="3"/>
    <n v="2"/>
    <m/>
    <n v="1"/>
    <n v="5"/>
    <n v="3"/>
    <n v="33"/>
    <n v="0.85"/>
    <n v="238"/>
    <n v="6.15"/>
    <n v="43"/>
    <n v="1.1075757575757574"/>
    <n v="38.595745960543532"/>
    <n v="0.99413285049884859"/>
    <n v="2"/>
    <n v="1"/>
    <n v="1"/>
    <n v="4"/>
    <n v="3"/>
    <n v="3"/>
    <n v="0"/>
    <n v="1"/>
    <n v="2"/>
    <n v="0"/>
    <n v="0"/>
    <n v="0"/>
    <n v="1"/>
    <n v="1"/>
    <n v="2"/>
  </r>
  <r>
    <n v="82235"/>
    <x v="1"/>
    <n v="73"/>
    <n v="3"/>
    <n v="2"/>
    <m/>
    <n v="1"/>
    <n v="4"/>
    <n v="3"/>
    <n v="46"/>
    <n v="1.19"/>
    <n v="168"/>
    <n v="4.34"/>
    <n v="42"/>
    <n v="1.0865217391304347"/>
    <n v="44.201800377599263"/>
    <n v="1.1434813575944156"/>
    <n v="2"/>
    <n v="2"/>
    <m/>
    <n v="3"/>
    <n v="2"/>
    <n v="2"/>
    <n v="2"/>
    <n v="2"/>
    <n v="2"/>
    <n v="0"/>
    <n v="0"/>
    <n v="0"/>
    <n v="1"/>
    <n v="1"/>
    <n v="2"/>
  </r>
  <r>
    <n v="82238"/>
    <x v="1"/>
    <n v="66"/>
    <n v="4"/>
    <n v="2"/>
    <m/>
    <n v="1"/>
    <n v="2"/>
    <n v="1"/>
    <n v="50"/>
    <n v="1.29"/>
    <n v="192"/>
    <n v="4.97"/>
    <n v="57"/>
    <n v="1.4706000000000001"/>
    <n v="47.417736778694803"/>
    <n v="1.2233776088903259"/>
    <n v="2"/>
    <n v="1"/>
    <n v="2"/>
    <n v="7"/>
    <n v="3"/>
    <n v="3"/>
    <n v="3"/>
    <n v="3"/>
    <n v="3"/>
    <m/>
    <n v="0"/>
    <n v="0"/>
    <n v="1"/>
    <n v="1"/>
    <n v="2"/>
  </r>
  <r>
    <n v="82241"/>
    <x v="1"/>
    <n v="47"/>
    <n v="3"/>
    <n v="2"/>
    <m/>
    <n v="1"/>
    <n v="5"/>
    <n v="1"/>
    <n v="95"/>
    <n v="2.46"/>
    <n v="202"/>
    <n v="5.22"/>
    <n v="104"/>
    <n v="2.6930526315789476"/>
    <n v="101.61432101574107"/>
    <n v="2.6312761020918214"/>
    <n v="2"/>
    <n v="2"/>
    <m/>
    <n v="15"/>
    <n v="1"/>
    <n v="1"/>
    <n v="3"/>
    <n v="3"/>
    <n v="3"/>
    <n v="0"/>
    <n v="0"/>
    <n v="0"/>
    <n v="1"/>
    <n v="1"/>
    <n v="2"/>
  </r>
  <r>
    <n v="82247"/>
    <x v="1"/>
    <n v="26"/>
    <n v="3"/>
    <n v="2"/>
    <m/>
    <n v="1"/>
    <n v="4"/>
    <n v="5"/>
    <n v="57"/>
    <n v="1.47"/>
    <n v="190"/>
    <n v="4.91"/>
    <n v="59"/>
    <n v="1.5215789473684211"/>
    <n v="50.728322836577931"/>
    <n v="1.3082567468380624"/>
    <n v="2"/>
    <m/>
    <m/>
    <n v="13"/>
    <n v="3"/>
    <n v="0"/>
    <n v="3"/>
    <n v="3"/>
    <n v="0"/>
    <m/>
    <n v="0"/>
    <n v="0"/>
    <n v="1"/>
    <n v="2"/>
    <m/>
  </r>
  <r>
    <n v="82252"/>
    <x v="1"/>
    <n v="40"/>
    <n v="4"/>
    <n v="2"/>
    <m/>
    <n v="1"/>
    <n v="4"/>
    <n v="4"/>
    <n v="59"/>
    <n v="1.53"/>
    <n v="145"/>
    <n v="3.75"/>
    <n v="61"/>
    <n v="1.581864406779661"/>
    <n v="49.383586774933022"/>
    <n v="1.2806252163669074"/>
    <n v="1"/>
    <n v="2"/>
    <m/>
    <n v="6"/>
    <n v="4"/>
    <n v="3"/>
    <n v="3"/>
    <n v="2"/>
    <n v="2"/>
    <n v="5"/>
    <n v="4"/>
    <n v="21"/>
    <n v="1"/>
    <n v="2"/>
    <m/>
  </r>
  <r>
    <n v="82257"/>
    <x v="1"/>
    <n v="25"/>
    <n v="3"/>
    <n v="2"/>
    <m/>
    <n v="1"/>
    <n v="2"/>
    <n v="6"/>
    <n v="54"/>
    <n v="1.4"/>
    <n v="166"/>
    <n v="4.29"/>
    <n v="64"/>
    <n v="1.6592592592592592"/>
    <n v="39.594349726613416"/>
    <n v="1.0265201780973849"/>
    <n v="1"/>
    <m/>
    <m/>
    <n v="7"/>
    <n v="5"/>
    <n v="0"/>
    <n v="3"/>
    <n v="2"/>
    <n v="1"/>
    <n v="4"/>
    <n v="0"/>
    <n v="0"/>
    <n v="1"/>
    <n v="1"/>
    <n v="1"/>
  </r>
  <r>
    <n v="82258"/>
    <x v="1"/>
    <n v="50"/>
    <n v="6"/>
    <n v="2"/>
    <m/>
    <n v="2"/>
    <n v="3"/>
    <n v="1"/>
    <n v="47"/>
    <n v="1.22"/>
    <n v="263"/>
    <n v="6.8"/>
    <n v="47"/>
    <n v="1.22"/>
    <n v="44.481227946749755"/>
    <n v="1.1546191084049935"/>
    <n v="2"/>
    <n v="2"/>
    <m/>
    <n v="8"/>
    <n v="2"/>
    <n v="0"/>
    <n v="3"/>
    <n v="3"/>
    <n v="3"/>
    <m/>
    <n v="0"/>
    <n v="0"/>
    <n v="1"/>
    <n v="1"/>
    <n v="2"/>
  </r>
  <r>
    <n v="82277"/>
    <x v="1"/>
    <n v="71"/>
    <n v="4"/>
    <n v="2"/>
    <m/>
    <n v="1"/>
    <n v="4"/>
    <n v="2"/>
    <n v="65"/>
    <n v="1.68"/>
    <n v="207"/>
    <n v="5.35"/>
    <n v="59"/>
    <n v="1.5249230769230768"/>
    <n v="65.264828774641018"/>
    <n v="1.68684480525226"/>
    <n v="1"/>
    <n v="2"/>
    <m/>
    <n v="7"/>
    <n v="3"/>
    <n v="3"/>
    <n v="2"/>
    <n v="1"/>
    <n v="2"/>
    <n v="2"/>
    <n v="4"/>
    <n v="0"/>
    <n v="1"/>
    <n v="1"/>
    <n v="2"/>
  </r>
  <r>
    <n v="82281"/>
    <x v="1"/>
    <n v="41"/>
    <n v="4"/>
    <n v="2"/>
    <m/>
    <n v="1"/>
    <n v="2"/>
    <n v="1"/>
    <n v="65"/>
    <n v="1.68"/>
    <n v="171"/>
    <n v="4.42"/>
    <n v="64"/>
    <n v="1.6541538461538461"/>
    <n v="62.652758971617729"/>
    <n v="1.6193328472664275"/>
    <n v="2"/>
    <n v="2"/>
    <m/>
    <n v="6"/>
    <n v="3"/>
    <n v="2"/>
    <n v="3"/>
    <n v="3"/>
    <n v="2"/>
    <n v="1"/>
    <n v="0"/>
    <n v="0"/>
    <n v="1"/>
    <n v="2"/>
    <m/>
  </r>
  <r>
    <n v="82285"/>
    <x v="1"/>
    <n v="57"/>
    <n v="3"/>
    <n v="2"/>
    <m/>
    <n v="1"/>
    <n v="4"/>
    <n v="1"/>
    <n v="56"/>
    <n v="1.45"/>
    <n v="177"/>
    <n v="4.58"/>
    <n v="58"/>
    <n v="1.5017857142857143"/>
    <n v="54.248877498445808"/>
    <n v="1.4046584352276148"/>
    <n v="1"/>
    <n v="2"/>
    <m/>
    <n v="7"/>
    <n v="4"/>
    <n v="1"/>
    <m/>
    <m/>
    <m/>
    <n v="10"/>
    <n v="5"/>
    <n v="0"/>
    <n v="1"/>
    <n v="1"/>
    <n v="2"/>
  </r>
  <r>
    <n v="82291"/>
    <x v="1"/>
    <n v="62"/>
    <n v="3"/>
    <n v="2"/>
    <m/>
    <n v="1"/>
    <n v="3"/>
    <n v="1"/>
    <n v="52"/>
    <n v="1.34"/>
    <n v="202"/>
    <n v="5.22"/>
    <n v="57"/>
    <n v="1.4688461538461541"/>
    <n v="44.177303732246585"/>
    <n v="1.1384151346386622"/>
    <n v="2"/>
    <n v="2"/>
    <m/>
    <n v="14"/>
    <n v="3"/>
    <n v="3"/>
    <n v="3"/>
    <n v="3"/>
    <n v="2"/>
    <n v="0"/>
    <n v="0"/>
    <n v="0"/>
    <n v="1"/>
    <n v="1"/>
    <n v="2"/>
  </r>
  <r>
    <n v="82300"/>
    <x v="1"/>
    <n v="80"/>
    <n v="3"/>
    <n v="2"/>
    <m/>
    <n v="1"/>
    <n v="3"/>
    <n v="2"/>
    <n v="64"/>
    <n v="1.66"/>
    <n v="144"/>
    <n v="3.72"/>
    <n v="66"/>
    <n v="1.7118749999999998"/>
    <n v="66.51001919043172"/>
    <n v="1.7251036227518226"/>
    <n v="2"/>
    <n v="1"/>
    <n v="2"/>
    <n v="5"/>
    <n v="2"/>
    <n v="2"/>
    <n v="3"/>
    <n v="3"/>
    <n v="3"/>
    <n v="0"/>
    <n v="0"/>
    <n v="20"/>
    <n v="1"/>
    <n v="1"/>
    <n v="2"/>
  </r>
  <r>
    <n v="82307"/>
    <x v="1"/>
    <n v="73"/>
    <n v="3"/>
    <n v="2"/>
    <m/>
    <n v="1"/>
    <n v="4"/>
    <n v="1"/>
    <n v="84"/>
    <n v="2.17"/>
    <n v="278"/>
    <n v="7.19"/>
    <n v="94"/>
    <n v="2.4283333333333332"/>
    <n v="87.146529821600524"/>
    <n v="2.2512853537246804"/>
    <n v="2"/>
    <n v="1"/>
    <n v="2"/>
    <n v="6"/>
    <n v="2"/>
    <n v="3"/>
    <n v="3"/>
    <n v="1"/>
    <n v="3"/>
    <m/>
    <n v="0"/>
    <n v="1"/>
    <n v="1"/>
    <n v="1"/>
    <n v="2"/>
  </r>
  <r>
    <n v="82312"/>
    <x v="1"/>
    <n v="33"/>
    <n v="3"/>
    <n v="2"/>
    <m/>
    <n v="1"/>
    <n v="4"/>
    <n v="3"/>
    <n v="36"/>
    <n v="0.93"/>
    <n v="172"/>
    <n v="4.45"/>
    <n v="44"/>
    <n v="1.1366666666666667"/>
    <n v="43.603303307582621"/>
    <n v="1.1264186687792177"/>
    <n v="2"/>
    <m/>
    <m/>
    <n v="5"/>
    <n v="3"/>
    <n v="3"/>
    <n v="3"/>
    <n v="3"/>
    <n v="3"/>
    <n v="10"/>
    <n v="0"/>
    <n v="0"/>
    <n v="1"/>
    <n v="1"/>
    <n v="2"/>
  </r>
  <r>
    <n v="82330"/>
    <x v="1"/>
    <n v="51"/>
    <n v="4"/>
    <n v="2"/>
    <m/>
    <n v="1"/>
    <n v="4"/>
    <n v="1"/>
    <n v="56"/>
    <n v="1.45"/>
    <n v="135"/>
    <n v="3.49"/>
    <n v="62"/>
    <n v="1.6053571428571427"/>
    <n v="63.717610121865349"/>
    <n v="1.6498309763697276"/>
    <n v="2"/>
    <n v="2"/>
    <m/>
    <n v="15"/>
    <n v="3"/>
    <n v="2"/>
    <m/>
    <m/>
    <m/>
    <n v="5"/>
    <n v="0"/>
    <n v="0"/>
    <n v="1"/>
    <n v="1"/>
    <n v="2"/>
  </r>
  <r>
    <n v="82334"/>
    <x v="1"/>
    <n v="50"/>
    <n v="4"/>
    <n v="2"/>
    <m/>
    <n v="1"/>
    <n v="3"/>
    <n v="5"/>
    <n v="55"/>
    <n v="1.42"/>
    <n v="237"/>
    <n v="6.13"/>
    <n v="63"/>
    <n v="1.6265454545454545"/>
    <n v="48.746898828151124"/>
    <n v="1.2585562970177198"/>
    <n v="2"/>
    <n v="2"/>
    <m/>
    <n v="2"/>
    <n v="4"/>
    <n v="1"/>
    <n v="3"/>
    <n v="3"/>
    <n v="1"/>
    <n v="0"/>
    <n v="6"/>
    <n v="25"/>
    <n v="1"/>
    <n v="2"/>
    <m/>
  </r>
  <r>
    <n v="82337"/>
    <x v="1"/>
    <n v="35"/>
    <n v="3"/>
    <n v="2"/>
    <m/>
    <n v="1"/>
    <n v="5"/>
    <n v="3"/>
    <n v="55"/>
    <n v="1.42"/>
    <n v="121"/>
    <n v="3.13"/>
    <n v="60"/>
    <n v="1.5490909090909089"/>
    <n v="61.980807060386134"/>
    <n v="1.6002317459226965"/>
    <n v="2"/>
    <m/>
    <m/>
    <n v="6"/>
    <n v="2"/>
    <n v="3"/>
    <n v="3"/>
    <n v="3"/>
    <n v="3"/>
    <n v="0"/>
    <n v="0"/>
    <n v="1"/>
    <n v="1"/>
    <n v="2"/>
    <m/>
  </r>
  <r>
    <n v="82338"/>
    <x v="1"/>
    <n v="31"/>
    <n v="3"/>
    <n v="2"/>
    <m/>
    <n v="1"/>
    <n v="5"/>
    <n v="1"/>
    <n v="47"/>
    <n v="1.22"/>
    <n v="240"/>
    <n v="6.21"/>
    <n v="51"/>
    <n v="1.3238297872340425"/>
    <n v="44.631977334823745"/>
    <n v="1.1585321776273396"/>
    <n v="2"/>
    <m/>
    <m/>
    <n v="6"/>
    <n v="3"/>
    <n v="1"/>
    <m/>
    <m/>
    <m/>
    <n v="1"/>
    <n v="0"/>
    <n v="0"/>
    <n v="1"/>
    <n v="2"/>
    <m/>
  </r>
  <r>
    <n v="82342"/>
    <x v="1"/>
    <n v="25"/>
    <n v="4"/>
    <n v="2"/>
    <m/>
    <n v="1"/>
    <n v="4"/>
    <n v="5"/>
    <n v="38"/>
    <n v="0.98"/>
    <n v="151"/>
    <n v="3.9"/>
    <n v="46"/>
    <n v="1.1863157894736842"/>
    <n v="35.314933870908682"/>
    <n v="0.91075355772343436"/>
    <n v="2"/>
    <m/>
    <m/>
    <n v="8"/>
    <n v="3"/>
    <n v="0"/>
    <n v="2"/>
    <n v="1"/>
    <n v="0"/>
    <n v="2"/>
    <n v="0"/>
    <n v="0"/>
    <n v="1"/>
    <n v="1"/>
    <n v="2"/>
  </r>
  <r>
    <n v="82343"/>
    <x v="1"/>
    <n v="66"/>
    <n v="3"/>
    <n v="2"/>
    <m/>
    <n v="1"/>
    <n v="5"/>
    <n v="1"/>
    <n v="73"/>
    <n v="1.89"/>
    <n v="172"/>
    <n v="4.45"/>
    <n v="69"/>
    <n v="1.7864383561643835"/>
    <n v="66.227725140718547"/>
    <n v="1.7146630207665485"/>
    <n v="2"/>
    <n v="2"/>
    <m/>
    <n v="15"/>
    <n v="2"/>
    <n v="3"/>
    <n v="3"/>
    <n v="2"/>
    <n v="3"/>
    <m/>
    <n v="0"/>
    <n v="3"/>
    <n v="1"/>
    <n v="1"/>
    <n v="2"/>
  </r>
  <r>
    <n v="82346"/>
    <x v="1"/>
    <n v="51"/>
    <n v="4"/>
    <n v="2"/>
    <m/>
    <n v="1"/>
    <n v="5"/>
    <n v="4"/>
    <n v="43"/>
    <n v="1.1100000000000001"/>
    <n v="147"/>
    <n v="3.8"/>
    <n v="49"/>
    <n v="1.2648837209302328"/>
    <n v="41.651424752308877"/>
    <n v="1.0751879412805316"/>
    <n v="2"/>
    <n v="2"/>
    <m/>
    <n v="7"/>
    <n v="3"/>
    <n v="2"/>
    <n v="3"/>
    <n v="3"/>
    <n v="2"/>
    <n v="2"/>
    <n v="0"/>
    <n v="0"/>
    <n v="1"/>
    <n v="1"/>
    <n v="2"/>
  </r>
  <r>
    <n v="82348"/>
    <x v="1"/>
    <n v="29"/>
    <n v="4"/>
    <n v="2"/>
    <m/>
    <n v="1"/>
    <n v="5"/>
    <n v="1"/>
    <n v="113"/>
    <n v="2.92"/>
    <n v="268"/>
    <n v="6.93"/>
    <n v="119"/>
    <n v="3.075044247787611"/>
    <n v="109.50438839514008"/>
    <n v="2.8296709213611422"/>
    <n v="2"/>
    <m/>
    <m/>
    <n v="14"/>
    <n v="3"/>
    <n v="2"/>
    <n v="3"/>
    <n v="3"/>
    <n v="2"/>
    <n v="0"/>
    <n v="12"/>
    <n v="0"/>
    <n v="1"/>
    <n v="1"/>
    <n v="2"/>
  </r>
  <r>
    <n v="82354"/>
    <x v="1"/>
    <n v="57"/>
    <n v="3"/>
    <n v="2"/>
    <m/>
    <n v="1"/>
    <n v="3"/>
    <n v="1"/>
    <n v="50"/>
    <n v="1.29"/>
    <n v="190"/>
    <n v="4.91"/>
    <n v="48"/>
    <n v="1.2383999999999999"/>
    <n v="46.53669025981457"/>
    <n v="1.2006466087032159"/>
    <n v="2"/>
    <n v="2"/>
    <m/>
    <n v="14"/>
    <n v="4"/>
    <n v="3"/>
    <n v="3"/>
    <n v="3"/>
    <n v="2"/>
    <n v="2"/>
    <n v="2"/>
    <n v="20"/>
    <n v="1"/>
    <n v="1"/>
    <n v="2"/>
  </r>
  <r>
    <n v="82355"/>
    <x v="1"/>
    <n v="70"/>
    <n v="2"/>
    <n v="2"/>
    <m/>
    <n v="1"/>
    <n v="3"/>
    <n v="1"/>
    <n v="59"/>
    <n v="1.53"/>
    <n v="142"/>
    <n v="3.67"/>
    <n v="62"/>
    <n v="1.6077966101694916"/>
    <n v="67.527954051455225"/>
    <n v="1.7511486389614659"/>
    <n v="1"/>
    <n v="2"/>
    <m/>
    <n v="7"/>
    <n v="2"/>
    <n v="2"/>
    <m/>
    <m/>
    <m/>
    <n v="4"/>
    <n v="0"/>
    <n v="0"/>
    <n v="2"/>
    <n v="1"/>
    <n v="2"/>
  </r>
  <r>
    <n v="82356"/>
    <x v="1"/>
    <n v="63"/>
    <n v="4"/>
    <n v="2"/>
    <m/>
    <n v="1"/>
    <n v="3"/>
    <n v="1"/>
    <n v="41"/>
    <n v="1.06"/>
    <n v="179"/>
    <n v="4.63"/>
    <n v="49"/>
    <n v="1.2668292682926829"/>
    <n v="31.770244363429057"/>
    <n v="0.82137704939597089"/>
    <n v="1"/>
    <n v="1"/>
    <n v="1"/>
    <n v="8"/>
    <n v="3"/>
    <n v="2"/>
    <m/>
    <m/>
    <m/>
    <n v="4"/>
    <n v="1"/>
    <n v="0"/>
    <n v="1"/>
    <n v="1"/>
    <n v="2"/>
  </r>
  <r>
    <n v="82357"/>
    <x v="1"/>
    <n v="26"/>
    <n v="4"/>
    <n v="2"/>
    <m/>
    <n v="1"/>
    <n v="3"/>
    <n v="6"/>
    <n v="55"/>
    <n v="1.42"/>
    <n v="206"/>
    <n v="5.33"/>
    <n v="65"/>
    <n v="1.6781818181818182"/>
    <n v="47.247374929821603"/>
    <n v="1.2198413163699393"/>
    <n v="2"/>
    <m/>
    <m/>
    <n v="6"/>
    <n v="2"/>
    <n v="2"/>
    <n v="3"/>
    <n v="3"/>
    <n v="2"/>
    <n v="7"/>
    <n v="0"/>
    <n v="0"/>
    <n v="1"/>
    <n v="2"/>
    <m/>
  </r>
  <r>
    <n v="82360"/>
    <x v="1"/>
    <n v="51"/>
    <n v="3"/>
    <n v="2"/>
    <m/>
    <n v="1"/>
    <n v="5"/>
    <n v="3"/>
    <n v="70"/>
    <n v="1.81"/>
    <n v="166"/>
    <n v="4.29"/>
    <n v="79"/>
    <n v="2.0427142857142857"/>
    <n v="70.750987665907331"/>
    <n v="1.8294183953613181"/>
    <n v="1"/>
    <n v="2"/>
    <m/>
    <n v="15"/>
    <n v="1"/>
    <n v="2"/>
    <n v="2"/>
    <n v="2"/>
    <n v="2"/>
    <n v="0"/>
    <n v="0"/>
    <n v="0"/>
    <n v="1"/>
    <n v="1"/>
    <n v="2"/>
  </r>
  <r>
    <n v="82368"/>
    <x v="1"/>
    <n v="49"/>
    <n v="3"/>
    <n v="2"/>
    <m/>
    <n v="1"/>
    <n v="4"/>
    <n v="1"/>
    <n v="41"/>
    <n v="1.06"/>
    <n v="265"/>
    <n v="6.85"/>
    <n v="39"/>
    <n v="1.0082926829268293"/>
    <n v="33.265912809852658"/>
    <n v="0.86004555069375166"/>
    <n v="2"/>
    <n v="2"/>
    <m/>
    <n v="4"/>
    <n v="4"/>
    <n v="3"/>
    <n v="3"/>
    <n v="3"/>
    <n v="3"/>
    <m/>
    <n v="0"/>
    <n v="0"/>
    <n v="1"/>
    <n v="2"/>
    <m/>
  </r>
  <r>
    <n v="82369"/>
    <x v="1"/>
    <n v="37"/>
    <n v="4"/>
    <n v="2"/>
    <m/>
    <n v="1"/>
    <n v="3"/>
    <n v="3"/>
    <n v="48"/>
    <n v="1.24"/>
    <n v="143"/>
    <n v="3.7"/>
    <n v="45"/>
    <n v="1.1624999999999999"/>
    <n v="41.091748589401448"/>
    <n v="1.0615368385595374"/>
    <n v="2"/>
    <m/>
    <m/>
    <n v="6"/>
    <n v="4"/>
    <n v="0"/>
    <m/>
    <m/>
    <m/>
    <n v="5"/>
    <n v="0"/>
    <n v="0"/>
    <n v="1"/>
    <n v="1"/>
    <n v="2"/>
  </r>
  <r>
    <n v="82372"/>
    <x v="1"/>
    <n v="44"/>
    <n v="3"/>
    <n v="2"/>
    <m/>
    <n v="1"/>
    <n v="3"/>
    <n v="6"/>
    <n v="47"/>
    <n v="1.22"/>
    <n v="250"/>
    <n v="6.47"/>
    <n v="56"/>
    <n v="1.4536170212765955"/>
    <n v="46.297566795544675"/>
    <n v="1.2017666274588192"/>
    <n v="1"/>
    <n v="1"/>
    <n v="1"/>
    <n v="6"/>
    <n v="4"/>
    <n v="2"/>
    <n v="3"/>
    <n v="2"/>
    <n v="2"/>
    <n v="7"/>
    <n v="0"/>
    <n v="30"/>
    <n v="1"/>
    <n v="1"/>
    <n v="2"/>
  </r>
  <r>
    <n v="82384"/>
    <x v="1"/>
    <n v="65"/>
    <n v="3"/>
    <n v="2"/>
    <m/>
    <n v="1"/>
    <n v="5"/>
    <n v="1"/>
    <n v="67"/>
    <n v="1.73"/>
    <n v="202"/>
    <n v="5.22"/>
    <n v="77"/>
    <n v="1.9882089552238806"/>
    <n v="73.137753724806103"/>
    <n v="1.8884822976703666"/>
    <n v="1"/>
    <n v="2"/>
    <m/>
    <n v="15"/>
    <n v="3"/>
    <n v="2"/>
    <n v="4"/>
    <n v="4"/>
    <n v="4"/>
    <m/>
    <n v="0"/>
    <n v="0"/>
    <n v="1"/>
    <n v="1"/>
    <n v="2"/>
  </r>
  <r>
    <n v="82389"/>
    <x v="1"/>
    <n v="34"/>
    <n v="3"/>
    <n v="2"/>
    <m/>
    <n v="1"/>
    <n v="4"/>
    <n v="5"/>
    <n v="48"/>
    <n v="1.24"/>
    <n v="216"/>
    <n v="5.59"/>
    <n v="42"/>
    <n v="1.085"/>
    <n v="60.308350975687112"/>
    <n v="1.5579657335385837"/>
    <n v="1"/>
    <m/>
    <m/>
    <n v="7"/>
    <n v="3"/>
    <n v="3"/>
    <m/>
    <m/>
    <m/>
    <n v="0"/>
    <n v="0"/>
    <n v="0"/>
    <n v="1"/>
    <n v="1"/>
    <n v="2"/>
  </r>
  <r>
    <n v="82395"/>
    <x v="1"/>
    <n v="25"/>
    <n v="6"/>
    <n v="2"/>
    <m/>
    <n v="1"/>
    <n v="5"/>
    <n v="1"/>
    <n v="57"/>
    <n v="1.47"/>
    <n v="155"/>
    <n v="4.01"/>
    <n v="58"/>
    <n v="1.4957894736842106"/>
    <n v="52.715087462732853"/>
    <n v="1.3594943608810051"/>
    <n v="1"/>
    <m/>
    <m/>
    <n v="8"/>
    <n v="2"/>
    <n v="3"/>
    <n v="2"/>
    <n v="3"/>
    <n v="3"/>
    <n v="0"/>
    <n v="0"/>
    <n v="0"/>
    <n v="1"/>
    <n v="1"/>
    <n v="1"/>
  </r>
  <r>
    <n v="82401"/>
    <x v="1"/>
    <n v="30"/>
    <n v="3"/>
    <n v="2"/>
    <m/>
    <n v="1"/>
    <n v="5"/>
    <n v="5"/>
    <n v="85"/>
    <n v="2.2000000000000002"/>
    <n v="181"/>
    <n v="4.68"/>
    <n v="88"/>
    <n v="2.2776470588235296"/>
    <n v="85.18552474568645"/>
    <n v="2.204801816947179"/>
    <n v="2"/>
    <m/>
    <m/>
    <n v="15"/>
    <n v="1"/>
    <n v="0"/>
    <n v="3"/>
    <n v="2"/>
    <n v="1"/>
    <n v="0"/>
    <n v="0"/>
    <n v="0"/>
    <n v="2"/>
    <n v="1"/>
    <n v="2"/>
  </r>
  <r>
    <n v="82405"/>
    <x v="1"/>
    <n v="53"/>
    <n v="3"/>
    <n v="2"/>
    <m/>
    <n v="1"/>
    <n v="5"/>
    <n v="1"/>
    <n v="63"/>
    <n v="1.63"/>
    <n v="228"/>
    <n v="5.9"/>
    <n v="69"/>
    <n v="1.7852380952380953"/>
    <n v="58.140353386085962"/>
    <n v="1.5042662860209541"/>
    <n v="2"/>
    <n v="2"/>
    <m/>
    <n v="7"/>
    <n v="5"/>
    <n v="1"/>
    <m/>
    <m/>
    <m/>
    <n v="0"/>
    <n v="0"/>
    <n v="1"/>
    <n v="1"/>
    <n v="1"/>
    <n v="2"/>
  </r>
  <r>
    <n v="82412"/>
    <x v="1"/>
    <n v="22"/>
    <n v="2"/>
    <n v="2"/>
    <m/>
    <n v="1"/>
    <n v="4"/>
    <n v="5"/>
    <n v="58"/>
    <n v="1.5"/>
    <n v="188"/>
    <n v="4.8600000000000003"/>
    <n v="61"/>
    <n v="1.5775862068965518"/>
    <n v="53.270842045431394"/>
    <n v="1.3776941908301223"/>
    <n v="2"/>
    <m/>
    <m/>
    <n v="7"/>
    <n v="5"/>
    <n v="1"/>
    <n v="2"/>
    <n v="1"/>
    <n v="1"/>
    <n v="1"/>
    <n v="1"/>
    <n v="10"/>
    <n v="1"/>
    <n v="1"/>
    <n v="1"/>
  </r>
  <r>
    <n v="82413"/>
    <x v="1"/>
    <n v="47"/>
    <n v="3"/>
    <n v="2"/>
    <m/>
    <n v="1"/>
    <n v="4"/>
    <n v="3"/>
    <n v="50"/>
    <n v="1.29"/>
    <n v="235"/>
    <n v="6.08"/>
    <n v="55"/>
    <n v="1.419"/>
    <n v="49.147829601554207"/>
    <n v="1.2680140037200984"/>
    <n v="2"/>
    <n v="1"/>
    <n v="1"/>
    <n v="6"/>
    <n v="4"/>
    <n v="3"/>
    <n v="3"/>
    <n v="3"/>
    <n v="3"/>
    <n v="4"/>
    <n v="0"/>
    <n v="12"/>
    <n v="1"/>
    <n v="1"/>
    <n v="2"/>
  </r>
  <r>
    <n v="82417"/>
    <x v="1"/>
    <n v="51"/>
    <n v="1"/>
    <n v="2"/>
    <m/>
    <n v="2"/>
    <n v="1"/>
    <n v="1"/>
    <n v="80"/>
    <n v="2.0699999999999998"/>
    <n v="285"/>
    <n v="7.37"/>
    <n v="88"/>
    <n v="2.2770000000000001"/>
    <n v="74.619773750957776"/>
    <n v="1.9307866458060325"/>
    <n v="1"/>
    <n v="1"/>
    <n v="2"/>
    <n v="8"/>
    <n v="3"/>
    <n v="3"/>
    <n v="0"/>
    <n v="2"/>
    <n v="2"/>
    <n v="2"/>
    <n v="0"/>
    <n v="1"/>
    <n v="1"/>
    <n v="1"/>
    <n v="2"/>
  </r>
  <r>
    <n v="82424"/>
    <x v="1"/>
    <n v="70"/>
    <n v="3"/>
    <n v="2"/>
    <m/>
    <n v="1"/>
    <n v="3"/>
    <n v="2"/>
    <n v="53"/>
    <n v="1.37"/>
    <n v="162"/>
    <n v="4.1900000000000004"/>
    <n v="51"/>
    <n v="1.318301886792453"/>
    <n v="36.688827532082513"/>
    <n v="0.94837157960288776"/>
    <n v="2"/>
    <n v="2"/>
    <m/>
    <n v="2"/>
    <n v="3"/>
    <n v="0"/>
    <m/>
    <m/>
    <m/>
    <n v="1"/>
    <n v="0"/>
    <n v="1"/>
    <n v="1"/>
    <n v="1"/>
    <n v="2"/>
  </r>
  <r>
    <n v="82425"/>
    <x v="1"/>
    <n v="43"/>
    <n v="4"/>
    <n v="2"/>
    <m/>
    <n v="1"/>
    <n v="4"/>
    <n v="4"/>
    <n v="46"/>
    <n v="1.19"/>
    <n v="174"/>
    <n v="4.5"/>
    <n v="51"/>
    <n v="1.3193478260869564"/>
    <n v="51.733910436596531"/>
    <n v="1.3383337699902145"/>
    <n v="2"/>
    <n v="1"/>
    <n v="2"/>
    <n v="8"/>
    <n v="5"/>
    <n v="2"/>
    <n v="3"/>
    <n v="3"/>
    <n v="3"/>
    <n v="2"/>
    <n v="5"/>
    <n v="5"/>
    <n v="1"/>
    <n v="1"/>
    <n v="2"/>
  </r>
  <r>
    <n v="82428"/>
    <x v="1"/>
    <n v="26"/>
    <n v="6"/>
    <n v="2"/>
    <m/>
    <n v="1"/>
    <n v="5"/>
    <n v="5"/>
    <n v="44"/>
    <n v="1.1399999999999999"/>
    <n v="173"/>
    <n v="4.47"/>
    <n v="42"/>
    <n v="1.0881818181818181"/>
    <n v="43.403504951572785"/>
    <n v="1.1245453555634766"/>
    <n v="1"/>
    <m/>
    <m/>
    <n v="7"/>
    <n v="3"/>
    <n v="0"/>
    <n v="3"/>
    <n v="2"/>
    <n v="1"/>
    <n v="1"/>
    <n v="4"/>
    <n v="6"/>
    <n v="1"/>
    <n v="1"/>
    <n v="2"/>
  </r>
  <r>
    <n v="82430"/>
    <x v="1"/>
    <n v="24"/>
    <n v="2"/>
    <n v="2"/>
    <m/>
    <n v="1"/>
    <n v="4"/>
    <n v="6"/>
    <n v="43"/>
    <n v="1.1100000000000001"/>
    <n v="160"/>
    <n v="4.1399999999999997"/>
    <n v="48"/>
    <n v="1.2390697674418605"/>
    <n v="52.887565510982334"/>
    <n v="1.3652371562137302"/>
    <n v="2"/>
    <m/>
    <m/>
    <n v="7"/>
    <n v="4"/>
    <n v="2"/>
    <m/>
    <m/>
    <m/>
    <m/>
    <n v="0"/>
    <n v="0"/>
    <n v="1"/>
    <n v="1"/>
    <n v="1"/>
  </r>
  <r>
    <n v="82434"/>
    <x v="1"/>
    <n v="70"/>
    <n v="1"/>
    <n v="2"/>
    <m/>
    <n v="2"/>
    <n v="1"/>
    <n v="1"/>
    <n v="55"/>
    <n v="1.42"/>
    <n v="232"/>
    <n v="6"/>
    <n v="59"/>
    <n v="1.5232727272727273"/>
    <n v="63.742404151630375"/>
    <n v="1.6457129799148205"/>
    <n v="1"/>
    <n v="1"/>
    <n v="2"/>
    <n v="12"/>
    <n v="4"/>
    <n v="1"/>
    <n v="3"/>
    <n v="3"/>
    <n v="3"/>
    <n v="1"/>
    <n v="0"/>
    <n v="0"/>
    <n v="1"/>
    <n v="1"/>
    <n v="2"/>
  </r>
  <r>
    <n v="82439"/>
    <x v="1"/>
    <n v="48"/>
    <n v="3"/>
    <n v="2"/>
    <m/>
    <n v="1"/>
    <n v="5"/>
    <n v="1"/>
    <n v="53"/>
    <n v="1.37"/>
    <n v="182"/>
    <n v="4.71"/>
    <n v="57"/>
    <n v="1.4733962264150944"/>
    <n v="48.052769900224426"/>
    <n v="1.242118769119009"/>
    <n v="2"/>
    <n v="2"/>
    <m/>
    <n v="15"/>
    <n v="2"/>
    <n v="1"/>
    <n v="3"/>
    <n v="3"/>
    <n v="3"/>
    <n v="1"/>
    <n v="1"/>
    <n v="0"/>
    <n v="1"/>
    <n v="1"/>
    <n v="2"/>
  </r>
  <r>
    <n v="82440"/>
    <x v="1"/>
    <n v="63"/>
    <n v="3"/>
    <n v="2"/>
    <m/>
    <n v="1"/>
    <n v="4"/>
    <n v="1"/>
    <n v="95"/>
    <n v="2.46"/>
    <n v="240"/>
    <n v="6.21"/>
    <n v="98"/>
    <n v="2.5376842105263155"/>
    <n v="78.525226470386116"/>
    <n v="2.0333900749173668"/>
    <n v="2"/>
    <n v="2"/>
    <m/>
    <n v="15"/>
    <n v="2"/>
    <n v="1"/>
    <n v="3"/>
    <n v="3"/>
    <n v="1"/>
    <n v="0"/>
    <n v="0"/>
    <n v="2"/>
    <n v="1"/>
    <n v="1"/>
    <n v="2"/>
  </r>
  <r>
    <n v="82441"/>
    <x v="1"/>
    <n v="80"/>
    <n v="3"/>
    <n v="2"/>
    <m/>
    <n v="1"/>
    <n v="4"/>
    <n v="2"/>
    <n v="60"/>
    <n v="1.55"/>
    <n v="143"/>
    <n v="3.7"/>
    <n v="63"/>
    <n v="1.6275000000000002"/>
    <n v="58.809635995444289"/>
    <n v="1.5192489298823106"/>
    <n v="1"/>
    <n v="2"/>
    <m/>
    <n v="14"/>
    <n v="3"/>
    <n v="3"/>
    <n v="3"/>
    <n v="3"/>
    <n v="3"/>
    <n v="0"/>
    <n v="6"/>
    <n v="2"/>
    <n v="1"/>
    <n v="1"/>
    <n v="2"/>
  </r>
  <r>
    <n v="82445"/>
    <x v="1"/>
    <n v="52"/>
    <n v="2"/>
    <n v="2"/>
    <m/>
    <n v="1"/>
    <n v="4"/>
    <n v="1"/>
    <n v="51"/>
    <n v="1.32"/>
    <n v="195"/>
    <n v="5.04"/>
    <n v="61"/>
    <n v="1.578823529411765"/>
    <n v="49.395577829517102"/>
    <n v="1.2784737791169132"/>
    <n v="2"/>
    <n v="2"/>
    <m/>
    <n v="15"/>
    <n v="4"/>
    <n v="1"/>
    <n v="3"/>
    <n v="2"/>
    <n v="1"/>
    <n v="1"/>
    <n v="12"/>
    <n v="0"/>
    <n v="1"/>
    <n v="1"/>
    <n v="2"/>
  </r>
  <r>
    <n v="82450"/>
    <x v="1"/>
    <n v="34"/>
    <n v="1"/>
    <n v="2"/>
    <m/>
    <n v="2"/>
    <n v="3"/>
    <n v="1"/>
    <n v="60"/>
    <n v="1.55"/>
    <n v="170"/>
    <n v="4.4000000000000004"/>
    <n v="57"/>
    <n v="1.4725000000000001"/>
    <n v="67.243333212373514"/>
    <n v="1.7371194413196491"/>
    <n v="1"/>
    <m/>
    <m/>
    <n v="2"/>
    <n v="4"/>
    <n v="3"/>
    <n v="3"/>
    <n v="3"/>
    <n v="3"/>
    <n v="1"/>
    <n v="0"/>
    <n v="0"/>
    <n v="1"/>
    <n v="1"/>
    <n v="2"/>
  </r>
  <r>
    <n v="82451"/>
    <x v="1"/>
    <n v="34"/>
    <n v="3"/>
    <n v="2"/>
    <m/>
    <n v="1"/>
    <n v="5"/>
    <n v="5"/>
    <n v="57"/>
    <n v="1.47"/>
    <n v="179"/>
    <n v="4.63"/>
    <n v="60"/>
    <n v="1.5473684210526317"/>
    <n v="58.409802817992727"/>
    <n v="1.5063580726745491"/>
    <n v="2"/>
    <m/>
    <m/>
    <n v="4"/>
    <n v="4"/>
    <n v="1"/>
    <m/>
    <m/>
    <m/>
    <n v="2"/>
    <n v="0"/>
    <n v="0"/>
    <n v="1"/>
    <n v="2"/>
    <m/>
  </r>
  <r>
    <n v="82454"/>
    <x v="1"/>
    <n v="37"/>
    <n v="7"/>
    <n v="2"/>
    <m/>
    <n v="2"/>
    <n v="4"/>
    <n v="1"/>
    <n v="67"/>
    <n v="1.73"/>
    <n v="168"/>
    <n v="4.34"/>
    <n v="64"/>
    <n v="1.6525373134328358"/>
    <n v="59.90214065285879"/>
    <n v="1.5467269153648613"/>
    <n v="2"/>
    <m/>
    <m/>
    <n v="6"/>
    <n v="1"/>
    <n v="3"/>
    <n v="3"/>
    <n v="3"/>
    <n v="3"/>
    <n v="1"/>
    <n v="0"/>
    <n v="1"/>
    <n v="1"/>
    <n v="1"/>
    <n v="2"/>
  </r>
  <r>
    <n v="82455"/>
    <x v="1"/>
    <n v="25"/>
    <n v="2"/>
    <n v="2"/>
    <m/>
    <n v="1"/>
    <n v="4"/>
    <n v="5"/>
    <n v="49"/>
    <n v="1.27"/>
    <n v="125"/>
    <n v="3.23"/>
    <n v="43"/>
    <n v="1.1144897959183673"/>
    <n v="59.339762913576379"/>
    <n v="1.5379897734743264"/>
    <n v="2"/>
    <m/>
    <m/>
    <n v="77"/>
    <n v="3"/>
    <n v="1"/>
    <m/>
    <m/>
    <m/>
    <n v="3"/>
    <n v="0"/>
    <n v="0"/>
    <n v="1"/>
    <n v="1"/>
    <n v="2"/>
  </r>
  <r>
    <n v="82459"/>
    <x v="1"/>
    <n v="80"/>
    <n v="3"/>
    <n v="2"/>
    <m/>
    <n v="1"/>
    <n v="4"/>
    <n v="2"/>
    <n v="74"/>
    <n v="1.91"/>
    <n v="211"/>
    <n v="5.46"/>
    <n v="77"/>
    <n v="1.9874324324324324"/>
    <n v="70.200939601710886"/>
    <n v="1.8119431708009159"/>
    <n v="2"/>
    <n v="2"/>
    <m/>
    <n v="8"/>
    <n v="2"/>
    <n v="0"/>
    <n v="3"/>
    <n v="3"/>
    <n v="3"/>
    <n v="0"/>
    <n v="0"/>
    <n v="0"/>
    <n v="2"/>
    <n v="1"/>
    <n v="2"/>
  </r>
  <r>
    <n v="82460"/>
    <x v="1"/>
    <n v="58"/>
    <n v="3"/>
    <n v="2"/>
    <m/>
    <n v="1"/>
    <n v="4"/>
    <n v="2"/>
    <n v="47"/>
    <n v="1.22"/>
    <n v="199"/>
    <n v="5.15"/>
    <n v="41"/>
    <n v="1.0642553191489361"/>
    <n v="47.672238945221039"/>
    <n v="1.2374496066631844"/>
    <n v="2"/>
    <n v="1"/>
    <n v="1"/>
    <n v="12"/>
    <n v="4"/>
    <n v="1"/>
    <n v="3"/>
    <n v="2"/>
    <n v="2"/>
    <n v="7"/>
    <n v="0"/>
    <n v="15"/>
    <n v="1"/>
    <n v="1"/>
    <n v="2"/>
  </r>
  <r>
    <n v="82463"/>
    <x v="1"/>
    <n v="48"/>
    <n v="6"/>
    <n v="2"/>
    <m/>
    <n v="2"/>
    <n v="5"/>
    <n v="1"/>
    <n v="44"/>
    <n v="1.1399999999999999"/>
    <n v="255"/>
    <n v="6.59"/>
    <n v="39"/>
    <n v="1.0104545454545453"/>
    <n v="39.543705160212951"/>
    <n v="1.0245414518782445"/>
    <n v="1"/>
    <n v="2"/>
    <m/>
    <n v="15"/>
    <n v="2"/>
    <n v="1"/>
    <n v="3"/>
    <n v="3"/>
    <n v="1"/>
    <m/>
    <n v="0"/>
    <n v="0"/>
    <n v="1"/>
    <n v="1"/>
    <n v="2"/>
  </r>
  <r>
    <n v="82465"/>
    <x v="1"/>
    <n v="44"/>
    <n v="6"/>
    <n v="2"/>
    <m/>
    <n v="2"/>
    <n v="3"/>
    <n v="6"/>
    <n v="45"/>
    <n v="1.1599999999999999"/>
    <n v="197"/>
    <n v="5.09"/>
    <n v="51"/>
    <n v="1.3146666666666667"/>
    <n v="47.105059386180102"/>
    <n v="1.2142637530659759"/>
    <n v="1"/>
    <n v="2"/>
    <m/>
    <n v="3"/>
    <n v="4"/>
    <n v="1"/>
    <m/>
    <m/>
    <m/>
    <n v="2"/>
    <n v="0"/>
    <n v="0"/>
    <n v="2"/>
    <n v="1"/>
    <n v="1"/>
  </r>
  <r>
    <n v="82482"/>
    <x v="1"/>
    <n v="80"/>
    <n v="4"/>
    <n v="2"/>
    <m/>
    <n v="1"/>
    <n v="5"/>
    <n v="2"/>
    <n v="56"/>
    <n v="1.45"/>
    <n v="156"/>
    <n v="4.03"/>
    <n v="57"/>
    <n v="1.4758928571428569"/>
    <n v="55.198269269125198"/>
    <n v="1.4292409007184204"/>
    <n v="1"/>
    <n v="1"/>
    <n v="2"/>
    <n v="7"/>
    <n v="4"/>
    <n v="1"/>
    <m/>
    <m/>
    <m/>
    <m/>
    <n v="0"/>
    <n v="0"/>
    <n v="1"/>
    <n v="1"/>
    <n v="2"/>
  </r>
  <r>
    <n v="82485"/>
    <x v="1"/>
    <n v="33"/>
    <n v="1"/>
    <n v="2"/>
    <m/>
    <n v="2"/>
    <n v="4"/>
    <n v="1"/>
    <n v="40"/>
    <n v="1.03"/>
    <n v="155"/>
    <n v="4.01"/>
    <n v="34"/>
    <n v="0.87550000000000006"/>
    <n v="40.968442833807742"/>
    <n v="1.0549374029705494"/>
    <n v="1"/>
    <m/>
    <m/>
    <n v="7"/>
    <n v="2"/>
    <n v="3"/>
    <n v="3"/>
    <n v="3"/>
    <n v="3"/>
    <m/>
    <n v="0"/>
    <n v="0"/>
    <n v="1"/>
    <n v="2"/>
    <m/>
  </r>
  <r>
    <n v="82492"/>
    <x v="1"/>
    <n v="25"/>
    <n v="3"/>
    <n v="2"/>
    <m/>
    <n v="1"/>
    <n v="4"/>
    <n v="1"/>
    <n v="70"/>
    <n v="1.81"/>
    <n v="149"/>
    <n v="3.85"/>
    <n v="72"/>
    <n v="1.8617142857142857"/>
    <n v="80.095513914948242"/>
    <n v="2.0710411455150903"/>
    <n v="2"/>
    <m/>
    <m/>
    <n v="9"/>
    <n v="3"/>
    <n v="2"/>
    <n v="3"/>
    <n v="3"/>
    <n v="2"/>
    <n v="2"/>
    <n v="4"/>
    <n v="1"/>
    <n v="1"/>
    <n v="1"/>
    <n v="2"/>
  </r>
  <r>
    <n v="82495"/>
    <x v="1"/>
    <n v="51"/>
    <n v="4"/>
    <n v="2"/>
    <m/>
    <n v="1"/>
    <n v="2"/>
    <n v="5"/>
    <n v="68"/>
    <n v="1.76"/>
    <n v="160"/>
    <n v="4.1399999999999997"/>
    <n v="64"/>
    <n v="1.6564705882352941"/>
    <n v="64.150287696524174"/>
    <n v="1.6603603874394492"/>
    <n v="1"/>
    <n v="2"/>
    <m/>
    <n v="6"/>
    <n v="5"/>
    <n v="0"/>
    <m/>
    <m/>
    <m/>
    <n v="15"/>
    <n v="0"/>
    <n v="5"/>
    <n v="1"/>
    <n v="2"/>
    <m/>
  </r>
  <r>
    <n v="82501"/>
    <x v="1"/>
    <n v="38"/>
    <n v="2"/>
    <n v="2"/>
    <m/>
    <n v="2"/>
    <n v="4"/>
    <n v="1"/>
    <n v="73"/>
    <n v="1.89"/>
    <n v="170"/>
    <n v="4.4000000000000004"/>
    <n v="75"/>
    <n v="1.9417808219178083"/>
    <n v="67.842296535711441"/>
    <n v="1.7564649377054056"/>
    <n v="1"/>
    <m/>
    <m/>
    <n v="15"/>
    <n v="1"/>
    <n v="0"/>
    <m/>
    <m/>
    <m/>
    <n v="0"/>
    <n v="0"/>
    <n v="0"/>
    <n v="1"/>
    <n v="1"/>
    <n v="2"/>
  </r>
  <r>
    <n v="82512"/>
    <x v="1"/>
    <n v="21"/>
    <n v="3"/>
    <n v="2"/>
    <m/>
    <n v="1"/>
    <n v="3"/>
    <n v="5"/>
    <n v="45"/>
    <n v="1.1599999999999999"/>
    <n v="167"/>
    <n v="4.32"/>
    <n v="44"/>
    <n v="1.1342222222222222"/>
    <n v="52.472106958843597"/>
    <n v="1.3526143127168571"/>
    <n v="1"/>
    <m/>
    <m/>
    <n v="5"/>
    <n v="2"/>
    <n v="3"/>
    <n v="3"/>
    <n v="3"/>
    <n v="3"/>
    <n v="1"/>
    <n v="0"/>
    <n v="10"/>
    <n v="1"/>
    <n v="2"/>
    <m/>
  </r>
  <r>
    <n v="82519"/>
    <x v="1"/>
    <n v="25"/>
    <n v="1"/>
    <n v="2"/>
    <m/>
    <n v="1"/>
    <n v="5"/>
    <n v="5"/>
    <n v="66"/>
    <n v="1.71"/>
    <n v="173"/>
    <n v="4.47"/>
    <n v="73"/>
    <n v="1.8913636363636364"/>
    <n v="67.187134894942304"/>
    <n v="1.7407575859144142"/>
    <n v="1"/>
    <m/>
    <m/>
    <n v="6"/>
    <n v="2"/>
    <n v="3"/>
    <n v="3"/>
    <n v="3"/>
    <n v="3"/>
    <n v="1"/>
    <n v="1"/>
    <n v="0"/>
    <n v="1"/>
    <n v="1"/>
    <n v="2"/>
  </r>
  <r>
    <n v="82521"/>
    <x v="1"/>
    <n v="70"/>
    <n v="3"/>
    <n v="2"/>
    <m/>
    <n v="1"/>
    <n v="3"/>
    <n v="1"/>
    <n v="59"/>
    <n v="1.53"/>
    <n v="185"/>
    <n v="4.78"/>
    <n v="68"/>
    <n v="1.7633898305084748"/>
    <n v="53.654438193049515"/>
    <n v="1.3913778039892502"/>
    <n v="1"/>
    <n v="2"/>
    <m/>
    <n v="7"/>
    <n v="2"/>
    <n v="2"/>
    <n v="3"/>
    <n v="3"/>
    <n v="2"/>
    <n v="0"/>
    <n v="0"/>
    <n v="0"/>
    <n v="1"/>
    <n v="1"/>
    <n v="2"/>
  </r>
  <r>
    <n v="82524"/>
    <x v="1"/>
    <n v="21"/>
    <n v="4"/>
    <n v="2"/>
    <m/>
    <n v="1"/>
    <n v="4"/>
    <n v="5"/>
    <n v="37"/>
    <n v="0.96"/>
    <n v="140"/>
    <n v="3.62"/>
    <n v="39"/>
    <n v="1.0118918918918918"/>
    <n v="29.572631914306715"/>
    <n v="0.76728990912795791"/>
    <n v="2"/>
    <m/>
    <m/>
    <n v="6"/>
    <n v="3"/>
    <n v="2"/>
    <n v="3"/>
    <n v="3"/>
    <n v="2"/>
    <m/>
    <n v="21"/>
    <n v="0"/>
    <n v="1"/>
    <n v="2"/>
    <m/>
  </r>
  <r>
    <n v="82527"/>
    <x v="1"/>
    <n v="39"/>
    <n v="3"/>
    <n v="2"/>
    <m/>
    <n v="1"/>
    <n v="4"/>
    <n v="1"/>
    <n v="78"/>
    <n v="2.02"/>
    <n v="214"/>
    <n v="5.53"/>
    <n v="84"/>
    <n v="2.1753846153846155"/>
    <n v="74.451207082083869"/>
    <n v="1.9280953628949926"/>
    <n v="1"/>
    <m/>
    <m/>
    <n v="15"/>
    <n v="3"/>
    <n v="3"/>
    <n v="3"/>
    <n v="3"/>
    <n v="3"/>
    <n v="2"/>
    <n v="0"/>
    <n v="10"/>
    <n v="1"/>
    <n v="1"/>
    <n v="2"/>
  </r>
  <r>
    <n v="82529"/>
    <x v="1"/>
    <n v="35"/>
    <n v="1"/>
    <n v="2"/>
    <m/>
    <n v="2"/>
    <n v="3"/>
    <n v="4"/>
    <n v="82"/>
    <n v="2.12"/>
    <n v="189"/>
    <n v="4.8899999999999997"/>
    <n v="84"/>
    <n v="2.1717073170731709"/>
    <n v="81.88320935683781"/>
    <n v="2.1169805345914168"/>
    <n v="1"/>
    <m/>
    <m/>
    <n v="9"/>
    <n v="2"/>
    <n v="3"/>
    <n v="1"/>
    <n v="1"/>
    <n v="3"/>
    <n v="2"/>
    <n v="0"/>
    <n v="0"/>
    <n v="1"/>
    <n v="1"/>
    <n v="1"/>
  </r>
  <r>
    <n v="82531"/>
    <x v="1"/>
    <n v="36"/>
    <n v="7"/>
    <n v="2"/>
    <m/>
    <n v="2"/>
    <n v="3"/>
    <n v="1"/>
    <n v="48"/>
    <n v="1.24"/>
    <n v="164"/>
    <n v="4.24"/>
    <n v="42"/>
    <n v="1.085"/>
    <n v="45.768214164301767"/>
    <n v="1.1823455325777956"/>
    <n v="1"/>
    <m/>
    <m/>
    <n v="77"/>
    <n v="4"/>
    <n v="0"/>
    <n v="2"/>
    <n v="2"/>
    <n v="0"/>
    <n v="3"/>
    <n v="0"/>
    <n v="3"/>
    <n v="1"/>
    <n v="2"/>
    <m/>
  </r>
  <r>
    <n v="82533"/>
    <x v="1"/>
    <n v="26"/>
    <n v="3"/>
    <n v="2"/>
    <m/>
    <n v="1"/>
    <n v="5"/>
    <n v="1"/>
    <n v="56"/>
    <n v="1.45"/>
    <n v="190"/>
    <n v="4.91"/>
    <n v="54"/>
    <n v="1.3982142857142856"/>
    <n v="57.440241795920869"/>
    <n v="1.487291975072951"/>
    <n v="2"/>
    <m/>
    <m/>
    <n v="12"/>
    <n v="3"/>
    <n v="2"/>
    <n v="2"/>
    <n v="2"/>
    <n v="2"/>
    <n v="3"/>
    <n v="0"/>
    <n v="10"/>
    <n v="1"/>
    <n v="1"/>
    <n v="2"/>
  </r>
  <r>
    <n v="82535"/>
    <x v="1"/>
    <n v="64"/>
    <n v="3"/>
    <n v="2"/>
    <m/>
    <n v="1"/>
    <n v="3"/>
    <n v="1"/>
    <n v="67"/>
    <n v="1.73"/>
    <n v="212"/>
    <n v="5.48"/>
    <n v="73"/>
    <n v="1.8849253731343283"/>
    <n v="65.077301878729898"/>
    <n v="1.680354212689593"/>
    <n v="1"/>
    <n v="2"/>
    <m/>
    <n v="10"/>
    <n v="3"/>
    <n v="2"/>
    <m/>
    <m/>
    <m/>
    <n v="2"/>
    <n v="0"/>
    <n v="2"/>
    <n v="1"/>
    <n v="1"/>
    <n v="2"/>
  </r>
  <r>
    <n v="82536"/>
    <x v="1"/>
    <n v="49"/>
    <n v="7"/>
    <n v="1"/>
    <n v="2"/>
    <n v="1"/>
    <n v="5"/>
    <n v="3"/>
    <n v="64"/>
    <n v="1.66"/>
    <n v="232"/>
    <n v="6"/>
    <n v="59"/>
    <n v="1.5303125"/>
    <n v="60.049096048602884"/>
    <n v="1.5575234287606372"/>
    <n v="1"/>
    <n v="2"/>
    <m/>
    <n v="14"/>
    <n v="2"/>
    <n v="1"/>
    <n v="3"/>
    <n v="3"/>
    <n v="2"/>
    <n v="0"/>
    <n v="0"/>
    <n v="0"/>
    <n v="1"/>
    <n v="1"/>
    <n v="2"/>
  </r>
  <r>
    <n v="82538"/>
    <x v="1"/>
    <n v="26"/>
    <n v="1"/>
    <n v="2"/>
    <m/>
    <n v="1"/>
    <n v="5"/>
    <n v="5"/>
    <n v="66"/>
    <n v="1.71"/>
    <n v="162"/>
    <n v="4.1900000000000004"/>
    <n v="74"/>
    <n v="1.9172727272727272"/>
    <n v="56.593325916341627"/>
    <n v="1.4662816260143057"/>
    <n v="1"/>
    <m/>
    <m/>
    <n v="6"/>
    <n v="3"/>
    <n v="2"/>
    <n v="3"/>
    <n v="3"/>
    <n v="2"/>
    <n v="2"/>
    <n v="0"/>
    <n v="0"/>
    <n v="1"/>
    <n v="1"/>
    <n v="2"/>
  </r>
  <r>
    <n v="82541"/>
    <x v="1"/>
    <n v="78"/>
    <n v="3"/>
    <n v="2"/>
    <m/>
    <n v="1"/>
    <n v="3"/>
    <n v="1"/>
    <n v="40"/>
    <n v="1.03"/>
    <n v="161"/>
    <n v="4.16"/>
    <n v="50"/>
    <n v="1.2875000000000001"/>
    <n v="32.8907524490198"/>
    <n v="0.84693687556225983"/>
    <n v="2"/>
    <n v="1"/>
    <n v="1"/>
    <n v="7"/>
    <n v="3"/>
    <n v="3"/>
    <n v="3"/>
    <n v="3"/>
    <n v="3"/>
    <n v="1"/>
    <n v="0"/>
    <n v="0"/>
    <n v="1"/>
    <n v="1"/>
    <n v="2"/>
  </r>
  <r>
    <n v="82547"/>
    <x v="1"/>
    <n v="65"/>
    <n v="6"/>
    <n v="2"/>
    <m/>
    <n v="2"/>
    <n v="2"/>
    <n v="1"/>
    <n v="52"/>
    <n v="1.34"/>
    <n v="246"/>
    <n v="6.36"/>
    <n v="48"/>
    <n v="1.236923076923077"/>
    <n v="49.245441447943797"/>
    <n v="1.2690171450047056"/>
    <n v="1"/>
    <n v="2"/>
    <m/>
    <n v="12"/>
    <n v="3"/>
    <n v="0"/>
    <n v="3"/>
    <n v="3"/>
    <n v="3"/>
    <m/>
    <n v="0"/>
    <n v="0"/>
    <n v="1"/>
    <n v="1"/>
    <n v="2"/>
  </r>
  <r>
    <n v="82550"/>
    <x v="1"/>
    <n v="34"/>
    <n v="2"/>
    <n v="2"/>
    <m/>
    <n v="1"/>
    <n v="4"/>
    <n v="5"/>
    <n v="93"/>
    <n v="2.4"/>
    <n v="205"/>
    <n v="5.3"/>
    <n v="97"/>
    <n v="2.5032258064516126"/>
    <n v="84.497365078953806"/>
    <n v="2.1805771633278401"/>
    <n v="2"/>
    <m/>
    <m/>
    <n v="6"/>
    <n v="4"/>
    <n v="1"/>
    <n v="3"/>
    <n v="2"/>
    <n v="1"/>
    <n v="2"/>
    <n v="4"/>
    <n v="16"/>
    <n v="1"/>
    <n v="2"/>
    <m/>
  </r>
  <r>
    <n v="82554"/>
    <x v="1"/>
    <n v="54"/>
    <n v="3"/>
    <n v="2"/>
    <m/>
    <n v="1"/>
    <n v="3"/>
    <n v="2"/>
    <n v="58"/>
    <n v="1.5"/>
    <n v="228"/>
    <n v="5.9"/>
    <n v="68"/>
    <n v="1.7586206896551724"/>
    <n v="54.855094793001719"/>
    <n v="1.4186662446465963"/>
    <n v="2"/>
    <n v="2"/>
    <m/>
    <n v="15"/>
    <n v="2"/>
    <n v="3"/>
    <n v="3"/>
    <n v="3"/>
    <n v="3"/>
    <n v="2"/>
    <n v="0"/>
    <n v="1"/>
    <n v="1"/>
    <n v="1"/>
    <n v="2"/>
  </r>
  <r>
    <n v="82557"/>
    <x v="1"/>
    <n v="40"/>
    <n v="3"/>
    <n v="2"/>
    <m/>
    <n v="1"/>
    <n v="5"/>
    <n v="1"/>
    <n v="59"/>
    <n v="1.53"/>
    <n v="183"/>
    <n v="4.7300000000000004"/>
    <n v="64"/>
    <n v="1.6596610169491526"/>
    <n v="55.883764332767882"/>
    <n v="1.4491891428666925"/>
    <n v="2"/>
    <n v="2"/>
    <m/>
    <n v="15"/>
    <n v="2"/>
    <n v="3"/>
    <n v="3"/>
    <n v="3"/>
    <n v="3"/>
    <n v="1"/>
    <n v="1"/>
    <n v="4"/>
    <n v="1"/>
    <n v="1"/>
    <n v="2"/>
  </r>
  <r>
    <n v="82558"/>
    <x v="1"/>
    <n v="54"/>
    <n v="3"/>
    <n v="2"/>
    <m/>
    <n v="1"/>
    <n v="4"/>
    <n v="1"/>
    <n v="60"/>
    <n v="1.55"/>
    <n v="199"/>
    <n v="5.15"/>
    <n v="68"/>
    <n v="1.7566666666666668"/>
    <n v="63.898162066763916"/>
    <n v="1.6507025200580678"/>
    <n v="2"/>
    <n v="2"/>
    <m/>
    <n v="12"/>
    <n v="3"/>
    <n v="3"/>
    <n v="3"/>
    <n v="3"/>
    <n v="3"/>
    <n v="1"/>
    <n v="0"/>
    <n v="0"/>
    <n v="1"/>
    <n v="1"/>
    <n v="2"/>
  </r>
  <r>
    <n v="82562"/>
    <x v="1"/>
    <n v="36"/>
    <n v="2"/>
    <n v="2"/>
    <m/>
    <n v="2"/>
    <n v="5"/>
    <n v="3"/>
    <n v="39"/>
    <n v="1.01"/>
    <n v="158"/>
    <n v="4.09"/>
    <n v="44"/>
    <n v="1.1394871794871795"/>
    <n v="48.128518113881285"/>
    <n v="1.2464052126928231"/>
    <n v="2"/>
    <m/>
    <m/>
    <n v="8"/>
    <n v="2"/>
    <n v="0"/>
    <m/>
    <m/>
    <m/>
    <n v="0"/>
    <n v="0"/>
    <n v="0"/>
    <n v="1"/>
    <n v="1"/>
    <n v="2"/>
  </r>
  <r>
    <n v="82564"/>
    <x v="1"/>
    <n v="74"/>
    <n v="4"/>
    <n v="2"/>
    <m/>
    <n v="1"/>
    <n v="3"/>
    <n v="3"/>
    <n v="59"/>
    <n v="1.53"/>
    <n v="191"/>
    <n v="4.9400000000000004"/>
    <n v="57"/>
    <n v="1.4781355932203391"/>
    <n v="63.56655075260111"/>
    <n v="1.6484207229064356"/>
    <n v="1"/>
    <n v="2"/>
    <m/>
    <n v="4"/>
    <n v="3"/>
    <n v="3"/>
    <n v="3"/>
    <n v="3"/>
    <n v="2"/>
    <n v="0"/>
    <n v="1"/>
    <n v="0"/>
    <n v="1"/>
    <n v="1"/>
    <n v="2"/>
  </r>
  <r>
    <n v="82576"/>
    <x v="1"/>
    <n v="80"/>
    <n v="3"/>
    <n v="2"/>
    <m/>
    <n v="1"/>
    <n v="3"/>
    <n v="2"/>
    <n v="48"/>
    <n v="1.24"/>
    <n v="144"/>
    <n v="3.72"/>
    <n v="57"/>
    <n v="1.4724999999999999"/>
    <n v="49.930908072118619"/>
    <n v="1.2898817918630643"/>
    <n v="1"/>
    <n v="2"/>
    <m/>
    <n v="4"/>
    <n v="3"/>
    <n v="2"/>
    <n v="3"/>
    <n v="3"/>
    <n v="3"/>
    <m/>
    <n v="2"/>
    <n v="2"/>
    <n v="1"/>
    <n v="1"/>
    <n v="2"/>
  </r>
  <r>
    <n v="82577"/>
    <x v="1"/>
    <n v="31"/>
    <n v="3"/>
    <n v="2"/>
    <m/>
    <n v="1"/>
    <n v="5"/>
    <n v="6"/>
    <n v="83"/>
    <n v="2.15"/>
    <n v="198"/>
    <n v="5.12"/>
    <n v="77"/>
    <n v="1.9945783132530119"/>
    <n v="82.864676083055826"/>
    <n v="2.1464946214285545"/>
    <n v="1"/>
    <m/>
    <m/>
    <n v="15"/>
    <n v="2"/>
    <n v="1"/>
    <m/>
    <m/>
    <m/>
    <n v="0"/>
    <n v="0"/>
    <n v="0"/>
    <n v="1"/>
    <n v="1"/>
    <n v="2"/>
  </r>
  <r>
    <n v="82579"/>
    <x v="1"/>
    <n v="64"/>
    <n v="3"/>
    <n v="2"/>
    <m/>
    <n v="1"/>
    <n v="4"/>
    <n v="5"/>
    <n v="85"/>
    <n v="2.2000000000000002"/>
    <n v="165"/>
    <n v="4.2699999999999996"/>
    <n v="87"/>
    <n v="2.2517647058823531"/>
    <n v="83.241527327228582"/>
    <n v="2.1544865896459164"/>
    <n v="2"/>
    <n v="2"/>
    <m/>
    <n v="6"/>
    <n v="3"/>
    <n v="2"/>
    <n v="3"/>
    <n v="2"/>
    <n v="1"/>
    <n v="2"/>
    <n v="4"/>
    <n v="0"/>
    <n v="1"/>
    <n v="1"/>
    <n v="2"/>
  </r>
  <r>
    <n v="82580"/>
    <x v="1"/>
    <n v="51"/>
    <n v="3"/>
    <n v="2"/>
    <m/>
    <n v="1"/>
    <n v="4"/>
    <n v="5"/>
    <n v="39"/>
    <n v="1.01"/>
    <n v="149"/>
    <n v="3.85"/>
    <n v="43"/>
    <n v="1.1135897435897435"/>
    <n v="39.620127364506693"/>
    <n v="1.0260597086705581"/>
    <n v="2"/>
    <n v="1"/>
    <n v="2"/>
    <n v="3"/>
    <n v="3"/>
    <n v="0"/>
    <m/>
    <m/>
    <m/>
    <n v="0"/>
    <n v="2"/>
    <n v="0"/>
    <n v="1"/>
    <n v="2"/>
    <m/>
  </r>
  <r>
    <n v="82589"/>
    <x v="1"/>
    <n v="48"/>
    <n v="3"/>
    <n v="2"/>
    <m/>
    <n v="1"/>
    <n v="4"/>
    <n v="1"/>
    <n v="83"/>
    <n v="2.15"/>
    <n v="224"/>
    <n v="5.79"/>
    <n v="91"/>
    <n v="2.3572289156626507"/>
    <n v="85.202104508019772"/>
    <n v="2.2070424661715964"/>
    <n v="2"/>
    <n v="1"/>
    <n v="2"/>
    <n v="8"/>
    <n v="2"/>
    <n v="3"/>
    <n v="3"/>
    <n v="3"/>
    <n v="3"/>
    <n v="2"/>
    <n v="2"/>
    <n v="12"/>
    <n v="1"/>
    <n v="2"/>
    <m/>
  </r>
  <r>
    <n v="82590"/>
    <x v="1"/>
    <n v="21"/>
    <n v="1"/>
    <n v="2"/>
    <m/>
    <n v="2"/>
    <n v="2"/>
    <n v="1"/>
    <n v="42"/>
    <n v="1.0900000000000001"/>
    <n v="140"/>
    <n v="3.62"/>
    <n v="45"/>
    <n v="1.1678571428571429"/>
    <n v="40.119400396555982"/>
    <n v="1.0411939626725244"/>
    <n v="1"/>
    <m/>
    <m/>
    <n v="99"/>
    <n v="3"/>
    <n v="1"/>
    <m/>
    <m/>
    <m/>
    <n v="2"/>
    <n v="0"/>
    <n v="1"/>
    <n v="1"/>
    <n v="2"/>
    <m/>
  </r>
  <r>
    <n v="82603"/>
    <x v="1"/>
    <n v="44"/>
    <n v="6"/>
    <n v="2"/>
    <m/>
    <n v="2"/>
    <n v="4"/>
    <n v="3"/>
    <n v="50"/>
    <n v="1.29"/>
    <n v="205"/>
    <n v="5.3"/>
    <n v="58"/>
    <n v="1.4964000000000002"/>
    <n v="44.091136718008698"/>
    <n v="1.1375513273246245"/>
    <n v="1"/>
    <n v="2"/>
    <m/>
    <n v="15"/>
    <n v="4"/>
    <n v="3"/>
    <n v="1"/>
    <n v="1"/>
    <n v="2"/>
    <n v="4"/>
    <m/>
    <n v="0"/>
    <n v="1"/>
    <n v="1"/>
    <n v="2"/>
  </r>
  <r>
    <n v="82605"/>
    <x v="1"/>
    <n v="46"/>
    <n v="1"/>
    <n v="2"/>
    <m/>
    <n v="1"/>
    <n v="4"/>
    <n v="1"/>
    <n v="62"/>
    <n v="1.6"/>
    <n v="132"/>
    <n v="3.41"/>
    <n v="67"/>
    <n v="1.7290322580645161"/>
    <n v="70.398103831164434"/>
    <n v="1.8167252601590822"/>
    <n v="2"/>
    <n v="1"/>
    <n v="2"/>
    <n v="14"/>
    <n v="4"/>
    <n v="2"/>
    <m/>
    <m/>
    <m/>
    <n v="5"/>
    <n v="0"/>
    <n v="0"/>
    <n v="1"/>
    <n v="1"/>
    <n v="2"/>
  </r>
  <r>
    <n v="82609"/>
    <x v="1"/>
    <n v="46"/>
    <n v="3"/>
    <n v="2"/>
    <m/>
    <n v="1"/>
    <n v="4"/>
    <n v="1"/>
    <n v="38"/>
    <n v="0.98"/>
    <n v="159"/>
    <n v="4.1100000000000003"/>
    <n v="44"/>
    <n v="1.134736842105263"/>
    <n v="30.182178783613232"/>
    <n v="0.77838250547213073"/>
    <n v="2"/>
    <n v="2"/>
    <m/>
    <n v="7"/>
    <n v="3"/>
    <n v="0"/>
    <m/>
    <m/>
    <m/>
    <n v="3"/>
    <n v="0"/>
    <n v="1"/>
    <n v="1"/>
    <n v="2"/>
    <m/>
  </r>
  <r>
    <n v="82612"/>
    <x v="1"/>
    <n v="64"/>
    <n v="1"/>
    <n v="2"/>
    <m/>
    <n v="1"/>
    <n v="1"/>
    <n v="6"/>
    <n v="48"/>
    <n v="1.24"/>
    <n v="162"/>
    <n v="4.1900000000000004"/>
    <n v="50"/>
    <n v="1.2916666666666667"/>
    <n v="54.38213665157835"/>
    <n v="1.4048718634991075"/>
    <n v="1"/>
    <n v="2"/>
    <m/>
    <n v="3"/>
    <n v="5"/>
    <n v="1"/>
    <m/>
    <m/>
    <m/>
    <m/>
    <n v="0"/>
    <n v="0"/>
    <n v="1"/>
    <n v="1"/>
    <n v="2"/>
  </r>
  <r>
    <n v="82625"/>
    <x v="1"/>
    <n v="79"/>
    <n v="4"/>
    <n v="2"/>
    <m/>
    <n v="1"/>
    <n v="1"/>
    <n v="2"/>
    <n v="63"/>
    <n v="1.63"/>
    <n v="190"/>
    <n v="4.91"/>
    <n v="69"/>
    <n v="1.7852380952380953"/>
    <n v="57.046849812597415"/>
    <n v="1.4759740507068853"/>
    <n v="1"/>
    <n v="1"/>
    <n v="2"/>
    <n v="2"/>
    <n v="3"/>
    <n v="3"/>
    <n v="3"/>
    <n v="3"/>
    <n v="2"/>
    <m/>
    <n v="0"/>
    <n v="0"/>
    <n v="2"/>
    <n v="1"/>
    <n v="2"/>
  </r>
  <r>
    <n v="82635"/>
    <x v="1"/>
    <n v="62"/>
    <n v="6"/>
    <n v="2"/>
    <m/>
    <n v="2"/>
    <n v="3"/>
    <n v="1"/>
    <n v="83"/>
    <n v="2.15"/>
    <n v="221"/>
    <n v="5.72"/>
    <n v="90"/>
    <n v="2.3313253012048194"/>
    <n v="76.92506559860432"/>
    <n v="1.9926372414096298"/>
    <n v="1"/>
    <n v="2"/>
    <m/>
    <n v="15"/>
    <n v="2"/>
    <n v="2"/>
    <n v="1"/>
    <n v="1"/>
    <n v="1"/>
    <n v="0"/>
    <n v="0"/>
    <n v="0"/>
    <n v="2"/>
    <n v="1"/>
    <n v="2"/>
  </r>
  <r>
    <n v="82636"/>
    <x v="1"/>
    <n v="46"/>
    <n v="6"/>
    <n v="2"/>
    <m/>
    <n v="1"/>
    <n v="5"/>
    <n v="1"/>
    <n v="57"/>
    <n v="1.47"/>
    <n v="182"/>
    <n v="4.71"/>
    <n v="60"/>
    <n v="1.5473684210526317"/>
    <n v="64.576077444823795"/>
    <n v="1.6653830498928242"/>
    <n v="2"/>
    <n v="2"/>
    <m/>
    <n v="14"/>
    <n v="2"/>
    <n v="3"/>
    <n v="3"/>
    <n v="3"/>
    <n v="3"/>
    <n v="1"/>
    <n v="10"/>
    <n v="0"/>
    <n v="1"/>
    <n v="1"/>
    <n v="2"/>
  </r>
  <r>
    <n v="82638"/>
    <x v="1"/>
    <n v="29"/>
    <n v="4"/>
    <n v="2"/>
    <m/>
    <n v="1"/>
    <n v="3"/>
    <n v="5"/>
    <n v="50"/>
    <n v="1.29"/>
    <n v="179"/>
    <n v="4.63"/>
    <n v="47"/>
    <n v="1.2126000000000001"/>
    <n v="43.340794474704801"/>
    <n v="1.1181924974473838"/>
    <n v="2"/>
    <m/>
    <m/>
    <n v="10"/>
    <n v="3"/>
    <n v="0"/>
    <m/>
    <m/>
    <m/>
    <m/>
    <n v="1"/>
    <n v="0"/>
    <n v="2"/>
    <n v="1"/>
    <n v="2"/>
  </r>
  <r>
    <n v="82640"/>
    <x v="1"/>
    <n v="24"/>
    <n v="3"/>
    <n v="2"/>
    <m/>
    <n v="1"/>
    <n v="5"/>
    <n v="5"/>
    <n v="67"/>
    <n v="1.73"/>
    <n v="174"/>
    <n v="4.5"/>
    <n v="63"/>
    <n v="1.6267164179104476"/>
    <n v="72.473607782507031"/>
    <n v="1.8713334546826441"/>
    <n v="1"/>
    <m/>
    <m/>
    <n v="14"/>
    <n v="1"/>
    <n v="3"/>
    <n v="3"/>
    <n v="3"/>
    <n v="3"/>
    <n v="1"/>
    <n v="0"/>
    <n v="0"/>
    <n v="1"/>
    <n v="1"/>
    <n v="2"/>
  </r>
  <r>
    <n v="82642"/>
    <x v="1"/>
    <n v="66"/>
    <n v="2"/>
    <n v="2"/>
    <m/>
    <n v="2"/>
    <n v="2"/>
    <n v="1"/>
    <n v="43"/>
    <n v="1.1100000000000001"/>
    <n v="247"/>
    <n v="6.39"/>
    <n v="46"/>
    <n v="1.1874418604651162"/>
    <n v="32.242921049649837"/>
    <n v="0.83231726430491437"/>
    <n v="1"/>
    <n v="1"/>
    <n v="1"/>
    <n v="1"/>
    <n v="3"/>
    <n v="3"/>
    <n v="3"/>
    <n v="3"/>
    <n v="3"/>
    <m/>
    <n v="0"/>
    <n v="0"/>
    <n v="2"/>
    <n v="2"/>
    <m/>
  </r>
  <r>
    <n v="82643"/>
    <x v="1"/>
    <n v="38"/>
    <n v="3"/>
    <n v="2"/>
    <m/>
    <n v="2"/>
    <n v="5"/>
    <n v="1"/>
    <n v="57"/>
    <n v="1.47"/>
    <n v="194"/>
    <n v="5.0199999999999996"/>
    <n v="54"/>
    <n v="1.3926315789473684"/>
    <n v="48.736731523929066"/>
    <n v="1.2568946550908022"/>
    <n v="2"/>
    <m/>
    <m/>
    <n v="8"/>
    <n v="2"/>
    <n v="3"/>
    <n v="3"/>
    <n v="3"/>
    <n v="3"/>
    <m/>
    <n v="0"/>
    <n v="0"/>
    <n v="1"/>
    <n v="1"/>
    <n v="2"/>
  </r>
  <r>
    <n v="82648"/>
    <x v="1"/>
    <n v="25"/>
    <n v="1"/>
    <n v="2"/>
    <m/>
    <n v="2"/>
    <n v="1"/>
    <n v="6"/>
    <n v="40"/>
    <n v="1.03"/>
    <n v="69"/>
    <n v="1.78"/>
    <n v="38"/>
    <n v="0.97850000000000004"/>
    <n v="44.833387311292071"/>
    <n v="1.154459723265771"/>
    <n v="1"/>
    <m/>
    <m/>
    <n v="5"/>
    <n v="3"/>
    <n v="2"/>
    <n v="0"/>
    <n v="2"/>
    <n v="2"/>
    <n v="1"/>
    <n v="0"/>
    <n v="0"/>
    <n v="1"/>
    <n v="1"/>
    <n v="1"/>
  </r>
  <r>
    <n v="82650"/>
    <x v="1"/>
    <n v="43"/>
    <n v="4"/>
    <n v="2"/>
    <m/>
    <n v="1"/>
    <n v="5"/>
    <n v="1"/>
    <n v="64"/>
    <n v="1.66"/>
    <n v="265"/>
    <n v="6.85"/>
    <n v="65"/>
    <n v="1.6859374999999999"/>
    <n v="55.091783160801981"/>
    <n v="1.4289431257333014"/>
    <n v="2"/>
    <n v="2"/>
    <m/>
    <n v="14"/>
    <n v="3"/>
    <n v="0"/>
    <n v="3"/>
    <n v="3"/>
    <n v="1"/>
    <n v="1"/>
    <n v="0"/>
    <n v="2"/>
    <n v="1"/>
    <n v="1"/>
    <n v="2"/>
  </r>
  <r>
    <n v="82655"/>
    <x v="1"/>
    <n v="75"/>
    <n v="6"/>
    <n v="2"/>
    <m/>
    <n v="2"/>
    <n v="1"/>
    <n v="2"/>
    <n v="35"/>
    <n v="0.91"/>
    <n v="173"/>
    <n v="4.47"/>
    <n v="36"/>
    <n v="0.93599999999999994"/>
    <n v="33.590716541979681"/>
    <n v="0.87335863009147174"/>
    <n v="1"/>
    <n v="1"/>
    <n v="1"/>
    <n v="8"/>
    <n v="4"/>
    <n v="3"/>
    <n v="1"/>
    <n v="2"/>
    <n v="3"/>
    <m/>
    <n v="0"/>
    <n v="0"/>
    <n v="2"/>
    <n v="1"/>
    <n v="2"/>
  </r>
  <r>
    <n v="82657"/>
    <x v="1"/>
    <n v="66"/>
    <n v="3"/>
    <n v="2"/>
    <m/>
    <n v="1"/>
    <n v="4"/>
    <n v="2"/>
    <n v="63"/>
    <n v="1.63"/>
    <n v="200"/>
    <n v="5.17"/>
    <n v="71"/>
    <n v="1.8369841269841267"/>
    <n v="72.439793528951583"/>
    <n v="1.8742359278125569"/>
    <n v="2"/>
    <n v="2"/>
    <m/>
    <n v="6"/>
    <n v="1"/>
    <n v="3"/>
    <n v="3"/>
    <n v="3"/>
    <n v="3"/>
    <n v="0"/>
    <n v="0"/>
    <n v="0"/>
    <n v="1"/>
    <n v="1"/>
    <n v="2"/>
  </r>
  <r>
    <n v="82660"/>
    <x v="1"/>
    <n v="32"/>
    <n v="3"/>
    <n v="2"/>
    <m/>
    <n v="1"/>
    <n v="4"/>
    <n v="1"/>
    <n v="40"/>
    <n v="1.03"/>
    <n v="166"/>
    <n v="4.29"/>
    <n v="42"/>
    <n v="1.0814999999999999"/>
    <n v="33.617659847368166"/>
    <n v="0.86565474106973039"/>
    <n v="2"/>
    <m/>
    <m/>
    <n v="7"/>
    <n v="2"/>
    <n v="2"/>
    <n v="3"/>
    <n v="3"/>
    <n v="3"/>
    <n v="1"/>
    <n v="0"/>
    <n v="0"/>
    <n v="1"/>
    <n v="2"/>
    <m/>
  </r>
  <r>
    <n v="82665"/>
    <x v="1"/>
    <n v="53"/>
    <n v="3"/>
    <n v="2"/>
    <m/>
    <n v="1"/>
    <n v="5"/>
    <n v="3"/>
    <n v="45"/>
    <n v="1.1599999999999999"/>
    <n v="205"/>
    <n v="5.3"/>
    <n v="41"/>
    <n v="1.0568888888888888"/>
    <n v="53.922699945144345"/>
    <n v="1.3900073763637208"/>
    <n v="2"/>
    <n v="2"/>
    <m/>
    <n v="5"/>
    <n v="2"/>
    <n v="1"/>
    <n v="3"/>
    <n v="3"/>
    <n v="0"/>
    <n v="3"/>
    <n v="1"/>
    <n v="0"/>
    <n v="1"/>
    <n v="1"/>
    <n v="2"/>
  </r>
  <r>
    <n v="82669"/>
    <x v="1"/>
    <n v="33"/>
    <n v="4"/>
    <n v="2"/>
    <m/>
    <n v="1"/>
    <n v="5"/>
    <n v="1"/>
    <n v="43"/>
    <n v="1.1100000000000001"/>
    <n v="158"/>
    <n v="4.09"/>
    <n v="38"/>
    <n v="0.98093023255813971"/>
    <n v="41.135160993899248"/>
    <n v="1.0618611326332132"/>
    <n v="1"/>
    <m/>
    <m/>
    <n v="15"/>
    <n v="3"/>
    <n v="2"/>
    <n v="3"/>
    <n v="3"/>
    <n v="2"/>
    <n v="2"/>
    <n v="0"/>
    <n v="2"/>
    <n v="1"/>
    <n v="1"/>
    <n v="2"/>
  </r>
  <r>
    <n v="82671"/>
    <x v="1"/>
    <n v="30"/>
    <n v="3"/>
    <n v="2"/>
    <m/>
    <n v="1"/>
    <n v="2"/>
    <n v="1"/>
    <n v="38"/>
    <n v="0.98"/>
    <n v="221"/>
    <n v="5.72"/>
    <n v="36"/>
    <n v="0.92842105263157892"/>
    <n v="45.504707450143989"/>
    <n v="1.173542455293187"/>
    <n v="2"/>
    <m/>
    <m/>
    <n v="5"/>
    <n v="3"/>
    <n v="0"/>
    <m/>
    <m/>
    <m/>
    <n v="3"/>
    <n v="0"/>
    <n v="0"/>
    <n v="1"/>
    <n v="1"/>
    <n v="2"/>
  </r>
  <r>
    <n v="82674"/>
    <x v="1"/>
    <n v="45"/>
    <n v="6"/>
    <n v="2"/>
    <m/>
    <n v="1"/>
    <n v="5"/>
    <n v="1"/>
    <n v="55"/>
    <n v="1.42"/>
    <n v="222"/>
    <n v="5.74"/>
    <n v="52"/>
    <n v="1.3425454545454547"/>
    <n v="68.658590132501786"/>
    <n v="1.7726399634209551"/>
    <n v="1"/>
    <n v="2"/>
    <m/>
    <n v="15"/>
    <n v="3"/>
    <n v="1"/>
    <n v="3"/>
    <n v="3"/>
    <n v="2"/>
    <m/>
    <n v="2"/>
    <n v="0"/>
    <n v="1"/>
    <n v="1"/>
    <n v="2"/>
  </r>
  <r>
    <n v="82677"/>
    <x v="1"/>
    <n v="80"/>
    <n v="1"/>
    <n v="2"/>
    <m/>
    <n v="1"/>
    <n v="3"/>
    <n v="2"/>
    <n v="55"/>
    <n v="1.42"/>
    <n v="174"/>
    <n v="4.5"/>
    <n v="50"/>
    <n v="1.290909090909091"/>
    <n v="48.783538946653074"/>
    <n v="1.2595022782590428"/>
    <n v="1"/>
    <n v="2"/>
    <m/>
    <n v="13"/>
    <n v="3"/>
    <n v="3"/>
    <n v="3"/>
    <n v="3"/>
    <n v="3"/>
    <n v="1"/>
    <n v="4"/>
    <n v="0"/>
    <n v="1"/>
    <n v="1"/>
    <n v="2"/>
  </r>
  <r>
    <n v="82678"/>
    <x v="1"/>
    <n v="58"/>
    <n v="3"/>
    <n v="2"/>
    <m/>
    <n v="77"/>
    <n v="5"/>
    <n v="1"/>
    <n v="100"/>
    <n v="2.59"/>
    <n v="260"/>
    <n v="6.72"/>
    <n v="108"/>
    <n v="2.7971999999999997"/>
    <n v="96.15666314908249"/>
    <n v="2.4904575755612366"/>
    <n v="2"/>
    <n v="2"/>
    <m/>
    <n v="15"/>
    <n v="2"/>
    <n v="1"/>
    <n v="3"/>
    <n v="3"/>
    <n v="1"/>
    <n v="1"/>
    <n v="40"/>
    <n v="12"/>
    <n v="1"/>
    <n v="1"/>
    <n v="2"/>
  </r>
  <r>
    <n v="82684"/>
    <x v="1"/>
    <n v="42"/>
    <n v="2"/>
    <n v="2"/>
    <m/>
    <n v="1"/>
    <n v="4"/>
    <n v="3"/>
    <n v="76"/>
    <n v="1.97"/>
    <n v="231"/>
    <n v="5.97"/>
    <n v="84"/>
    <n v="2.1773684210526314"/>
    <n v="88.042442893959787"/>
    <n v="2.2821527960671153"/>
    <n v="2"/>
    <n v="2"/>
    <m/>
    <n v="7"/>
    <n v="3"/>
    <n v="2"/>
    <n v="3"/>
    <n v="2"/>
    <n v="2"/>
    <n v="2"/>
    <n v="0"/>
    <n v="0"/>
    <n v="1"/>
    <n v="1"/>
    <n v="2"/>
  </r>
  <r>
    <n v="82696"/>
    <x v="1"/>
    <n v="22"/>
    <n v="3"/>
    <n v="2"/>
    <m/>
    <n v="1"/>
    <n v="4"/>
    <n v="1"/>
    <n v="58"/>
    <n v="1.5"/>
    <n v="146"/>
    <n v="3.78"/>
    <n v="53"/>
    <n v="1.3706896551724137"/>
    <n v="52.473105006268398"/>
    <n v="1.3570630605069414"/>
    <n v="2"/>
    <m/>
    <m/>
    <n v="3"/>
    <n v="2"/>
    <n v="2"/>
    <n v="3"/>
    <n v="2"/>
    <n v="2"/>
    <n v="0"/>
    <n v="2"/>
    <n v="0"/>
    <n v="1"/>
    <n v="2"/>
    <m/>
  </r>
  <r>
    <n v="82702"/>
    <x v="1"/>
    <n v="64"/>
    <n v="4"/>
    <n v="2"/>
    <m/>
    <n v="1"/>
    <n v="4"/>
    <n v="6"/>
    <n v="40"/>
    <n v="1.03"/>
    <n v="189"/>
    <n v="4.8899999999999997"/>
    <n v="43"/>
    <n v="1.1072500000000001"/>
    <n v="33.893840082792082"/>
    <n v="0.87276638213189606"/>
    <n v="2"/>
    <n v="2"/>
    <m/>
    <n v="8"/>
    <n v="2"/>
    <n v="0"/>
    <n v="3"/>
    <n v="3"/>
    <n v="0"/>
    <m/>
    <n v="6"/>
    <n v="0"/>
    <n v="1"/>
    <n v="1"/>
    <n v="2"/>
  </r>
  <r>
    <n v="82705"/>
    <x v="1"/>
    <n v="76"/>
    <n v="4"/>
    <n v="2"/>
    <m/>
    <n v="1"/>
    <n v="3"/>
    <n v="1"/>
    <n v="43"/>
    <n v="1.1100000000000001"/>
    <n v="209"/>
    <n v="5.4"/>
    <n v="44"/>
    <n v="1.1358139534883722"/>
    <n v="37.658923447914624"/>
    <n v="0.97212569830663353"/>
    <n v="1"/>
    <n v="2"/>
    <m/>
    <n v="9"/>
    <n v="4"/>
    <n v="2"/>
    <n v="3"/>
    <n v="1"/>
    <n v="3"/>
    <n v="1"/>
    <n v="1"/>
    <n v="0"/>
    <n v="1"/>
    <n v="1"/>
    <n v="2"/>
  </r>
  <r>
    <n v="82708"/>
    <x v="1"/>
    <n v="78"/>
    <n v="3"/>
    <n v="2"/>
    <m/>
    <n v="1"/>
    <n v="5"/>
    <n v="1"/>
    <n v="66"/>
    <n v="1.71"/>
    <n v="174"/>
    <n v="4.5"/>
    <n v="72"/>
    <n v="1.8654545454545455"/>
    <n v="68.07780513723219"/>
    <n v="1.763834042191925"/>
    <n v="2"/>
    <n v="2"/>
    <m/>
    <n v="14"/>
    <n v="1"/>
    <n v="3"/>
    <n v="3"/>
    <n v="3"/>
    <n v="3"/>
    <m/>
    <n v="0"/>
    <n v="1"/>
    <n v="1"/>
    <n v="1"/>
    <n v="2"/>
  </r>
  <r>
    <n v="82709"/>
    <x v="1"/>
    <n v="61"/>
    <n v="3"/>
    <n v="2"/>
    <m/>
    <n v="1"/>
    <n v="4"/>
    <n v="3"/>
    <n v="47"/>
    <n v="1.22"/>
    <n v="276"/>
    <n v="7.14"/>
    <n v="43"/>
    <n v="1.1161702127659574"/>
    <n v="51.427040261909539"/>
    <n v="1.3349146621176518"/>
    <n v="2"/>
    <n v="1"/>
    <n v="2"/>
    <n v="1"/>
    <n v="3"/>
    <n v="0"/>
    <n v="3"/>
    <n v="3"/>
    <n v="2"/>
    <m/>
    <n v="0"/>
    <n v="1"/>
    <n v="1"/>
    <n v="1"/>
    <n v="1"/>
  </r>
  <r>
    <n v="82710"/>
    <x v="1"/>
    <n v="61"/>
    <n v="3"/>
    <n v="2"/>
    <m/>
    <n v="1"/>
    <n v="3"/>
    <n v="1"/>
    <n v="65"/>
    <n v="1.68"/>
    <n v="210"/>
    <n v="5.43"/>
    <n v="75"/>
    <n v="1.9384615384615385"/>
    <n v="66.418083221307256"/>
    <n v="1.7166519971045566"/>
    <n v="2"/>
    <n v="2"/>
    <m/>
    <n v="15"/>
    <n v="3"/>
    <n v="3"/>
    <n v="3"/>
    <n v="3"/>
    <n v="3"/>
    <n v="6"/>
    <n v="0"/>
    <n v="0"/>
    <n v="1"/>
    <n v="1"/>
    <n v="2"/>
  </r>
  <r>
    <n v="82712"/>
    <x v="1"/>
    <n v="56"/>
    <n v="3"/>
    <n v="2"/>
    <m/>
    <n v="1"/>
    <n v="4"/>
    <n v="3"/>
    <n v="43"/>
    <n v="1.1100000000000001"/>
    <n v="157"/>
    <n v="4.0599999999999996"/>
    <n v="45"/>
    <n v="1.1616279069767443"/>
    <n v="40.439644259330585"/>
    <n v="1.0439070959966734"/>
    <n v="2"/>
    <n v="2"/>
    <m/>
    <n v="15"/>
    <n v="4"/>
    <n v="3"/>
    <n v="3"/>
    <n v="3"/>
    <n v="3"/>
    <n v="3"/>
    <n v="0"/>
    <n v="2"/>
    <n v="1"/>
    <n v="1"/>
    <n v="2"/>
  </r>
  <r>
    <n v="82719"/>
    <x v="1"/>
    <n v="35"/>
    <n v="7"/>
    <n v="2"/>
    <m/>
    <n v="1"/>
    <n v="4"/>
    <n v="1"/>
    <n v="22"/>
    <n v="0.56999999999999995"/>
    <n v="240"/>
    <n v="6.21"/>
    <n v="30"/>
    <n v="0.77727272727272723"/>
    <n v="21.000275986448198"/>
    <n v="0.54409805964888502"/>
    <n v="2"/>
    <m/>
    <m/>
    <n v="6"/>
    <n v="5"/>
    <n v="3"/>
    <n v="1"/>
    <n v="0"/>
    <n v="4"/>
    <n v="3"/>
    <n v="0"/>
    <n v="0"/>
    <n v="1"/>
    <n v="2"/>
    <m/>
  </r>
  <r>
    <n v="82723"/>
    <x v="1"/>
    <n v="74"/>
    <n v="3"/>
    <n v="2"/>
    <m/>
    <n v="1"/>
    <n v="4"/>
    <n v="3"/>
    <n v="67"/>
    <n v="1.73"/>
    <n v="191"/>
    <n v="4.9400000000000004"/>
    <n v="61"/>
    <n v="1.5750746268656717"/>
    <n v="67.062784650599028"/>
    <n v="1.7316211559035273"/>
    <n v="2"/>
    <n v="2"/>
    <m/>
    <n v="2"/>
    <n v="3"/>
    <n v="0"/>
    <m/>
    <m/>
    <m/>
    <m/>
    <n v="0"/>
    <n v="0"/>
    <n v="1"/>
    <n v="1"/>
    <n v="2"/>
  </r>
  <r>
    <n v="82724"/>
    <x v="1"/>
    <n v="28"/>
    <n v="1"/>
    <n v="2"/>
    <m/>
    <n v="1"/>
    <n v="4"/>
    <n v="5"/>
    <n v="39"/>
    <n v="1.01"/>
    <n v="178"/>
    <n v="4.5999999999999996"/>
    <n v="35"/>
    <n v="0.90641025641025641"/>
    <n v="38.470666031763145"/>
    <n v="0.99629160748925072"/>
    <n v="1"/>
    <m/>
    <m/>
    <n v="2"/>
    <n v="4"/>
    <n v="2"/>
    <n v="3"/>
    <n v="2"/>
    <n v="2"/>
    <n v="3"/>
    <n v="0"/>
    <n v="0"/>
    <n v="1"/>
    <n v="2"/>
    <m/>
  </r>
  <r>
    <n v="82729"/>
    <x v="1"/>
    <n v="22"/>
    <n v="3"/>
    <n v="2"/>
    <m/>
    <n v="1"/>
    <n v="2"/>
    <n v="6"/>
    <n v="53"/>
    <n v="1.37"/>
    <n v="198"/>
    <n v="5.12"/>
    <n v="55"/>
    <n v="1.4216981132075472"/>
    <n v="58.632236778717562"/>
    <n v="1.5155880072989256"/>
    <n v="2"/>
    <m/>
    <m/>
    <n v="4"/>
    <n v="4"/>
    <n v="2"/>
    <m/>
    <m/>
    <m/>
    <m/>
    <n v="0"/>
    <n v="1"/>
    <n v="1"/>
    <n v="1"/>
    <n v="2"/>
  </r>
  <r>
    <n v="82731"/>
    <x v="1"/>
    <n v="36"/>
    <n v="3"/>
    <n v="2"/>
    <m/>
    <n v="1"/>
    <n v="3"/>
    <n v="1"/>
    <n v="61"/>
    <n v="1.58"/>
    <n v="155"/>
    <n v="4.01"/>
    <n v="56"/>
    <n v="1.4504918032786887"/>
    <n v="64.426893126320905"/>
    <n v="1.6687621498292957"/>
    <n v="2"/>
    <m/>
    <m/>
    <n v="7"/>
    <n v="4"/>
    <n v="1"/>
    <n v="3"/>
    <n v="3"/>
    <n v="2"/>
    <n v="4"/>
    <n v="0"/>
    <n v="6"/>
    <n v="1"/>
    <n v="2"/>
    <m/>
  </r>
  <r>
    <n v="82733"/>
    <x v="1"/>
    <n v="40"/>
    <n v="7"/>
    <n v="2"/>
    <m/>
    <n v="1"/>
    <n v="5"/>
    <n v="1"/>
    <n v="82"/>
    <n v="2.12"/>
    <n v="228"/>
    <n v="5.9"/>
    <n v="90"/>
    <n v="2.3268292682926832"/>
    <n v="68.104232568158423"/>
    <n v="1.7607435737133643"/>
    <n v="2"/>
    <n v="2"/>
    <m/>
    <n v="15"/>
    <n v="1"/>
    <n v="1"/>
    <n v="3"/>
    <n v="3"/>
    <n v="3"/>
    <m/>
    <n v="0"/>
    <n v="4"/>
    <n v="1"/>
    <n v="1"/>
    <n v="2"/>
  </r>
  <r>
    <n v="82735"/>
    <x v="1"/>
    <n v="23"/>
    <n v="1"/>
    <n v="2"/>
    <m/>
    <n v="2"/>
    <n v="2"/>
    <n v="6"/>
    <n v="41"/>
    <n v="1.06"/>
    <n v="183"/>
    <n v="4.7300000000000004"/>
    <n v="44"/>
    <n v="1.1375609756097562"/>
    <n v="60.467049329307216"/>
    <n v="1.563294446074772"/>
    <n v="1"/>
    <m/>
    <m/>
    <n v="7"/>
    <n v="5"/>
    <n v="3"/>
    <n v="3"/>
    <n v="3"/>
    <n v="3"/>
    <n v="1"/>
    <n v="0"/>
    <n v="0"/>
    <n v="1"/>
    <n v="2"/>
    <m/>
  </r>
  <r>
    <n v="82737"/>
    <x v="1"/>
    <n v="66"/>
    <n v="4"/>
    <n v="2"/>
    <m/>
    <n v="1"/>
    <n v="2"/>
    <n v="5"/>
    <n v="61"/>
    <n v="1.58"/>
    <n v="175"/>
    <n v="4.53"/>
    <n v="67"/>
    <n v="1.7354098360655739"/>
    <n v="64.792080389753593"/>
    <n v="1.6782210986198474"/>
    <n v="1"/>
    <n v="1"/>
    <n v="1"/>
    <n v="3"/>
    <n v="4"/>
    <n v="0"/>
    <m/>
    <m/>
    <m/>
    <n v="3"/>
    <n v="7"/>
    <n v="30"/>
    <n v="1"/>
    <n v="2"/>
    <n v="2"/>
  </r>
  <r>
    <n v="82739"/>
    <x v="1"/>
    <n v="55"/>
    <n v="3"/>
    <n v="2"/>
    <m/>
    <n v="1"/>
    <n v="4"/>
    <n v="1"/>
    <n v="60"/>
    <n v="1.55"/>
    <n v="171"/>
    <n v="4.42"/>
    <n v="64"/>
    <n v="1.6533333333333333"/>
    <n v="54.156044760154401"/>
    <n v="1.3990311563039886"/>
    <n v="2"/>
    <n v="2"/>
    <m/>
    <n v="10"/>
    <n v="3"/>
    <n v="1"/>
    <n v="3"/>
    <n v="3"/>
    <n v="3"/>
    <n v="1"/>
    <n v="0"/>
    <n v="60"/>
    <n v="1"/>
    <n v="1"/>
    <n v="2"/>
  </r>
  <r>
    <n v="82742"/>
    <x v="1"/>
    <n v="52"/>
    <n v="6"/>
    <n v="2"/>
    <m/>
    <n v="2"/>
    <n v="5"/>
    <n v="3"/>
    <n v="108"/>
    <n v="2.79"/>
    <n v="265"/>
    <n v="6.85"/>
    <n v="112"/>
    <n v="2.8933333333333335"/>
    <n v="103.67401052949786"/>
    <n v="2.6782452720120284"/>
    <n v="1"/>
    <n v="1"/>
    <n v="2"/>
    <n v="15"/>
    <n v="2"/>
    <n v="0"/>
    <n v="1"/>
    <n v="0"/>
    <n v="1"/>
    <m/>
    <n v="0"/>
    <n v="0"/>
    <n v="1"/>
    <n v="2"/>
    <m/>
  </r>
  <r>
    <n v="82743"/>
    <x v="1"/>
    <n v="47"/>
    <n v="3"/>
    <n v="2"/>
    <m/>
    <n v="1"/>
    <n v="1"/>
    <n v="1"/>
    <n v="63"/>
    <n v="1.63"/>
    <n v="169"/>
    <n v="4.37"/>
    <n v="62"/>
    <n v="1.6041269841269838"/>
    <n v="58.523415867661555"/>
    <n v="1.5141772676871164"/>
    <n v="2"/>
    <n v="2"/>
    <m/>
    <n v="77"/>
    <n v="1"/>
    <n v="3"/>
    <n v="3"/>
    <n v="3"/>
    <n v="3"/>
    <n v="1"/>
    <n v="0"/>
    <n v="0"/>
    <n v="1"/>
    <n v="1"/>
    <n v="2"/>
  </r>
  <r>
    <n v="82748"/>
    <x v="1"/>
    <n v="43"/>
    <n v="4"/>
    <n v="2"/>
    <m/>
    <n v="1"/>
    <n v="4"/>
    <n v="5"/>
    <n v="43"/>
    <n v="1.1100000000000001"/>
    <n v="222"/>
    <n v="5.74"/>
    <n v="49"/>
    <n v="1.2648837209302328"/>
    <n v="39.183631182495169"/>
    <n v="1.0114844328504566"/>
    <n v="2"/>
    <n v="2"/>
    <m/>
    <n v="4"/>
    <n v="4"/>
    <n v="1"/>
    <n v="3"/>
    <n v="2"/>
    <n v="2"/>
    <n v="4"/>
    <n v="8"/>
    <n v="2"/>
    <n v="1"/>
    <n v="2"/>
    <m/>
  </r>
  <r>
    <n v="82750"/>
    <x v="1"/>
    <n v="27"/>
    <n v="6"/>
    <n v="2"/>
    <m/>
    <n v="2"/>
    <n v="4"/>
    <n v="6"/>
    <n v="65"/>
    <n v="1.68"/>
    <n v="167"/>
    <n v="4.32"/>
    <n v="61"/>
    <n v="1.5766153846153845"/>
    <n v="58.144673039449323"/>
    <n v="1.5028161647119209"/>
    <n v="1"/>
    <m/>
    <m/>
    <n v="8"/>
    <n v="3"/>
    <n v="1"/>
    <m/>
    <m/>
    <m/>
    <n v="4"/>
    <n v="0"/>
    <n v="0"/>
    <n v="1"/>
    <n v="1"/>
    <n v="2"/>
  </r>
  <r>
    <n v="82755"/>
    <x v="1"/>
    <n v="32"/>
    <n v="3"/>
    <n v="2"/>
    <m/>
    <n v="1"/>
    <n v="2"/>
    <n v="1"/>
    <n v="39"/>
    <n v="1.01"/>
    <n v="263"/>
    <n v="6.8"/>
    <n v="47"/>
    <n v="1.2171794871794872"/>
    <n v="37.265585665640351"/>
    <n v="0.96508311595632701"/>
    <n v="2"/>
    <m/>
    <m/>
    <n v="7"/>
    <n v="5"/>
    <n v="1"/>
    <m/>
    <m/>
    <m/>
    <n v="8"/>
    <n v="2"/>
    <n v="3"/>
    <n v="1"/>
    <n v="2"/>
    <m/>
  </r>
  <r>
    <n v="82762"/>
    <x v="1"/>
    <n v="26"/>
    <n v="7"/>
    <n v="2"/>
    <m/>
    <n v="1"/>
    <n v="2"/>
    <n v="6"/>
    <n v="58"/>
    <n v="1.5"/>
    <n v="203"/>
    <n v="5.25"/>
    <n v="62"/>
    <n v="1.603448275862069"/>
    <n v="51.45393538636521"/>
    <n v="1.3307052255094451"/>
    <n v="2"/>
    <m/>
    <m/>
    <n v="4"/>
    <n v="3"/>
    <n v="1"/>
    <n v="3"/>
    <n v="2"/>
    <n v="2"/>
    <m/>
    <n v="0"/>
    <n v="0"/>
    <n v="2"/>
    <n v="1"/>
    <n v="2"/>
  </r>
  <r>
    <n v="82766"/>
    <x v="1"/>
    <n v="48"/>
    <n v="2"/>
    <n v="2"/>
    <m/>
    <n v="2"/>
    <n v="4"/>
    <n v="1"/>
    <n v="51"/>
    <n v="1.32"/>
    <n v="159"/>
    <n v="4.1100000000000003"/>
    <n v="61"/>
    <n v="1.578823529411765"/>
    <n v="56.513200550560072"/>
    <n v="1.4626946024850842"/>
    <n v="1"/>
    <n v="2"/>
    <m/>
    <n v="6"/>
    <n v="4"/>
    <n v="3"/>
    <n v="3"/>
    <n v="3"/>
    <n v="3"/>
    <m/>
    <n v="0"/>
    <n v="0"/>
    <n v="1"/>
    <n v="1"/>
    <n v="2"/>
  </r>
  <r>
    <n v="82769"/>
    <x v="1"/>
    <n v="55"/>
    <n v="6"/>
    <n v="2"/>
    <m/>
    <n v="2"/>
    <n v="1"/>
    <n v="1"/>
    <n v="66"/>
    <n v="1.71"/>
    <n v="209"/>
    <n v="5.4"/>
    <n v="66"/>
    <n v="1.71"/>
    <n v="54.070160534931077"/>
    <n v="1.4009087047686688"/>
    <n v="1"/>
    <n v="1"/>
    <n v="2"/>
    <n v="15"/>
    <n v="3"/>
    <n v="1"/>
    <n v="3"/>
    <n v="3"/>
    <n v="2"/>
    <n v="0"/>
    <n v="0"/>
    <n v="0"/>
    <n v="1"/>
    <n v="1"/>
    <n v="2"/>
  </r>
  <r>
    <n v="82770"/>
    <x v="1"/>
    <n v="46"/>
    <n v="3"/>
    <n v="2"/>
    <m/>
    <n v="1"/>
    <n v="4"/>
    <n v="1"/>
    <n v="46"/>
    <n v="1.19"/>
    <n v="181"/>
    <n v="4.68"/>
    <n v="48"/>
    <n v="1.2417391304347825"/>
    <n v="48.655974388096162"/>
    <n v="1.2587089026485747"/>
    <n v="2"/>
    <n v="2"/>
    <m/>
    <n v="14"/>
    <n v="2"/>
    <n v="2"/>
    <n v="4"/>
    <n v="4"/>
    <n v="4"/>
    <n v="0"/>
    <n v="0"/>
    <n v="0"/>
    <n v="1"/>
    <n v="1"/>
    <n v="2"/>
  </r>
  <r>
    <n v="82772"/>
    <x v="1"/>
    <n v="60"/>
    <n v="3"/>
    <n v="2"/>
    <m/>
    <n v="1"/>
    <n v="4"/>
    <n v="1"/>
    <n v="39"/>
    <n v="1.01"/>
    <n v="178"/>
    <n v="4.5999999999999996"/>
    <n v="35"/>
    <n v="0.90641025641025641"/>
    <n v="36.481347255163662"/>
    <n v="0.94477335199270007"/>
    <n v="2"/>
    <n v="2"/>
    <m/>
    <n v="14"/>
    <n v="2"/>
    <n v="0"/>
    <m/>
    <m/>
    <m/>
    <n v="3"/>
    <n v="0"/>
    <n v="7"/>
    <n v="1"/>
    <n v="1"/>
    <n v="2"/>
  </r>
  <r>
    <n v="82779"/>
    <x v="1"/>
    <n v="63"/>
    <n v="3"/>
    <n v="2"/>
    <m/>
    <n v="1"/>
    <n v="5"/>
    <n v="1"/>
    <n v="78"/>
    <n v="2.02"/>
    <n v="179"/>
    <n v="4.63"/>
    <n v="82"/>
    <n v="2.123589743589744"/>
    <n v="76.298194822349586"/>
    <n v="1.9759276095018738"/>
    <n v="2"/>
    <n v="2"/>
    <m/>
    <n v="15"/>
    <n v="2"/>
    <n v="1"/>
    <n v="3"/>
    <n v="3"/>
    <n v="1"/>
    <n v="2"/>
    <n v="0"/>
    <n v="2"/>
    <n v="1"/>
    <n v="1"/>
    <n v="2"/>
  </r>
  <r>
    <n v="82780"/>
    <x v="1"/>
    <n v="28"/>
    <n v="7"/>
    <n v="2"/>
    <m/>
    <n v="2"/>
    <n v="3"/>
    <n v="1"/>
    <n v="49"/>
    <n v="1.27"/>
    <n v="156"/>
    <n v="4.03"/>
    <n v="45"/>
    <n v="1.1663265306122448"/>
    <n v="57.557455009790978"/>
    <n v="1.4917952624986641"/>
    <n v="1"/>
    <m/>
    <m/>
    <n v="77"/>
    <n v="3"/>
    <n v="3"/>
    <n v="3"/>
    <n v="3"/>
    <n v="3"/>
    <m/>
    <n v="0"/>
    <n v="0"/>
    <n v="1"/>
    <n v="2"/>
    <m/>
  </r>
  <r>
    <n v="82784"/>
    <x v="1"/>
    <n v="32"/>
    <n v="1"/>
    <n v="2"/>
    <m/>
    <n v="1"/>
    <n v="4"/>
    <n v="1"/>
    <n v="48"/>
    <n v="1.24"/>
    <n v="206"/>
    <n v="5.33"/>
    <n v="56"/>
    <n v="1.4466666666666665"/>
    <n v="36.566250064280091"/>
    <n v="0.94462812666056895"/>
    <n v="1"/>
    <m/>
    <m/>
    <n v="9"/>
    <n v="4"/>
    <n v="2"/>
    <m/>
    <m/>
    <m/>
    <n v="5"/>
    <n v="0"/>
    <n v="1"/>
    <n v="1"/>
    <n v="2"/>
    <m/>
  </r>
  <r>
    <n v="82791"/>
    <x v="1"/>
    <n v="56"/>
    <n v="3"/>
    <n v="2"/>
    <m/>
    <n v="1"/>
    <n v="3"/>
    <n v="2"/>
    <n v="47"/>
    <n v="1.22"/>
    <n v="171"/>
    <n v="4.42"/>
    <n v="46"/>
    <n v="1.1940425531914893"/>
    <n v="46.73763448444025"/>
    <n v="1.2131896610854702"/>
    <n v="1"/>
    <n v="1"/>
    <n v="2"/>
    <n v="5"/>
    <n v="3"/>
    <n v="0"/>
    <m/>
    <m/>
    <m/>
    <n v="2"/>
    <n v="0"/>
    <n v="3"/>
    <n v="1"/>
    <n v="1"/>
    <n v="1"/>
  </r>
  <r>
    <n v="82794"/>
    <x v="1"/>
    <n v="55"/>
    <n v="2"/>
    <n v="2"/>
    <m/>
    <n v="2"/>
    <n v="4"/>
    <n v="5"/>
    <n v="89"/>
    <n v="2.2999999999999998"/>
    <n v="259"/>
    <n v="6.7"/>
    <n v="95"/>
    <n v="2.4550561797752808"/>
    <n v="86.165115527177832"/>
    <n v="2.2267389405899887"/>
    <n v="1"/>
    <n v="2"/>
    <m/>
    <n v="6"/>
    <n v="3"/>
    <n v="3"/>
    <n v="3"/>
    <n v="3"/>
    <n v="3"/>
    <n v="0"/>
    <n v="0"/>
    <n v="0"/>
    <n v="1"/>
    <n v="1"/>
    <n v="2"/>
  </r>
  <r>
    <n v="82798"/>
    <x v="1"/>
    <n v="31"/>
    <n v="4"/>
    <n v="2"/>
    <m/>
    <n v="1"/>
    <n v="3"/>
    <n v="5"/>
    <n v="74"/>
    <n v="1.91"/>
    <n v="148"/>
    <n v="3.83"/>
    <n v="69"/>
    <n v="1.7809459459459458"/>
    <n v="71.435678725713672"/>
    <n v="1.8438127887312581"/>
    <n v="2"/>
    <m/>
    <m/>
    <n v="2"/>
    <n v="4"/>
    <n v="0"/>
    <m/>
    <m/>
    <m/>
    <m/>
    <n v="0"/>
    <n v="0"/>
    <n v="2"/>
    <n v="2"/>
    <m/>
  </r>
  <r>
    <n v="82803"/>
    <x v="1"/>
    <n v="23"/>
    <n v="1"/>
    <n v="2"/>
    <m/>
    <n v="1"/>
    <n v="4"/>
    <n v="1"/>
    <n v="46"/>
    <n v="1.19"/>
    <n v="192"/>
    <n v="4.97"/>
    <n v="55"/>
    <n v="1.4228260869565219"/>
    <n v="43.728000999844085"/>
    <n v="1.1312243736916188"/>
    <n v="2"/>
    <m/>
    <m/>
    <n v="14"/>
    <n v="3"/>
    <n v="2"/>
    <n v="3"/>
    <n v="2"/>
    <n v="2"/>
    <n v="4"/>
    <n v="0"/>
    <n v="0"/>
    <n v="1"/>
    <n v="1"/>
    <n v="2"/>
  </r>
  <r>
    <n v="82805"/>
    <x v="1"/>
    <n v="34"/>
    <n v="3"/>
    <n v="2"/>
    <m/>
    <n v="1"/>
    <n v="5"/>
    <n v="1"/>
    <n v="46"/>
    <n v="1.19"/>
    <n v="145"/>
    <n v="3.75"/>
    <n v="43"/>
    <n v="1.112391304347826"/>
    <n v="39.876108636282773"/>
    <n v="1.0315775929820976"/>
    <n v="2"/>
    <m/>
    <m/>
    <n v="15"/>
    <n v="2"/>
    <n v="3"/>
    <n v="3"/>
    <n v="3"/>
    <n v="3"/>
    <n v="0"/>
    <n v="0"/>
    <n v="0"/>
    <n v="1"/>
    <n v="1"/>
    <n v="2"/>
  </r>
  <r>
    <n v="82810"/>
    <x v="1"/>
    <n v="41"/>
    <n v="7"/>
    <n v="2"/>
    <m/>
    <n v="1"/>
    <n v="4"/>
    <n v="1"/>
    <n v="42"/>
    <n v="1.0900000000000001"/>
    <n v="227"/>
    <n v="5.87"/>
    <n v="40"/>
    <n v="1.0380952380952382"/>
    <n v="32.816002866379179"/>
    <n v="0.85165340772269782"/>
    <n v="2"/>
    <n v="1"/>
    <n v="2"/>
    <n v="14"/>
    <n v="2"/>
    <n v="2"/>
    <n v="3"/>
    <n v="2"/>
    <n v="2"/>
    <n v="0"/>
    <n v="4"/>
    <n v="0"/>
    <n v="1"/>
    <n v="2"/>
    <m/>
  </r>
  <r>
    <n v="82811"/>
    <x v="1"/>
    <n v="51"/>
    <n v="3"/>
    <n v="2"/>
    <m/>
    <n v="1"/>
    <n v="5"/>
    <n v="5"/>
    <n v="73"/>
    <n v="1.89"/>
    <n v="220"/>
    <n v="5.69"/>
    <n v="74"/>
    <n v="1.9158904109589039"/>
    <n v="65.437429033150494"/>
    <n v="1.6942019297623894"/>
    <n v="2"/>
    <n v="2"/>
    <m/>
    <n v="14"/>
    <n v="1"/>
    <n v="0"/>
    <m/>
    <m/>
    <m/>
    <n v="0"/>
    <n v="1"/>
    <n v="2"/>
    <n v="2"/>
    <n v="1"/>
    <n v="2"/>
  </r>
  <r>
    <n v="82813"/>
    <x v="1"/>
    <n v="24"/>
    <n v="3"/>
    <n v="2"/>
    <m/>
    <n v="1"/>
    <n v="5"/>
    <n v="5"/>
    <n v="77"/>
    <n v="1.99"/>
    <n v="157"/>
    <n v="4.0599999999999996"/>
    <n v="76"/>
    <n v="1.9641558441558442"/>
    <n v="72.033833150851024"/>
    <n v="1.8616536100025134"/>
    <n v="2"/>
    <m/>
    <m/>
    <n v="8"/>
    <n v="3"/>
    <n v="1"/>
    <n v="3"/>
    <n v="2"/>
    <n v="1"/>
    <n v="0"/>
    <n v="5"/>
    <n v="8"/>
    <n v="1"/>
    <n v="1"/>
    <n v="2"/>
  </r>
  <r>
    <n v="82823"/>
    <x v="1"/>
    <n v="70"/>
    <n v="3"/>
    <n v="2"/>
    <m/>
    <n v="1"/>
    <n v="5"/>
    <n v="1"/>
    <n v="52"/>
    <n v="1.34"/>
    <n v="158"/>
    <n v="4.09"/>
    <n v="46"/>
    <n v="1.1853846153846155"/>
    <n v="56.144463362476465"/>
    <n v="1.4467996328022783"/>
    <n v="1"/>
    <n v="2"/>
    <m/>
    <n v="15"/>
    <n v="2"/>
    <n v="2"/>
    <n v="3"/>
    <n v="3"/>
    <n v="2"/>
    <n v="1"/>
    <n v="1"/>
    <n v="1"/>
    <n v="1"/>
    <n v="1"/>
    <n v="2"/>
  </r>
  <r>
    <n v="82827"/>
    <x v="1"/>
    <n v="61"/>
    <n v="6"/>
    <n v="2"/>
    <m/>
    <n v="2"/>
    <n v="4"/>
    <n v="2"/>
    <n v="55"/>
    <n v="1.42"/>
    <n v="180"/>
    <n v="4.6500000000000004"/>
    <n v="54"/>
    <n v="1.394181818181818"/>
    <n v="64.605458633663574"/>
    <n v="1.6679954774509504"/>
    <n v="1"/>
    <n v="1"/>
    <n v="2"/>
    <n v="8"/>
    <n v="4"/>
    <n v="1"/>
    <n v="1"/>
    <n v="1"/>
    <n v="2"/>
    <n v="0"/>
    <n v="1"/>
    <n v="0"/>
    <n v="1"/>
    <n v="1"/>
    <n v="1"/>
  </r>
  <r>
    <n v="82831"/>
    <x v="1"/>
    <n v="54"/>
    <n v="4"/>
    <n v="2"/>
    <m/>
    <n v="1"/>
    <n v="3"/>
    <n v="3"/>
    <n v="63"/>
    <n v="1.63"/>
    <n v="224"/>
    <n v="5.79"/>
    <n v="65"/>
    <n v="1.6817460317460315"/>
    <n v="61.759384254946283"/>
    <n v="1.5979015291359115"/>
    <n v="2"/>
    <n v="2"/>
    <m/>
    <n v="1"/>
    <n v="2"/>
    <n v="2"/>
    <n v="3"/>
    <n v="3"/>
    <n v="3"/>
    <m/>
    <n v="0"/>
    <n v="0"/>
    <n v="1"/>
    <n v="1"/>
    <n v="2"/>
  </r>
  <r>
    <n v="82832"/>
    <x v="1"/>
    <n v="49"/>
    <n v="3"/>
    <n v="2"/>
    <m/>
    <n v="1"/>
    <n v="5"/>
    <n v="1"/>
    <n v="86"/>
    <n v="2.2200000000000002"/>
    <n v="262"/>
    <n v="6.78"/>
    <n v="83"/>
    <n v="2.1425581395348838"/>
    <n v="87.628556720532202"/>
    <n v="2.262039487436994"/>
    <n v="2"/>
    <n v="1"/>
    <n v="1"/>
    <n v="14"/>
    <n v="3"/>
    <n v="2"/>
    <m/>
    <m/>
    <m/>
    <n v="1"/>
    <n v="0"/>
    <n v="6"/>
    <n v="1"/>
    <n v="1"/>
    <n v="2"/>
  </r>
  <r>
    <n v="82838"/>
    <x v="1"/>
    <n v="26"/>
    <n v="4"/>
    <n v="2"/>
    <m/>
    <n v="1"/>
    <n v="4"/>
    <n v="5"/>
    <n v="42"/>
    <n v="1.0900000000000001"/>
    <n v="210"/>
    <n v="5.43"/>
    <n v="42"/>
    <n v="1.0900000000000001"/>
    <n v="29.939985836705581"/>
    <n v="0.77701391814307352"/>
    <n v="2"/>
    <m/>
    <m/>
    <n v="7"/>
    <n v="4"/>
    <n v="3"/>
    <n v="3"/>
    <n v="3"/>
    <n v="3"/>
    <m/>
    <n v="0"/>
    <n v="0"/>
    <n v="1"/>
    <n v="1"/>
    <n v="2"/>
  </r>
  <r>
    <n v="82839"/>
    <x v="1"/>
    <n v="32"/>
    <n v="3"/>
    <n v="2"/>
    <m/>
    <n v="1"/>
    <n v="4"/>
    <n v="6"/>
    <n v="61"/>
    <n v="1.58"/>
    <n v="175"/>
    <n v="4.53"/>
    <n v="60"/>
    <n v="1.5540983606557379"/>
    <n v="56.43615757850116"/>
    <n v="1.4617889995742923"/>
    <n v="2"/>
    <m/>
    <m/>
    <n v="7"/>
    <n v="3"/>
    <n v="3"/>
    <n v="3"/>
    <n v="3"/>
    <n v="3"/>
    <n v="1"/>
    <n v="0"/>
    <n v="1"/>
    <n v="1"/>
    <n v="2"/>
    <m/>
  </r>
  <r>
    <n v="82842"/>
    <x v="1"/>
    <n v="68"/>
    <n v="3"/>
    <n v="2"/>
    <m/>
    <n v="1"/>
    <n v="5"/>
    <n v="1"/>
    <n v="85"/>
    <n v="2.2000000000000002"/>
    <n v="190"/>
    <n v="4.91"/>
    <n v="93"/>
    <n v="2.4070588235294119"/>
    <n v="88.901095370631452"/>
    <n v="2.3009695272398729"/>
    <n v="2"/>
    <n v="2"/>
    <m/>
    <n v="12"/>
    <n v="2"/>
    <n v="1"/>
    <n v="4"/>
    <n v="4"/>
    <n v="4"/>
    <n v="0"/>
    <n v="0"/>
    <n v="0"/>
    <n v="1"/>
    <n v="1"/>
    <n v="2"/>
  </r>
  <r>
    <n v="82846"/>
    <x v="1"/>
    <n v="33"/>
    <n v="6"/>
    <n v="2"/>
    <m/>
    <n v="2"/>
    <n v="2"/>
    <n v="1"/>
    <n v="62"/>
    <n v="1.6"/>
    <n v="206"/>
    <n v="5.33"/>
    <n v="72"/>
    <n v="1.8580645161290323"/>
    <n v="66.322976879372504"/>
    <n v="1.711560693661226"/>
    <n v="1"/>
    <m/>
    <m/>
    <n v="8"/>
    <n v="3"/>
    <n v="1"/>
    <m/>
    <m/>
    <m/>
    <m/>
    <n v="1"/>
    <n v="0"/>
    <n v="2"/>
    <n v="2"/>
    <m/>
  </r>
  <r>
    <n v="82851"/>
    <x v="1"/>
    <n v="51"/>
    <n v="1"/>
    <n v="2"/>
    <m/>
    <n v="2"/>
    <n v="4"/>
    <n v="1"/>
    <n v="46"/>
    <n v="1.19"/>
    <n v="186"/>
    <n v="4.8099999999999996"/>
    <n v="41"/>
    <n v="1.0606521739130435"/>
    <n v="54.833856176571018"/>
    <n v="1.4185280184808591"/>
    <n v="1"/>
    <n v="2"/>
    <m/>
    <n v="8"/>
    <n v="3"/>
    <n v="3"/>
    <n v="2"/>
    <n v="2"/>
    <n v="3"/>
    <n v="0"/>
    <n v="0"/>
    <n v="0"/>
    <n v="1"/>
    <n v="2"/>
    <m/>
  </r>
  <r>
    <n v="82857"/>
    <x v="1"/>
    <n v="47"/>
    <n v="4"/>
    <n v="2"/>
    <m/>
    <n v="1"/>
    <n v="5"/>
    <n v="5"/>
    <n v="42"/>
    <n v="1.0900000000000001"/>
    <n v="141"/>
    <n v="3.65"/>
    <n v="41"/>
    <n v="1.0640476190476191"/>
    <n v="57.326813467081116"/>
    <n v="1.487767301883772"/>
    <n v="2"/>
    <n v="2"/>
    <m/>
    <n v="8"/>
    <n v="4"/>
    <n v="2"/>
    <n v="3"/>
    <n v="2"/>
    <n v="2"/>
    <n v="10"/>
    <n v="4"/>
    <n v="12"/>
    <n v="1"/>
    <n v="2"/>
    <m/>
  </r>
  <r>
    <n v="82859"/>
    <x v="1"/>
    <n v="80"/>
    <n v="6"/>
    <n v="2"/>
    <m/>
    <n v="2"/>
    <n v="1"/>
    <n v="2"/>
    <n v="44"/>
    <n v="1.1399999999999999"/>
    <n v="124"/>
    <n v="3.21"/>
    <n v="46"/>
    <n v="1.1918181818181817"/>
    <n v="36.162670761002026"/>
    <n v="0.93694192426232514"/>
    <n v="1"/>
    <n v="2"/>
    <m/>
    <n v="8"/>
    <n v="2"/>
    <n v="0"/>
    <m/>
    <m/>
    <m/>
    <m/>
    <n v="0"/>
    <n v="0"/>
    <n v="2"/>
    <n v="1"/>
    <n v="2"/>
  </r>
  <r>
    <n v="82862"/>
    <x v="1"/>
    <n v="39"/>
    <n v="6"/>
    <n v="2"/>
    <m/>
    <n v="2"/>
    <n v="5"/>
    <n v="1"/>
    <n v="55"/>
    <n v="1.42"/>
    <n v="157"/>
    <n v="4.0599999999999996"/>
    <n v="61"/>
    <n v="1.5749090909090908"/>
    <n v="49.157585666661213"/>
    <n v="1.2691594844847076"/>
    <n v="1"/>
    <m/>
    <m/>
    <n v="15"/>
    <n v="3"/>
    <n v="2"/>
    <n v="3"/>
    <n v="2"/>
    <n v="2"/>
    <n v="0"/>
    <n v="0"/>
    <n v="0"/>
    <n v="1"/>
    <n v="1"/>
    <n v="2"/>
  </r>
  <r>
    <n v="82867"/>
    <x v="1"/>
    <n v="41"/>
    <n v="6"/>
    <n v="2"/>
    <m/>
    <n v="2"/>
    <n v="5"/>
    <n v="1"/>
    <n v="55"/>
    <n v="1.42"/>
    <n v="163"/>
    <n v="4.22"/>
    <n v="63"/>
    <n v="1.6265454545454545"/>
    <n v="54.91310635654493"/>
    <n v="1.4177565641144327"/>
    <n v="1"/>
    <n v="2"/>
    <m/>
    <n v="15"/>
    <n v="4"/>
    <n v="2"/>
    <m/>
    <m/>
    <m/>
    <n v="0"/>
    <n v="0"/>
    <n v="0"/>
    <n v="1"/>
    <n v="1"/>
    <n v="1"/>
  </r>
  <r>
    <n v="82874"/>
    <x v="1"/>
    <n v="59"/>
    <n v="3"/>
    <n v="2"/>
    <m/>
    <n v="1"/>
    <n v="4"/>
    <n v="1"/>
    <n v="48"/>
    <n v="1.24"/>
    <n v="183"/>
    <n v="4.7300000000000004"/>
    <n v="53"/>
    <n v="1.3691666666666666"/>
    <n v="49.577277511076801"/>
    <n v="1.2807463357028175"/>
    <n v="1"/>
    <n v="2"/>
    <m/>
    <n v="7"/>
    <n v="4"/>
    <n v="3"/>
    <n v="3"/>
    <n v="3"/>
    <n v="3"/>
    <n v="0"/>
    <n v="0"/>
    <n v="0"/>
    <n v="2"/>
    <n v="1"/>
    <n v="2"/>
  </r>
  <r>
    <n v="82879"/>
    <x v="1"/>
    <n v="76"/>
    <n v="4"/>
    <n v="2"/>
    <m/>
    <n v="1"/>
    <n v="3"/>
    <n v="6"/>
    <n v="112"/>
    <n v="2.9"/>
    <n v="230"/>
    <n v="5.95"/>
    <n v="120"/>
    <n v="3.1071428571428572"/>
    <n v="109.51263485883868"/>
    <n v="2.8355950097377871"/>
    <n v="1"/>
    <n v="1"/>
    <n v="2"/>
    <n v="7"/>
    <n v="1"/>
    <n v="3"/>
    <n v="3"/>
    <n v="3"/>
    <n v="3"/>
    <m/>
    <n v="0"/>
    <n v="0"/>
    <n v="1"/>
    <n v="1"/>
    <n v="2"/>
  </r>
  <r>
    <n v="82882"/>
    <x v="1"/>
    <n v="80"/>
    <n v="6"/>
    <n v="2"/>
    <m/>
    <n v="2"/>
    <n v="5"/>
    <n v="2"/>
    <n v="74"/>
    <n v="1.91"/>
    <n v="282"/>
    <n v="7.29"/>
    <n v="71"/>
    <n v="1.8325675675675674"/>
    <n v="72.869965134220308"/>
    <n v="1.8808328838697403"/>
    <n v="1"/>
    <n v="2"/>
    <m/>
    <n v="12"/>
    <n v="2"/>
    <n v="0"/>
    <m/>
    <m/>
    <m/>
    <n v="0"/>
    <n v="0"/>
    <n v="0"/>
    <n v="1"/>
    <n v="1"/>
    <n v="2"/>
  </r>
  <r>
    <n v="82895"/>
    <x v="1"/>
    <n v="57"/>
    <n v="2"/>
    <n v="2"/>
    <m/>
    <n v="2"/>
    <n v="2"/>
    <n v="1"/>
    <n v="34"/>
    <n v="0.88"/>
    <n v="259"/>
    <n v="6.7"/>
    <n v="42"/>
    <n v="1.0870588235294119"/>
    <n v="30.522300068516962"/>
    <n v="0.78998894294985078"/>
    <n v="1"/>
    <n v="1"/>
    <n v="1"/>
    <n v="15"/>
    <n v="3"/>
    <n v="1"/>
    <n v="3"/>
    <n v="3"/>
    <n v="3"/>
    <m/>
    <n v="0"/>
    <n v="0"/>
    <n v="1"/>
    <n v="1"/>
    <n v="2"/>
  </r>
  <r>
    <n v="82896"/>
    <x v="1"/>
    <n v="22"/>
    <n v="4"/>
    <n v="2"/>
    <m/>
    <n v="1"/>
    <n v="4"/>
    <n v="5"/>
    <n v="50"/>
    <n v="1.29"/>
    <n v="146"/>
    <n v="3.78"/>
    <n v="49"/>
    <n v="1.2642"/>
    <n v="56.219470864329907"/>
    <n v="1.4504623482997117"/>
    <n v="2"/>
    <m/>
    <m/>
    <n v="15"/>
    <n v="4"/>
    <n v="0"/>
    <m/>
    <m/>
    <m/>
    <n v="19"/>
    <n v="2"/>
    <n v="0"/>
    <n v="1"/>
    <n v="1"/>
    <n v="2"/>
  </r>
  <r>
    <n v="82897"/>
    <x v="1"/>
    <n v="46"/>
    <n v="3"/>
    <n v="2"/>
    <m/>
    <n v="1"/>
    <n v="3"/>
    <n v="6"/>
    <n v="50"/>
    <n v="1.29"/>
    <n v="222"/>
    <n v="5.74"/>
    <n v="44"/>
    <n v="1.1352000000000002"/>
    <n v="52.326558615887251"/>
    <n v="1.350025212289891"/>
    <n v="2"/>
    <n v="1"/>
    <n v="2"/>
    <n v="4"/>
    <n v="4"/>
    <n v="1"/>
    <n v="3"/>
    <n v="3"/>
    <n v="3"/>
    <n v="2"/>
    <n v="0"/>
    <n v="0"/>
    <n v="1"/>
    <n v="2"/>
    <m/>
  </r>
  <r>
    <n v="82903"/>
    <x v="1"/>
    <n v="57"/>
    <n v="2"/>
    <n v="2"/>
    <m/>
    <n v="2"/>
    <n v="1"/>
    <n v="1"/>
    <n v="71"/>
    <n v="1.84"/>
    <n v="226"/>
    <n v="5.84"/>
    <n v="77"/>
    <n v="1.9954929577464791"/>
    <n v="75.470025961276932"/>
    <n v="1.9558429263204165"/>
    <n v="1"/>
    <n v="2"/>
    <m/>
    <n v="8"/>
    <n v="3"/>
    <n v="2"/>
    <n v="2"/>
    <n v="1"/>
    <n v="3"/>
    <n v="0"/>
    <n v="15"/>
    <n v="0"/>
    <n v="2"/>
    <n v="2"/>
    <m/>
  </r>
  <r>
    <n v="82904"/>
    <x v="1"/>
    <n v="68"/>
    <n v="3"/>
    <n v="2"/>
    <m/>
    <n v="1"/>
    <n v="3"/>
    <n v="1"/>
    <n v="52"/>
    <n v="1.34"/>
    <n v="127"/>
    <n v="3.28"/>
    <n v="53"/>
    <n v="1.3657692307692311"/>
    <n v="40.849151264404618"/>
    <n v="1.0526512056596575"/>
    <n v="2"/>
    <n v="2"/>
    <m/>
    <n v="14"/>
    <n v="3"/>
    <n v="1"/>
    <m/>
    <m/>
    <m/>
    <n v="4"/>
    <n v="5"/>
    <n v="0"/>
    <n v="1"/>
    <n v="2"/>
    <m/>
  </r>
  <r>
    <n v="82916"/>
    <x v="1"/>
    <n v="53"/>
    <n v="3"/>
    <n v="2"/>
    <m/>
    <n v="1"/>
    <n v="3"/>
    <n v="3"/>
    <n v="45"/>
    <n v="1.1599999999999999"/>
    <n v="193"/>
    <n v="4.99"/>
    <n v="51"/>
    <n v="1.3146666666666667"/>
    <n v="50.317867960165373"/>
    <n v="1.2970828185287073"/>
    <n v="2"/>
    <n v="1"/>
    <n v="2"/>
    <n v="3"/>
    <n v="3"/>
    <n v="2"/>
    <m/>
    <m/>
    <m/>
    <n v="0"/>
    <n v="2"/>
    <n v="1"/>
    <n v="1"/>
    <n v="1"/>
    <n v="2"/>
  </r>
  <r>
    <n v="82920"/>
    <x v="1"/>
    <n v="45"/>
    <n v="3"/>
    <n v="2"/>
    <m/>
    <n v="1"/>
    <n v="3"/>
    <n v="3"/>
    <n v="59"/>
    <n v="1.53"/>
    <n v="150"/>
    <n v="3.88"/>
    <n v="64"/>
    <n v="1.6596610169491526"/>
    <n v="55.306610120936107"/>
    <n v="1.4342222624581735"/>
    <n v="2"/>
    <n v="2"/>
    <m/>
    <n v="6"/>
    <n v="3"/>
    <n v="2"/>
    <n v="3"/>
    <n v="3"/>
    <n v="3"/>
    <n v="2"/>
    <n v="0"/>
    <n v="4"/>
    <n v="1"/>
    <n v="1"/>
    <n v="2"/>
  </r>
  <r>
    <n v="82924"/>
    <x v="1"/>
    <n v="21"/>
    <n v="3"/>
    <n v="2"/>
    <m/>
    <n v="1"/>
    <n v="4"/>
    <n v="5"/>
    <n v="50"/>
    <n v="1.29"/>
    <n v="218"/>
    <n v="5.64"/>
    <n v="46"/>
    <n v="1.1868000000000001"/>
    <n v="47.916435896391761"/>
    <n v="1.2362440461269073"/>
    <n v="2"/>
    <m/>
    <m/>
    <n v="3"/>
    <n v="2"/>
    <n v="2"/>
    <m/>
    <m/>
    <m/>
    <n v="1"/>
    <n v="0"/>
    <n v="1"/>
    <n v="1"/>
    <n v="1"/>
    <n v="2"/>
  </r>
  <r>
    <n v="82926"/>
    <x v="1"/>
    <n v="57"/>
    <n v="6"/>
    <n v="2"/>
    <m/>
    <n v="2"/>
    <n v="3"/>
    <n v="1"/>
    <n v="71"/>
    <n v="1.84"/>
    <n v="188"/>
    <n v="4.8600000000000003"/>
    <n v="72"/>
    <n v="1.8659154929577468"/>
    <n v="84.115186366097575"/>
    <n v="2.1798865199101343"/>
    <n v="1"/>
    <n v="2"/>
    <m/>
    <n v="7"/>
    <n v="2"/>
    <n v="0"/>
    <m/>
    <m/>
    <m/>
    <n v="4"/>
    <n v="0"/>
    <n v="0"/>
    <n v="1"/>
    <n v="2"/>
    <m/>
  </r>
  <r>
    <n v="82929"/>
    <x v="1"/>
    <n v="51"/>
    <n v="3"/>
    <n v="2"/>
    <m/>
    <n v="1"/>
    <n v="4"/>
    <n v="3"/>
    <n v="75"/>
    <n v="1.94"/>
    <n v="194"/>
    <n v="5.0199999999999996"/>
    <n v="77"/>
    <n v="1.9917333333333334"/>
    <n v="71.701627484205076"/>
    <n v="1.8546820975914378"/>
    <n v="2"/>
    <n v="2"/>
    <m/>
    <n v="6"/>
    <n v="5"/>
    <n v="1"/>
    <n v="3"/>
    <n v="3"/>
    <n v="2"/>
    <n v="0"/>
    <n v="4"/>
    <n v="0"/>
    <n v="1"/>
    <n v="2"/>
    <m/>
  </r>
  <r>
    <n v="82932"/>
    <x v="1"/>
    <n v="23"/>
    <n v="3"/>
    <n v="2"/>
    <m/>
    <n v="1"/>
    <n v="4"/>
    <n v="6"/>
    <n v="38"/>
    <n v="0.98"/>
    <n v="154"/>
    <n v="3.98"/>
    <n v="46"/>
    <n v="1.1863157894736842"/>
    <n v="33.875598796447136"/>
    <n v="0.87363386369784712"/>
    <n v="1"/>
    <m/>
    <m/>
    <n v="7"/>
    <n v="2"/>
    <n v="1"/>
    <m/>
    <m/>
    <m/>
    <n v="4"/>
    <n v="0"/>
    <n v="2"/>
    <n v="1"/>
    <n v="2"/>
    <m/>
  </r>
  <r>
    <n v="82938"/>
    <x v="1"/>
    <n v="52"/>
    <n v="4"/>
    <n v="2"/>
    <m/>
    <n v="1"/>
    <n v="4"/>
    <n v="3"/>
    <n v="74"/>
    <n v="1.91"/>
    <n v="167"/>
    <n v="4.32"/>
    <n v="84"/>
    <n v="2.1681081081081079"/>
    <n v="69.124108479959034"/>
    <n v="1.784149286442186"/>
    <n v="2"/>
    <n v="2"/>
    <m/>
    <n v="6"/>
    <n v="4"/>
    <n v="1"/>
    <m/>
    <m/>
    <m/>
    <n v="4"/>
    <n v="0"/>
    <n v="0"/>
    <n v="1"/>
    <n v="1"/>
    <n v="2"/>
  </r>
  <r>
    <n v="82940"/>
    <x v="1"/>
    <n v="21"/>
    <n v="3"/>
    <n v="2"/>
    <m/>
    <n v="1"/>
    <n v="5"/>
    <n v="1"/>
    <n v="54"/>
    <n v="1.4"/>
    <n v="158"/>
    <n v="4.09"/>
    <n v="56"/>
    <n v="1.4518518518518517"/>
    <n v="52.862163045364603"/>
    <n v="1.3705005233983414"/>
    <n v="1"/>
    <m/>
    <m/>
    <n v="5"/>
    <n v="3"/>
    <n v="1"/>
    <m/>
    <m/>
    <m/>
    <n v="1"/>
    <n v="0"/>
    <n v="1"/>
    <n v="1"/>
    <n v="1"/>
    <n v="2"/>
  </r>
  <r>
    <n v="82945"/>
    <x v="1"/>
    <n v="80"/>
    <n v="3"/>
    <n v="2"/>
    <m/>
    <n v="1"/>
    <n v="3"/>
    <n v="3"/>
    <n v="68"/>
    <n v="1.76"/>
    <n v="185"/>
    <n v="4.78"/>
    <n v="76"/>
    <n v="1.9670588235294115"/>
    <n v="60.445700687317753"/>
    <n v="1.5644769589658711"/>
    <n v="2"/>
    <n v="1"/>
    <n v="3"/>
    <n v="5"/>
    <n v="3"/>
    <n v="1"/>
    <m/>
    <m/>
    <m/>
    <m/>
    <n v="0"/>
    <n v="1"/>
    <n v="1"/>
    <n v="1"/>
    <n v="2"/>
  </r>
  <r>
    <n v="82946"/>
    <x v="1"/>
    <n v="45"/>
    <n v="3"/>
    <n v="2"/>
    <m/>
    <n v="1"/>
    <n v="4"/>
    <n v="1"/>
    <n v="43"/>
    <n v="1.1100000000000001"/>
    <n v="188"/>
    <n v="4.8600000000000003"/>
    <n v="49"/>
    <n v="1.2648837209302328"/>
    <n v="36.208459648371097"/>
    <n v="0.93468349324864941"/>
    <n v="2"/>
    <n v="2"/>
    <m/>
    <n v="10"/>
    <n v="2"/>
    <n v="3"/>
    <n v="3"/>
    <n v="3"/>
    <n v="3"/>
    <n v="3"/>
    <n v="0"/>
    <n v="0"/>
    <n v="1"/>
    <n v="1"/>
    <n v="2"/>
  </r>
  <r>
    <n v="82948"/>
    <x v="1"/>
    <n v="45"/>
    <n v="3"/>
    <n v="2"/>
    <m/>
    <n v="1"/>
    <n v="3"/>
    <n v="1"/>
    <n v="48"/>
    <n v="1.24"/>
    <n v="182"/>
    <n v="4.71"/>
    <n v="50"/>
    <n v="1.2916666666666667"/>
    <n v="41.275245940637525"/>
    <n v="1.0662771867998027"/>
    <n v="2"/>
    <n v="2"/>
    <m/>
    <n v="13"/>
    <n v="3"/>
    <n v="3"/>
    <n v="3"/>
    <n v="3"/>
    <n v="3"/>
    <n v="0"/>
    <n v="3"/>
    <n v="3"/>
    <n v="1"/>
    <n v="1"/>
    <n v="2"/>
  </r>
  <r>
    <n v="82951"/>
    <x v="1"/>
    <n v="65"/>
    <n v="4"/>
    <n v="2"/>
    <m/>
    <n v="1"/>
    <n v="5"/>
    <n v="1"/>
    <n v="62"/>
    <n v="1.6"/>
    <n v="216"/>
    <n v="5.59"/>
    <n v="57"/>
    <n v="1.4709677419354839"/>
    <n v="55.378690296159498"/>
    <n v="1.4291274915137937"/>
    <n v="2"/>
    <n v="2"/>
    <m/>
    <n v="6"/>
    <n v="3"/>
    <n v="2"/>
    <m/>
    <m/>
    <m/>
    <n v="0"/>
    <n v="0"/>
    <n v="0"/>
    <n v="1"/>
    <n v="1"/>
    <n v="2"/>
  </r>
  <r>
    <n v="82952"/>
    <x v="1"/>
    <n v="66"/>
    <n v="3"/>
    <n v="2"/>
    <m/>
    <n v="1"/>
    <n v="5"/>
    <n v="1"/>
    <n v="71"/>
    <n v="1.84"/>
    <n v="226"/>
    <n v="5.84"/>
    <n v="78"/>
    <n v="2.0214084507042256"/>
    <n v="73.392468630315818"/>
    <n v="1.9020020039405789"/>
    <n v="2"/>
    <n v="2"/>
    <m/>
    <n v="15"/>
    <n v="2"/>
    <n v="0"/>
    <m/>
    <m/>
    <m/>
    <n v="2"/>
    <n v="15"/>
    <n v="8"/>
    <n v="1"/>
    <n v="1"/>
    <n v="2"/>
  </r>
  <r>
    <n v="82957"/>
    <x v="1"/>
    <n v="38"/>
    <n v="2"/>
    <n v="2"/>
    <m/>
    <n v="2"/>
    <n v="4"/>
    <n v="4"/>
    <n v="65"/>
    <n v="1.68"/>
    <n v="178"/>
    <n v="4.5999999999999996"/>
    <n v="70"/>
    <n v="1.8092307692307692"/>
    <n v="54.158599856883974"/>
    <n v="1.3997915039933087"/>
    <n v="2"/>
    <m/>
    <m/>
    <n v="4"/>
    <n v="3"/>
    <n v="2"/>
    <m/>
    <m/>
    <m/>
    <m/>
    <n v="0"/>
    <n v="0"/>
    <n v="2"/>
    <n v="2"/>
    <m/>
  </r>
  <r>
    <n v="82961"/>
    <x v="1"/>
    <n v="61"/>
    <n v="4"/>
    <n v="2"/>
    <m/>
    <n v="2"/>
    <n v="3"/>
    <n v="3"/>
    <n v="58"/>
    <n v="1.5"/>
    <n v="247"/>
    <n v="6.39"/>
    <n v="56"/>
    <n v="1.4482758620689655"/>
    <n v="62.677714152381476"/>
    <n v="1.6209753660098658"/>
    <n v="2"/>
    <n v="2"/>
    <m/>
    <n v="5"/>
    <n v="3"/>
    <n v="3"/>
    <m/>
    <m/>
    <m/>
    <m/>
    <n v="0"/>
    <n v="2"/>
    <n v="1"/>
    <n v="1"/>
    <n v="2"/>
  </r>
  <r>
    <n v="82963"/>
    <x v="1"/>
    <n v="60"/>
    <n v="3"/>
    <n v="2"/>
    <m/>
    <n v="1"/>
    <n v="4"/>
    <n v="3"/>
    <n v="47"/>
    <n v="1.22"/>
    <n v="143"/>
    <n v="3.7"/>
    <n v="42"/>
    <n v="1.0902127659574468"/>
    <n v="36.021298633972464"/>
    <n v="0.93502094326481711"/>
    <n v="1"/>
    <n v="2"/>
    <m/>
    <n v="5"/>
    <n v="1"/>
    <n v="2"/>
    <n v="3"/>
    <n v="2"/>
    <n v="2"/>
    <n v="0"/>
    <n v="0"/>
    <n v="0"/>
    <n v="1"/>
    <n v="2"/>
    <m/>
  </r>
  <r>
    <n v="82965"/>
    <x v="1"/>
    <n v="38"/>
    <n v="1"/>
    <n v="2"/>
    <m/>
    <n v="2"/>
    <n v="1"/>
    <n v="1"/>
    <n v="39"/>
    <n v="1.01"/>
    <n v="195"/>
    <n v="5.04"/>
    <n v="49"/>
    <n v="1.268974358974359"/>
    <n v="32.403013946129015"/>
    <n v="0.83915497655359761"/>
    <n v="1"/>
    <m/>
    <m/>
    <n v="8"/>
    <n v="3"/>
    <n v="0"/>
    <n v="3"/>
    <n v="3"/>
    <n v="1"/>
    <n v="0"/>
    <n v="21"/>
    <n v="12"/>
    <n v="1"/>
    <n v="2"/>
    <m/>
  </r>
  <r>
    <n v="82967"/>
    <x v="1"/>
    <n v="80"/>
    <n v="3"/>
    <n v="2"/>
    <m/>
    <n v="1"/>
    <n v="3"/>
    <n v="2"/>
    <n v="76"/>
    <n v="1.97"/>
    <n v="188"/>
    <n v="4.8600000000000003"/>
    <n v="76"/>
    <n v="1.97"/>
    <n v="83.281880200023934"/>
    <n v="2.1587539999216729"/>
    <n v="2"/>
    <n v="1"/>
    <n v="2"/>
    <n v="3"/>
    <n v="2"/>
    <n v="2"/>
    <n v="3"/>
    <n v="3"/>
    <n v="2"/>
    <n v="0"/>
    <n v="0"/>
    <n v="16"/>
    <n v="1"/>
    <n v="1"/>
    <n v="2"/>
  </r>
  <r>
    <n v="82968"/>
    <x v="1"/>
    <n v="79"/>
    <n v="3"/>
    <n v="2"/>
    <m/>
    <n v="1"/>
    <n v="5"/>
    <n v="3"/>
    <n v="86"/>
    <n v="2.2200000000000002"/>
    <n v="275"/>
    <n v="7.11"/>
    <n v="92"/>
    <n v="2.3748837209302325"/>
    <n v="96.804306734483276"/>
    <n v="2.4989018715180569"/>
    <n v="2"/>
    <n v="2"/>
    <m/>
    <n v="4"/>
    <n v="2"/>
    <n v="3"/>
    <n v="3"/>
    <n v="3"/>
    <n v="3"/>
    <n v="1"/>
    <n v="0"/>
    <n v="3"/>
    <n v="1"/>
    <n v="1"/>
    <n v="2"/>
  </r>
  <r>
    <n v="82971"/>
    <x v="1"/>
    <n v="34"/>
    <n v="3"/>
    <n v="2"/>
    <m/>
    <n v="1"/>
    <n v="4"/>
    <n v="1"/>
    <n v="53"/>
    <n v="1.37"/>
    <n v="226"/>
    <n v="5.84"/>
    <n v="62"/>
    <n v="1.6026415094339626"/>
    <n v="58.257316393137437"/>
    <n v="1.5058966690301565"/>
    <n v="2"/>
    <m/>
    <m/>
    <n v="10"/>
    <n v="3"/>
    <n v="3"/>
    <n v="3"/>
    <n v="2"/>
    <n v="2"/>
    <n v="1"/>
    <n v="0"/>
    <n v="5"/>
    <n v="1"/>
    <n v="1"/>
    <n v="2"/>
  </r>
  <r>
    <n v="82975"/>
    <x v="1"/>
    <n v="44"/>
    <n v="3"/>
    <n v="2"/>
    <m/>
    <n v="1"/>
    <n v="4"/>
    <n v="1"/>
    <n v="39"/>
    <n v="1.01"/>
    <n v="236"/>
    <n v="6.1"/>
    <n v="38"/>
    <n v="0.98410256410256414"/>
    <n v="44.123029392159062"/>
    <n v="1.1426733252841192"/>
    <n v="2"/>
    <n v="2"/>
    <m/>
    <n v="9"/>
    <n v="1"/>
    <n v="1"/>
    <n v="3"/>
    <n v="2"/>
    <n v="2"/>
    <n v="1"/>
    <n v="2"/>
    <n v="1"/>
    <n v="1"/>
    <n v="1"/>
    <n v="2"/>
  </r>
  <r>
    <n v="82978"/>
    <x v="1"/>
    <n v="41"/>
    <n v="6"/>
    <n v="2"/>
    <m/>
    <n v="2"/>
    <n v="3"/>
    <n v="5"/>
    <n v="64"/>
    <n v="1.66"/>
    <n v="265"/>
    <n v="6.85"/>
    <n v="60"/>
    <n v="1.5562499999999999"/>
    <n v="68.508105907716953"/>
    <n v="1.7769289969814084"/>
    <n v="1"/>
    <n v="2"/>
    <m/>
    <n v="14"/>
    <n v="3"/>
    <n v="1"/>
    <n v="3"/>
    <n v="2"/>
    <n v="1"/>
    <m/>
    <n v="0"/>
    <n v="0"/>
    <n v="1"/>
    <n v="1"/>
    <n v="2"/>
  </r>
  <r>
    <n v="82982"/>
    <x v="1"/>
    <n v="74"/>
    <n v="1"/>
    <n v="2"/>
    <m/>
    <n v="2"/>
    <n v="1"/>
    <n v="2"/>
    <n v="53"/>
    <n v="1.37"/>
    <n v="210"/>
    <n v="5.43"/>
    <n v="61"/>
    <n v="1.5767924528301889"/>
    <n v="57.913807541989591"/>
    <n v="1.4970172892929385"/>
    <n v="1"/>
    <n v="1"/>
    <n v="1"/>
    <n v="9"/>
    <n v="3"/>
    <n v="3"/>
    <n v="3"/>
    <n v="3"/>
    <n v="3"/>
    <n v="1"/>
    <n v="0"/>
    <n v="0"/>
    <n v="2"/>
    <n v="1"/>
    <n v="2"/>
  </r>
  <r>
    <n v="82996"/>
    <x v="1"/>
    <n v="37"/>
    <n v="1"/>
    <n v="2"/>
    <m/>
    <n v="2"/>
    <n v="2"/>
    <n v="1"/>
    <n v="52"/>
    <n v="1.34"/>
    <n v="214"/>
    <n v="5.53"/>
    <n v="46"/>
    <n v="1.1853846153846155"/>
    <n v="52.310959520886136"/>
    <n v="1.3480131876536043"/>
    <n v="1"/>
    <m/>
    <m/>
    <n v="6"/>
    <n v="4"/>
    <n v="2"/>
    <n v="3"/>
    <n v="3"/>
    <n v="2"/>
    <n v="1"/>
    <n v="0"/>
    <n v="0"/>
    <n v="1"/>
    <n v="2"/>
    <m/>
  </r>
  <r>
    <n v="82997"/>
    <x v="1"/>
    <n v="53"/>
    <n v="1"/>
    <n v="2"/>
    <m/>
    <n v="1"/>
    <n v="5"/>
    <n v="1"/>
    <n v="50"/>
    <n v="1.29"/>
    <n v="232"/>
    <n v="6"/>
    <n v="47"/>
    <n v="1.2126000000000001"/>
    <n v="54.020836364009099"/>
    <n v="1.393737578191435"/>
    <n v="1"/>
    <n v="1"/>
    <n v="2"/>
    <n v="15"/>
    <n v="3"/>
    <n v="2"/>
    <n v="3"/>
    <n v="3"/>
    <n v="2"/>
    <n v="2"/>
    <n v="0"/>
    <n v="1"/>
    <n v="1"/>
    <n v="1"/>
    <n v="2"/>
  </r>
  <r>
    <n v="83001"/>
    <x v="1"/>
    <n v="43"/>
    <n v="6"/>
    <n v="2"/>
    <m/>
    <n v="2"/>
    <n v="5"/>
    <n v="1"/>
    <n v="42"/>
    <n v="1.0900000000000001"/>
    <n v="207"/>
    <n v="5.35"/>
    <n v="45"/>
    <n v="1.1678571428571429"/>
    <n v="36.668177446556328"/>
    <n v="0.95162650992253328"/>
    <n v="2"/>
    <n v="2"/>
    <m/>
    <n v="15"/>
    <n v="1"/>
    <n v="2"/>
    <n v="3"/>
    <n v="3"/>
    <n v="3"/>
    <n v="1"/>
    <n v="4"/>
    <n v="0"/>
    <n v="1"/>
    <n v="1"/>
    <n v="2"/>
  </r>
  <r>
    <n v="83003"/>
    <x v="1"/>
    <n v="32"/>
    <n v="3"/>
    <n v="2"/>
    <m/>
    <n v="1"/>
    <n v="4"/>
    <n v="1"/>
    <n v="57"/>
    <n v="1.47"/>
    <n v="203"/>
    <n v="5.25"/>
    <n v="62"/>
    <n v="1.5989473684210527"/>
    <n v="57.154615308553375"/>
    <n v="1.4739874474311134"/>
    <n v="2"/>
    <m/>
    <m/>
    <n v="14"/>
    <n v="2"/>
    <n v="2"/>
    <m/>
    <m/>
    <m/>
    <n v="7"/>
    <n v="0"/>
    <n v="4"/>
    <n v="1"/>
    <n v="1"/>
    <n v="2"/>
  </r>
  <r>
    <n v="83006"/>
    <x v="1"/>
    <n v="71"/>
    <n v="2"/>
    <n v="1"/>
    <n v="2"/>
    <n v="2"/>
    <n v="4"/>
    <n v="3"/>
    <n v="39"/>
    <n v="1.01"/>
    <n v="204"/>
    <n v="5.28"/>
    <n v="47"/>
    <n v="1.2171794871794872"/>
    <n v="44.051605207721749"/>
    <n v="1.1408236220461274"/>
    <n v="1"/>
    <n v="2"/>
    <m/>
    <n v="4"/>
    <n v="3"/>
    <n v="3"/>
    <n v="3"/>
    <n v="3"/>
    <n v="3"/>
    <n v="1"/>
    <n v="0"/>
    <n v="0"/>
    <n v="1"/>
    <n v="1"/>
    <n v="2"/>
  </r>
  <r>
    <n v="83010"/>
    <x v="1"/>
    <n v="80"/>
    <n v="3"/>
    <n v="2"/>
    <m/>
    <n v="1"/>
    <n v="3"/>
    <n v="2"/>
    <n v="66"/>
    <n v="1.71"/>
    <n v="165"/>
    <n v="4.2699999999999996"/>
    <n v="73"/>
    <n v="1.8913636363636364"/>
    <n v="72.197888844825059"/>
    <n v="1.8705816655250127"/>
    <n v="2"/>
    <n v="1"/>
    <n v="2"/>
    <n v="5"/>
    <n v="1"/>
    <n v="3"/>
    <n v="3"/>
    <n v="3"/>
    <n v="3"/>
    <m/>
    <n v="0"/>
    <n v="0"/>
    <n v="1"/>
    <n v="1"/>
    <n v="2"/>
  </r>
  <r>
    <n v="83011"/>
    <x v="1"/>
    <n v="21"/>
    <n v="2"/>
    <n v="2"/>
    <m/>
    <n v="1"/>
    <n v="4"/>
    <n v="5"/>
    <n v="72"/>
    <n v="1.86"/>
    <n v="153"/>
    <n v="3.96"/>
    <n v="67"/>
    <n v="1.7308333333333334"/>
    <n v="73.729457840893218"/>
    <n v="1.9046776608897416"/>
    <n v="2"/>
    <m/>
    <m/>
    <n v="14"/>
    <n v="3"/>
    <n v="3"/>
    <n v="3"/>
    <n v="3"/>
    <n v="3"/>
    <n v="4"/>
    <n v="0"/>
    <n v="2"/>
    <n v="1"/>
    <n v="2"/>
    <m/>
  </r>
  <r>
    <n v="83016"/>
    <x v="1"/>
    <n v="80"/>
    <n v="4"/>
    <n v="2"/>
    <m/>
    <n v="2"/>
    <n v="5"/>
    <n v="1"/>
    <n v="67"/>
    <n v="1.73"/>
    <n v="199"/>
    <n v="5.15"/>
    <n v="62"/>
    <n v="1.6008955223880599"/>
    <n v="69.203273275825765"/>
    <n v="1.7868904890623667"/>
    <n v="1"/>
    <n v="2"/>
    <m/>
    <n v="15"/>
    <n v="1"/>
    <n v="3"/>
    <n v="2"/>
    <n v="2"/>
    <n v="2"/>
    <m/>
    <n v="2"/>
    <n v="0"/>
    <n v="2"/>
    <n v="1"/>
    <n v="2"/>
  </r>
  <r>
    <n v="83019"/>
    <x v="1"/>
    <n v="57"/>
    <n v="4"/>
    <n v="2"/>
    <m/>
    <n v="1"/>
    <n v="2"/>
    <n v="3"/>
    <n v="76"/>
    <n v="1.97"/>
    <n v="154"/>
    <n v="3.98"/>
    <n v="80"/>
    <n v="2.0736842105263156"/>
    <n v="81.50212066367348"/>
    <n v="2.1126207593083786"/>
    <n v="1"/>
    <n v="2"/>
    <m/>
    <n v="8"/>
    <n v="2"/>
    <n v="3"/>
    <n v="2"/>
    <n v="2"/>
    <n v="2"/>
    <n v="1"/>
    <n v="0"/>
    <n v="0"/>
    <n v="2"/>
    <n v="1"/>
    <n v="2"/>
  </r>
  <r>
    <n v="83027"/>
    <x v="1"/>
    <n v="50"/>
    <n v="4"/>
    <n v="1"/>
    <n v="1"/>
    <n v="1"/>
    <n v="4"/>
    <n v="2"/>
    <n v="100"/>
    <n v="2.59"/>
    <n v="237"/>
    <n v="6.13"/>
    <n v="99"/>
    <n v="2.5640999999999998"/>
    <n v="98.199182258979704"/>
    <n v="2.5433588205075743"/>
    <n v="1"/>
    <n v="2"/>
    <m/>
    <n v="7"/>
    <n v="2"/>
    <n v="3"/>
    <n v="3"/>
    <n v="3"/>
    <n v="3"/>
    <m/>
    <n v="0"/>
    <n v="0"/>
    <n v="2"/>
    <n v="1"/>
    <n v="2"/>
  </r>
  <r>
    <n v="83033"/>
    <x v="1"/>
    <n v="60"/>
    <n v="4"/>
    <n v="2"/>
    <m/>
    <n v="1"/>
    <n v="3"/>
    <n v="5"/>
    <n v="54"/>
    <n v="1.4"/>
    <n v="141"/>
    <n v="3.65"/>
    <n v="63"/>
    <n v="1.6333333333333331"/>
    <n v="65.033498258218756"/>
    <n v="1.6860536585464121"/>
    <n v="1"/>
    <n v="1"/>
    <n v="2"/>
    <n v="3"/>
    <n v="1"/>
    <n v="2"/>
    <n v="3"/>
    <n v="3"/>
    <n v="3"/>
    <n v="2"/>
    <n v="0"/>
    <n v="0"/>
    <n v="1"/>
    <n v="1"/>
    <n v="2"/>
  </r>
  <r>
    <n v="83037"/>
    <x v="1"/>
    <n v="66"/>
    <n v="4"/>
    <n v="2"/>
    <m/>
    <n v="1"/>
    <n v="3"/>
    <n v="1"/>
    <n v="82"/>
    <n v="2.12"/>
    <n v="232"/>
    <n v="6"/>
    <n v="92"/>
    <n v="2.378536585365854"/>
    <n v="85.495885101421848"/>
    <n v="2.2103814196952967"/>
    <n v="1"/>
    <n v="1"/>
    <n v="2"/>
    <n v="7"/>
    <n v="4"/>
    <n v="0"/>
    <n v="3"/>
    <n v="3"/>
    <n v="3"/>
    <n v="0"/>
    <n v="0"/>
    <n v="0"/>
    <n v="2"/>
    <n v="1"/>
    <n v="2"/>
  </r>
  <r>
    <n v="83041"/>
    <x v="1"/>
    <n v="32"/>
    <n v="3"/>
    <n v="2"/>
    <m/>
    <n v="1"/>
    <n v="5"/>
    <n v="1"/>
    <n v="42"/>
    <n v="1.0900000000000001"/>
    <n v="176"/>
    <n v="4.55"/>
    <n v="39"/>
    <n v="1.0121428571428572"/>
    <n v="51.23235772775449"/>
    <n v="1.3296016648393429"/>
    <n v="1"/>
    <m/>
    <m/>
    <n v="6"/>
    <n v="3"/>
    <n v="2"/>
    <n v="3"/>
    <n v="3"/>
    <n v="2"/>
    <n v="0"/>
    <n v="30"/>
    <n v="0"/>
    <n v="1"/>
    <n v="1"/>
    <n v="2"/>
  </r>
  <r>
    <n v="83042"/>
    <x v="1"/>
    <n v="26"/>
    <n v="4"/>
    <n v="2"/>
    <m/>
    <n v="2"/>
    <n v="4"/>
    <n v="5"/>
    <n v="49"/>
    <n v="1.27"/>
    <n v="153"/>
    <n v="3.96"/>
    <n v="49"/>
    <n v="1.27"/>
    <n v="40.226173661293636"/>
    <n v="1.0425967459151615"/>
    <n v="2"/>
    <m/>
    <m/>
    <n v="8"/>
    <n v="4"/>
    <n v="0"/>
    <m/>
    <m/>
    <m/>
    <n v="3"/>
    <n v="0"/>
    <n v="2"/>
    <n v="2"/>
    <n v="1"/>
    <n v="2"/>
  </r>
  <r>
    <n v="83046"/>
    <x v="1"/>
    <n v="79"/>
    <n v="4"/>
    <n v="2"/>
    <m/>
    <n v="1"/>
    <n v="2"/>
    <n v="2"/>
    <n v="68"/>
    <n v="1.76"/>
    <n v="178"/>
    <n v="4.5999999999999996"/>
    <n v="68"/>
    <n v="1.76"/>
    <n v="72.029107513187711"/>
    <n v="1.8642827826942701"/>
    <n v="2"/>
    <n v="2"/>
    <m/>
    <n v="3"/>
    <n v="3"/>
    <n v="1"/>
    <n v="3"/>
    <n v="3"/>
    <n v="3"/>
    <m/>
    <n v="0"/>
    <n v="0"/>
    <n v="2"/>
    <n v="9"/>
    <n v="2"/>
  </r>
  <r>
    <n v="83050"/>
    <x v="1"/>
    <n v="46"/>
    <n v="2"/>
    <n v="2"/>
    <m/>
    <n v="2"/>
    <n v="5"/>
    <n v="1"/>
    <n v="42"/>
    <n v="1.0900000000000001"/>
    <n v="249"/>
    <n v="6.44"/>
    <n v="48"/>
    <n v="1.245714285714286"/>
    <n v="46.652652265899128"/>
    <n v="1.2107474040435728"/>
    <n v="1"/>
    <n v="1"/>
    <n v="2"/>
    <n v="8"/>
    <n v="2"/>
    <n v="0"/>
    <n v="3"/>
    <n v="3"/>
    <n v="1"/>
    <n v="1"/>
    <n v="2"/>
    <n v="1"/>
    <n v="1"/>
    <n v="2"/>
    <m/>
  </r>
  <r>
    <n v="83061"/>
    <x v="1"/>
    <n v="55"/>
    <n v="1"/>
    <n v="2"/>
    <m/>
    <n v="1"/>
    <n v="3"/>
    <n v="1"/>
    <n v="47"/>
    <n v="1.22"/>
    <n v="205"/>
    <n v="5.3"/>
    <n v="52"/>
    <n v="1.3497872340425532"/>
    <n v="46.317090771390554"/>
    <n v="1.2022734200233292"/>
    <n v="2"/>
    <n v="2"/>
    <m/>
    <n v="8"/>
    <n v="4"/>
    <n v="3"/>
    <n v="3"/>
    <n v="3"/>
    <n v="2"/>
    <n v="1"/>
    <n v="0"/>
    <n v="0"/>
    <n v="1"/>
    <n v="1"/>
    <n v="2"/>
  </r>
  <r>
    <n v="83063"/>
    <x v="1"/>
    <n v="53"/>
    <n v="4"/>
    <n v="2"/>
    <m/>
    <n v="1"/>
    <n v="4"/>
    <n v="1"/>
    <n v="63"/>
    <n v="1.63"/>
    <n v="270"/>
    <n v="6.98"/>
    <n v="73"/>
    <n v="1.8887301587301586"/>
    <n v="60.437974100772379"/>
    <n v="1.5637126632422058"/>
    <n v="1"/>
    <n v="2"/>
    <m/>
    <n v="9"/>
    <n v="1"/>
    <n v="0"/>
    <m/>
    <m/>
    <m/>
    <m/>
    <n v="1"/>
    <n v="0"/>
    <n v="1"/>
    <n v="1"/>
    <n v="2"/>
  </r>
  <r>
    <n v="83065"/>
    <x v="1"/>
    <n v="44"/>
    <n v="4"/>
    <n v="2"/>
    <m/>
    <n v="1"/>
    <n v="3"/>
    <n v="6"/>
    <n v="55"/>
    <n v="1.42"/>
    <n v="168"/>
    <n v="4.34"/>
    <n v="55"/>
    <n v="1.42"/>
    <n v="64.044023892626782"/>
    <n v="1.6535002532278187"/>
    <n v="1"/>
    <n v="2"/>
    <m/>
    <n v="9"/>
    <n v="2"/>
    <n v="3"/>
    <m/>
    <m/>
    <m/>
    <n v="1"/>
    <n v="0"/>
    <n v="1"/>
    <n v="1"/>
    <n v="1"/>
    <n v="2"/>
  </r>
  <r>
    <n v="83067"/>
    <x v="1"/>
    <n v="34"/>
    <n v="3"/>
    <n v="2"/>
    <m/>
    <n v="1"/>
    <n v="4"/>
    <n v="1"/>
    <n v="51"/>
    <n v="1.32"/>
    <n v="183"/>
    <n v="4.7300000000000004"/>
    <n v="57"/>
    <n v="1.4752941176470591"/>
    <n v="53.911442692910597"/>
    <n v="1.3953549873459212"/>
    <n v="2"/>
    <m/>
    <m/>
    <n v="14"/>
    <n v="4"/>
    <n v="1"/>
    <n v="3"/>
    <n v="2"/>
    <n v="2"/>
    <n v="2"/>
    <n v="0"/>
    <n v="0"/>
    <n v="1"/>
    <n v="1"/>
    <n v="2"/>
  </r>
  <r>
    <n v="83068"/>
    <x v="1"/>
    <n v="59"/>
    <n v="1"/>
    <n v="2"/>
    <m/>
    <n v="1"/>
    <n v="3"/>
    <n v="1"/>
    <n v="33"/>
    <n v="0.85"/>
    <n v="236"/>
    <n v="6.1"/>
    <n v="42"/>
    <n v="1.0818181818181818"/>
    <n v="34.817353385651728"/>
    <n v="0.89681061750921121"/>
    <n v="1"/>
    <n v="2"/>
    <m/>
    <n v="9"/>
    <n v="3"/>
    <n v="2"/>
    <n v="3"/>
    <n v="3"/>
    <n v="2"/>
    <n v="0"/>
    <n v="0"/>
    <n v="0"/>
    <n v="1"/>
    <n v="1"/>
    <n v="1"/>
  </r>
  <r>
    <n v="83069"/>
    <x v="1"/>
    <n v="25"/>
    <n v="6"/>
    <n v="2"/>
    <m/>
    <n v="2"/>
    <n v="5"/>
    <n v="1"/>
    <n v="33"/>
    <n v="0.85"/>
    <n v="179"/>
    <n v="4.63"/>
    <n v="40"/>
    <n v="1.0303030303030303"/>
    <n v="40.583808098606077"/>
    <n v="1.0453405116307626"/>
    <n v="1"/>
    <m/>
    <m/>
    <n v="9"/>
    <n v="3"/>
    <n v="2"/>
    <n v="3"/>
    <n v="3"/>
    <n v="3"/>
    <n v="2"/>
    <n v="1"/>
    <n v="0"/>
    <n v="1"/>
    <n v="1"/>
    <n v="1"/>
  </r>
  <r>
    <n v="83070"/>
    <x v="1"/>
    <n v="71"/>
    <n v="6"/>
    <n v="2"/>
    <m/>
    <n v="2"/>
    <n v="5"/>
    <n v="2"/>
    <n v="33"/>
    <n v="0.85"/>
    <n v="215"/>
    <n v="5.56"/>
    <n v="42"/>
    <n v="1.0818181818181818"/>
    <n v="35.085633178664388"/>
    <n v="0.9037208546019615"/>
    <n v="1"/>
    <n v="2"/>
    <m/>
    <n v="15"/>
    <n v="3"/>
    <n v="3"/>
    <n v="3"/>
    <n v="3"/>
    <n v="3"/>
    <n v="0"/>
    <n v="0"/>
    <n v="3"/>
    <n v="1"/>
    <n v="1"/>
    <n v="2"/>
  </r>
  <r>
    <n v="83073"/>
    <x v="1"/>
    <n v="53"/>
    <n v="3"/>
    <n v="2"/>
    <m/>
    <n v="1"/>
    <n v="4"/>
    <n v="1"/>
    <n v="51"/>
    <n v="1.32"/>
    <n v="160"/>
    <n v="4.1399999999999997"/>
    <n v="59"/>
    <n v="1.527058823529412"/>
    <n v="59.619359041739017"/>
    <n v="1.54308929284501"/>
    <n v="1"/>
    <n v="1"/>
    <n v="2"/>
    <n v="9"/>
    <n v="2"/>
    <n v="3"/>
    <n v="3"/>
    <n v="3"/>
    <n v="3"/>
    <m/>
    <n v="1"/>
    <n v="0"/>
    <n v="1"/>
    <n v="1"/>
    <n v="2"/>
  </r>
  <r>
    <n v="83074"/>
    <x v="1"/>
    <n v="27"/>
    <n v="3"/>
    <n v="2"/>
    <m/>
    <n v="1"/>
    <n v="5"/>
    <n v="6"/>
    <n v="48"/>
    <n v="1.24"/>
    <n v="192"/>
    <n v="4.97"/>
    <n v="53"/>
    <n v="1.3691666666666666"/>
    <n v="51.47247654968362"/>
    <n v="1.3297056442001602"/>
    <n v="2"/>
    <m/>
    <m/>
    <n v="10"/>
    <n v="3"/>
    <n v="2"/>
    <n v="3"/>
    <n v="3"/>
    <n v="1"/>
    <n v="1"/>
    <n v="0"/>
    <n v="2"/>
    <n v="1"/>
    <n v="1"/>
    <n v="2"/>
  </r>
  <r>
    <n v="83075"/>
    <x v="1"/>
    <n v="77"/>
    <n v="6"/>
    <n v="2"/>
    <m/>
    <n v="2"/>
    <n v="5"/>
    <n v="2"/>
    <n v="81"/>
    <n v="2.09"/>
    <n v="211"/>
    <n v="5.46"/>
    <n v="90"/>
    <n v="2.322222222222222"/>
    <n v="71.629592083132664"/>
    <n v="1.8482203389351513"/>
    <n v="2"/>
    <n v="2"/>
    <m/>
    <n v="15"/>
    <n v="3"/>
    <n v="3"/>
    <n v="0"/>
    <n v="3"/>
    <n v="3"/>
    <n v="1"/>
    <n v="0"/>
    <n v="0"/>
    <n v="1"/>
    <n v="1"/>
    <n v="2"/>
  </r>
  <r>
    <n v="83083"/>
    <x v="1"/>
    <n v="23"/>
    <n v="2"/>
    <n v="2"/>
    <m/>
    <n v="2"/>
    <n v="2"/>
    <n v="1"/>
    <n v="45"/>
    <n v="1.1599999999999999"/>
    <n v="190"/>
    <n v="4.91"/>
    <n v="45"/>
    <n v="1.1599999999999999"/>
    <n v="42.944267161752542"/>
    <n v="1.1070077757251764"/>
    <n v="1"/>
    <m/>
    <m/>
    <n v="14"/>
    <n v="3"/>
    <n v="2"/>
    <m/>
    <m/>
    <m/>
    <n v="4"/>
    <n v="2"/>
    <n v="10"/>
    <n v="1"/>
    <n v="1"/>
    <n v="2"/>
  </r>
  <r>
    <n v="83088"/>
    <x v="1"/>
    <n v="78"/>
    <n v="4"/>
    <n v="2"/>
    <m/>
    <n v="1"/>
    <n v="4"/>
    <n v="1"/>
    <n v="88"/>
    <n v="2.2799999999999998"/>
    <n v="221"/>
    <n v="5.72"/>
    <n v="87"/>
    <n v="2.2540909090909089"/>
    <n v="87.9741095185109"/>
    <n v="2.2793292011614188"/>
    <n v="1"/>
    <n v="2"/>
    <m/>
    <n v="9"/>
    <n v="3"/>
    <n v="3"/>
    <n v="3"/>
    <n v="2"/>
    <n v="3"/>
    <n v="1"/>
    <n v="0"/>
    <n v="0"/>
    <n v="1"/>
    <n v="1"/>
    <n v="2"/>
  </r>
  <r>
    <n v="83096"/>
    <x v="1"/>
    <n v="23"/>
    <n v="1"/>
    <n v="2"/>
    <m/>
    <n v="1"/>
    <n v="4"/>
    <n v="6"/>
    <n v="48"/>
    <n v="1.24"/>
    <n v="195"/>
    <n v="5.04"/>
    <n v="48"/>
    <n v="1.24"/>
    <n v="48.555438275822638"/>
    <n v="1.2543488221254182"/>
    <n v="2"/>
    <m/>
    <m/>
    <n v="77"/>
    <n v="1"/>
    <n v="3"/>
    <n v="3"/>
    <n v="2"/>
    <n v="3"/>
    <n v="0"/>
    <n v="2"/>
    <n v="4"/>
    <n v="1"/>
    <n v="1"/>
    <n v="2"/>
  </r>
  <r>
    <n v="83098"/>
    <x v="1"/>
    <n v="80"/>
    <n v="3"/>
    <n v="2"/>
    <m/>
    <n v="1"/>
    <n v="4"/>
    <n v="1"/>
    <n v="40"/>
    <n v="1.03"/>
    <n v="131"/>
    <n v="3.39"/>
    <n v="45"/>
    <n v="1.1587499999999999"/>
    <n v="35.648408491322861"/>
    <n v="0.91794651865156374"/>
    <n v="2"/>
    <n v="2"/>
    <m/>
    <n v="4"/>
    <n v="4"/>
    <n v="3"/>
    <n v="3"/>
    <n v="3"/>
    <n v="3"/>
    <m/>
    <n v="4"/>
    <n v="0"/>
    <n v="2"/>
    <n v="1"/>
    <n v="2"/>
  </r>
  <r>
    <n v="83100"/>
    <x v="1"/>
    <n v="57"/>
    <n v="4"/>
    <n v="2"/>
    <m/>
    <n v="1"/>
    <n v="1"/>
    <n v="5"/>
    <n v="43"/>
    <n v="1.1100000000000001"/>
    <n v="241"/>
    <n v="6.23"/>
    <n v="42"/>
    <n v="1.084186046511628"/>
    <n v="40.796432831814236"/>
    <n v="1.0531172196119489"/>
    <n v="1"/>
    <n v="2"/>
    <m/>
    <n v="5"/>
    <n v="4"/>
    <n v="0"/>
    <m/>
    <m/>
    <m/>
    <m/>
    <n v="0"/>
    <n v="30"/>
    <n v="2"/>
    <n v="1"/>
    <n v="1"/>
  </r>
  <r>
    <n v="83101"/>
    <x v="1"/>
    <n v="21"/>
    <n v="7"/>
    <n v="2"/>
    <m/>
    <n v="1"/>
    <n v="5"/>
    <n v="5"/>
    <n v="51"/>
    <n v="1.32"/>
    <n v="91"/>
    <n v="2.35"/>
    <n v="46"/>
    <n v="1.1905882352941177"/>
    <n v="49.762617685026065"/>
    <n v="1.2879736342006747"/>
    <n v="1"/>
    <m/>
    <m/>
    <n v="15"/>
    <n v="4"/>
    <n v="3"/>
    <n v="2"/>
    <n v="2"/>
    <n v="2"/>
    <m/>
    <n v="0"/>
    <n v="0"/>
    <n v="1"/>
    <n v="1"/>
    <n v="2"/>
  </r>
  <r>
    <n v="83103"/>
    <x v="1"/>
    <n v="32"/>
    <n v="4"/>
    <n v="2"/>
    <m/>
    <n v="2"/>
    <n v="4"/>
    <n v="3"/>
    <n v="44"/>
    <n v="1.1399999999999999"/>
    <n v="219"/>
    <n v="5.66"/>
    <n v="53"/>
    <n v="1.3731818181818181"/>
    <n v="43.927549607535461"/>
    <n v="1.1381228761952367"/>
    <n v="1"/>
    <m/>
    <m/>
    <n v="8"/>
    <n v="3"/>
    <n v="2"/>
    <m/>
    <m/>
    <m/>
    <n v="6"/>
    <n v="0"/>
    <n v="8"/>
    <n v="1"/>
    <n v="1"/>
    <n v="2"/>
  </r>
  <r>
    <n v="83108"/>
    <x v="1"/>
    <n v="49"/>
    <n v="4"/>
    <n v="2"/>
    <m/>
    <n v="1"/>
    <n v="4"/>
    <n v="6"/>
    <n v="60"/>
    <n v="1.55"/>
    <n v="148"/>
    <n v="3.83"/>
    <n v="66"/>
    <n v="1.7049999999999998"/>
    <n v="59.801012476042942"/>
    <n v="1.5448594889644427"/>
    <n v="2"/>
    <n v="2"/>
    <m/>
    <n v="12"/>
    <n v="3"/>
    <n v="0"/>
    <n v="3"/>
    <n v="2"/>
    <n v="1"/>
    <n v="4"/>
    <n v="0"/>
    <n v="2"/>
    <n v="1"/>
    <n v="1"/>
    <n v="2"/>
  </r>
  <r>
    <n v="83111"/>
    <x v="1"/>
    <n v="64"/>
    <n v="6"/>
    <n v="2"/>
    <m/>
    <n v="2"/>
    <n v="3"/>
    <n v="1"/>
    <n v="42"/>
    <n v="1.0900000000000001"/>
    <n v="201"/>
    <n v="5.2"/>
    <n v="48"/>
    <n v="1.245714285714286"/>
    <n v="40.379370963157768"/>
    <n v="1.0479408178533802"/>
    <n v="1"/>
    <n v="2"/>
    <m/>
    <n v="9"/>
    <n v="3"/>
    <n v="3"/>
    <n v="3"/>
    <n v="3"/>
    <n v="3"/>
    <m/>
    <n v="0"/>
    <n v="0"/>
    <n v="1"/>
    <n v="2"/>
    <m/>
  </r>
  <r>
    <n v="83116"/>
    <x v="1"/>
    <n v="65"/>
    <n v="4"/>
    <n v="2"/>
    <m/>
    <n v="1"/>
    <n v="3"/>
    <n v="4"/>
    <n v="64"/>
    <n v="1.66"/>
    <n v="176"/>
    <n v="4.55"/>
    <n v="66"/>
    <n v="1.7118749999999998"/>
    <n v="57.056552157352606"/>
    <n v="1.4799043215813332"/>
    <n v="2"/>
    <n v="2"/>
    <m/>
    <n v="6"/>
    <n v="3"/>
    <n v="0"/>
    <n v="3"/>
    <n v="3"/>
    <n v="3"/>
    <n v="1"/>
    <n v="0"/>
    <n v="0"/>
    <n v="1"/>
    <n v="1"/>
    <n v="2"/>
  </r>
  <r>
    <n v="83118"/>
    <x v="1"/>
    <n v="71"/>
    <n v="6"/>
    <n v="2"/>
    <m/>
    <n v="2"/>
    <n v="4"/>
    <n v="1"/>
    <n v="83"/>
    <n v="2.15"/>
    <n v="158"/>
    <n v="4.09"/>
    <n v="86"/>
    <n v="2.2277108433734942"/>
    <n v="76.25192956073586"/>
    <n v="1.9752005850070133"/>
    <n v="1"/>
    <n v="2"/>
    <m/>
    <n v="7"/>
    <n v="2"/>
    <n v="3"/>
    <n v="3"/>
    <n v="3"/>
    <n v="3"/>
    <m/>
    <n v="0"/>
    <n v="0"/>
    <n v="1"/>
    <n v="1"/>
    <n v="2"/>
  </r>
  <r>
    <n v="83122"/>
    <x v="1"/>
    <n v="48"/>
    <n v="3"/>
    <n v="2"/>
    <m/>
    <n v="1"/>
    <n v="2"/>
    <n v="1"/>
    <n v="29"/>
    <n v="0.75"/>
    <n v="218"/>
    <n v="5.64"/>
    <n v="24"/>
    <n v="0.62068965517241381"/>
    <n v="26.982834528839771"/>
    <n v="0.69783192746999401"/>
    <n v="2"/>
    <n v="2"/>
    <m/>
    <n v="5"/>
    <n v="1"/>
    <n v="3"/>
    <n v="3"/>
    <n v="3"/>
    <n v="3"/>
    <n v="1"/>
    <n v="0"/>
    <n v="0"/>
    <n v="1"/>
    <n v="1"/>
    <n v="2"/>
  </r>
  <r>
    <n v="83129"/>
    <x v="1"/>
    <n v="74"/>
    <n v="6"/>
    <n v="2"/>
    <m/>
    <n v="2"/>
    <n v="3"/>
    <n v="1"/>
    <n v="50"/>
    <n v="1.29"/>
    <n v="121"/>
    <n v="3.13"/>
    <n v="59"/>
    <n v="1.5222"/>
    <n v="51.959486977500738"/>
    <n v="1.3405547640195192"/>
    <n v="1"/>
    <n v="2"/>
    <m/>
    <n v="15"/>
    <n v="1"/>
    <n v="3"/>
    <n v="3"/>
    <n v="3"/>
    <n v="3"/>
    <m/>
    <n v="0"/>
    <n v="0"/>
    <n v="2"/>
    <n v="1"/>
    <n v="2"/>
  </r>
  <r>
    <n v="83131"/>
    <x v="1"/>
    <n v="30"/>
    <n v="6"/>
    <n v="2"/>
    <m/>
    <n v="2"/>
    <n v="5"/>
    <n v="1"/>
    <n v="88"/>
    <n v="2.2799999999999998"/>
    <n v="182"/>
    <n v="4.71"/>
    <n v="89"/>
    <n v="2.3059090909090907"/>
    <n v="89.582130761106484"/>
    <n v="2.3209915697195771"/>
    <n v="1"/>
    <m/>
    <m/>
    <n v="15"/>
    <n v="2"/>
    <n v="0"/>
    <m/>
    <m/>
    <m/>
    <n v="3"/>
    <n v="2"/>
    <n v="0"/>
    <n v="1"/>
    <n v="1"/>
    <n v="2"/>
  </r>
  <r>
    <n v="83140"/>
    <x v="1"/>
    <n v="44"/>
    <n v="6"/>
    <n v="2"/>
    <m/>
    <n v="2"/>
    <n v="1"/>
    <n v="1"/>
    <n v="44"/>
    <n v="1.1399999999999999"/>
    <n v="149"/>
    <n v="3.85"/>
    <n v="46"/>
    <n v="1.1918181818181817"/>
    <n v="52.232829767669429"/>
    <n v="1.3533051348896168"/>
    <n v="1"/>
    <n v="2"/>
    <m/>
    <n v="1"/>
    <n v="3"/>
    <n v="2"/>
    <n v="2"/>
    <n v="2"/>
    <n v="3"/>
    <m/>
    <n v="0"/>
    <n v="0"/>
    <n v="2"/>
    <n v="2"/>
    <m/>
  </r>
  <r>
    <n v="83144"/>
    <x v="1"/>
    <n v="34"/>
    <n v="3"/>
    <n v="2"/>
    <m/>
    <n v="1"/>
    <n v="2"/>
    <n v="1"/>
    <n v="34"/>
    <n v="0.88"/>
    <n v="203"/>
    <n v="5.25"/>
    <n v="37"/>
    <n v="0.95764705882352952"/>
    <n v="35.089141100207293"/>
    <n v="0.90818953435830641"/>
    <n v="2"/>
    <m/>
    <m/>
    <n v="6"/>
    <n v="4"/>
    <n v="1"/>
    <n v="3"/>
    <n v="3"/>
    <n v="1"/>
    <m/>
    <n v="0"/>
    <n v="1"/>
    <n v="1"/>
    <n v="2"/>
    <m/>
  </r>
  <r>
    <n v="83150"/>
    <x v="1"/>
    <n v="43"/>
    <n v="2"/>
    <n v="2"/>
    <m/>
    <n v="2"/>
    <n v="2"/>
    <n v="3"/>
    <n v="32"/>
    <n v="0.83"/>
    <n v="186"/>
    <n v="4.8099999999999996"/>
    <n v="26"/>
    <n v="0.67437499999999995"/>
    <n v="25.728731267099626"/>
    <n v="0.66733896724039654"/>
    <n v="1"/>
    <n v="2"/>
    <m/>
    <n v="12"/>
    <n v="4"/>
    <n v="1"/>
    <m/>
    <m/>
    <m/>
    <n v="4"/>
    <n v="0"/>
    <n v="0"/>
    <n v="1"/>
    <n v="1"/>
    <n v="2"/>
  </r>
  <r>
    <n v="83151"/>
    <x v="1"/>
    <n v="23"/>
    <n v="1"/>
    <n v="2"/>
    <m/>
    <n v="2"/>
    <n v="1"/>
    <n v="6"/>
    <n v="37"/>
    <n v="0.96"/>
    <n v="155"/>
    <n v="4.01"/>
    <n v="31"/>
    <n v="0.80432432432432432"/>
    <n v="36.003889763870326"/>
    <n v="0.93415497765717592"/>
    <n v="1"/>
    <m/>
    <m/>
    <n v="4"/>
    <n v="3"/>
    <n v="3"/>
    <n v="3"/>
    <n v="1"/>
    <n v="3"/>
    <m/>
    <n v="0"/>
    <n v="0"/>
    <n v="2"/>
    <n v="1"/>
    <n v="2"/>
  </r>
  <r>
    <n v="83160"/>
    <x v="1"/>
    <n v="80"/>
    <n v="3"/>
    <n v="2"/>
    <m/>
    <n v="1"/>
    <n v="4"/>
    <n v="1"/>
    <n v="47"/>
    <n v="1.22"/>
    <n v="164"/>
    <n v="4.24"/>
    <n v="53"/>
    <n v="1.3757446808510638"/>
    <n v="44.306241855718611"/>
    <n v="1.1500769162548237"/>
    <n v="1"/>
    <n v="2"/>
    <m/>
    <n v="15"/>
    <n v="2"/>
    <n v="3"/>
    <n v="3"/>
    <n v="3"/>
    <n v="3"/>
    <n v="0"/>
    <n v="1"/>
    <n v="0"/>
    <n v="1"/>
    <n v="1"/>
    <n v="2"/>
  </r>
  <r>
    <n v="83165"/>
    <x v="1"/>
    <n v="47"/>
    <n v="6"/>
    <n v="2"/>
    <m/>
    <n v="2"/>
    <n v="1"/>
    <n v="4"/>
    <n v="50"/>
    <n v="1.29"/>
    <n v="160"/>
    <n v="4.1399999999999997"/>
    <n v="47"/>
    <n v="1.2126000000000001"/>
    <n v="62.864062948851426"/>
    <n v="1.6218928240803669"/>
    <n v="1"/>
    <n v="2"/>
    <m/>
    <n v="8"/>
    <n v="1"/>
    <n v="0"/>
    <m/>
    <m/>
    <m/>
    <m/>
    <n v="0"/>
    <n v="0"/>
    <n v="1"/>
    <n v="1"/>
    <n v="2"/>
  </r>
  <r>
    <n v="83170"/>
    <x v="1"/>
    <n v="68"/>
    <n v="1"/>
    <n v="2"/>
    <m/>
    <n v="1"/>
    <n v="2"/>
    <n v="4"/>
    <n v="57"/>
    <n v="1.47"/>
    <n v="154"/>
    <n v="3.98"/>
    <n v="53"/>
    <n v="1.3668421052631579"/>
    <n v="48.07428600712116"/>
    <n v="1.2398105338678616"/>
    <n v="1"/>
    <n v="2"/>
    <m/>
    <n v="2"/>
    <n v="3"/>
    <n v="1"/>
    <m/>
    <m/>
    <m/>
    <m/>
    <n v="3"/>
    <n v="0"/>
    <n v="2"/>
    <n v="1"/>
    <n v="2"/>
  </r>
  <r>
    <n v="83171"/>
    <x v="1"/>
    <n v="52"/>
    <n v="3"/>
    <n v="2"/>
    <m/>
    <n v="1"/>
    <n v="4"/>
    <n v="1"/>
    <n v="53"/>
    <n v="1.37"/>
    <n v="175"/>
    <n v="4.53"/>
    <n v="60"/>
    <n v="1.5509433962264152"/>
    <n v="45.947273596612241"/>
    <n v="1.1876936759879013"/>
    <n v="2"/>
    <n v="2"/>
    <m/>
    <n v="4"/>
    <n v="2"/>
    <n v="2"/>
    <n v="2"/>
    <n v="2"/>
    <n v="3"/>
    <m/>
    <n v="0"/>
    <n v="2"/>
    <n v="1"/>
    <n v="1"/>
    <n v="2"/>
  </r>
  <r>
    <n v="83174"/>
    <x v="1"/>
    <n v="44"/>
    <n v="6"/>
    <n v="2"/>
    <m/>
    <n v="2"/>
    <n v="5"/>
    <n v="1"/>
    <n v="62"/>
    <n v="1.6"/>
    <n v="204"/>
    <n v="5.28"/>
    <n v="60"/>
    <n v="1.5483870967741935"/>
    <n v="59.021406123207477"/>
    <n v="1.5231330612440641"/>
    <n v="1"/>
    <n v="2"/>
    <m/>
    <n v="15"/>
    <n v="3"/>
    <n v="3"/>
    <n v="3"/>
    <n v="1"/>
    <n v="2"/>
    <n v="0"/>
    <n v="0"/>
    <n v="0"/>
    <n v="1"/>
    <n v="1"/>
    <n v="2"/>
  </r>
  <r>
    <n v="83177"/>
    <x v="1"/>
    <n v="36"/>
    <n v="3"/>
    <n v="2"/>
    <m/>
    <n v="1"/>
    <n v="5"/>
    <n v="1"/>
    <n v="64"/>
    <n v="1.66"/>
    <n v="155"/>
    <n v="4.01"/>
    <n v="59"/>
    <n v="1.5303125"/>
    <n v="62.93829224325178"/>
    <n v="1.6324619550593429"/>
    <n v="2"/>
    <m/>
    <m/>
    <n v="15"/>
    <n v="2"/>
    <n v="3"/>
    <n v="3"/>
    <n v="3"/>
    <n v="3"/>
    <n v="1"/>
    <n v="0"/>
    <n v="0"/>
    <n v="1"/>
    <n v="1"/>
    <n v="2"/>
  </r>
  <r>
    <n v="83182"/>
    <x v="1"/>
    <n v="45"/>
    <n v="4"/>
    <n v="2"/>
    <m/>
    <n v="1"/>
    <n v="5"/>
    <n v="1"/>
    <n v="57"/>
    <n v="1.47"/>
    <n v="137"/>
    <n v="3.54"/>
    <n v="64"/>
    <n v="1.6505263157894736"/>
    <n v="62.972570766831467"/>
    <n v="1.6240294566182853"/>
    <n v="2"/>
    <n v="2"/>
    <m/>
    <n v="14"/>
    <n v="3"/>
    <n v="0"/>
    <m/>
    <m/>
    <m/>
    <n v="1"/>
    <n v="4"/>
    <n v="0"/>
    <n v="1"/>
    <n v="1"/>
    <n v="2"/>
  </r>
  <r>
    <n v="83184"/>
    <x v="1"/>
    <n v="59"/>
    <n v="3"/>
    <n v="2"/>
    <m/>
    <n v="1"/>
    <n v="5"/>
    <n v="5"/>
    <n v="73"/>
    <n v="1.89"/>
    <n v="225"/>
    <n v="5.82"/>
    <n v="71"/>
    <n v="1.8382191780821917"/>
    <n v="63.108810676615775"/>
    <n v="1.6339130435452576"/>
    <n v="2"/>
    <n v="2"/>
    <m/>
    <n v="3"/>
    <n v="3"/>
    <n v="3"/>
    <n v="3"/>
    <n v="3"/>
    <n v="3"/>
    <m/>
    <n v="0"/>
    <n v="0"/>
    <n v="1"/>
    <n v="2"/>
    <m/>
  </r>
  <r>
    <n v="83186"/>
    <x v="1"/>
    <n v="64"/>
    <n v="3"/>
    <n v="2"/>
    <m/>
    <n v="1"/>
    <n v="4"/>
    <n v="2"/>
    <n v="42"/>
    <n v="1.0900000000000001"/>
    <n v="212"/>
    <n v="5.48"/>
    <n v="52"/>
    <n v="1.3495238095238098"/>
    <n v="58.446358941126832"/>
    <n v="1.5168221725197202"/>
    <n v="2"/>
    <n v="1"/>
    <n v="1"/>
    <n v="6"/>
    <n v="3"/>
    <n v="3"/>
    <n v="3"/>
    <n v="2"/>
    <n v="1"/>
    <n v="2"/>
    <n v="0"/>
    <n v="4"/>
    <n v="1"/>
    <n v="2"/>
    <m/>
  </r>
  <r>
    <n v="83191"/>
    <x v="1"/>
    <n v="62"/>
    <n v="6"/>
    <n v="2"/>
    <m/>
    <n v="2"/>
    <n v="1"/>
    <n v="3"/>
    <n v="40"/>
    <n v="1.03"/>
    <n v="246"/>
    <n v="6.36"/>
    <n v="49"/>
    <n v="1.2617499999999999"/>
    <n v="32.663546204670396"/>
    <n v="0.84108631477026274"/>
    <n v="1"/>
    <n v="1"/>
    <n v="1"/>
    <n v="10"/>
    <n v="3"/>
    <n v="2"/>
    <m/>
    <m/>
    <m/>
    <m/>
    <n v="0"/>
    <n v="0"/>
    <n v="1"/>
    <n v="2"/>
    <m/>
  </r>
  <r>
    <n v="83196"/>
    <x v="1"/>
    <n v="61"/>
    <n v="4"/>
    <n v="2"/>
    <m/>
    <n v="1"/>
    <n v="1"/>
    <n v="5"/>
    <n v="68"/>
    <n v="1.76"/>
    <n v="273"/>
    <n v="7.06"/>
    <n v="72"/>
    <n v="1.8635294117647059"/>
    <n v="62.585805146028491"/>
    <n v="1.6198678978972081"/>
    <n v="1"/>
    <n v="1"/>
    <n v="1"/>
    <n v="2"/>
    <n v="3"/>
    <n v="0"/>
    <m/>
    <m/>
    <m/>
    <m/>
    <n v="0"/>
    <n v="0"/>
    <n v="2"/>
    <n v="2"/>
    <m/>
  </r>
  <r>
    <n v="83197"/>
    <x v="1"/>
    <n v="25"/>
    <n v="1"/>
    <n v="2"/>
    <m/>
    <n v="1"/>
    <n v="2"/>
    <n v="4"/>
    <n v="45"/>
    <n v="1.1599999999999999"/>
    <n v="165"/>
    <n v="4.2699999999999996"/>
    <n v="47"/>
    <n v="1.2115555555555555"/>
    <n v="50.982916244307951"/>
    <n v="1.3142262854088271"/>
    <n v="1"/>
    <m/>
    <m/>
    <n v="5"/>
    <n v="4"/>
    <n v="1"/>
    <n v="3"/>
    <n v="2"/>
    <n v="1"/>
    <n v="0"/>
    <n v="0"/>
    <n v="0"/>
    <n v="1"/>
    <n v="2"/>
    <m/>
  </r>
  <r>
    <n v="83201"/>
    <x v="1"/>
    <n v="53"/>
    <n v="3"/>
    <n v="2"/>
    <m/>
    <n v="1"/>
    <n v="3"/>
    <n v="1"/>
    <n v="36"/>
    <n v="0.93"/>
    <n v="201"/>
    <n v="5.2"/>
    <n v="34"/>
    <n v="0.87833333333333341"/>
    <n v="34.963225599949659"/>
    <n v="0.90321666133203293"/>
    <n v="2"/>
    <n v="1"/>
    <n v="1"/>
    <n v="99"/>
    <n v="4"/>
    <n v="3"/>
    <n v="3"/>
    <n v="3"/>
    <n v="3"/>
    <n v="1"/>
    <n v="2"/>
    <n v="8"/>
    <n v="1"/>
    <n v="2"/>
    <m/>
  </r>
  <r>
    <n v="83203"/>
    <x v="1"/>
    <n v="61"/>
    <n v="3"/>
    <n v="2"/>
    <m/>
    <n v="1"/>
    <n v="3"/>
    <n v="1"/>
    <n v="55"/>
    <n v="1.42"/>
    <n v="211"/>
    <n v="5.46"/>
    <n v="49"/>
    <n v="1.265090909090909"/>
    <n v="49.933128674577574"/>
    <n v="1.2891825948709119"/>
    <n v="2"/>
    <n v="1"/>
    <n v="1"/>
    <n v="14"/>
    <n v="3"/>
    <n v="2"/>
    <n v="3"/>
    <n v="3"/>
    <n v="3"/>
    <n v="0"/>
    <n v="0"/>
    <n v="0"/>
    <n v="2"/>
    <n v="1"/>
    <n v="2"/>
  </r>
  <r>
    <n v="83208"/>
    <x v="1"/>
    <n v="30"/>
    <n v="6"/>
    <n v="2"/>
    <m/>
    <n v="2"/>
    <n v="4"/>
    <n v="1"/>
    <n v="46"/>
    <n v="1.19"/>
    <n v="126"/>
    <n v="3.26"/>
    <n v="40"/>
    <n v="1.034782608695652"/>
    <n v="45.461317354486255"/>
    <n v="1.1760645141704054"/>
    <n v="1"/>
    <m/>
    <m/>
    <n v="8"/>
    <n v="3"/>
    <n v="2"/>
    <n v="3"/>
    <n v="3"/>
    <n v="3"/>
    <m/>
    <n v="0"/>
    <n v="1"/>
    <n v="2"/>
    <n v="2"/>
    <m/>
  </r>
  <r>
    <n v="83210"/>
    <x v="1"/>
    <n v="63"/>
    <n v="3"/>
    <n v="2"/>
    <m/>
    <n v="1"/>
    <n v="5"/>
    <n v="1"/>
    <n v="66"/>
    <n v="1.71"/>
    <n v="219"/>
    <n v="5.66"/>
    <n v="60"/>
    <n v="1.5545454545454545"/>
    <n v="61.659443283177445"/>
    <n v="1.5975401214277793"/>
    <n v="2"/>
    <n v="1"/>
    <n v="2"/>
    <m/>
    <n v="3"/>
    <n v="0"/>
    <n v="3"/>
    <n v="3"/>
    <n v="3"/>
    <n v="1"/>
    <n v="0"/>
    <n v="0"/>
    <n v="1"/>
    <n v="1"/>
    <n v="2"/>
  </r>
  <r>
    <n v="83214"/>
    <x v="1"/>
    <n v="42"/>
    <n v="1"/>
    <n v="2"/>
    <m/>
    <n v="1"/>
    <n v="5"/>
    <n v="1"/>
    <n v="60"/>
    <n v="1.55"/>
    <n v="189"/>
    <n v="4.8899999999999997"/>
    <n v="67"/>
    <n v="1.7308333333333334"/>
    <n v="67.620667883522628"/>
    <n v="1.7468672536576679"/>
    <n v="2"/>
    <n v="2"/>
    <m/>
    <n v="15"/>
    <n v="4"/>
    <n v="1"/>
    <n v="3"/>
    <n v="3"/>
    <n v="2"/>
    <n v="0"/>
    <n v="0"/>
    <n v="0"/>
    <n v="1"/>
    <n v="1"/>
    <n v="2"/>
  </r>
  <r>
    <n v="83215"/>
    <x v="1"/>
    <n v="42"/>
    <n v="3"/>
    <n v="2"/>
    <m/>
    <n v="1"/>
    <n v="3"/>
    <n v="1"/>
    <n v="34"/>
    <n v="0.88"/>
    <n v="292"/>
    <n v="7.55"/>
    <n v="38"/>
    <n v="0.98352941176470576"/>
    <n v="29.377047573730181"/>
    <n v="0.76034711367301644"/>
    <n v="2"/>
    <n v="2"/>
    <m/>
    <n v="4"/>
    <n v="5"/>
    <n v="3"/>
    <n v="3"/>
    <n v="3"/>
    <n v="3"/>
    <n v="2"/>
    <n v="0"/>
    <n v="0"/>
    <n v="1"/>
    <n v="2"/>
    <m/>
  </r>
  <r>
    <n v="83222"/>
    <x v="1"/>
    <n v="51"/>
    <n v="2"/>
    <n v="2"/>
    <m/>
    <n v="2"/>
    <n v="4"/>
    <n v="3"/>
    <n v="34"/>
    <n v="0.88"/>
    <n v="178"/>
    <n v="4.5999999999999996"/>
    <n v="38"/>
    <n v="0.98352941176470576"/>
    <n v="36.321578848415122"/>
    <n v="0.9400879231354502"/>
    <n v="2"/>
    <n v="2"/>
    <m/>
    <n v="7"/>
    <n v="3"/>
    <n v="0"/>
    <m/>
    <m/>
    <m/>
    <n v="1"/>
    <n v="0"/>
    <n v="0"/>
    <n v="1"/>
    <n v="2"/>
    <m/>
  </r>
  <r>
    <n v="83236"/>
    <x v="1"/>
    <n v="52"/>
    <n v="3"/>
    <n v="2"/>
    <m/>
    <n v="2"/>
    <n v="5"/>
    <n v="1"/>
    <n v="64"/>
    <n v="1.66"/>
    <n v="230"/>
    <n v="5.95"/>
    <n v="59"/>
    <n v="1.5303125"/>
    <n v="68.935263720757973"/>
    <n v="1.7880084027571599"/>
    <n v="2"/>
    <n v="1"/>
    <n v="2"/>
    <n v="8"/>
    <n v="3"/>
    <n v="1"/>
    <m/>
    <m/>
    <m/>
    <n v="0"/>
    <n v="0"/>
    <n v="0"/>
    <n v="1"/>
    <n v="1"/>
    <n v="2"/>
  </r>
  <r>
    <n v="83237"/>
    <x v="1"/>
    <n v="52"/>
    <n v="3"/>
    <n v="2"/>
    <m/>
    <n v="1"/>
    <n v="5"/>
    <n v="3"/>
    <n v="85"/>
    <n v="2.2000000000000002"/>
    <n v="313"/>
    <n v="8.09"/>
    <n v="81"/>
    <n v="2.0964705882352943"/>
    <n v="81.394499144398864"/>
    <n v="2.1066811543256176"/>
    <n v="2"/>
    <n v="2"/>
    <m/>
    <n v="2"/>
    <n v="1"/>
    <n v="0"/>
    <m/>
    <m/>
    <m/>
    <n v="1"/>
    <n v="0"/>
    <n v="10"/>
    <n v="1"/>
    <n v="1"/>
    <n v="2"/>
  </r>
  <r>
    <n v="83238"/>
    <x v="1"/>
    <n v="79"/>
    <n v="6"/>
    <n v="2"/>
    <m/>
    <n v="2"/>
    <n v="1"/>
    <n v="2"/>
    <n v="61"/>
    <n v="1.58"/>
    <n v="194"/>
    <n v="5.0199999999999996"/>
    <n v="70"/>
    <n v="1.8131147540983608"/>
    <n v="67.876169857770336"/>
    <n v="1.7581040717258547"/>
    <n v="1"/>
    <n v="2"/>
    <m/>
    <n v="7"/>
    <n v="2"/>
    <n v="0"/>
    <m/>
    <m/>
    <m/>
    <n v="1"/>
    <n v="0"/>
    <n v="0"/>
    <n v="2"/>
    <n v="1"/>
    <n v="2"/>
  </r>
  <r>
    <n v="83248"/>
    <x v="1"/>
    <n v="35"/>
    <n v="1"/>
    <n v="2"/>
    <m/>
    <n v="2"/>
    <n v="4"/>
    <n v="5"/>
    <n v="34"/>
    <n v="0.88"/>
    <n v="177"/>
    <n v="4.58"/>
    <n v="34"/>
    <n v="0.88"/>
    <n v="43.564586345193717"/>
    <n v="1.1275539995226609"/>
    <n v="1"/>
    <m/>
    <m/>
    <n v="77"/>
    <n v="3"/>
    <n v="3"/>
    <n v="3"/>
    <n v="3"/>
    <n v="3"/>
    <n v="2"/>
    <n v="0"/>
    <n v="0"/>
    <n v="1"/>
    <n v="1"/>
    <n v="2"/>
  </r>
  <r>
    <n v="83249"/>
    <x v="1"/>
    <n v="28"/>
    <n v="3"/>
    <n v="2"/>
    <m/>
    <n v="1"/>
    <n v="4"/>
    <n v="5"/>
    <n v="48"/>
    <n v="1.24"/>
    <n v="169"/>
    <n v="4.37"/>
    <n v="53"/>
    <n v="1.3691666666666666"/>
    <n v="40.982808027924506"/>
    <n v="1.0587225407213829"/>
    <n v="2"/>
    <m/>
    <m/>
    <n v="7"/>
    <n v="3"/>
    <n v="1"/>
    <m/>
    <m/>
    <m/>
    <n v="13"/>
    <n v="0"/>
    <n v="15"/>
    <n v="1"/>
    <n v="1"/>
    <n v="2"/>
  </r>
  <r>
    <n v="83251"/>
    <x v="1"/>
    <n v="23"/>
    <n v="3"/>
    <n v="2"/>
    <m/>
    <n v="1"/>
    <n v="2"/>
    <n v="6"/>
    <n v="37"/>
    <n v="0.96"/>
    <n v="172"/>
    <n v="4.45"/>
    <n v="46"/>
    <n v="1.1935135135135133"/>
    <n v="36.548339715685451"/>
    <n v="0.94828124667724412"/>
    <n v="2"/>
    <m/>
    <m/>
    <m/>
    <n v="4"/>
    <n v="3"/>
    <n v="3"/>
    <n v="3"/>
    <n v="3"/>
    <n v="3"/>
    <n v="1"/>
    <n v="4"/>
    <n v="1"/>
    <n v="1"/>
    <n v="2"/>
  </r>
  <r>
    <n v="83252"/>
    <x v="1"/>
    <n v="41"/>
    <n v="4"/>
    <n v="2"/>
    <m/>
    <n v="1"/>
    <n v="4"/>
    <n v="1"/>
    <n v="40"/>
    <n v="1.03"/>
    <n v="177"/>
    <n v="4.58"/>
    <n v="36"/>
    <n v="0.92699999999999994"/>
    <n v="36.441131478537692"/>
    <n v="0.93835913557234552"/>
    <n v="2"/>
    <n v="1"/>
    <n v="2"/>
    <n v="1"/>
    <n v="4"/>
    <n v="1"/>
    <m/>
    <m/>
    <m/>
    <n v="6"/>
    <n v="0"/>
    <n v="4"/>
    <n v="1"/>
    <n v="1"/>
    <n v="2"/>
  </r>
  <r>
    <n v="83253"/>
    <x v="1"/>
    <n v="55"/>
    <n v="4"/>
    <n v="2"/>
    <m/>
    <n v="1"/>
    <n v="5"/>
    <n v="3"/>
    <n v="56"/>
    <n v="1.45"/>
    <n v="178"/>
    <n v="4.5999999999999996"/>
    <n v="65"/>
    <n v="1.6830357142857142"/>
    <n v="54.180178402981319"/>
    <n v="1.4028796193629092"/>
    <n v="1"/>
    <n v="1"/>
    <n v="2"/>
    <n v="15"/>
    <n v="2"/>
    <n v="2"/>
    <n v="3"/>
    <n v="3"/>
    <n v="3"/>
    <n v="2"/>
    <n v="0"/>
    <n v="0"/>
    <n v="1"/>
    <n v="1"/>
    <n v="2"/>
  </r>
  <r>
    <n v="83255"/>
    <x v="1"/>
    <n v="80"/>
    <n v="3"/>
    <n v="2"/>
    <m/>
    <n v="1"/>
    <n v="3"/>
    <n v="2"/>
    <n v="70"/>
    <n v="1.81"/>
    <n v="185"/>
    <n v="4.78"/>
    <n v="66"/>
    <n v="1.7065714285714286"/>
    <n v="72.332714793435997"/>
    <n v="1.8703173396588451"/>
    <n v="1"/>
    <n v="2"/>
    <m/>
    <n v="8"/>
    <n v="1"/>
    <n v="3"/>
    <n v="3"/>
    <n v="3"/>
    <n v="2"/>
    <n v="0"/>
    <n v="0"/>
    <n v="0"/>
    <n v="1"/>
    <n v="1"/>
    <n v="2"/>
  </r>
  <r>
    <n v="83258"/>
    <x v="1"/>
    <n v="33"/>
    <n v="4"/>
    <n v="2"/>
    <m/>
    <n v="1"/>
    <n v="4"/>
    <n v="3"/>
    <n v="94"/>
    <n v="2.4300000000000002"/>
    <n v="237"/>
    <n v="6.13"/>
    <n v="102"/>
    <n v="2.6368085106382981"/>
    <n v="96.54977419357175"/>
    <n v="2.4959143754295678"/>
    <n v="2"/>
    <m/>
    <m/>
    <n v="12"/>
    <n v="2"/>
    <n v="1"/>
    <n v="3"/>
    <n v="2"/>
    <n v="1"/>
    <n v="4"/>
    <n v="5"/>
    <n v="0"/>
    <n v="1"/>
    <n v="1"/>
    <n v="2"/>
  </r>
  <r>
    <n v="83260"/>
    <x v="1"/>
    <n v="24"/>
    <n v="7"/>
    <n v="2"/>
    <m/>
    <n v="2"/>
    <n v="4"/>
    <n v="1"/>
    <n v="51"/>
    <n v="1.32"/>
    <n v="131"/>
    <n v="3.39"/>
    <n v="53"/>
    <n v="1.371764705882353"/>
    <n v="45.620645438003528"/>
    <n v="1.1807696466306796"/>
    <n v="2"/>
    <m/>
    <m/>
    <n v="6"/>
    <n v="3"/>
    <n v="3"/>
    <m/>
    <m/>
    <m/>
    <m/>
    <n v="9999"/>
    <n v="9999"/>
    <n v="1"/>
    <n v="2"/>
    <m/>
  </r>
  <r>
    <n v="83261"/>
    <x v="1"/>
    <n v="63"/>
    <n v="1"/>
    <n v="2"/>
    <m/>
    <n v="2"/>
    <n v="1"/>
    <n v="1"/>
    <n v="62"/>
    <n v="1.6"/>
    <n v="182"/>
    <n v="4.71"/>
    <n v="56"/>
    <n v="1.4451612903225808"/>
    <n v="53.478630039985703"/>
    <n v="1.3800936784512441"/>
    <n v="1"/>
    <n v="2"/>
    <m/>
    <n v="9"/>
    <n v="3"/>
    <n v="3"/>
    <n v="3"/>
    <n v="3"/>
    <n v="3"/>
    <m/>
    <n v="0"/>
    <n v="0"/>
    <n v="2"/>
    <n v="2"/>
    <m/>
  </r>
  <r>
    <n v="83272"/>
    <x v="1"/>
    <n v="65"/>
    <n v="1"/>
    <n v="2"/>
    <m/>
    <n v="2"/>
    <n v="1"/>
    <n v="4"/>
    <n v="57"/>
    <n v="1.47"/>
    <n v="209"/>
    <n v="5.4"/>
    <n v="55"/>
    <n v="1.4184210526315788"/>
    <n v="51.422745359546546"/>
    <n v="1.3261655382198845"/>
    <n v="1"/>
    <n v="2"/>
    <m/>
    <n v="3"/>
    <n v="4"/>
    <n v="3"/>
    <m/>
    <m/>
    <m/>
    <m/>
    <n v="0"/>
    <n v="0"/>
    <n v="2"/>
    <n v="2"/>
    <m/>
  </r>
  <r>
    <n v="83278"/>
    <x v="1"/>
    <n v="38"/>
    <n v="3"/>
    <n v="1"/>
    <n v="2"/>
    <n v="1"/>
    <n v="4"/>
    <n v="1"/>
    <n v="65"/>
    <n v="1.68"/>
    <n v="164"/>
    <n v="4.24"/>
    <n v="68"/>
    <n v="1.7575384615384615"/>
    <n v="72.560959384503349"/>
    <n v="1.8754217194763942"/>
    <n v="2"/>
    <m/>
    <m/>
    <n v="7"/>
    <n v="2"/>
    <n v="0"/>
    <m/>
    <m/>
    <m/>
    <n v="0"/>
    <n v="0"/>
    <n v="3"/>
    <n v="1"/>
    <n v="1"/>
    <n v="2"/>
  </r>
  <r>
    <n v="83282"/>
    <x v="1"/>
    <n v="71"/>
    <n v="3"/>
    <n v="2"/>
    <m/>
    <n v="1"/>
    <n v="5"/>
    <n v="1"/>
    <n v="56"/>
    <n v="1.45"/>
    <n v="160"/>
    <n v="4.1399999999999997"/>
    <n v="63"/>
    <n v="1.6312499999999999"/>
    <n v="52.009223193405241"/>
    <n v="1.346667386257814"/>
    <n v="2"/>
    <n v="2"/>
    <m/>
    <n v="9"/>
    <n v="2"/>
    <n v="3"/>
    <n v="3"/>
    <n v="2"/>
    <n v="2"/>
    <m/>
    <n v="0"/>
    <n v="0"/>
    <n v="1"/>
    <n v="1"/>
    <n v="2"/>
  </r>
  <r>
    <n v="83284"/>
    <x v="1"/>
    <n v="52"/>
    <n v="3"/>
    <n v="2"/>
    <m/>
    <n v="1"/>
    <n v="5"/>
    <n v="1"/>
    <n v="97"/>
    <n v="2.5099999999999998"/>
    <n v="183"/>
    <n v="4.7300000000000004"/>
    <n v="105"/>
    <n v="2.7170103092783502"/>
    <n v="93.489030717678304"/>
    <n v="2.4191491453749747"/>
    <n v="2"/>
    <n v="2"/>
    <m/>
    <n v="12"/>
    <n v="2"/>
    <n v="0"/>
    <n v="3"/>
    <n v="3"/>
    <n v="2"/>
    <n v="1"/>
    <n v="0"/>
    <n v="0"/>
    <n v="1"/>
    <n v="1"/>
    <n v="2"/>
  </r>
  <r>
    <n v="83286"/>
    <x v="1"/>
    <n v="24"/>
    <n v="1"/>
    <n v="2"/>
    <m/>
    <n v="1"/>
    <n v="4"/>
    <n v="5"/>
    <n v="57"/>
    <n v="1.47"/>
    <n v="167"/>
    <n v="4.32"/>
    <n v="60"/>
    <n v="1.5473684210526317"/>
    <n v="51.84012140422773"/>
    <n v="1.3369294467406099"/>
    <n v="1"/>
    <m/>
    <m/>
    <n v="6"/>
    <n v="4"/>
    <n v="0"/>
    <m/>
    <m/>
    <m/>
    <n v="0"/>
    <n v="1"/>
    <n v="0"/>
    <n v="1"/>
    <n v="1"/>
    <n v="1"/>
  </r>
  <r>
    <n v="83287"/>
    <x v="1"/>
    <n v="63"/>
    <n v="4"/>
    <n v="2"/>
    <m/>
    <n v="1"/>
    <n v="3"/>
    <n v="1"/>
    <n v="48"/>
    <n v="1.24"/>
    <n v="181"/>
    <n v="4.68"/>
    <n v="53"/>
    <n v="1.3691666666666666"/>
    <n v="42.751391637989954"/>
    <n v="1.1044109506480739"/>
    <n v="1"/>
    <n v="2"/>
    <m/>
    <n v="1"/>
    <n v="1"/>
    <n v="0"/>
    <n v="2"/>
    <n v="3"/>
    <n v="1"/>
    <m/>
    <n v="0"/>
    <n v="0"/>
    <n v="2"/>
    <n v="2"/>
    <m/>
  </r>
  <r>
    <n v="83292"/>
    <x v="1"/>
    <n v="64"/>
    <n v="1"/>
    <n v="2"/>
    <m/>
    <n v="1"/>
    <n v="2"/>
    <n v="2"/>
    <n v="41"/>
    <n v="1.06"/>
    <n v="185"/>
    <n v="4.78"/>
    <n v="47"/>
    <n v="1.2151219512195122"/>
    <n v="50.556913469577154"/>
    <n v="1.3070811775061411"/>
    <n v="1"/>
    <n v="2"/>
    <m/>
    <n v="3"/>
    <n v="2"/>
    <n v="2"/>
    <m/>
    <m/>
    <m/>
    <n v="1"/>
    <n v="0"/>
    <n v="0"/>
    <n v="2"/>
    <n v="1"/>
    <n v="2"/>
  </r>
  <r>
    <n v="83296"/>
    <x v="1"/>
    <n v="25"/>
    <n v="3"/>
    <n v="2"/>
    <m/>
    <n v="1"/>
    <n v="5"/>
    <n v="1"/>
    <n v="49"/>
    <n v="1.27"/>
    <n v="155"/>
    <n v="4.01"/>
    <n v="49"/>
    <n v="1.27"/>
    <n v="62.750635574806211"/>
    <n v="1.6263940240817119"/>
    <n v="2"/>
    <m/>
    <m/>
    <n v="15"/>
    <n v="3"/>
    <n v="3"/>
    <n v="3"/>
    <n v="3"/>
    <n v="3"/>
    <n v="1"/>
    <n v="0"/>
    <n v="1"/>
    <n v="1"/>
    <n v="1"/>
    <n v="2"/>
  </r>
  <r>
    <n v="83297"/>
    <x v="1"/>
    <n v="75"/>
    <n v="3"/>
    <n v="2"/>
    <m/>
    <n v="1"/>
    <n v="4"/>
    <n v="1"/>
    <n v="57"/>
    <n v="1.47"/>
    <n v="199"/>
    <n v="5.15"/>
    <n v="61"/>
    <n v="1.5731578947368421"/>
    <n v="51.214524177785336"/>
    <n v="1.3207956235323586"/>
    <n v="1"/>
    <n v="2"/>
    <m/>
    <n v="7"/>
    <n v="3"/>
    <n v="1"/>
    <n v="3"/>
    <n v="2"/>
    <n v="2"/>
    <n v="2"/>
    <n v="0"/>
    <n v="0"/>
    <n v="1"/>
    <n v="1"/>
    <n v="2"/>
  </r>
  <r>
    <n v="83300"/>
    <x v="1"/>
    <n v="80"/>
    <n v="3"/>
    <n v="2"/>
    <m/>
    <n v="1"/>
    <n v="3"/>
    <n v="2"/>
    <n v="63"/>
    <n v="1.63"/>
    <n v="221"/>
    <n v="5.72"/>
    <n v="70"/>
    <n v="1.8111111111111111"/>
    <n v="62.085671688897982"/>
    <n v="1.6063435690937096"/>
    <n v="2"/>
    <n v="2"/>
    <m/>
    <n v="7"/>
    <n v="3"/>
    <n v="0"/>
    <m/>
    <m/>
    <m/>
    <n v="0"/>
    <n v="1"/>
    <n v="30"/>
    <n v="1"/>
    <n v="1"/>
    <n v="2"/>
  </r>
  <r>
    <n v="83301"/>
    <x v="1"/>
    <n v="30"/>
    <n v="3"/>
    <n v="2"/>
    <m/>
    <n v="1"/>
    <n v="4"/>
    <n v="1"/>
    <n v="36"/>
    <n v="0.93"/>
    <n v="185"/>
    <n v="4.78"/>
    <n v="36"/>
    <n v="0.93000000000000016"/>
    <n v="42.995377096638748"/>
    <n v="1.1107139083298343"/>
    <n v="2"/>
    <m/>
    <m/>
    <n v="5"/>
    <n v="3"/>
    <n v="1"/>
    <m/>
    <m/>
    <m/>
    <n v="2"/>
    <n v="0"/>
    <n v="7"/>
    <n v="1"/>
    <n v="2"/>
    <m/>
  </r>
  <r>
    <n v="83305"/>
    <x v="1"/>
    <n v="53"/>
    <n v="1"/>
    <n v="2"/>
    <m/>
    <n v="1"/>
    <n v="4"/>
    <n v="1"/>
    <n v="62"/>
    <n v="1.6"/>
    <n v="205"/>
    <n v="5.3"/>
    <n v="72"/>
    <n v="1.8580645161290323"/>
    <n v="60.011248088028402"/>
    <n v="1.5486773700136363"/>
    <n v="2"/>
    <n v="2"/>
    <m/>
    <n v="15"/>
    <n v="3"/>
    <n v="1"/>
    <n v="3"/>
    <n v="3"/>
    <n v="3"/>
    <n v="10"/>
    <n v="6"/>
    <n v="12"/>
    <n v="1"/>
    <n v="1"/>
    <n v="2"/>
  </r>
  <r>
    <n v="83309"/>
    <x v="1"/>
    <n v="42"/>
    <n v="6"/>
    <n v="2"/>
    <m/>
    <n v="2"/>
    <n v="3"/>
    <n v="1"/>
    <n v="46"/>
    <n v="1.19"/>
    <n v="143"/>
    <n v="3.7"/>
    <n v="44"/>
    <n v="1.1382608695652174"/>
    <n v="46.012763609928271"/>
    <n v="1.1903301890394486"/>
    <n v="1"/>
    <n v="2"/>
    <m/>
    <n v="10"/>
    <n v="3"/>
    <n v="2"/>
    <m/>
    <m/>
    <m/>
    <m/>
    <n v="3"/>
    <n v="2"/>
    <n v="1"/>
    <n v="2"/>
    <m/>
  </r>
  <r>
    <n v="83313"/>
    <x v="1"/>
    <n v="24"/>
    <n v="4"/>
    <n v="2"/>
    <m/>
    <n v="1"/>
    <n v="4"/>
    <n v="5"/>
    <n v="43"/>
    <n v="1.1100000000000001"/>
    <n v="149"/>
    <n v="3.85"/>
    <n v="49"/>
    <n v="1.2648837209302328"/>
    <n v="46.83801178396255"/>
    <n v="1.2090742576790334"/>
    <n v="2"/>
    <m/>
    <m/>
    <n v="7"/>
    <n v="4"/>
    <n v="2"/>
    <n v="3"/>
    <n v="2"/>
    <n v="1"/>
    <n v="5"/>
    <n v="0"/>
    <n v="5"/>
    <n v="1"/>
    <n v="1"/>
    <n v="2"/>
  </r>
  <r>
    <n v="83316"/>
    <x v="1"/>
    <n v="31"/>
    <n v="4"/>
    <n v="2"/>
    <m/>
    <n v="1"/>
    <n v="4"/>
    <n v="4"/>
    <n v="42"/>
    <n v="1.0900000000000001"/>
    <n v="114"/>
    <n v="2.95"/>
    <n v="50"/>
    <n v="1.2976190476190479"/>
    <n v="33.111295441914635"/>
    <n v="0.85931695313540368"/>
    <n v="2"/>
    <m/>
    <m/>
    <n v="6"/>
    <n v="3"/>
    <n v="0"/>
    <n v="3"/>
    <n v="0"/>
    <n v="0"/>
    <n v="3"/>
    <n v="0"/>
    <n v="0"/>
    <n v="1"/>
    <n v="1"/>
    <n v="2"/>
  </r>
  <r>
    <n v="83321"/>
    <x v="1"/>
    <n v="80"/>
    <n v="4"/>
    <n v="2"/>
    <m/>
    <n v="1"/>
    <n v="2"/>
    <n v="2"/>
    <n v="85"/>
    <n v="2.2000000000000002"/>
    <n v="161"/>
    <n v="4.16"/>
    <n v="89"/>
    <n v="2.303529411764706"/>
    <n v="84.3779101903081"/>
    <n v="2.1838988519844449"/>
    <n v="1"/>
    <n v="1"/>
    <n v="2"/>
    <n v="2"/>
    <n v="3"/>
    <n v="3"/>
    <n v="3"/>
    <n v="3"/>
    <n v="3"/>
    <n v="0"/>
    <n v="0"/>
    <n v="0"/>
    <n v="1"/>
    <n v="1"/>
    <n v="2"/>
  </r>
  <r>
    <n v="83326"/>
    <x v="1"/>
    <n v="65"/>
    <n v="3"/>
    <n v="2"/>
    <m/>
    <n v="1"/>
    <n v="4"/>
    <n v="1"/>
    <n v="55"/>
    <n v="1.42"/>
    <n v="242"/>
    <n v="6.26"/>
    <n v="53"/>
    <n v="1.3683636363636362"/>
    <n v="46.651270407981748"/>
    <n v="1.2044509814424378"/>
    <n v="2"/>
    <n v="2"/>
    <m/>
    <n v="8"/>
    <n v="2"/>
    <n v="0"/>
    <m/>
    <m/>
    <m/>
    <m/>
    <n v="0"/>
    <n v="0"/>
    <n v="2"/>
    <n v="1"/>
    <n v="2"/>
  </r>
  <r>
    <n v="83328"/>
    <x v="1"/>
    <n v="48"/>
    <n v="1"/>
    <n v="2"/>
    <m/>
    <n v="2"/>
    <n v="3"/>
    <n v="3"/>
    <n v="60"/>
    <n v="1.55"/>
    <n v="250"/>
    <n v="6.47"/>
    <n v="61"/>
    <n v="1.5758333333333332"/>
    <n v="59.550658487392695"/>
    <n v="1.5383920109243114"/>
    <n v="1"/>
    <n v="2"/>
    <m/>
    <n v="7"/>
    <n v="5"/>
    <n v="1"/>
    <n v="3"/>
    <n v="3"/>
    <n v="3"/>
    <n v="0"/>
    <n v="0"/>
    <n v="4"/>
    <n v="1"/>
    <n v="1"/>
    <n v="2"/>
  </r>
  <r>
    <n v="83329"/>
    <x v="1"/>
    <n v="21"/>
    <n v="2"/>
    <n v="2"/>
    <m/>
    <n v="1"/>
    <n v="3"/>
    <n v="1"/>
    <n v="61"/>
    <n v="1.58"/>
    <n v="170"/>
    <n v="4.4000000000000004"/>
    <n v="69"/>
    <n v="1.7872131147540986"/>
    <n v="59.451299039452564"/>
    <n v="1.5398861062677878"/>
    <n v="1"/>
    <m/>
    <m/>
    <n v="3"/>
    <n v="4"/>
    <n v="3"/>
    <n v="3"/>
    <n v="3"/>
    <n v="3"/>
    <n v="2"/>
    <n v="5"/>
    <n v="5"/>
    <n v="1"/>
    <n v="1"/>
    <n v="2"/>
  </r>
  <r>
    <n v="83336"/>
    <x v="1"/>
    <n v="32"/>
    <n v="1"/>
    <n v="2"/>
    <m/>
    <n v="2"/>
    <n v="3"/>
    <n v="1"/>
    <n v="27"/>
    <n v="0.7"/>
    <n v="186"/>
    <n v="4.8099999999999996"/>
    <n v="30"/>
    <n v="0.77777777777777779"/>
    <n v="26.962647467252996"/>
    <n v="0.69903160100285533"/>
    <n v="1"/>
    <m/>
    <m/>
    <n v="7"/>
    <n v="4"/>
    <n v="2"/>
    <m/>
    <m/>
    <m/>
    <n v="0"/>
    <n v="0"/>
    <n v="0"/>
    <n v="2"/>
    <n v="2"/>
    <m/>
  </r>
  <r>
    <n v="83341"/>
    <x v="1"/>
    <n v="68"/>
    <n v="4"/>
    <n v="2"/>
    <m/>
    <n v="1"/>
    <n v="1"/>
    <n v="3"/>
    <n v="55"/>
    <n v="1.42"/>
    <n v="216"/>
    <n v="5.59"/>
    <n v="62"/>
    <n v="1.6007272727272726"/>
    <n v="52.934976771953927"/>
    <n v="1.3666848548395378"/>
    <n v="2"/>
    <n v="2"/>
    <m/>
    <n v="6"/>
    <n v="4"/>
    <n v="0"/>
    <n v="3"/>
    <n v="3"/>
    <n v="1"/>
    <m/>
    <n v="0"/>
    <n v="0"/>
    <n v="2"/>
    <n v="1"/>
    <n v="2"/>
  </r>
  <r>
    <n v="83347"/>
    <x v="1"/>
    <n v="80"/>
    <n v="3"/>
    <n v="1"/>
    <n v="2"/>
    <n v="1"/>
    <n v="4"/>
    <n v="1"/>
    <n v="45"/>
    <n v="1.1599999999999999"/>
    <n v="147"/>
    <n v="3.8"/>
    <n v="44"/>
    <n v="1.1342222222222222"/>
    <n v="56.221307746395254"/>
    <n v="1.4492603774626331"/>
    <n v="2"/>
    <n v="1"/>
    <n v="2"/>
    <n v="15"/>
    <n v="3"/>
    <n v="3"/>
    <m/>
    <m/>
    <m/>
    <n v="0"/>
    <n v="0"/>
    <n v="0"/>
    <n v="2"/>
    <n v="1"/>
    <n v="1"/>
  </r>
  <r>
    <n v="83354"/>
    <x v="1"/>
    <n v="48"/>
    <n v="4"/>
    <n v="2"/>
    <m/>
    <n v="1"/>
    <n v="4"/>
    <n v="5"/>
    <n v="54"/>
    <n v="1.4"/>
    <n v="151"/>
    <n v="3.9"/>
    <n v="48"/>
    <n v="1.2444444444444442"/>
    <n v="49.500287592534853"/>
    <n v="1.2833407894360886"/>
    <n v="2"/>
    <n v="2"/>
    <m/>
    <m/>
    <n v="4"/>
    <n v="1"/>
    <m/>
    <m/>
    <m/>
    <n v="1"/>
    <n v="0"/>
    <n v="0"/>
    <n v="1"/>
    <n v="2"/>
    <m/>
  </r>
  <r>
    <n v="83356"/>
    <x v="1"/>
    <n v="21"/>
    <n v="3"/>
    <n v="2"/>
    <m/>
    <n v="1"/>
    <n v="4"/>
    <n v="6"/>
    <n v="30"/>
    <n v="0.78"/>
    <n v="205"/>
    <n v="5.3"/>
    <n v="25"/>
    <n v="0.65"/>
    <n v="34.457112058896257"/>
    <n v="0.89588491353130273"/>
    <n v="2"/>
    <m/>
    <m/>
    <n v="4"/>
    <n v="4"/>
    <n v="3"/>
    <n v="3"/>
    <n v="3"/>
    <n v="3"/>
    <n v="7"/>
    <n v="2"/>
    <n v="20"/>
    <n v="1"/>
    <n v="1"/>
    <n v="2"/>
  </r>
  <r>
    <n v="83359"/>
    <x v="1"/>
    <n v="60"/>
    <n v="1"/>
    <n v="2"/>
    <m/>
    <n v="1"/>
    <n v="2"/>
    <n v="2"/>
    <n v="48"/>
    <n v="1.24"/>
    <n v="157"/>
    <n v="4.0599999999999996"/>
    <n v="49"/>
    <n v="1.2658333333333334"/>
    <n v="40.806502521419013"/>
    <n v="1.0541679818033245"/>
    <n v="2"/>
    <n v="2"/>
    <m/>
    <n v="12"/>
    <n v="5"/>
    <n v="1"/>
    <m/>
    <m/>
    <m/>
    <n v="3"/>
    <n v="0"/>
    <n v="0"/>
    <n v="1"/>
    <n v="1"/>
    <n v="2"/>
  </r>
  <r>
    <n v="83362"/>
    <x v="1"/>
    <n v="31"/>
    <n v="6"/>
    <n v="2"/>
    <m/>
    <n v="2"/>
    <n v="5"/>
    <n v="1"/>
    <n v="44"/>
    <n v="1.1399999999999999"/>
    <n v="153"/>
    <n v="3.96"/>
    <n v="41"/>
    <n v="1.0622727272727273"/>
    <n v="33.445925551083363"/>
    <n v="0.86655352564170518"/>
    <n v="1"/>
    <m/>
    <m/>
    <n v="8"/>
    <n v="3"/>
    <n v="1"/>
    <m/>
    <m/>
    <m/>
    <m/>
    <n v="0"/>
    <n v="0"/>
    <n v="1"/>
    <n v="1"/>
    <n v="2"/>
  </r>
  <r>
    <n v="83368"/>
    <x v="1"/>
    <n v="43"/>
    <n v="6"/>
    <n v="2"/>
    <m/>
    <n v="2"/>
    <n v="5"/>
    <n v="1"/>
    <n v="62"/>
    <n v="1.6"/>
    <n v="215"/>
    <n v="5.56"/>
    <n v="65"/>
    <n v="1.6774193548387097"/>
    <n v="65.627611342670875"/>
    <n v="1.693615776585055"/>
    <n v="2"/>
    <n v="2"/>
    <m/>
    <n v="7"/>
    <n v="3"/>
    <n v="0"/>
    <m/>
    <m/>
    <m/>
    <n v="1"/>
    <n v="5"/>
    <n v="0"/>
    <n v="1"/>
    <n v="2"/>
    <m/>
  </r>
  <r>
    <n v="83369"/>
    <x v="1"/>
    <n v="63"/>
    <n v="4"/>
    <n v="2"/>
    <m/>
    <n v="1"/>
    <n v="2"/>
    <n v="2"/>
    <n v="83"/>
    <n v="2.15"/>
    <n v="279"/>
    <n v="7.21"/>
    <n v="80"/>
    <n v="2.072289156626506"/>
    <n v="91.763618673152592"/>
    <n v="2.377009399364796"/>
    <n v="1"/>
    <n v="2"/>
    <m/>
    <n v="10"/>
    <n v="3"/>
    <n v="2"/>
    <n v="3"/>
    <n v="3"/>
    <n v="2"/>
    <n v="0"/>
    <n v="0"/>
    <n v="0"/>
    <n v="1"/>
    <n v="1"/>
    <n v="1"/>
  </r>
  <r>
    <n v="83372"/>
    <x v="1"/>
    <n v="25"/>
    <n v="2"/>
    <n v="2"/>
    <m/>
    <n v="2"/>
    <n v="4"/>
    <n v="1"/>
    <n v="43"/>
    <n v="1.1100000000000001"/>
    <n v="129"/>
    <n v="3.34"/>
    <n v="44"/>
    <n v="1.1358139534883722"/>
    <n v="46.775253994582755"/>
    <n v="1.2074542310229504"/>
    <n v="2"/>
    <m/>
    <m/>
    <n v="8"/>
    <n v="5"/>
    <n v="1"/>
    <m/>
    <m/>
    <m/>
    <n v="2"/>
    <n v="0"/>
    <n v="2"/>
    <n v="1"/>
    <n v="1"/>
    <n v="2"/>
  </r>
  <r>
    <n v="83376"/>
    <x v="1"/>
    <n v="43"/>
    <n v="4"/>
    <n v="2"/>
    <m/>
    <n v="1"/>
    <n v="5"/>
    <n v="1"/>
    <n v="55"/>
    <n v="1.42"/>
    <n v="169"/>
    <n v="4.37"/>
    <n v="59"/>
    <n v="1.5232727272727273"/>
    <n v="38.802078224634833"/>
    <n v="1.0017991105269355"/>
    <n v="2"/>
    <n v="2"/>
    <m/>
    <n v="10"/>
    <n v="4"/>
    <n v="2"/>
    <n v="2"/>
    <n v="2"/>
    <n v="2"/>
    <n v="3"/>
    <n v="2"/>
    <n v="1"/>
    <n v="1"/>
    <n v="1"/>
    <n v="1"/>
  </r>
  <r>
    <n v="83379"/>
    <x v="1"/>
    <n v="48"/>
    <n v="3"/>
    <n v="2"/>
    <m/>
    <n v="1"/>
    <n v="2"/>
    <n v="1"/>
    <n v="36"/>
    <n v="0.93"/>
    <n v="174"/>
    <n v="4.5"/>
    <n v="39"/>
    <n v="1.0075000000000001"/>
    <n v="46.832758046215595"/>
    <n v="1.2098462495272362"/>
    <n v="2"/>
    <n v="2"/>
    <m/>
    <n v="2"/>
    <n v="5"/>
    <n v="2"/>
    <n v="3"/>
    <n v="3"/>
    <n v="2"/>
    <n v="1"/>
    <n v="4"/>
    <n v="0"/>
    <n v="1"/>
    <n v="1"/>
    <n v="1"/>
  </r>
  <r>
    <n v="83380"/>
    <x v="1"/>
    <n v="46"/>
    <n v="3"/>
    <n v="2"/>
    <m/>
    <n v="1"/>
    <n v="4"/>
    <n v="3"/>
    <n v="64"/>
    <n v="1.66"/>
    <n v="153"/>
    <n v="3.96"/>
    <n v="68"/>
    <n v="1.7637499999999999"/>
    <n v="66.042191193316839"/>
    <n v="1.7129693340766554"/>
    <n v="1"/>
    <n v="2"/>
    <m/>
    <n v="6"/>
    <n v="2"/>
    <n v="2"/>
    <n v="3"/>
    <n v="3"/>
    <n v="2"/>
    <n v="2"/>
    <n v="0"/>
    <n v="10"/>
    <n v="1"/>
    <n v="1"/>
    <n v="2"/>
  </r>
  <r>
    <n v="83385"/>
    <x v="1"/>
    <n v="50"/>
    <n v="3"/>
    <n v="2"/>
    <m/>
    <n v="1"/>
    <n v="4"/>
    <n v="1"/>
    <n v="38"/>
    <n v="0.98"/>
    <n v="143"/>
    <n v="3.7"/>
    <n v="34"/>
    <n v="0.87684210526315787"/>
    <n v="39.824771754616144"/>
    <n v="1.0270599031453636"/>
    <n v="1"/>
    <n v="1"/>
    <n v="2"/>
    <n v="2"/>
    <n v="3"/>
    <n v="2"/>
    <n v="2"/>
    <n v="2"/>
    <n v="3"/>
    <n v="0"/>
    <n v="18"/>
    <n v="5"/>
    <n v="1"/>
    <n v="1"/>
    <n v="2"/>
  </r>
  <r>
    <n v="83391"/>
    <x v="1"/>
    <n v="56"/>
    <n v="1"/>
    <n v="2"/>
    <m/>
    <n v="1"/>
    <n v="4"/>
    <n v="1"/>
    <n v="47"/>
    <n v="1.22"/>
    <n v="205"/>
    <n v="5.3"/>
    <n v="47"/>
    <n v="1.22"/>
    <n v="55.400554440630117"/>
    <n v="1.4380569450546539"/>
    <n v="2"/>
    <n v="2"/>
    <m/>
    <n v="7"/>
    <n v="2"/>
    <n v="3"/>
    <n v="3"/>
    <n v="3"/>
    <n v="3"/>
    <m/>
    <n v="0"/>
    <n v="0"/>
    <n v="1"/>
    <n v="2"/>
    <m/>
  </r>
  <r>
    <n v="83393"/>
    <x v="1"/>
    <n v="23"/>
    <n v="3"/>
    <n v="2"/>
    <m/>
    <n v="1"/>
    <n v="4"/>
    <n v="1"/>
    <n v="60"/>
    <n v="1.55"/>
    <n v="152"/>
    <n v="3.93"/>
    <n v="66"/>
    <n v="1.7049999999999998"/>
    <n v="62.085228952535658"/>
    <n v="1.6038684146071711"/>
    <n v="1"/>
    <m/>
    <m/>
    <n v="14"/>
    <n v="3"/>
    <n v="0"/>
    <m/>
    <m/>
    <m/>
    <n v="4"/>
    <n v="2"/>
    <n v="0"/>
    <n v="1"/>
    <n v="1"/>
    <n v="1"/>
  </r>
  <r>
    <n v="83395"/>
    <x v="1"/>
    <n v="75"/>
    <n v="2"/>
    <n v="2"/>
    <m/>
    <n v="1"/>
    <n v="4"/>
    <n v="1"/>
    <n v="64"/>
    <n v="1.66"/>
    <n v="224"/>
    <n v="5.79"/>
    <n v="66"/>
    <n v="1.7118749999999998"/>
    <n v="61.735624390202901"/>
    <n v="1.6012677576208876"/>
    <n v="1"/>
    <n v="2"/>
    <m/>
    <n v="7"/>
    <n v="3"/>
    <n v="3"/>
    <n v="3"/>
    <n v="3"/>
    <n v="2"/>
    <n v="0"/>
    <n v="0"/>
    <n v="0"/>
    <n v="2"/>
    <n v="1"/>
    <n v="2"/>
  </r>
  <r>
    <n v="83398"/>
    <x v="1"/>
    <n v="56"/>
    <n v="1"/>
    <n v="2"/>
    <m/>
    <n v="2"/>
    <n v="4"/>
    <n v="1"/>
    <n v="58"/>
    <n v="1.5"/>
    <n v="214"/>
    <n v="5.53"/>
    <n v="60"/>
    <n v="1.5517241379310345"/>
    <n v="57.547380204293667"/>
    <n v="1.4882943156282846"/>
    <n v="1"/>
    <n v="2"/>
    <m/>
    <n v="6"/>
    <n v="3"/>
    <n v="3"/>
    <n v="3"/>
    <n v="3"/>
    <n v="3"/>
    <m/>
    <n v="0"/>
    <n v="0"/>
    <n v="2"/>
    <n v="1"/>
    <n v="2"/>
  </r>
  <r>
    <n v="83403"/>
    <x v="1"/>
    <n v="80"/>
    <n v="3"/>
    <n v="2"/>
    <m/>
    <n v="1"/>
    <n v="5"/>
    <n v="2"/>
    <n v="46"/>
    <n v="1.19"/>
    <n v="240"/>
    <n v="6.21"/>
    <n v="50"/>
    <n v="1.2934782608695652"/>
    <n v="43.904847177178716"/>
    <n v="1.1357993074096233"/>
    <n v="1"/>
    <n v="1"/>
    <n v="2"/>
    <n v="6"/>
    <n v="2"/>
    <n v="1"/>
    <n v="3"/>
    <n v="3"/>
    <n v="3"/>
    <n v="11"/>
    <n v="3"/>
    <n v="0"/>
    <n v="1"/>
    <n v="1"/>
    <n v="2"/>
  </r>
  <r>
    <n v="83406"/>
    <x v="1"/>
    <n v="80"/>
    <n v="3"/>
    <n v="2"/>
    <m/>
    <n v="1"/>
    <n v="4"/>
    <n v="1"/>
    <n v="75"/>
    <n v="1.94"/>
    <n v="185"/>
    <n v="4.78"/>
    <n v="70"/>
    <n v="1.8106666666666664"/>
    <n v="83.602362904350798"/>
    <n v="2.1625144537925407"/>
    <n v="2"/>
    <n v="2"/>
    <m/>
    <n v="8"/>
    <n v="1"/>
    <n v="3"/>
    <n v="3"/>
    <n v="3"/>
    <n v="3"/>
    <n v="1"/>
    <n v="0"/>
    <n v="30"/>
    <n v="1"/>
    <n v="1"/>
    <n v="2"/>
  </r>
  <r>
    <n v="83409"/>
    <x v="1"/>
    <n v="43"/>
    <n v="2"/>
    <n v="2"/>
    <m/>
    <n v="2"/>
    <n v="1"/>
    <n v="1"/>
    <n v="39"/>
    <n v="1.01"/>
    <n v="183"/>
    <n v="4.7300000000000004"/>
    <n v="43"/>
    <n v="1.1135897435897435"/>
    <n v="40.774673251368377"/>
    <n v="1.0559594867662068"/>
    <n v="1"/>
    <n v="1"/>
    <n v="2"/>
    <n v="12"/>
    <n v="3"/>
    <n v="2"/>
    <n v="3"/>
    <n v="2"/>
    <n v="3"/>
    <m/>
    <n v="0"/>
    <n v="0"/>
    <n v="2"/>
    <n v="2"/>
    <m/>
  </r>
  <r>
    <n v="83411"/>
    <x v="1"/>
    <n v="41"/>
    <n v="1"/>
    <n v="2"/>
    <m/>
    <n v="1"/>
    <n v="3"/>
    <n v="1"/>
    <n v="77"/>
    <n v="1.99"/>
    <n v="132"/>
    <n v="3.41"/>
    <n v="86"/>
    <n v="2.2225974025974025"/>
    <n v="81.461620302660904"/>
    <n v="2.1053068104194179"/>
    <n v="2"/>
    <n v="2"/>
    <m/>
    <m/>
    <n v="3"/>
    <n v="1"/>
    <n v="3"/>
    <n v="3"/>
    <n v="3"/>
    <n v="2"/>
    <n v="0"/>
    <n v="0"/>
    <n v="1"/>
    <n v="1"/>
    <n v="2"/>
  </r>
  <r>
    <n v="83415"/>
    <x v="1"/>
    <n v="26"/>
    <n v="6"/>
    <n v="2"/>
    <m/>
    <n v="2"/>
    <n v="3"/>
    <n v="1"/>
    <n v="61"/>
    <n v="1.58"/>
    <n v="189"/>
    <n v="4.8899999999999997"/>
    <n v="64"/>
    <n v="1.657704918032787"/>
    <n v="49.210895665673519"/>
    <n v="1.2746428713403961"/>
    <n v="1"/>
    <m/>
    <m/>
    <n v="15"/>
    <n v="2"/>
    <n v="1"/>
    <m/>
    <m/>
    <m/>
    <m/>
    <n v="0"/>
    <n v="0"/>
    <n v="2"/>
    <n v="1"/>
    <n v="2"/>
  </r>
  <r>
    <n v="83420"/>
    <x v="1"/>
    <n v="80"/>
    <n v="3"/>
    <n v="2"/>
    <m/>
    <n v="1"/>
    <n v="4"/>
    <n v="2"/>
    <n v="53"/>
    <n v="1.37"/>
    <n v="169"/>
    <n v="4.37"/>
    <n v="52"/>
    <n v="1.3441509433962266"/>
    <n v="54.176408844408975"/>
    <n v="1.4004090588083076"/>
    <n v="2"/>
    <n v="1"/>
    <n v="2"/>
    <n v="10"/>
    <n v="4"/>
    <n v="2"/>
    <n v="3"/>
    <n v="3"/>
    <n v="3"/>
    <n v="1"/>
    <n v="0"/>
    <n v="1"/>
    <n v="1"/>
    <n v="1"/>
    <n v="2"/>
  </r>
  <r>
    <n v="83424"/>
    <x v="1"/>
    <n v="57"/>
    <n v="4"/>
    <n v="2"/>
    <m/>
    <n v="1"/>
    <n v="4"/>
    <n v="1"/>
    <n v="63"/>
    <n v="1.63"/>
    <n v="249"/>
    <n v="6.44"/>
    <n v="65"/>
    <n v="1.6817460317460315"/>
    <n v="59.372306586014119"/>
    <n v="1.5361406307175081"/>
    <n v="2"/>
    <n v="2"/>
    <m/>
    <n v="6"/>
    <n v="3"/>
    <n v="3"/>
    <n v="3"/>
    <n v="3"/>
    <n v="2"/>
    <m/>
    <n v="0"/>
    <n v="0"/>
    <n v="1"/>
    <n v="1"/>
    <n v="2"/>
  </r>
  <r>
    <n v="83426"/>
    <x v="1"/>
    <n v="56"/>
    <n v="3"/>
    <n v="2"/>
    <m/>
    <n v="1"/>
    <n v="4"/>
    <n v="1"/>
    <n v="57"/>
    <n v="1.47"/>
    <n v="275"/>
    <n v="7.11"/>
    <n v="66"/>
    <n v="1.7021052631578946"/>
    <n v="52.883926190762494"/>
    <n v="1.3638486228144011"/>
    <n v="2"/>
    <n v="1"/>
    <n v="2"/>
    <n v="14"/>
    <n v="3"/>
    <n v="3"/>
    <n v="3"/>
    <n v="3"/>
    <n v="3"/>
    <n v="1"/>
    <n v="6"/>
    <n v="15"/>
    <n v="1"/>
    <n v="1"/>
    <n v="2"/>
  </r>
  <r>
    <n v="83427"/>
    <x v="1"/>
    <n v="27"/>
    <n v="1"/>
    <n v="2"/>
    <m/>
    <n v="1"/>
    <n v="4"/>
    <n v="1"/>
    <n v="41"/>
    <n v="1.06"/>
    <n v="153"/>
    <n v="3.96"/>
    <n v="40"/>
    <n v="1.0341463414634147"/>
    <n v="31.780240545525544"/>
    <n v="0.82163548727456293"/>
    <n v="1"/>
    <m/>
    <m/>
    <n v="8"/>
    <n v="4"/>
    <n v="3"/>
    <n v="2"/>
    <n v="3"/>
    <n v="3"/>
    <m/>
    <n v="0"/>
    <n v="0"/>
    <n v="1"/>
    <n v="2"/>
    <m/>
  </r>
  <r>
    <n v="83428"/>
    <x v="1"/>
    <n v="63"/>
    <n v="3"/>
    <n v="2"/>
    <m/>
    <n v="1"/>
    <n v="2"/>
    <n v="3"/>
    <n v="81"/>
    <n v="2.09"/>
    <n v="221"/>
    <n v="5.72"/>
    <n v="84"/>
    <n v="2.1674074074074072"/>
    <n v="80.910162030746946"/>
    <n v="2.0876819585711246"/>
    <n v="1"/>
    <n v="2"/>
    <m/>
    <n v="6"/>
    <n v="3"/>
    <n v="3"/>
    <n v="2"/>
    <n v="2"/>
    <n v="1"/>
    <m/>
    <n v="0"/>
    <n v="0"/>
    <n v="2"/>
    <n v="1"/>
    <n v="2"/>
  </r>
  <r>
    <n v="83429"/>
    <x v="1"/>
    <n v="61"/>
    <n v="2"/>
    <n v="2"/>
    <m/>
    <n v="2"/>
    <n v="3"/>
    <n v="1"/>
    <n v="52"/>
    <n v="1.34"/>
    <n v="201"/>
    <n v="5.2"/>
    <n v="50"/>
    <n v="1.2884615384615385"/>
    <n v="64.495170585228465"/>
    <n v="1.6619909343116568"/>
    <n v="1"/>
    <n v="2"/>
    <m/>
    <n v="6"/>
    <n v="4"/>
    <n v="2"/>
    <m/>
    <m/>
    <m/>
    <n v="1"/>
    <n v="2"/>
    <n v="0"/>
    <n v="1"/>
    <n v="1"/>
    <n v="2"/>
  </r>
  <r>
    <n v="83430"/>
    <x v="1"/>
    <n v="23"/>
    <n v="4"/>
    <n v="2"/>
    <m/>
    <n v="1"/>
    <n v="4"/>
    <n v="5"/>
    <n v="52"/>
    <n v="1.34"/>
    <n v="175"/>
    <n v="4.53"/>
    <n v="61"/>
    <n v="1.5719230769230772"/>
    <n v="44.873132880187313"/>
    <n v="1.1563461165279039"/>
    <n v="2"/>
    <m/>
    <m/>
    <n v="14"/>
    <n v="2"/>
    <n v="0"/>
    <n v="3"/>
    <n v="3"/>
    <n v="2"/>
    <n v="2"/>
    <n v="15"/>
    <n v="2"/>
    <n v="1"/>
    <n v="1"/>
    <n v="2"/>
  </r>
  <r>
    <n v="83431"/>
    <x v="1"/>
    <n v="64"/>
    <n v="3"/>
    <n v="2"/>
    <m/>
    <n v="1"/>
    <n v="2"/>
    <n v="1"/>
    <n v="49"/>
    <n v="1.27"/>
    <n v="208"/>
    <n v="5.38"/>
    <n v="43"/>
    <n v="1.1144897959183673"/>
    <n v="42.471753059766797"/>
    <n v="1.1007984976715068"/>
    <n v="2"/>
    <n v="1"/>
    <n v="1"/>
    <n v="14"/>
    <n v="2"/>
    <n v="2"/>
    <n v="3"/>
    <n v="3"/>
    <n v="2"/>
    <n v="3"/>
    <n v="0"/>
    <n v="0"/>
    <n v="1"/>
    <n v="1"/>
    <n v="2"/>
  </r>
  <r>
    <n v="83433"/>
    <x v="1"/>
    <n v="29"/>
    <n v="3"/>
    <n v="2"/>
    <m/>
    <n v="1"/>
    <n v="4"/>
    <n v="1"/>
    <n v="67"/>
    <n v="1.73"/>
    <n v="167"/>
    <n v="4.32"/>
    <n v="64"/>
    <n v="1.6525373134328358"/>
    <n v="81.301983245512233"/>
    <n v="2.0992900151453155"/>
    <n v="2"/>
    <m/>
    <m/>
    <n v="6"/>
    <n v="3"/>
    <n v="2"/>
    <n v="3"/>
    <n v="3"/>
    <n v="2"/>
    <n v="10"/>
    <n v="0"/>
    <n v="3"/>
    <n v="1"/>
    <n v="2"/>
    <m/>
  </r>
  <r>
    <n v="83437"/>
    <x v="1"/>
    <n v="49"/>
    <n v="4"/>
    <n v="2"/>
    <m/>
    <n v="1"/>
    <n v="4"/>
    <n v="3"/>
    <n v="58"/>
    <n v="1.5"/>
    <n v="169"/>
    <n v="4.37"/>
    <n v="56"/>
    <n v="1.4482758620689655"/>
    <n v="58.866175283909698"/>
    <n v="1.5224010849286993"/>
    <n v="1"/>
    <n v="1"/>
    <n v="2"/>
    <n v="8"/>
    <n v="3"/>
    <n v="2"/>
    <n v="3"/>
    <n v="3"/>
    <n v="3"/>
    <n v="0"/>
    <n v="0"/>
    <n v="2"/>
    <n v="1"/>
    <n v="1"/>
    <n v="2"/>
  </r>
  <r>
    <n v="83445"/>
    <x v="1"/>
    <n v="80"/>
    <n v="3"/>
    <n v="2"/>
    <m/>
    <n v="1"/>
    <n v="3"/>
    <n v="2"/>
    <n v="79"/>
    <n v="2.04"/>
    <n v="121"/>
    <n v="3.13"/>
    <n v="79"/>
    <n v="2.04"/>
    <n v="82.344381690678276"/>
    <n v="2.1263612487213122"/>
    <n v="1"/>
    <n v="2"/>
    <m/>
    <n v="2"/>
    <n v="1"/>
    <n v="2"/>
    <n v="3"/>
    <n v="3"/>
    <n v="3"/>
    <n v="0"/>
    <n v="0"/>
    <n v="2"/>
    <n v="1"/>
    <n v="1"/>
    <n v="2"/>
  </r>
  <r>
    <n v="83448"/>
    <x v="1"/>
    <n v="43"/>
    <n v="6"/>
    <n v="2"/>
    <m/>
    <n v="1"/>
    <n v="5"/>
    <n v="1"/>
    <n v="64"/>
    <n v="1.66"/>
    <n v="160"/>
    <n v="4.1399999999999997"/>
    <n v="63"/>
    <n v="1.6340625"/>
    <n v="63.99144289139425"/>
    <n v="1.6597780499955384"/>
    <n v="2"/>
    <n v="2"/>
    <m/>
    <n v="8"/>
    <n v="4"/>
    <n v="0"/>
    <m/>
    <m/>
    <m/>
    <n v="5"/>
    <n v="0"/>
    <n v="0"/>
    <n v="1"/>
    <n v="1"/>
    <n v="2"/>
  </r>
  <r>
    <n v="83455"/>
    <x v="1"/>
    <n v="44"/>
    <n v="3"/>
    <n v="2"/>
    <m/>
    <n v="1"/>
    <n v="5"/>
    <n v="1"/>
    <n v="78"/>
    <n v="2.02"/>
    <n v="204"/>
    <n v="5.28"/>
    <n v="88"/>
    <n v="2.278974358974359"/>
    <n v="73.17361584921467"/>
    <n v="1.8950090258386365"/>
    <n v="2"/>
    <n v="2"/>
    <m/>
    <n v="15"/>
    <n v="2"/>
    <n v="2"/>
    <n v="3"/>
    <n v="2"/>
    <n v="2"/>
    <n v="1"/>
    <n v="0"/>
    <n v="5"/>
    <n v="1"/>
    <n v="1"/>
    <n v="2"/>
  </r>
  <r>
    <n v="83461"/>
    <x v="1"/>
    <n v="42"/>
    <n v="2"/>
    <n v="2"/>
    <m/>
    <n v="1"/>
    <n v="4"/>
    <n v="1"/>
    <n v="87"/>
    <n v="2.25"/>
    <n v="243"/>
    <n v="6.28"/>
    <n v="92"/>
    <n v="2.3793103448275863"/>
    <n v="89.210485365273712"/>
    <n v="2.3071677249639753"/>
    <n v="2"/>
    <n v="1"/>
    <n v="2"/>
    <n v="5"/>
    <n v="4"/>
    <n v="0"/>
    <n v="3"/>
    <n v="2"/>
    <n v="2"/>
    <m/>
    <n v="0"/>
    <n v="0"/>
    <n v="2"/>
    <n v="1"/>
    <n v="1"/>
  </r>
  <r>
    <n v="83464"/>
    <x v="1"/>
    <n v="75"/>
    <n v="4"/>
    <n v="2"/>
    <m/>
    <n v="1"/>
    <n v="5"/>
    <n v="5"/>
    <n v="32"/>
    <n v="0.83"/>
    <n v="145"/>
    <n v="3.75"/>
    <n v="29"/>
    <n v="0.75218750000000001"/>
    <n v="33.906313619958887"/>
    <n v="0.87944500951768356"/>
    <n v="2"/>
    <n v="1"/>
    <n v="1"/>
    <n v="77"/>
    <n v="3"/>
    <n v="0"/>
    <n v="3"/>
    <n v="3"/>
    <n v="3"/>
    <m/>
    <n v="0"/>
    <n v="0"/>
    <n v="1"/>
    <n v="1"/>
    <n v="2"/>
  </r>
  <r>
    <n v="83466"/>
    <x v="1"/>
    <n v="32"/>
    <n v="2"/>
    <n v="2"/>
    <m/>
    <n v="2"/>
    <n v="3"/>
    <n v="3"/>
    <n v="61"/>
    <n v="1.58"/>
    <n v="263"/>
    <n v="6.8"/>
    <n v="68"/>
    <n v="1.761311475409836"/>
    <n v="67.114138474250794"/>
    <n v="1.7383662096609225"/>
    <n v="1"/>
    <m/>
    <m/>
    <n v="12"/>
    <n v="3"/>
    <n v="3"/>
    <n v="3"/>
    <n v="3"/>
    <n v="3"/>
    <n v="0"/>
    <n v="0"/>
    <n v="0"/>
    <n v="1"/>
    <n v="1"/>
    <n v="1"/>
  </r>
  <r>
    <n v="83472"/>
    <x v="1"/>
    <n v="63"/>
    <n v="3"/>
    <n v="2"/>
    <m/>
    <n v="2"/>
    <n v="5"/>
    <n v="1"/>
    <n v="90"/>
    <n v="2.33"/>
    <n v="278"/>
    <n v="7.19"/>
    <n v="84"/>
    <n v="2.1746666666666665"/>
    <n v="83.047659886480915"/>
    <n v="2.1500116392833393"/>
    <n v="1"/>
    <n v="2"/>
    <m/>
    <n v="15"/>
    <n v="3"/>
    <n v="0"/>
    <m/>
    <m/>
    <m/>
    <n v="3"/>
    <n v="0"/>
    <n v="0"/>
    <n v="1"/>
    <n v="1"/>
    <n v="2"/>
  </r>
  <r>
    <n v="83480"/>
    <x v="1"/>
    <n v="24"/>
    <n v="3"/>
    <n v="2"/>
    <m/>
    <n v="1"/>
    <n v="5"/>
    <n v="1"/>
    <n v="65"/>
    <n v="1.68"/>
    <n v="205"/>
    <n v="5.3"/>
    <n v="60"/>
    <n v="1.5507692307692307"/>
    <n v="60.434083593393083"/>
    <n v="1.5619886221061596"/>
    <n v="1"/>
    <m/>
    <m/>
    <n v="10"/>
    <n v="1"/>
    <n v="0"/>
    <m/>
    <m/>
    <m/>
    <n v="0"/>
    <n v="5"/>
    <n v="0"/>
    <n v="1"/>
    <n v="1"/>
    <n v="2"/>
  </r>
  <r>
    <n v="83483"/>
    <x v="1"/>
    <n v="54"/>
    <n v="4"/>
    <n v="2"/>
    <m/>
    <n v="1"/>
    <n v="4"/>
    <n v="2"/>
    <n v="58"/>
    <n v="1.5"/>
    <n v="275"/>
    <n v="7.11"/>
    <n v="65"/>
    <n v="1.6810344827586208"/>
    <n v="57.182825641583662"/>
    <n v="1.4788661803857843"/>
    <n v="2"/>
    <n v="1"/>
    <n v="2"/>
    <n v="15"/>
    <n v="2"/>
    <n v="1"/>
    <n v="3"/>
    <n v="3"/>
    <n v="2"/>
    <n v="2"/>
    <n v="0"/>
    <n v="0"/>
    <n v="1"/>
    <n v="1"/>
    <n v="2"/>
  </r>
  <r>
    <n v="83484"/>
    <x v="1"/>
    <n v="67"/>
    <n v="3"/>
    <n v="2"/>
    <m/>
    <n v="1"/>
    <n v="5"/>
    <n v="3"/>
    <n v="60"/>
    <n v="1.55"/>
    <n v="177"/>
    <n v="4.58"/>
    <n v="69"/>
    <n v="1.7825"/>
    <n v="53.726548082565813"/>
    <n v="1.3879358254662835"/>
    <n v="2"/>
    <n v="2"/>
    <m/>
    <n v="13"/>
    <n v="3"/>
    <n v="1"/>
    <m/>
    <m/>
    <m/>
    <n v="3"/>
    <n v="1"/>
    <n v="4"/>
    <n v="1"/>
    <n v="1"/>
    <n v="2"/>
  </r>
  <r>
    <n v="83486"/>
    <x v="1"/>
    <n v="25"/>
    <n v="3"/>
    <n v="2"/>
    <m/>
    <n v="1"/>
    <n v="4"/>
    <n v="5"/>
    <n v="54"/>
    <n v="1.4"/>
    <n v="189"/>
    <n v="4.8899999999999997"/>
    <n v="61"/>
    <n v="1.5814814814814813"/>
    <n v="56.125818089972029"/>
    <n v="1.455113802332608"/>
    <n v="2"/>
    <m/>
    <m/>
    <n v="1"/>
    <n v="3"/>
    <n v="3"/>
    <n v="3"/>
    <n v="3"/>
    <n v="3"/>
    <m/>
    <n v="3"/>
    <n v="0"/>
    <n v="2"/>
    <n v="1"/>
    <n v="2"/>
  </r>
  <r>
    <n v="83491"/>
    <x v="1"/>
    <n v="39"/>
    <n v="4"/>
    <n v="2"/>
    <m/>
    <n v="1"/>
    <n v="2"/>
    <n v="1"/>
    <n v="57"/>
    <n v="1.47"/>
    <n v="213"/>
    <n v="5.51"/>
    <n v="60"/>
    <n v="1.5473684210526317"/>
    <n v="69.35723576994225"/>
    <n v="1.7886866066985108"/>
    <n v="2"/>
    <m/>
    <m/>
    <n v="2"/>
    <n v="3"/>
    <n v="0"/>
    <m/>
    <m/>
    <m/>
    <m/>
    <n v="0"/>
    <n v="4"/>
    <n v="1"/>
    <n v="1"/>
    <n v="2"/>
  </r>
  <r>
    <n v="83497"/>
    <x v="1"/>
    <n v="29"/>
    <n v="3"/>
    <n v="2"/>
    <m/>
    <n v="1"/>
    <n v="5"/>
    <n v="1"/>
    <n v="59"/>
    <n v="1.53"/>
    <n v="179"/>
    <n v="4.63"/>
    <n v="66"/>
    <n v="1.7115254237288136"/>
    <n v="56.8369330586657"/>
    <n v="1.4739069081315004"/>
    <n v="2"/>
    <m/>
    <m/>
    <n v="15"/>
    <n v="3"/>
    <n v="3"/>
    <n v="3"/>
    <n v="3"/>
    <n v="2"/>
    <n v="0"/>
    <n v="1"/>
    <n v="2"/>
    <n v="1"/>
    <n v="1"/>
    <n v="2"/>
  </r>
  <r>
    <n v="83505"/>
    <x v="1"/>
    <n v="70"/>
    <n v="6"/>
    <n v="2"/>
    <m/>
    <n v="2"/>
    <n v="5"/>
    <n v="1"/>
    <n v="69"/>
    <n v="1.78"/>
    <n v="192"/>
    <n v="4.97"/>
    <n v="65"/>
    <n v="1.6768115942028985"/>
    <n v="62.692602465865704"/>
    <n v="1.6172874259310284"/>
    <n v="1"/>
    <n v="2"/>
    <m/>
    <n v="6"/>
    <n v="2"/>
    <n v="3"/>
    <n v="0"/>
    <n v="0"/>
    <n v="0"/>
    <n v="3"/>
    <n v="0"/>
    <n v="0"/>
    <n v="1"/>
    <n v="1"/>
    <n v="2"/>
  </r>
  <r>
    <n v="83511"/>
    <x v="1"/>
    <n v="68"/>
    <n v="7"/>
    <n v="2"/>
    <m/>
    <n v="1"/>
    <n v="3"/>
    <n v="2"/>
    <n v="152"/>
    <n v="3.93"/>
    <n v="326"/>
    <n v="8.43"/>
    <n v="151"/>
    <n v="3.9041447368421056"/>
    <n v="148.39481020556994"/>
    <n v="3.8367868691308549"/>
    <n v="1"/>
    <n v="1"/>
    <n v="1"/>
    <n v="4"/>
    <n v="3"/>
    <n v="2"/>
    <n v="3"/>
    <n v="2"/>
    <n v="1"/>
    <n v="0"/>
    <n v="1"/>
    <n v="30"/>
    <n v="2"/>
    <n v="1"/>
    <n v="2"/>
  </r>
  <r>
    <n v="83514"/>
    <x v="1"/>
    <n v="53"/>
    <n v="1"/>
    <n v="2"/>
    <m/>
    <n v="2"/>
    <n v="3"/>
    <n v="1"/>
    <n v="47"/>
    <n v="1.22"/>
    <n v="205"/>
    <n v="5.3"/>
    <n v="54"/>
    <n v="1.4017021276595745"/>
    <n v="37.284992197957969"/>
    <n v="0.96782320173422809"/>
    <n v="1"/>
    <n v="2"/>
    <m/>
    <n v="99"/>
    <n v="4"/>
    <n v="3"/>
    <n v="3"/>
    <n v="2"/>
    <n v="2"/>
    <n v="1"/>
    <n v="0"/>
    <n v="0"/>
    <n v="1"/>
    <n v="1"/>
    <n v="2"/>
  </r>
  <r>
    <n v="83516"/>
    <x v="1"/>
    <n v="66"/>
    <n v="6"/>
    <n v="2"/>
    <m/>
    <n v="2"/>
    <n v="3"/>
    <n v="4"/>
    <n v="50"/>
    <n v="1.29"/>
    <n v="206"/>
    <n v="5.33"/>
    <n v="54"/>
    <n v="1.3932"/>
    <n v="48.081728729115113"/>
    <n v="1.2405086012111699"/>
    <n v="1"/>
    <n v="1"/>
    <n v="3"/>
    <n v="2"/>
    <n v="2"/>
    <n v="3"/>
    <n v="0"/>
    <n v="1"/>
    <n v="1"/>
    <m/>
    <n v="0"/>
    <n v="0"/>
    <n v="2"/>
    <n v="1"/>
    <n v="2"/>
  </r>
  <r>
    <n v="83518"/>
    <x v="1"/>
    <n v="33"/>
    <n v="4"/>
    <n v="2"/>
    <m/>
    <n v="1"/>
    <n v="4"/>
    <n v="5"/>
    <n v="48"/>
    <n v="1.24"/>
    <n v="160"/>
    <n v="4.1399999999999997"/>
    <n v="55"/>
    <n v="1.4208333333333334"/>
    <n v="38.345241689806308"/>
    <n v="0.99058541031999636"/>
    <n v="2"/>
    <m/>
    <m/>
    <n v="15"/>
    <n v="4"/>
    <n v="1"/>
    <m/>
    <m/>
    <m/>
    <n v="3"/>
    <n v="0"/>
    <n v="5"/>
    <n v="1"/>
    <n v="1"/>
    <n v="2"/>
  </r>
  <r>
    <n v="83520"/>
    <x v="1"/>
    <n v="49"/>
    <n v="2"/>
    <n v="2"/>
    <m/>
    <n v="2"/>
    <n v="2"/>
    <n v="3"/>
    <n v="82"/>
    <n v="2.12"/>
    <n v="185"/>
    <n v="4.78"/>
    <n v="77"/>
    <n v="1.9907317073170734"/>
    <n v="85.392292090548708"/>
    <n v="2.2077031613654055"/>
    <n v="1"/>
    <n v="2"/>
    <m/>
    <n v="5"/>
    <n v="3"/>
    <n v="3"/>
    <n v="3"/>
    <n v="3"/>
    <n v="2"/>
    <m/>
    <n v="0"/>
    <n v="0"/>
    <n v="1"/>
    <n v="1"/>
    <n v="2"/>
  </r>
  <r>
    <n v="83522"/>
    <x v="1"/>
    <n v="35"/>
    <n v="6"/>
    <n v="2"/>
    <m/>
    <n v="2"/>
    <n v="5"/>
    <n v="1"/>
    <n v="33"/>
    <n v="0.85"/>
    <n v="238"/>
    <n v="6.15"/>
    <n v="34"/>
    <n v="0.87575757575757573"/>
    <n v="30.430815686751316"/>
    <n v="0.78382404041632181"/>
    <n v="2"/>
    <m/>
    <m/>
    <n v="9"/>
    <n v="3"/>
    <n v="2"/>
    <n v="3"/>
    <n v="3"/>
    <n v="2"/>
    <n v="1"/>
    <n v="7"/>
    <n v="2"/>
    <n v="1"/>
    <n v="1"/>
    <n v="2"/>
  </r>
  <r>
    <n v="83524"/>
    <x v="1"/>
    <n v="55"/>
    <n v="6"/>
    <n v="2"/>
    <m/>
    <n v="2"/>
    <n v="5"/>
    <n v="1"/>
    <n v="73"/>
    <n v="1.89"/>
    <n v="266"/>
    <n v="6.88"/>
    <n v="71"/>
    <n v="1.8382191780821917"/>
    <n v="53.171271975548827"/>
    <n v="1.3766260826546204"/>
    <n v="1"/>
    <n v="2"/>
    <m/>
    <n v="15"/>
    <n v="1"/>
    <n v="0"/>
    <n v="3"/>
    <n v="3"/>
    <n v="1"/>
    <m/>
    <n v="0"/>
    <n v="0"/>
    <n v="2"/>
    <n v="1"/>
    <n v="2"/>
  </r>
  <r>
    <n v="83529"/>
    <x v="1"/>
    <n v="59"/>
    <n v="6"/>
    <n v="2"/>
    <m/>
    <n v="2"/>
    <n v="3"/>
    <n v="1"/>
    <n v="48"/>
    <n v="1.24"/>
    <n v="199"/>
    <n v="5.15"/>
    <n v="45"/>
    <n v="1.1624999999999999"/>
    <n v="34.212946938112843"/>
    <n v="0.8838344625679152"/>
    <n v="1"/>
    <n v="2"/>
    <m/>
    <n v="15"/>
    <n v="3"/>
    <n v="0"/>
    <m/>
    <m/>
    <m/>
    <n v="3"/>
    <n v="0"/>
    <n v="0"/>
    <n v="1"/>
    <n v="1"/>
    <n v="2"/>
  </r>
  <r>
    <n v="83530"/>
    <x v="1"/>
    <n v="80"/>
    <n v="3"/>
    <n v="2"/>
    <m/>
    <n v="1"/>
    <n v="5"/>
    <n v="2"/>
    <n v="38"/>
    <n v="0.98"/>
    <n v="132"/>
    <n v="3.41"/>
    <n v="47"/>
    <n v="1.2121052631578948"/>
    <n v="30.116671327881409"/>
    <n v="0.77669310266641534"/>
    <n v="2"/>
    <n v="1"/>
    <n v="3"/>
    <n v="7"/>
    <n v="3"/>
    <n v="3"/>
    <n v="3"/>
    <n v="3"/>
    <n v="3"/>
    <m/>
    <n v="1"/>
    <n v="0"/>
    <n v="2"/>
    <n v="1"/>
    <n v="2"/>
  </r>
  <r>
    <n v="83539"/>
    <x v="1"/>
    <n v="73"/>
    <n v="6"/>
    <n v="2"/>
    <m/>
    <n v="2"/>
    <n v="1"/>
    <n v="5"/>
    <n v="45"/>
    <n v="1.1599999999999999"/>
    <n v="185"/>
    <n v="4.78"/>
    <n v="49"/>
    <n v="1.2631111111111111"/>
    <n v="51.527939573323543"/>
    <n v="1.3282757756678956"/>
    <n v="1"/>
    <n v="2"/>
    <m/>
    <n v="7"/>
    <n v="3"/>
    <n v="3"/>
    <n v="0"/>
    <n v="0"/>
    <n v="0"/>
    <m/>
    <n v="0"/>
    <n v="0"/>
    <n v="1"/>
    <n v="1"/>
    <n v="2"/>
  </r>
  <r>
    <n v="83542"/>
    <x v="1"/>
    <n v="71"/>
    <n v="4"/>
    <n v="2"/>
    <m/>
    <n v="1"/>
    <n v="1"/>
    <n v="3"/>
    <n v="57"/>
    <n v="1.47"/>
    <n v="168"/>
    <n v="4.34"/>
    <n v="64"/>
    <n v="1.6505263157894736"/>
    <n v="63.050310898222584"/>
    <n v="1.6260343336910035"/>
    <n v="2"/>
    <n v="2"/>
    <m/>
    <n v="7"/>
    <n v="1"/>
    <n v="0"/>
    <m/>
    <m/>
    <m/>
    <n v="7"/>
    <n v="1"/>
    <n v="8"/>
    <n v="2"/>
    <n v="1"/>
    <n v="2"/>
  </r>
  <r>
    <n v="83562"/>
    <x v="1"/>
    <n v="21"/>
    <n v="3"/>
    <n v="2"/>
    <m/>
    <n v="1"/>
    <n v="5"/>
    <n v="5"/>
    <n v="59"/>
    <n v="1.53"/>
    <n v="173"/>
    <n v="4.47"/>
    <n v="62"/>
    <n v="1.6077966101694916"/>
    <n v="57.46492413717619"/>
    <n v="1.4901921005064334"/>
    <n v="2"/>
    <m/>
    <m/>
    <n v="3"/>
    <n v="3"/>
    <n v="2"/>
    <m/>
    <m/>
    <m/>
    <n v="2"/>
    <n v="0"/>
    <n v="5"/>
    <n v="1"/>
    <n v="1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4" firstHeaderRow="0" firstDataRow="1" firstDataCol="1"/>
  <pivotFields count="3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" showAll="0"/>
    <pivotField numFmtId="2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PAT_ID" fld="0" subtotal="count" baseField="17" baseItem="0"/>
    <dataField name="Count of PAT_ID2" fld="0" subtotal="count" showDataAs="percentOfCol" baseField="1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5" firstHeaderRow="1" firstDataRow="2" firstDataCol="1"/>
  <pivotFields count="32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" showAll="0"/>
    <pivotField numFmtId="2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PAT_ID" fld="0" subtotal="count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E8877-14D5-4D8D-A1D6-55E7BFD8B11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5" firstHeaderRow="1" firstDataRow="2" firstDataCol="1"/>
  <pivotFields count="32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" showAll="0"/>
    <pivotField numFmtId="2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PAT_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0895BC-1432-434A-B5CF-037E96C1314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5" firstHeaderRow="1" firstDataRow="2" firstDataCol="1"/>
  <pivotFields count="32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" showAll="0"/>
    <pivotField numFmtId="2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PAT_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A56F8-D03E-42D2-81CB-1D56720DD62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6" firstHeaderRow="0" firstDataRow="1" firstDataCol="1"/>
  <pivotFields count="32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2" showAll="0"/>
    <pivotField numFmtId="1"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AT_ID" fld="0" subtotal="count" baseField="1" baseItem="0"/>
    <dataField name="Average of Direct HDL-Cholesterol (mmol/L)" fld="10" subtotal="average" baseField="1" baseItem="0"/>
    <dataField name="StdDev of Direct HDL-Cholesterol (mmol/L)" fld="10" subtotal="stdDev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106FA-812C-4ED7-B63A-56505E7B9F0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6" firstHeaderRow="0" firstDataRow="1" firstDataCol="1"/>
  <pivotFields count="32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2" showAll="0"/>
    <pivotField numFmtId="1"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PAT_ID" fld="0" subtotal="count" baseField="1" baseItem="0"/>
    <dataField name="Average of Direct HDL-Cholesterol (mmol/L)" fld="10" subtotal="average" baseField="1" baseItem="0"/>
    <dataField name="StdDev of Direct HDL-Cholesterol (mmol/L)" fld="10" subtotal="stdDev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3" displayName="Table13" ref="A1:C34" totalsRowShown="0">
  <autoFilter ref="A1:C34" xr:uid="{00000000-0009-0000-0100-000002000000}"/>
  <tableColumns count="3">
    <tableColumn id="1" xr3:uid="{00000000-0010-0000-0000-000001000000}" name="ColumnNumber"/>
    <tableColumn id="2" xr3:uid="{00000000-0010-0000-0000-000002000000}" name="ColumnIndex" dataDxfId="0">
      <calculatedColumnFormula>MID(ADDRESS(1,A2,4),1,FIND({1,2,3,4,5,6,7,8,9},ADDRESS(1,A2,4))-1)</calculatedColumnFormula>
    </tableColumn>
    <tableColumn id="3" xr3:uid="{00000000-0010-0000-0000-000003000000}" name="Column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3916"/>
  <sheetViews>
    <sheetView tabSelected="1" topLeftCell="Y1" workbookViewId="0">
      <selection activeCell="AG6" sqref="AG6"/>
    </sheetView>
  </sheetViews>
  <sheetFormatPr defaultRowHeight="12.75"/>
  <cols>
    <col min="1" max="1" width="7.7109375" bestFit="1" customWidth="1"/>
    <col min="2" max="2" width="7.42578125" bestFit="1" customWidth="1"/>
    <col min="3" max="3" width="23" bestFit="1" customWidth="1"/>
    <col min="4" max="4" width="30.5703125" bestFit="1" customWidth="1"/>
    <col min="5" max="5" width="35.28515625" bestFit="1" customWidth="1"/>
    <col min="6" max="6" width="24" bestFit="1" customWidth="1"/>
    <col min="7" max="7" width="13.5703125" bestFit="1" customWidth="1"/>
    <col min="8" max="8" width="24.7109375" bestFit="1" customWidth="1"/>
    <col min="9" max="9" width="12.140625" bestFit="1" customWidth="1"/>
    <col min="10" max="10" width="28.140625" bestFit="1" customWidth="1"/>
    <col min="11" max="11" width="29" bestFit="1" customWidth="1"/>
    <col min="12" max="12" width="23" bestFit="1" customWidth="1"/>
    <col min="13" max="13" width="23.85546875" bestFit="1" customWidth="1"/>
    <col min="14" max="14" width="12" bestFit="1" customWidth="1"/>
    <col min="15" max="15" width="14.28515625" style="1" bestFit="1" customWidth="1"/>
    <col min="16" max="16" width="9.7109375" style="2" bestFit="1" customWidth="1"/>
    <col min="17" max="17" width="11.85546875" style="1" bestFit="1" customWidth="1"/>
    <col min="18" max="18" width="18.42578125" bestFit="1" customWidth="1"/>
    <col min="19" max="19" width="34.85546875" bestFit="1" customWidth="1"/>
    <col min="20" max="20" width="30.5703125" bestFit="1" customWidth="1"/>
    <col min="21" max="21" width="23.42578125" bestFit="1" customWidth="1"/>
    <col min="22" max="22" width="20.140625" bestFit="1" customWidth="1"/>
    <col min="23" max="23" width="33.85546875" bestFit="1" customWidth="1"/>
    <col min="24" max="24" width="27" bestFit="1" customWidth="1"/>
    <col min="25" max="26" width="28" bestFit="1" customWidth="1"/>
    <col min="27" max="27" width="34.140625" bestFit="1" customWidth="1"/>
    <col min="28" max="28" width="33.42578125" bestFit="1" customWidth="1"/>
    <col min="29" max="29" width="33.5703125" bestFit="1" customWidth="1"/>
    <col min="30" max="30" width="25.28515625" bestFit="1" customWidth="1"/>
    <col min="31" max="31" width="25.85546875" bestFit="1" customWidth="1"/>
    <col min="32" max="32" width="33.5703125" bestFit="1" customWidth="1"/>
    <col min="33" max="33" width="10.28515625" bestFit="1" customWidth="1"/>
    <col min="260" max="260" width="11.7109375" customWidth="1"/>
    <col min="516" max="516" width="11.7109375" customWidth="1"/>
    <col min="772" max="772" width="11.7109375" customWidth="1"/>
    <col min="1028" max="1028" width="11.7109375" customWidth="1"/>
    <col min="1284" max="1284" width="11.7109375" customWidth="1"/>
    <col min="1540" max="1540" width="11.7109375" customWidth="1"/>
    <col min="1796" max="1796" width="11.7109375" customWidth="1"/>
    <col min="2052" max="2052" width="11.7109375" customWidth="1"/>
    <col min="2308" max="2308" width="11.7109375" customWidth="1"/>
    <col min="2564" max="2564" width="11.7109375" customWidth="1"/>
    <col min="2820" max="2820" width="11.7109375" customWidth="1"/>
    <col min="3076" max="3076" width="11.7109375" customWidth="1"/>
    <col min="3332" max="3332" width="11.7109375" customWidth="1"/>
    <col min="3588" max="3588" width="11.7109375" customWidth="1"/>
    <col min="3844" max="3844" width="11.7109375" customWidth="1"/>
    <col min="4100" max="4100" width="11.7109375" customWidth="1"/>
    <col min="4356" max="4356" width="11.7109375" customWidth="1"/>
    <col min="4612" max="4612" width="11.7109375" customWidth="1"/>
    <col min="4868" max="4868" width="11.7109375" customWidth="1"/>
    <col min="5124" max="5124" width="11.7109375" customWidth="1"/>
    <col min="5380" max="5380" width="11.7109375" customWidth="1"/>
    <col min="5636" max="5636" width="11.7109375" customWidth="1"/>
    <col min="5892" max="5892" width="11.7109375" customWidth="1"/>
    <col min="6148" max="6148" width="11.7109375" customWidth="1"/>
    <col min="6404" max="6404" width="11.7109375" customWidth="1"/>
    <col min="6660" max="6660" width="11.7109375" customWidth="1"/>
    <col min="6916" max="6916" width="11.7109375" customWidth="1"/>
    <col min="7172" max="7172" width="11.7109375" customWidth="1"/>
    <col min="7428" max="7428" width="11.7109375" customWidth="1"/>
    <col min="7684" max="7684" width="11.7109375" customWidth="1"/>
    <col min="7940" max="7940" width="11.7109375" customWidth="1"/>
    <col min="8196" max="8196" width="11.7109375" customWidth="1"/>
    <col min="8452" max="8452" width="11.7109375" customWidth="1"/>
    <col min="8708" max="8708" width="11.7109375" customWidth="1"/>
    <col min="8964" max="8964" width="11.7109375" customWidth="1"/>
    <col min="9220" max="9220" width="11.7109375" customWidth="1"/>
    <col min="9476" max="9476" width="11.7109375" customWidth="1"/>
    <col min="9732" max="9732" width="11.7109375" customWidth="1"/>
    <col min="9988" max="9988" width="11.7109375" customWidth="1"/>
    <col min="10244" max="10244" width="11.7109375" customWidth="1"/>
    <col min="10500" max="10500" width="11.7109375" customWidth="1"/>
    <col min="10756" max="10756" width="11.7109375" customWidth="1"/>
    <col min="11012" max="11012" width="11.7109375" customWidth="1"/>
    <col min="11268" max="11268" width="11.7109375" customWidth="1"/>
    <col min="11524" max="11524" width="11.7109375" customWidth="1"/>
    <col min="11780" max="11780" width="11.7109375" customWidth="1"/>
    <col min="12036" max="12036" width="11.7109375" customWidth="1"/>
    <col min="12292" max="12292" width="11.7109375" customWidth="1"/>
    <col min="12548" max="12548" width="11.7109375" customWidth="1"/>
    <col min="12804" max="12804" width="11.7109375" customWidth="1"/>
    <col min="13060" max="13060" width="11.7109375" customWidth="1"/>
    <col min="13316" max="13316" width="11.7109375" customWidth="1"/>
    <col min="13572" max="13572" width="11.7109375" customWidth="1"/>
    <col min="13828" max="13828" width="11.7109375" customWidth="1"/>
    <col min="14084" max="14084" width="11.7109375" customWidth="1"/>
    <col min="14340" max="14340" width="11.7109375" customWidth="1"/>
    <col min="14596" max="14596" width="11.7109375" customWidth="1"/>
    <col min="14852" max="14852" width="11.7109375" customWidth="1"/>
    <col min="15108" max="15108" width="11.7109375" customWidth="1"/>
    <col min="15364" max="15364" width="11.7109375" customWidth="1"/>
    <col min="15620" max="15620" width="11.7109375" customWidth="1"/>
    <col min="15876" max="15876" width="11.7109375" customWidth="1"/>
    <col min="16132" max="16132" width="11.7109375" customWidth="1"/>
  </cols>
  <sheetData>
    <row r="1" spans="1:33">
      <c r="A1" t="s">
        <v>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20</v>
      </c>
      <c r="K1" s="21" t="s">
        <v>21</v>
      </c>
      <c r="L1" t="s">
        <v>22</v>
      </c>
      <c r="M1" t="s">
        <v>23</v>
      </c>
      <c r="N1" t="s">
        <v>29</v>
      </c>
      <c r="O1" s="26" t="s">
        <v>28</v>
      </c>
      <c r="P1" s="2" t="s">
        <v>30</v>
      </c>
      <c r="Q1" s="1" t="s">
        <v>31</v>
      </c>
      <c r="R1" t="s">
        <v>24</v>
      </c>
      <c r="S1" t="s">
        <v>9</v>
      </c>
      <c r="T1" t="s">
        <v>10</v>
      </c>
      <c r="U1" t="s">
        <v>8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25</v>
      </c>
      <c r="AF1" t="s">
        <v>26</v>
      </c>
      <c r="AG1" s="21" t="s">
        <v>81</v>
      </c>
    </row>
    <row r="2" spans="1:33">
      <c r="A2">
        <v>73557</v>
      </c>
      <c r="B2">
        <v>1</v>
      </c>
      <c r="C2">
        <v>69</v>
      </c>
      <c r="D2">
        <v>4</v>
      </c>
      <c r="E2">
        <v>1</v>
      </c>
      <c r="F2">
        <v>1</v>
      </c>
      <c r="G2">
        <v>1</v>
      </c>
      <c r="H2">
        <v>3</v>
      </c>
      <c r="I2">
        <v>4</v>
      </c>
      <c r="J2">
        <v>65</v>
      </c>
      <c r="K2">
        <v>1.68</v>
      </c>
      <c r="L2">
        <v>167</v>
      </c>
      <c r="M2">
        <v>4.32</v>
      </c>
      <c r="N2">
        <v>62</v>
      </c>
      <c r="O2" s="1">
        <v>1.6024615384615384</v>
      </c>
      <c r="P2" s="2">
        <v>73.433063329494075</v>
      </c>
      <c r="Q2" s="1">
        <v>1.8979622522084623</v>
      </c>
      <c r="R2">
        <v>1</v>
      </c>
      <c r="S2">
        <v>2</v>
      </c>
      <c r="U2">
        <v>4</v>
      </c>
      <c r="V2">
        <v>2</v>
      </c>
      <c r="W2">
        <v>1</v>
      </c>
      <c r="AA2">
        <v>8</v>
      </c>
      <c r="AB2">
        <v>0</v>
      </c>
      <c r="AC2">
        <v>4</v>
      </c>
      <c r="AD2">
        <v>1</v>
      </c>
      <c r="AE2">
        <v>1</v>
      </c>
      <c r="AF2">
        <v>2</v>
      </c>
      <c r="AG2" s="1">
        <f>O:O-K:K</f>
        <v>-7.7538461538461556E-2</v>
      </c>
    </row>
    <row r="3" spans="1:33">
      <c r="A3">
        <v>73558</v>
      </c>
      <c r="B3">
        <v>1</v>
      </c>
      <c r="C3">
        <v>54</v>
      </c>
      <c r="D3">
        <v>3</v>
      </c>
      <c r="E3">
        <v>2</v>
      </c>
      <c r="G3">
        <v>1</v>
      </c>
      <c r="H3">
        <v>3</v>
      </c>
      <c r="I3">
        <v>1</v>
      </c>
      <c r="J3">
        <v>50</v>
      </c>
      <c r="K3">
        <v>1.29</v>
      </c>
      <c r="L3">
        <v>170</v>
      </c>
      <c r="M3">
        <v>4.4000000000000004</v>
      </c>
      <c r="N3">
        <v>54</v>
      </c>
      <c r="O3" s="1">
        <v>1.3932</v>
      </c>
      <c r="P3" s="2">
        <v>40.88458897303633</v>
      </c>
      <c r="Q3" s="1">
        <v>1.0548223955043374</v>
      </c>
      <c r="R3">
        <v>2</v>
      </c>
      <c r="S3">
        <v>1</v>
      </c>
      <c r="T3">
        <v>1</v>
      </c>
      <c r="U3">
        <v>7</v>
      </c>
      <c r="V3">
        <v>3</v>
      </c>
      <c r="W3">
        <v>3</v>
      </c>
      <c r="X3">
        <v>3</v>
      </c>
      <c r="Y3">
        <v>3</v>
      </c>
      <c r="Z3">
        <v>3</v>
      </c>
      <c r="AB3">
        <v>0</v>
      </c>
      <c r="AC3">
        <v>2</v>
      </c>
      <c r="AD3">
        <v>1</v>
      </c>
      <c r="AE3">
        <v>2</v>
      </c>
      <c r="AG3" s="1">
        <f t="shared" ref="AG3:AG66" si="0">O:O-K:K</f>
        <v>0.10319999999999996</v>
      </c>
    </row>
    <row r="4" spans="1:33">
      <c r="A4">
        <v>73559</v>
      </c>
      <c r="B4">
        <v>1</v>
      </c>
      <c r="C4">
        <v>72</v>
      </c>
      <c r="D4">
        <v>3</v>
      </c>
      <c r="E4">
        <v>1</v>
      </c>
      <c r="F4">
        <v>1</v>
      </c>
      <c r="G4">
        <v>1</v>
      </c>
      <c r="H4">
        <v>4</v>
      </c>
      <c r="I4">
        <v>1</v>
      </c>
      <c r="J4">
        <v>60</v>
      </c>
      <c r="K4">
        <v>1.55</v>
      </c>
      <c r="L4">
        <v>126</v>
      </c>
      <c r="M4">
        <v>3.26</v>
      </c>
      <c r="N4">
        <v>70</v>
      </c>
      <c r="O4" s="1">
        <v>1.8083333333333333</v>
      </c>
      <c r="P4" s="2">
        <v>67.770370157957842</v>
      </c>
      <c r="Q4" s="1">
        <v>1.750734562413911</v>
      </c>
      <c r="R4">
        <v>2</v>
      </c>
      <c r="S4">
        <v>2</v>
      </c>
      <c r="U4">
        <v>10</v>
      </c>
      <c r="V4">
        <v>3</v>
      </c>
      <c r="W4">
        <v>3</v>
      </c>
      <c r="X4">
        <v>3</v>
      </c>
      <c r="Y4">
        <v>3</v>
      </c>
      <c r="Z4">
        <v>3</v>
      </c>
      <c r="AA4">
        <v>0</v>
      </c>
      <c r="AB4">
        <v>0</v>
      </c>
      <c r="AC4">
        <v>0</v>
      </c>
      <c r="AD4">
        <v>2</v>
      </c>
      <c r="AE4">
        <v>1</v>
      </c>
      <c r="AF4">
        <v>2</v>
      </c>
      <c r="AG4" s="1">
        <f t="shared" si="0"/>
        <v>0.2583333333333333</v>
      </c>
    </row>
    <row r="5" spans="1:33">
      <c r="A5">
        <v>73562</v>
      </c>
      <c r="B5">
        <v>1</v>
      </c>
      <c r="C5">
        <v>56</v>
      </c>
      <c r="D5">
        <v>1</v>
      </c>
      <c r="E5">
        <v>1</v>
      </c>
      <c r="F5">
        <v>2</v>
      </c>
      <c r="G5">
        <v>1</v>
      </c>
      <c r="H5">
        <v>4</v>
      </c>
      <c r="I5">
        <v>3</v>
      </c>
      <c r="J5">
        <v>38</v>
      </c>
      <c r="K5">
        <v>0.98</v>
      </c>
      <c r="L5">
        <v>226</v>
      </c>
      <c r="M5">
        <v>5.84</v>
      </c>
      <c r="N5">
        <v>46</v>
      </c>
      <c r="O5" s="1">
        <v>1.1863157894736842</v>
      </c>
      <c r="P5" s="2">
        <v>36.552678660510153</v>
      </c>
      <c r="Q5" s="1">
        <v>0.9426743444026302</v>
      </c>
      <c r="R5">
        <v>2</v>
      </c>
      <c r="S5">
        <v>1</v>
      </c>
      <c r="T5">
        <v>1</v>
      </c>
      <c r="U5">
        <v>9</v>
      </c>
      <c r="V5">
        <v>5</v>
      </c>
      <c r="W5">
        <v>0</v>
      </c>
      <c r="X5">
        <v>3</v>
      </c>
      <c r="Y5">
        <v>3</v>
      </c>
      <c r="Z5">
        <v>3</v>
      </c>
      <c r="AA5">
        <v>14</v>
      </c>
      <c r="AB5">
        <v>0</v>
      </c>
      <c r="AC5">
        <v>0</v>
      </c>
      <c r="AD5">
        <v>1</v>
      </c>
      <c r="AE5">
        <v>1</v>
      </c>
      <c r="AF5">
        <v>2</v>
      </c>
      <c r="AG5" s="1">
        <f t="shared" si="0"/>
        <v>0.20631578947368423</v>
      </c>
    </row>
    <row r="6" spans="1:33">
      <c r="A6">
        <v>73567</v>
      </c>
      <c r="B6">
        <v>1</v>
      </c>
      <c r="C6">
        <v>65</v>
      </c>
      <c r="D6">
        <v>3</v>
      </c>
      <c r="E6">
        <v>2</v>
      </c>
      <c r="G6">
        <v>1</v>
      </c>
      <c r="H6">
        <v>2</v>
      </c>
      <c r="I6">
        <v>2</v>
      </c>
      <c r="J6">
        <v>79</v>
      </c>
      <c r="K6">
        <v>2.04</v>
      </c>
      <c r="L6">
        <v>173</v>
      </c>
      <c r="M6">
        <v>4.47</v>
      </c>
      <c r="N6">
        <v>78</v>
      </c>
      <c r="O6" s="1">
        <v>2.0141772151898736</v>
      </c>
      <c r="P6" s="2">
        <v>86.593250879079562</v>
      </c>
      <c r="Q6" s="1">
        <v>2.236078883459776</v>
      </c>
      <c r="R6">
        <v>2</v>
      </c>
      <c r="S6">
        <v>1</v>
      </c>
      <c r="T6">
        <v>2</v>
      </c>
      <c r="U6">
        <v>3</v>
      </c>
      <c r="V6">
        <v>3</v>
      </c>
      <c r="W6">
        <v>2</v>
      </c>
      <c r="X6">
        <v>3</v>
      </c>
      <c r="Y6">
        <v>2</v>
      </c>
      <c r="Z6">
        <v>2</v>
      </c>
      <c r="AB6">
        <v>4</v>
      </c>
      <c r="AC6">
        <v>0</v>
      </c>
      <c r="AD6">
        <v>1</v>
      </c>
      <c r="AE6">
        <v>1</v>
      </c>
      <c r="AF6">
        <v>1</v>
      </c>
      <c r="AG6" s="1">
        <f t="shared" si="0"/>
        <v>-2.5822784810126453E-2</v>
      </c>
    </row>
    <row r="7" spans="1:33">
      <c r="A7">
        <v>73585</v>
      </c>
      <c r="B7">
        <v>1</v>
      </c>
      <c r="C7">
        <v>28</v>
      </c>
      <c r="E7">
        <v>1</v>
      </c>
      <c r="F7">
        <v>1</v>
      </c>
      <c r="G7">
        <v>2</v>
      </c>
      <c r="H7">
        <v>4</v>
      </c>
      <c r="I7">
        <v>1</v>
      </c>
      <c r="J7">
        <v>55</v>
      </c>
      <c r="K7">
        <v>1.42</v>
      </c>
      <c r="L7">
        <v>198</v>
      </c>
      <c r="M7">
        <v>5.12</v>
      </c>
      <c r="N7">
        <v>52</v>
      </c>
      <c r="O7" s="1">
        <v>1.3425454545454547</v>
      </c>
      <c r="P7" s="2">
        <v>62.230317281060238</v>
      </c>
      <c r="Q7" s="1">
        <v>1.6066736461655551</v>
      </c>
      <c r="R7">
        <v>1</v>
      </c>
      <c r="U7">
        <v>7</v>
      </c>
      <c r="V7">
        <v>1</v>
      </c>
      <c r="W7">
        <v>0</v>
      </c>
      <c r="X7">
        <v>3</v>
      </c>
      <c r="Y7">
        <v>2</v>
      </c>
      <c r="Z7">
        <v>1</v>
      </c>
      <c r="AA7">
        <v>0</v>
      </c>
      <c r="AB7">
        <v>0</v>
      </c>
      <c r="AC7">
        <v>2</v>
      </c>
      <c r="AD7">
        <v>1</v>
      </c>
      <c r="AE7">
        <v>1</v>
      </c>
      <c r="AF7">
        <v>2</v>
      </c>
      <c r="AG7" s="1">
        <f t="shared" si="0"/>
        <v>-7.7454545454545221E-2</v>
      </c>
    </row>
    <row r="8" spans="1:33">
      <c r="A8">
        <v>73589</v>
      </c>
      <c r="B8">
        <v>1</v>
      </c>
      <c r="C8">
        <v>35</v>
      </c>
      <c r="D8">
        <v>3</v>
      </c>
      <c r="E8">
        <v>2</v>
      </c>
      <c r="G8">
        <v>1</v>
      </c>
      <c r="H8">
        <v>3</v>
      </c>
      <c r="I8">
        <v>3</v>
      </c>
      <c r="J8">
        <v>45</v>
      </c>
      <c r="K8">
        <v>1.1599999999999999</v>
      </c>
      <c r="L8">
        <v>192</v>
      </c>
      <c r="M8">
        <v>4.97</v>
      </c>
      <c r="N8">
        <v>54</v>
      </c>
      <c r="O8" s="1">
        <v>1.3919999999999999</v>
      </c>
      <c r="P8" s="2">
        <v>51.476026064760717</v>
      </c>
      <c r="Q8" s="1">
        <v>1.3269375607804983</v>
      </c>
      <c r="R8">
        <v>2</v>
      </c>
      <c r="U8">
        <v>5</v>
      </c>
      <c r="V8">
        <v>3</v>
      </c>
      <c r="W8">
        <v>2</v>
      </c>
      <c r="X8">
        <v>3</v>
      </c>
      <c r="Y8">
        <v>2</v>
      </c>
      <c r="Z8">
        <v>2</v>
      </c>
      <c r="AA8">
        <v>3</v>
      </c>
      <c r="AB8">
        <v>21</v>
      </c>
      <c r="AC8">
        <v>10</v>
      </c>
      <c r="AD8">
        <v>1</v>
      </c>
      <c r="AE8">
        <v>2</v>
      </c>
      <c r="AG8" s="1">
        <f t="shared" si="0"/>
        <v>0.23199999999999998</v>
      </c>
    </row>
    <row r="9" spans="1:33">
      <c r="A9">
        <v>73592</v>
      </c>
      <c r="B9">
        <v>1</v>
      </c>
      <c r="C9">
        <v>29</v>
      </c>
      <c r="D9">
        <v>1</v>
      </c>
      <c r="E9">
        <v>2</v>
      </c>
      <c r="G9">
        <v>1</v>
      </c>
      <c r="H9">
        <v>4</v>
      </c>
      <c r="I9">
        <v>5</v>
      </c>
      <c r="J9">
        <v>34</v>
      </c>
      <c r="K9">
        <v>0.88</v>
      </c>
      <c r="L9">
        <v>168</v>
      </c>
      <c r="M9">
        <v>4.34</v>
      </c>
      <c r="N9">
        <v>36</v>
      </c>
      <c r="O9" s="1">
        <v>0.93176470588235294</v>
      </c>
      <c r="P9" s="2">
        <v>33.541957802022445</v>
      </c>
      <c r="Q9" s="1">
        <v>0.86814479016999269</v>
      </c>
      <c r="R9">
        <v>1</v>
      </c>
      <c r="U9">
        <v>12</v>
      </c>
      <c r="V9">
        <v>2</v>
      </c>
      <c r="W9">
        <v>3</v>
      </c>
      <c r="X9">
        <v>3</v>
      </c>
      <c r="Y9">
        <v>3</v>
      </c>
      <c r="Z9">
        <v>3</v>
      </c>
      <c r="AA9">
        <v>7</v>
      </c>
      <c r="AB9">
        <v>3</v>
      </c>
      <c r="AC9">
        <v>0</v>
      </c>
      <c r="AD9">
        <v>1</v>
      </c>
      <c r="AE9">
        <v>1</v>
      </c>
      <c r="AF9">
        <v>2</v>
      </c>
      <c r="AG9" s="1">
        <f t="shared" si="0"/>
        <v>5.1764705882352935E-2</v>
      </c>
    </row>
    <row r="10" spans="1:33">
      <c r="A10">
        <v>73749</v>
      </c>
      <c r="B10">
        <v>1</v>
      </c>
      <c r="C10">
        <v>29</v>
      </c>
      <c r="D10">
        <v>3</v>
      </c>
      <c r="E10">
        <v>2</v>
      </c>
      <c r="G10">
        <v>1</v>
      </c>
      <c r="H10">
        <v>5</v>
      </c>
      <c r="I10">
        <v>5</v>
      </c>
      <c r="J10">
        <v>57</v>
      </c>
      <c r="K10">
        <v>1.47</v>
      </c>
      <c r="L10">
        <v>149</v>
      </c>
      <c r="M10">
        <v>3.85</v>
      </c>
      <c r="N10">
        <v>62</v>
      </c>
      <c r="O10" s="1">
        <v>1.5989473684210527</v>
      </c>
      <c r="P10" s="2">
        <v>62.088481491748674</v>
      </c>
      <c r="Q10" s="1">
        <v>1.6012292595240447</v>
      </c>
      <c r="R10">
        <v>2</v>
      </c>
      <c r="U10">
        <v>77</v>
      </c>
      <c r="V10">
        <v>3</v>
      </c>
      <c r="W10">
        <v>3</v>
      </c>
      <c r="X10">
        <v>3</v>
      </c>
      <c r="Y10">
        <v>3</v>
      </c>
      <c r="Z10">
        <v>3</v>
      </c>
      <c r="AA10">
        <v>0</v>
      </c>
      <c r="AB10">
        <v>10</v>
      </c>
      <c r="AC10">
        <v>0</v>
      </c>
      <c r="AD10">
        <v>1</v>
      </c>
      <c r="AE10">
        <v>1</v>
      </c>
      <c r="AF10">
        <v>2</v>
      </c>
      <c r="AG10" s="1">
        <f t="shared" si="0"/>
        <v>0.1289473684210527</v>
      </c>
    </row>
    <row r="11" spans="1:33">
      <c r="A11">
        <v>73755</v>
      </c>
      <c r="B11">
        <v>1</v>
      </c>
      <c r="C11">
        <v>75</v>
      </c>
      <c r="D11">
        <v>1</v>
      </c>
      <c r="E11">
        <v>1</v>
      </c>
      <c r="F11">
        <v>2</v>
      </c>
      <c r="G11">
        <v>1</v>
      </c>
      <c r="H11">
        <v>2</v>
      </c>
      <c r="I11">
        <v>2</v>
      </c>
      <c r="J11">
        <v>68</v>
      </c>
      <c r="K11">
        <v>1.76</v>
      </c>
      <c r="L11">
        <v>182</v>
      </c>
      <c r="M11">
        <v>4.71</v>
      </c>
      <c r="N11">
        <v>77</v>
      </c>
      <c r="O11" s="1">
        <v>1.9929411764705884</v>
      </c>
      <c r="P11" s="2">
        <v>68.959591692969767</v>
      </c>
      <c r="Q11" s="1">
        <v>1.7848364908768646</v>
      </c>
      <c r="R11">
        <v>1</v>
      </c>
      <c r="S11">
        <v>2</v>
      </c>
      <c r="U11">
        <v>7</v>
      </c>
      <c r="V11">
        <v>2</v>
      </c>
      <c r="W11">
        <v>2</v>
      </c>
      <c r="AB11">
        <v>0</v>
      </c>
      <c r="AC11">
        <v>0</v>
      </c>
      <c r="AD11">
        <v>2</v>
      </c>
      <c r="AE11">
        <v>1</v>
      </c>
      <c r="AF11">
        <v>2</v>
      </c>
      <c r="AG11" s="1">
        <f t="shared" si="0"/>
        <v>0.23294117647058843</v>
      </c>
    </row>
    <row r="12" spans="1:33">
      <c r="A12">
        <v>73756</v>
      </c>
      <c r="B12">
        <v>1</v>
      </c>
      <c r="C12">
        <v>56</v>
      </c>
      <c r="D12">
        <v>3</v>
      </c>
      <c r="E12">
        <v>2</v>
      </c>
      <c r="G12">
        <v>1</v>
      </c>
      <c r="H12">
        <v>4</v>
      </c>
      <c r="I12">
        <v>1</v>
      </c>
      <c r="J12">
        <v>57</v>
      </c>
      <c r="K12">
        <v>1.47</v>
      </c>
      <c r="L12">
        <v>143</v>
      </c>
      <c r="M12">
        <v>3.7</v>
      </c>
      <c r="N12">
        <v>52</v>
      </c>
      <c r="O12" s="1">
        <v>1.3410526315789473</v>
      </c>
      <c r="P12" s="2">
        <v>62.076180853211156</v>
      </c>
      <c r="Q12" s="1">
        <v>1.6009120325301824</v>
      </c>
      <c r="R12">
        <v>2</v>
      </c>
      <c r="S12">
        <v>2</v>
      </c>
      <c r="U12">
        <v>77</v>
      </c>
      <c r="V12">
        <v>3</v>
      </c>
      <c r="W12">
        <v>2</v>
      </c>
      <c r="X12">
        <v>3</v>
      </c>
      <c r="Y12">
        <v>2</v>
      </c>
      <c r="Z12">
        <v>2</v>
      </c>
      <c r="AA12">
        <v>4</v>
      </c>
      <c r="AB12">
        <v>0</v>
      </c>
      <c r="AC12">
        <v>0</v>
      </c>
      <c r="AD12">
        <v>1</v>
      </c>
      <c r="AE12">
        <v>1</v>
      </c>
      <c r="AF12">
        <v>2</v>
      </c>
      <c r="AG12" s="1">
        <f t="shared" si="0"/>
        <v>-0.1289473684210527</v>
      </c>
    </row>
    <row r="13" spans="1:33">
      <c r="A13">
        <v>73760</v>
      </c>
      <c r="B13">
        <v>1</v>
      </c>
      <c r="C13">
        <v>64</v>
      </c>
      <c r="D13">
        <v>3</v>
      </c>
      <c r="E13">
        <v>1</v>
      </c>
      <c r="F13">
        <v>2</v>
      </c>
      <c r="G13">
        <v>1</v>
      </c>
      <c r="H13">
        <v>3</v>
      </c>
      <c r="I13">
        <v>3</v>
      </c>
      <c r="J13">
        <v>53</v>
      </c>
      <c r="K13">
        <v>1.37</v>
      </c>
      <c r="L13">
        <v>222</v>
      </c>
      <c r="M13">
        <v>5.74</v>
      </c>
      <c r="N13">
        <v>56</v>
      </c>
      <c r="O13" s="1">
        <v>1.4475471698113207</v>
      </c>
      <c r="P13" s="2">
        <v>58.159760164179971</v>
      </c>
      <c r="Q13" s="1">
        <v>1.5033749325457844</v>
      </c>
      <c r="R13">
        <v>2</v>
      </c>
      <c r="S13">
        <v>2</v>
      </c>
      <c r="U13">
        <v>5</v>
      </c>
      <c r="V13">
        <v>2</v>
      </c>
      <c r="W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2</v>
      </c>
      <c r="AG13" s="1">
        <f t="shared" si="0"/>
        <v>7.7547169811320593E-2</v>
      </c>
    </row>
    <row r="14" spans="1:33">
      <c r="A14">
        <v>73765</v>
      </c>
      <c r="B14">
        <v>1</v>
      </c>
      <c r="C14">
        <v>54</v>
      </c>
      <c r="D14">
        <v>1</v>
      </c>
      <c r="E14">
        <v>2</v>
      </c>
      <c r="G14">
        <v>1</v>
      </c>
      <c r="H14">
        <v>4</v>
      </c>
      <c r="I14">
        <v>1</v>
      </c>
      <c r="J14">
        <v>43</v>
      </c>
      <c r="K14">
        <v>1.1100000000000001</v>
      </c>
      <c r="L14">
        <v>246</v>
      </c>
      <c r="M14">
        <v>6.36</v>
      </c>
      <c r="N14">
        <v>44</v>
      </c>
      <c r="O14" s="1">
        <v>1.1358139534883722</v>
      </c>
      <c r="P14" s="2">
        <v>40.445126401045044</v>
      </c>
      <c r="Q14" s="1">
        <v>1.0440486117479071</v>
      </c>
      <c r="R14">
        <v>1</v>
      </c>
      <c r="S14">
        <v>2</v>
      </c>
      <c r="U14">
        <v>3</v>
      </c>
      <c r="V14">
        <v>2</v>
      </c>
      <c r="W14">
        <v>0</v>
      </c>
      <c r="X14">
        <v>3</v>
      </c>
      <c r="Y14">
        <v>3</v>
      </c>
      <c r="Z14">
        <v>2</v>
      </c>
      <c r="AB14">
        <v>0</v>
      </c>
      <c r="AC14">
        <v>0</v>
      </c>
      <c r="AD14">
        <v>1</v>
      </c>
      <c r="AE14">
        <v>1</v>
      </c>
      <c r="AF14">
        <v>2</v>
      </c>
      <c r="AG14" s="1">
        <f t="shared" si="0"/>
        <v>2.5813953488372121E-2</v>
      </c>
    </row>
    <row r="15" spans="1:33">
      <c r="A15">
        <v>73778</v>
      </c>
      <c r="B15">
        <v>1</v>
      </c>
      <c r="C15">
        <v>62</v>
      </c>
      <c r="D15">
        <v>1</v>
      </c>
      <c r="E15">
        <v>2</v>
      </c>
      <c r="G15">
        <v>2</v>
      </c>
      <c r="H15">
        <v>4</v>
      </c>
      <c r="I15">
        <v>1</v>
      </c>
      <c r="J15">
        <v>44</v>
      </c>
      <c r="K15">
        <v>1.1399999999999999</v>
      </c>
      <c r="L15">
        <v>121</v>
      </c>
      <c r="M15">
        <v>3.13</v>
      </c>
      <c r="N15">
        <v>49</v>
      </c>
      <c r="O15" s="1">
        <v>1.2695454545454543</v>
      </c>
      <c r="P15" s="2">
        <v>47.526490008480408</v>
      </c>
      <c r="Q15" s="1">
        <v>1.2313681502197196</v>
      </c>
      <c r="R15">
        <v>1</v>
      </c>
      <c r="S15">
        <v>1</v>
      </c>
      <c r="T15">
        <v>3</v>
      </c>
      <c r="U15">
        <v>5</v>
      </c>
      <c r="V15">
        <v>2</v>
      </c>
      <c r="W15">
        <v>3</v>
      </c>
      <c r="X15">
        <v>3</v>
      </c>
      <c r="Y15">
        <v>3</v>
      </c>
      <c r="Z15">
        <v>0</v>
      </c>
      <c r="AB15">
        <v>0</v>
      </c>
      <c r="AC15">
        <v>0</v>
      </c>
      <c r="AD15">
        <v>2</v>
      </c>
      <c r="AE15">
        <v>1</v>
      </c>
      <c r="AF15">
        <v>2</v>
      </c>
      <c r="AG15" s="1">
        <f t="shared" si="0"/>
        <v>0.12954545454545441</v>
      </c>
    </row>
    <row r="16" spans="1:33">
      <c r="A16">
        <v>73779</v>
      </c>
      <c r="B16">
        <v>1</v>
      </c>
      <c r="C16">
        <v>62</v>
      </c>
      <c r="D16">
        <v>3</v>
      </c>
      <c r="E16">
        <v>2</v>
      </c>
      <c r="G16">
        <v>1</v>
      </c>
      <c r="H16">
        <v>3</v>
      </c>
      <c r="I16">
        <v>3</v>
      </c>
      <c r="J16">
        <v>48</v>
      </c>
      <c r="K16">
        <v>1.24</v>
      </c>
      <c r="L16">
        <v>233</v>
      </c>
      <c r="M16">
        <v>6.03</v>
      </c>
      <c r="N16">
        <v>54</v>
      </c>
      <c r="O16" s="1">
        <v>1.3949999999999998</v>
      </c>
      <c r="P16" s="2">
        <v>50.586608253847011</v>
      </c>
      <c r="Q16" s="1">
        <v>1.3068207132243812</v>
      </c>
      <c r="R16">
        <v>2</v>
      </c>
      <c r="S16">
        <v>2</v>
      </c>
      <c r="U16">
        <v>1</v>
      </c>
      <c r="V16">
        <v>2</v>
      </c>
      <c r="W16">
        <v>2</v>
      </c>
      <c r="AA16">
        <v>0</v>
      </c>
      <c r="AB16">
        <v>2</v>
      </c>
      <c r="AC16">
        <v>0</v>
      </c>
      <c r="AD16">
        <v>2</v>
      </c>
      <c r="AE16">
        <v>1</v>
      </c>
      <c r="AF16">
        <v>2</v>
      </c>
      <c r="AG16" s="1">
        <f t="shared" si="0"/>
        <v>0.1549999999999998</v>
      </c>
    </row>
    <row r="17" spans="1:33">
      <c r="A17">
        <v>73780</v>
      </c>
      <c r="B17">
        <v>1</v>
      </c>
      <c r="C17">
        <v>78</v>
      </c>
      <c r="D17">
        <v>3</v>
      </c>
      <c r="E17">
        <v>1</v>
      </c>
      <c r="F17">
        <v>2</v>
      </c>
      <c r="G17">
        <v>1</v>
      </c>
      <c r="H17">
        <v>5</v>
      </c>
      <c r="I17">
        <v>1</v>
      </c>
      <c r="J17">
        <v>69</v>
      </c>
      <c r="K17">
        <v>1.78</v>
      </c>
      <c r="L17">
        <v>164</v>
      </c>
      <c r="M17">
        <v>4.24</v>
      </c>
      <c r="N17">
        <v>66</v>
      </c>
      <c r="O17" s="1">
        <v>1.702608695652174</v>
      </c>
      <c r="P17" s="2">
        <v>67.010373742298498</v>
      </c>
      <c r="Q17" s="1">
        <v>1.7286734095839322</v>
      </c>
      <c r="R17">
        <v>2</v>
      </c>
      <c r="S17">
        <v>2</v>
      </c>
      <c r="U17">
        <v>77</v>
      </c>
      <c r="V17">
        <v>2</v>
      </c>
      <c r="W17">
        <v>3</v>
      </c>
      <c r="X17">
        <v>3</v>
      </c>
      <c r="Y17">
        <v>3</v>
      </c>
      <c r="Z17">
        <v>3</v>
      </c>
      <c r="AA17">
        <v>1</v>
      </c>
      <c r="AB17">
        <v>2</v>
      </c>
      <c r="AC17">
        <v>0</v>
      </c>
      <c r="AD17">
        <v>1</v>
      </c>
      <c r="AE17">
        <v>1</v>
      </c>
      <c r="AF17">
        <v>2</v>
      </c>
      <c r="AG17" s="1">
        <f t="shared" si="0"/>
        <v>-7.739130434782604E-2</v>
      </c>
    </row>
    <row r="18" spans="1:33">
      <c r="A18">
        <v>73782</v>
      </c>
      <c r="B18">
        <v>1</v>
      </c>
      <c r="C18">
        <v>68</v>
      </c>
      <c r="D18">
        <v>3</v>
      </c>
      <c r="E18">
        <v>1</v>
      </c>
      <c r="F18">
        <v>2</v>
      </c>
      <c r="G18">
        <v>1</v>
      </c>
      <c r="H18">
        <v>3</v>
      </c>
      <c r="I18">
        <v>5</v>
      </c>
      <c r="J18">
        <v>60</v>
      </c>
      <c r="K18">
        <v>1.55</v>
      </c>
      <c r="L18">
        <v>190</v>
      </c>
      <c r="M18">
        <v>4.91</v>
      </c>
      <c r="N18">
        <v>70</v>
      </c>
      <c r="O18" s="1">
        <v>1.8083333333333333</v>
      </c>
      <c r="P18" s="2">
        <v>66.905483179247639</v>
      </c>
      <c r="Q18" s="1">
        <v>1.7283916487972308</v>
      </c>
      <c r="R18">
        <v>2</v>
      </c>
      <c r="S18">
        <v>2</v>
      </c>
      <c r="U18">
        <v>5</v>
      </c>
      <c r="V18">
        <v>2</v>
      </c>
      <c r="W18">
        <v>3</v>
      </c>
      <c r="X18">
        <v>3</v>
      </c>
      <c r="Y18">
        <v>3</v>
      </c>
      <c r="Z18">
        <v>3</v>
      </c>
      <c r="AA18">
        <v>2</v>
      </c>
      <c r="AB18">
        <v>9</v>
      </c>
      <c r="AC18">
        <v>2</v>
      </c>
      <c r="AD18">
        <v>1</v>
      </c>
      <c r="AE18">
        <v>1</v>
      </c>
      <c r="AF18">
        <v>2</v>
      </c>
      <c r="AG18" s="1">
        <f t="shared" si="0"/>
        <v>0.2583333333333333</v>
      </c>
    </row>
    <row r="19" spans="1:33">
      <c r="A19">
        <v>73783</v>
      </c>
      <c r="B19">
        <v>1</v>
      </c>
      <c r="C19">
        <v>26</v>
      </c>
      <c r="D19">
        <v>3</v>
      </c>
      <c r="E19">
        <v>2</v>
      </c>
      <c r="G19">
        <v>1</v>
      </c>
      <c r="H19">
        <v>5</v>
      </c>
      <c r="I19">
        <v>5</v>
      </c>
      <c r="J19">
        <v>70</v>
      </c>
      <c r="K19">
        <v>1.81</v>
      </c>
      <c r="L19">
        <v>222</v>
      </c>
      <c r="M19">
        <v>5.74</v>
      </c>
      <c r="N19">
        <v>71</v>
      </c>
      <c r="O19" s="1">
        <v>1.8358571428571426</v>
      </c>
      <c r="P19" s="2">
        <v>74.662167715312705</v>
      </c>
      <c r="Q19" s="1">
        <v>1.9305503366387999</v>
      </c>
      <c r="R19">
        <v>2</v>
      </c>
      <c r="U19">
        <v>15</v>
      </c>
      <c r="V19">
        <v>3</v>
      </c>
      <c r="W19">
        <v>3</v>
      </c>
      <c r="X19">
        <v>3</v>
      </c>
      <c r="Y19">
        <v>3</v>
      </c>
      <c r="Z19">
        <v>3</v>
      </c>
      <c r="AA19">
        <v>2</v>
      </c>
      <c r="AB19">
        <v>0</v>
      </c>
      <c r="AC19">
        <v>2</v>
      </c>
      <c r="AD19">
        <v>1</v>
      </c>
      <c r="AE19">
        <v>1</v>
      </c>
      <c r="AF19">
        <v>2</v>
      </c>
      <c r="AG19" s="1">
        <f t="shared" si="0"/>
        <v>2.5857142857142579E-2</v>
      </c>
    </row>
    <row r="20" spans="1:33">
      <c r="A20">
        <v>73787</v>
      </c>
      <c r="B20">
        <v>1</v>
      </c>
      <c r="C20">
        <v>71</v>
      </c>
      <c r="D20">
        <v>4</v>
      </c>
      <c r="E20">
        <v>2</v>
      </c>
      <c r="G20">
        <v>1</v>
      </c>
      <c r="H20">
        <v>1</v>
      </c>
      <c r="I20">
        <v>1</v>
      </c>
      <c r="J20">
        <v>40</v>
      </c>
      <c r="K20">
        <v>1.03</v>
      </c>
      <c r="L20">
        <v>141</v>
      </c>
      <c r="M20">
        <v>3.65</v>
      </c>
      <c r="N20">
        <v>45</v>
      </c>
      <c r="O20" s="1">
        <v>1.1587499999999999</v>
      </c>
      <c r="P20" s="2">
        <v>40.511000195217107</v>
      </c>
      <c r="Q20" s="1">
        <v>1.0431582550268406</v>
      </c>
      <c r="R20">
        <v>1</v>
      </c>
      <c r="S20">
        <v>2</v>
      </c>
      <c r="U20">
        <v>9</v>
      </c>
      <c r="V20">
        <v>3</v>
      </c>
      <c r="W20">
        <v>1</v>
      </c>
      <c r="X20">
        <v>3</v>
      </c>
      <c r="Y20">
        <v>3</v>
      </c>
      <c r="Z20">
        <v>3</v>
      </c>
      <c r="AA20">
        <v>2</v>
      </c>
      <c r="AB20">
        <v>0</v>
      </c>
      <c r="AC20">
        <v>0</v>
      </c>
      <c r="AD20">
        <v>1</v>
      </c>
      <c r="AE20">
        <v>1</v>
      </c>
      <c r="AF20">
        <v>2</v>
      </c>
      <c r="AG20" s="1">
        <f t="shared" si="0"/>
        <v>0.12874999999999992</v>
      </c>
    </row>
    <row r="21" spans="1:33">
      <c r="A21">
        <v>73790</v>
      </c>
      <c r="B21">
        <v>1</v>
      </c>
      <c r="C21">
        <v>59</v>
      </c>
      <c r="D21">
        <v>3</v>
      </c>
      <c r="E21">
        <v>1</v>
      </c>
      <c r="F21">
        <v>9</v>
      </c>
      <c r="G21">
        <v>1</v>
      </c>
      <c r="H21">
        <v>5</v>
      </c>
      <c r="I21">
        <v>5</v>
      </c>
      <c r="J21">
        <v>44</v>
      </c>
      <c r="K21">
        <v>1.1399999999999999</v>
      </c>
      <c r="L21">
        <v>261</v>
      </c>
      <c r="M21">
        <v>6.75</v>
      </c>
      <c r="N21">
        <v>48</v>
      </c>
      <c r="O21" s="1">
        <v>1.2436363636363637</v>
      </c>
      <c r="P21" s="2">
        <v>42.825732412120097</v>
      </c>
      <c r="Q21" s="1">
        <v>1.1095757943140205</v>
      </c>
      <c r="R21">
        <v>2</v>
      </c>
      <c r="S21">
        <v>2</v>
      </c>
      <c r="U21">
        <v>7</v>
      </c>
      <c r="V21">
        <v>2</v>
      </c>
      <c r="W21">
        <v>0</v>
      </c>
      <c r="X21">
        <v>3</v>
      </c>
      <c r="Y21">
        <v>3</v>
      </c>
      <c r="Z21">
        <v>2</v>
      </c>
      <c r="AB21">
        <v>4</v>
      </c>
      <c r="AC21">
        <v>4</v>
      </c>
      <c r="AD21">
        <v>1</v>
      </c>
      <c r="AE21">
        <v>2</v>
      </c>
      <c r="AG21" s="1">
        <f t="shared" si="0"/>
        <v>0.10363636363636375</v>
      </c>
    </row>
    <row r="22" spans="1:33">
      <c r="A22">
        <v>73795</v>
      </c>
      <c r="B22">
        <v>1</v>
      </c>
      <c r="C22">
        <v>59</v>
      </c>
      <c r="D22">
        <v>3</v>
      </c>
      <c r="E22">
        <v>2</v>
      </c>
      <c r="G22">
        <v>1</v>
      </c>
      <c r="H22">
        <v>3</v>
      </c>
      <c r="I22">
        <v>1</v>
      </c>
      <c r="J22">
        <v>33</v>
      </c>
      <c r="K22">
        <v>0.85</v>
      </c>
      <c r="L22">
        <v>227</v>
      </c>
      <c r="M22">
        <v>5.87</v>
      </c>
      <c r="N22">
        <v>32</v>
      </c>
      <c r="O22" s="1">
        <v>0.82424242424242422</v>
      </c>
      <c r="P22" s="2">
        <v>36.298483232164706</v>
      </c>
      <c r="Q22" s="1">
        <v>0.93496093173757577</v>
      </c>
      <c r="R22">
        <v>2</v>
      </c>
      <c r="S22">
        <v>1</v>
      </c>
      <c r="T22">
        <v>2</v>
      </c>
      <c r="U22">
        <v>15</v>
      </c>
      <c r="V22">
        <v>3</v>
      </c>
      <c r="W22">
        <v>0</v>
      </c>
      <c r="X22">
        <v>3</v>
      </c>
      <c r="Y22">
        <v>3</v>
      </c>
      <c r="Z22">
        <v>2</v>
      </c>
      <c r="AA22">
        <v>6</v>
      </c>
      <c r="AB22">
        <v>0</v>
      </c>
      <c r="AC22">
        <v>0</v>
      </c>
      <c r="AD22">
        <v>1</v>
      </c>
      <c r="AE22">
        <v>1</v>
      </c>
      <c r="AF22">
        <v>2</v>
      </c>
      <c r="AG22" s="1">
        <f t="shared" si="0"/>
        <v>-2.5757575757575757E-2</v>
      </c>
    </row>
    <row r="23" spans="1:33">
      <c r="A23">
        <v>73804</v>
      </c>
      <c r="B23">
        <v>1</v>
      </c>
      <c r="C23">
        <v>55</v>
      </c>
      <c r="D23">
        <v>1</v>
      </c>
      <c r="E23">
        <v>2</v>
      </c>
      <c r="G23">
        <v>2</v>
      </c>
      <c r="H23">
        <v>1</v>
      </c>
      <c r="I23">
        <v>1</v>
      </c>
      <c r="J23">
        <v>33</v>
      </c>
      <c r="K23">
        <v>0.85</v>
      </c>
      <c r="L23">
        <v>130</v>
      </c>
      <c r="M23">
        <v>3.36</v>
      </c>
      <c r="N23">
        <v>31</v>
      </c>
      <c r="O23" s="1">
        <v>0.79848484848484846</v>
      </c>
      <c r="P23" s="2">
        <v>30.642779415203456</v>
      </c>
      <c r="Q23" s="1">
        <v>0.78928371220978599</v>
      </c>
      <c r="R23">
        <v>1</v>
      </c>
      <c r="S23">
        <v>2</v>
      </c>
      <c r="U23">
        <v>5</v>
      </c>
      <c r="V23">
        <v>4</v>
      </c>
      <c r="W23">
        <v>1</v>
      </c>
      <c r="AA23">
        <v>1</v>
      </c>
      <c r="AB23">
        <v>1</v>
      </c>
      <c r="AC23">
        <v>0</v>
      </c>
      <c r="AD23">
        <v>1</v>
      </c>
      <c r="AE23">
        <v>2</v>
      </c>
      <c r="AG23" s="1">
        <f t="shared" si="0"/>
        <v>-5.1515151515151514E-2</v>
      </c>
    </row>
    <row r="24" spans="1:33">
      <c r="A24">
        <v>73806</v>
      </c>
      <c r="B24">
        <v>1</v>
      </c>
      <c r="C24">
        <v>63</v>
      </c>
      <c r="D24">
        <v>4</v>
      </c>
      <c r="E24">
        <v>1</v>
      </c>
      <c r="F24">
        <v>2</v>
      </c>
      <c r="G24">
        <v>1</v>
      </c>
      <c r="H24">
        <v>3</v>
      </c>
      <c r="I24">
        <v>1</v>
      </c>
      <c r="J24">
        <v>41</v>
      </c>
      <c r="K24">
        <v>1.06</v>
      </c>
      <c r="L24">
        <v>220</v>
      </c>
      <c r="M24">
        <v>5.69</v>
      </c>
      <c r="N24">
        <v>46</v>
      </c>
      <c r="O24" s="1">
        <v>1.189268292682927</v>
      </c>
      <c r="P24" s="2">
        <v>44.103724906783441</v>
      </c>
      <c r="Q24" s="1">
        <v>1.1402426439314743</v>
      </c>
      <c r="R24">
        <v>1</v>
      </c>
      <c r="S24">
        <v>2</v>
      </c>
      <c r="U24">
        <v>14</v>
      </c>
      <c r="V24">
        <v>4</v>
      </c>
      <c r="W24">
        <v>4</v>
      </c>
      <c r="X24">
        <v>4</v>
      </c>
      <c r="Y24">
        <v>4</v>
      </c>
      <c r="Z24">
        <v>4</v>
      </c>
      <c r="AA24">
        <v>2</v>
      </c>
      <c r="AB24">
        <v>0</v>
      </c>
      <c r="AC24">
        <v>0</v>
      </c>
      <c r="AD24">
        <v>1</v>
      </c>
      <c r="AE24">
        <v>1</v>
      </c>
      <c r="AF24">
        <v>2</v>
      </c>
      <c r="AG24" s="1">
        <f t="shared" si="0"/>
        <v>0.12926829268292694</v>
      </c>
    </row>
    <row r="25" spans="1:33">
      <c r="A25">
        <v>73810</v>
      </c>
      <c r="B25">
        <v>1</v>
      </c>
      <c r="C25">
        <v>48</v>
      </c>
      <c r="D25">
        <v>2</v>
      </c>
      <c r="E25">
        <v>2</v>
      </c>
      <c r="G25">
        <v>1</v>
      </c>
      <c r="H25">
        <v>4</v>
      </c>
      <c r="I25">
        <v>1</v>
      </c>
      <c r="J25">
        <v>41</v>
      </c>
      <c r="K25">
        <v>1.06</v>
      </c>
      <c r="L25">
        <v>214</v>
      </c>
      <c r="M25">
        <v>5.53</v>
      </c>
      <c r="N25">
        <v>37</v>
      </c>
      <c r="O25" s="1">
        <v>0.9565853658536585</v>
      </c>
      <c r="P25" s="2">
        <v>38.543088922426612</v>
      </c>
      <c r="Q25" s="1">
        <v>0.99647985994566379</v>
      </c>
      <c r="R25">
        <v>2</v>
      </c>
      <c r="S25">
        <v>2</v>
      </c>
      <c r="U25">
        <v>14</v>
      </c>
      <c r="V25">
        <v>2</v>
      </c>
      <c r="W25">
        <v>2</v>
      </c>
      <c r="X25">
        <v>3</v>
      </c>
      <c r="Y25">
        <v>3</v>
      </c>
      <c r="Z25">
        <v>2</v>
      </c>
      <c r="AA25">
        <v>1</v>
      </c>
      <c r="AB25">
        <v>1</v>
      </c>
      <c r="AC25">
        <v>0</v>
      </c>
      <c r="AD25">
        <v>1</v>
      </c>
      <c r="AE25">
        <v>1</v>
      </c>
      <c r="AF25">
        <v>2</v>
      </c>
      <c r="AG25" s="1">
        <f t="shared" si="0"/>
        <v>-0.10341463414634156</v>
      </c>
    </row>
    <row r="26" spans="1:33">
      <c r="A26">
        <v>73816</v>
      </c>
      <c r="B26">
        <v>1</v>
      </c>
      <c r="C26">
        <v>64</v>
      </c>
      <c r="D26">
        <v>2</v>
      </c>
      <c r="E26">
        <v>2</v>
      </c>
      <c r="G26">
        <v>2</v>
      </c>
      <c r="H26">
        <v>3</v>
      </c>
      <c r="I26">
        <v>1</v>
      </c>
      <c r="J26">
        <v>55</v>
      </c>
      <c r="K26">
        <v>1.42</v>
      </c>
      <c r="L26">
        <v>250</v>
      </c>
      <c r="M26">
        <v>6.47</v>
      </c>
      <c r="N26">
        <v>63</v>
      </c>
      <c r="O26" s="1">
        <v>1.6265454545454545</v>
      </c>
      <c r="P26" s="2">
        <v>58.422785818046769</v>
      </c>
      <c r="Q26" s="1">
        <v>1.5083701065750257</v>
      </c>
      <c r="R26">
        <v>1</v>
      </c>
      <c r="S26">
        <v>2</v>
      </c>
      <c r="U26">
        <v>6</v>
      </c>
      <c r="V26">
        <v>4</v>
      </c>
      <c r="W26">
        <v>0</v>
      </c>
      <c r="AB26">
        <v>4</v>
      </c>
      <c r="AC26">
        <v>0</v>
      </c>
      <c r="AD26">
        <v>1</v>
      </c>
      <c r="AE26">
        <v>1</v>
      </c>
      <c r="AF26">
        <v>2</v>
      </c>
      <c r="AG26" s="1">
        <f t="shared" si="0"/>
        <v>0.20654545454545459</v>
      </c>
    </row>
    <row r="27" spans="1:33">
      <c r="A27">
        <v>73820</v>
      </c>
      <c r="B27">
        <v>1</v>
      </c>
      <c r="C27">
        <v>56</v>
      </c>
      <c r="D27">
        <v>3</v>
      </c>
      <c r="E27">
        <v>2</v>
      </c>
      <c r="G27">
        <v>1</v>
      </c>
      <c r="H27">
        <v>3</v>
      </c>
      <c r="I27">
        <v>1</v>
      </c>
      <c r="J27">
        <v>37</v>
      </c>
      <c r="K27">
        <v>0.96</v>
      </c>
      <c r="L27">
        <v>163</v>
      </c>
      <c r="M27">
        <v>4.22</v>
      </c>
      <c r="N27">
        <v>40</v>
      </c>
      <c r="O27" s="1">
        <v>1.0378378378378379</v>
      </c>
      <c r="P27" s="2">
        <v>49.131040556233827</v>
      </c>
      <c r="Q27" s="1">
        <v>1.274751322540121</v>
      </c>
      <c r="R27">
        <v>2</v>
      </c>
      <c r="S27">
        <v>2</v>
      </c>
      <c r="U27">
        <v>9</v>
      </c>
      <c r="V27">
        <v>3</v>
      </c>
      <c r="W27">
        <v>0</v>
      </c>
      <c r="X27">
        <v>3</v>
      </c>
      <c r="Y27">
        <v>3</v>
      </c>
      <c r="Z27">
        <v>4</v>
      </c>
      <c r="AA27">
        <v>2</v>
      </c>
      <c r="AB27">
        <v>0</v>
      </c>
      <c r="AC27">
        <v>0</v>
      </c>
      <c r="AD27">
        <v>1</v>
      </c>
      <c r="AE27">
        <v>1</v>
      </c>
      <c r="AF27">
        <v>2</v>
      </c>
      <c r="AG27" s="1">
        <f t="shared" si="0"/>
        <v>7.7837837837837931E-2</v>
      </c>
    </row>
    <row r="28" spans="1:33">
      <c r="A28">
        <v>73823</v>
      </c>
      <c r="B28">
        <v>1</v>
      </c>
      <c r="C28">
        <v>35</v>
      </c>
      <c r="D28">
        <v>4</v>
      </c>
      <c r="E28">
        <v>2</v>
      </c>
      <c r="G28">
        <v>2</v>
      </c>
      <c r="H28">
        <v>4</v>
      </c>
      <c r="I28">
        <v>1</v>
      </c>
      <c r="J28">
        <v>36</v>
      </c>
      <c r="K28">
        <v>0.93</v>
      </c>
      <c r="L28">
        <v>140</v>
      </c>
      <c r="M28">
        <v>3.62</v>
      </c>
      <c r="N28">
        <v>44</v>
      </c>
      <c r="O28" s="1">
        <v>1.1366666666666667</v>
      </c>
      <c r="P28" s="2">
        <v>45.001896601563907</v>
      </c>
      <c r="Q28" s="1">
        <v>1.1625489955404009</v>
      </c>
      <c r="R28">
        <v>1</v>
      </c>
      <c r="U28">
        <v>6</v>
      </c>
      <c r="V28">
        <v>1</v>
      </c>
      <c r="W28">
        <v>1</v>
      </c>
      <c r="X28">
        <v>2</v>
      </c>
      <c r="Y28">
        <v>3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1</v>
      </c>
      <c r="AF28">
        <v>1</v>
      </c>
      <c r="AG28" s="1">
        <f t="shared" si="0"/>
        <v>0.20666666666666667</v>
      </c>
    </row>
    <row r="29" spans="1:33">
      <c r="A29">
        <v>73834</v>
      </c>
      <c r="B29">
        <v>1</v>
      </c>
      <c r="C29">
        <v>64</v>
      </c>
      <c r="D29">
        <v>6</v>
      </c>
      <c r="E29">
        <v>2</v>
      </c>
      <c r="G29">
        <v>2</v>
      </c>
      <c r="H29">
        <v>5</v>
      </c>
      <c r="I29">
        <v>5</v>
      </c>
      <c r="J29">
        <v>56</v>
      </c>
      <c r="K29">
        <v>1.45</v>
      </c>
      <c r="L29">
        <v>243</v>
      </c>
      <c r="M29">
        <v>6.28</v>
      </c>
      <c r="N29">
        <v>54</v>
      </c>
      <c r="O29" s="1">
        <v>1.3982142857142856</v>
      </c>
      <c r="P29" s="2">
        <v>57.476686881054647</v>
      </c>
      <c r="Q29" s="1">
        <v>1.4882356424558794</v>
      </c>
      <c r="R29">
        <v>1</v>
      </c>
      <c r="S29">
        <v>2</v>
      </c>
      <c r="V29">
        <v>4</v>
      </c>
      <c r="W29">
        <v>2</v>
      </c>
      <c r="X29">
        <v>1</v>
      </c>
      <c r="Y29">
        <v>1</v>
      </c>
      <c r="Z29">
        <v>2</v>
      </c>
      <c r="AA29">
        <v>0</v>
      </c>
      <c r="AB29">
        <v>3</v>
      </c>
      <c r="AC29">
        <v>0</v>
      </c>
      <c r="AD29">
        <v>1</v>
      </c>
      <c r="AE29">
        <v>1</v>
      </c>
      <c r="AF29">
        <v>2</v>
      </c>
      <c r="AG29" s="1">
        <f t="shared" si="0"/>
        <v>-5.1785714285714324E-2</v>
      </c>
    </row>
    <row r="30" spans="1:33">
      <c r="A30">
        <v>73837</v>
      </c>
      <c r="B30">
        <v>1</v>
      </c>
      <c r="C30">
        <v>29</v>
      </c>
      <c r="D30">
        <v>3</v>
      </c>
      <c r="E30">
        <v>2</v>
      </c>
      <c r="G30">
        <v>1</v>
      </c>
      <c r="H30">
        <v>3</v>
      </c>
      <c r="I30">
        <v>1</v>
      </c>
      <c r="J30">
        <v>38</v>
      </c>
      <c r="K30">
        <v>0.98</v>
      </c>
      <c r="L30">
        <v>117</v>
      </c>
      <c r="M30">
        <v>3.03</v>
      </c>
      <c r="N30">
        <v>48</v>
      </c>
      <c r="O30" s="1">
        <v>1.2378947368421052</v>
      </c>
      <c r="P30" s="2">
        <v>43.44053628250245</v>
      </c>
      <c r="Q30" s="1">
        <v>1.1203085672855895</v>
      </c>
      <c r="R30">
        <v>2</v>
      </c>
      <c r="U30">
        <v>9</v>
      </c>
      <c r="V30">
        <v>4</v>
      </c>
      <c r="W30">
        <v>1</v>
      </c>
      <c r="X30">
        <v>3</v>
      </c>
      <c r="Y30">
        <v>3</v>
      </c>
      <c r="Z30">
        <v>2</v>
      </c>
      <c r="AA30">
        <v>6</v>
      </c>
      <c r="AB30">
        <v>6</v>
      </c>
      <c r="AC30">
        <v>4</v>
      </c>
      <c r="AD30">
        <v>1</v>
      </c>
      <c r="AE30">
        <v>1</v>
      </c>
      <c r="AF30">
        <v>1</v>
      </c>
      <c r="AG30" s="1">
        <f t="shared" si="0"/>
        <v>0.25789473684210518</v>
      </c>
    </row>
    <row r="31" spans="1:33">
      <c r="A31">
        <v>73839</v>
      </c>
      <c r="B31">
        <v>1</v>
      </c>
      <c r="C31">
        <v>68</v>
      </c>
      <c r="D31">
        <v>3</v>
      </c>
      <c r="E31">
        <v>1</v>
      </c>
      <c r="F31">
        <v>1</v>
      </c>
      <c r="G31">
        <v>1</v>
      </c>
      <c r="H31">
        <v>4</v>
      </c>
      <c r="I31">
        <v>1</v>
      </c>
      <c r="J31">
        <v>41</v>
      </c>
      <c r="K31">
        <v>1.06</v>
      </c>
      <c r="L31">
        <v>135</v>
      </c>
      <c r="M31">
        <v>3.49</v>
      </c>
      <c r="N31">
        <v>45</v>
      </c>
      <c r="O31" s="1">
        <v>1.1634146341463416</v>
      </c>
      <c r="P31" s="2">
        <v>37.067667795600386</v>
      </c>
      <c r="Q31" s="1">
        <v>0.95833482593503438</v>
      </c>
      <c r="R31">
        <v>1</v>
      </c>
      <c r="S31">
        <v>2</v>
      </c>
      <c r="U31">
        <v>9</v>
      </c>
      <c r="V31">
        <v>2</v>
      </c>
      <c r="W31">
        <v>2</v>
      </c>
      <c r="X31">
        <v>4</v>
      </c>
      <c r="Y31">
        <v>4</v>
      </c>
      <c r="Z31">
        <v>3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2</v>
      </c>
      <c r="AG31" s="1">
        <f t="shared" si="0"/>
        <v>0.10341463414634156</v>
      </c>
    </row>
    <row r="32" spans="1:33">
      <c r="A32">
        <v>73842</v>
      </c>
      <c r="B32">
        <v>1</v>
      </c>
      <c r="C32">
        <v>53</v>
      </c>
      <c r="D32">
        <v>1</v>
      </c>
      <c r="E32">
        <v>2</v>
      </c>
      <c r="G32">
        <v>2</v>
      </c>
      <c r="H32">
        <v>1</v>
      </c>
      <c r="I32">
        <v>1</v>
      </c>
      <c r="J32">
        <v>36</v>
      </c>
      <c r="K32">
        <v>0.93</v>
      </c>
      <c r="L32">
        <v>234</v>
      </c>
      <c r="M32">
        <v>6.05</v>
      </c>
      <c r="N32">
        <v>39</v>
      </c>
      <c r="O32" s="1">
        <v>1.0075000000000001</v>
      </c>
      <c r="P32" s="2">
        <v>35.810734090572367</v>
      </c>
      <c r="Q32" s="1">
        <v>0.9251106306731196</v>
      </c>
      <c r="R32">
        <v>1</v>
      </c>
      <c r="S32">
        <v>2</v>
      </c>
      <c r="U32">
        <v>3</v>
      </c>
      <c r="V32">
        <v>3</v>
      </c>
      <c r="W32">
        <v>2</v>
      </c>
      <c r="X32">
        <v>3</v>
      </c>
      <c r="Y32">
        <v>3</v>
      </c>
      <c r="Z32">
        <v>2</v>
      </c>
      <c r="AB32">
        <v>0</v>
      </c>
      <c r="AC32">
        <v>0</v>
      </c>
      <c r="AD32">
        <v>1</v>
      </c>
      <c r="AE32">
        <v>2</v>
      </c>
      <c r="AG32" s="1">
        <f t="shared" si="0"/>
        <v>7.7500000000000013E-2</v>
      </c>
    </row>
    <row r="33" spans="1:33">
      <c r="A33">
        <v>73843</v>
      </c>
      <c r="B33">
        <v>1</v>
      </c>
      <c r="C33">
        <v>42</v>
      </c>
      <c r="D33">
        <v>6</v>
      </c>
      <c r="E33">
        <v>2</v>
      </c>
      <c r="G33">
        <v>2</v>
      </c>
      <c r="H33">
        <v>4</v>
      </c>
      <c r="I33">
        <v>1</v>
      </c>
      <c r="J33">
        <v>41</v>
      </c>
      <c r="K33">
        <v>1.06</v>
      </c>
      <c r="L33">
        <v>214</v>
      </c>
      <c r="M33">
        <v>5.53</v>
      </c>
      <c r="N33">
        <v>36</v>
      </c>
      <c r="O33" s="1">
        <v>0.93073170731707322</v>
      </c>
      <c r="P33" s="2">
        <v>46.444717039762025</v>
      </c>
      <c r="Q33" s="1">
        <v>1.2007658551743354</v>
      </c>
      <c r="R33">
        <v>1</v>
      </c>
      <c r="S33">
        <v>2</v>
      </c>
      <c r="U33">
        <v>7</v>
      </c>
      <c r="V33">
        <v>3</v>
      </c>
      <c r="W33">
        <v>0</v>
      </c>
      <c r="X33">
        <v>0</v>
      </c>
      <c r="Y33">
        <v>2</v>
      </c>
      <c r="Z33">
        <v>2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2</v>
      </c>
      <c r="AG33" s="1">
        <f t="shared" si="0"/>
        <v>-0.12926829268292683</v>
      </c>
    </row>
    <row r="34" spans="1:33">
      <c r="A34">
        <v>73847</v>
      </c>
      <c r="B34">
        <v>1</v>
      </c>
      <c r="C34">
        <v>34</v>
      </c>
      <c r="D34">
        <v>3</v>
      </c>
      <c r="E34">
        <v>2</v>
      </c>
      <c r="G34">
        <v>1</v>
      </c>
      <c r="H34">
        <v>2</v>
      </c>
      <c r="I34">
        <v>6</v>
      </c>
      <c r="J34">
        <v>41</v>
      </c>
      <c r="K34">
        <v>1.06</v>
      </c>
      <c r="L34">
        <v>233</v>
      </c>
      <c r="M34">
        <v>6.03</v>
      </c>
      <c r="N34">
        <v>41</v>
      </c>
      <c r="O34" s="1">
        <v>1.06</v>
      </c>
      <c r="P34" s="2">
        <v>46.003324322220266</v>
      </c>
      <c r="Q34" s="1">
        <v>1.1893542385744751</v>
      </c>
      <c r="R34">
        <v>2</v>
      </c>
      <c r="U34">
        <v>7</v>
      </c>
      <c r="V34">
        <v>4</v>
      </c>
      <c r="W34">
        <v>2</v>
      </c>
      <c r="X34">
        <v>3</v>
      </c>
      <c r="Y34">
        <v>3</v>
      </c>
      <c r="Z34">
        <v>3</v>
      </c>
      <c r="AA34">
        <v>11</v>
      </c>
      <c r="AB34">
        <v>2</v>
      </c>
      <c r="AC34">
        <v>0</v>
      </c>
      <c r="AD34">
        <v>1</v>
      </c>
      <c r="AE34">
        <v>2</v>
      </c>
      <c r="AG34" s="1">
        <f t="shared" si="0"/>
        <v>0</v>
      </c>
    </row>
    <row r="35" spans="1:33">
      <c r="A35">
        <v>73850</v>
      </c>
      <c r="B35">
        <v>1</v>
      </c>
      <c r="C35">
        <v>30</v>
      </c>
      <c r="D35">
        <v>3</v>
      </c>
      <c r="E35">
        <v>2</v>
      </c>
      <c r="G35">
        <v>1</v>
      </c>
      <c r="H35">
        <v>3</v>
      </c>
      <c r="I35">
        <v>1</v>
      </c>
      <c r="J35">
        <v>48</v>
      </c>
      <c r="K35">
        <v>1.24</v>
      </c>
      <c r="L35">
        <v>169</v>
      </c>
      <c r="M35">
        <v>4.37</v>
      </c>
      <c r="N35">
        <v>44</v>
      </c>
      <c r="O35" s="1">
        <v>1.1366666666666667</v>
      </c>
      <c r="P35" s="2">
        <v>45.020529540159714</v>
      </c>
      <c r="Q35" s="1">
        <v>1.1630303464541261</v>
      </c>
      <c r="R35">
        <v>2</v>
      </c>
      <c r="U35">
        <v>5</v>
      </c>
      <c r="V35">
        <v>3</v>
      </c>
      <c r="W35">
        <v>3</v>
      </c>
      <c r="AA35">
        <v>2</v>
      </c>
      <c r="AB35">
        <v>0</v>
      </c>
      <c r="AC35">
        <v>5</v>
      </c>
      <c r="AD35">
        <v>1</v>
      </c>
      <c r="AE35">
        <v>1</v>
      </c>
      <c r="AF35">
        <v>2</v>
      </c>
      <c r="AG35" s="1">
        <f t="shared" si="0"/>
        <v>-0.10333333333333328</v>
      </c>
    </row>
    <row r="36" spans="1:33">
      <c r="A36">
        <v>73858</v>
      </c>
      <c r="B36">
        <v>1</v>
      </c>
      <c r="C36">
        <v>52</v>
      </c>
      <c r="D36">
        <v>4</v>
      </c>
      <c r="E36">
        <v>1</v>
      </c>
      <c r="F36">
        <v>2</v>
      </c>
      <c r="G36">
        <v>1</v>
      </c>
      <c r="H36">
        <v>3</v>
      </c>
      <c r="I36">
        <v>3</v>
      </c>
      <c r="J36">
        <v>47</v>
      </c>
      <c r="K36">
        <v>1.22</v>
      </c>
      <c r="L36">
        <v>190</v>
      </c>
      <c r="M36">
        <v>4.91</v>
      </c>
      <c r="N36">
        <v>44</v>
      </c>
      <c r="O36" s="1">
        <v>1.142127659574468</v>
      </c>
      <c r="P36" s="2">
        <v>45.204915192291161</v>
      </c>
      <c r="Q36" s="1">
        <v>1.1734041815871323</v>
      </c>
      <c r="R36">
        <v>1</v>
      </c>
      <c r="S36">
        <v>1</v>
      </c>
      <c r="T36">
        <v>2</v>
      </c>
      <c r="U36">
        <v>4</v>
      </c>
      <c r="V36">
        <v>3</v>
      </c>
      <c r="W36">
        <v>2</v>
      </c>
      <c r="X36">
        <v>4</v>
      </c>
      <c r="Y36">
        <v>4</v>
      </c>
      <c r="Z36">
        <v>4</v>
      </c>
      <c r="AA36">
        <v>6</v>
      </c>
      <c r="AB36">
        <v>0</v>
      </c>
      <c r="AC36">
        <v>0</v>
      </c>
      <c r="AD36">
        <v>1</v>
      </c>
      <c r="AE36">
        <v>1</v>
      </c>
      <c r="AF36">
        <v>2</v>
      </c>
      <c r="AG36" s="1">
        <f t="shared" si="0"/>
        <v>-7.7872340425531927E-2</v>
      </c>
    </row>
    <row r="37" spans="1:33">
      <c r="A37">
        <v>73859</v>
      </c>
      <c r="B37">
        <v>1</v>
      </c>
      <c r="C37">
        <v>38</v>
      </c>
      <c r="D37">
        <v>4</v>
      </c>
      <c r="E37">
        <v>2</v>
      </c>
      <c r="G37">
        <v>1</v>
      </c>
      <c r="H37">
        <v>4</v>
      </c>
      <c r="I37">
        <v>1</v>
      </c>
      <c r="J37">
        <v>60</v>
      </c>
      <c r="K37">
        <v>1.55</v>
      </c>
      <c r="L37">
        <v>176</v>
      </c>
      <c r="M37">
        <v>4.55</v>
      </c>
      <c r="N37">
        <v>56</v>
      </c>
      <c r="O37" s="1">
        <v>1.4466666666666665</v>
      </c>
      <c r="P37" s="2">
        <v>61.183433331925897</v>
      </c>
      <c r="Q37" s="1">
        <v>1.580572027741419</v>
      </c>
      <c r="R37">
        <v>1</v>
      </c>
      <c r="U37">
        <v>9</v>
      </c>
      <c r="V37">
        <v>2</v>
      </c>
      <c r="W37">
        <v>2</v>
      </c>
      <c r="X37">
        <v>3</v>
      </c>
      <c r="Y37">
        <v>2</v>
      </c>
      <c r="Z37">
        <v>3</v>
      </c>
      <c r="AA37">
        <v>1</v>
      </c>
      <c r="AB37">
        <v>5</v>
      </c>
      <c r="AC37">
        <v>1</v>
      </c>
      <c r="AD37">
        <v>1</v>
      </c>
      <c r="AE37">
        <v>1</v>
      </c>
      <c r="AF37">
        <v>2</v>
      </c>
      <c r="AG37" s="1">
        <f t="shared" si="0"/>
        <v>-0.1033333333333335</v>
      </c>
    </row>
    <row r="38" spans="1:33">
      <c r="A38">
        <v>73860</v>
      </c>
      <c r="B38">
        <v>1</v>
      </c>
      <c r="C38">
        <v>53</v>
      </c>
      <c r="D38">
        <v>4</v>
      </c>
      <c r="E38">
        <v>2</v>
      </c>
      <c r="G38">
        <v>1</v>
      </c>
      <c r="H38">
        <v>2</v>
      </c>
      <c r="I38">
        <v>4</v>
      </c>
      <c r="J38">
        <v>91</v>
      </c>
      <c r="K38">
        <v>2.35</v>
      </c>
      <c r="L38">
        <v>240</v>
      </c>
      <c r="M38">
        <v>6.21</v>
      </c>
      <c r="N38">
        <v>98</v>
      </c>
      <c r="O38" s="1">
        <v>2.5307692307692311</v>
      </c>
      <c r="P38" s="2">
        <v>98.471560414846948</v>
      </c>
      <c r="Q38" s="1">
        <v>2.54294688983396</v>
      </c>
      <c r="R38">
        <v>2</v>
      </c>
      <c r="S38">
        <v>1</v>
      </c>
      <c r="T38">
        <v>2</v>
      </c>
      <c r="U38">
        <v>6</v>
      </c>
      <c r="V38">
        <v>3</v>
      </c>
      <c r="W38">
        <v>0</v>
      </c>
      <c r="X38">
        <v>3</v>
      </c>
      <c r="Y38">
        <v>3</v>
      </c>
      <c r="Z38">
        <v>2</v>
      </c>
      <c r="AA38">
        <v>7</v>
      </c>
      <c r="AB38">
        <v>0</v>
      </c>
      <c r="AC38">
        <v>4</v>
      </c>
      <c r="AD38">
        <v>1</v>
      </c>
      <c r="AE38">
        <v>1</v>
      </c>
      <c r="AF38">
        <v>2</v>
      </c>
      <c r="AG38" s="1">
        <f t="shared" si="0"/>
        <v>0.18076923076923102</v>
      </c>
    </row>
    <row r="39" spans="1:33">
      <c r="A39">
        <v>73861</v>
      </c>
      <c r="B39">
        <v>1</v>
      </c>
      <c r="C39">
        <v>77</v>
      </c>
      <c r="D39">
        <v>3</v>
      </c>
      <c r="E39">
        <v>1</v>
      </c>
      <c r="F39">
        <v>2</v>
      </c>
      <c r="G39">
        <v>1</v>
      </c>
      <c r="H39">
        <v>5</v>
      </c>
      <c r="I39">
        <v>1</v>
      </c>
      <c r="J39">
        <v>42</v>
      </c>
      <c r="K39">
        <v>1.0900000000000001</v>
      </c>
      <c r="L39">
        <v>189</v>
      </c>
      <c r="M39">
        <v>4.8899999999999997</v>
      </c>
      <c r="N39">
        <v>52</v>
      </c>
      <c r="O39" s="1">
        <v>1.3495238095238098</v>
      </c>
      <c r="P39" s="2">
        <v>41.343497627295903</v>
      </c>
      <c r="Q39" s="1">
        <v>1.0729622003274413</v>
      </c>
      <c r="R39">
        <v>2</v>
      </c>
      <c r="S39">
        <v>2</v>
      </c>
      <c r="U39">
        <v>15</v>
      </c>
      <c r="V39">
        <v>1</v>
      </c>
      <c r="W39">
        <v>1</v>
      </c>
      <c r="X39">
        <v>3</v>
      </c>
      <c r="Y39">
        <v>3</v>
      </c>
      <c r="Z39">
        <v>3</v>
      </c>
      <c r="AA39">
        <v>1</v>
      </c>
      <c r="AB39">
        <v>0</v>
      </c>
      <c r="AC39">
        <v>0</v>
      </c>
      <c r="AD39">
        <v>1</v>
      </c>
      <c r="AE39">
        <v>1</v>
      </c>
      <c r="AF39">
        <v>2</v>
      </c>
      <c r="AG39" s="1">
        <f t="shared" si="0"/>
        <v>0.25952380952380971</v>
      </c>
    </row>
    <row r="40" spans="1:33">
      <c r="A40">
        <v>73863</v>
      </c>
      <c r="B40">
        <v>1</v>
      </c>
      <c r="C40">
        <v>26</v>
      </c>
      <c r="D40">
        <v>6</v>
      </c>
      <c r="E40">
        <v>2</v>
      </c>
      <c r="G40">
        <v>2</v>
      </c>
      <c r="H40">
        <v>5</v>
      </c>
      <c r="I40">
        <v>5</v>
      </c>
      <c r="J40">
        <v>55</v>
      </c>
      <c r="K40">
        <v>1.42</v>
      </c>
      <c r="L40">
        <v>145</v>
      </c>
      <c r="M40">
        <v>3.75</v>
      </c>
      <c r="N40">
        <v>62</v>
      </c>
      <c r="O40" s="1">
        <v>1.6007272727272726</v>
      </c>
      <c r="P40" s="2">
        <v>60.385265104883345</v>
      </c>
      <c r="Q40" s="1">
        <v>1.5590377536169882</v>
      </c>
      <c r="R40">
        <v>2</v>
      </c>
      <c r="U40">
        <v>8</v>
      </c>
      <c r="V40">
        <v>1</v>
      </c>
      <c r="W40">
        <v>2</v>
      </c>
      <c r="X40">
        <v>3</v>
      </c>
      <c r="Y40">
        <v>2</v>
      </c>
      <c r="Z40">
        <v>2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2</v>
      </c>
      <c r="AG40" s="1">
        <f t="shared" si="0"/>
        <v>0.18072727272727263</v>
      </c>
    </row>
    <row r="41" spans="1:33">
      <c r="A41">
        <v>73865</v>
      </c>
      <c r="B41">
        <v>1</v>
      </c>
      <c r="C41">
        <v>48</v>
      </c>
      <c r="D41">
        <v>3</v>
      </c>
      <c r="E41">
        <v>1</v>
      </c>
      <c r="F41">
        <v>2</v>
      </c>
      <c r="G41">
        <v>1</v>
      </c>
      <c r="H41">
        <v>3</v>
      </c>
      <c r="I41">
        <v>3</v>
      </c>
      <c r="J41">
        <v>102</v>
      </c>
      <c r="K41">
        <v>2.64</v>
      </c>
      <c r="L41">
        <v>253</v>
      </c>
      <c r="M41">
        <v>6.54</v>
      </c>
      <c r="N41">
        <v>97</v>
      </c>
      <c r="O41" s="1">
        <v>2.5105882352941173</v>
      </c>
      <c r="P41" s="2">
        <v>102.33674562534817</v>
      </c>
      <c r="Q41" s="1">
        <v>2.648715769126659</v>
      </c>
      <c r="R41">
        <v>1</v>
      </c>
      <c r="S41">
        <v>2</v>
      </c>
      <c r="U41">
        <v>6</v>
      </c>
      <c r="V41">
        <v>3</v>
      </c>
      <c r="W41">
        <v>2</v>
      </c>
      <c r="X41">
        <v>3</v>
      </c>
      <c r="Y41">
        <v>3</v>
      </c>
      <c r="Z41">
        <v>2</v>
      </c>
      <c r="AA41">
        <v>2</v>
      </c>
      <c r="AB41">
        <v>0</v>
      </c>
      <c r="AC41">
        <v>30</v>
      </c>
      <c r="AD41">
        <v>1</v>
      </c>
      <c r="AE41">
        <v>2</v>
      </c>
      <c r="AG41" s="1">
        <f t="shared" si="0"/>
        <v>-0.12941176470588278</v>
      </c>
    </row>
    <row r="42" spans="1:33">
      <c r="A42">
        <v>73868</v>
      </c>
      <c r="B42">
        <v>1</v>
      </c>
      <c r="C42">
        <v>32</v>
      </c>
      <c r="D42">
        <v>7</v>
      </c>
      <c r="E42">
        <v>2</v>
      </c>
      <c r="G42">
        <v>1</v>
      </c>
      <c r="H42">
        <v>4</v>
      </c>
      <c r="I42">
        <v>5</v>
      </c>
      <c r="J42">
        <v>40</v>
      </c>
      <c r="K42">
        <v>1.03</v>
      </c>
      <c r="L42">
        <v>199</v>
      </c>
      <c r="M42">
        <v>5.15</v>
      </c>
      <c r="N42">
        <v>45</v>
      </c>
      <c r="O42" s="1">
        <v>1.1587499999999999</v>
      </c>
      <c r="P42" s="2">
        <v>43.155579428549473</v>
      </c>
      <c r="Q42" s="1">
        <v>1.1112561702851491</v>
      </c>
      <c r="R42">
        <v>2</v>
      </c>
      <c r="U42">
        <v>5</v>
      </c>
      <c r="V42">
        <v>4</v>
      </c>
      <c r="W42">
        <v>0</v>
      </c>
      <c r="X42">
        <v>3</v>
      </c>
      <c r="Y42">
        <v>3</v>
      </c>
      <c r="Z42">
        <v>1</v>
      </c>
      <c r="AA42">
        <v>7</v>
      </c>
      <c r="AB42">
        <v>0</v>
      </c>
      <c r="AC42">
        <v>0</v>
      </c>
      <c r="AD42">
        <v>1</v>
      </c>
      <c r="AE42">
        <v>2</v>
      </c>
      <c r="AG42" s="1">
        <f t="shared" si="0"/>
        <v>0.12874999999999992</v>
      </c>
    </row>
    <row r="43" spans="1:33">
      <c r="A43">
        <v>73870</v>
      </c>
      <c r="B43">
        <v>1</v>
      </c>
      <c r="C43">
        <v>38</v>
      </c>
      <c r="D43">
        <v>3</v>
      </c>
      <c r="E43">
        <v>2</v>
      </c>
      <c r="G43">
        <v>1</v>
      </c>
      <c r="H43">
        <v>5</v>
      </c>
      <c r="I43">
        <v>5</v>
      </c>
      <c r="J43">
        <v>39</v>
      </c>
      <c r="K43">
        <v>1.01</v>
      </c>
      <c r="L43">
        <v>208</v>
      </c>
      <c r="M43">
        <v>5.38</v>
      </c>
      <c r="N43">
        <v>41</v>
      </c>
      <c r="O43" s="1">
        <v>1.061794871794872</v>
      </c>
      <c r="P43" s="2">
        <v>37.952076999177009</v>
      </c>
      <c r="Q43" s="1">
        <v>0.98286148126073791</v>
      </c>
      <c r="R43">
        <v>2</v>
      </c>
      <c r="U43">
        <v>15</v>
      </c>
      <c r="V43">
        <v>3</v>
      </c>
      <c r="W43">
        <v>0</v>
      </c>
      <c r="AA43">
        <v>5</v>
      </c>
      <c r="AB43">
        <v>2</v>
      </c>
      <c r="AC43">
        <v>0</v>
      </c>
      <c r="AD43">
        <v>1</v>
      </c>
      <c r="AE43">
        <v>1</v>
      </c>
      <c r="AF43">
        <v>2</v>
      </c>
      <c r="AG43" s="1">
        <f t="shared" si="0"/>
        <v>5.1794871794871966E-2</v>
      </c>
    </row>
    <row r="44" spans="1:33">
      <c r="A44">
        <v>73873</v>
      </c>
      <c r="B44">
        <v>1</v>
      </c>
      <c r="C44">
        <v>80</v>
      </c>
      <c r="D44">
        <v>6</v>
      </c>
      <c r="E44">
        <v>2</v>
      </c>
      <c r="G44">
        <v>1</v>
      </c>
      <c r="H44">
        <v>3</v>
      </c>
      <c r="I44">
        <v>2</v>
      </c>
      <c r="J44">
        <v>53</v>
      </c>
      <c r="K44">
        <v>1.37</v>
      </c>
      <c r="L44">
        <v>186</v>
      </c>
      <c r="M44">
        <v>4.8099999999999996</v>
      </c>
      <c r="N44">
        <v>51</v>
      </c>
      <c r="O44" s="1">
        <v>1.318301886792453</v>
      </c>
      <c r="P44" s="2">
        <v>55.858606807912594</v>
      </c>
      <c r="Q44" s="1">
        <v>1.4438922891856654</v>
      </c>
      <c r="R44">
        <v>1</v>
      </c>
      <c r="S44">
        <v>2</v>
      </c>
      <c r="U44">
        <v>7</v>
      </c>
      <c r="V44">
        <v>1</v>
      </c>
      <c r="W44">
        <v>3</v>
      </c>
      <c r="X44">
        <v>3</v>
      </c>
      <c r="Y44">
        <v>3</v>
      </c>
      <c r="Z44">
        <v>3</v>
      </c>
      <c r="AA44">
        <v>2</v>
      </c>
      <c r="AB44">
        <v>0</v>
      </c>
      <c r="AC44">
        <v>0</v>
      </c>
      <c r="AD44">
        <v>1</v>
      </c>
      <c r="AE44">
        <v>1</v>
      </c>
      <c r="AF44">
        <v>2</v>
      </c>
      <c r="AG44" s="1">
        <f t="shared" si="0"/>
        <v>-5.1698113207547136E-2</v>
      </c>
    </row>
    <row r="45" spans="1:33">
      <c r="A45">
        <v>73875</v>
      </c>
      <c r="B45">
        <v>1</v>
      </c>
      <c r="C45">
        <v>43</v>
      </c>
      <c r="D45">
        <v>2</v>
      </c>
      <c r="E45">
        <v>2</v>
      </c>
      <c r="G45">
        <v>2</v>
      </c>
      <c r="H45">
        <v>3</v>
      </c>
      <c r="I45">
        <v>1</v>
      </c>
      <c r="J45">
        <v>43</v>
      </c>
      <c r="K45">
        <v>1.1100000000000001</v>
      </c>
      <c r="L45">
        <v>173</v>
      </c>
      <c r="M45">
        <v>4.47</v>
      </c>
      <c r="N45">
        <v>51</v>
      </c>
      <c r="O45" s="1">
        <v>1.3165116279069768</v>
      </c>
      <c r="P45" s="2">
        <v>46.896082142308813</v>
      </c>
      <c r="Q45" s="1">
        <v>1.210573283208437</v>
      </c>
      <c r="R45">
        <v>1</v>
      </c>
      <c r="S45">
        <v>2</v>
      </c>
      <c r="U45">
        <v>8</v>
      </c>
      <c r="V45">
        <v>4</v>
      </c>
      <c r="W45">
        <v>0</v>
      </c>
      <c r="AA45">
        <v>7</v>
      </c>
      <c r="AB45">
        <v>3</v>
      </c>
      <c r="AC45">
        <v>0</v>
      </c>
      <c r="AD45">
        <v>1</v>
      </c>
      <c r="AE45">
        <v>1</v>
      </c>
      <c r="AF45">
        <v>2</v>
      </c>
      <c r="AG45" s="1">
        <f t="shared" si="0"/>
        <v>0.20651162790697675</v>
      </c>
    </row>
    <row r="46" spans="1:33">
      <c r="A46">
        <v>73881</v>
      </c>
      <c r="B46">
        <v>1</v>
      </c>
      <c r="C46">
        <v>38</v>
      </c>
      <c r="D46">
        <v>2</v>
      </c>
      <c r="E46">
        <v>1</v>
      </c>
      <c r="F46">
        <v>1</v>
      </c>
      <c r="G46">
        <v>1</v>
      </c>
      <c r="H46">
        <v>4</v>
      </c>
      <c r="I46">
        <v>3</v>
      </c>
      <c r="J46">
        <v>44</v>
      </c>
      <c r="K46">
        <v>1.1399999999999999</v>
      </c>
      <c r="L46">
        <v>180</v>
      </c>
      <c r="M46">
        <v>4.6500000000000004</v>
      </c>
      <c r="N46">
        <v>41</v>
      </c>
      <c r="O46" s="1">
        <v>1.0622727272727273</v>
      </c>
      <c r="P46" s="2">
        <v>50.724488899598057</v>
      </c>
      <c r="Q46" s="1">
        <v>1.3142253942168587</v>
      </c>
      <c r="R46">
        <v>1</v>
      </c>
      <c r="U46">
        <v>7</v>
      </c>
      <c r="V46">
        <v>4</v>
      </c>
      <c r="W46">
        <v>2</v>
      </c>
      <c r="X46">
        <v>2</v>
      </c>
      <c r="Y46">
        <v>2</v>
      </c>
      <c r="Z46">
        <v>2</v>
      </c>
      <c r="AA46">
        <v>10</v>
      </c>
      <c r="AB46">
        <v>2</v>
      </c>
      <c r="AC46">
        <v>0</v>
      </c>
      <c r="AD46">
        <v>1</v>
      </c>
      <c r="AE46">
        <v>1</v>
      </c>
      <c r="AF46">
        <v>2</v>
      </c>
      <c r="AG46" s="1">
        <f t="shared" si="0"/>
        <v>-7.7727272727272645E-2</v>
      </c>
    </row>
    <row r="47" spans="1:33">
      <c r="A47">
        <v>73883</v>
      </c>
      <c r="B47">
        <v>1</v>
      </c>
      <c r="C47">
        <v>67</v>
      </c>
      <c r="D47">
        <v>1</v>
      </c>
      <c r="E47">
        <v>2</v>
      </c>
      <c r="G47">
        <v>2</v>
      </c>
      <c r="H47">
        <v>1</v>
      </c>
      <c r="I47">
        <v>1</v>
      </c>
      <c r="J47">
        <v>37</v>
      </c>
      <c r="K47">
        <v>0.96</v>
      </c>
      <c r="L47">
        <v>207</v>
      </c>
      <c r="M47">
        <v>5.35</v>
      </c>
      <c r="N47">
        <v>46</v>
      </c>
      <c r="O47" s="1">
        <v>1.1935135135135133</v>
      </c>
      <c r="P47" s="2">
        <v>36.276314625620188</v>
      </c>
      <c r="Q47" s="1">
        <v>0.94122329839446961</v>
      </c>
      <c r="R47">
        <v>1</v>
      </c>
      <c r="S47">
        <v>2</v>
      </c>
      <c r="U47">
        <v>2</v>
      </c>
      <c r="V47">
        <v>4</v>
      </c>
      <c r="W47">
        <v>3</v>
      </c>
      <c r="X47">
        <v>3</v>
      </c>
      <c r="Y47">
        <v>3</v>
      </c>
      <c r="Z47">
        <v>3</v>
      </c>
      <c r="AB47">
        <v>0</v>
      </c>
      <c r="AC47">
        <v>0</v>
      </c>
      <c r="AD47">
        <v>2</v>
      </c>
      <c r="AE47">
        <v>2</v>
      </c>
      <c r="AG47" s="1">
        <f t="shared" si="0"/>
        <v>0.23351351351351335</v>
      </c>
    </row>
    <row r="48" spans="1:33">
      <c r="A48">
        <v>73884</v>
      </c>
      <c r="B48">
        <v>1</v>
      </c>
      <c r="C48">
        <v>43</v>
      </c>
      <c r="D48">
        <v>1</v>
      </c>
      <c r="E48">
        <v>2</v>
      </c>
      <c r="G48">
        <v>1</v>
      </c>
      <c r="H48">
        <v>4</v>
      </c>
      <c r="I48">
        <v>1</v>
      </c>
      <c r="J48">
        <v>46</v>
      </c>
      <c r="K48">
        <v>1.19</v>
      </c>
      <c r="L48">
        <v>216</v>
      </c>
      <c r="M48">
        <v>5.59</v>
      </c>
      <c r="N48">
        <v>48</v>
      </c>
      <c r="O48" s="1">
        <v>1.2417391304347825</v>
      </c>
      <c r="P48" s="2">
        <v>41.348429187726815</v>
      </c>
      <c r="Q48" s="1">
        <v>1.069665885508585</v>
      </c>
      <c r="R48">
        <v>2</v>
      </c>
      <c r="S48">
        <v>2</v>
      </c>
      <c r="U48">
        <v>14</v>
      </c>
      <c r="V48">
        <v>4</v>
      </c>
      <c r="W48">
        <v>2</v>
      </c>
      <c r="X48">
        <v>3</v>
      </c>
      <c r="Y48">
        <v>3</v>
      </c>
      <c r="Z48">
        <v>2</v>
      </c>
      <c r="AA48">
        <v>4</v>
      </c>
      <c r="AB48">
        <v>2</v>
      </c>
      <c r="AC48">
        <v>0</v>
      </c>
      <c r="AD48">
        <v>1</v>
      </c>
      <c r="AE48">
        <v>1</v>
      </c>
      <c r="AF48">
        <v>2</v>
      </c>
      <c r="AG48" s="1">
        <f t="shared" si="0"/>
        <v>5.173913043478251E-2</v>
      </c>
    </row>
    <row r="49" spans="1:33">
      <c r="A49">
        <v>73888</v>
      </c>
      <c r="B49">
        <v>1</v>
      </c>
      <c r="C49">
        <v>56</v>
      </c>
      <c r="D49">
        <v>3</v>
      </c>
      <c r="E49">
        <v>2</v>
      </c>
      <c r="G49">
        <v>1</v>
      </c>
      <c r="H49">
        <v>5</v>
      </c>
      <c r="I49">
        <v>1</v>
      </c>
      <c r="J49">
        <v>39</v>
      </c>
      <c r="K49">
        <v>1.01</v>
      </c>
      <c r="L49">
        <v>103</v>
      </c>
      <c r="M49">
        <v>2.66</v>
      </c>
      <c r="N49">
        <v>36</v>
      </c>
      <c r="O49" s="1">
        <v>0.93230769230769228</v>
      </c>
      <c r="P49" s="2">
        <v>47.656851603023235</v>
      </c>
      <c r="Q49" s="1">
        <v>1.2341902594629095</v>
      </c>
      <c r="R49">
        <v>2</v>
      </c>
      <c r="S49">
        <v>2</v>
      </c>
      <c r="U49">
        <v>15</v>
      </c>
      <c r="V49">
        <v>3</v>
      </c>
      <c r="W49">
        <v>2</v>
      </c>
      <c r="X49">
        <v>3</v>
      </c>
      <c r="Y49">
        <v>3</v>
      </c>
      <c r="Z49">
        <v>3</v>
      </c>
      <c r="AA49">
        <v>0</v>
      </c>
      <c r="AB49">
        <v>3</v>
      </c>
      <c r="AC49">
        <v>0</v>
      </c>
      <c r="AD49">
        <v>1</v>
      </c>
      <c r="AE49">
        <v>1</v>
      </c>
      <c r="AF49">
        <v>2</v>
      </c>
      <c r="AG49" s="1">
        <f t="shared" si="0"/>
        <v>-7.7692307692307727E-2</v>
      </c>
    </row>
    <row r="50" spans="1:33">
      <c r="A50">
        <v>73899</v>
      </c>
      <c r="B50">
        <v>1</v>
      </c>
      <c r="C50">
        <v>57</v>
      </c>
      <c r="D50">
        <v>4</v>
      </c>
      <c r="E50">
        <v>2</v>
      </c>
      <c r="G50">
        <v>1</v>
      </c>
      <c r="H50">
        <v>5</v>
      </c>
      <c r="I50">
        <v>1</v>
      </c>
      <c r="J50">
        <v>36</v>
      </c>
      <c r="K50">
        <v>0.93</v>
      </c>
      <c r="L50">
        <v>90</v>
      </c>
      <c r="M50">
        <v>2.33</v>
      </c>
      <c r="N50">
        <v>33</v>
      </c>
      <c r="O50" s="1">
        <v>0.85250000000000004</v>
      </c>
      <c r="P50" s="2">
        <v>39.462974494610215</v>
      </c>
      <c r="Q50" s="1">
        <v>1.0194601744440974</v>
      </c>
      <c r="R50">
        <v>2</v>
      </c>
      <c r="S50">
        <v>1</v>
      </c>
      <c r="T50">
        <v>1</v>
      </c>
      <c r="U50">
        <v>15</v>
      </c>
      <c r="V50">
        <v>4</v>
      </c>
      <c r="W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2</v>
      </c>
      <c r="AG50" s="1">
        <f t="shared" si="0"/>
        <v>-7.7500000000000013E-2</v>
      </c>
    </row>
    <row r="51" spans="1:33">
      <c r="A51">
        <v>73900</v>
      </c>
      <c r="B51">
        <v>1</v>
      </c>
      <c r="C51">
        <v>66</v>
      </c>
      <c r="D51">
        <v>3</v>
      </c>
      <c r="E51">
        <v>2</v>
      </c>
      <c r="G51">
        <v>1</v>
      </c>
      <c r="H51">
        <v>5</v>
      </c>
      <c r="I51">
        <v>1</v>
      </c>
      <c r="J51">
        <v>42</v>
      </c>
      <c r="K51">
        <v>1.0900000000000001</v>
      </c>
      <c r="L51">
        <v>205</v>
      </c>
      <c r="M51">
        <v>5.3</v>
      </c>
      <c r="N51">
        <v>46</v>
      </c>
      <c r="O51" s="1">
        <v>1.1938095238095239</v>
      </c>
      <c r="P51" s="2">
        <v>37.692867083378204</v>
      </c>
      <c r="Q51" s="1">
        <v>0.97821964573529152</v>
      </c>
      <c r="R51">
        <v>2</v>
      </c>
      <c r="S51">
        <v>2</v>
      </c>
      <c r="U51">
        <v>15</v>
      </c>
      <c r="V51">
        <v>2</v>
      </c>
      <c r="W51">
        <v>3</v>
      </c>
      <c r="X51">
        <v>3</v>
      </c>
      <c r="Y51">
        <v>3</v>
      </c>
      <c r="Z51">
        <v>2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2</v>
      </c>
      <c r="AG51" s="1">
        <f t="shared" si="0"/>
        <v>0.1038095238095238</v>
      </c>
    </row>
    <row r="52" spans="1:33">
      <c r="A52">
        <v>73901</v>
      </c>
      <c r="B52">
        <v>1</v>
      </c>
      <c r="C52">
        <v>54</v>
      </c>
      <c r="D52">
        <v>3</v>
      </c>
      <c r="E52">
        <v>2</v>
      </c>
      <c r="G52">
        <v>1</v>
      </c>
      <c r="H52">
        <v>4</v>
      </c>
      <c r="I52">
        <v>5</v>
      </c>
      <c r="J52">
        <v>58</v>
      </c>
      <c r="K52">
        <v>1.5</v>
      </c>
      <c r="L52">
        <v>186</v>
      </c>
      <c r="M52">
        <v>4.8099999999999996</v>
      </c>
      <c r="N52">
        <v>67</v>
      </c>
      <c r="O52" s="1">
        <v>1.7327586206896552</v>
      </c>
      <c r="P52" s="2">
        <v>62.201057503435315</v>
      </c>
      <c r="Q52" s="1">
        <v>1.6086480388819477</v>
      </c>
      <c r="R52">
        <v>1</v>
      </c>
      <c r="S52">
        <v>2</v>
      </c>
      <c r="U52">
        <v>15</v>
      </c>
      <c r="V52">
        <v>1</v>
      </c>
      <c r="W52">
        <v>3</v>
      </c>
      <c r="X52">
        <v>3</v>
      </c>
      <c r="Y52">
        <v>3</v>
      </c>
      <c r="Z52">
        <v>3</v>
      </c>
      <c r="AA52">
        <v>0</v>
      </c>
      <c r="AB52">
        <v>0</v>
      </c>
      <c r="AC52">
        <v>0</v>
      </c>
      <c r="AD52">
        <v>2</v>
      </c>
      <c r="AE52">
        <v>1</v>
      </c>
      <c r="AF52">
        <v>2</v>
      </c>
      <c r="AG52" s="1">
        <f t="shared" si="0"/>
        <v>0.23275862068965525</v>
      </c>
    </row>
    <row r="53" spans="1:33">
      <c r="A53">
        <v>73908</v>
      </c>
      <c r="B53">
        <v>1</v>
      </c>
      <c r="C53">
        <v>67</v>
      </c>
      <c r="D53">
        <v>3</v>
      </c>
      <c r="E53">
        <v>2</v>
      </c>
      <c r="G53">
        <v>1</v>
      </c>
      <c r="H53">
        <v>3</v>
      </c>
      <c r="I53">
        <v>1</v>
      </c>
      <c r="J53">
        <v>29</v>
      </c>
      <c r="K53">
        <v>0.75</v>
      </c>
      <c r="L53">
        <v>133</v>
      </c>
      <c r="M53">
        <v>3.44</v>
      </c>
      <c r="N53">
        <v>36</v>
      </c>
      <c r="O53" s="1">
        <v>0.93103448275862066</v>
      </c>
      <c r="P53" s="2">
        <v>31.602142571248365</v>
      </c>
      <c r="Q53" s="1">
        <v>0.81729679063573357</v>
      </c>
      <c r="R53">
        <v>2</v>
      </c>
      <c r="S53">
        <v>1</v>
      </c>
      <c r="T53">
        <v>2</v>
      </c>
      <c r="U53">
        <v>8</v>
      </c>
      <c r="V53">
        <v>2</v>
      </c>
      <c r="W53">
        <v>1</v>
      </c>
      <c r="AB53">
        <v>0</v>
      </c>
      <c r="AC53">
        <v>0</v>
      </c>
      <c r="AD53">
        <v>2</v>
      </c>
      <c r="AE53">
        <v>1</v>
      </c>
      <c r="AF53">
        <v>2</v>
      </c>
      <c r="AG53" s="1">
        <f t="shared" si="0"/>
        <v>0.18103448275862066</v>
      </c>
    </row>
    <row r="54" spans="1:33">
      <c r="A54">
        <v>73910</v>
      </c>
      <c r="B54">
        <v>1</v>
      </c>
      <c r="C54">
        <v>51</v>
      </c>
      <c r="D54">
        <v>6</v>
      </c>
      <c r="E54">
        <v>2</v>
      </c>
      <c r="G54">
        <v>1</v>
      </c>
      <c r="H54">
        <v>5</v>
      </c>
      <c r="I54">
        <v>1</v>
      </c>
      <c r="J54">
        <v>55</v>
      </c>
      <c r="K54">
        <v>1.42</v>
      </c>
      <c r="L54">
        <v>215</v>
      </c>
      <c r="M54">
        <v>5.56</v>
      </c>
      <c r="N54">
        <v>54</v>
      </c>
      <c r="O54" s="1">
        <v>1.394181818181818</v>
      </c>
      <c r="P54" s="2">
        <v>58.266975445585899</v>
      </c>
      <c r="Q54" s="1">
        <v>1.5043473660496722</v>
      </c>
      <c r="R54">
        <v>2</v>
      </c>
      <c r="S54">
        <v>2</v>
      </c>
      <c r="U54">
        <v>15</v>
      </c>
      <c r="V54">
        <v>3</v>
      </c>
      <c r="W54">
        <v>1</v>
      </c>
      <c r="X54">
        <v>3</v>
      </c>
      <c r="Y54">
        <v>2</v>
      </c>
      <c r="Z54">
        <v>2</v>
      </c>
      <c r="AA54">
        <v>2</v>
      </c>
      <c r="AB54">
        <v>2</v>
      </c>
      <c r="AC54">
        <v>0</v>
      </c>
      <c r="AD54">
        <v>1</v>
      </c>
      <c r="AE54">
        <v>1</v>
      </c>
      <c r="AF54">
        <v>2</v>
      </c>
      <c r="AG54" s="1">
        <f t="shared" si="0"/>
        <v>-2.5818181818181962E-2</v>
      </c>
    </row>
    <row r="55" spans="1:33">
      <c r="A55">
        <v>73913</v>
      </c>
      <c r="B55">
        <v>1</v>
      </c>
      <c r="C55">
        <v>26</v>
      </c>
      <c r="D55">
        <v>4</v>
      </c>
      <c r="E55">
        <v>2</v>
      </c>
      <c r="G55">
        <v>1</v>
      </c>
      <c r="H55">
        <v>3</v>
      </c>
      <c r="I55">
        <v>5</v>
      </c>
      <c r="J55">
        <v>48</v>
      </c>
      <c r="K55">
        <v>1.24</v>
      </c>
      <c r="L55">
        <v>125</v>
      </c>
      <c r="M55">
        <v>3.23</v>
      </c>
      <c r="N55">
        <v>53</v>
      </c>
      <c r="O55" s="1">
        <v>1.3691666666666666</v>
      </c>
      <c r="P55" s="2">
        <v>47.068759997953997</v>
      </c>
      <c r="Q55" s="1">
        <v>1.2159429666138115</v>
      </c>
      <c r="R55">
        <v>2</v>
      </c>
      <c r="U55">
        <v>12</v>
      </c>
      <c r="V55">
        <v>3</v>
      </c>
      <c r="W55">
        <v>2</v>
      </c>
      <c r="X55">
        <v>3</v>
      </c>
      <c r="Y55">
        <v>3</v>
      </c>
      <c r="Z55">
        <v>2</v>
      </c>
      <c r="AA55">
        <v>3</v>
      </c>
      <c r="AB55">
        <v>4</v>
      </c>
      <c r="AC55">
        <v>0</v>
      </c>
      <c r="AD55">
        <v>1</v>
      </c>
      <c r="AE55">
        <v>1</v>
      </c>
      <c r="AF55">
        <v>2</v>
      </c>
      <c r="AG55" s="1">
        <f t="shared" si="0"/>
        <v>0.12916666666666665</v>
      </c>
    </row>
    <row r="56" spans="1:33">
      <c r="A56">
        <v>73916</v>
      </c>
      <c r="B56">
        <v>1</v>
      </c>
      <c r="C56">
        <v>27</v>
      </c>
      <c r="D56">
        <v>3</v>
      </c>
      <c r="E56">
        <v>2</v>
      </c>
      <c r="G56">
        <v>1</v>
      </c>
      <c r="H56">
        <v>4</v>
      </c>
      <c r="I56">
        <v>5</v>
      </c>
      <c r="J56">
        <v>53</v>
      </c>
      <c r="K56">
        <v>1.37</v>
      </c>
      <c r="L56">
        <v>208</v>
      </c>
      <c r="M56">
        <v>5.38</v>
      </c>
      <c r="N56">
        <v>51</v>
      </c>
      <c r="O56" s="1">
        <v>1.318301886792453</v>
      </c>
      <c r="P56" s="2">
        <v>54.827220627198422</v>
      </c>
      <c r="Q56" s="1">
        <v>1.4172319294200346</v>
      </c>
      <c r="R56">
        <v>1</v>
      </c>
      <c r="U56">
        <v>4</v>
      </c>
      <c r="V56">
        <v>4</v>
      </c>
      <c r="W56">
        <v>0</v>
      </c>
      <c r="X56">
        <v>3</v>
      </c>
      <c r="Y56">
        <v>3</v>
      </c>
      <c r="Z56">
        <v>2</v>
      </c>
      <c r="AA56">
        <v>2</v>
      </c>
      <c r="AB56">
        <v>0</v>
      </c>
      <c r="AC56">
        <v>0</v>
      </c>
      <c r="AD56">
        <v>1</v>
      </c>
      <c r="AE56">
        <v>2</v>
      </c>
      <c r="AG56" s="1">
        <f t="shared" si="0"/>
        <v>-5.1698113207547136E-2</v>
      </c>
    </row>
    <row r="57" spans="1:33">
      <c r="A57">
        <v>73918</v>
      </c>
      <c r="B57">
        <v>1</v>
      </c>
      <c r="C57">
        <v>32</v>
      </c>
      <c r="D57">
        <v>4</v>
      </c>
      <c r="E57">
        <v>2</v>
      </c>
      <c r="G57">
        <v>1</v>
      </c>
      <c r="H57">
        <v>2</v>
      </c>
      <c r="I57">
        <v>5</v>
      </c>
      <c r="J57">
        <v>66</v>
      </c>
      <c r="K57">
        <v>1.71</v>
      </c>
      <c r="L57">
        <v>208</v>
      </c>
      <c r="M57">
        <v>5.38</v>
      </c>
      <c r="N57">
        <v>69</v>
      </c>
      <c r="O57" s="1">
        <v>1.7877272727272726</v>
      </c>
      <c r="P57" s="2">
        <v>71.159776466243656</v>
      </c>
      <c r="Q57" s="1">
        <v>1.8436851175344948</v>
      </c>
      <c r="R57">
        <v>2</v>
      </c>
      <c r="U57">
        <v>6</v>
      </c>
      <c r="V57">
        <v>1</v>
      </c>
      <c r="W57">
        <v>2</v>
      </c>
      <c r="X57">
        <v>3</v>
      </c>
      <c r="Y57">
        <v>3</v>
      </c>
      <c r="Z57">
        <v>2</v>
      </c>
      <c r="AA57">
        <v>5</v>
      </c>
      <c r="AB57">
        <v>0</v>
      </c>
      <c r="AC57">
        <v>0</v>
      </c>
      <c r="AD57">
        <v>1</v>
      </c>
      <c r="AE57">
        <v>2</v>
      </c>
      <c r="AG57" s="1">
        <f t="shared" si="0"/>
        <v>7.7727272727272645E-2</v>
      </c>
    </row>
    <row r="58" spans="1:33">
      <c r="A58">
        <v>73925</v>
      </c>
      <c r="B58">
        <v>1</v>
      </c>
      <c r="C58">
        <v>60</v>
      </c>
      <c r="D58">
        <v>2</v>
      </c>
      <c r="E58">
        <v>2</v>
      </c>
      <c r="G58">
        <v>2</v>
      </c>
      <c r="H58">
        <v>2</v>
      </c>
      <c r="I58">
        <v>1</v>
      </c>
      <c r="J58">
        <v>35</v>
      </c>
      <c r="K58">
        <v>0.91</v>
      </c>
      <c r="L58">
        <v>118</v>
      </c>
      <c r="M58">
        <v>3.05</v>
      </c>
      <c r="N58">
        <v>37</v>
      </c>
      <c r="O58" s="1">
        <v>0.96200000000000008</v>
      </c>
      <c r="P58" s="2">
        <v>45.723617186622768</v>
      </c>
      <c r="Q58" s="1">
        <v>1.1888140468521919</v>
      </c>
      <c r="R58">
        <v>1</v>
      </c>
      <c r="S58">
        <v>2</v>
      </c>
      <c r="U58">
        <v>3</v>
      </c>
      <c r="V58">
        <v>4</v>
      </c>
      <c r="W58">
        <v>3</v>
      </c>
      <c r="X58">
        <v>2</v>
      </c>
      <c r="Y58">
        <v>3</v>
      </c>
      <c r="Z58">
        <v>0</v>
      </c>
      <c r="AB58">
        <v>0</v>
      </c>
      <c r="AC58">
        <v>0</v>
      </c>
      <c r="AD58">
        <v>1</v>
      </c>
      <c r="AE58">
        <v>1</v>
      </c>
      <c r="AF58">
        <v>2</v>
      </c>
      <c r="AG58" s="1">
        <f t="shared" si="0"/>
        <v>5.2000000000000046E-2</v>
      </c>
    </row>
    <row r="59" spans="1:33">
      <c r="A59">
        <v>73926</v>
      </c>
      <c r="B59">
        <v>1</v>
      </c>
      <c r="C59">
        <v>64</v>
      </c>
      <c r="D59">
        <v>1</v>
      </c>
      <c r="E59">
        <v>2</v>
      </c>
      <c r="G59">
        <v>2</v>
      </c>
      <c r="H59">
        <v>3</v>
      </c>
      <c r="I59">
        <v>1</v>
      </c>
      <c r="J59">
        <v>42</v>
      </c>
      <c r="K59">
        <v>1.0900000000000001</v>
      </c>
      <c r="L59">
        <v>176</v>
      </c>
      <c r="M59">
        <v>4.55</v>
      </c>
      <c r="N59">
        <v>45</v>
      </c>
      <c r="O59" s="1">
        <v>1.1678571428571429</v>
      </c>
      <c r="P59" s="2">
        <v>43.235204205231682</v>
      </c>
      <c r="Q59" s="1">
        <v>1.1220564900881556</v>
      </c>
      <c r="R59">
        <v>1</v>
      </c>
      <c r="S59">
        <v>1</v>
      </c>
      <c r="T59">
        <v>2</v>
      </c>
      <c r="U59">
        <v>10</v>
      </c>
      <c r="V59">
        <v>4</v>
      </c>
      <c r="W59">
        <v>3</v>
      </c>
      <c r="X59">
        <v>3</v>
      </c>
      <c r="Y59">
        <v>3</v>
      </c>
      <c r="Z59">
        <v>3</v>
      </c>
      <c r="AA59">
        <v>1</v>
      </c>
      <c r="AB59">
        <v>0</v>
      </c>
      <c r="AC59">
        <v>0</v>
      </c>
      <c r="AD59">
        <v>1</v>
      </c>
      <c r="AE59">
        <v>1</v>
      </c>
      <c r="AF59">
        <v>2</v>
      </c>
      <c r="AG59" s="1">
        <f t="shared" si="0"/>
        <v>7.7857142857142847E-2</v>
      </c>
    </row>
    <row r="60" spans="1:33">
      <c r="A60">
        <v>73928</v>
      </c>
      <c r="B60">
        <v>1</v>
      </c>
      <c r="C60">
        <v>23</v>
      </c>
      <c r="D60">
        <v>4</v>
      </c>
      <c r="E60">
        <v>2</v>
      </c>
      <c r="G60">
        <v>1</v>
      </c>
      <c r="H60">
        <v>4</v>
      </c>
      <c r="I60">
        <v>5</v>
      </c>
      <c r="J60">
        <v>50</v>
      </c>
      <c r="K60">
        <v>1.29</v>
      </c>
      <c r="L60">
        <v>219</v>
      </c>
      <c r="M60">
        <v>5.66</v>
      </c>
      <c r="N60">
        <v>60</v>
      </c>
      <c r="O60" s="1">
        <v>1.548</v>
      </c>
      <c r="P60" s="2">
        <v>47.16951597331186</v>
      </c>
      <c r="Q60" s="1">
        <v>1.216973512111446</v>
      </c>
      <c r="R60">
        <v>2</v>
      </c>
      <c r="U60">
        <v>12</v>
      </c>
      <c r="V60">
        <v>4</v>
      </c>
      <c r="W60">
        <v>1</v>
      </c>
      <c r="X60">
        <v>3</v>
      </c>
      <c r="Y60">
        <v>3</v>
      </c>
      <c r="Z60">
        <v>1</v>
      </c>
      <c r="AA60">
        <v>4</v>
      </c>
      <c r="AB60">
        <v>6</v>
      </c>
      <c r="AC60">
        <v>10</v>
      </c>
      <c r="AD60">
        <v>1</v>
      </c>
      <c r="AE60">
        <v>1</v>
      </c>
      <c r="AF60">
        <v>2</v>
      </c>
      <c r="AG60" s="1">
        <f t="shared" si="0"/>
        <v>0.25800000000000001</v>
      </c>
    </row>
    <row r="61" spans="1:33">
      <c r="A61">
        <v>73932</v>
      </c>
      <c r="B61">
        <v>1</v>
      </c>
      <c r="C61">
        <v>30</v>
      </c>
      <c r="D61">
        <v>3</v>
      </c>
      <c r="E61">
        <v>2</v>
      </c>
      <c r="G61">
        <v>1</v>
      </c>
      <c r="H61">
        <v>3</v>
      </c>
      <c r="I61">
        <v>1</v>
      </c>
      <c r="J61">
        <v>51</v>
      </c>
      <c r="K61">
        <v>1.32</v>
      </c>
      <c r="L61">
        <v>199</v>
      </c>
      <c r="M61">
        <v>5.15</v>
      </c>
      <c r="N61">
        <v>51</v>
      </c>
      <c r="O61" s="1">
        <v>1.32</v>
      </c>
      <c r="P61" s="2">
        <v>55.615665639143707</v>
      </c>
      <c r="Q61" s="1">
        <v>1.4394642871307783</v>
      </c>
      <c r="R61">
        <v>2</v>
      </c>
      <c r="U61">
        <v>3</v>
      </c>
      <c r="V61">
        <v>2</v>
      </c>
      <c r="W61">
        <v>1</v>
      </c>
      <c r="X61">
        <v>4</v>
      </c>
      <c r="Y61">
        <v>4</v>
      </c>
      <c r="Z61">
        <v>4</v>
      </c>
      <c r="AB61">
        <v>0</v>
      </c>
      <c r="AD61">
        <v>2</v>
      </c>
      <c r="AE61">
        <v>2</v>
      </c>
      <c r="AG61" s="1">
        <f t="shared" si="0"/>
        <v>0</v>
      </c>
    </row>
    <row r="62" spans="1:33">
      <c r="A62">
        <v>73934</v>
      </c>
      <c r="B62">
        <v>1</v>
      </c>
      <c r="C62">
        <v>31</v>
      </c>
      <c r="D62">
        <v>4</v>
      </c>
      <c r="E62">
        <v>2</v>
      </c>
      <c r="G62">
        <v>1</v>
      </c>
      <c r="H62">
        <v>3</v>
      </c>
      <c r="I62">
        <v>5</v>
      </c>
      <c r="J62">
        <v>38</v>
      </c>
      <c r="K62">
        <v>0.98</v>
      </c>
      <c r="L62">
        <v>165</v>
      </c>
      <c r="M62">
        <v>4.2699999999999996</v>
      </c>
      <c r="N62">
        <v>43</v>
      </c>
      <c r="O62" s="1">
        <v>1.1089473684210527</v>
      </c>
      <c r="P62" s="2">
        <v>45.650541642360515</v>
      </c>
      <c r="Q62" s="1">
        <v>1.1773034423556132</v>
      </c>
      <c r="R62">
        <v>2</v>
      </c>
      <c r="U62">
        <v>8</v>
      </c>
      <c r="V62">
        <v>3</v>
      </c>
      <c r="W62">
        <v>1</v>
      </c>
      <c r="X62">
        <v>3</v>
      </c>
      <c r="Y62">
        <v>1</v>
      </c>
      <c r="Z62">
        <v>1</v>
      </c>
      <c r="AA62">
        <v>1</v>
      </c>
      <c r="AB62">
        <v>0</v>
      </c>
      <c r="AC62">
        <v>12</v>
      </c>
      <c r="AD62">
        <v>1</v>
      </c>
      <c r="AE62">
        <v>2</v>
      </c>
      <c r="AG62" s="1">
        <f t="shared" si="0"/>
        <v>0.1289473684210527</v>
      </c>
    </row>
    <row r="63" spans="1:33">
      <c r="A63">
        <v>73935</v>
      </c>
      <c r="B63">
        <v>1</v>
      </c>
      <c r="C63">
        <v>63</v>
      </c>
      <c r="D63">
        <v>2</v>
      </c>
      <c r="E63">
        <v>2</v>
      </c>
      <c r="G63">
        <v>1</v>
      </c>
      <c r="H63">
        <v>4</v>
      </c>
      <c r="I63">
        <v>1</v>
      </c>
      <c r="J63">
        <v>42</v>
      </c>
      <c r="K63">
        <v>1.0900000000000001</v>
      </c>
      <c r="L63">
        <v>203</v>
      </c>
      <c r="M63">
        <v>5.25</v>
      </c>
      <c r="N63">
        <v>50</v>
      </c>
      <c r="O63" s="1">
        <v>1.2976190476190479</v>
      </c>
      <c r="P63" s="2">
        <v>44.543747823956934</v>
      </c>
      <c r="Q63" s="1">
        <v>1.1560163125741205</v>
      </c>
      <c r="R63">
        <v>2</v>
      </c>
      <c r="S63">
        <v>2</v>
      </c>
      <c r="U63">
        <v>77</v>
      </c>
      <c r="V63">
        <v>2</v>
      </c>
      <c r="W63">
        <v>3</v>
      </c>
      <c r="X63">
        <v>3</v>
      </c>
      <c r="Y63">
        <v>3</v>
      </c>
      <c r="Z63">
        <v>3</v>
      </c>
      <c r="AA63">
        <v>5</v>
      </c>
      <c r="AB63">
        <v>0</v>
      </c>
      <c r="AC63">
        <v>0</v>
      </c>
      <c r="AD63">
        <v>1</v>
      </c>
      <c r="AE63">
        <v>1</v>
      </c>
      <c r="AF63">
        <v>2</v>
      </c>
      <c r="AG63" s="1">
        <f t="shared" si="0"/>
        <v>0.20761904761904781</v>
      </c>
    </row>
    <row r="64" spans="1:33">
      <c r="A64">
        <v>73941</v>
      </c>
      <c r="B64">
        <v>1</v>
      </c>
      <c r="C64">
        <v>28</v>
      </c>
      <c r="D64">
        <v>4</v>
      </c>
      <c r="E64">
        <v>2</v>
      </c>
      <c r="G64">
        <v>2</v>
      </c>
      <c r="H64">
        <v>3</v>
      </c>
      <c r="I64">
        <v>6</v>
      </c>
      <c r="J64">
        <v>42</v>
      </c>
      <c r="K64">
        <v>1.0900000000000001</v>
      </c>
      <c r="L64">
        <v>173</v>
      </c>
      <c r="M64">
        <v>4.47</v>
      </c>
      <c r="N64">
        <v>43</v>
      </c>
      <c r="O64" s="1">
        <v>1.115952380952381</v>
      </c>
      <c r="P64" s="2">
        <v>46.563431158083972</v>
      </c>
      <c r="Q64" s="1">
        <v>1.2084319038645603</v>
      </c>
      <c r="R64">
        <v>1</v>
      </c>
      <c r="U64">
        <v>8</v>
      </c>
      <c r="V64">
        <v>2</v>
      </c>
      <c r="W64">
        <v>2</v>
      </c>
      <c r="X64">
        <v>3</v>
      </c>
      <c r="Y64">
        <v>1</v>
      </c>
      <c r="Z64">
        <v>2</v>
      </c>
      <c r="AA64">
        <v>1</v>
      </c>
      <c r="AB64">
        <v>0</v>
      </c>
      <c r="AC64">
        <v>0</v>
      </c>
      <c r="AD64">
        <v>1</v>
      </c>
      <c r="AE64">
        <v>2</v>
      </c>
      <c r="AG64" s="1">
        <f t="shared" si="0"/>
        <v>2.5952380952380949E-2</v>
      </c>
    </row>
    <row r="65" spans="1:33">
      <c r="A65">
        <v>73945</v>
      </c>
      <c r="B65">
        <v>1</v>
      </c>
      <c r="C65">
        <v>66</v>
      </c>
      <c r="D65">
        <v>3</v>
      </c>
      <c r="E65">
        <v>1</v>
      </c>
      <c r="F65">
        <v>1</v>
      </c>
      <c r="G65">
        <v>1</v>
      </c>
      <c r="H65">
        <v>4</v>
      </c>
      <c r="I65">
        <v>3</v>
      </c>
      <c r="J65">
        <v>48</v>
      </c>
      <c r="K65">
        <v>1.24</v>
      </c>
      <c r="L65">
        <v>206</v>
      </c>
      <c r="M65">
        <v>5.33</v>
      </c>
      <c r="N65">
        <v>48</v>
      </c>
      <c r="O65" s="1">
        <v>1.24</v>
      </c>
      <c r="P65" s="2">
        <v>50.442628292216625</v>
      </c>
      <c r="Q65" s="1">
        <v>1.3031012308822627</v>
      </c>
      <c r="R65">
        <v>2</v>
      </c>
      <c r="S65">
        <v>2</v>
      </c>
      <c r="U65">
        <v>5</v>
      </c>
      <c r="V65">
        <v>4</v>
      </c>
      <c r="W65">
        <v>2</v>
      </c>
      <c r="X65">
        <v>3</v>
      </c>
      <c r="Y65">
        <v>3</v>
      </c>
      <c r="Z65">
        <v>3</v>
      </c>
      <c r="AA65">
        <v>0</v>
      </c>
      <c r="AB65">
        <v>0</v>
      </c>
      <c r="AC65">
        <v>0</v>
      </c>
      <c r="AD65">
        <v>1</v>
      </c>
      <c r="AE65">
        <v>2</v>
      </c>
      <c r="AG65" s="1">
        <f t="shared" si="0"/>
        <v>0</v>
      </c>
    </row>
    <row r="66" spans="1:33">
      <c r="A66">
        <v>73949</v>
      </c>
      <c r="B66">
        <v>1</v>
      </c>
      <c r="C66">
        <v>48</v>
      </c>
      <c r="D66">
        <v>1</v>
      </c>
      <c r="E66">
        <v>2</v>
      </c>
      <c r="G66">
        <v>1</v>
      </c>
      <c r="H66">
        <v>3</v>
      </c>
      <c r="I66">
        <v>3</v>
      </c>
      <c r="J66">
        <v>68</v>
      </c>
      <c r="K66">
        <v>1.76</v>
      </c>
      <c r="L66">
        <v>169</v>
      </c>
      <c r="M66">
        <v>4.37</v>
      </c>
      <c r="N66">
        <v>78</v>
      </c>
      <c r="O66" s="1">
        <v>2.0188235294117649</v>
      </c>
      <c r="P66" s="2">
        <v>75.627920845110751</v>
      </c>
      <c r="Q66" s="1">
        <v>1.9574285395205138</v>
      </c>
      <c r="R66">
        <v>2</v>
      </c>
      <c r="S66">
        <v>2</v>
      </c>
      <c r="U66">
        <v>5</v>
      </c>
      <c r="V66">
        <v>3</v>
      </c>
      <c r="W66">
        <v>3</v>
      </c>
      <c r="X66">
        <v>3</v>
      </c>
      <c r="Y66">
        <v>2</v>
      </c>
      <c r="Z66">
        <v>3</v>
      </c>
      <c r="AB66">
        <v>0</v>
      </c>
      <c r="AC66">
        <v>0</v>
      </c>
      <c r="AD66">
        <v>1</v>
      </c>
      <c r="AE66">
        <v>1</v>
      </c>
      <c r="AF66">
        <v>2</v>
      </c>
      <c r="AG66" s="1">
        <f t="shared" si="0"/>
        <v>0.2588235294117649</v>
      </c>
    </row>
    <row r="67" spans="1:33">
      <c r="A67">
        <v>73952</v>
      </c>
      <c r="B67">
        <v>1</v>
      </c>
      <c r="C67">
        <v>42</v>
      </c>
      <c r="D67">
        <v>1</v>
      </c>
      <c r="E67">
        <v>2</v>
      </c>
      <c r="G67">
        <v>1</v>
      </c>
      <c r="H67">
        <v>4</v>
      </c>
      <c r="I67">
        <v>5</v>
      </c>
      <c r="J67">
        <v>41</v>
      </c>
      <c r="K67">
        <v>1.06</v>
      </c>
      <c r="L67">
        <v>175</v>
      </c>
      <c r="M67">
        <v>4.53</v>
      </c>
      <c r="N67">
        <v>51</v>
      </c>
      <c r="O67" s="1">
        <v>1.3185365853658537</v>
      </c>
      <c r="P67" s="2">
        <v>42.87425615856727</v>
      </c>
      <c r="Q67" s="1">
        <v>1.1084563787336905</v>
      </c>
      <c r="R67">
        <v>1</v>
      </c>
      <c r="S67">
        <v>1</v>
      </c>
      <c r="T67">
        <v>2</v>
      </c>
      <c r="U67">
        <v>1</v>
      </c>
      <c r="V67">
        <v>4</v>
      </c>
      <c r="W67">
        <v>1</v>
      </c>
      <c r="X67">
        <v>3</v>
      </c>
      <c r="Y67">
        <v>3</v>
      </c>
      <c r="Z67">
        <v>3</v>
      </c>
      <c r="AA67">
        <v>7</v>
      </c>
      <c r="AB67">
        <v>2</v>
      </c>
      <c r="AC67">
        <v>0</v>
      </c>
      <c r="AD67">
        <v>1</v>
      </c>
      <c r="AE67">
        <v>2</v>
      </c>
      <c r="AG67" s="1">
        <f t="shared" ref="AG67:AG130" si="1">O:O-K:K</f>
        <v>0.25853658536585367</v>
      </c>
    </row>
    <row r="68" spans="1:33">
      <c r="A68">
        <v>73962</v>
      </c>
      <c r="B68">
        <v>1</v>
      </c>
      <c r="C68">
        <v>49</v>
      </c>
      <c r="D68">
        <v>4</v>
      </c>
      <c r="E68">
        <v>2</v>
      </c>
      <c r="G68">
        <v>1</v>
      </c>
      <c r="H68">
        <v>3</v>
      </c>
      <c r="I68">
        <v>1</v>
      </c>
      <c r="J68">
        <v>60</v>
      </c>
      <c r="K68">
        <v>1.55</v>
      </c>
      <c r="L68">
        <v>206</v>
      </c>
      <c r="M68">
        <v>5.33</v>
      </c>
      <c r="N68">
        <v>63</v>
      </c>
      <c r="O68" s="1">
        <v>1.6275000000000002</v>
      </c>
      <c r="P68" s="2">
        <v>56.441852244530352</v>
      </c>
      <c r="Q68" s="1">
        <v>1.4580811829837008</v>
      </c>
      <c r="R68">
        <v>2</v>
      </c>
      <c r="S68">
        <v>2</v>
      </c>
      <c r="U68">
        <v>9</v>
      </c>
      <c r="V68">
        <v>4</v>
      </c>
      <c r="W68">
        <v>1</v>
      </c>
      <c r="X68">
        <v>3</v>
      </c>
      <c r="Y68">
        <v>2</v>
      </c>
      <c r="Z68">
        <v>2</v>
      </c>
      <c r="AA68">
        <v>2</v>
      </c>
      <c r="AB68">
        <v>0</v>
      </c>
      <c r="AC68">
        <v>2</v>
      </c>
      <c r="AD68">
        <v>2</v>
      </c>
      <c r="AE68">
        <v>1</v>
      </c>
      <c r="AF68">
        <v>2</v>
      </c>
      <c r="AG68" s="1">
        <f t="shared" si="1"/>
        <v>7.7500000000000124E-2</v>
      </c>
    </row>
    <row r="69" spans="1:33">
      <c r="A69">
        <v>73964</v>
      </c>
      <c r="B69">
        <v>1</v>
      </c>
      <c r="C69">
        <v>45</v>
      </c>
      <c r="D69">
        <v>4</v>
      </c>
      <c r="E69">
        <v>1</v>
      </c>
      <c r="F69">
        <v>1</v>
      </c>
      <c r="G69">
        <v>1</v>
      </c>
      <c r="H69">
        <v>5</v>
      </c>
      <c r="I69">
        <v>5</v>
      </c>
      <c r="J69">
        <v>40</v>
      </c>
      <c r="K69">
        <v>1.03</v>
      </c>
      <c r="L69">
        <v>225</v>
      </c>
      <c r="M69">
        <v>5.82</v>
      </c>
      <c r="N69">
        <v>48</v>
      </c>
      <c r="O69" s="1">
        <v>1.236</v>
      </c>
      <c r="P69" s="2">
        <v>42.302420874867479</v>
      </c>
      <c r="Q69" s="1">
        <v>1.0892873375278378</v>
      </c>
      <c r="R69">
        <v>2</v>
      </c>
      <c r="S69">
        <v>2</v>
      </c>
      <c r="U69">
        <v>9</v>
      </c>
      <c r="V69">
        <v>5</v>
      </c>
      <c r="W69">
        <v>1</v>
      </c>
      <c r="X69">
        <v>3</v>
      </c>
      <c r="Y69">
        <v>3</v>
      </c>
      <c r="Z69">
        <v>1</v>
      </c>
      <c r="AA69">
        <v>10</v>
      </c>
      <c r="AB69">
        <v>0</v>
      </c>
      <c r="AC69">
        <v>10</v>
      </c>
      <c r="AD69">
        <v>1</v>
      </c>
      <c r="AE69">
        <v>1</v>
      </c>
      <c r="AF69">
        <v>2</v>
      </c>
      <c r="AG69" s="1">
        <f t="shared" si="1"/>
        <v>0.20599999999999996</v>
      </c>
    </row>
    <row r="70" spans="1:33">
      <c r="A70">
        <v>73974</v>
      </c>
      <c r="B70">
        <v>1</v>
      </c>
      <c r="C70">
        <v>34</v>
      </c>
      <c r="D70">
        <v>1</v>
      </c>
      <c r="E70">
        <v>2</v>
      </c>
      <c r="G70">
        <v>1</v>
      </c>
      <c r="H70">
        <v>5</v>
      </c>
      <c r="I70">
        <v>1</v>
      </c>
      <c r="J70">
        <v>32</v>
      </c>
      <c r="K70">
        <v>0.83</v>
      </c>
      <c r="L70">
        <v>247</v>
      </c>
      <c r="M70">
        <v>6.39</v>
      </c>
      <c r="N70">
        <v>38</v>
      </c>
      <c r="O70" s="1">
        <v>0.98562499999999997</v>
      </c>
      <c r="P70" s="2">
        <v>34.117087314377152</v>
      </c>
      <c r="Q70" s="1">
        <v>0.8849119522166573</v>
      </c>
      <c r="R70">
        <v>2</v>
      </c>
      <c r="U70">
        <v>14</v>
      </c>
      <c r="V70">
        <v>3</v>
      </c>
      <c r="W70">
        <v>2</v>
      </c>
      <c r="X70">
        <v>3</v>
      </c>
      <c r="Y70">
        <v>2</v>
      </c>
      <c r="Z70">
        <v>2</v>
      </c>
      <c r="AA70">
        <v>5</v>
      </c>
      <c r="AB70">
        <v>0</v>
      </c>
      <c r="AC70">
        <v>15</v>
      </c>
      <c r="AD70">
        <v>1</v>
      </c>
      <c r="AE70">
        <v>1</v>
      </c>
      <c r="AF70">
        <v>2</v>
      </c>
      <c r="AG70" s="1">
        <f t="shared" si="1"/>
        <v>0.15562500000000001</v>
      </c>
    </row>
    <row r="71" spans="1:33">
      <c r="A71">
        <v>73977</v>
      </c>
      <c r="B71">
        <v>1</v>
      </c>
      <c r="C71">
        <v>30</v>
      </c>
      <c r="D71">
        <v>6</v>
      </c>
      <c r="E71">
        <v>2</v>
      </c>
      <c r="G71">
        <v>1</v>
      </c>
      <c r="H71">
        <v>5</v>
      </c>
      <c r="I71">
        <v>5</v>
      </c>
      <c r="J71">
        <v>55</v>
      </c>
      <c r="K71">
        <v>1.42</v>
      </c>
      <c r="L71">
        <v>137</v>
      </c>
      <c r="M71">
        <v>3.54</v>
      </c>
      <c r="N71">
        <v>64</v>
      </c>
      <c r="O71" s="1">
        <v>1.6523636363636363</v>
      </c>
      <c r="P71" s="2">
        <v>55.745770842136523</v>
      </c>
      <c r="Q71" s="1">
        <v>1.4392544471969793</v>
      </c>
      <c r="R71">
        <v>1</v>
      </c>
      <c r="U71">
        <v>15</v>
      </c>
      <c r="V71">
        <v>3</v>
      </c>
      <c r="W71">
        <v>3</v>
      </c>
      <c r="X71">
        <v>0</v>
      </c>
      <c r="Y71">
        <v>3</v>
      </c>
      <c r="Z71">
        <v>2</v>
      </c>
      <c r="AB71">
        <v>10</v>
      </c>
      <c r="AC71">
        <v>10</v>
      </c>
      <c r="AD71">
        <v>2</v>
      </c>
      <c r="AE71">
        <v>1</v>
      </c>
      <c r="AF71">
        <v>1</v>
      </c>
      <c r="AG71" s="1">
        <f t="shared" si="1"/>
        <v>0.23236363636363633</v>
      </c>
    </row>
    <row r="72" spans="1:33">
      <c r="A72">
        <v>73980</v>
      </c>
      <c r="B72">
        <v>1</v>
      </c>
      <c r="C72">
        <v>43</v>
      </c>
      <c r="D72">
        <v>2</v>
      </c>
      <c r="E72">
        <v>2</v>
      </c>
      <c r="G72">
        <v>2</v>
      </c>
      <c r="H72">
        <v>1</v>
      </c>
      <c r="I72">
        <v>6</v>
      </c>
      <c r="J72">
        <v>53</v>
      </c>
      <c r="K72">
        <v>1.37</v>
      </c>
      <c r="L72">
        <v>207</v>
      </c>
      <c r="M72">
        <v>5.35</v>
      </c>
      <c r="N72">
        <v>52</v>
      </c>
      <c r="O72" s="1">
        <v>1.3441509433962266</v>
      </c>
      <c r="P72" s="2">
        <v>65.772165289475126</v>
      </c>
      <c r="Q72" s="1">
        <v>1.700148423520395</v>
      </c>
      <c r="R72">
        <v>1</v>
      </c>
      <c r="S72">
        <v>2</v>
      </c>
      <c r="U72">
        <v>12</v>
      </c>
      <c r="V72">
        <v>4</v>
      </c>
      <c r="W72">
        <v>3</v>
      </c>
      <c r="X72">
        <v>3</v>
      </c>
      <c r="Y72">
        <v>3</v>
      </c>
      <c r="Z72">
        <v>3</v>
      </c>
      <c r="AA72">
        <v>6</v>
      </c>
      <c r="AB72">
        <v>0</v>
      </c>
      <c r="AC72">
        <v>0</v>
      </c>
      <c r="AD72">
        <v>1</v>
      </c>
      <c r="AE72">
        <v>2</v>
      </c>
      <c r="AG72" s="1">
        <f t="shared" si="1"/>
        <v>-2.5849056603773457E-2</v>
      </c>
    </row>
    <row r="73" spans="1:33">
      <c r="A73">
        <v>73987</v>
      </c>
      <c r="B73">
        <v>1</v>
      </c>
      <c r="C73">
        <v>56</v>
      </c>
      <c r="D73">
        <v>1</v>
      </c>
      <c r="E73">
        <v>2</v>
      </c>
      <c r="G73">
        <v>1</v>
      </c>
      <c r="H73">
        <v>4</v>
      </c>
      <c r="I73">
        <v>2</v>
      </c>
      <c r="J73">
        <v>40</v>
      </c>
      <c r="K73">
        <v>1.03</v>
      </c>
      <c r="L73">
        <v>202</v>
      </c>
      <c r="M73">
        <v>5.22</v>
      </c>
      <c r="N73">
        <v>45</v>
      </c>
      <c r="O73" s="1">
        <v>1.1587499999999999</v>
      </c>
      <c r="P73" s="2">
        <v>41.135838980652245</v>
      </c>
      <c r="Q73" s="1">
        <v>1.0592478537517953</v>
      </c>
      <c r="R73">
        <v>1</v>
      </c>
      <c r="S73">
        <v>1</v>
      </c>
      <c r="T73">
        <v>2</v>
      </c>
      <c r="U73">
        <v>4</v>
      </c>
      <c r="V73">
        <v>3</v>
      </c>
      <c r="W73">
        <v>2</v>
      </c>
      <c r="X73">
        <v>3</v>
      </c>
      <c r="Y73">
        <v>3</v>
      </c>
      <c r="Z73">
        <v>3</v>
      </c>
      <c r="AA73">
        <v>1</v>
      </c>
      <c r="AB73">
        <v>0</v>
      </c>
      <c r="AC73">
        <v>0</v>
      </c>
      <c r="AD73">
        <v>1</v>
      </c>
      <c r="AE73">
        <v>1</v>
      </c>
      <c r="AF73">
        <v>2</v>
      </c>
      <c r="AG73" s="1">
        <f t="shared" si="1"/>
        <v>0.12874999999999992</v>
      </c>
    </row>
    <row r="74" spans="1:33">
      <c r="A74">
        <v>73993</v>
      </c>
      <c r="B74">
        <v>1</v>
      </c>
      <c r="C74">
        <v>57</v>
      </c>
      <c r="D74">
        <v>3</v>
      </c>
      <c r="E74">
        <v>2</v>
      </c>
      <c r="G74">
        <v>1</v>
      </c>
      <c r="H74">
        <v>4</v>
      </c>
      <c r="I74">
        <v>3</v>
      </c>
      <c r="J74">
        <v>50</v>
      </c>
      <c r="K74">
        <v>1.29</v>
      </c>
      <c r="L74">
        <v>120</v>
      </c>
      <c r="M74">
        <v>3.1</v>
      </c>
      <c r="N74">
        <v>44</v>
      </c>
      <c r="O74" s="1">
        <v>1.1352000000000002</v>
      </c>
      <c r="P74" s="2">
        <v>60.063529706122083</v>
      </c>
      <c r="Q74" s="1">
        <v>1.5496390664179498</v>
      </c>
      <c r="R74">
        <v>2</v>
      </c>
      <c r="S74">
        <v>2</v>
      </c>
      <c r="U74">
        <v>3</v>
      </c>
      <c r="V74">
        <v>1</v>
      </c>
      <c r="W74">
        <v>3</v>
      </c>
      <c r="X74">
        <v>3</v>
      </c>
      <c r="Y74">
        <v>3</v>
      </c>
      <c r="Z74">
        <v>3</v>
      </c>
      <c r="AA74">
        <v>0</v>
      </c>
      <c r="AB74">
        <v>0</v>
      </c>
      <c r="AC74">
        <v>0</v>
      </c>
      <c r="AD74">
        <v>2</v>
      </c>
      <c r="AE74">
        <v>1</v>
      </c>
      <c r="AF74">
        <v>2</v>
      </c>
      <c r="AG74" s="1">
        <f t="shared" si="1"/>
        <v>-0.15479999999999983</v>
      </c>
    </row>
    <row r="75" spans="1:33">
      <c r="A75">
        <v>73994</v>
      </c>
      <c r="B75">
        <v>1</v>
      </c>
      <c r="C75">
        <v>36</v>
      </c>
      <c r="D75">
        <v>7</v>
      </c>
      <c r="E75">
        <v>2</v>
      </c>
      <c r="G75">
        <v>1</v>
      </c>
      <c r="H75">
        <v>3</v>
      </c>
      <c r="I75">
        <v>1</v>
      </c>
      <c r="J75">
        <v>36</v>
      </c>
      <c r="K75">
        <v>0.93</v>
      </c>
      <c r="L75">
        <v>145</v>
      </c>
      <c r="M75">
        <v>3.75</v>
      </c>
      <c r="N75">
        <v>37</v>
      </c>
      <c r="O75" s="1">
        <v>0.95583333333333342</v>
      </c>
      <c r="P75" s="2">
        <v>36.351407990498188</v>
      </c>
      <c r="Q75" s="1">
        <v>0.93907803975453652</v>
      </c>
      <c r="R75">
        <v>2</v>
      </c>
      <c r="U75">
        <v>10</v>
      </c>
      <c r="V75">
        <v>3</v>
      </c>
      <c r="W75">
        <v>2</v>
      </c>
      <c r="X75">
        <v>3</v>
      </c>
      <c r="Y75">
        <v>3</v>
      </c>
      <c r="Z75">
        <v>2</v>
      </c>
      <c r="AB75">
        <v>0</v>
      </c>
      <c r="AC75">
        <v>0</v>
      </c>
      <c r="AD75">
        <v>1</v>
      </c>
      <c r="AE75">
        <v>1</v>
      </c>
      <c r="AF75">
        <v>2</v>
      </c>
      <c r="AG75" s="1">
        <f t="shared" si="1"/>
        <v>2.5833333333333375E-2</v>
      </c>
    </row>
    <row r="76" spans="1:33">
      <c r="A76">
        <v>73999</v>
      </c>
      <c r="B76">
        <v>1</v>
      </c>
      <c r="C76">
        <v>66</v>
      </c>
      <c r="D76">
        <v>3</v>
      </c>
      <c r="E76">
        <v>1</v>
      </c>
      <c r="F76">
        <v>1</v>
      </c>
      <c r="G76">
        <v>1</v>
      </c>
      <c r="H76">
        <v>5</v>
      </c>
      <c r="I76">
        <v>1</v>
      </c>
      <c r="J76">
        <v>71</v>
      </c>
      <c r="K76">
        <v>1.84</v>
      </c>
      <c r="L76">
        <v>187</v>
      </c>
      <c r="M76">
        <v>4.84</v>
      </c>
      <c r="N76">
        <v>78</v>
      </c>
      <c r="O76" s="1">
        <v>2.0214084507042256</v>
      </c>
      <c r="P76" s="2">
        <v>73.495360324699803</v>
      </c>
      <c r="Q76" s="1">
        <v>1.9046684929217976</v>
      </c>
      <c r="R76">
        <v>1</v>
      </c>
      <c r="S76">
        <v>1</v>
      </c>
      <c r="T76">
        <v>2</v>
      </c>
      <c r="U76">
        <v>15</v>
      </c>
      <c r="V76">
        <v>2</v>
      </c>
      <c r="W76">
        <v>0</v>
      </c>
      <c r="X76">
        <v>3</v>
      </c>
      <c r="Y76">
        <v>3</v>
      </c>
      <c r="Z76">
        <v>0</v>
      </c>
      <c r="AA76">
        <v>0</v>
      </c>
      <c r="AB76">
        <v>3</v>
      </c>
      <c r="AC76">
        <v>0</v>
      </c>
      <c r="AD76">
        <v>1</v>
      </c>
      <c r="AE76">
        <v>1</v>
      </c>
      <c r="AF76">
        <v>2</v>
      </c>
      <c r="AG76" s="1">
        <f t="shared" si="1"/>
        <v>0.18140845070422551</v>
      </c>
    </row>
    <row r="77" spans="1:33">
      <c r="A77">
        <v>74001</v>
      </c>
      <c r="B77">
        <v>1</v>
      </c>
      <c r="C77">
        <v>48</v>
      </c>
      <c r="D77">
        <v>4</v>
      </c>
      <c r="E77">
        <v>1</v>
      </c>
      <c r="F77">
        <v>2</v>
      </c>
      <c r="G77">
        <v>1</v>
      </c>
      <c r="H77">
        <v>4</v>
      </c>
      <c r="I77">
        <v>1</v>
      </c>
      <c r="J77">
        <v>33</v>
      </c>
      <c r="K77">
        <v>0.85</v>
      </c>
      <c r="L77">
        <v>140</v>
      </c>
      <c r="M77">
        <v>3.62</v>
      </c>
      <c r="N77">
        <v>39</v>
      </c>
      <c r="O77" s="1">
        <v>1.0045454545454544</v>
      </c>
      <c r="P77" s="2">
        <v>36.049714576872667</v>
      </c>
      <c r="Q77" s="1">
        <v>0.92855325425278079</v>
      </c>
      <c r="R77">
        <v>2</v>
      </c>
      <c r="S77">
        <v>1</v>
      </c>
      <c r="T77">
        <v>2</v>
      </c>
      <c r="U77">
        <v>5</v>
      </c>
      <c r="V77">
        <v>1</v>
      </c>
      <c r="W77">
        <v>2</v>
      </c>
      <c r="X77">
        <v>3</v>
      </c>
      <c r="Y77">
        <v>2</v>
      </c>
      <c r="Z77">
        <v>2</v>
      </c>
      <c r="AB77">
        <v>0</v>
      </c>
      <c r="AC77">
        <v>1</v>
      </c>
      <c r="AD77">
        <v>1</v>
      </c>
      <c r="AE77">
        <v>1</v>
      </c>
      <c r="AF77">
        <v>2</v>
      </c>
      <c r="AG77" s="1">
        <f t="shared" si="1"/>
        <v>0.15454545454545443</v>
      </c>
    </row>
    <row r="78" spans="1:33">
      <c r="A78">
        <v>74002</v>
      </c>
      <c r="B78">
        <v>1</v>
      </c>
      <c r="C78">
        <v>63</v>
      </c>
      <c r="D78">
        <v>4</v>
      </c>
      <c r="E78">
        <v>2</v>
      </c>
      <c r="G78">
        <v>1</v>
      </c>
      <c r="H78">
        <v>2</v>
      </c>
      <c r="I78">
        <v>1</v>
      </c>
      <c r="J78">
        <v>57</v>
      </c>
      <c r="K78">
        <v>1.47</v>
      </c>
      <c r="L78">
        <v>223</v>
      </c>
      <c r="M78">
        <v>5.77</v>
      </c>
      <c r="N78">
        <v>64</v>
      </c>
      <c r="O78" s="1">
        <v>1.6505263157894736</v>
      </c>
      <c r="P78" s="2">
        <v>51.611297791216771</v>
      </c>
      <c r="Q78" s="1">
        <v>1.3310282061945378</v>
      </c>
      <c r="R78">
        <v>1</v>
      </c>
      <c r="S78">
        <v>2</v>
      </c>
      <c r="U78">
        <v>14</v>
      </c>
      <c r="V78">
        <v>4</v>
      </c>
      <c r="W78">
        <v>2</v>
      </c>
      <c r="X78">
        <v>3</v>
      </c>
      <c r="Y78">
        <v>3</v>
      </c>
      <c r="Z78">
        <v>2</v>
      </c>
      <c r="AA78">
        <v>2</v>
      </c>
      <c r="AB78">
        <v>0</v>
      </c>
      <c r="AC78">
        <v>1</v>
      </c>
      <c r="AD78">
        <v>1</v>
      </c>
      <c r="AE78">
        <v>1</v>
      </c>
      <c r="AF78">
        <v>2</v>
      </c>
      <c r="AG78" s="1">
        <f t="shared" si="1"/>
        <v>0.18052631578947365</v>
      </c>
    </row>
    <row r="79" spans="1:33">
      <c r="A79">
        <v>74005</v>
      </c>
      <c r="B79">
        <v>1</v>
      </c>
      <c r="C79">
        <v>23</v>
      </c>
      <c r="D79">
        <v>3</v>
      </c>
      <c r="E79">
        <v>2</v>
      </c>
      <c r="G79">
        <v>1</v>
      </c>
      <c r="H79">
        <v>4</v>
      </c>
      <c r="I79">
        <v>5</v>
      </c>
      <c r="J79">
        <v>60</v>
      </c>
      <c r="K79">
        <v>1.55</v>
      </c>
      <c r="L79">
        <v>160</v>
      </c>
      <c r="M79">
        <v>4.1399999999999997</v>
      </c>
      <c r="N79">
        <v>62</v>
      </c>
      <c r="O79" s="1">
        <v>1.6016666666666668</v>
      </c>
      <c r="P79" s="2">
        <v>65.184901366008376</v>
      </c>
      <c r="Q79" s="1">
        <v>1.6839432852885496</v>
      </c>
      <c r="R79">
        <v>2</v>
      </c>
      <c r="U79">
        <v>3</v>
      </c>
      <c r="V79">
        <v>4</v>
      </c>
      <c r="W79">
        <v>1</v>
      </c>
      <c r="X79">
        <v>3</v>
      </c>
      <c r="Y79">
        <v>2</v>
      </c>
      <c r="Z79">
        <v>2</v>
      </c>
      <c r="AA79">
        <v>15</v>
      </c>
      <c r="AB79">
        <v>0</v>
      </c>
      <c r="AC79">
        <v>1</v>
      </c>
      <c r="AD79">
        <v>1</v>
      </c>
      <c r="AE79">
        <v>1</v>
      </c>
      <c r="AF79">
        <v>2</v>
      </c>
      <c r="AG79" s="1">
        <f t="shared" si="1"/>
        <v>5.166666666666675E-2</v>
      </c>
    </row>
    <row r="80" spans="1:33">
      <c r="A80">
        <v>74010</v>
      </c>
      <c r="B80">
        <v>1</v>
      </c>
      <c r="C80">
        <v>40</v>
      </c>
      <c r="D80">
        <v>3</v>
      </c>
      <c r="E80">
        <v>2</v>
      </c>
      <c r="G80">
        <v>1</v>
      </c>
      <c r="H80">
        <v>3</v>
      </c>
      <c r="I80">
        <v>1</v>
      </c>
      <c r="J80">
        <v>38</v>
      </c>
      <c r="K80">
        <v>0.98</v>
      </c>
      <c r="L80">
        <v>206</v>
      </c>
      <c r="M80">
        <v>5.33</v>
      </c>
      <c r="N80">
        <v>37</v>
      </c>
      <c r="O80" s="1">
        <v>0.9542105263157894</v>
      </c>
      <c r="P80" s="2">
        <v>42.081216718818482</v>
      </c>
      <c r="Q80" s="1">
        <v>1.0852524311695293</v>
      </c>
      <c r="R80">
        <v>2</v>
      </c>
      <c r="S80">
        <v>1</v>
      </c>
      <c r="T80">
        <v>2</v>
      </c>
      <c r="U80">
        <v>8</v>
      </c>
      <c r="V80">
        <v>4</v>
      </c>
      <c r="W80">
        <v>1</v>
      </c>
      <c r="X80">
        <v>2</v>
      </c>
      <c r="Y80">
        <v>2</v>
      </c>
      <c r="Z80">
        <v>1</v>
      </c>
      <c r="AA80">
        <v>0</v>
      </c>
      <c r="AB80">
        <v>12</v>
      </c>
      <c r="AC80">
        <v>3</v>
      </c>
      <c r="AD80">
        <v>1</v>
      </c>
      <c r="AE80">
        <v>1</v>
      </c>
      <c r="AF80">
        <v>1</v>
      </c>
      <c r="AG80" s="1">
        <f t="shared" si="1"/>
        <v>-2.5789473684210584E-2</v>
      </c>
    </row>
    <row r="81" spans="1:33">
      <c r="A81">
        <v>74011</v>
      </c>
      <c r="B81">
        <v>1</v>
      </c>
      <c r="C81">
        <v>55</v>
      </c>
      <c r="D81">
        <v>4</v>
      </c>
      <c r="E81">
        <v>2</v>
      </c>
      <c r="G81">
        <v>2</v>
      </c>
      <c r="H81">
        <v>5</v>
      </c>
      <c r="I81">
        <v>1</v>
      </c>
      <c r="J81">
        <v>48</v>
      </c>
      <c r="K81">
        <v>1.24</v>
      </c>
      <c r="L81">
        <v>193</v>
      </c>
      <c r="M81">
        <v>4.99</v>
      </c>
      <c r="N81">
        <v>56</v>
      </c>
      <c r="O81" s="1">
        <v>1.4466666666666665</v>
      </c>
      <c r="P81" s="2">
        <v>54.04955951242183</v>
      </c>
      <c r="Q81" s="1">
        <v>1.3962802874042304</v>
      </c>
      <c r="R81">
        <v>1</v>
      </c>
      <c r="S81">
        <v>2</v>
      </c>
      <c r="U81">
        <v>15</v>
      </c>
      <c r="V81">
        <v>1</v>
      </c>
      <c r="W81">
        <v>3</v>
      </c>
      <c r="X81">
        <v>3</v>
      </c>
      <c r="Y81">
        <v>3</v>
      </c>
      <c r="Z81">
        <v>3</v>
      </c>
      <c r="AA81">
        <v>2</v>
      </c>
      <c r="AB81">
        <v>0</v>
      </c>
      <c r="AC81">
        <v>0</v>
      </c>
      <c r="AD81">
        <v>1</v>
      </c>
      <c r="AE81">
        <v>1</v>
      </c>
      <c r="AF81">
        <v>2</v>
      </c>
      <c r="AG81" s="1">
        <f t="shared" si="1"/>
        <v>0.20666666666666655</v>
      </c>
    </row>
    <row r="82" spans="1:33">
      <c r="A82">
        <v>74014</v>
      </c>
      <c r="B82">
        <v>1</v>
      </c>
      <c r="C82">
        <v>60</v>
      </c>
      <c r="D82">
        <v>1</v>
      </c>
      <c r="E82">
        <v>2</v>
      </c>
      <c r="G82">
        <v>2</v>
      </c>
      <c r="H82">
        <v>1</v>
      </c>
      <c r="I82">
        <v>3</v>
      </c>
      <c r="J82">
        <v>26</v>
      </c>
      <c r="K82">
        <v>0.67</v>
      </c>
      <c r="L82">
        <v>235</v>
      </c>
      <c r="M82">
        <v>6.08</v>
      </c>
      <c r="N82">
        <v>23</v>
      </c>
      <c r="O82" s="1">
        <v>0.59269230769230774</v>
      </c>
      <c r="P82" s="2">
        <v>28.519390198138897</v>
      </c>
      <c r="Q82" s="1">
        <v>0.73492274741357932</v>
      </c>
      <c r="R82">
        <v>1</v>
      </c>
      <c r="S82">
        <v>2</v>
      </c>
      <c r="U82">
        <v>99</v>
      </c>
      <c r="V82">
        <v>3</v>
      </c>
      <c r="W82">
        <v>2</v>
      </c>
      <c r="AB82">
        <v>0</v>
      </c>
      <c r="AC82">
        <v>4</v>
      </c>
      <c r="AD82">
        <v>2</v>
      </c>
      <c r="AE82">
        <v>1</v>
      </c>
      <c r="AF82">
        <v>1</v>
      </c>
      <c r="AG82" s="1">
        <f t="shared" si="1"/>
        <v>-7.7307692307692299E-2</v>
      </c>
    </row>
    <row r="83" spans="1:33">
      <c r="A83">
        <v>74018</v>
      </c>
      <c r="B83">
        <v>1</v>
      </c>
      <c r="C83">
        <v>22</v>
      </c>
      <c r="D83">
        <v>4</v>
      </c>
      <c r="E83">
        <v>2</v>
      </c>
      <c r="G83">
        <v>1</v>
      </c>
      <c r="H83">
        <v>4</v>
      </c>
      <c r="I83">
        <v>6</v>
      </c>
      <c r="J83">
        <v>36</v>
      </c>
      <c r="K83">
        <v>0.93</v>
      </c>
      <c r="L83">
        <v>211</v>
      </c>
      <c r="M83">
        <v>5.46</v>
      </c>
      <c r="N83">
        <v>37</v>
      </c>
      <c r="O83" s="1">
        <v>0.95583333333333342</v>
      </c>
      <c r="P83" s="2">
        <v>33.463648769775716</v>
      </c>
      <c r="Q83" s="1">
        <v>0.86447759321920603</v>
      </c>
      <c r="R83">
        <v>1</v>
      </c>
      <c r="U83">
        <v>2</v>
      </c>
      <c r="V83">
        <v>4</v>
      </c>
      <c r="W83">
        <v>2</v>
      </c>
      <c r="X83">
        <v>3</v>
      </c>
      <c r="Y83">
        <v>3</v>
      </c>
      <c r="Z83">
        <v>2</v>
      </c>
      <c r="AA83">
        <v>6</v>
      </c>
      <c r="AB83">
        <v>0</v>
      </c>
      <c r="AC83">
        <v>2</v>
      </c>
      <c r="AD83">
        <v>1</v>
      </c>
      <c r="AE83">
        <v>2</v>
      </c>
      <c r="AG83" s="1">
        <f t="shared" si="1"/>
        <v>2.5833333333333375E-2</v>
      </c>
    </row>
    <row r="84" spans="1:33">
      <c r="A84">
        <v>74025</v>
      </c>
      <c r="B84">
        <v>1</v>
      </c>
      <c r="C84">
        <v>45</v>
      </c>
      <c r="D84">
        <v>3</v>
      </c>
      <c r="E84">
        <v>1</v>
      </c>
      <c r="F84">
        <v>2</v>
      </c>
      <c r="G84">
        <v>1</v>
      </c>
      <c r="H84">
        <v>4</v>
      </c>
      <c r="I84">
        <v>3</v>
      </c>
      <c r="J84">
        <v>48</v>
      </c>
      <c r="K84">
        <v>1.24</v>
      </c>
      <c r="L84">
        <v>177</v>
      </c>
      <c r="M84">
        <v>4.58</v>
      </c>
      <c r="N84">
        <v>46</v>
      </c>
      <c r="O84" s="1">
        <v>1.1883333333333332</v>
      </c>
      <c r="P84" s="2">
        <v>53.530563562697552</v>
      </c>
      <c r="Q84" s="1">
        <v>1.3828728920363533</v>
      </c>
      <c r="R84">
        <v>2</v>
      </c>
      <c r="S84">
        <v>2</v>
      </c>
      <c r="U84">
        <v>8</v>
      </c>
      <c r="V84">
        <v>2</v>
      </c>
      <c r="W84">
        <v>1</v>
      </c>
      <c r="X84">
        <v>4</v>
      </c>
      <c r="Y84">
        <v>1</v>
      </c>
      <c r="Z84">
        <v>1</v>
      </c>
      <c r="AA84">
        <v>5</v>
      </c>
      <c r="AB84">
        <v>0</v>
      </c>
      <c r="AC84">
        <v>0</v>
      </c>
      <c r="AD84">
        <v>1</v>
      </c>
      <c r="AE84">
        <v>2</v>
      </c>
      <c r="AG84" s="1">
        <f t="shared" si="1"/>
        <v>-5.166666666666675E-2</v>
      </c>
    </row>
    <row r="85" spans="1:33">
      <c r="A85">
        <v>74027</v>
      </c>
      <c r="B85">
        <v>1</v>
      </c>
      <c r="C85">
        <v>42</v>
      </c>
      <c r="D85">
        <v>4</v>
      </c>
      <c r="E85">
        <v>2</v>
      </c>
      <c r="G85">
        <v>1</v>
      </c>
      <c r="H85">
        <v>2</v>
      </c>
      <c r="I85">
        <v>1</v>
      </c>
      <c r="J85">
        <v>65</v>
      </c>
      <c r="K85">
        <v>1.68</v>
      </c>
      <c r="L85">
        <v>132</v>
      </c>
      <c r="M85">
        <v>3.41</v>
      </c>
      <c r="N85">
        <v>69</v>
      </c>
      <c r="O85" s="1">
        <v>1.7833846153846153</v>
      </c>
      <c r="P85" s="2">
        <v>64.71732341596433</v>
      </c>
      <c r="Q85" s="1">
        <v>1.6726938975203089</v>
      </c>
      <c r="R85">
        <v>1</v>
      </c>
      <c r="S85">
        <v>2</v>
      </c>
      <c r="U85">
        <v>10</v>
      </c>
      <c r="V85">
        <v>2</v>
      </c>
      <c r="W85">
        <v>1</v>
      </c>
      <c r="AA85">
        <v>1</v>
      </c>
      <c r="AB85">
        <v>1</v>
      </c>
      <c r="AC85">
        <v>0</v>
      </c>
      <c r="AD85">
        <v>1</v>
      </c>
      <c r="AE85">
        <v>1</v>
      </c>
      <c r="AF85">
        <v>2</v>
      </c>
      <c r="AG85" s="1">
        <f t="shared" si="1"/>
        <v>0.10338461538461541</v>
      </c>
    </row>
    <row r="86" spans="1:33">
      <c r="A86">
        <v>74029</v>
      </c>
      <c r="B86">
        <v>1</v>
      </c>
      <c r="C86">
        <v>22</v>
      </c>
      <c r="D86">
        <v>4</v>
      </c>
      <c r="E86">
        <v>2</v>
      </c>
      <c r="G86">
        <v>1</v>
      </c>
      <c r="H86">
        <v>4</v>
      </c>
      <c r="I86">
        <v>5</v>
      </c>
      <c r="J86">
        <v>43</v>
      </c>
      <c r="K86">
        <v>1.1100000000000001</v>
      </c>
      <c r="L86">
        <v>153</v>
      </c>
      <c r="M86">
        <v>3.96</v>
      </c>
      <c r="N86">
        <v>38</v>
      </c>
      <c r="O86" s="1">
        <v>0.98093023255813971</v>
      </c>
      <c r="P86" s="2">
        <v>41.757093431737026</v>
      </c>
      <c r="Q86" s="1">
        <v>1.0779156676564674</v>
      </c>
      <c r="R86">
        <v>2</v>
      </c>
      <c r="U86">
        <v>7</v>
      </c>
      <c r="V86">
        <v>2</v>
      </c>
      <c r="W86">
        <v>3</v>
      </c>
      <c r="X86">
        <v>3</v>
      </c>
      <c r="Y86">
        <v>3</v>
      </c>
      <c r="Z86">
        <v>3</v>
      </c>
      <c r="AA86">
        <v>2</v>
      </c>
      <c r="AB86">
        <v>0</v>
      </c>
      <c r="AC86">
        <v>0</v>
      </c>
      <c r="AD86">
        <v>1</v>
      </c>
      <c r="AE86">
        <v>1</v>
      </c>
      <c r="AF86">
        <v>2</v>
      </c>
      <c r="AG86" s="1">
        <f t="shared" si="1"/>
        <v>-0.12906976744186038</v>
      </c>
    </row>
    <row r="87" spans="1:33">
      <c r="A87">
        <v>74033</v>
      </c>
      <c r="B87">
        <v>1</v>
      </c>
      <c r="C87">
        <v>80</v>
      </c>
      <c r="D87">
        <v>3</v>
      </c>
      <c r="E87">
        <v>1</v>
      </c>
      <c r="F87">
        <v>1</v>
      </c>
      <c r="G87">
        <v>1</v>
      </c>
      <c r="H87">
        <v>5</v>
      </c>
      <c r="I87">
        <v>2</v>
      </c>
      <c r="J87">
        <v>54</v>
      </c>
      <c r="K87">
        <v>1.4</v>
      </c>
      <c r="L87">
        <v>171</v>
      </c>
      <c r="M87">
        <v>4.42</v>
      </c>
      <c r="N87">
        <v>58</v>
      </c>
      <c r="O87" s="1">
        <v>1.5037037037037035</v>
      </c>
      <c r="P87" s="2">
        <v>57.937482342957345</v>
      </c>
      <c r="Q87" s="1">
        <v>1.5020828755581532</v>
      </c>
      <c r="R87">
        <v>1</v>
      </c>
      <c r="S87">
        <v>2</v>
      </c>
      <c r="U87">
        <v>10</v>
      </c>
      <c r="V87">
        <v>2</v>
      </c>
      <c r="W87">
        <v>3</v>
      </c>
      <c r="X87">
        <v>3</v>
      </c>
      <c r="Y87">
        <v>3</v>
      </c>
      <c r="Z87">
        <v>3</v>
      </c>
      <c r="AA87">
        <v>3</v>
      </c>
      <c r="AB87">
        <v>10</v>
      </c>
      <c r="AC87">
        <v>1</v>
      </c>
      <c r="AD87">
        <v>1</v>
      </c>
      <c r="AE87">
        <v>1</v>
      </c>
      <c r="AF87">
        <v>2</v>
      </c>
      <c r="AG87" s="1">
        <f t="shared" si="1"/>
        <v>0.10370370370370363</v>
      </c>
    </row>
    <row r="88" spans="1:33">
      <c r="A88">
        <v>74036</v>
      </c>
      <c r="B88">
        <v>1</v>
      </c>
      <c r="C88">
        <v>43</v>
      </c>
      <c r="D88">
        <v>4</v>
      </c>
      <c r="E88">
        <v>2</v>
      </c>
      <c r="G88">
        <v>1</v>
      </c>
      <c r="H88">
        <v>2</v>
      </c>
      <c r="I88">
        <v>1</v>
      </c>
      <c r="J88">
        <v>64</v>
      </c>
      <c r="K88">
        <v>1.66</v>
      </c>
      <c r="L88">
        <v>192</v>
      </c>
      <c r="M88">
        <v>4.97</v>
      </c>
      <c r="N88">
        <v>63</v>
      </c>
      <c r="O88" s="1">
        <v>1.6340625</v>
      </c>
      <c r="P88" s="2">
        <v>66.29935942787445</v>
      </c>
      <c r="Q88" s="1">
        <v>1.7196396351604935</v>
      </c>
      <c r="R88">
        <v>2</v>
      </c>
      <c r="S88">
        <v>2</v>
      </c>
      <c r="U88">
        <v>12</v>
      </c>
      <c r="V88">
        <v>3</v>
      </c>
      <c r="W88">
        <v>1</v>
      </c>
      <c r="X88">
        <v>3</v>
      </c>
      <c r="Y88">
        <v>2</v>
      </c>
      <c r="Z88">
        <v>1</v>
      </c>
      <c r="AA88">
        <v>4</v>
      </c>
      <c r="AB88">
        <v>0</v>
      </c>
      <c r="AC88">
        <v>0</v>
      </c>
      <c r="AD88">
        <v>1</v>
      </c>
      <c r="AE88">
        <v>1</v>
      </c>
      <c r="AF88">
        <v>2</v>
      </c>
      <c r="AG88" s="1">
        <f t="shared" si="1"/>
        <v>-2.5937499999999947E-2</v>
      </c>
    </row>
    <row r="89" spans="1:33">
      <c r="A89">
        <v>74041</v>
      </c>
      <c r="B89">
        <v>1</v>
      </c>
      <c r="C89">
        <v>60</v>
      </c>
      <c r="D89">
        <v>1</v>
      </c>
      <c r="E89">
        <v>2</v>
      </c>
      <c r="G89">
        <v>1</v>
      </c>
      <c r="H89">
        <v>3</v>
      </c>
      <c r="I89">
        <v>2</v>
      </c>
      <c r="J89">
        <v>36</v>
      </c>
      <c r="K89">
        <v>0.93</v>
      </c>
      <c r="L89">
        <v>137</v>
      </c>
      <c r="M89">
        <v>3.54</v>
      </c>
      <c r="N89">
        <v>35</v>
      </c>
      <c r="O89" s="1">
        <v>0.90416666666666679</v>
      </c>
      <c r="P89" s="2">
        <v>39.257136797919642</v>
      </c>
      <c r="Q89" s="1">
        <v>1.0141427006129242</v>
      </c>
      <c r="R89">
        <v>1</v>
      </c>
      <c r="S89">
        <v>2</v>
      </c>
      <c r="V89">
        <v>2</v>
      </c>
      <c r="W89">
        <v>3</v>
      </c>
      <c r="X89">
        <v>3</v>
      </c>
      <c r="Y89">
        <v>3</v>
      </c>
      <c r="Z89">
        <v>2</v>
      </c>
      <c r="AA89">
        <v>0</v>
      </c>
      <c r="AB89">
        <v>10</v>
      </c>
      <c r="AC89">
        <v>0</v>
      </c>
      <c r="AD89">
        <v>1</v>
      </c>
      <c r="AE89">
        <v>1</v>
      </c>
      <c r="AF89">
        <v>2</v>
      </c>
      <c r="AG89" s="1">
        <f t="shared" si="1"/>
        <v>-2.5833333333333264E-2</v>
      </c>
    </row>
    <row r="90" spans="1:33">
      <c r="A90">
        <v>74044</v>
      </c>
      <c r="B90">
        <v>1</v>
      </c>
      <c r="C90">
        <v>73</v>
      </c>
      <c r="D90">
        <v>3</v>
      </c>
      <c r="E90">
        <v>1</v>
      </c>
      <c r="F90">
        <v>1</v>
      </c>
      <c r="G90">
        <v>1</v>
      </c>
      <c r="H90">
        <v>3</v>
      </c>
      <c r="I90">
        <v>5</v>
      </c>
      <c r="J90">
        <v>70</v>
      </c>
      <c r="K90">
        <v>1.81</v>
      </c>
      <c r="L90">
        <v>211</v>
      </c>
      <c r="M90">
        <v>5.46</v>
      </c>
      <c r="N90">
        <v>75</v>
      </c>
      <c r="O90" s="1">
        <v>1.9392857142857143</v>
      </c>
      <c r="P90" s="2">
        <v>70.81069562078774</v>
      </c>
      <c r="Q90" s="1">
        <v>1.8309622724803689</v>
      </c>
      <c r="R90">
        <v>2</v>
      </c>
      <c r="S90">
        <v>2</v>
      </c>
      <c r="U90">
        <v>3</v>
      </c>
      <c r="V90">
        <v>4</v>
      </c>
      <c r="W90">
        <v>3</v>
      </c>
      <c r="X90">
        <v>3</v>
      </c>
      <c r="Y90">
        <v>3</v>
      </c>
      <c r="Z90">
        <v>3</v>
      </c>
      <c r="AA90">
        <v>0</v>
      </c>
      <c r="AB90">
        <v>4</v>
      </c>
      <c r="AC90">
        <v>2</v>
      </c>
      <c r="AD90">
        <v>1</v>
      </c>
      <c r="AE90">
        <v>1</v>
      </c>
      <c r="AF90">
        <v>2</v>
      </c>
      <c r="AG90" s="1">
        <f t="shared" si="1"/>
        <v>0.12928571428571423</v>
      </c>
    </row>
    <row r="91" spans="1:33">
      <c r="A91">
        <v>74045</v>
      </c>
      <c r="B91">
        <v>1</v>
      </c>
      <c r="C91">
        <v>38</v>
      </c>
      <c r="D91">
        <v>1</v>
      </c>
      <c r="E91">
        <v>2</v>
      </c>
      <c r="G91">
        <v>2</v>
      </c>
      <c r="H91">
        <v>1</v>
      </c>
      <c r="I91">
        <v>5</v>
      </c>
      <c r="J91">
        <v>53</v>
      </c>
      <c r="K91">
        <v>1.37</v>
      </c>
      <c r="L91">
        <v>279</v>
      </c>
      <c r="M91">
        <v>7.21</v>
      </c>
      <c r="N91">
        <v>57</v>
      </c>
      <c r="O91" s="1">
        <v>1.4733962264150944</v>
      </c>
      <c r="P91" s="2">
        <v>50.407375216424775</v>
      </c>
      <c r="Q91" s="1">
        <v>1.3029830952170181</v>
      </c>
      <c r="R91">
        <v>1</v>
      </c>
      <c r="U91">
        <v>8</v>
      </c>
      <c r="V91">
        <v>1</v>
      </c>
      <c r="W91">
        <v>1</v>
      </c>
      <c r="X91">
        <v>3</v>
      </c>
      <c r="Y91">
        <v>3</v>
      </c>
      <c r="Z91">
        <v>3</v>
      </c>
      <c r="AA91">
        <v>3</v>
      </c>
      <c r="AB91">
        <v>0</v>
      </c>
      <c r="AC91">
        <v>0</v>
      </c>
      <c r="AD91">
        <v>1</v>
      </c>
      <c r="AE91">
        <v>2</v>
      </c>
      <c r="AG91" s="1">
        <f t="shared" si="1"/>
        <v>0.10339622641509427</v>
      </c>
    </row>
    <row r="92" spans="1:33">
      <c r="A92">
        <v>74048</v>
      </c>
      <c r="B92">
        <v>1</v>
      </c>
      <c r="C92">
        <v>80</v>
      </c>
      <c r="D92">
        <v>3</v>
      </c>
      <c r="E92">
        <v>1</v>
      </c>
      <c r="F92">
        <v>2</v>
      </c>
      <c r="G92">
        <v>1</v>
      </c>
      <c r="H92">
        <v>3</v>
      </c>
      <c r="I92">
        <v>1</v>
      </c>
      <c r="J92">
        <v>42</v>
      </c>
      <c r="K92">
        <v>1.0900000000000001</v>
      </c>
      <c r="L92">
        <v>161</v>
      </c>
      <c r="M92">
        <v>4.16</v>
      </c>
      <c r="N92">
        <v>43</v>
      </c>
      <c r="O92" s="1">
        <v>1.115952380952381</v>
      </c>
      <c r="P92" s="2">
        <v>41.597856049874196</v>
      </c>
      <c r="Q92" s="1">
        <v>1.07956340700864</v>
      </c>
      <c r="R92">
        <v>2</v>
      </c>
      <c r="S92">
        <v>1</v>
      </c>
      <c r="T92">
        <v>2</v>
      </c>
      <c r="U92">
        <v>6</v>
      </c>
      <c r="V92">
        <v>4</v>
      </c>
      <c r="W92">
        <v>3</v>
      </c>
      <c r="X92">
        <v>3</v>
      </c>
      <c r="Y92">
        <v>3</v>
      </c>
      <c r="Z92">
        <v>3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2</v>
      </c>
      <c r="AG92" s="1">
        <f t="shared" si="1"/>
        <v>2.5952380952380949E-2</v>
      </c>
    </row>
    <row r="93" spans="1:33">
      <c r="A93">
        <v>74056</v>
      </c>
      <c r="B93">
        <v>1</v>
      </c>
      <c r="C93">
        <v>38</v>
      </c>
      <c r="D93">
        <v>2</v>
      </c>
      <c r="E93">
        <v>2</v>
      </c>
      <c r="G93">
        <v>2</v>
      </c>
      <c r="H93">
        <v>2</v>
      </c>
      <c r="I93">
        <v>1</v>
      </c>
      <c r="J93">
        <v>35</v>
      </c>
      <c r="K93">
        <v>0.91</v>
      </c>
      <c r="L93">
        <v>185</v>
      </c>
      <c r="M93">
        <v>4.78</v>
      </c>
      <c r="N93">
        <v>30</v>
      </c>
      <c r="O93" s="1">
        <v>0.78</v>
      </c>
      <c r="P93" s="2">
        <v>38.28015669480736</v>
      </c>
      <c r="Q93" s="1">
        <v>0.99528407406499142</v>
      </c>
      <c r="R93">
        <v>1</v>
      </c>
      <c r="U93">
        <v>5</v>
      </c>
      <c r="V93">
        <v>3</v>
      </c>
      <c r="W93">
        <v>2</v>
      </c>
      <c r="X93">
        <v>3</v>
      </c>
      <c r="Y93">
        <v>2</v>
      </c>
      <c r="Z93">
        <v>1</v>
      </c>
      <c r="AB93">
        <v>0</v>
      </c>
      <c r="AC93">
        <v>0</v>
      </c>
      <c r="AD93">
        <v>2</v>
      </c>
      <c r="AE93">
        <v>2</v>
      </c>
      <c r="AG93" s="1">
        <f t="shared" si="1"/>
        <v>-0.13</v>
      </c>
    </row>
    <row r="94" spans="1:33">
      <c r="A94">
        <v>74059</v>
      </c>
      <c r="B94">
        <v>1</v>
      </c>
      <c r="C94">
        <v>57</v>
      </c>
      <c r="D94">
        <v>3</v>
      </c>
      <c r="E94">
        <v>2</v>
      </c>
      <c r="G94">
        <v>1</v>
      </c>
      <c r="H94">
        <v>5</v>
      </c>
      <c r="I94">
        <v>1</v>
      </c>
      <c r="J94">
        <v>46</v>
      </c>
      <c r="K94">
        <v>1.19</v>
      </c>
      <c r="L94">
        <v>241</v>
      </c>
      <c r="M94">
        <v>6.23</v>
      </c>
      <c r="N94">
        <v>47</v>
      </c>
      <c r="O94" s="1">
        <v>1.2158695652173912</v>
      </c>
      <c r="P94" s="2">
        <v>47.878356834613932</v>
      </c>
      <c r="Q94" s="1">
        <v>1.2385922746345777</v>
      </c>
      <c r="R94">
        <v>2</v>
      </c>
      <c r="S94">
        <v>2</v>
      </c>
      <c r="U94">
        <v>15</v>
      </c>
      <c r="V94">
        <v>4</v>
      </c>
      <c r="W94">
        <v>1</v>
      </c>
      <c r="X94">
        <v>3</v>
      </c>
      <c r="Y94">
        <v>3</v>
      </c>
      <c r="Z94">
        <v>3</v>
      </c>
      <c r="AA94">
        <v>2</v>
      </c>
      <c r="AB94">
        <v>21</v>
      </c>
      <c r="AC94">
        <v>0</v>
      </c>
      <c r="AD94">
        <v>1</v>
      </c>
      <c r="AE94">
        <v>1</v>
      </c>
      <c r="AF94">
        <v>2</v>
      </c>
      <c r="AG94" s="1">
        <f t="shared" si="1"/>
        <v>2.5869565217391255E-2</v>
      </c>
    </row>
    <row r="95" spans="1:33">
      <c r="A95">
        <v>74072</v>
      </c>
      <c r="B95">
        <v>1</v>
      </c>
      <c r="C95">
        <v>63</v>
      </c>
      <c r="D95">
        <v>4</v>
      </c>
      <c r="E95">
        <v>1</v>
      </c>
      <c r="F95">
        <v>1</v>
      </c>
      <c r="G95">
        <v>1</v>
      </c>
      <c r="H95">
        <v>4</v>
      </c>
      <c r="I95">
        <v>4</v>
      </c>
      <c r="J95">
        <v>50</v>
      </c>
      <c r="K95">
        <v>1.29</v>
      </c>
      <c r="L95">
        <v>192</v>
      </c>
      <c r="M95">
        <v>4.97</v>
      </c>
      <c r="N95">
        <v>60</v>
      </c>
      <c r="O95" s="1">
        <v>1.548</v>
      </c>
      <c r="P95" s="2">
        <v>56.044229821031109</v>
      </c>
      <c r="Q95" s="1">
        <v>1.4459411293826026</v>
      </c>
      <c r="R95">
        <v>2</v>
      </c>
      <c r="S95">
        <v>2</v>
      </c>
      <c r="U95">
        <v>4</v>
      </c>
      <c r="V95">
        <v>4</v>
      </c>
      <c r="W95">
        <v>1</v>
      </c>
      <c r="X95">
        <v>3</v>
      </c>
      <c r="Y95">
        <v>3</v>
      </c>
      <c r="Z95">
        <v>2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2</v>
      </c>
      <c r="AG95" s="1">
        <f t="shared" si="1"/>
        <v>0.25800000000000001</v>
      </c>
    </row>
    <row r="96" spans="1:33">
      <c r="A96">
        <v>74075</v>
      </c>
      <c r="B96">
        <v>1</v>
      </c>
      <c r="C96">
        <v>59</v>
      </c>
      <c r="D96">
        <v>4</v>
      </c>
      <c r="E96">
        <v>2</v>
      </c>
      <c r="G96">
        <v>1</v>
      </c>
      <c r="H96">
        <v>2</v>
      </c>
      <c r="I96">
        <v>5</v>
      </c>
      <c r="J96">
        <v>37</v>
      </c>
      <c r="K96">
        <v>0.96</v>
      </c>
      <c r="L96">
        <v>145</v>
      </c>
      <c r="M96">
        <v>3.75</v>
      </c>
      <c r="N96">
        <v>34</v>
      </c>
      <c r="O96" s="1">
        <v>0.88216216216216214</v>
      </c>
      <c r="P96" s="2">
        <v>41.483770295923129</v>
      </c>
      <c r="Q96" s="1">
        <v>1.0763356617320594</v>
      </c>
      <c r="R96">
        <v>2</v>
      </c>
      <c r="S96">
        <v>2</v>
      </c>
      <c r="U96">
        <v>2</v>
      </c>
      <c r="V96">
        <v>4</v>
      </c>
      <c r="W96">
        <v>1</v>
      </c>
      <c r="X96">
        <v>3</v>
      </c>
      <c r="Y96">
        <v>2</v>
      </c>
      <c r="Z96">
        <v>1</v>
      </c>
      <c r="AB96">
        <v>2</v>
      </c>
      <c r="AC96">
        <v>0</v>
      </c>
      <c r="AD96">
        <v>2</v>
      </c>
      <c r="AE96">
        <v>1</v>
      </c>
      <c r="AF96">
        <v>2</v>
      </c>
      <c r="AG96" s="1">
        <f t="shared" si="1"/>
        <v>-7.783783783783782E-2</v>
      </c>
    </row>
    <row r="97" spans="1:33">
      <c r="A97">
        <v>74077</v>
      </c>
      <c r="B97">
        <v>1</v>
      </c>
      <c r="C97">
        <v>26</v>
      </c>
      <c r="D97">
        <v>3</v>
      </c>
      <c r="E97">
        <v>2</v>
      </c>
      <c r="G97">
        <v>1</v>
      </c>
      <c r="H97">
        <v>2</v>
      </c>
      <c r="I97">
        <v>5</v>
      </c>
      <c r="J97">
        <v>50</v>
      </c>
      <c r="K97">
        <v>1.29</v>
      </c>
      <c r="L97">
        <v>139</v>
      </c>
      <c r="M97">
        <v>3.59</v>
      </c>
      <c r="N97">
        <v>60</v>
      </c>
      <c r="O97" s="1">
        <v>1.548</v>
      </c>
      <c r="P97" s="2">
        <v>48.726662007359529</v>
      </c>
      <c r="Q97" s="1">
        <v>1.2571478797898759</v>
      </c>
      <c r="R97">
        <v>1</v>
      </c>
      <c r="U97">
        <v>9</v>
      </c>
      <c r="V97">
        <v>4</v>
      </c>
      <c r="W97">
        <v>2</v>
      </c>
      <c r="X97">
        <v>3</v>
      </c>
      <c r="Y97">
        <v>3</v>
      </c>
      <c r="Z97">
        <v>2</v>
      </c>
      <c r="AB97">
        <v>0</v>
      </c>
      <c r="AC97">
        <v>2</v>
      </c>
      <c r="AD97">
        <v>2</v>
      </c>
      <c r="AE97">
        <v>2</v>
      </c>
      <c r="AG97" s="1">
        <f t="shared" si="1"/>
        <v>0.25800000000000001</v>
      </c>
    </row>
    <row r="98" spans="1:33">
      <c r="A98">
        <v>74078</v>
      </c>
      <c r="B98">
        <v>1</v>
      </c>
      <c r="C98">
        <v>63</v>
      </c>
      <c r="D98">
        <v>3</v>
      </c>
      <c r="E98">
        <v>1</v>
      </c>
      <c r="F98">
        <v>1</v>
      </c>
      <c r="G98">
        <v>1</v>
      </c>
      <c r="H98">
        <v>4</v>
      </c>
      <c r="I98">
        <v>1</v>
      </c>
      <c r="J98">
        <v>50</v>
      </c>
      <c r="K98">
        <v>1.29</v>
      </c>
      <c r="L98">
        <v>184</v>
      </c>
      <c r="M98">
        <v>4.76</v>
      </c>
      <c r="N98">
        <v>55</v>
      </c>
      <c r="O98" s="1">
        <v>1.419</v>
      </c>
      <c r="P98" s="2">
        <v>52.150367810593657</v>
      </c>
      <c r="Q98" s="1">
        <v>1.3454794895133164</v>
      </c>
      <c r="R98">
        <v>2</v>
      </c>
      <c r="S98">
        <v>1</v>
      </c>
      <c r="T98">
        <v>2</v>
      </c>
      <c r="U98">
        <v>14</v>
      </c>
      <c r="V98">
        <v>4</v>
      </c>
      <c r="W98">
        <v>2</v>
      </c>
      <c r="X98">
        <v>3</v>
      </c>
      <c r="Y98">
        <v>3</v>
      </c>
      <c r="Z98">
        <v>2</v>
      </c>
      <c r="AA98">
        <v>2</v>
      </c>
      <c r="AB98">
        <v>0</v>
      </c>
      <c r="AC98">
        <v>3</v>
      </c>
      <c r="AD98">
        <v>1</v>
      </c>
      <c r="AE98">
        <v>1</v>
      </c>
      <c r="AF98">
        <v>2</v>
      </c>
      <c r="AG98" s="1">
        <f t="shared" si="1"/>
        <v>0.129</v>
      </c>
    </row>
    <row r="99" spans="1:33">
      <c r="A99">
        <v>74081</v>
      </c>
      <c r="B99">
        <v>1</v>
      </c>
      <c r="C99">
        <v>80</v>
      </c>
      <c r="D99">
        <v>3</v>
      </c>
      <c r="E99">
        <v>1</v>
      </c>
      <c r="F99">
        <v>2</v>
      </c>
      <c r="G99">
        <v>1</v>
      </c>
      <c r="H99">
        <v>4</v>
      </c>
      <c r="I99">
        <v>1</v>
      </c>
      <c r="J99">
        <v>51</v>
      </c>
      <c r="K99">
        <v>1.32</v>
      </c>
      <c r="L99">
        <v>187</v>
      </c>
      <c r="M99">
        <v>4.84</v>
      </c>
      <c r="N99">
        <v>47</v>
      </c>
      <c r="O99" s="1">
        <v>1.2164705882352942</v>
      </c>
      <c r="P99" s="2">
        <v>56.331633577819375</v>
      </c>
      <c r="Q99" s="1">
        <v>1.4579952220141488</v>
      </c>
      <c r="R99">
        <v>1</v>
      </c>
      <c r="S99">
        <v>2</v>
      </c>
      <c r="U99">
        <v>5</v>
      </c>
      <c r="V99">
        <v>3</v>
      </c>
      <c r="W99">
        <v>3</v>
      </c>
      <c r="X99">
        <v>3</v>
      </c>
      <c r="Y99">
        <v>3</v>
      </c>
      <c r="Z99">
        <v>3</v>
      </c>
      <c r="AA99">
        <v>1</v>
      </c>
      <c r="AB99">
        <v>0</v>
      </c>
      <c r="AC99">
        <v>0</v>
      </c>
      <c r="AD99">
        <v>1</v>
      </c>
      <c r="AE99">
        <v>1</v>
      </c>
      <c r="AF99">
        <v>2</v>
      </c>
      <c r="AG99" s="1">
        <f t="shared" si="1"/>
        <v>-0.10352941176470587</v>
      </c>
    </row>
    <row r="100" spans="1:33">
      <c r="A100">
        <v>74099</v>
      </c>
      <c r="B100">
        <v>1</v>
      </c>
      <c r="C100">
        <v>44</v>
      </c>
      <c r="D100">
        <v>1</v>
      </c>
      <c r="E100">
        <v>2</v>
      </c>
      <c r="G100">
        <v>2</v>
      </c>
      <c r="H100">
        <v>3</v>
      </c>
      <c r="I100">
        <v>1</v>
      </c>
      <c r="J100">
        <v>44</v>
      </c>
      <c r="K100">
        <v>1.1399999999999999</v>
      </c>
      <c r="L100">
        <v>232</v>
      </c>
      <c r="M100">
        <v>6</v>
      </c>
      <c r="N100">
        <v>39</v>
      </c>
      <c r="O100" s="1">
        <v>1.0104545454545453</v>
      </c>
      <c r="P100" s="2">
        <v>45.148587218254562</v>
      </c>
      <c r="Q100" s="1">
        <v>1.1697588506547771</v>
      </c>
      <c r="R100">
        <v>1</v>
      </c>
      <c r="S100">
        <v>2</v>
      </c>
      <c r="U100">
        <v>5</v>
      </c>
      <c r="V100">
        <v>5</v>
      </c>
      <c r="W100">
        <v>2</v>
      </c>
      <c r="X100">
        <v>3</v>
      </c>
      <c r="Y100">
        <v>3</v>
      </c>
      <c r="Z100">
        <v>1</v>
      </c>
      <c r="AA100">
        <v>7</v>
      </c>
      <c r="AB100">
        <v>0</v>
      </c>
      <c r="AC100">
        <v>0</v>
      </c>
      <c r="AD100">
        <v>1</v>
      </c>
      <c r="AE100">
        <v>2</v>
      </c>
      <c r="AG100" s="1">
        <f t="shared" si="1"/>
        <v>-0.12954545454545463</v>
      </c>
    </row>
    <row r="101" spans="1:33">
      <c r="A101">
        <v>74110</v>
      </c>
      <c r="B101">
        <v>1</v>
      </c>
      <c r="C101">
        <v>60</v>
      </c>
      <c r="D101">
        <v>2</v>
      </c>
      <c r="E101">
        <v>2</v>
      </c>
      <c r="G101">
        <v>2</v>
      </c>
      <c r="H101">
        <v>3</v>
      </c>
      <c r="I101">
        <v>1</v>
      </c>
      <c r="J101">
        <v>43</v>
      </c>
      <c r="K101">
        <v>1.1100000000000001</v>
      </c>
      <c r="L101">
        <v>188</v>
      </c>
      <c r="M101">
        <v>4.8600000000000003</v>
      </c>
      <c r="N101">
        <v>49</v>
      </c>
      <c r="O101" s="1">
        <v>1.2648837209302328</v>
      </c>
      <c r="P101" s="2">
        <v>41.768152875821734</v>
      </c>
      <c r="Q101" s="1">
        <v>1.0782011556316775</v>
      </c>
      <c r="R101">
        <v>1</v>
      </c>
      <c r="S101">
        <v>2</v>
      </c>
      <c r="U101">
        <v>6</v>
      </c>
      <c r="V101">
        <v>3</v>
      </c>
      <c r="W101">
        <v>2</v>
      </c>
      <c r="X101">
        <v>3</v>
      </c>
      <c r="Y101">
        <v>3</v>
      </c>
      <c r="Z101">
        <v>2</v>
      </c>
      <c r="AB101">
        <v>0</v>
      </c>
      <c r="AC101">
        <v>0</v>
      </c>
      <c r="AD101">
        <v>2</v>
      </c>
      <c r="AE101">
        <v>1</v>
      </c>
      <c r="AF101">
        <v>2</v>
      </c>
      <c r="AG101" s="1">
        <f t="shared" si="1"/>
        <v>0.15488372093023273</v>
      </c>
    </row>
    <row r="102" spans="1:33">
      <c r="A102">
        <v>74115</v>
      </c>
      <c r="B102">
        <v>1</v>
      </c>
      <c r="C102">
        <v>27</v>
      </c>
      <c r="D102">
        <v>1</v>
      </c>
      <c r="E102">
        <v>2</v>
      </c>
      <c r="G102">
        <v>2</v>
      </c>
      <c r="H102">
        <v>1</v>
      </c>
      <c r="I102">
        <v>6</v>
      </c>
      <c r="J102">
        <v>24</v>
      </c>
      <c r="K102">
        <v>0.62</v>
      </c>
      <c r="L102">
        <v>179</v>
      </c>
      <c r="M102">
        <v>4.63</v>
      </c>
      <c r="N102">
        <v>30</v>
      </c>
      <c r="O102" s="1">
        <v>0.77500000000000002</v>
      </c>
      <c r="P102" s="2">
        <v>20.807552944332478</v>
      </c>
      <c r="Q102" s="1">
        <v>0.53752845106192237</v>
      </c>
      <c r="R102">
        <v>1</v>
      </c>
      <c r="U102">
        <v>4</v>
      </c>
      <c r="V102">
        <v>3</v>
      </c>
      <c r="W102">
        <v>1</v>
      </c>
      <c r="AA102">
        <v>2</v>
      </c>
      <c r="AB102">
        <v>0</v>
      </c>
      <c r="AC102">
        <v>0</v>
      </c>
      <c r="AD102">
        <v>1</v>
      </c>
      <c r="AE102">
        <v>2</v>
      </c>
      <c r="AG102" s="1">
        <f t="shared" si="1"/>
        <v>0.15500000000000003</v>
      </c>
    </row>
    <row r="103" spans="1:33">
      <c r="A103">
        <v>74116</v>
      </c>
      <c r="B103">
        <v>1</v>
      </c>
      <c r="C103">
        <v>25</v>
      </c>
      <c r="D103">
        <v>2</v>
      </c>
      <c r="E103">
        <v>2</v>
      </c>
      <c r="G103">
        <v>1</v>
      </c>
      <c r="H103">
        <v>4</v>
      </c>
      <c r="I103">
        <v>4</v>
      </c>
      <c r="J103">
        <v>43</v>
      </c>
      <c r="K103">
        <v>1.1100000000000001</v>
      </c>
      <c r="L103">
        <v>164</v>
      </c>
      <c r="M103">
        <v>4.24</v>
      </c>
      <c r="N103">
        <v>45</v>
      </c>
      <c r="O103" s="1">
        <v>1.1616279069767443</v>
      </c>
      <c r="P103" s="2">
        <v>40.024416753060919</v>
      </c>
      <c r="Q103" s="1">
        <v>1.0331884324627354</v>
      </c>
      <c r="R103">
        <v>1</v>
      </c>
      <c r="U103">
        <v>8</v>
      </c>
      <c r="V103">
        <v>3</v>
      </c>
      <c r="W103">
        <v>3</v>
      </c>
      <c r="X103">
        <v>3</v>
      </c>
      <c r="Y103">
        <v>3</v>
      </c>
      <c r="Z103">
        <v>3</v>
      </c>
      <c r="AA103">
        <v>4</v>
      </c>
      <c r="AB103">
        <v>12</v>
      </c>
      <c r="AC103">
        <v>0</v>
      </c>
      <c r="AD103">
        <v>1</v>
      </c>
      <c r="AE103">
        <v>2</v>
      </c>
      <c r="AG103" s="1">
        <f t="shared" si="1"/>
        <v>5.1627906976744242E-2</v>
      </c>
    </row>
    <row r="104" spans="1:33">
      <c r="A104">
        <v>74120</v>
      </c>
      <c r="B104">
        <v>1</v>
      </c>
      <c r="C104">
        <v>80</v>
      </c>
      <c r="D104">
        <v>3</v>
      </c>
      <c r="E104">
        <v>2</v>
      </c>
      <c r="G104">
        <v>1</v>
      </c>
      <c r="H104">
        <v>4</v>
      </c>
      <c r="I104">
        <v>1</v>
      </c>
      <c r="J104">
        <v>35</v>
      </c>
      <c r="K104">
        <v>0.91</v>
      </c>
      <c r="L104">
        <v>251</v>
      </c>
      <c r="M104">
        <v>6.49</v>
      </c>
      <c r="N104">
        <v>32</v>
      </c>
      <c r="O104" s="1">
        <v>0.83200000000000007</v>
      </c>
      <c r="P104" s="2">
        <v>27.74040040262663</v>
      </c>
      <c r="Q104" s="1">
        <v>0.72125041046829241</v>
      </c>
      <c r="R104">
        <v>1</v>
      </c>
      <c r="S104">
        <v>2</v>
      </c>
      <c r="U104">
        <v>5</v>
      </c>
      <c r="V104">
        <v>1</v>
      </c>
      <c r="W104">
        <v>3</v>
      </c>
      <c r="X104">
        <v>3</v>
      </c>
      <c r="Y104">
        <v>3</v>
      </c>
      <c r="Z104">
        <v>3</v>
      </c>
      <c r="AB104">
        <v>0</v>
      </c>
      <c r="AC104">
        <v>0</v>
      </c>
      <c r="AD104">
        <v>2</v>
      </c>
      <c r="AE104">
        <v>1</v>
      </c>
      <c r="AF104">
        <v>2</v>
      </c>
      <c r="AG104" s="1">
        <f t="shared" si="1"/>
        <v>-7.7999999999999958E-2</v>
      </c>
    </row>
    <row r="105" spans="1:33">
      <c r="A105">
        <v>74129</v>
      </c>
      <c r="B105">
        <v>1</v>
      </c>
      <c r="C105">
        <v>56</v>
      </c>
      <c r="D105">
        <v>6</v>
      </c>
      <c r="E105">
        <v>2</v>
      </c>
      <c r="G105">
        <v>2</v>
      </c>
      <c r="H105">
        <v>1</v>
      </c>
      <c r="I105">
        <v>1</v>
      </c>
      <c r="J105">
        <v>38</v>
      </c>
      <c r="K105">
        <v>0.98</v>
      </c>
      <c r="L105">
        <v>150</v>
      </c>
      <c r="M105">
        <v>3.88</v>
      </c>
      <c r="N105">
        <v>45</v>
      </c>
      <c r="O105" s="1">
        <v>1.1605263157894736</v>
      </c>
      <c r="P105" s="2">
        <v>38.380768251142115</v>
      </c>
      <c r="Q105" s="1">
        <v>0.98981981279261244</v>
      </c>
      <c r="R105">
        <v>1</v>
      </c>
      <c r="S105">
        <v>2</v>
      </c>
      <c r="U105">
        <v>8</v>
      </c>
      <c r="V105">
        <v>1</v>
      </c>
      <c r="W105">
        <v>0</v>
      </c>
      <c r="AB105">
        <v>0</v>
      </c>
      <c r="AC105">
        <v>0</v>
      </c>
      <c r="AD105">
        <v>2</v>
      </c>
      <c r="AE105">
        <v>2</v>
      </c>
      <c r="AG105" s="1">
        <f t="shared" si="1"/>
        <v>0.18052631578947365</v>
      </c>
    </row>
    <row r="106" spans="1:33">
      <c r="A106">
        <v>74138</v>
      </c>
      <c r="B106">
        <v>1</v>
      </c>
      <c r="C106">
        <v>69</v>
      </c>
      <c r="D106">
        <v>1</v>
      </c>
      <c r="E106">
        <v>2</v>
      </c>
      <c r="G106">
        <v>2</v>
      </c>
      <c r="H106">
        <v>3</v>
      </c>
      <c r="I106">
        <v>1</v>
      </c>
      <c r="J106">
        <v>47</v>
      </c>
      <c r="K106">
        <v>1.22</v>
      </c>
      <c r="L106">
        <v>193</v>
      </c>
      <c r="M106">
        <v>4.99</v>
      </c>
      <c r="N106">
        <v>52</v>
      </c>
      <c r="O106" s="1">
        <v>1.3497872340425532</v>
      </c>
      <c r="P106" s="2">
        <v>45.036860874501222</v>
      </c>
      <c r="Q106" s="1">
        <v>1.1690419205721594</v>
      </c>
      <c r="R106">
        <v>1</v>
      </c>
      <c r="S106">
        <v>1</v>
      </c>
      <c r="T106">
        <v>2</v>
      </c>
      <c r="U106">
        <v>6</v>
      </c>
      <c r="V106">
        <v>2</v>
      </c>
      <c r="W106">
        <v>2</v>
      </c>
      <c r="X106">
        <v>0</v>
      </c>
      <c r="Y106">
        <v>0</v>
      </c>
      <c r="Z106">
        <v>2</v>
      </c>
      <c r="AA106">
        <v>3</v>
      </c>
      <c r="AB106">
        <v>1</v>
      </c>
      <c r="AC106">
        <v>0</v>
      </c>
      <c r="AD106">
        <v>1</v>
      </c>
      <c r="AE106">
        <v>1</v>
      </c>
      <c r="AF106">
        <v>2</v>
      </c>
      <c r="AG106" s="1">
        <f t="shared" si="1"/>
        <v>0.12978723404255321</v>
      </c>
    </row>
    <row r="107" spans="1:33">
      <c r="A107">
        <v>74142</v>
      </c>
      <c r="B107">
        <v>1</v>
      </c>
      <c r="C107">
        <v>61</v>
      </c>
      <c r="D107">
        <v>4</v>
      </c>
      <c r="E107">
        <v>2</v>
      </c>
      <c r="G107">
        <v>1</v>
      </c>
      <c r="H107">
        <v>2</v>
      </c>
      <c r="I107">
        <v>1</v>
      </c>
      <c r="J107">
        <v>68</v>
      </c>
      <c r="K107">
        <v>1.76</v>
      </c>
      <c r="L107">
        <v>141</v>
      </c>
      <c r="M107">
        <v>3.65</v>
      </c>
      <c r="N107">
        <v>63</v>
      </c>
      <c r="O107" s="1">
        <v>1.6305882352941177</v>
      </c>
      <c r="P107" s="2">
        <v>66.577059921918661</v>
      </c>
      <c r="Q107" s="1">
        <v>1.7231709626849536</v>
      </c>
      <c r="R107">
        <v>2</v>
      </c>
      <c r="S107">
        <v>2</v>
      </c>
      <c r="U107">
        <v>7</v>
      </c>
      <c r="V107">
        <v>3</v>
      </c>
      <c r="W107">
        <v>2</v>
      </c>
      <c r="X107">
        <v>3</v>
      </c>
      <c r="Y107">
        <v>3</v>
      </c>
      <c r="Z107">
        <v>2</v>
      </c>
      <c r="AA107">
        <v>1</v>
      </c>
      <c r="AB107">
        <v>0</v>
      </c>
      <c r="AC107">
        <v>0</v>
      </c>
      <c r="AD107">
        <v>1</v>
      </c>
      <c r="AE107">
        <v>1</v>
      </c>
      <c r="AF107">
        <v>2</v>
      </c>
      <c r="AG107" s="1">
        <f t="shared" si="1"/>
        <v>-0.12941176470588234</v>
      </c>
    </row>
    <row r="108" spans="1:33">
      <c r="A108">
        <v>74143</v>
      </c>
      <c r="B108">
        <v>1</v>
      </c>
      <c r="C108">
        <v>30</v>
      </c>
      <c r="D108">
        <v>3</v>
      </c>
      <c r="E108">
        <v>2</v>
      </c>
      <c r="G108">
        <v>1</v>
      </c>
      <c r="H108">
        <v>5</v>
      </c>
      <c r="I108">
        <v>1</v>
      </c>
      <c r="J108">
        <v>61</v>
      </c>
      <c r="K108">
        <v>1.58</v>
      </c>
      <c r="L108">
        <v>216</v>
      </c>
      <c r="M108">
        <v>5.59</v>
      </c>
      <c r="N108">
        <v>66</v>
      </c>
      <c r="O108" s="1">
        <v>1.7095081967213115</v>
      </c>
      <c r="P108" s="2">
        <v>64.601796781251593</v>
      </c>
      <c r="Q108" s="1">
        <v>1.6732924412193035</v>
      </c>
      <c r="R108">
        <v>2</v>
      </c>
      <c r="U108">
        <v>15</v>
      </c>
      <c r="V108">
        <v>2</v>
      </c>
      <c r="W108">
        <v>3</v>
      </c>
      <c r="X108">
        <v>3</v>
      </c>
      <c r="Y108">
        <v>3</v>
      </c>
      <c r="Z108">
        <v>3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1</v>
      </c>
      <c r="AG108" s="1">
        <f t="shared" si="1"/>
        <v>0.12950819672131142</v>
      </c>
    </row>
    <row r="109" spans="1:33">
      <c r="A109">
        <v>74144</v>
      </c>
      <c r="B109">
        <v>1</v>
      </c>
      <c r="C109">
        <v>51</v>
      </c>
      <c r="D109">
        <v>1</v>
      </c>
      <c r="E109">
        <v>2</v>
      </c>
      <c r="G109">
        <v>2</v>
      </c>
      <c r="H109">
        <v>1</v>
      </c>
      <c r="I109">
        <v>1</v>
      </c>
      <c r="J109">
        <v>51</v>
      </c>
      <c r="K109">
        <v>1.32</v>
      </c>
      <c r="L109">
        <v>251</v>
      </c>
      <c r="M109">
        <v>6.49</v>
      </c>
      <c r="N109">
        <v>57</v>
      </c>
      <c r="O109" s="1">
        <v>1.4752941176470591</v>
      </c>
      <c r="P109" s="2">
        <v>50.553957196746737</v>
      </c>
      <c r="Q109" s="1">
        <v>1.3084553627393274</v>
      </c>
      <c r="R109">
        <v>1</v>
      </c>
      <c r="S109">
        <v>2</v>
      </c>
      <c r="U109">
        <v>14</v>
      </c>
      <c r="V109">
        <v>4</v>
      </c>
      <c r="W109">
        <v>2</v>
      </c>
      <c r="X109">
        <v>3</v>
      </c>
      <c r="Y109">
        <v>3</v>
      </c>
      <c r="Z109">
        <v>2</v>
      </c>
      <c r="AA109">
        <v>0</v>
      </c>
      <c r="AB109">
        <v>8</v>
      </c>
      <c r="AC109">
        <v>0</v>
      </c>
      <c r="AD109">
        <v>1</v>
      </c>
      <c r="AE109">
        <v>1</v>
      </c>
      <c r="AF109">
        <v>2</v>
      </c>
      <c r="AG109" s="1">
        <f t="shared" si="1"/>
        <v>0.15529411764705903</v>
      </c>
    </row>
    <row r="110" spans="1:33">
      <c r="A110">
        <v>74146</v>
      </c>
      <c r="B110">
        <v>1</v>
      </c>
      <c r="C110">
        <v>50</v>
      </c>
      <c r="D110">
        <v>4</v>
      </c>
      <c r="E110">
        <v>2</v>
      </c>
      <c r="G110">
        <v>2</v>
      </c>
      <c r="H110">
        <v>1</v>
      </c>
      <c r="I110">
        <v>1</v>
      </c>
      <c r="J110">
        <v>113</v>
      </c>
      <c r="K110">
        <v>2.92</v>
      </c>
      <c r="L110">
        <v>185</v>
      </c>
      <c r="M110">
        <v>4.78</v>
      </c>
      <c r="N110">
        <v>108</v>
      </c>
      <c r="O110" s="1">
        <v>2.7907964601769915</v>
      </c>
      <c r="P110" s="2">
        <v>116.95565019981834</v>
      </c>
      <c r="Q110" s="1">
        <v>3.0222168016236242</v>
      </c>
      <c r="R110">
        <v>1</v>
      </c>
      <c r="S110">
        <v>2</v>
      </c>
      <c r="U110">
        <v>2</v>
      </c>
      <c r="V110">
        <v>1</v>
      </c>
      <c r="W110">
        <v>2</v>
      </c>
      <c r="X110">
        <v>3</v>
      </c>
      <c r="Y110">
        <v>3</v>
      </c>
      <c r="Z110">
        <v>3</v>
      </c>
      <c r="AB110">
        <v>0</v>
      </c>
      <c r="AC110">
        <v>0</v>
      </c>
      <c r="AD110">
        <v>2</v>
      </c>
      <c r="AE110">
        <v>2</v>
      </c>
      <c r="AG110" s="1">
        <f t="shared" si="1"/>
        <v>-0.12920353982300847</v>
      </c>
    </row>
    <row r="111" spans="1:33">
      <c r="A111">
        <v>74159</v>
      </c>
      <c r="B111">
        <v>1</v>
      </c>
      <c r="C111">
        <v>32</v>
      </c>
      <c r="D111">
        <v>4</v>
      </c>
      <c r="E111">
        <v>2</v>
      </c>
      <c r="G111">
        <v>1</v>
      </c>
      <c r="H111">
        <v>5</v>
      </c>
      <c r="I111">
        <v>5</v>
      </c>
      <c r="J111">
        <v>40</v>
      </c>
      <c r="K111">
        <v>1.03</v>
      </c>
      <c r="L111">
        <v>294</v>
      </c>
      <c r="M111">
        <v>7.6</v>
      </c>
      <c r="N111">
        <v>36</v>
      </c>
      <c r="O111" s="1">
        <v>0.92699999999999994</v>
      </c>
      <c r="P111" s="2">
        <v>40.522849863396694</v>
      </c>
      <c r="Q111" s="1">
        <v>1.043463383982465</v>
      </c>
      <c r="R111">
        <v>2</v>
      </c>
      <c r="U111">
        <v>15</v>
      </c>
      <c r="V111">
        <v>3</v>
      </c>
      <c r="W111">
        <v>1</v>
      </c>
      <c r="X111">
        <v>3</v>
      </c>
      <c r="Y111">
        <v>2</v>
      </c>
      <c r="Z111">
        <v>1</v>
      </c>
      <c r="AA111">
        <v>0</v>
      </c>
      <c r="AB111">
        <v>2</v>
      </c>
      <c r="AC111">
        <v>20</v>
      </c>
      <c r="AD111">
        <v>1</v>
      </c>
      <c r="AE111">
        <v>1</v>
      </c>
      <c r="AF111">
        <v>2</v>
      </c>
      <c r="AG111" s="1">
        <f t="shared" si="1"/>
        <v>-0.10300000000000009</v>
      </c>
    </row>
    <row r="112" spans="1:33">
      <c r="A112">
        <v>74169</v>
      </c>
      <c r="B112">
        <v>1</v>
      </c>
      <c r="C112">
        <v>22</v>
      </c>
      <c r="D112">
        <v>4</v>
      </c>
      <c r="E112">
        <v>2</v>
      </c>
      <c r="G112">
        <v>1</v>
      </c>
      <c r="H112">
        <v>2</v>
      </c>
      <c r="I112">
        <v>5</v>
      </c>
      <c r="J112">
        <v>47</v>
      </c>
      <c r="K112">
        <v>1.22</v>
      </c>
      <c r="L112">
        <v>145</v>
      </c>
      <c r="M112">
        <v>3.75</v>
      </c>
      <c r="N112">
        <v>51</v>
      </c>
      <c r="O112" s="1">
        <v>1.3238297872340425</v>
      </c>
      <c r="P112" s="2">
        <v>51.843660581854209</v>
      </c>
      <c r="Q112" s="1">
        <v>1.3457290619119602</v>
      </c>
      <c r="R112">
        <v>2</v>
      </c>
      <c r="U112">
        <v>8</v>
      </c>
      <c r="V112">
        <v>1</v>
      </c>
      <c r="W112">
        <v>0</v>
      </c>
      <c r="AA112">
        <v>12</v>
      </c>
      <c r="AB112">
        <v>0</v>
      </c>
      <c r="AC112">
        <v>0</v>
      </c>
      <c r="AD112">
        <v>1</v>
      </c>
      <c r="AE112">
        <v>2</v>
      </c>
      <c r="AG112" s="1">
        <f t="shared" si="1"/>
        <v>0.10382978723404257</v>
      </c>
    </row>
    <row r="113" spans="1:33">
      <c r="A113">
        <v>74170</v>
      </c>
      <c r="B113">
        <v>1</v>
      </c>
      <c r="C113">
        <v>56</v>
      </c>
      <c r="D113">
        <v>4</v>
      </c>
      <c r="E113">
        <v>2</v>
      </c>
      <c r="G113">
        <v>1</v>
      </c>
      <c r="H113">
        <v>5</v>
      </c>
      <c r="I113">
        <v>1</v>
      </c>
      <c r="J113">
        <v>49</v>
      </c>
      <c r="K113">
        <v>1.27</v>
      </c>
      <c r="L113">
        <v>216</v>
      </c>
      <c r="M113">
        <v>5.59</v>
      </c>
      <c r="N113">
        <v>53</v>
      </c>
      <c r="O113" s="1">
        <v>1.3736734693877553</v>
      </c>
      <c r="P113" s="2">
        <v>49.413329929704091</v>
      </c>
      <c r="Q113" s="1">
        <v>1.280712836953555</v>
      </c>
      <c r="R113">
        <v>2</v>
      </c>
      <c r="S113">
        <v>2</v>
      </c>
      <c r="U113">
        <v>15</v>
      </c>
      <c r="V113">
        <v>4</v>
      </c>
      <c r="W113">
        <v>3</v>
      </c>
      <c r="X113">
        <v>3</v>
      </c>
      <c r="Y113">
        <v>3</v>
      </c>
      <c r="Z113">
        <v>3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2</v>
      </c>
      <c r="AG113" s="1">
        <f t="shared" si="1"/>
        <v>0.10367346938775523</v>
      </c>
    </row>
    <row r="114" spans="1:33">
      <c r="A114">
        <v>74181</v>
      </c>
      <c r="B114">
        <v>1</v>
      </c>
      <c r="C114">
        <v>38</v>
      </c>
      <c r="D114">
        <v>3</v>
      </c>
      <c r="E114">
        <v>2</v>
      </c>
      <c r="G114">
        <v>1</v>
      </c>
      <c r="H114">
        <v>2</v>
      </c>
      <c r="I114">
        <v>5</v>
      </c>
      <c r="J114">
        <v>11</v>
      </c>
      <c r="K114">
        <v>0.28000000000000003</v>
      </c>
      <c r="L114">
        <v>170</v>
      </c>
      <c r="M114">
        <v>4.4000000000000004</v>
      </c>
      <c r="N114">
        <v>8</v>
      </c>
      <c r="O114" s="1">
        <v>0.20363636363636364</v>
      </c>
      <c r="P114" s="2">
        <v>10.125172482702073</v>
      </c>
      <c r="Q114" s="1">
        <v>0.25773166319605278</v>
      </c>
      <c r="R114">
        <v>2</v>
      </c>
      <c r="U114">
        <v>6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1</v>
      </c>
      <c r="AB114">
        <v>8</v>
      </c>
      <c r="AC114">
        <v>8</v>
      </c>
      <c r="AD114">
        <v>1</v>
      </c>
      <c r="AE114">
        <v>1</v>
      </c>
      <c r="AF114">
        <v>2</v>
      </c>
      <c r="AG114" s="1">
        <f t="shared" si="1"/>
        <v>-7.6363636363636384E-2</v>
      </c>
    </row>
    <row r="115" spans="1:33">
      <c r="A115">
        <v>74188</v>
      </c>
      <c r="B115">
        <v>1</v>
      </c>
      <c r="C115">
        <v>80</v>
      </c>
      <c r="D115">
        <v>3</v>
      </c>
      <c r="E115">
        <v>1</v>
      </c>
      <c r="F115">
        <v>1</v>
      </c>
      <c r="G115">
        <v>1</v>
      </c>
      <c r="H115">
        <v>5</v>
      </c>
      <c r="I115">
        <v>5</v>
      </c>
      <c r="J115">
        <v>48</v>
      </c>
      <c r="K115">
        <v>1.24</v>
      </c>
      <c r="L115">
        <v>148</v>
      </c>
      <c r="M115">
        <v>3.83</v>
      </c>
      <c r="N115">
        <v>54</v>
      </c>
      <c r="O115" s="1">
        <v>1.3949999999999998</v>
      </c>
      <c r="P115" s="2">
        <v>52.890092074405331</v>
      </c>
      <c r="Q115" s="1">
        <v>1.3663273785888042</v>
      </c>
      <c r="R115">
        <v>2</v>
      </c>
      <c r="S115">
        <v>2</v>
      </c>
      <c r="U115">
        <v>77</v>
      </c>
      <c r="V115">
        <v>2</v>
      </c>
      <c r="W115">
        <v>2</v>
      </c>
      <c r="X115">
        <v>3</v>
      </c>
      <c r="Y115">
        <v>3</v>
      </c>
      <c r="Z115">
        <v>3</v>
      </c>
      <c r="AB115">
        <v>12</v>
      </c>
      <c r="AC115">
        <v>17</v>
      </c>
      <c r="AD115">
        <v>1</v>
      </c>
      <c r="AE115">
        <v>1</v>
      </c>
      <c r="AF115">
        <v>2</v>
      </c>
      <c r="AG115" s="1">
        <f t="shared" si="1"/>
        <v>0.1549999999999998</v>
      </c>
    </row>
    <row r="116" spans="1:33">
      <c r="A116">
        <v>74205</v>
      </c>
      <c r="B116">
        <v>1</v>
      </c>
      <c r="C116">
        <v>65</v>
      </c>
      <c r="D116">
        <v>6</v>
      </c>
      <c r="E116">
        <v>2</v>
      </c>
      <c r="G116">
        <v>2</v>
      </c>
      <c r="H116">
        <v>5</v>
      </c>
      <c r="I116">
        <v>1</v>
      </c>
      <c r="J116">
        <v>59</v>
      </c>
      <c r="K116">
        <v>1.53</v>
      </c>
      <c r="L116">
        <v>164</v>
      </c>
      <c r="M116">
        <v>4.24</v>
      </c>
      <c r="N116">
        <v>69</v>
      </c>
      <c r="O116" s="1">
        <v>1.7893220338983051</v>
      </c>
      <c r="P116" s="2">
        <v>57.630580042318208</v>
      </c>
      <c r="Q116" s="1">
        <v>1.4944879231313026</v>
      </c>
      <c r="R116">
        <v>1</v>
      </c>
      <c r="S116">
        <v>2</v>
      </c>
      <c r="U116">
        <v>15</v>
      </c>
      <c r="V116">
        <v>1</v>
      </c>
      <c r="W116">
        <v>2</v>
      </c>
      <c r="AA116">
        <v>0</v>
      </c>
      <c r="AB116">
        <v>0</v>
      </c>
      <c r="AC116">
        <v>0</v>
      </c>
      <c r="AD116">
        <v>2</v>
      </c>
      <c r="AE116">
        <v>2</v>
      </c>
      <c r="AG116" s="1">
        <f t="shared" si="1"/>
        <v>0.2593220338983051</v>
      </c>
    </row>
    <row r="117" spans="1:33">
      <c r="A117">
        <v>74219</v>
      </c>
      <c r="B117">
        <v>1</v>
      </c>
      <c r="C117">
        <v>74</v>
      </c>
      <c r="D117">
        <v>6</v>
      </c>
      <c r="E117">
        <v>2</v>
      </c>
      <c r="G117">
        <v>2</v>
      </c>
      <c r="H117">
        <v>5</v>
      </c>
      <c r="I117">
        <v>1</v>
      </c>
      <c r="J117">
        <v>42</v>
      </c>
      <c r="K117">
        <v>1.0900000000000001</v>
      </c>
      <c r="L117">
        <v>162</v>
      </c>
      <c r="M117">
        <v>4.1900000000000004</v>
      </c>
      <c r="N117">
        <v>44</v>
      </c>
      <c r="O117" s="1">
        <v>1.141904761904762</v>
      </c>
      <c r="P117" s="2">
        <v>50.247637691935573</v>
      </c>
      <c r="Q117" s="1">
        <v>1.3040458353383282</v>
      </c>
      <c r="R117">
        <v>1</v>
      </c>
      <c r="S117">
        <v>2</v>
      </c>
      <c r="U117">
        <v>15</v>
      </c>
      <c r="V117">
        <v>1</v>
      </c>
      <c r="W117">
        <v>0</v>
      </c>
      <c r="AA117">
        <v>1</v>
      </c>
      <c r="AB117">
        <v>1</v>
      </c>
      <c r="AC117">
        <v>0</v>
      </c>
      <c r="AD117">
        <v>1</v>
      </c>
      <c r="AE117">
        <v>1</v>
      </c>
      <c r="AF117">
        <v>2</v>
      </c>
      <c r="AG117" s="1">
        <f t="shared" si="1"/>
        <v>5.1904761904761898E-2</v>
      </c>
    </row>
    <row r="118" spans="1:33">
      <c r="A118">
        <v>74222</v>
      </c>
      <c r="B118">
        <v>1</v>
      </c>
      <c r="C118">
        <v>45</v>
      </c>
      <c r="D118">
        <v>3</v>
      </c>
      <c r="E118">
        <v>2</v>
      </c>
      <c r="G118">
        <v>1</v>
      </c>
      <c r="H118">
        <v>2</v>
      </c>
      <c r="I118">
        <v>6</v>
      </c>
      <c r="J118">
        <v>56</v>
      </c>
      <c r="K118">
        <v>1.45</v>
      </c>
      <c r="L118">
        <v>149</v>
      </c>
      <c r="M118">
        <v>3.85</v>
      </c>
      <c r="N118">
        <v>66</v>
      </c>
      <c r="O118" s="1">
        <v>1.7089285714285716</v>
      </c>
      <c r="P118" s="2">
        <v>62.835097691527238</v>
      </c>
      <c r="Q118" s="1">
        <v>1.6269802080841875</v>
      </c>
      <c r="R118">
        <v>1</v>
      </c>
      <c r="S118">
        <v>2</v>
      </c>
      <c r="U118">
        <v>5</v>
      </c>
      <c r="V118">
        <v>3</v>
      </c>
      <c r="W118">
        <v>1</v>
      </c>
      <c r="X118">
        <v>3</v>
      </c>
      <c r="Y118">
        <v>3</v>
      </c>
      <c r="Z118">
        <v>1</v>
      </c>
      <c r="AA118">
        <v>4</v>
      </c>
      <c r="AB118">
        <v>20</v>
      </c>
      <c r="AC118">
        <v>25</v>
      </c>
      <c r="AD118">
        <v>1</v>
      </c>
      <c r="AE118">
        <v>2</v>
      </c>
      <c r="AG118" s="1">
        <f t="shared" si="1"/>
        <v>0.25892857142857162</v>
      </c>
    </row>
    <row r="119" spans="1:33">
      <c r="A119">
        <v>74224</v>
      </c>
      <c r="B119">
        <v>1</v>
      </c>
      <c r="C119">
        <v>66</v>
      </c>
      <c r="D119">
        <v>3</v>
      </c>
      <c r="E119">
        <v>2</v>
      </c>
      <c r="G119">
        <v>1</v>
      </c>
      <c r="H119">
        <v>3</v>
      </c>
      <c r="I119">
        <v>3</v>
      </c>
      <c r="J119">
        <v>60</v>
      </c>
      <c r="K119">
        <v>1.55</v>
      </c>
      <c r="L119">
        <v>204</v>
      </c>
      <c r="M119">
        <v>5.28</v>
      </c>
      <c r="N119">
        <v>54</v>
      </c>
      <c r="O119" s="1">
        <v>1.395</v>
      </c>
      <c r="P119" s="2">
        <v>58.675522319200695</v>
      </c>
      <c r="Q119" s="1">
        <v>1.5157843265793514</v>
      </c>
      <c r="R119">
        <v>2</v>
      </c>
      <c r="S119">
        <v>2</v>
      </c>
      <c r="U119">
        <v>5</v>
      </c>
      <c r="V119">
        <v>3</v>
      </c>
      <c r="W119">
        <v>0</v>
      </c>
      <c r="AB119">
        <v>0</v>
      </c>
      <c r="AC119">
        <v>30</v>
      </c>
      <c r="AD119">
        <v>1</v>
      </c>
      <c r="AE119">
        <v>1</v>
      </c>
      <c r="AF119">
        <v>2</v>
      </c>
      <c r="AG119" s="1">
        <f t="shared" si="1"/>
        <v>-0.15500000000000003</v>
      </c>
    </row>
    <row r="120" spans="1:33">
      <c r="A120">
        <v>74230</v>
      </c>
      <c r="B120">
        <v>1</v>
      </c>
      <c r="C120">
        <v>44</v>
      </c>
      <c r="D120">
        <v>1</v>
      </c>
      <c r="E120">
        <v>2</v>
      </c>
      <c r="G120">
        <v>2</v>
      </c>
      <c r="H120">
        <v>1</v>
      </c>
      <c r="I120">
        <v>1</v>
      </c>
      <c r="J120">
        <v>42</v>
      </c>
      <c r="K120">
        <v>1.0900000000000001</v>
      </c>
      <c r="L120">
        <v>234</v>
      </c>
      <c r="M120">
        <v>6.05</v>
      </c>
      <c r="N120">
        <v>38</v>
      </c>
      <c r="O120" s="1">
        <v>0.98619047619047628</v>
      </c>
      <c r="P120" s="2">
        <v>47.132711213565443</v>
      </c>
      <c r="Q120" s="1">
        <v>1.223206076733008</v>
      </c>
      <c r="R120">
        <v>1</v>
      </c>
      <c r="S120">
        <v>2</v>
      </c>
      <c r="U120">
        <v>9</v>
      </c>
      <c r="V120">
        <v>4</v>
      </c>
      <c r="W120">
        <v>3</v>
      </c>
      <c r="X120">
        <v>3</v>
      </c>
      <c r="Y120">
        <v>3</v>
      </c>
      <c r="Z120">
        <v>3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2</v>
      </c>
      <c r="AG120" s="1">
        <f t="shared" si="1"/>
        <v>-0.1038095238095238</v>
      </c>
    </row>
    <row r="121" spans="1:33">
      <c r="A121">
        <v>74241</v>
      </c>
      <c r="B121">
        <v>1</v>
      </c>
      <c r="C121">
        <v>72</v>
      </c>
      <c r="D121">
        <v>3</v>
      </c>
      <c r="E121">
        <v>2</v>
      </c>
      <c r="G121">
        <v>1</v>
      </c>
      <c r="H121">
        <v>4</v>
      </c>
      <c r="I121">
        <v>1</v>
      </c>
      <c r="J121">
        <v>59</v>
      </c>
      <c r="K121">
        <v>1.53</v>
      </c>
      <c r="L121">
        <v>196</v>
      </c>
      <c r="M121">
        <v>5.07</v>
      </c>
      <c r="N121">
        <v>58</v>
      </c>
      <c r="O121" s="1">
        <v>1.5040677966101694</v>
      </c>
      <c r="P121" s="2">
        <v>59.216049500669065</v>
      </c>
      <c r="Q121" s="1">
        <v>1.5356026395936215</v>
      </c>
      <c r="R121">
        <v>1</v>
      </c>
      <c r="S121">
        <v>2</v>
      </c>
      <c r="U121">
        <v>8</v>
      </c>
      <c r="V121">
        <v>3</v>
      </c>
      <c r="W121">
        <v>3</v>
      </c>
      <c r="X121">
        <v>0</v>
      </c>
      <c r="Y121">
        <v>0</v>
      </c>
      <c r="Z121">
        <v>1</v>
      </c>
      <c r="AA121">
        <v>3</v>
      </c>
      <c r="AB121">
        <v>0</v>
      </c>
      <c r="AC121">
        <v>0</v>
      </c>
      <c r="AD121">
        <v>1</v>
      </c>
      <c r="AE121">
        <v>1</v>
      </c>
      <c r="AF121">
        <v>2</v>
      </c>
      <c r="AG121" s="1">
        <f t="shared" si="1"/>
        <v>-2.5932203389830599E-2</v>
      </c>
    </row>
    <row r="122" spans="1:33">
      <c r="A122">
        <v>74247</v>
      </c>
      <c r="B122">
        <v>1</v>
      </c>
      <c r="C122">
        <v>74</v>
      </c>
      <c r="D122">
        <v>3</v>
      </c>
      <c r="E122">
        <v>2</v>
      </c>
      <c r="G122">
        <v>2</v>
      </c>
      <c r="H122">
        <v>3</v>
      </c>
      <c r="I122">
        <v>1</v>
      </c>
      <c r="J122">
        <v>55</v>
      </c>
      <c r="K122">
        <v>1.42</v>
      </c>
      <c r="L122">
        <v>166</v>
      </c>
      <c r="M122">
        <v>4.29</v>
      </c>
      <c r="N122">
        <v>62</v>
      </c>
      <c r="O122" s="1">
        <v>1.6007272727272726</v>
      </c>
      <c r="P122" s="2">
        <v>52.180146037579391</v>
      </c>
      <c r="Q122" s="1">
        <v>1.3471964976975042</v>
      </c>
      <c r="R122">
        <v>2</v>
      </c>
      <c r="S122">
        <v>2</v>
      </c>
      <c r="U122">
        <v>14</v>
      </c>
      <c r="V122">
        <v>5</v>
      </c>
      <c r="W122">
        <v>3</v>
      </c>
      <c r="X122">
        <v>4</v>
      </c>
      <c r="Y122">
        <v>4</v>
      </c>
      <c r="Z122">
        <v>4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2</v>
      </c>
      <c r="AG122" s="1">
        <f t="shared" si="1"/>
        <v>0.18072727272727263</v>
      </c>
    </row>
    <row r="123" spans="1:33">
      <c r="A123">
        <v>74253</v>
      </c>
      <c r="B123">
        <v>1</v>
      </c>
      <c r="C123">
        <v>77</v>
      </c>
      <c r="D123">
        <v>4</v>
      </c>
      <c r="E123">
        <v>2</v>
      </c>
      <c r="G123">
        <v>1</v>
      </c>
      <c r="H123">
        <v>3</v>
      </c>
      <c r="I123">
        <v>1</v>
      </c>
      <c r="J123">
        <v>34</v>
      </c>
      <c r="K123">
        <v>0.88</v>
      </c>
      <c r="L123">
        <v>141</v>
      </c>
      <c r="M123">
        <v>3.65</v>
      </c>
      <c r="N123">
        <v>43</v>
      </c>
      <c r="O123" s="1">
        <v>1.1129411764705883</v>
      </c>
      <c r="P123" s="2">
        <v>34.412230473504209</v>
      </c>
      <c r="Q123" s="1">
        <v>0.89066949460834421</v>
      </c>
      <c r="R123">
        <v>1</v>
      </c>
      <c r="S123">
        <v>2</v>
      </c>
      <c r="U123">
        <v>6</v>
      </c>
      <c r="V123">
        <v>3</v>
      </c>
      <c r="W123">
        <v>2</v>
      </c>
      <c r="X123">
        <v>3</v>
      </c>
      <c r="Y123">
        <v>3</v>
      </c>
      <c r="Z123">
        <v>3</v>
      </c>
      <c r="AA123">
        <v>1</v>
      </c>
      <c r="AB123">
        <v>0</v>
      </c>
      <c r="AC123">
        <v>0</v>
      </c>
      <c r="AD123">
        <v>1</v>
      </c>
      <c r="AE123">
        <v>1</v>
      </c>
      <c r="AF123">
        <v>2</v>
      </c>
      <c r="AG123" s="1">
        <f t="shared" si="1"/>
        <v>0.23294117647058832</v>
      </c>
    </row>
    <row r="124" spans="1:33">
      <c r="A124">
        <v>74254</v>
      </c>
      <c r="B124">
        <v>1</v>
      </c>
      <c r="C124">
        <v>71</v>
      </c>
      <c r="D124">
        <v>3</v>
      </c>
      <c r="E124">
        <v>1</v>
      </c>
      <c r="F124">
        <v>1</v>
      </c>
      <c r="G124">
        <v>1</v>
      </c>
      <c r="H124">
        <v>5</v>
      </c>
      <c r="I124">
        <v>1</v>
      </c>
      <c r="J124">
        <v>40</v>
      </c>
      <c r="K124">
        <v>1.03</v>
      </c>
      <c r="L124">
        <v>131</v>
      </c>
      <c r="M124">
        <v>3.39</v>
      </c>
      <c r="N124">
        <v>35</v>
      </c>
      <c r="O124" s="1">
        <v>0.90125000000000011</v>
      </c>
      <c r="P124" s="2">
        <v>49.855062536120776</v>
      </c>
      <c r="Q124" s="1">
        <v>1.2837678603051101</v>
      </c>
      <c r="R124">
        <v>1</v>
      </c>
      <c r="S124">
        <v>2</v>
      </c>
      <c r="U124">
        <v>15</v>
      </c>
      <c r="V124">
        <v>4</v>
      </c>
      <c r="W124">
        <v>2</v>
      </c>
      <c r="X124">
        <v>3</v>
      </c>
      <c r="Y124">
        <v>3</v>
      </c>
      <c r="Z124">
        <v>2</v>
      </c>
      <c r="AB124">
        <v>0</v>
      </c>
      <c r="AC124">
        <v>0</v>
      </c>
      <c r="AD124">
        <v>1</v>
      </c>
      <c r="AE124">
        <v>1</v>
      </c>
      <c r="AF124">
        <v>2</v>
      </c>
      <c r="AG124" s="1">
        <f t="shared" si="1"/>
        <v>-0.12874999999999992</v>
      </c>
    </row>
    <row r="125" spans="1:33">
      <c r="A125">
        <v>74281</v>
      </c>
      <c r="B125">
        <v>1</v>
      </c>
      <c r="C125">
        <v>27</v>
      </c>
      <c r="D125">
        <v>3</v>
      </c>
      <c r="E125">
        <v>2</v>
      </c>
      <c r="G125">
        <v>1</v>
      </c>
      <c r="H125">
        <v>5</v>
      </c>
      <c r="I125">
        <v>5</v>
      </c>
      <c r="J125">
        <v>59</v>
      </c>
      <c r="K125">
        <v>1.53</v>
      </c>
      <c r="L125">
        <v>141</v>
      </c>
      <c r="M125">
        <v>3.65</v>
      </c>
      <c r="N125">
        <v>54</v>
      </c>
      <c r="O125" s="1">
        <v>1.4003389830508475</v>
      </c>
      <c r="P125" s="2">
        <v>64.264386784361321</v>
      </c>
      <c r="Q125" s="1">
        <v>1.6665171488147936</v>
      </c>
      <c r="R125">
        <v>1</v>
      </c>
      <c r="U125">
        <v>10</v>
      </c>
      <c r="V125">
        <v>3</v>
      </c>
      <c r="W125">
        <v>3</v>
      </c>
      <c r="X125">
        <v>3</v>
      </c>
      <c r="Y125">
        <v>3</v>
      </c>
      <c r="Z125">
        <v>3</v>
      </c>
      <c r="AA125">
        <v>1</v>
      </c>
      <c r="AB125">
        <v>0</v>
      </c>
      <c r="AC125">
        <v>5</v>
      </c>
      <c r="AD125">
        <v>1</v>
      </c>
      <c r="AE125">
        <v>1</v>
      </c>
      <c r="AF125">
        <v>2</v>
      </c>
      <c r="AG125" s="1">
        <f t="shared" si="1"/>
        <v>-0.12966101694915255</v>
      </c>
    </row>
    <row r="126" spans="1:33">
      <c r="A126">
        <v>74284</v>
      </c>
      <c r="B126">
        <v>1</v>
      </c>
      <c r="C126">
        <v>58</v>
      </c>
      <c r="D126">
        <v>4</v>
      </c>
      <c r="E126">
        <v>2</v>
      </c>
      <c r="G126">
        <v>1</v>
      </c>
      <c r="H126">
        <v>4</v>
      </c>
      <c r="I126">
        <v>1</v>
      </c>
      <c r="J126">
        <v>36</v>
      </c>
      <c r="K126">
        <v>0.93</v>
      </c>
      <c r="L126">
        <v>176</v>
      </c>
      <c r="M126">
        <v>4.55</v>
      </c>
      <c r="N126">
        <v>31</v>
      </c>
      <c r="O126" s="1">
        <v>0.8008333333333334</v>
      </c>
      <c r="P126" s="2">
        <v>34.323085522569343</v>
      </c>
      <c r="Q126" s="1">
        <v>0.88667970933304141</v>
      </c>
      <c r="R126">
        <v>2</v>
      </c>
      <c r="S126">
        <v>2</v>
      </c>
      <c r="U126">
        <v>8</v>
      </c>
      <c r="V126">
        <v>3</v>
      </c>
      <c r="W126">
        <v>3</v>
      </c>
      <c r="X126">
        <v>3</v>
      </c>
      <c r="Y126">
        <v>3</v>
      </c>
      <c r="Z126">
        <v>3</v>
      </c>
      <c r="AB126">
        <v>0</v>
      </c>
      <c r="AC126">
        <v>2</v>
      </c>
      <c r="AD126">
        <v>1</v>
      </c>
      <c r="AE126">
        <v>2</v>
      </c>
      <c r="AG126" s="1">
        <f t="shared" si="1"/>
        <v>-0.12916666666666665</v>
      </c>
    </row>
    <row r="127" spans="1:33">
      <c r="A127">
        <v>74287</v>
      </c>
      <c r="B127">
        <v>1</v>
      </c>
      <c r="C127">
        <v>60</v>
      </c>
      <c r="D127">
        <v>4</v>
      </c>
      <c r="E127">
        <v>2</v>
      </c>
      <c r="G127">
        <v>1</v>
      </c>
      <c r="H127">
        <v>3</v>
      </c>
      <c r="I127">
        <v>3</v>
      </c>
      <c r="J127">
        <v>38</v>
      </c>
      <c r="K127">
        <v>0.98</v>
      </c>
      <c r="L127">
        <v>200</v>
      </c>
      <c r="M127">
        <v>5.17</v>
      </c>
      <c r="N127">
        <v>32</v>
      </c>
      <c r="O127" s="1">
        <v>0.82526315789473681</v>
      </c>
      <c r="P127" s="2">
        <v>39.605938891900685</v>
      </c>
      <c r="Q127" s="1">
        <v>1.0214163187911229</v>
      </c>
      <c r="R127">
        <v>1</v>
      </c>
      <c r="S127">
        <v>1</v>
      </c>
      <c r="T127">
        <v>1</v>
      </c>
      <c r="U127">
        <v>9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0</v>
      </c>
      <c r="AC127">
        <v>0</v>
      </c>
      <c r="AD127">
        <v>1</v>
      </c>
      <c r="AE127">
        <v>1</v>
      </c>
      <c r="AF127">
        <v>2</v>
      </c>
      <c r="AG127" s="1">
        <f t="shared" si="1"/>
        <v>-0.15473684210526317</v>
      </c>
    </row>
    <row r="128" spans="1:33">
      <c r="A128">
        <v>74290</v>
      </c>
      <c r="B128">
        <v>1</v>
      </c>
      <c r="C128">
        <v>48</v>
      </c>
      <c r="D128">
        <v>3</v>
      </c>
      <c r="E128">
        <v>2</v>
      </c>
      <c r="G128">
        <v>1</v>
      </c>
      <c r="H128">
        <v>5</v>
      </c>
      <c r="I128">
        <v>1</v>
      </c>
      <c r="J128">
        <v>44</v>
      </c>
      <c r="K128">
        <v>1.1399999999999999</v>
      </c>
      <c r="L128">
        <v>189</v>
      </c>
      <c r="M128">
        <v>4.8899999999999997</v>
      </c>
      <c r="N128">
        <v>44</v>
      </c>
      <c r="O128" s="1">
        <v>1.1399999999999999</v>
      </c>
      <c r="P128" s="2">
        <v>49.340251815883583</v>
      </c>
      <c r="Q128" s="1">
        <v>1.2783610697751655</v>
      </c>
      <c r="R128">
        <v>2</v>
      </c>
      <c r="S128">
        <v>2</v>
      </c>
      <c r="U128">
        <v>10</v>
      </c>
      <c r="V128">
        <v>4</v>
      </c>
      <c r="W128">
        <v>3</v>
      </c>
      <c r="X128">
        <v>3</v>
      </c>
      <c r="Y128">
        <v>3</v>
      </c>
      <c r="Z128">
        <v>3</v>
      </c>
      <c r="AA128">
        <v>2</v>
      </c>
      <c r="AB128">
        <v>0</v>
      </c>
      <c r="AC128">
        <v>0</v>
      </c>
      <c r="AD128">
        <v>1</v>
      </c>
      <c r="AE128">
        <v>1</v>
      </c>
      <c r="AF128">
        <v>2</v>
      </c>
      <c r="AG128" s="1">
        <f t="shared" si="1"/>
        <v>0</v>
      </c>
    </row>
    <row r="129" spans="1:33">
      <c r="A129">
        <v>74295</v>
      </c>
      <c r="B129">
        <v>1</v>
      </c>
      <c r="C129">
        <v>26</v>
      </c>
      <c r="D129">
        <v>6</v>
      </c>
      <c r="E129">
        <v>2</v>
      </c>
      <c r="G129">
        <v>2</v>
      </c>
      <c r="H129">
        <v>5</v>
      </c>
      <c r="I129">
        <v>5</v>
      </c>
      <c r="J129">
        <v>36</v>
      </c>
      <c r="K129">
        <v>0.93</v>
      </c>
      <c r="L129">
        <v>120</v>
      </c>
      <c r="M129">
        <v>3.1</v>
      </c>
      <c r="N129">
        <v>36</v>
      </c>
      <c r="O129" s="1">
        <v>0.93000000000000016</v>
      </c>
      <c r="P129" s="2">
        <v>41.045286633645873</v>
      </c>
      <c r="Q129" s="1">
        <v>1.0603365713691852</v>
      </c>
      <c r="R129">
        <v>1</v>
      </c>
      <c r="U129">
        <v>7</v>
      </c>
      <c r="V129">
        <v>2</v>
      </c>
      <c r="W129">
        <v>2</v>
      </c>
      <c r="X129">
        <v>3</v>
      </c>
      <c r="Y129">
        <v>2</v>
      </c>
      <c r="Z129">
        <v>1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2</v>
      </c>
      <c r="AG129" s="1">
        <f t="shared" si="1"/>
        <v>0</v>
      </c>
    </row>
    <row r="130" spans="1:33">
      <c r="A130">
        <v>74296</v>
      </c>
      <c r="B130">
        <v>1</v>
      </c>
      <c r="C130">
        <v>26</v>
      </c>
      <c r="D130">
        <v>3</v>
      </c>
      <c r="E130">
        <v>2</v>
      </c>
      <c r="G130">
        <v>1</v>
      </c>
      <c r="H130">
        <v>4</v>
      </c>
      <c r="I130">
        <v>5</v>
      </c>
      <c r="J130">
        <v>36</v>
      </c>
      <c r="K130">
        <v>0.93</v>
      </c>
      <c r="L130">
        <v>137</v>
      </c>
      <c r="M130">
        <v>3.54</v>
      </c>
      <c r="N130">
        <v>36</v>
      </c>
      <c r="O130" s="1">
        <v>0.93000000000000016</v>
      </c>
      <c r="P130" s="2">
        <v>37.574197424028391</v>
      </c>
      <c r="Q130" s="1">
        <v>0.97066676678740016</v>
      </c>
      <c r="R130">
        <v>2</v>
      </c>
      <c r="U130">
        <v>15</v>
      </c>
      <c r="V130">
        <v>3</v>
      </c>
      <c r="W130">
        <v>2</v>
      </c>
      <c r="X130">
        <v>3</v>
      </c>
      <c r="Y130">
        <v>3</v>
      </c>
      <c r="Z130">
        <v>2</v>
      </c>
      <c r="AA130">
        <v>7</v>
      </c>
      <c r="AC130">
        <v>150</v>
      </c>
      <c r="AD130">
        <v>1</v>
      </c>
      <c r="AE130">
        <v>2</v>
      </c>
      <c r="AG130" s="1">
        <f t="shared" si="1"/>
        <v>0</v>
      </c>
    </row>
    <row r="131" spans="1:33">
      <c r="A131">
        <v>74300</v>
      </c>
      <c r="B131">
        <v>1</v>
      </c>
      <c r="C131">
        <v>46</v>
      </c>
      <c r="D131">
        <v>4</v>
      </c>
      <c r="E131">
        <v>1</v>
      </c>
      <c r="F131">
        <v>2</v>
      </c>
      <c r="G131">
        <v>2</v>
      </c>
      <c r="H131">
        <v>5</v>
      </c>
      <c r="I131">
        <v>1</v>
      </c>
      <c r="J131">
        <v>46</v>
      </c>
      <c r="K131">
        <v>1.19</v>
      </c>
      <c r="L131">
        <v>200</v>
      </c>
      <c r="M131">
        <v>5.17</v>
      </c>
      <c r="N131">
        <v>44</v>
      </c>
      <c r="O131" s="1">
        <v>1.1382608695652174</v>
      </c>
      <c r="P131" s="2">
        <v>47.078681472593544</v>
      </c>
      <c r="Q131" s="1">
        <v>1.2179050207040503</v>
      </c>
      <c r="R131">
        <v>2</v>
      </c>
      <c r="S131">
        <v>2</v>
      </c>
      <c r="U131">
        <v>15</v>
      </c>
      <c r="V131">
        <v>2</v>
      </c>
      <c r="W131">
        <v>3</v>
      </c>
      <c r="X131">
        <v>3</v>
      </c>
      <c r="Y131">
        <v>2</v>
      </c>
      <c r="Z131">
        <v>2</v>
      </c>
      <c r="AA131">
        <v>4</v>
      </c>
      <c r="AB131">
        <v>5</v>
      </c>
      <c r="AC131">
        <v>0</v>
      </c>
      <c r="AD131">
        <v>1</v>
      </c>
      <c r="AE131">
        <v>1</v>
      </c>
      <c r="AF131">
        <v>2</v>
      </c>
      <c r="AG131" s="1">
        <f t="shared" ref="AG131:AG194" si="2">O:O-K:K</f>
        <v>-5.173913043478251E-2</v>
      </c>
    </row>
    <row r="132" spans="1:33">
      <c r="A132">
        <v>74302</v>
      </c>
      <c r="B132">
        <v>1</v>
      </c>
      <c r="C132">
        <v>62</v>
      </c>
      <c r="D132">
        <v>2</v>
      </c>
      <c r="E132">
        <v>2</v>
      </c>
      <c r="G132">
        <v>2</v>
      </c>
      <c r="H132">
        <v>4</v>
      </c>
      <c r="I132">
        <v>6</v>
      </c>
      <c r="J132">
        <v>48</v>
      </c>
      <c r="K132">
        <v>1.24</v>
      </c>
      <c r="L132">
        <v>213</v>
      </c>
      <c r="M132">
        <v>5.51</v>
      </c>
      <c r="N132">
        <v>42</v>
      </c>
      <c r="O132" s="1">
        <v>1.085</v>
      </c>
      <c r="P132" s="2">
        <v>47.159856468256045</v>
      </c>
      <c r="Q132" s="1">
        <v>1.2182962920966145</v>
      </c>
      <c r="R132">
        <v>1</v>
      </c>
      <c r="S132">
        <v>2</v>
      </c>
      <c r="U132">
        <v>14</v>
      </c>
      <c r="V132">
        <v>2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0</v>
      </c>
      <c r="AC132">
        <v>0</v>
      </c>
      <c r="AD132">
        <v>1</v>
      </c>
      <c r="AE132">
        <v>1</v>
      </c>
      <c r="AF132">
        <v>2</v>
      </c>
      <c r="AG132" s="1">
        <f t="shared" si="2"/>
        <v>-0.15500000000000003</v>
      </c>
    </row>
    <row r="133" spans="1:33">
      <c r="A133">
        <v>74304</v>
      </c>
      <c r="B133">
        <v>1</v>
      </c>
      <c r="C133">
        <v>80</v>
      </c>
      <c r="D133">
        <v>3</v>
      </c>
      <c r="E133">
        <v>2</v>
      </c>
      <c r="G133">
        <v>1</v>
      </c>
      <c r="H133">
        <v>4</v>
      </c>
      <c r="I133">
        <v>1</v>
      </c>
      <c r="J133">
        <v>39</v>
      </c>
      <c r="K133">
        <v>1.01</v>
      </c>
      <c r="L133">
        <v>155</v>
      </c>
      <c r="M133">
        <v>4.01</v>
      </c>
      <c r="N133">
        <v>46</v>
      </c>
      <c r="O133" s="1">
        <v>1.1912820512820512</v>
      </c>
      <c r="P133" s="2">
        <v>46.6920309604292</v>
      </c>
      <c r="Q133" s="1">
        <v>1.2092038787188075</v>
      </c>
      <c r="R133">
        <v>2</v>
      </c>
      <c r="S133">
        <v>2</v>
      </c>
      <c r="U133">
        <v>3</v>
      </c>
      <c r="V133">
        <v>2</v>
      </c>
      <c r="W133">
        <v>2</v>
      </c>
      <c r="AA133">
        <v>1</v>
      </c>
      <c r="AB133">
        <v>0</v>
      </c>
      <c r="AC133">
        <v>0</v>
      </c>
      <c r="AD133">
        <v>1</v>
      </c>
      <c r="AE133">
        <v>1</v>
      </c>
      <c r="AF133">
        <v>2</v>
      </c>
      <c r="AG133" s="1">
        <f t="shared" si="2"/>
        <v>0.18128205128205122</v>
      </c>
    </row>
    <row r="134" spans="1:33">
      <c r="A134">
        <v>74305</v>
      </c>
      <c r="B134">
        <v>1</v>
      </c>
      <c r="C134">
        <v>71</v>
      </c>
      <c r="D134">
        <v>3</v>
      </c>
      <c r="E134">
        <v>1</v>
      </c>
      <c r="F134">
        <v>1</v>
      </c>
      <c r="G134">
        <v>1</v>
      </c>
      <c r="H134">
        <v>4</v>
      </c>
      <c r="I134">
        <v>1</v>
      </c>
      <c r="J134">
        <v>40</v>
      </c>
      <c r="K134">
        <v>1.03</v>
      </c>
      <c r="L134">
        <v>186</v>
      </c>
      <c r="M134">
        <v>4.8099999999999996</v>
      </c>
      <c r="N134">
        <v>47</v>
      </c>
      <c r="O134" s="1">
        <v>1.21025</v>
      </c>
      <c r="P134" s="2">
        <v>47.15544963491849</v>
      </c>
      <c r="Q134" s="1">
        <v>1.2142528280991511</v>
      </c>
      <c r="R134">
        <v>1</v>
      </c>
      <c r="S134">
        <v>2</v>
      </c>
      <c r="U134">
        <v>6</v>
      </c>
      <c r="V134">
        <v>1</v>
      </c>
      <c r="W134">
        <v>3</v>
      </c>
      <c r="X134">
        <v>3</v>
      </c>
      <c r="Y134">
        <v>3</v>
      </c>
      <c r="Z134">
        <v>3</v>
      </c>
      <c r="AA134">
        <v>1</v>
      </c>
      <c r="AB134">
        <v>0</v>
      </c>
      <c r="AC134">
        <v>0</v>
      </c>
      <c r="AD134">
        <v>1</v>
      </c>
      <c r="AE134">
        <v>1</v>
      </c>
      <c r="AF134">
        <v>2</v>
      </c>
      <c r="AG134" s="1">
        <f t="shared" si="2"/>
        <v>0.18025000000000002</v>
      </c>
    </row>
    <row r="135" spans="1:33">
      <c r="A135">
        <v>74306</v>
      </c>
      <c r="B135">
        <v>1</v>
      </c>
      <c r="C135">
        <v>62</v>
      </c>
      <c r="D135">
        <v>1</v>
      </c>
      <c r="E135">
        <v>2</v>
      </c>
      <c r="G135">
        <v>1</v>
      </c>
      <c r="H135">
        <v>5</v>
      </c>
      <c r="I135">
        <v>1</v>
      </c>
      <c r="J135">
        <v>41</v>
      </c>
      <c r="K135">
        <v>1.06</v>
      </c>
      <c r="L135">
        <v>136</v>
      </c>
      <c r="M135">
        <v>3.52</v>
      </c>
      <c r="N135">
        <v>51</v>
      </c>
      <c r="O135" s="1">
        <v>1.3185365853658537</v>
      </c>
      <c r="P135" s="2">
        <v>42.636998764747055</v>
      </c>
      <c r="Q135" s="1">
        <v>1.1023224070885824</v>
      </c>
      <c r="R135">
        <v>2</v>
      </c>
      <c r="S135">
        <v>1</v>
      </c>
      <c r="T135">
        <v>1</v>
      </c>
      <c r="U135">
        <v>6</v>
      </c>
      <c r="V135">
        <v>3</v>
      </c>
      <c r="W135">
        <v>1</v>
      </c>
      <c r="AA135">
        <v>2</v>
      </c>
      <c r="AB135">
        <v>0</v>
      </c>
      <c r="AC135">
        <v>0</v>
      </c>
      <c r="AD135">
        <v>1</v>
      </c>
      <c r="AE135">
        <v>1</v>
      </c>
      <c r="AF135">
        <v>2</v>
      </c>
      <c r="AG135" s="1">
        <f t="shared" si="2"/>
        <v>0.25853658536585367</v>
      </c>
    </row>
    <row r="136" spans="1:33">
      <c r="A136">
        <v>74312</v>
      </c>
      <c r="B136">
        <v>1</v>
      </c>
      <c r="C136">
        <v>22</v>
      </c>
      <c r="D136">
        <v>3</v>
      </c>
      <c r="E136">
        <v>2</v>
      </c>
      <c r="G136">
        <v>1</v>
      </c>
      <c r="H136">
        <v>5</v>
      </c>
      <c r="I136">
        <v>5</v>
      </c>
      <c r="J136">
        <v>46</v>
      </c>
      <c r="K136">
        <v>1.19</v>
      </c>
      <c r="L136">
        <v>185</v>
      </c>
      <c r="M136">
        <v>4.78</v>
      </c>
      <c r="N136">
        <v>54</v>
      </c>
      <c r="O136" s="1">
        <v>1.3969565217391302</v>
      </c>
      <c r="P136" s="2">
        <v>46.905592471291797</v>
      </c>
      <c r="Q136" s="1">
        <v>1.2134272834964617</v>
      </c>
      <c r="R136">
        <v>2</v>
      </c>
      <c r="U136">
        <v>3</v>
      </c>
      <c r="V136">
        <v>2</v>
      </c>
      <c r="W136">
        <v>2</v>
      </c>
      <c r="X136">
        <v>3</v>
      </c>
      <c r="Y136">
        <v>3</v>
      </c>
      <c r="Z136">
        <v>2</v>
      </c>
      <c r="AA136">
        <v>2</v>
      </c>
      <c r="AB136">
        <v>0</v>
      </c>
      <c r="AC136">
        <v>4</v>
      </c>
      <c r="AD136">
        <v>1</v>
      </c>
      <c r="AE136">
        <v>2</v>
      </c>
      <c r="AG136" s="1">
        <f t="shared" si="2"/>
        <v>0.20695652173913026</v>
      </c>
    </row>
    <row r="137" spans="1:33">
      <c r="A137">
        <v>74314</v>
      </c>
      <c r="B137">
        <v>1</v>
      </c>
      <c r="C137">
        <v>50</v>
      </c>
      <c r="D137">
        <v>6</v>
      </c>
      <c r="E137">
        <v>2</v>
      </c>
      <c r="G137">
        <v>2</v>
      </c>
      <c r="H137">
        <v>5</v>
      </c>
      <c r="I137">
        <v>1</v>
      </c>
      <c r="J137">
        <v>49</v>
      </c>
      <c r="K137">
        <v>1.27</v>
      </c>
      <c r="L137">
        <v>198</v>
      </c>
      <c r="M137">
        <v>5.12</v>
      </c>
      <c r="N137">
        <v>51</v>
      </c>
      <c r="O137" s="1">
        <v>1.3218367346938775</v>
      </c>
      <c r="P137" s="2">
        <v>52.482399263666338</v>
      </c>
      <c r="Q137" s="1">
        <v>1.3602581033644134</v>
      </c>
      <c r="R137">
        <v>1</v>
      </c>
      <c r="S137">
        <v>2</v>
      </c>
      <c r="U137">
        <v>15</v>
      </c>
      <c r="V137">
        <v>3</v>
      </c>
      <c r="W137">
        <v>0</v>
      </c>
      <c r="AA137">
        <v>1</v>
      </c>
      <c r="AB137">
        <v>0</v>
      </c>
      <c r="AC137">
        <v>0</v>
      </c>
      <c r="AD137">
        <v>1</v>
      </c>
      <c r="AE137">
        <v>1</v>
      </c>
      <c r="AF137">
        <v>2</v>
      </c>
      <c r="AG137" s="1">
        <f t="shared" si="2"/>
        <v>5.1836734693877506E-2</v>
      </c>
    </row>
    <row r="138" spans="1:33">
      <c r="A138">
        <v>74317</v>
      </c>
      <c r="B138">
        <v>1</v>
      </c>
      <c r="C138">
        <v>33</v>
      </c>
      <c r="D138">
        <v>3</v>
      </c>
      <c r="E138">
        <v>2</v>
      </c>
      <c r="G138">
        <v>1</v>
      </c>
      <c r="H138">
        <v>5</v>
      </c>
      <c r="I138">
        <v>1</v>
      </c>
      <c r="J138">
        <v>46</v>
      </c>
      <c r="K138">
        <v>1.19</v>
      </c>
      <c r="L138">
        <v>161</v>
      </c>
      <c r="M138">
        <v>4.16</v>
      </c>
      <c r="N138">
        <v>46</v>
      </c>
      <c r="O138" s="1">
        <v>1.19</v>
      </c>
      <c r="P138" s="2">
        <v>50.885848535856503</v>
      </c>
      <c r="Q138" s="1">
        <v>1.3163947773406357</v>
      </c>
      <c r="R138">
        <v>2</v>
      </c>
      <c r="U138">
        <v>10</v>
      </c>
      <c r="V138">
        <v>3</v>
      </c>
      <c r="W138">
        <v>3</v>
      </c>
      <c r="X138">
        <v>3</v>
      </c>
      <c r="Y138">
        <v>3</v>
      </c>
      <c r="Z138">
        <v>3</v>
      </c>
      <c r="AA138">
        <v>1</v>
      </c>
      <c r="AB138">
        <v>0</v>
      </c>
      <c r="AC138">
        <v>0</v>
      </c>
      <c r="AD138">
        <v>1</v>
      </c>
      <c r="AE138">
        <v>1</v>
      </c>
      <c r="AF138">
        <v>2</v>
      </c>
      <c r="AG138" s="1">
        <f t="shared" si="2"/>
        <v>0</v>
      </c>
    </row>
    <row r="139" spans="1:33">
      <c r="A139">
        <v>74328</v>
      </c>
      <c r="B139">
        <v>1</v>
      </c>
      <c r="C139">
        <v>44</v>
      </c>
      <c r="D139">
        <v>2</v>
      </c>
      <c r="E139">
        <v>2</v>
      </c>
      <c r="G139">
        <v>2</v>
      </c>
      <c r="H139">
        <v>1</v>
      </c>
      <c r="I139">
        <v>1</v>
      </c>
      <c r="J139">
        <v>37</v>
      </c>
      <c r="K139">
        <v>0.96</v>
      </c>
      <c r="L139">
        <v>186</v>
      </c>
      <c r="M139">
        <v>4.8099999999999996</v>
      </c>
      <c r="N139">
        <v>41</v>
      </c>
      <c r="O139" s="1">
        <v>1.0637837837837838</v>
      </c>
      <c r="P139" s="2">
        <v>38.212939394951682</v>
      </c>
      <c r="Q139" s="1">
        <v>0.9914708599771247</v>
      </c>
      <c r="R139">
        <v>1</v>
      </c>
      <c r="S139">
        <v>2</v>
      </c>
      <c r="U139">
        <v>9</v>
      </c>
      <c r="V139">
        <v>3</v>
      </c>
      <c r="W139">
        <v>2</v>
      </c>
      <c r="X139">
        <v>3</v>
      </c>
      <c r="Y139">
        <v>3</v>
      </c>
      <c r="Z139">
        <v>2</v>
      </c>
      <c r="AA139">
        <v>2</v>
      </c>
      <c r="AB139">
        <v>0</v>
      </c>
      <c r="AC139">
        <v>0</v>
      </c>
      <c r="AD139">
        <v>1</v>
      </c>
      <c r="AE139">
        <v>1</v>
      </c>
      <c r="AF139">
        <v>2</v>
      </c>
      <c r="AG139" s="1">
        <f t="shared" si="2"/>
        <v>0.10378378378378383</v>
      </c>
    </row>
    <row r="140" spans="1:33">
      <c r="A140">
        <v>74329</v>
      </c>
      <c r="B140">
        <v>1</v>
      </c>
      <c r="C140">
        <v>46</v>
      </c>
      <c r="D140">
        <v>6</v>
      </c>
      <c r="E140">
        <v>2</v>
      </c>
      <c r="G140">
        <v>2</v>
      </c>
      <c r="H140">
        <v>1</v>
      </c>
      <c r="I140">
        <v>3</v>
      </c>
      <c r="J140">
        <v>46</v>
      </c>
      <c r="K140">
        <v>1.19</v>
      </c>
      <c r="L140">
        <v>169</v>
      </c>
      <c r="M140">
        <v>4.37</v>
      </c>
      <c r="N140">
        <v>40</v>
      </c>
      <c r="O140" s="1">
        <v>1.034782608695652</v>
      </c>
      <c r="P140" s="2">
        <v>50.650935792340022</v>
      </c>
      <c r="Q140" s="1">
        <v>1.3103176868018396</v>
      </c>
      <c r="R140">
        <v>1</v>
      </c>
      <c r="S140">
        <v>2</v>
      </c>
      <c r="V140">
        <v>3</v>
      </c>
      <c r="W140">
        <v>3</v>
      </c>
      <c r="X140">
        <v>0</v>
      </c>
      <c r="Y140">
        <v>0</v>
      </c>
      <c r="Z140">
        <v>1</v>
      </c>
      <c r="AA140">
        <v>3</v>
      </c>
      <c r="AB140">
        <v>0</v>
      </c>
      <c r="AC140">
        <v>1</v>
      </c>
      <c r="AD140">
        <v>1</v>
      </c>
      <c r="AE140">
        <v>1</v>
      </c>
      <c r="AF140">
        <v>2</v>
      </c>
      <c r="AG140" s="1">
        <f t="shared" si="2"/>
        <v>-0.15521739130434797</v>
      </c>
    </row>
    <row r="141" spans="1:33">
      <c r="A141">
        <v>74331</v>
      </c>
      <c r="B141">
        <v>1</v>
      </c>
      <c r="C141">
        <v>33</v>
      </c>
      <c r="D141">
        <v>4</v>
      </c>
      <c r="E141">
        <v>2</v>
      </c>
      <c r="G141">
        <v>1</v>
      </c>
      <c r="H141">
        <v>3</v>
      </c>
      <c r="I141">
        <v>1</v>
      </c>
      <c r="J141">
        <v>50</v>
      </c>
      <c r="K141">
        <v>1.29</v>
      </c>
      <c r="L141">
        <v>183</v>
      </c>
      <c r="M141">
        <v>4.7300000000000004</v>
      </c>
      <c r="N141">
        <v>60</v>
      </c>
      <c r="O141" s="1">
        <v>1.548</v>
      </c>
      <c r="P141" s="2">
        <v>46.695770326239611</v>
      </c>
      <c r="Q141" s="1">
        <v>1.2047508744169819</v>
      </c>
      <c r="R141">
        <v>2</v>
      </c>
      <c r="U141">
        <v>6</v>
      </c>
      <c r="V141">
        <v>4</v>
      </c>
      <c r="W141">
        <v>2</v>
      </c>
      <c r="X141">
        <v>4</v>
      </c>
      <c r="Y141">
        <v>4</v>
      </c>
      <c r="Z141">
        <v>4</v>
      </c>
      <c r="AA141">
        <v>3</v>
      </c>
      <c r="AB141">
        <v>0</v>
      </c>
      <c r="AC141">
        <v>0</v>
      </c>
      <c r="AD141">
        <v>2</v>
      </c>
      <c r="AE141">
        <v>2</v>
      </c>
      <c r="AG141" s="1">
        <f t="shared" si="2"/>
        <v>0.25800000000000001</v>
      </c>
    </row>
    <row r="142" spans="1:33">
      <c r="A142">
        <v>74338</v>
      </c>
      <c r="B142">
        <v>1</v>
      </c>
      <c r="C142">
        <v>43</v>
      </c>
      <c r="D142">
        <v>3</v>
      </c>
      <c r="E142">
        <v>2</v>
      </c>
      <c r="G142">
        <v>1</v>
      </c>
      <c r="H142">
        <v>5</v>
      </c>
      <c r="I142">
        <v>3</v>
      </c>
      <c r="J142">
        <v>57</v>
      </c>
      <c r="K142">
        <v>1.47</v>
      </c>
      <c r="L142">
        <v>250</v>
      </c>
      <c r="M142">
        <v>6.47</v>
      </c>
      <c r="N142">
        <v>53</v>
      </c>
      <c r="O142" s="1">
        <v>1.3668421052631579</v>
      </c>
      <c r="P142" s="2">
        <v>55.131776929978727</v>
      </c>
      <c r="Q142" s="1">
        <v>1.4218195102994513</v>
      </c>
      <c r="R142">
        <v>2</v>
      </c>
      <c r="S142">
        <v>2</v>
      </c>
      <c r="U142">
        <v>9</v>
      </c>
      <c r="V142">
        <v>3</v>
      </c>
      <c r="W142">
        <v>2</v>
      </c>
      <c r="X142">
        <v>3</v>
      </c>
      <c r="Y142">
        <v>2</v>
      </c>
      <c r="Z142">
        <v>2</v>
      </c>
      <c r="AA142">
        <v>2</v>
      </c>
      <c r="AB142">
        <v>0</v>
      </c>
      <c r="AC142">
        <v>0</v>
      </c>
      <c r="AD142">
        <v>1</v>
      </c>
      <c r="AE142">
        <v>1</v>
      </c>
      <c r="AF142">
        <v>2</v>
      </c>
      <c r="AG142" s="1">
        <f t="shared" si="2"/>
        <v>-0.10315789473684212</v>
      </c>
    </row>
    <row r="143" spans="1:33">
      <c r="A143">
        <v>74340</v>
      </c>
      <c r="B143">
        <v>1</v>
      </c>
      <c r="C143">
        <v>41</v>
      </c>
      <c r="D143">
        <v>3</v>
      </c>
      <c r="E143">
        <v>2</v>
      </c>
      <c r="G143">
        <v>1</v>
      </c>
      <c r="H143">
        <v>5</v>
      </c>
      <c r="I143">
        <v>1</v>
      </c>
      <c r="J143">
        <v>45</v>
      </c>
      <c r="K143">
        <v>1.1599999999999999</v>
      </c>
      <c r="L143">
        <v>261</v>
      </c>
      <c r="M143">
        <v>6.75</v>
      </c>
      <c r="N143">
        <v>55</v>
      </c>
      <c r="O143" s="1">
        <v>1.4177777777777778</v>
      </c>
      <c r="P143" s="2">
        <v>49.283930244468465</v>
      </c>
      <c r="Q143" s="1">
        <v>1.2704302018574092</v>
      </c>
      <c r="R143">
        <v>1</v>
      </c>
      <c r="S143">
        <v>2</v>
      </c>
      <c r="U143">
        <v>15</v>
      </c>
      <c r="V143">
        <v>3</v>
      </c>
      <c r="W143">
        <v>0</v>
      </c>
      <c r="AA143">
        <v>1</v>
      </c>
      <c r="AB143">
        <v>0</v>
      </c>
      <c r="AC143">
        <v>2</v>
      </c>
      <c r="AD143">
        <v>1</v>
      </c>
      <c r="AE143">
        <v>1</v>
      </c>
      <c r="AF143">
        <v>2</v>
      </c>
      <c r="AG143" s="1">
        <f t="shared" si="2"/>
        <v>0.25777777777777788</v>
      </c>
    </row>
    <row r="144" spans="1:33">
      <c r="A144">
        <v>74341</v>
      </c>
      <c r="B144">
        <v>1</v>
      </c>
      <c r="C144">
        <v>60</v>
      </c>
      <c r="D144">
        <v>2</v>
      </c>
      <c r="E144">
        <v>2</v>
      </c>
      <c r="G144">
        <v>2</v>
      </c>
      <c r="H144">
        <v>4</v>
      </c>
      <c r="I144">
        <v>4</v>
      </c>
      <c r="J144">
        <v>50</v>
      </c>
      <c r="K144">
        <v>1.29</v>
      </c>
      <c r="L144">
        <v>116</v>
      </c>
      <c r="M144">
        <v>3</v>
      </c>
      <c r="N144">
        <v>45</v>
      </c>
      <c r="O144" s="1">
        <v>1.161</v>
      </c>
      <c r="P144" s="2">
        <v>49.326407414786999</v>
      </c>
      <c r="Q144" s="1">
        <v>1.2726213113015046</v>
      </c>
      <c r="R144">
        <v>2</v>
      </c>
      <c r="S144">
        <v>2</v>
      </c>
      <c r="U144">
        <v>9</v>
      </c>
      <c r="V144">
        <v>2</v>
      </c>
      <c r="W144">
        <v>3</v>
      </c>
      <c r="X144">
        <v>3</v>
      </c>
      <c r="Y144">
        <v>2</v>
      </c>
      <c r="Z144">
        <v>3</v>
      </c>
      <c r="AA144">
        <v>2</v>
      </c>
      <c r="AB144">
        <v>0</v>
      </c>
      <c r="AC144">
        <v>4</v>
      </c>
      <c r="AD144">
        <v>1</v>
      </c>
      <c r="AE144">
        <v>1</v>
      </c>
      <c r="AF144">
        <v>2</v>
      </c>
      <c r="AG144" s="1">
        <f t="shared" si="2"/>
        <v>-0.129</v>
      </c>
    </row>
    <row r="145" spans="1:33">
      <c r="A145">
        <v>74345</v>
      </c>
      <c r="B145">
        <v>1</v>
      </c>
      <c r="C145">
        <v>56</v>
      </c>
      <c r="D145">
        <v>3</v>
      </c>
      <c r="E145">
        <v>2</v>
      </c>
      <c r="G145">
        <v>1</v>
      </c>
      <c r="H145">
        <v>5</v>
      </c>
      <c r="I145">
        <v>1</v>
      </c>
      <c r="J145">
        <v>56</v>
      </c>
      <c r="K145">
        <v>1.45</v>
      </c>
      <c r="L145">
        <v>210</v>
      </c>
      <c r="M145">
        <v>5.43</v>
      </c>
      <c r="N145">
        <v>55</v>
      </c>
      <c r="O145" s="1">
        <v>1.4241071428571428</v>
      </c>
      <c r="P145" s="2">
        <v>66.60209090344695</v>
      </c>
      <c r="Q145" s="1">
        <v>1.724518425178537</v>
      </c>
      <c r="R145">
        <v>2</v>
      </c>
      <c r="S145">
        <v>1</v>
      </c>
      <c r="T145">
        <v>2</v>
      </c>
      <c r="U145">
        <v>14</v>
      </c>
      <c r="V145">
        <v>3</v>
      </c>
      <c r="W145">
        <v>2</v>
      </c>
      <c r="AA145">
        <v>2</v>
      </c>
      <c r="AB145">
        <v>0</v>
      </c>
      <c r="AC145">
        <v>0</v>
      </c>
      <c r="AD145">
        <v>1</v>
      </c>
      <c r="AE145">
        <v>1</v>
      </c>
      <c r="AF145">
        <v>2</v>
      </c>
      <c r="AG145" s="1">
        <f t="shared" si="2"/>
        <v>-2.5892857142857162E-2</v>
      </c>
    </row>
    <row r="146" spans="1:33">
      <c r="A146">
        <v>74346</v>
      </c>
      <c r="B146">
        <v>1</v>
      </c>
      <c r="C146">
        <v>70</v>
      </c>
      <c r="D146">
        <v>3</v>
      </c>
      <c r="E146">
        <v>2</v>
      </c>
      <c r="G146">
        <v>1</v>
      </c>
      <c r="H146">
        <v>5</v>
      </c>
      <c r="I146">
        <v>1</v>
      </c>
      <c r="J146">
        <v>29</v>
      </c>
      <c r="K146">
        <v>0.75</v>
      </c>
      <c r="L146">
        <v>145</v>
      </c>
      <c r="M146">
        <v>3.75</v>
      </c>
      <c r="N146">
        <v>36</v>
      </c>
      <c r="O146" s="1">
        <v>0.93103448275862066</v>
      </c>
      <c r="P146" s="2">
        <v>36.165081435315798</v>
      </c>
      <c r="Q146" s="1">
        <v>0.93530383022368446</v>
      </c>
      <c r="R146">
        <v>2</v>
      </c>
      <c r="S146">
        <v>1</v>
      </c>
      <c r="T146">
        <v>1</v>
      </c>
      <c r="U146">
        <v>9</v>
      </c>
      <c r="V146">
        <v>3</v>
      </c>
      <c r="W146">
        <v>3</v>
      </c>
      <c r="X146">
        <v>3</v>
      </c>
      <c r="Y146">
        <v>3</v>
      </c>
      <c r="Z146">
        <v>3</v>
      </c>
      <c r="AB146">
        <v>0</v>
      </c>
      <c r="AC146">
        <v>1</v>
      </c>
      <c r="AD146">
        <v>1</v>
      </c>
      <c r="AE146">
        <v>1</v>
      </c>
      <c r="AF146">
        <v>2</v>
      </c>
      <c r="AG146" s="1">
        <f t="shared" si="2"/>
        <v>0.18103448275862066</v>
      </c>
    </row>
    <row r="147" spans="1:33">
      <c r="A147">
        <v>74350</v>
      </c>
      <c r="B147">
        <v>1</v>
      </c>
      <c r="C147">
        <v>52</v>
      </c>
      <c r="D147">
        <v>3</v>
      </c>
      <c r="E147">
        <v>1</v>
      </c>
      <c r="F147">
        <v>1</v>
      </c>
      <c r="G147">
        <v>1</v>
      </c>
      <c r="H147">
        <v>3</v>
      </c>
      <c r="I147">
        <v>1</v>
      </c>
      <c r="J147">
        <v>35</v>
      </c>
      <c r="K147">
        <v>0.91</v>
      </c>
      <c r="L147">
        <v>157</v>
      </c>
      <c r="M147">
        <v>4.0599999999999996</v>
      </c>
      <c r="N147">
        <v>45</v>
      </c>
      <c r="O147" s="1">
        <v>1.1700000000000002</v>
      </c>
      <c r="P147" s="2">
        <v>39.079844229707881</v>
      </c>
      <c r="Q147" s="1">
        <v>1.0160759499724048</v>
      </c>
      <c r="R147">
        <v>2</v>
      </c>
      <c r="S147">
        <v>2</v>
      </c>
      <c r="U147">
        <v>13</v>
      </c>
      <c r="V147">
        <v>4</v>
      </c>
      <c r="W147">
        <v>3</v>
      </c>
      <c r="X147">
        <v>3</v>
      </c>
      <c r="Y147">
        <v>3</v>
      </c>
      <c r="Z147">
        <v>3</v>
      </c>
      <c r="AA147">
        <v>4</v>
      </c>
      <c r="AB147">
        <v>4</v>
      </c>
      <c r="AC147">
        <v>3</v>
      </c>
      <c r="AD147">
        <v>1</v>
      </c>
      <c r="AE147">
        <v>1</v>
      </c>
      <c r="AF147">
        <v>2</v>
      </c>
      <c r="AG147" s="1">
        <f t="shared" si="2"/>
        <v>0.26000000000000012</v>
      </c>
    </row>
    <row r="148" spans="1:33">
      <c r="A148">
        <v>74352</v>
      </c>
      <c r="B148">
        <v>1</v>
      </c>
      <c r="C148">
        <v>65</v>
      </c>
      <c r="D148">
        <v>6</v>
      </c>
      <c r="E148">
        <v>2</v>
      </c>
      <c r="G148">
        <v>2</v>
      </c>
      <c r="H148">
        <v>3</v>
      </c>
      <c r="I148">
        <v>1</v>
      </c>
      <c r="J148">
        <v>38</v>
      </c>
      <c r="K148">
        <v>0.98</v>
      </c>
      <c r="L148">
        <v>226</v>
      </c>
      <c r="M148">
        <v>5.84</v>
      </c>
      <c r="N148">
        <v>48</v>
      </c>
      <c r="O148" s="1">
        <v>1.2378947368421052</v>
      </c>
      <c r="P148" s="2">
        <v>40.520093050111718</v>
      </c>
      <c r="Q148" s="1">
        <v>1.044991873397618</v>
      </c>
      <c r="R148">
        <v>1</v>
      </c>
      <c r="S148">
        <v>2</v>
      </c>
      <c r="U148">
        <v>15</v>
      </c>
      <c r="V148">
        <v>3</v>
      </c>
      <c r="W148">
        <v>1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2</v>
      </c>
      <c r="AG148" s="1">
        <f t="shared" si="2"/>
        <v>0.25789473684210518</v>
      </c>
    </row>
    <row r="149" spans="1:33">
      <c r="A149">
        <v>74355</v>
      </c>
      <c r="B149">
        <v>1</v>
      </c>
      <c r="C149">
        <v>61</v>
      </c>
      <c r="D149">
        <v>3</v>
      </c>
      <c r="E149">
        <v>2</v>
      </c>
      <c r="G149">
        <v>1</v>
      </c>
      <c r="H149">
        <v>4</v>
      </c>
      <c r="I149">
        <v>1</v>
      </c>
      <c r="J149">
        <v>54</v>
      </c>
      <c r="K149">
        <v>1.4</v>
      </c>
      <c r="L149">
        <v>221</v>
      </c>
      <c r="M149">
        <v>5.72</v>
      </c>
      <c r="N149">
        <v>54</v>
      </c>
      <c r="O149" s="1">
        <v>1.4</v>
      </c>
      <c r="P149" s="2">
        <v>59.407213825867963</v>
      </c>
      <c r="Q149" s="1">
        <v>1.5401870251150953</v>
      </c>
      <c r="R149">
        <v>2</v>
      </c>
      <c r="S149">
        <v>2</v>
      </c>
      <c r="U149">
        <v>77</v>
      </c>
      <c r="V149">
        <v>2</v>
      </c>
      <c r="W149">
        <v>3</v>
      </c>
      <c r="X149">
        <v>3</v>
      </c>
      <c r="Y149">
        <v>3</v>
      </c>
      <c r="Z149">
        <v>3</v>
      </c>
      <c r="AA149">
        <v>5</v>
      </c>
      <c r="AB149">
        <v>0</v>
      </c>
      <c r="AC149">
        <v>0</v>
      </c>
      <c r="AD149">
        <v>1</v>
      </c>
      <c r="AE149">
        <v>1</v>
      </c>
      <c r="AF149">
        <v>2</v>
      </c>
      <c r="AG149" s="1">
        <f t="shared" si="2"/>
        <v>0</v>
      </c>
    </row>
    <row r="150" spans="1:33">
      <c r="A150">
        <v>74359</v>
      </c>
      <c r="B150">
        <v>1</v>
      </c>
      <c r="C150">
        <v>63</v>
      </c>
      <c r="D150">
        <v>4</v>
      </c>
      <c r="E150">
        <v>2</v>
      </c>
      <c r="G150">
        <v>2</v>
      </c>
      <c r="H150">
        <v>5</v>
      </c>
      <c r="I150">
        <v>1</v>
      </c>
      <c r="J150">
        <v>68</v>
      </c>
      <c r="K150">
        <v>1.76</v>
      </c>
      <c r="L150">
        <v>145</v>
      </c>
      <c r="M150">
        <v>3.75</v>
      </c>
      <c r="N150">
        <v>73</v>
      </c>
      <c r="O150" s="1">
        <v>1.8894117647058821</v>
      </c>
      <c r="P150" s="2">
        <v>68.693738678591458</v>
      </c>
      <c r="Q150" s="1">
        <v>1.7779555893282495</v>
      </c>
      <c r="R150">
        <v>1</v>
      </c>
      <c r="S150">
        <v>2</v>
      </c>
      <c r="U150">
        <v>10</v>
      </c>
      <c r="V150">
        <v>2</v>
      </c>
      <c r="W150">
        <v>2</v>
      </c>
      <c r="AB150">
        <v>0</v>
      </c>
      <c r="AC150">
        <v>0</v>
      </c>
      <c r="AD150">
        <v>2</v>
      </c>
      <c r="AE150">
        <v>1</v>
      </c>
      <c r="AF150">
        <v>1</v>
      </c>
      <c r="AG150" s="1">
        <f t="shared" si="2"/>
        <v>0.12941176470588212</v>
      </c>
    </row>
    <row r="151" spans="1:33">
      <c r="A151">
        <v>74367</v>
      </c>
      <c r="B151">
        <v>1</v>
      </c>
      <c r="C151">
        <v>74</v>
      </c>
      <c r="D151">
        <v>3</v>
      </c>
      <c r="E151">
        <v>1</v>
      </c>
      <c r="F151">
        <v>2</v>
      </c>
      <c r="G151">
        <v>1</v>
      </c>
      <c r="H151">
        <v>1</v>
      </c>
      <c r="I151">
        <v>5</v>
      </c>
      <c r="J151">
        <v>45</v>
      </c>
      <c r="K151">
        <v>1.1599999999999999</v>
      </c>
      <c r="L151">
        <v>164</v>
      </c>
      <c r="M151">
        <v>4.24</v>
      </c>
      <c r="N151">
        <v>48</v>
      </c>
      <c r="O151" s="1">
        <v>1.2373333333333332</v>
      </c>
      <c r="P151" s="2">
        <v>52.951996509979402</v>
      </c>
      <c r="Q151" s="1">
        <v>1.3649847989239134</v>
      </c>
      <c r="R151">
        <v>2</v>
      </c>
      <c r="S151">
        <v>2</v>
      </c>
      <c r="U151">
        <v>99</v>
      </c>
      <c r="V151">
        <v>2</v>
      </c>
      <c r="W151">
        <v>3</v>
      </c>
      <c r="X151">
        <v>3</v>
      </c>
      <c r="Y151">
        <v>3</v>
      </c>
      <c r="Z151">
        <v>3</v>
      </c>
      <c r="AB151">
        <v>0</v>
      </c>
      <c r="AC151">
        <v>0</v>
      </c>
      <c r="AD151">
        <v>2</v>
      </c>
      <c r="AE151">
        <v>1</v>
      </c>
      <c r="AF151">
        <v>2</v>
      </c>
      <c r="AG151" s="1">
        <f t="shared" si="2"/>
        <v>7.7333333333333254E-2</v>
      </c>
    </row>
    <row r="152" spans="1:33">
      <c r="A152">
        <v>74376</v>
      </c>
      <c r="B152">
        <v>1</v>
      </c>
      <c r="C152">
        <v>21</v>
      </c>
      <c r="D152">
        <v>4</v>
      </c>
      <c r="E152">
        <v>2</v>
      </c>
      <c r="G152">
        <v>1</v>
      </c>
      <c r="H152">
        <v>4</v>
      </c>
      <c r="I152">
        <v>5</v>
      </c>
      <c r="J152">
        <v>39</v>
      </c>
      <c r="K152">
        <v>1.01</v>
      </c>
      <c r="L152">
        <v>127</v>
      </c>
      <c r="M152">
        <v>3.28</v>
      </c>
      <c r="N152">
        <v>33</v>
      </c>
      <c r="O152" s="1">
        <v>0.85461538461538455</v>
      </c>
      <c r="P152" s="2">
        <v>43.376486301213973</v>
      </c>
      <c r="Q152" s="1">
        <v>1.1233397734416952</v>
      </c>
      <c r="R152">
        <v>2</v>
      </c>
      <c r="U152">
        <v>3</v>
      </c>
      <c r="V152">
        <v>3</v>
      </c>
      <c r="W152">
        <v>2</v>
      </c>
      <c r="X152">
        <v>3</v>
      </c>
      <c r="Y152">
        <v>2</v>
      </c>
      <c r="Z152">
        <v>2</v>
      </c>
      <c r="AA152">
        <v>6</v>
      </c>
      <c r="AB152">
        <v>0</v>
      </c>
      <c r="AC152">
        <v>0</v>
      </c>
      <c r="AD152">
        <v>1</v>
      </c>
      <c r="AE152">
        <v>2</v>
      </c>
      <c r="AG152" s="1">
        <f t="shared" si="2"/>
        <v>-0.15538461538461545</v>
      </c>
    </row>
    <row r="153" spans="1:33">
      <c r="A153">
        <v>74378</v>
      </c>
      <c r="B153">
        <v>1</v>
      </c>
      <c r="C153">
        <v>24</v>
      </c>
      <c r="D153">
        <v>2</v>
      </c>
      <c r="E153">
        <v>2</v>
      </c>
      <c r="G153">
        <v>1</v>
      </c>
      <c r="H153">
        <v>4</v>
      </c>
      <c r="I153">
        <v>1</v>
      </c>
      <c r="J153">
        <v>42</v>
      </c>
      <c r="K153">
        <v>1.0900000000000001</v>
      </c>
      <c r="L153">
        <v>203</v>
      </c>
      <c r="M153">
        <v>5.25</v>
      </c>
      <c r="N153">
        <v>50</v>
      </c>
      <c r="O153" s="1">
        <v>1.2976190476190479</v>
      </c>
      <c r="P153" s="2">
        <v>36.678944266492302</v>
      </c>
      <c r="Q153" s="1">
        <v>0.95190593453515737</v>
      </c>
      <c r="R153">
        <v>1</v>
      </c>
      <c r="U153">
        <v>6</v>
      </c>
      <c r="V153">
        <v>4</v>
      </c>
      <c r="W153">
        <v>2</v>
      </c>
      <c r="X153">
        <v>3</v>
      </c>
      <c r="Y153">
        <v>3</v>
      </c>
      <c r="Z153">
        <v>3</v>
      </c>
      <c r="AA153">
        <v>0</v>
      </c>
      <c r="AB153">
        <v>0</v>
      </c>
      <c r="AC153">
        <v>2</v>
      </c>
      <c r="AD153">
        <v>1</v>
      </c>
      <c r="AE153">
        <v>2</v>
      </c>
      <c r="AG153" s="1">
        <f t="shared" si="2"/>
        <v>0.20761904761904781</v>
      </c>
    </row>
    <row r="154" spans="1:33">
      <c r="A154">
        <v>74379</v>
      </c>
      <c r="B154">
        <v>1</v>
      </c>
      <c r="C154">
        <v>43</v>
      </c>
      <c r="D154">
        <v>4</v>
      </c>
      <c r="E154">
        <v>2</v>
      </c>
      <c r="G154">
        <v>2</v>
      </c>
      <c r="H154">
        <v>5</v>
      </c>
      <c r="I154">
        <v>6</v>
      </c>
      <c r="J154">
        <v>31</v>
      </c>
      <c r="K154">
        <v>0.8</v>
      </c>
      <c r="L154">
        <v>179</v>
      </c>
      <c r="M154">
        <v>4.63</v>
      </c>
      <c r="N154">
        <v>26</v>
      </c>
      <c r="O154" s="1">
        <v>0.67096774193548392</v>
      </c>
      <c r="P154" s="2">
        <v>35.589993400346842</v>
      </c>
      <c r="Q154" s="1">
        <v>0.91845144258959599</v>
      </c>
      <c r="R154">
        <v>1</v>
      </c>
      <c r="S154">
        <v>2</v>
      </c>
      <c r="U154">
        <v>8</v>
      </c>
      <c r="V154">
        <v>3</v>
      </c>
      <c r="W154">
        <v>1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1</v>
      </c>
      <c r="AG154" s="1">
        <f t="shared" si="2"/>
        <v>-0.12903225806451613</v>
      </c>
    </row>
    <row r="155" spans="1:33">
      <c r="A155">
        <v>74380</v>
      </c>
      <c r="B155">
        <v>1</v>
      </c>
      <c r="C155">
        <v>28</v>
      </c>
      <c r="D155">
        <v>3</v>
      </c>
      <c r="E155">
        <v>2</v>
      </c>
      <c r="G155">
        <v>1</v>
      </c>
      <c r="H155">
        <v>3</v>
      </c>
      <c r="I155">
        <v>1</v>
      </c>
      <c r="J155">
        <v>39</v>
      </c>
      <c r="K155">
        <v>1.01</v>
      </c>
      <c r="L155">
        <v>222</v>
      </c>
      <c r="M155">
        <v>5.74</v>
      </c>
      <c r="N155">
        <v>47</v>
      </c>
      <c r="O155" s="1">
        <v>1.2171794871794872</v>
      </c>
      <c r="P155" s="2">
        <v>41.609443531455931</v>
      </c>
      <c r="Q155" s="1">
        <v>1.0775778965838587</v>
      </c>
      <c r="R155">
        <v>2</v>
      </c>
      <c r="U155">
        <v>8</v>
      </c>
      <c r="V155">
        <v>4</v>
      </c>
      <c r="W155">
        <v>3</v>
      </c>
      <c r="X155">
        <v>2</v>
      </c>
      <c r="Y155">
        <v>2</v>
      </c>
      <c r="Z155">
        <v>3</v>
      </c>
      <c r="AA155">
        <v>10</v>
      </c>
      <c r="AB155">
        <v>1</v>
      </c>
      <c r="AC155">
        <v>1</v>
      </c>
      <c r="AD155">
        <v>1</v>
      </c>
      <c r="AE155">
        <v>1</v>
      </c>
      <c r="AF155">
        <v>2</v>
      </c>
      <c r="AG155" s="1">
        <f t="shared" si="2"/>
        <v>0.2071794871794872</v>
      </c>
    </row>
    <row r="156" spans="1:33">
      <c r="A156">
        <v>74383</v>
      </c>
      <c r="B156">
        <v>1</v>
      </c>
      <c r="C156">
        <v>64</v>
      </c>
      <c r="D156">
        <v>2</v>
      </c>
      <c r="E156">
        <v>1</v>
      </c>
      <c r="F156">
        <v>2</v>
      </c>
      <c r="G156">
        <v>1</v>
      </c>
      <c r="H156">
        <v>4</v>
      </c>
      <c r="I156">
        <v>3</v>
      </c>
      <c r="J156">
        <v>38</v>
      </c>
      <c r="K156">
        <v>0.98</v>
      </c>
      <c r="L156">
        <v>212</v>
      </c>
      <c r="M156">
        <v>5.48</v>
      </c>
      <c r="N156">
        <v>33</v>
      </c>
      <c r="O156" s="1">
        <v>0.85105263157894728</v>
      </c>
      <c r="P156" s="2">
        <v>32.19649274092243</v>
      </c>
      <c r="Q156" s="1">
        <v>0.83033060226589428</v>
      </c>
      <c r="R156">
        <v>1</v>
      </c>
      <c r="S156">
        <v>2</v>
      </c>
      <c r="U156">
        <v>15</v>
      </c>
      <c r="V156">
        <v>4</v>
      </c>
      <c r="W156">
        <v>2</v>
      </c>
      <c r="X156">
        <v>3</v>
      </c>
      <c r="Y156">
        <v>2</v>
      </c>
      <c r="Z156">
        <v>1</v>
      </c>
      <c r="AA156">
        <v>5</v>
      </c>
      <c r="AB156">
        <v>8</v>
      </c>
      <c r="AC156">
        <v>1</v>
      </c>
      <c r="AD156">
        <v>1</v>
      </c>
      <c r="AE156">
        <v>2</v>
      </c>
      <c r="AG156" s="1">
        <f t="shared" si="2"/>
        <v>-0.1289473684210527</v>
      </c>
    </row>
    <row r="157" spans="1:33">
      <c r="A157">
        <v>74385</v>
      </c>
      <c r="B157">
        <v>1</v>
      </c>
      <c r="C157">
        <v>73</v>
      </c>
      <c r="D157">
        <v>3</v>
      </c>
      <c r="E157">
        <v>1</v>
      </c>
      <c r="F157">
        <v>2</v>
      </c>
      <c r="G157">
        <v>2</v>
      </c>
      <c r="H157">
        <v>5</v>
      </c>
      <c r="I157">
        <v>1</v>
      </c>
      <c r="J157">
        <v>62</v>
      </c>
      <c r="K157">
        <v>1.6</v>
      </c>
      <c r="L157">
        <v>144</v>
      </c>
      <c r="M157">
        <v>3.72</v>
      </c>
      <c r="N157">
        <v>70</v>
      </c>
      <c r="O157" s="1">
        <v>1.8064516129032258</v>
      </c>
      <c r="P157" s="2">
        <v>64.527235506813113</v>
      </c>
      <c r="Q157" s="1">
        <v>1.6652189808209836</v>
      </c>
      <c r="R157">
        <v>2</v>
      </c>
      <c r="S157">
        <v>2</v>
      </c>
      <c r="U157">
        <v>9</v>
      </c>
      <c r="V157">
        <v>1</v>
      </c>
      <c r="W157">
        <v>0</v>
      </c>
      <c r="AB157">
        <v>0</v>
      </c>
      <c r="AC157">
        <v>0</v>
      </c>
      <c r="AD157">
        <v>2</v>
      </c>
      <c r="AE157">
        <v>1</v>
      </c>
      <c r="AF157">
        <v>1</v>
      </c>
      <c r="AG157" s="1">
        <f t="shared" si="2"/>
        <v>0.20645161290322567</v>
      </c>
    </row>
    <row r="158" spans="1:33">
      <c r="A158">
        <v>74386</v>
      </c>
      <c r="B158">
        <v>1</v>
      </c>
      <c r="C158">
        <v>24</v>
      </c>
      <c r="D158">
        <v>7</v>
      </c>
      <c r="E158">
        <v>2</v>
      </c>
      <c r="G158">
        <v>1</v>
      </c>
      <c r="H158">
        <v>5</v>
      </c>
      <c r="I158">
        <v>1</v>
      </c>
      <c r="J158">
        <v>57</v>
      </c>
      <c r="K158">
        <v>1.47</v>
      </c>
      <c r="L158">
        <v>162</v>
      </c>
      <c r="M158">
        <v>4.1900000000000004</v>
      </c>
      <c r="N158">
        <v>65</v>
      </c>
      <c r="O158" s="1">
        <v>1.6763157894736842</v>
      </c>
      <c r="P158" s="2">
        <v>56.827951754399038</v>
      </c>
      <c r="Q158" s="1">
        <v>1.4655629662976595</v>
      </c>
      <c r="R158">
        <v>2</v>
      </c>
      <c r="U158">
        <v>7</v>
      </c>
      <c r="V158">
        <v>4</v>
      </c>
      <c r="W158">
        <v>1</v>
      </c>
      <c r="AA158">
        <v>6</v>
      </c>
      <c r="AB158">
        <v>1</v>
      </c>
      <c r="AC158">
        <v>1</v>
      </c>
      <c r="AD158">
        <v>1</v>
      </c>
      <c r="AE158">
        <v>1</v>
      </c>
      <c r="AF158">
        <v>2</v>
      </c>
      <c r="AG158" s="1">
        <f t="shared" si="2"/>
        <v>0.20631578947368423</v>
      </c>
    </row>
    <row r="159" spans="1:33">
      <c r="A159">
        <v>74388</v>
      </c>
      <c r="B159">
        <v>1</v>
      </c>
      <c r="C159">
        <v>57</v>
      </c>
      <c r="D159">
        <v>6</v>
      </c>
      <c r="E159">
        <v>2</v>
      </c>
      <c r="G159">
        <v>2</v>
      </c>
      <c r="H159">
        <v>4</v>
      </c>
      <c r="I159">
        <v>1</v>
      </c>
      <c r="J159">
        <v>31</v>
      </c>
      <c r="K159">
        <v>0.8</v>
      </c>
      <c r="L159">
        <v>136</v>
      </c>
      <c r="M159">
        <v>3.52</v>
      </c>
      <c r="N159">
        <v>38</v>
      </c>
      <c r="O159" s="1">
        <v>0.98064516129032264</v>
      </c>
      <c r="P159" s="2">
        <v>31.181220190392338</v>
      </c>
      <c r="Q159" s="1">
        <v>0.80467665007464095</v>
      </c>
      <c r="R159">
        <v>1</v>
      </c>
      <c r="S159">
        <v>2</v>
      </c>
      <c r="U159">
        <v>10</v>
      </c>
      <c r="V159">
        <v>3</v>
      </c>
      <c r="W159">
        <v>0</v>
      </c>
      <c r="X159">
        <v>3</v>
      </c>
      <c r="Y159">
        <v>3</v>
      </c>
      <c r="Z159">
        <v>3</v>
      </c>
      <c r="AB159">
        <v>0</v>
      </c>
      <c r="AC159">
        <v>0</v>
      </c>
      <c r="AD159">
        <v>2</v>
      </c>
      <c r="AE159">
        <v>1</v>
      </c>
      <c r="AF159">
        <v>2</v>
      </c>
      <c r="AG159" s="1">
        <f t="shared" si="2"/>
        <v>0.1806451612903226</v>
      </c>
    </row>
    <row r="160" spans="1:33">
      <c r="A160">
        <v>74393</v>
      </c>
      <c r="B160">
        <v>1</v>
      </c>
      <c r="C160">
        <v>26</v>
      </c>
      <c r="D160">
        <v>4</v>
      </c>
      <c r="E160">
        <v>2</v>
      </c>
      <c r="G160">
        <v>2</v>
      </c>
      <c r="H160">
        <v>4</v>
      </c>
      <c r="I160">
        <v>5</v>
      </c>
      <c r="J160">
        <v>47</v>
      </c>
      <c r="K160">
        <v>1.22</v>
      </c>
      <c r="L160">
        <v>138</v>
      </c>
      <c r="M160">
        <v>3.57</v>
      </c>
      <c r="N160">
        <v>43</v>
      </c>
      <c r="O160" s="1">
        <v>1.1161702127659574</v>
      </c>
      <c r="P160" s="2">
        <v>48.401334938418685</v>
      </c>
      <c r="Q160" s="1">
        <v>1.2563750771249105</v>
      </c>
      <c r="R160">
        <v>2</v>
      </c>
      <c r="U160">
        <v>6</v>
      </c>
      <c r="V160">
        <v>3</v>
      </c>
      <c r="W160">
        <v>1</v>
      </c>
      <c r="X160">
        <v>2</v>
      </c>
      <c r="Y160">
        <v>1</v>
      </c>
      <c r="Z160">
        <v>2</v>
      </c>
      <c r="AA160">
        <v>14</v>
      </c>
      <c r="AB160">
        <v>0</v>
      </c>
      <c r="AC160">
        <v>0</v>
      </c>
      <c r="AD160">
        <v>1</v>
      </c>
      <c r="AE160">
        <v>2</v>
      </c>
      <c r="AG160" s="1">
        <f t="shared" si="2"/>
        <v>-0.10382978723404257</v>
      </c>
    </row>
    <row r="161" spans="1:33">
      <c r="A161">
        <v>74395</v>
      </c>
      <c r="B161">
        <v>1</v>
      </c>
      <c r="C161">
        <v>77</v>
      </c>
      <c r="D161">
        <v>3</v>
      </c>
      <c r="E161">
        <v>2</v>
      </c>
      <c r="G161">
        <v>1</v>
      </c>
      <c r="H161">
        <v>4</v>
      </c>
      <c r="I161">
        <v>3</v>
      </c>
      <c r="J161">
        <v>62</v>
      </c>
      <c r="K161">
        <v>1.6</v>
      </c>
      <c r="L161">
        <v>207</v>
      </c>
      <c r="M161">
        <v>5.35</v>
      </c>
      <c r="N161">
        <v>65</v>
      </c>
      <c r="O161" s="1">
        <v>1.6774193548387097</v>
      </c>
      <c r="P161" s="2">
        <v>66.512252345295749</v>
      </c>
      <c r="Q161" s="1">
        <v>1.716445221814084</v>
      </c>
      <c r="R161">
        <v>2</v>
      </c>
      <c r="S161">
        <v>2</v>
      </c>
      <c r="U161">
        <v>5</v>
      </c>
      <c r="V161">
        <v>2</v>
      </c>
      <c r="W161">
        <v>2</v>
      </c>
      <c r="X161">
        <v>3</v>
      </c>
      <c r="Y161">
        <v>3</v>
      </c>
      <c r="Z161">
        <v>3</v>
      </c>
      <c r="AA161">
        <v>1</v>
      </c>
      <c r="AB161">
        <v>0</v>
      </c>
      <c r="AC161">
        <v>0</v>
      </c>
      <c r="AD161">
        <v>1</v>
      </c>
      <c r="AE161">
        <v>1</v>
      </c>
      <c r="AF161">
        <v>2</v>
      </c>
      <c r="AG161" s="1">
        <f t="shared" si="2"/>
        <v>7.7419354838709653E-2</v>
      </c>
    </row>
    <row r="162" spans="1:33">
      <c r="A162">
        <v>74400</v>
      </c>
      <c r="B162">
        <v>1</v>
      </c>
      <c r="C162">
        <v>23</v>
      </c>
      <c r="D162">
        <v>6</v>
      </c>
      <c r="E162">
        <v>2</v>
      </c>
      <c r="G162">
        <v>1</v>
      </c>
      <c r="H162">
        <v>4</v>
      </c>
      <c r="I162">
        <v>5</v>
      </c>
      <c r="J162">
        <v>49</v>
      </c>
      <c r="K162">
        <v>1.27</v>
      </c>
      <c r="L162">
        <v>167</v>
      </c>
      <c r="M162">
        <v>4.32</v>
      </c>
      <c r="N162">
        <v>54</v>
      </c>
      <c r="O162" s="1">
        <v>1.3995918367346938</v>
      </c>
      <c r="P162" s="2">
        <v>49.203304408585112</v>
      </c>
      <c r="Q162" s="1">
        <v>1.275269318344961</v>
      </c>
      <c r="R162">
        <v>2</v>
      </c>
      <c r="U162">
        <v>15</v>
      </c>
      <c r="V162">
        <v>2</v>
      </c>
      <c r="W162">
        <v>2</v>
      </c>
      <c r="X162">
        <v>3</v>
      </c>
      <c r="Y162">
        <v>3</v>
      </c>
      <c r="Z162">
        <v>3</v>
      </c>
      <c r="AA162">
        <v>6</v>
      </c>
      <c r="AB162">
        <v>2</v>
      </c>
      <c r="AC162">
        <v>0</v>
      </c>
      <c r="AD162">
        <v>1</v>
      </c>
      <c r="AE162">
        <v>2</v>
      </c>
      <c r="AG162" s="1">
        <f t="shared" si="2"/>
        <v>0.12959183673469377</v>
      </c>
    </row>
    <row r="163" spans="1:33">
      <c r="A163">
        <v>74408</v>
      </c>
      <c r="B163">
        <v>1</v>
      </c>
      <c r="C163">
        <v>29</v>
      </c>
      <c r="D163">
        <v>2</v>
      </c>
      <c r="E163">
        <v>2</v>
      </c>
      <c r="G163">
        <v>1</v>
      </c>
      <c r="H163">
        <v>2</v>
      </c>
      <c r="I163">
        <v>5</v>
      </c>
      <c r="J163">
        <v>33</v>
      </c>
      <c r="K163">
        <v>0.85</v>
      </c>
      <c r="L163">
        <v>120</v>
      </c>
      <c r="M163">
        <v>3.1</v>
      </c>
      <c r="N163">
        <v>33</v>
      </c>
      <c r="O163" s="1">
        <v>0.85</v>
      </c>
      <c r="P163" s="2">
        <v>40.055975621052987</v>
      </c>
      <c r="Q163" s="1">
        <v>1.0317448266028799</v>
      </c>
      <c r="R163">
        <v>2</v>
      </c>
      <c r="U163">
        <v>3</v>
      </c>
      <c r="V163">
        <v>5</v>
      </c>
      <c r="W163">
        <v>2</v>
      </c>
      <c r="X163">
        <v>3</v>
      </c>
      <c r="Y163">
        <v>3</v>
      </c>
      <c r="Z163">
        <v>3</v>
      </c>
      <c r="AA163">
        <v>2</v>
      </c>
      <c r="AB163">
        <v>0</v>
      </c>
      <c r="AC163">
        <v>0</v>
      </c>
      <c r="AD163">
        <v>1</v>
      </c>
      <c r="AE163">
        <v>1</v>
      </c>
      <c r="AF163">
        <v>1</v>
      </c>
      <c r="AG163" s="1">
        <f t="shared" si="2"/>
        <v>0</v>
      </c>
    </row>
    <row r="164" spans="1:33">
      <c r="A164">
        <v>74411</v>
      </c>
      <c r="B164">
        <v>1</v>
      </c>
      <c r="C164">
        <v>28</v>
      </c>
      <c r="D164">
        <v>3</v>
      </c>
      <c r="E164">
        <v>2</v>
      </c>
      <c r="G164">
        <v>1</v>
      </c>
      <c r="H164">
        <v>4</v>
      </c>
      <c r="I164">
        <v>6</v>
      </c>
      <c r="J164">
        <v>52</v>
      </c>
      <c r="K164">
        <v>1.34</v>
      </c>
      <c r="L164">
        <v>199</v>
      </c>
      <c r="M164">
        <v>5.15</v>
      </c>
      <c r="N164">
        <v>58</v>
      </c>
      <c r="O164" s="1">
        <v>1.4946153846153847</v>
      </c>
      <c r="P164" s="2">
        <v>52.564151705286804</v>
      </c>
      <c r="Q164" s="1">
        <v>1.354537755482391</v>
      </c>
      <c r="R164">
        <v>2</v>
      </c>
      <c r="U164">
        <v>10</v>
      </c>
      <c r="V164">
        <v>5</v>
      </c>
      <c r="W164">
        <v>0</v>
      </c>
      <c r="X164">
        <v>3</v>
      </c>
      <c r="Y164">
        <v>2</v>
      </c>
      <c r="Z164">
        <v>1</v>
      </c>
      <c r="AA164">
        <v>20</v>
      </c>
      <c r="AB164">
        <v>0</v>
      </c>
      <c r="AC164">
        <v>0</v>
      </c>
      <c r="AD164">
        <v>1</v>
      </c>
      <c r="AE164">
        <v>1</v>
      </c>
      <c r="AF164">
        <v>2</v>
      </c>
      <c r="AG164" s="1">
        <f t="shared" si="2"/>
        <v>0.1546153846153846</v>
      </c>
    </row>
    <row r="165" spans="1:33">
      <c r="A165">
        <v>74412</v>
      </c>
      <c r="B165">
        <v>1</v>
      </c>
      <c r="C165">
        <v>37</v>
      </c>
      <c r="D165">
        <v>6</v>
      </c>
      <c r="E165">
        <v>2</v>
      </c>
      <c r="G165">
        <v>2</v>
      </c>
      <c r="H165">
        <v>4</v>
      </c>
      <c r="I165">
        <v>1</v>
      </c>
      <c r="J165">
        <v>72</v>
      </c>
      <c r="K165">
        <v>1.86</v>
      </c>
      <c r="L165">
        <v>204</v>
      </c>
      <c r="M165">
        <v>5.28</v>
      </c>
      <c r="N165">
        <v>80</v>
      </c>
      <c r="O165" s="1">
        <v>2.0666666666666669</v>
      </c>
      <c r="P165" s="2">
        <v>79.062750975561258</v>
      </c>
      <c r="Q165" s="1">
        <v>2.0424544002019993</v>
      </c>
      <c r="R165">
        <v>1</v>
      </c>
      <c r="U165">
        <v>8</v>
      </c>
      <c r="V165">
        <v>3</v>
      </c>
      <c r="W165">
        <v>2</v>
      </c>
      <c r="AA165">
        <v>0</v>
      </c>
      <c r="AB165">
        <v>0</v>
      </c>
      <c r="AC165">
        <v>0</v>
      </c>
      <c r="AD165">
        <v>1</v>
      </c>
      <c r="AE165">
        <v>2</v>
      </c>
      <c r="AG165" s="1">
        <f t="shared" si="2"/>
        <v>0.20666666666666678</v>
      </c>
    </row>
    <row r="166" spans="1:33">
      <c r="A166">
        <v>74421</v>
      </c>
      <c r="B166">
        <v>1</v>
      </c>
      <c r="C166">
        <v>47</v>
      </c>
      <c r="D166">
        <v>3</v>
      </c>
      <c r="E166">
        <v>2</v>
      </c>
      <c r="G166">
        <v>1</v>
      </c>
      <c r="H166">
        <v>4</v>
      </c>
      <c r="I166">
        <v>5</v>
      </c>
      <c r="J166">
        <v>31</v>
      </c>
      <c r="K166">
        <v>0.8</v>
      </c>
      <c r="L166">
        <v>230</v>
      </c>
      <c r="M166">
        <v>5.95</v>
      </c>
      <c r="N166">
        <v>39</v>
      </c>
      <c r="O166" s="1">
        <v>1.0064516129032259</v>
      </c>
      <c r="P166" s="2">
        <v>33.649085429970263</v>
      </c>
      <c r="Q166" s="1">
        <v>0.86836349496697463</v>
      </c>
      <c r="R166">
        <v>2</v>
      </c>
      <c r="S166">
        <v>1</v>
      </c>
      <c r="T166">
        <v>2</v>
      </c>
      <c r="U166">
        <v>3</v>
      </c>
      <c r="V166">
        <v>3</v>
      </c>
      <c r="W166">
        <v>2</v>
      </c>
      <c r="X166">
        <v>3</v>
      </c>
      <c r="Y166">
        <v>3</v>
      </c>
      <c r="Z166">
        <v>3</v>
      </c>
      <c r="AA166">
        <v>1</v>
      </c>
      <c r="AB166">
        <v>2</v>
      </c>
      <c r="AC166">
        <v>0</v>
      </c>
      <c r="AD166">
        <v>1</v>
      </c>
      <c r="AE166">
        <v>1</v>
      </c>
      <c r="AF166">
        <v>2</v>
      </c>
      <c r="AG166" s="1">
        <f t="shared" si="2"/>
        <v>0.20645161290322589</v>
      </c>
    </row>
    <row r="167" spans="1:33">
      <c r="A167">
        <v>74422</v>
      </c>
      <c r="B167">
        <v>1</v>
      </c>
      <c r="C167">
        <v>29</v>
      </c>
      <c r="D167">
        <v>4</v>
      </c>
      <c r="E167">
        <v>2</v>
      </c>
      <c r="G167">
        <v>1</v>
      </c>
      <c r="H167">
        <v>4</v>
      </c>
      <c r="I167">
        <v>5</v>
      </c>
      <c r="J167">
        <v>35</v>
      </c>
      <c r="K167">
        <v>0.91</v>
      </c>
      <c r="L167">
        <v>189</v>
      </c>
      <c r="M167">
        <v>4.8899999999999997</v>
      </c>
      <c r="N167">
        <v>30</v>
      </c>
      <c r="O167" s="1">
        <v>0.78</v>
      </c>
      <c r="P167" s="2">
        <v>40.775540158223052</v>
      </c>
      <c r="Q167" s="1">
        <v>1.0601640441137994</v>
      </c>
      <c r="R167">
        <v>2</v>
      </c>
      <c r="U167">
        <v>2</v>
      </c>
      <c r="V167">
        <v>2</v>
      </c>
      <c r="W167">
        <v>2</v>
      </c>
      <c r="X167">
        <v>3</v>
      </c>
      <c r="Y167">
        <v>3</v>
      </c>
      <c r="Z167">
        <v>2</v>
      </c>
      <c r="AA167">
        <v>3</v>
      </c>
      <c r="AB167">
        <v>0</v>
      </c>
      <c r="AC167">
        <v>0</v>
      </c>
      <c r="AD167">
        <v>1</v>
      </c>
      <c r="AE167">
        <v>2</v>
      </c>
      <c r="AG167" s="1">
        <f t="shared" si="2"/>
        <v>-0.13</v>
      </c>
    </row>
    <row r="168" spans="1:33">
      <c r="A168">
        <v>74432</v>
      </c>
      <c r="B168">
        <v>1</v>
      </c>
      <c r="C168">
        <v>60</v>
      </c>
      <c r="D168">
        <v>4</v>
      </c>
      <c r="E168">
        <v>2</v>
      </c>
      <c r="G168">
        <v>1</v>
      </c>
      <c r="H168">
        <v>3</v>
      </c>
      <c r="I168">
        <v>3</v>
      </c>
      <c r="J168">
        <v>48</v>
      </c>
      <c r="K168">
        <v>1.24</v>
      </c>
      <c r="L168">
        <v>223</v>
      </c>
      <c r="M168">
        <v>5.77</v>
      </c>
      <c r="N168">
        <v>55</v>
      </c>
      <c r="O168" s="1">
        <v>1.4208333333333334</v>
      </c>
      <c r="P168" s="2">
        <v>56.076491158700499</v>
      </c>
      <c r="Q168" s="1">
        <v>1.4486426882664294</v>
      </c>
      <c r="R168">
        <v>2</v>
      </c>
      <c r="S168">
        <v>2</v>
      </c>
      <c r="U168">
        <v>12</v>
      </c>
      <c r="V168">
        <v>3</v>
      </c>
      <c r="W168">
        <v>1</v>
      </c>
      <c r="X168">
        <v>2</v>
      </c>
      <c r="Y168">
        <v>2</v>
      </c>
      <c r="Z168">
        <v>2</v>
      </c>
      <c r="AA168">
        <v>2</v>
      </c>
      <c r="AB168">
        <v>0</v>
      </c>
      <c r="AC168">
        <v>0</v>
      </c>
      <c r="AD168">
        <v>1</v>
      </c>
      <c r="AE168">
        <v>1</v>
      </c>
      <c r="AF168">
        <v>2</v>
      </c>
      <c r="AG168" s="1">
        <f t="shared" si="2"/>
        <v>0.1808333333333334</v>
      </c>
    </row>
    <row r="169" spans="1:33">
      <c r="A169">
        <v>74433</v>
      </c>
      <c r="B169">
        <v>1</v>
      </c>
      <c r="C169">
        <v>22</v>
      </c>
      <c r="D169">
        <v>3</v>
      </c>
      <c r="E169">
        <v>2</v>
      </c>
      <c r="G169">
        <v>1</v>
      </c>
      <c r="H169">
        <v>2</v>
      </c>
      <c r="I169">
        <v>5</v>
      </c>
      <c r="J169">
        <v>48</v>
      </c>
      <c r="K169">
        <v>1.24</v>
      </c>
      <c r="L169">
        <v>259</v>
      </c>
      <c r="M169">
        <v>6.7</v>
      </c>
      <c r="N169">
        <v>48</v>
      </c>
      <c r="O169" s="1">
        <v>1.24</v>
      </c>
      <c r="P169" s="2">
        <v>49.471204267732105</v>
      </c>
      <c r="Q169" s="1">
        <v>1.278006110249746</v>
      </c>
      <c r="R169">
        <v>2</v>
      </c>
      <c r="U169">
        <v>15</v>
      </c>
      <c r="V169">
        <v>4</v>
      </c>
      <c r="W169">
        <v>3</v>
      </c>
      <c r="X169">
        <v>2</v>
      </c>
      <c r="Y169">
        <v>2</v>
      </c>
      <c r="Z169">
        <v>2</v>
      </c>
      <c r="AA169">
        <v>3</v>
      </c>
      <c r="AB169">
        <v>6</v>
      </c>
      <c r="AC169">
        <v>0</v>
      </c>
      <c r="AD169">
        <v>2</v>
      </c>
      <c r="AE169">
        <v>1</v>
      </c>
      <c r="AF169">
        <v>2</v>
      </c>
      <c r="AG169" s="1">
        <f t="shared" si="2"/>
        <v>0</v>
      </c>
    </row>
    <row r="170" spans="1:33">
      <c r="A170">
        <v>74436</v>
      </c>
      <c r="B170">
        <v>1</v>
      </c>
      <c r="C170">
        <v>55</v>
      </c>
      <c r="D170">
        <v>6</v>
      </c>
      <c r="E170">
        <v>2</v>
      </c>
      <c r="G170">
        <v>2</v>
      </c>
      <c r="H170">
        <v>3</v>
      </c>
      <c r="I170">
        <v>1</v>
      </c>
      <c r="J170">
        <v>32</v>
      </c>
      <c r="K170">
        <v>0.83</v>
      </c>
      <c r="L170">
        <v>150</v>
      </c>
      <c r="M170">
        <v>3.88</v>
      </c>
      <c r="N170">
        <v>31</v>
      </c>
      <c r="O170" s="1">
        <v>0.80406250000000001</v>
      </c>
      <c r="P170" s="2">
        <v>38.854331850874487</v>
      </c>
      <c r="Q170" s="1">
        <v>1.0077842323820569</v>
      </c>
      <c r="R170">
        <v>1</v>
      </c>
      <c r="S170">
        <v>2</v>
      </c>
      <c r="U170">
        <v>14</v>
      </c>
      <c r="V170">
        <v>2</v>
      </c>
      <c r="W170">
        <v>0</v>
      </c>
      <c r="AA170">
        <v>2</v>
      </c>
      <c r="AB170">
        <v>0</v>
      </c>
      <c r="AC170">
        <v>0</v>
      </c>
      <c r="AD170">
        <v>1</v>
      </c>
      <c r="AE170">
        <v>1</v>
      </c>
      <c r="AF170">
        <v>2</v>
      </c>
      <c r="AG170" s="1">
        <f t="shared" si="2"/>
        <v>-2.5937499999999947E-2</v>
      </c>
    </row>
    <row r="171" spans="1:33">
      <c r="A171">
        <v>74437</v>
      </c>
      <c r="B171">
        <v>1</v>
      </c>
      <c r="C171">
        <v>35</v>
      </c>
      <c r="D171">
        <v>1</v>
      </c>
      <c r="E171">
        <v>2</v>
      </c>
      <c r="G171">
        <v>2</v>
      </c>
      <c r="H171">
        <v>2</v>
      </c>
      <c r="I171">
        <v>5</v>
      </c>
      <c r="J171">
        <v>45</v>
      </c>
      <c r="K171">
        <v>1.1599999999999999</v>
      </c>
      <c r="L171">
        <v>228</v>
      </c>
      <c r="M171">
        <v>5.9</v>
      </c>
      <c r="N171">
        <v>53</v>
      </c>
      <c r="O171" s="1">
        <v>1.3662222222222222</v>
      </c>
      <c r="P171" s="2">
        <v>43.144089184673319</v>
      </c>
      <c r="Q171" s="1">
        <v>1.1121587434271345</v>
      </c>
      <c r="R171">
        <v>1</v>
      </c>
      <c r="U171">
        <v>7</v>
      </c>
      <c r="V171">
        <v>2</v>
      </c>
      <c r="W171">
        <v>0</v>
      </c>
      <c r="X171">
        <v>3</v>
      </c>
      <c r="Y171">
        <v>3</v>
      </c>
      <c r="Z171">
        <v>2</v>
      </c>
      <c r="AB171">
        <v>0</v>
      </c>
      <c r="AC171">
        <v>0</v>
      </c>
      <c r="AD171">
        <v>1</v>
      </c>
      <c r="AE171">
        <v>2</v>
      </c>
      <c r="AG171" s="1">
        <f t="shared" si="2"/>
        <v>0.20622222222222231</v>
      </c>
    </row>
    <row r="172" spans="1:33">
      <c r="A172">
        <v>74442</v>
      </c>
      <c r="B172">
        <v>1</v>
      </c>
      <c r="C172">
        <v>63</v>
      </c>
      <c r="D172">
        <v>4</v>
      </c>
      <c r="E172">
        <v>1</v>
      </c>
      <c r="F172">
        <v>1</v>
      </c>
      <c r="G172">
        <v>1</v>
      </c>
      <c r="H172">
        <v>4</v>
      </c>
      <c r="I172">
        <v>1</v>
      </c>
      <c r="J172">
        <v>41</v>
      </c>
      <c r="K172">
        <v>1.06</v>
      </c>
      <c r="L172">
        <v>215</v>
      </c>
      <c r="M172">
        <v>5.56</v>
      </c>
      <c r="N172">
        <v>47</v>
      </c>
      <c r="O172" s="1">
        <v>1.2151219512195122</v>
      </c>
      <c r="P172" s="2">
        <v>45.32726368085725</v>
      </c>
      <c r="Q172" s="1">
        <v>1.1718755976026509</v>
      </c>
      <c r="R172">
        <v>1</v>
      </c>
      <c r="S172">
        <v>2</v>
      </c>
      <c r="U172">
        <v>10</v>
      </c>
      <c r="V172">
        <v>3</v>
      </c>
      <c r="W172">
        <v>3</v>
      </c>
      <c r="X172">
        <v>3</v>
      </c>
      <c r="Y172">
        <v>3</v>
      </c>
      <c r="Z172">
        <v>2</v>
      </c>
      <c r="AA172">
        <v>1</v>
      </c>
      <c r="AB172">
        <v>0</v>
      </c>
      <c r="AC172">
        <v>0</v>
      </c>
      <c r="AD172">
        <v>1</v>
      </c>
      <c r="AE172">
        <v>1</v>
      </c>
      <c r="AF172">
        <v>2</v>
      </c>
      <c r="AG172" s="1">
        <f t="shared" si="2"/>
        <v>0.15512195121951211</v>
      </c>
    </row>
    <row r="173" spans="1:33">
      <c r="A173">
        <v>74445</v>
      </c>
      <c r="B173">
        <v>1</v>
      </c>
      <c r="C173">
        <v>47</v>
      </c>
      <c r="D173">
        <v>3</v>
      </c>
      <c r="E173">
        <v>2</v>
      </c>
      <c r="G173">
        <v>1</v>
      </c>
      <c r="H173">
        <v>4</v>
      </c>
      <c r="I173">
        <v>1</v>
      </c>
      <c r="J173">
        <v>43</v>
      </c>
      <c r="K173">
        <v>1.1100000000000001</v>
      </c>
      <c r="L173">
        <v>139</v>
      </c>
      <c r="M173">
        <v>3.59</v>
      </c>
      <c r="N173">
        <v>40</v>
      </c>
      <c r="O173" s="1">
        <v>1.032558139534884</v>
      </c>
      <c r="P173" s="2">
        <v>44.28058666751901</v>
      </c>
      <c r="Q173" s="1">
        <v>1.1430570046731652</v>
      </c>
      <c r="R173">
        <v>2</v>
      </c>
      <c r="S173">
        <v>2</v>
      </c>
      <c r="U173">
        <v>14</v>
      </c>
      <c r="V173">
        <v>4</v>
      </c>
      <c r="W173">
        <v>3</v>
      </c>
      <c r="X173">
        <v>3</v>
      </c>
      <c r="Y173">
        <v>3</v>
      </c>
      <c r="Z173">
        <v>3</v>
      </c>
      <c r="AA173">
        <v>2</v>
      </c>
      <c r="AB173">
        <v>0</v>
      </c>
      <c r="AC173">
        <v>0</v>
      </c>
      <c r="AD173">
        <v>1</v>
      </c>
      <c r="AE173">
        <v>1</v>
      </c>
      <c r="AF173">
        <v>2</v>
      </c>
      <c r="AG173" s="1">
        <f t="shared" si="2"/>
        <v>-7.7441860465116141E-2</v>
      </c>
    </row>
    <row r="174" spans="1:33">
      <c r="A174">
        <v>74449</v>
      </c>
      <c r="B174">
        <v>1</v>
      </c>
      <c r="C174">
        <v>37</v>
      </c>
      <c r="D174">
        <v>4</v>
      </c>
      <c r="E174">
        <v>2</v>
      </c>
      <c r="G174">
        <v>1</v>
      </c>
      <c r="H174">
        <v>5</v>
      </c>
      <c r="I174">
        <v>1</v>
      </c>
      <c r="J174">
        <v>52</v>
      </c>
      <c r="K174">
        <v>1.34</v>
      </c>
      <c r="L174">
        <v>232</v>
      </c>
      <c r="M174">
        <v>6</v>
      </c>
      <c r="N174">
        <v>56</v>
      </c>
      <c r="O174" s="1">
        <v>1.4430769230769231</v>
      </c>
      <c r="P174" s="2">
        <v>51.463384698696281</v>
      </c>
      <c r="Q174" s="1">
        <v>1.3261718364664041</v>
      </c>
      <c r="R174">
        <v>1</v>
      </c>
      <c r="U174">
        <v>15</v>
      </c>
      <c r="V174">
        <v>3</v>
      </c>
      <c r="W174">
        <v>1</v>
      </c>
      <c r="X174">
        <v>2</v>
      </c>
      <c r="Y174">
        <v>2</v>
      </c>
      <c r="Z174">
        <v>2</v>
      </c>
      <c r="AA174">
        <v>1</v>
      </c>
      <c r="AB174">
        <v>4</v>
      </c>
      <c r="AC174">
        <v>0</v>
      </c>
      <c r="AD174">
        <v>1</v>
      </c>
      <c r="AE174">
        <v>1</v>
      </c>
      <c r="AF174">
        <v>2</v>
      </c>
      <c r="AG174" s="1">
        <f t="shared" si="2"/>
        <v>0.10307692307692307</v>
      </c>
    </row>
    <row r="175" spans="1:33">
      <c r="A175">
        <v>74454</v>
      </c>
      <c r="B175">
        <v>1</v>
      </c>
      <c r="C175">
        <v>45</v>
      </c>
      <c r="D175">
        <v>6</v>
      </c>
      <c r="E175">
        <v>2</v>
      </c>
      <c r="G175">
        <v>2</v>
      </c>
      <c r="H175">
        <v>5</v>
      </c>
      <c r="I175">
        <v>3</v>
      </c>
      <c r="J175">
        <v>38</v>
      </c>
      <c r="K175">
        <v>0.98</v>
      </c>
      <c r="L175">
        <v>242</v>
      </c>
      <c r="M175">
        <v>6.26</v>
      </c>
      <c r="N175">
        <v>37</v>
      </c>
      <c r="O175" s="1">
        <v>0.9542105263157894</v>
      </c>
      <c r="P175" s="2">
        <v>35.56340742186061</v>
      </c>
      <c r="Q175" s="1">
        <v>0.91716155982693148</v>
      </c>
      <c r="R175">
        <v>1</v>
      </c>
      <c r="S175">
        <v>2</v>
      </c>
      <c r="U175">
        <v>15</v>
      </c>
      <c r="V175">
        <v>3</v>
      </c>
      <c r="W175">
        <v>0</v>
      </c>
      <c r="X175">
        <v>3</v>
      </c>
      <c r="Y175">
        <v>3</v>
      </c>
      <c r="Z175">
        <v>1</v>
      </c>
      <c r="AA175">
        <v>7</v>
      </c>
      <c r="AB175">
        <v>0</v>
      </c>
      <c r="AC175">
        <v>0</v>
      </c>
      <c r="AD175">
        <v>1</v>
      </c>
      <c r="AE175">
        <v>1</v>
      </c>
      <c r="AF175">
        <v>2</v>
      </c>
      <c r="AG175" s="1">
        <f t="shared" si="2"/>
        <v>-2.5789473684210584E-2</v>
      </c>
    </row>
    <row r="176" spans="1:33">
      <c r="A176">
        <v>74463</v>
      </c>
      <c r="B176">
        <v>1</v>
      </c>
      <c r="C176">
        <v>45</v>
      </c>
      <c r="D176">
        <v>3</v>
      </c>
      <c r="E176">
        <v>2</v>
      </c>
      <c r="G176">
        <v>1</v>
      </c>
      <c r="H176">
        <v>4</v>
      </c>
      <c r="I176">
        <v>3</v>
      </c>
      <c r="J176">
        <v>38</v>
      </c>
      <c r="K176">
        <v>0.98</v>
      </c>
      <c r="L176">
        <v>209</v>
      </c>
      <c r="M176">
        <v>5.4</v>
      </c>
      <c r="N176">
        <v>41</v>
      </c>
      <c r="O176" s="1">
        <v>1.0573684210526315</v>
      </c>
      <c r="P176" s="2">
        <v>40.055074141322415</v>
      </c>
      <c r="Q176" s="1">
        <v>1.0329992804867361</v>
      </c>
      <c r="R176">
        <v>2</v>
      </c>
      <c r="S176">
        <v>2</v>
      </c>
      <c r="U176">
        <v>14</v>
      </c>
      <c r="V176">
        <v>5</v>
      </c>
      <c r="W176">
        <v>2</v>
      </c>
      <c r="X176">
        <v>2</v>
      </c>
      <c r="Y176">
        <v>2</v>
      </c>
      <c r="Z176">
        <v>2</v>
      </c>
      <c r="AA176">
        <v>5</v>
      </c>
      <c r="AB176">
        <v>0</v>
      </c>
      <c r="AC176">
        <v>2</v>
      </c>
      <c r="AD176">
        <v>1</v>
      </c>
      <c r="AE176">
        <v>1</v>
      </c>
      <c r="AF176">
        <v>2</v>
      </c>
      <c r="AG176" s="1">
        <f t="shared" si="2"/>
        <v>7.7368421052631531E-2</v>
      </c>
    </row>
    <row r="177" spans="1:33">
      <c r="A177">
        <v>74464</v>
      </c>
      <c r="B177">
        <v>1</v>
      </c>
      <c r="C177">
        <v>45</v>
      </c>
      <c r="D177">
        <v>7</v>
      </c>
      <c r="E177">
        <v>2</v>
      </c>
      <c r="G177">
        <v>2</v>
      </c>
      <c r="H177">
        <v>3</v>
      </c>
      <c r="I177">
        <v>1</v>
      </c>
      <c r="J177">
        <v>19</v>
      </c>
      <c r="K177">
        <v>0.49</v>
      </c>
      <c r="L177">
        <v>197</v>
      </c>
      <c r="M177">
        <v>5.09</v>
      </c>
      <c r="N177">
        <v>16</v>
      </c>
      <c r="O177" s="1">
        <v>0.4126315789473684</v>
      </c>
      <c r="P177" s="2">
        <v>21.761251078217384</v>
      </c>
      <c r="Q177" s="1">
        <v>0.56121121201718516</v>
      </c>
      <c r="R177">
        <v>1</v>
      </c>
      <c r="S177">
        <v>2</v>
      </c>
      <c r="U177">
        <v>1</v>
      </c>
      <c r="V177">
        <v>5</v>
      </c>
      <c r="W177">
        <v>2</v>
      </c>
      <c r="AB177">
        <v>0</v>
      </c>
      <c r="AC177">
        <v>0</v>
      </c>
      <c r="AD177">
        <v>1</v>
      </c>
      <c r="AE177">
        <v>1</v>
      </c>
      <c r="AF177">
        <v>2</v>
      </c>
      <c r="AG177" s="1">
        <f t="shared" si="2"/>
        <v>-7.7368421052631586E-2</v>
      </c>
    </row>
    <row r="178" spans="1:33">
      <c r="A178">
        <v>74465</v>
      </c>
      <c r="B178">
        <v>1</v>
      </c>
      <c r="C178">
        <v>80</v>
      </c>
      <c r="D178">
        <v>1</v>
      </c>
      <c r="E178">
        <v>1</v>
      </c>
      <c r="F178">
        <v>2</v>
      </c>
      <c r="G178">
        <v>1</v>
      </c>
      <c r="H178">
        <v>1</v>
      </c>
      <c r="I178">
        <v>1</v>
      </c>
      <c r="J178">
        <v>37</v>
      </c>
      <c r="K178">
        <v>0.96</v>
      </c>
      <c r="L178">
        <v>183</v>
      </c>
      <c r="M178">
        <v>4.7300000000000004</v>
      </c>
      <c r="N178">
        <v>47</v>
      </c>
      <c r="O178" s="1">
        <v>1.2194594594594594</v>
      </c>
      <c r="P178" s="2">
        <v>40.871496423184681</v>
      </c>
      <c r="Q178" s="1">
        <v>1.0604496369258727</v>
      </c>
      <c r="R178">
        <v>1</v>
      </c>
      <c r="S178">
        <v>1</v>
      </c>
      <c r="T178">
        <v>2</v>
      </c>
      <c r="U178">
        <v>5</v>
      </c>
      <c r="V178">
        <v>3</v>
      </c>
      <c r="W178">
        <v>2</v>
      </c>
      <c r="X178">
        <v>3</v>
      </c>
      <c r="Y178">
        <v>3</v>
      </c>
      <c r="Z178">
        <v>2</v>
      </c>
      <c r="AB178">
        <v>4</v>
      </c>
      <c r="AC178">
        <v>12</v>
      </c>
      <c r="AD178">
        <v>1</v>
      </c>
      <c r="AE178">
        <v>1</v>
      </c>
      <c r="AF178">
        <v>2</v>
      </c>
      <c r="AG178" s="1">
        <f t="shared" si="2"/>
        <v>0.25945945945945947</v>
      </c>
    </row>
    <row r="179" spans="1:33">
      <c r="A179">
        <v>74466</v>
      </c>
      <c r="B179">
        <v>1</v>
      </c>
      <c r="C179">
        <v>34</v>
      </c>
      <c r="D179">
        <v>3</v>
      </c>
      <c r="E179">
        <v>2</v>
      </c>
      <c r="G179">
        <v>1</v>
      </c>
      <c r="H179">
        <v>2</v>
      </c>
      <c r="I179">
        <v>1</v>
      </c>
      <c r="J179">
        <v>40</v>
      </c>
      <c r="K179">
        <v>1.03</v>
      </c>
      <c r="L179">
        <v>166</v>
      </c>
      <c r="M179">
        <v>4.29</v>
      </c>
      <c r="N179">
        <v>44</v>
      </c>
      <c r="O179" s="1">
        <v>1.133</v>
      </c>
      <c r="P179" s="2">
        <v>43.875283657228245</v>
      </c>
      <c r="Q179" s="1">
        <v>1.1297885541736272</v>
      </c>
      <c r="R179">
        <v>2</v>
      </c>
      <c r="U179">
        <v>7</v>
      </c>
      <c r="V179">
        <v>4</v>
      </c>
      <c r="W179">
        <v>2</v>
      </c>
      <c r="X179">
        <v>3</v>
      </c>
      <c r="Y179">
        <v>1</v>
      </c>
      <c r="Z179">
        <v>1</v>
      </c>
      <c r="AB179">
        <v>0</v>
      </c>
      <c r="AC179">
        <v>9</v>
      </c>
      <c r="AD179">
        <v>1</v>
      </c>
      <c r="AE179">
        <v>2</v>
      </c>
      <c r="AG179" s="1">
        <f t="shared" si="2"/>
        <v>0.10299999999999998</v>
      </c>
    </row>
    <row r="180" spans="1:33">
      <c r="A180">
        <v>74473</v>
      </c>
      <c r="B180">
        <v>1</v>
      </c>
      <c r="C180">
        <v>80</v>
      </c>
      <c r="D180">
        <v>3</v>
      </c>
      <c r="E180">
        <v>1</v>
      </c>
      <c r="F180">
        <v>1</v>
      </c>
      <c r="G180">
        <v>1</v>
      </c>
      <c r="H180">
        <v>5</v>
      </c>
      <c r="I180">
        <v>1</v>
      </c>
      <c r="J180">
        <v>34</v>
      </c>
      <c r="K180">
        <v>0.88</v>
      </c>
      <c r="L180">
        <v>225</v>
      </c>
      <c r="M180">
        <v>5.82</v>
      </c>
      <c r="N180">
        <v>43</v>
      </c>
      <c r="O180" s="1">
        <v>1.1129411764705883</v>
      </c>
      <c r="P180" s="2">
        <v>36.953262194566356</v>
      </c>
      <c r="Q180" s="1">
        <v>0.9564373744475998</v>
      </c>
      <c r="R180">
        <v>2</v>
      </c>
      <c r="S180">
        <v>1</v>
      </c>
      <c r="T180">
        <v>2</v>
      </c>
      <c r="U180">
        <v>4</v>
      </c>
      <c r="V180">
        <v>4</v>
      </c>
      <c r="W180">
        <v>3</v>
      </c>
      <c r="X180">
        <v>3</v>
      </c>
      <c r="Y180">
        <v>3</v>
      </c>
      <c r="Z180">
        <v>3</v>
      </c>
      <c r="AB180">
        <v>0</v>
      </c>
      <c r="AC180">
        <v>0</v>
      </c>
      <c r="AD180">
        <v>2</v>
      </c>
      <c r="AE180">
        <v>1</v>
      </c>
      <c r="AF180">
        <v>2</v>
      </c>
      <c r="AG180" s="1">
        <f t="shared" si="2"/>
        <v>0.23294117647058832</v>
      </c>
    </row>
    <row r="181" spans="1:33">
      <c r="A181">
        <v>74487</v>
      </c>
      <c r="B181">
        <v>1</v>
      </c>
      <c r="C181">
        <v>78</v>
      </c>
      <c r="D181">
        <v>3</v>
      </c>
      <c r="E181">
        <v>2</v>
      </c>
      <c r="G181">
        <v>1</v>
      </c>
      <c r="H181">
        <v>2</v>
      </c>
      <c r="I181">
        <v>1</v>
      </c>
      <c r="J181">
        <v>42</v>
      </c>
      <c r="K181">
        <v>1.0900000000000001</v>
      </c>
      <c r="L181">
        <v>198</v>
      </c>
      <c r="M181">
        <v>5.12</v>
      </c>
      <c r="N181">
        <v>48</v>
      </c>
      <c r="O181" s="1">
        <v>1.245714285714286</v>
      </c>
      <c r="P181" s="2">
        <v>49.476511751635279</v>
      </c>
      <c r="Q181" s="1">
        <v>1.2840332811733919</v>
      </c>
      <c r="R181">
        <v>1</v>
      </c>
      <c r="S181">
        <v>2</v>
      </c>
      <c r="U181">
        <v>8</v>
      </c>
      <c r="V181">
        <v>2</v>
      </c>
      <c r="W181">
        <v>2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2</v>
      </c>
      <c r="AG181" s="1">
        <f t="shared" si="2"/>
        <v>0.15571428571428592</v>
      </c>
    </row>
    <row r="182" spans="1:33">
      <c r="A182">
        <v>74493</v>
      </c>
      <c r="B182">
        <v>1</v>
      </c>
      <c r="C182">
        <v>40</v>
      </c>
      <c r="D182">
        <v>1</v>
      </c>
      <c r="E182">
        <v>2</v>
      </c>
      <c r="G182">
        <v>2</v>
      </c>
      <c r="H182">
        <v>3</v>
      </c>
      <c r="I182">
        <v>6</v>
      </c>
      <c r="J182">
        <v>49</v>
      </c>
      <c r="K182">
        <v>1.27</v>
      </c>
      <c r="L182">
        <v>188</v>
      </c>
      <c r="M182">
        <v>4.8600000000000003</v>
      </c>
      <c r="N182">
        <v>49</v>
      </c>
      <c r="O182" s="1">
        <v>1.27</v>
      </c>
      <c r="P182" s="2">
        <v>49.715121806198198</v>
      </c>
      <c r="Q182" s="1">
        <v>1.2885347896708512</v>
      </c>
      <c r="R182">
        <v>1</v>
      </c>
      <c r="S182">
        <v>1</v>
      </c>
      <c r="T182">
        <v>2</v>
      </c>
      <c r="U182">
        <v>8</v>
      </c>
      <c r="V182">
        <v>3</v>
      </c>
      <c r="W182">
        <v>3</v>
      </c>
      <c r="X182">
        <v>3</v>
      </c>
      <c r="Y182">
        <v>3</v>
      </c>
      <c r="Z182">
        <v>3</v>
      </c>
      <c r="AA182">
        <v>4</v>
      </c>
      <c r="AB182">
        <v>0</v>
      </c>
      <c r="AC182">
        <v>0</v>
      </c>
      <c r="AD182">
        <v>1</v>
      </c>
      <c r="AE182">
        <v>2</v>
      </c>
      <c r="AG182" s="1">
        <f t="shared" si="2"/>
        <v>0</v>
      </c>
    </row>
    <row r="183" spans="1:33">
      <c r="A183">
        <v>74498</v>
      </c>
      <c r="B183">
        <v>1</v>
      </c>
      <c r="C183">
        <v>29</v>
      </c>
      <c r="D183">
        <v>1</v>
      </c>
      <c r="E183">
        <v>2</v>
      </c>
      <c r="G183">
        <v>2</v>
      </c>
      <c r="H183">
        <v>3</v>
      </c>
      <c r="I183">
        <v>1</v>
      </c>
      <c r="J183">
        <v>49</v>
      </c>
      <c r="K183">
        <v>1.27</v>
      </c>
      <c r="L183">
        <v>253</v>
      </c>
      <c r="M183">
        <v>6.54</v>
      </c>
      <c r="N183">
        <v>45</v>
      </c>
      <c r="O183" s="1">
        <v>1.1663265306122448</v>
      </c>
      <c r="P183" s="2">
        <v>48.218412700471504</v>
      </c>
      <c r="Q183" s="1">
        <v>1.2497425332571186</v>
      </c>
      <c r="R183">
        <v>1</v>
      </c>
      <c r="U183">
        <v>8</v>
      </c>
      <c r="V183">
        <v>4</v>
      </c>
      <c r="W183">
        <v>2</v>
      </c>
      <c r="X183">
        <v>3</v>
      </c>
      <c r="Y183">
        <v>2</v>
      </c>
      <c r="Z183">
        <v>2</v>
      </c>
      <c r="AA183">
        <v>2</v>
      </c>
      <c r="AB183">
        <v>1</v>
      </c>
      <c r="AC183">
        <v>2</v>
      </c>
      <c r="AD183">
        <v>1</v>
      </c>
      <c r="AE183">
        <v>2</v>
      </c>
      <c r="AG183" s="1">
        <f t="shared" si="2"/>
        <v>-0.10367346938775523</v>
      </c>
    </row>
    <row r="184" spans="1:33">
      <c r="A184">
        <v>74499</v>
      </c>
      <c r="B184">
        <v>1</v>
      </c>
      <c r="C184">
        <v>59</v>
      </c>
      <c r="D184">
        <v>4</v>
      </c>
      <c r="E184">
        <v>1</v>
      </c>
      <c r="F184">
        <v>2</v>
      </c>
      <c r="G184">
        <v>1</v>
      </c>
      <c r="H184">
        <v>3</v>
      </c>
      <c r="I184">
        <v>3</v>
      </c>
      <c r="J184">
        <v>42</v>
      </c>
      <c r="K184">
        <v>1.0900000000000001</v>
      </c>
      <c r="L184">
        <v>186</v>
      </c>
      <c r="M184">
        <v>4.8099999999999996</v>
      </c>
      <c r="N184">
        <v>50</v>
      </c>
      <c r="O184" s="1">
        <v>1.2976190476190479</v>
      </c>
      <c r="P184" s="2">
        <v>44.608993474167526</v>
      </c>
      <c r="Q184" s="1">
        <v>1.1577095925438716</v>
      </c>
      <c r="R184">
        <v>2</v>
      </c>
      <c r="S184">
        <v>2</v>
      </c>
      <c r="U184">
        <v>3</v>
      </c>
      <c r="V184">
        <v>4</v>
      </c>
      <c r="W184">
        <v>2</v>
      </c>
      <c r="X184">
        <v>2</v>
      </c>
      <c r="Y184">
        <v>2</v>
      </c>
      <c r="Z184">
        <v>3</v>
      </c>
      <c r="AA184">
        <v>0</v>
      </c>
      <c r="AB184">
        <v>4</v>
      </c>
      <c r="AC184">
        <v>0</v>
      </c>
      <c r="AD184">
        <v>1</v>
      </c>
      <c r="AE184">
        <v>1</v>
      </c>
      <c r="AF184">
        <v>2</v>
      </c>
      <c r="AG184" s="1">
        <f t="shared" si="2"/>
        <v>0.20761904761904781</v>
      </c>
    </row>
    <row r="185" spans="1:33">
      <c r="A185">
        <v>74502</v>
      </c>
      <c r="B185">
        <v>1</v>
      </c>
      <c r="C185">
        <v>27</v>
      </c>
      <c r="D185">
        <v>4</v>
      </c>
      <c r="E185">
        <v>2</v>
      </c>
      <c r="G185">
        <v>2</v>
      </c>
      <c r="H185">
        <v>1</v>
      </c>
      <c r="I185">
        <v>1</v>
      </c>
      <c r="J185">
        <v>91</v>
      </c>
      <c r="K185">
        <v>2.35</v>
      </c>
      <c r="L185">
        <v>205</v>
      </c>
      <c r="M185">
        <v>5.3</v>
      </c>
      <c r="N185">
        <v>101</v>
      </c>
      <c r="O185" s="1">
        <v>2.6082417582417583</v>
      </c>
      <c r="P185" s="2">
        <v>99.685403439601686</v>
      </c>
      <c r="Q185" s="1">
        <v>2.5742933855281755</v>
      </c>
      <c r="R185">
        <v>1</v>
      </c>
      <c r="U185">
        <v>2</v>
      </c>
      <c r="V185">
        <v>3</v>
      </c>
      <c r="W185">
        <v>1</v>
      </c>
      <c r="AA185">
        <v>10</v>
      </c>
      <c r="AB185">
        <v>3</v>
      </c>
      <c r="AC185">
        <v>0</v>
      </c>
      <c r="AD185">
        <v>1</v>
      </c>
      <c r="AE185">
        <v>2</v>
      </c>
      <c r="AG185" s="1">
        <f t="shared" si="2"/>
        <v>0.25824175824175821</v>
      </c>
    </row>
    <row r="186" spans="1:33">
      <c r="A186">
        <v>74508</v>
      </c>
      <c r="B186">
        <v>1</v>
      </c>
      <c r="C186">
        <v>80</v>
      </c>
      <c r="D186">
        <v>3</v>
      </c>
      <c r="E186">
        <v>1</v>
      </c>
      <c r="F186">
        <v>1</v>
      </c>
      <c r="G186">
        <v>1</v>
      </c>
      <c r="H186">
        <v>5</v>
      </c>
      <c r="I186">
        <v>1</v>
      </c>
      <c r="J186">
        <v>56</v>
      </c>
      <c r="K186">
        <v>1.45</v>
      </c>
      <c r="L186">
        <v>185</v>
      </c>
      <c r="M186">
        <v>4.78</v>
      </c>
      <c r="N186">
        <v>65</v>
      </c>
      <c r="O186" s="1">
        <v>1.6830357142857142</v>
      </c>
      <c r="P186" s="2">
        <v>60.932577804337342</v>
      </c>
      <c r="Q186" s="1">
        <v>1.5777185324337348</v>
      </c>
      <c r="R186">
        <v>2</v>
      </c>
      <c r="S186">
        <v>2</v>
      </c>
      <c r="U186">
        <v>15</v>
      </c>
      <c r="V186">
        <v>1</v>
      </c>
      <c r="W186">
        <v>2</v>
      </c>
      <c r="X186">
        <v>3</v>
      </c>
      <c r="Y186">
        <v>3</v>
      </c>
      <c r="Z186">
        <v>2</v>
      </c>
      <c r="AA186">
        <v>1</v>
      </c>
      <c r="AB186">
        <v>0</v>
      </c>
      <c r="AC186">
        <v>0</v>
      </c>
      <c r="AD186">
        <v>1</v>
      </c>
      <c r="AE186">
        <v>1</v>
      </c>
      <c r="AF186">
        <v>2</v>
      </c>
      <c r="AG186" s="1">
        <f t="shared" si="2"/>
        <v>0.23303571428571423</v>
      </c>
    </row>
    <row r="187" spans="1:33">
      <c r="A187">
        <v>74510</v>
      </c>
      <c r="B187">
        <v>1</v>
      </c>
      <c r="C187">
        <v>64</v>
      </c>
      <c r="D187">
        <v>3</v>
      </c>
      <c r="E187">
        <v>1</v>
      </c>
      <c r="F187">
        <v>1</v>
      </c>
      <c r="G187">
        <v>1</v>
      </c>
      <c r="H187">
        <v>4</v>
      </c>
      <c r="I187">
        <v>1</v>
      </c>
      <c r="J187">
        <v>32</v>
      </c>
      <c r="K187">
        <v>0.83</v>
      </c>
      <c r="L187">
        <v>180</v>
      </c>
      <c r="M187">
        <v>4.6500000000000004</v>
      </c>
      <c r="N187">
        <v>42</v>
      </c>
      <c r="O187" s="1">
        <v>1.089375</v>
      </c>
      <c r="P187" s="2">
        <v>31.788020082495485</v>
      </c>
      <c r="Q187" s="1">
        <v>0.82450177088972665</v>
      </c>
      <c r="R187">
        <v>2</v>
      </c>
      <c r="S187">
        <v>1</v>
      </c>
      <c r="T187">
        <v>2</v>
      </c>
      <c r="U187">
        <v>15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0</v>
      </c>
      <c r="AB187">
        <v>0</v>
      </c>
      <c r="AC187">
        <v>5</v>
      </c>
      <c r="AD187">
        <v>1</v>
      </c>
      <c r="AE187">
        <v>1</v>
      </c>
      <c r="AF187">
        <v>2</v>
      </c>
      <c r="AG187" s="1">
        <f t="shared" si="2"/>
        <v>0.25937500000000002</v>
      </c>
    </row>
    <row r="188" spans="1:33">
      <c r="A188">
        <v>74511</v>
      </c>
      <c r="B188">
        <v>1</v>
      </c>
      <c r="C188">
        <v>46</v>
      </c>
      <c r="D188">
        <v>3</v>
      </c>
      <c r="E188">
        <v>2</v>
      </c>
      <c r="G188">
        <v>1</v>
      </c>
      <c r="H188">
        <v>5</v>
      </c>
      <c r="I188">
        <v>1</v>
      </c>
      <c r="J188">
        <v>62</v>
      </c>
      <c r="K188">
        <v>1.6</v>
      </c>
      <c r="L188">
        <v>252</v>
      </c>
      <c r="M188">
        <v>6.52</v>
      </c>
      <c r="N188">
        <v>62</v>
      </c>
      <c r="O188" s="1">
        <v>1.6</v>
      </c>
      <c r="P188" s="2">
        <v>53.353463502830287</v>
      </c>
      <c r="Q188" s="1">
        <v>1.376863574266588</v>
      </c>
      <c r="R188">
        <v>2</v>
      </c>
      <c r="S188">
        <v>1</v>
      </c>
      <c r="T188">
        <v>2</v>
      </c>
      <c r="U188">
        <v>15</v>
      </c>
      <c r="V188">
        <v>3</v>
      </c>
      <c r="W188">
        <v>0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2</v>
      </c>
      <c r="AG188" s="1">
        <f t="shared" si="2"/>
        <v>0</v>
      </c>
    </row>
    <row r="189" spans="1:33">
      <c r="A189">
        <v>74512</v>
      </c>
      <c r="B189">
        <v>1</v>
      </c>
      <c r="C189">
        <v>80</v>
      </c>
      <c r="D189">
        <v>3</v>
      </c>
      <c r="E189">
        <v>1</v>
      </c>
      <c r="F189">
        <v>2</v>
      </c>
      <c r="G189">
        <v>1</v>
      </c>
      <c r="H189">
        <v>1</v>
      </c>
      <c r="I189">
        <v>1</v>
      </c>
      <c r="J189">
        <v>38</v>
      </c>
      <c r="K189">
        <v>0.98</v>
      </c>
      <c r="L189">
        <v>232</v>
      </c>
      <c r="M189">
        <v>6</v>
      </c>
      <c r="N189">
        <v>43</v>
      </c>
      <c r="O189" s="1">
        <v>1.1089473684210527</v>
      </c>
      <c r="P189" s="2">
        <v>38.625894489737732</v>
      </c>
      <c r="Q189" s="1">
        <v>0.99614148947218362</v>
      </c>
      <c r="R189">
        <v>1</v>
      </c>
      <c r="S189">
        <v>2</v>
      </c>
      <c r="U189">
        <v>7</v>
      </c>
      <c r="V189">
        <v>3</v>
      </c>
      <c r="W189">
        <v>2</v>
      </c>
      <c r="X189">
        <v>3</v>
      </c>
      <c r="Y189">
        <v>3</v>
      </c>
      <c r="Z189">
        <v>3</v>
      </c>
      <c r="AA189">
        <v>0</v>
      </c>
      <c r="AB189">
        <v>0</v>
      </c>
      <c r="AC189">
        <v>2</v>
      </c>
      <c r="AD189">
        <v>1</v>
      </c>
      <c r="AE189">
        <v>1</v>
      </c>
      <c r="AF189">
        <v>2</v>
      </c>
      <c r="AG189" s="1">
        <f t="shared" si="2"/>
        <v>0.1289473684210527</v>
      </c>
    </row>
    <row r="190" spans="1:33">
      <c r="A190">
        <v>74524</v>
      </c>
      <c r="B190">
        <v>1</v>
      </c>
      <c r="C190">
        <v>47</v>
      </c>
      <c r="D190">
        <v>1</v>
      </c>
      <c r="E190">
        <v>2</v>
      </c>
      <c r="G190">
        <v>2</v>
      </c>
      <c r="H190">
        <v>2</v>
      </c>
      <c r="I190">
        <v>1</v>
      </c>
      <c r="J190">
        <v>66</v>
      </c>
      <c r="K190">
        <v>1.71</v>
      </c>
      <c r="L190">
        <v>203</v>
      </c>
      <c r="M190">
        <v>5.25</v>
      </c>
      <c r="N190">
        <v>67</v>
      </c>
      <c r="O190" s="1">
        <v>1.7359090909090908</v>
      </c>
      <c r="P190" s="2">
        <v>65.863691474123726</v>
      </c>
      <c r="Q190" s="1">
        <v>1.7064683700113874</v>
      </c>
      <c r="R190">
        <v>1</v>
      </c>
      <c r="S190">
        <v>2</v>
      </c>
      <c r="U190">
        <v>4</v>
      </c>
      <c r="V190">
        <v>3</v>
      </c>
      <c r="W190">
        <v>0</v>
      </c>
      <c r="AB190">
        <v>8</v>
      </c>
      <c r="AC190">
        <v>0</v>
      </c>
      <c r="AD190">
        <v>1</v>
      </c>
      <c r="AE190">
        <v>1</v>
      </c>
      <c r="AF190">
        <v>1</v>
      </c>
      <c r="AG190" s="1">
        <f t="shared" si="2"/>
        <v>2.5909090909090882E-2</v>
      </c>
    </row>
    <row r="191" spans="1:33">
      <c r="A191">
        <v>74529</v>
      </c>
      <c r="B191">
        <v>1</v>
      </c>
      <c r="C191">
        <v>51</v>
      </c>
      <c r="D191">
        <v>1</v>
      </c>
      <c r="E191">
        <v>2</v>
      </c>
      <c r="G191">
        <v>2</v>
      </c>
      <c r="H191">
        <v>1</v>
      </c>
      <c r="I191">
        <v>1</v>
      </c>
      <c r="J191">
        <v>50</v>
      </c>
      <c r="K191">
        <v>1.29</v>
      </c>
      <c r="L191">
        <v>214</v>
      </c>
      <c r="M191">
        <v>5.53</v>
      </c>
      <c r="N191">
        <v>58</v>
      </c>
      <c r="O191" s="1">
        <v>1.4964000000000002</v>
      </c>
      <c r="P191" s="2">
        <v>54.31869247057999</v>
      </c>
      <c r="Q191" s="1">
        <v>1.4014222657409638</v>
      </c>
      <c r="R191">
        <v>1</v>
      </c>
      <c r="S191">
        <v>2</v>
      </c>
      <c r="U191">
        <v>6</v>
      </c>
      <c r="V191">
        <v>4</v>
      </c>
      <c r="W191">
        <v>0</v>
      </c>
      <c r="AA191">
        <v>1</v>
      </c>
      <c r="AB191">
        <v>3</v>
      </c>
      <c r="AC191">
        <v>0</v>
      </c>
      <c r="AD191">
        <v>1</v>
      </c>
      <c r="AE191">
        <v>2</v>
      </c>
      <c r="AG191" s="1">
        <f t="shared" si="2"/>
        <v>0.20640000000000014</v>
      </c>
    </row>
    <row r="192" spans="1:33">
      <c r="A192">
        <v>74531</v>
      </c>
      <c r="B192">
        <v>1</v>
      </c>
      <c r="C192">
        <v>72</v>
      </c>
      <c r="D192">
        <v>4</v>
      </c>
      <c r="E192">
        <v>2</v>
      </c>
      <c r="G192">
        <v>1</v>
      </c>
      <c r="H192">
        <v>2</v>
      </c>
      <c r="I192">
        <v>3</v>
      </c>
      <c r="J192">
        <v>53</v>
      </c>
      <c r="K192">
        <v>1.37</v>
      </c>
      <c r="L192">
        <v>146</v>
      </c>
      <c r="M192">
        <v>3.78</v>
      </c>
      <c r="N192">
        <v>62</v>
      </c>
      <c r="O192" s="1">
        <v>1.6026415094339626</v>
      </c>
      <c r="P192" s="2">
        <v>53.27959762534126</v>
      </c>
      <c r="Q192" s="1">
        <v>1.3772273348437269</v>
      </c>
      <c r="R192">
        <v>1</v>
      </c>
      <c r="S192">
        <v>1</v>
      </c>
      <c r="T192">
        <v>2</v>
      </c>
      <c r="U192">
        <v>4</v>
      </c>
      <c r="V192">
        <v>5</v>
      </c>
      <c r="W192">
        <v>1</v>
      </c>
      <c r="X192">
        <v>3</v>
      </c>
      <c r="Y192">
        <v>3</v>
      </c>
      <c r="Z192">
        <v>0</v>
      </c>
      <c r="AB192">
        <v>0</v>
      </c>
      <c r="AC192">
        <v>0</v>
      </c>
      <c r="AD192">
        <v>2</v>
      </c>
      <c r="AE192">
        <v>1</v>
      </c>
      <c r="AF192">
        <v>2</v>
      </c>
      <c r="AG192" s="1">
        <f t="shared" si="2"/>
        <v>0.23264150943396245</v>
      </c>
    </row>
    <row r="193" spans="1:33">
      <c r="A193">
        <v>74532</v>
      </c>
      <c r="B193">
        <v>1</v>
      </c>
      <c r="C193">
        <v>25</v>
      </c>
      <c r="D193">
        <v>1</v>
      </c>
      <c r="E193">
        <v>2</v>
      </c>
      <c r="G193">
        <v>2</v>
      </c>
      <c r="H193">
        <v>1</v>
      </c>
      <c r="I193">
        <v>1</v>
      </c>
      <c r="J193">
        <v>35</v>
      </c>
      <c r="K193">
        <v>0.91</v>
      </c>
      <c r="L193">
        <v>183</v>
      </c>
      <c r="M193">
        <v>4.7300000000000004</v>
      </c>
      <c r="N193">
        <v>36</v>
      </c>
      <c r="O193" s="1">
        <v>0.93599999999999994</v>
      </c>
      <c r="P193" s="2">
        <v>33.805855580938321</v>
      </c>
      <c r="Q193" s="1">
        <v>0.8789522451043964</v>
      </c>
      <c r="R193">
        <v>1</v>
      </c>
      <c r="U193">
        <v>4</v>
      </c>
      <c r="V193">
        <v>3</v>
      </c>
      <c r="W193">
        <v>2</v>
      </c>
      <c r="AA193">
        <v>1</v>
      </c>
      <c r="AB193">
        <v>0</v>
      </c>
      <c r="AC193">
        <v>3</v>
      </c>
      <c r="AD193">
        <v>1</v>
      </c>
      <c r="AE193">
        <v>2</v>
      </c>
      <c r="AG193" s="1">
        <f t="shared" si="2"/>
        <v>2.5999999999999912E-2</v>
      </c>
    </row>
    <row r="194" spans="1:33">
      <c r="A194">
        <v>74534</v>
      </c>
      <c r="B194">
        <v>1</v>
      </c>
      <c r="C194">
        <v>65</v>
      </c>
      <c r="D194">
        <v>3</v>
      </c>
      <c r="E194">
        <v>1</v>
      </c>
      <c r="F194">
        <v>2</v>
      </c>
      <c r="G194">
        <v>1</v>
      </c>
      <c r="H194">
        <v>4</v>
      </c>
      <c r="I194">
        <v>2</v>
      </c>
      <c r="J194">
        <v>47</v>
      </c>
      <c r="K194">
        <v>1.22</v>
      </c>
      <c r="L194">
        <v>164</v>
      </c>
      <c r="M194">
        <v>4.24</v>
      </c>
      <c r="N194">
        <v>53</v>
      </c>
      <c r="O194" s="1">
        <v>1.3757446808510638</v>
      </c>
      <c r="P194" s="2">
        <v>46.306203345045823</v>
      </c>
      <c r="Q194" s="1">
        <v>1.2019908102331043</v>
      </c>
      <c r="R194">
        <v>2</v>
      </c>
      <c r="S194">
        <v>2</v>
      </c>
      <c r="U194">
        <v>6</v>
      </c>
      <c r="V194">
        <v>4</v>
      </c>
      <c r="W194">
        <v>1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2</v>
      </c>
      <c r="AG194" s="1">
        <f t="shared" si="2"/>
        <v>0.15574468085106385</v>
      </c>
    </row>
    <row r="195" spans="1:33">
      <c r="A195">
        <v>74536</v>
      </c>
      <c r="B195">
        <v>1</v>
      </c>
      <c r="C195">
        <v>65</v>
      </c>
      <c r="D195">
        <v>2</v>
      </c>
      <c r="E195">
        <v>1</v>
      </c>
      <c r="F195">
        <v>1</v>
      </c>
      <c r="G195">
        <v>2</v>
      </c>
      <c r="H195">
        <v>4</v>
      </c>
      <c r="I195">
        <v>1</v>
      </c>
      <c r="J195">
        <v>51</v>
      </c>
      <c r="K195">
        <v>1.32</v>
      </c>
      <c r="L195">
        <v>170</v>
      </c>
      <c r="M195">
        <v>4.4000000000000004</v>
      </c>
      <c r="N195">
        <v>54</v>
      </c>
      <c r="O195" s="1">
        <v>1.3976470588235295</v>
      </c>
      <c r="P195" s="2">
        <v>60.014292790941667</v>
      </c>
      <c r="Q195" s="1">
        <v>1.553311107530255</v>
      </c>
      <c r="R195">
        <v>2</v>
      </c>
      <c r="S195">
        <v>1</v>
      </c>
      <c r="T195">
        <v>2</v>
      </c>
      <c r="U195">
        <v>6</v>
      </c>
      <c r="V195">
        <v>4</v>
      </c>
      <c r="W195">
        <v>2</v>
      </c>
      <c r="X195">
        <v>1</v>
      </c>
      <c r="Y195">
        <v>2</v>
      </c>
      <c r="Z195">
        <v>1</v>
      </c>
      <c r="AA195">
        <v>1</v>
      </c>
      <c r="AB195">
        <v>0</v>
      </c>
      <c r="AC195">
        <v>8</v>
      </c>
      <c r="AD195">
        <v>1</v>
      </c>
      <c r="AE195">
        <v>1</v>
      </c>
      <c r="AF195">
        <v>1</v>
      </c>
      <c r="AG195" s="1">
        <f t="shared" ref="AG195:AG258" si="3">O:O-K:K</f>
        <v>7.7647058823529402E-2</v>
      </c>
    </row>
    <row r="196" spans="1:33">
      <c r="A196">
        <v>74539</v>
      </c>
      <c r="B196">
        <v>1</v>
      </c>
      <c r="C196">
        <v>55</v>
      </c>
      <c r="D196">
        <v>4</v>
      </c>
      <c r="E196">
        <v>2</v>
      </c>
      <c r="G196">
        <v>1</v>
      </c>
      <c r="H196">
        <v>3</v>
      </c>
      <c r="I196">
        <v>1</v>
      </c>
      <c r="J196">
        <v>30</v>
      </c>
      <c r="K196">
        <v>0.78</v>
      </c>
      <c r="L196">
        <v>273</v>
      </c>
      <c r="M196">
        <v>7.06</v>
      </c>
      <c r="N196">
        <v>40</v>
      </c>
      <c r="O196" s="1">
        <v>1.04</v>
      </c>
      <c r="P196" s="2">
        <v>27.906393172233564</v>
      </c>
      <c r="Q196" s="1">
        <v>0.72556622247807268</v>
      </c>
      <c r="R196">
        <v>2</v>
      </c>
      <c r="S196">
        <v>2</v>
      </c>
      <c r="U196">
        <v>10</v>
      </c>
      <c r="V196">
        <v>3</v>
      </c>
      <c r="W196">
        <v>2</v>
      </c>
      <c r="X196">
        <v>3</v>
      </c>
      <c r="Y196">
        <v>3</v>
      </c>
      <c r="Z196">
        <v>2</v>
      </c>
      <c r="AB196">
        <v>0</v>
      </c>
      <c r="AC196">
        <v>0</v>
      </c>
      <c r="AD196">
        <v>1</v>
      </c>
      <c r="AE196">
        <v>1</v>
      </c>
      <c r="AF196">
        <v>2</v>
      </c>
      <c r="AG196" s="1">
        <f t="shared" si="3"/>
        <v>0.26</v>
      </c>
    </row>
    <row r="197" spans="1:33">
      <c r="A197">
        <v>74542</v>
      </c>
      <c r="B197">
        <v>1</v>
      </c>
      <c r="C197">
        <v>46</v>
      </c>
      <c r="D197">
        <v>3</v>
      </c>
      <c r="E197">
        <v>2</v>
      </c>
      <c r="G197">
        <v>1</v>
      </c>
      <c r="H197">
        <v>2</v>
      </c>
      <c r="I197">
        <v>5</v>
      </c>
      <c r="J197">
        <v>57</v>
      </c>
      <c r="K197">
        <v>1.47</v>
      </c>
      <c r="L197">
        <v>129</v>
      </c>
      <c r="M197">
        <v>3.34</v>
      </c>
      <c r="N197">
        <v>57</v>
      </c>
      <c r="O197" s="1">
        <v>1.4699999999999998</v>
      </c>
      <c r="P197" s="2">
        <v>59.943913331922779</v>
      </c>
      <c r="Q197" s="1">
        <v>1.5459219754022191</v>
      </c>
      <c r="R197">
        <v>2</v>
      </c>
      <c r="S197">
        <v>2</v>
      </c>
      <c r="U197">
        <v>1</v>
      </c>
      <c r="V197">
        <v>3</v>
      </c>
      <c r="W197">
        <v>0</v>
      </c>
      <c r="AB197">
        <v>0</v>
      </c>
      <c r="AC197">
        <v>0</v>
      </c>
      <c r="AD197">
        <v>2</v>
      </c>
      <c r="AE197">
        <v>1</v>
      </c>
      <c r="AF197">
        <v>1</v>
      </c>
      <c r="AG197" s="1">
        <f t="shared" si="3"/>
        <v>0</v>
      </c>
    </row>
    <row r="198" spans="1:33">
      <c r="A198">
        <v>74547</v>
      </c>
      <c r="B198">
        <v>1</v>
      </c>
      <c r="C198">
        <v>43</v>
      </c>
      <c r="D198">
        <v>3</v>
      </c>
      <c r="E198">
        <v>2</v>
      </c>
      <c r="G198">
        <v>1</v>
      </c>
      <c r="H198">
        <v>4</v>
      </c>
      <c r="I198">
        <v>3</v>
      </c>
      <c r="J198">
        <v>39</v>
      </c>
      <c r="K198">
        <v>1.01</v>
      </c>
      <c r="L198">
        <v>132</v>
      </c>
      <c r="M198">
        <v>3.41</v>
      </c>
      <c r="N198">
        <v>42</v>
      </c>
      <c r="O198" s="1">
        <v>1.0876923076923077</v>
      </c>
      <c r="P198" s="2">
        <v>42.567360296855249</v>
      </c>
      <c r="Q198" s="1">
        <v>1.1023854846108667</v>
      </c>
      <c r="R198">
        <v>2</v>
      </c>
      <c r="S198">
        <v>1</v>
      </c>
      <c r="T198">
        <v>2</v>
      </c>
      <c r="U198">
        <v>6</v>
      </c>
      <c r="V198">
        <v>5</v>
      </c>
      <c r="W198">
        <v>3</v>
      </c>
      <c r="X198">
        <v>3</v>
      </c>
      <c r="Y198">
        <v>3</v>
      </c>
      <c r="Z198">
        <v>3</v>
      </c>
      <c r="AB198">
        <v>2</v>
      </c>
      <c r="AC198">
        <v>6</v>
      </c>
      <c r="AD198">
        <v>1</v>
      </c>
      <c r="AE198">
        <v>2</v>
      </c>
      <c r="AG198" s="1">
        <f t="shared" si="3"/>
        <v>7.7692307692307727E-2</v>
      </c>
    </row>
    <row r="199" spans="1:33">
      <c r="A199">
        <v>74560</v>
      </c>
      <c r="B199">
        <v>1</v>
      </c>
      <c r="C199">
        <v>36</v>
      </c>
      <c r="D199">
        <v>3</v>
      </c>
      <c r="E199">
        <v>2</v>
      </c>
      <c r="G199">
        <v>1</v>
      </c>
      <c r="H199">
        <v>3</v>
      </c>
      <c r="I199">
        <v>1</v>
      </c>
      <c r="J199">
        <v>44</v>
      </c>
      <c r="K199">
        <v>1.1399999999999999</v>
      </c>
      <c r="L199">
        <v>197</v>
      </c>
      <c r="M199">
        <v>5.09</v>
      </c>
      <c r="N199">
        <v>42</v>
      </c>
      <c r="O199" s="1">
        <v>1.0881818181818181</v>
      </c>
      <c r="P199" s="2">
        <v>50.165734903801408</v>
      </c>
      <c r="Q199" s="1">
        <v>1.2997485861439453</v>
      </c>
      <c r="R199">
        <v>2</v>
      </c>
      <c r="U199">
        <v>4</v>
      </c>
      <c r="V199">
        <v>3</v>
      </c>
      <c r="W199">
        <v>1</v>
      </c>
      <c r="X199">
        <v>3</v>
      </c>
      <c r="Y199">
        <v>2</v>
      </c>
      <c r="Z199">
        <v>1</v>
      </c>
      <c r="AB199">
        <v>0</v>
      </c>
      <c r="AC199">
        <v>4</v>
      </c>
      <c r="AD199">
        <v>1</v>
      </c>
      <c r="AE199">
        <v>1</v>
      </c>
      <c r="AF199">
        <v>2</v>
      </c>
      <c r="AG199" s="1">
        <f t="shared" si="3"/>
        <v>-5.1818181818181763E-2</v>
      </c>
    </row>
    <row r="200" spans="1:33">
      <c r="A200">
        <v>74562</v>
      </c>
      <c r="B200">
        <v>1</v>
      </c>
      <c r="C200">
        <v>62</v>
      </c>
      <c r="D200">
        <v>3</v>
      </c>
      <c r="E200">
        <v>2</v>
      </c>
      <c r="G200">
        <v>1</v>
      </c>
      <c r="H200">
        <v>4</v>
      </c>
      <c r="I200">
        <v>1</v>
      </c>
      <c r="J200">
        <v>32</v>
      </c>
      <c r="K200">
        <v>0.83</v>
      </c>
      <c r="L200">
        <v>211</v>
      </c>
      <c r="M200">
        <v>5.46</v>
      </c>
      <c r="N200">
        <v>36</v>
      </c>
      <c r="O200" s="1">
        <v>0.93374999999999997</v>
      </c>
      <c r="P200" s="2">
        <v>33.477771990282641</v>
      </c>
      <c r="Q200" s="1">
        <v>0.86832971099795597</v>
      </c>
      <c r="R200">
        <v>2</v>
      </c>
      <c r="S200">
        <v>2</v>
      </c>
      <c r="U200">
        <v>10</v>
      </c>
      <c r="V200">
        <v>3</v>
      </c>
      <c r="W200">
        <v>1</v>
      </c>
      <c r="X200">
        <v>3</v>
      </c>
      <c r="Y200">
        <v>2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2</v>
      </c>
      <c r="AG200" s="1">
        <f t="shared" si="3"/>
        <v>0.10375000000000001</v>
      </c>
    </row>
    <row r="201" spans="1:33">
      <c r="A201">
        <v>74565</v>
      </c>
      <c r="B201">
        <v>1</v>
      </c>
      <c r="C201">
        <v>66</v>
      </c>
      <c r="D201">
        <v>2</v>
      </c>
      <c r="E201">
        <v>2</v>
      </c>
      <c r="G201">
        <v>2</v>
      </c>
      <c r="H201">
        <v>1</v>
      </c>
      <c r="I201">
        <v>1</v>
      </c>
      <c r="J201">
        <v>51</v>
      </c>
      <c r="K201">
        <v>1.32</v>
      </c>
      <c r="L201">
        <v>166</v>
      </c>
      <c r="M201">
        <v>4.29</v>
      </c>
      <c r="N201">
        <v>57</v>
      </c>
      <c r="O201" s="1">
        <v>1.4752941176470591</v>
      </c>
      <c r="P201" s="2">
        <v>57.25598208901863</v>
      </c>
      <c r="Q201" s="1">
        <v>1.4819195364216589</v>
      </c>
      <c r="R201">
        <v>1</v>
      </c>
      <c r="S201">
        <v>1</v>
      </c>
      <c r="T201">
        <v>1</v>
      </c>
      <c r="U201">
        <v>77</v>
      </c>
      <c r="V201">
        <v>3</v>
      </c>
      <c r="W201">
        <v>0</v>
      </c>
      <c r="AB201">
        <v>0</v>
      </c>
      <c r="AC201">
        <v>1</v>
      </c>
      <c r="AD201">
        <v>2</v>
      </c>
      <c r="AE201">
        <v>1</v>
      </c>
      <c r="AF201">
        <v>2</v>
      </c>
      <c r="AG201" s="1">
        <f t="shared" si="3"/>
        <v>0.15529411764705903</v>
      </c>
    </row>
    <row r="202" spans="1:33">
      <c r="A202">
        <v>74571</v>
      </c>
      <c r="B202">
        <v>1</v>
      </c>
      <c r="C202">
        <v>53</v>
      </c>
      <c r="D202">
        <v>3</v>
      </c>
      <c r="E202">
        <v>2</v>
      </c>
      <c r="G202">
        <v>1</v>
      </c>
      <c r="H202">
        <v>5</v>
      </c>
      <c r="I202">
        <v>1</v>
      </c>
      <c r="J202">
        <v>60</v>
      </c>
      <c r="K202">
        <v>1.55</v>
      </c>
      <c r="L202">
        <v>192</v>
      </c>
      <c r="M202">
        <v>4.97</v>
      </c>
      <c r="N202">
        <v>70</v>
      </c>
      <c r="O202" s="1">
        <v>1.8083333333333333</v>
      </c>
      <c r="P202" s="2">
        <v>64.640879001281718</v>
      </c>
      <c r="Q202" s="1">
        <v>1.6698893741997778</v>
      </c>
      <c r="R202">
        <v>2</v>
      </c>
      <c r="S202">
        <v>2</v>
      </c>
      <c r="U202">
        <v>15</v>
      </c>
      <c r="V202">
        <v>2</v>
      </c>
      <c r="W202">
        <v>3</v>
      </c>
      <c r="X202">
        <v>3</v>
      </c>
      <c r="Y202">
        <v>3</v>
      </c>
      <c r="Z202">
        <v>2</v>
      </c>
      <c r="AA202">
        <v>1</v>
      </c>
      <c r="AB202">
        <v>0</v>
      </c>
      <c r="AC202">
        <v>1</v>
      </c>
      <c r="AD202">
        <v>1</v>
      </c>
      <c r="AE202">
        <v>1</v>
      </c>
      <c r="AF202">
        <v>2</v>
      </c>
      <c r="AG202" s="1">
        <f t="shared" si="3"/>
        <v>0.2583333333333333</v>
      </c>
    </row>
    <row r="203" spans="1:33">
      <c r="A203">
        <v>74579</v>
      </c>
      <c r="B203">
        <v>1</v>
      </c>
      <c r="C203">
        <v>51</v>
      </c>
      <c r="D203">
        <v>6</v>
      </c>
      <c r="E203">
        <v>2</v>
      </c>
      <c r="G203">
        <v>2</v>
      </c>
      <c r="H203">
        <v>3</v>
      </c>
      <c r="I203">
        <v>6</v>
      </c>
      <c r="J203">
        <v>41</v>
      </c>
      <c r="K203">
        <v>1.06</v>
      </c>
      <c r="L203">
        <v>136</v>
      </c>
      <c r="M203">
        <v>3.52</v>
      </c>
      <c r="N203">
        <v>40</v>
      </c>
      <c r="O203" s="1">
        <v>1.0341463414634147</v>
      </c>
      <c r="P203" s="2">
        <v>38.21513244655101</v>
      </c>
      <c r="Q203" s="1">
        <v>0.98800098520351398</v>
      </c>
      <c r="R203">
        <v>1</v>
      </c>
      <c r="S203">
        <v>2</v>
      </c>
      <c r="U203">
        <v>3</v>
      </c>
      <c r="V203">
        <v>5</v>
      </c>
      <c r="W203">
        <v>1</v>
      </c>
      <c r="AB203">
        <v>0</v>
      </c>
      <c r="AC203">
        <v>0</v>
      </c>
      <c r="AD203">
        <v>2</v>
      </c>
      <c r="AE203">
        <v>1</v>
      </c>
      <c r="AF203">
        <v>2</v>
      </c>
      <c r="AG203" s="1">
        <f t="shared" si="3"/>
        <v>-2.5853658536585389E-2</v>
      </c>
    </row>
    <row r="204" spans="1:33">
      <c r="A204">
        <v>74581</v>
      </c>
      <c r="B204">
        <v>1</v>
      </c>
      <c r="C204">
        <v>75</v>
      </c>
      <c r="D204">
        <v>1</v>
      </c>
      <c r="E204">
        <v>2</v>
      </c>
      <c r="G204">
        <v>1</v>
      </c>
      <c r="H204">
        <v>2</v>
      </c>
      <c r="I204">
        <v>2</v>
      </c>
      <c r="J204">
        <v>72</v>
      </c>
      <c r="K204">
        <v>1.86</v>
      </c>
      <c r="L204">
        <v>136</v>
      </c>
      <c r="M204">
        <v>3.52</v>
      </c>
      <c r="N204">
        <v>67</v>
      </c>
      <c r="O204" s="1">
        <v>1.7308333333333334</v>
      </c>
      <c r="P204" s="2">
        <v>77.209271205865235</v>
      </c>
      <c r="Q204" s="1">
        <v>1.9945728394848521</v>
      </c>
      <c r="R204">
        <v>1</v>
      </c>
      <c r="S204">
        <v>2</v>
      </c>
      <c r="U204">
        <v>4</v>
      </c>
      <c r="V204">
        <v>3</v>
      </c>
      <c r="W204">
        <v>2</v>
      </c>
      <c r="X204">
        <v>3</v>
      </c>
      <c r="Y204">
        <v>1</v>
      </c>
      <c r="Z204">
        <v>2</v>
      </c>
      <c r="AA204">
        <v>2</v>
      </c>
      <c r="AB204">
        <v>2</v>
      </c>
      <c r="AC204">
        <v>2</v>
      </c>
      <c r="AD204">
        <v>1</v>
      </c>
      <c r="AE204">
        <v>1</v>
      </c>
      <c r="AF204">
        <v>2</v>
      </c>
      <c r="AG204" s="1">
        <f t="shared" si="3"/>
        <v>-0.12916666666666665</v>
      </c>
    </row>
    <row r="205" spans="1:33">
      <c r="A205">
        <v>74586</v>
      </c>
      <c r="B205">
        <v>1</v>
      </c>
      <c r="C205">
        <v>24</v>
      </c>
      <c r="D205">
        <v>7</v>
      </c>
      <c r="E205">
        <v>2</v>
      </c>
      <c r="G205">
        <v>1</v>
      </c>
      <c r="H205">
        <v>2</v>
      </c>
      <c r="I205">
        <v>6</v>
      </c>
      <c r="J205">
        <v>65</v>
      </c>
      <c r="K205">
        <v>1.68</v>
      </c>
      <c r="L205">
        <v>149</v>
      </c>
      <c r="M205">
        <v>3.85</v>
      </c>
      <c r="N205">
        <v>69</v>
      </c>
      <c r="O205" s="1">
        <v>1.7833846153846153</v>
      </c>
      <c r="P205" s="2">
        <v>67.436450196149593</v>
      </c>
      <c r="Q205" s="1">
        <v>1.7429728666081741</v>
      </c>
      <c r="R205">
        <v>2</v>
      </c>
      <c r="U205">
        <v>6</v>
      </c>
      <c r="V205">
        <v>4</v>
      </c>
      <c r="W205">
        <v>2</v>
      </c>
      <c r="X205">
        <v>3</v>
      </c>
      <c r="Y205">
        <v>3</v>
      </c>
      <c r="Z205">
        <v>2</v>
      </c>
      <c r="AA205">
        <v>6</v>
      </c>
      <c r="AB205">
        <v>15</v>
      </c>
      <c r="AC205">
        <v>1</v>
      </c>
      <c r="AD205">
        <v>1</v>
      </c>
      <c r="AE205">
        <v>1</v>
      </c>
      <c r="AF205">
        <v>2</v>
      </c>
      <c r="AG205" s="1">
        <f t="shared" si="3"/>
        <v>0.10338461538461541</v>
      </c>
    </row>
    <row r="206" spans="1:33">
      <c r="A206">
        <v>74587</v>
      </c>
      <c r="B206">
        <v>1</v>
      </c>
      <c r="C206">
        <v>66</v>
      </c>
      <c r="D206">
        <v>1</v>
      </c>
      <c r="E206">
        <v>1</v>
      </c>
      <c r="F206">
        <v>1</v>
      </c>
      <c r="G206">
        <v>1</v>
      </c>
      <c r="H206">
        <v>5</v>
      </c>
      <c r="I206">
        <v>1</v>
      </c>
      <c r="J206">
        <v>61</v>
      </c>
      <c r="K206">
        <v>1.58</v>
      </c>
      <c r="L206">
        <v>215</v>
      </c>
      <c r="M206">
        <v>5.56</v>
      </c>
      <c r="N206">
        <v>60</v>
      </c>
      <c r="O206" s="1">
        <v>1.5540983606557379</v>
      </c>
      <c r="P206" s="2">
        <v>61.771867466930942</v>
      </c>
      <c r="Q206" s="1">
        <v>1.5999926327500147</v>
      </c>
      <c r="R206">
        <v>2</v>
      </c>
      <c r="S206">
        <v>2</v>
      </c>
      <c r="U206">
        <v>14</v>
      </c>
      <c r="V206">
        <v>3</v>
      </c>
      <c r="W206">
        <v>1</v>
      </c>
      <c r="AA206">
        <v>3</v>
      </c>
      <c r="AB206">
        <v>30</v>
      </c>
      <c r="AC206">
        <v>4</v>
      </c>
      <c r="AD206">
        <v>1</v>
      </c>
      <c r="AE206">
        <v>1</v>
      </c>
      <c r="AF206">
        <v>2</v>
      </c>
      <c r="AG206" s="1">
        <f t="shared" si="3"/>
        <v>-2.5901639344262151E-2</v>
      </c>
    </row>
    <row r="207" spans="1:33">
      <c r="A207">
        <v>74589</v>
      </c>
      <c r="B207">
        <v>1</v>
      </c>
      <c r="C207">
        <v>67</v>
      </c>
      <c r="D207">
        <v>3</v>
      </c>
      <c r="E207">
        <v>1</v>
      </c>
      <c r="F207">
        <v>1</v>
      </c>
      <c r="G207">
        <v>1</v>
      </c>
      <c r="H207">
        <v>5</v>
      </c>
      <c r="I207">
        <v>5</v>
      </c>
      <c r="J207">
        <v>58</v>
      </c>
      <c r="K207">
        <v>1.5</v>
      </c>
      <c r="L207">
        <v>222</v>
      </c>
      <c r="M207">
        <v>5.74</v>
      </c>
      <c r="N207">
        <v>57</v>
      </c>
      <c r="O207" s="1">
        <v>1.4741379310344827</v>
      </c>
      <c r="P207" s="2">
        <v>59.208532309070065</v>
      </c>
      <c r="Q207" s="1">
        <v>1.5312551459242258</v>
      </c>
      <c r="R207">
        <v>2</v>
      </c>
      <c r="S207">
        <v>1</v>
      </c>
      <c r="T207">
        <v>2</v>
      </c>
      <c r="U207">
        <v>5</v>
      </c>
      <c r="V207">
        <v>1</v>
      </c>
      <c r="W207">
        <v>0</v>
      </c>
      <c r="X207">
        <v>3</v>
      </c>
      <c r="Y207">
        <v>3</v>
      </c>
      <c r="Z207">
        <v>1</v>
      </c>
      <c r="AA207">
        <v>2</v>
      </c>
      <c r="AB207">
        <v>2</v>
      </c>
      <c r="AC207">
        <v>1</v>
      </c>
      <c r="AD207">
        <v>1</v>
      </c>
      <c r="AE207">
        <v>1</v>
      </c>
      <c r="AF207">
        <v>2</v>
      </c>
      <c r="AG207" s="1">
        <f t="shared" si="3"/>
        <v>-2.5862068965517349E-2</v>
      </c>
    </row>
    <row r="208" spans="1:33">
      <c r="A208">
        <v>74590</v>
      </c>
      <c r="B208">
        <v>1</v>
      </c>
      <c r="C208">
        <v>30</v>
      </c>
      <c r="D208">
        <v>3</v>
      </c>
      <c r="E208">
        <v>2</v>
      </c>
      <c r="G208">
        <v>1</v>
      </c>
      <c r="H208">
        <v>2</v>
      </c>
      <c r="I208">
        <v>1</v>
      </c>
      <c r="J208">
        <v>57</v>
      </c>
      <c r="K208">
        <v>1.47</v>
      </c>
      <c r="L208">
        <v>195</v>
      </c>
      <c r="M208">
        <v>5.04</v>
      </c>
      <c r="N208">
        <v>66</v>
      </c>
      <c r="O208" s="1">
        <v>1.7021052631578946</v>
      </c>
      <c r="P208" s="2">
        <v>57.502050245627558</v>
      </c>
      <c r="Q208" s="1">
        <v>1.4829476115977633</v>
      </c>
      <c r="R208">
        <v>2</v>
      </c>
      <c r="V208">
        <v>3</v>
      </c>
      <c r="W208">
        <v>2</v>
      </c>
      <c r="X208">
        <v>3</v>
      </c>
      <c r="Y208">
        <v>3</v>
      </c>
      <c r="Z208">
        <v>3</v>
      </c>
      <c r="AB208">
        <v>0</v>
      </c>
      <c r="AC208">
        <v>0</v>
      </c>
      <c r="AD208">
        <v>2</v>
      </c>
      <c r="AE208">
        <v>2</v>
      </c>
      <c r="AG208" s="1">
        <f t="shared" si="3"/>
        <v>0.23210526315789459</v>
      </c>
    </row>
    <row r="209" spans="1:33">
      <c r="A209">
        <v>74591</v>
      </c>
      <c r="B209">
        <v>1</v>
      </c>
      <c r="C209">
        <v>73</v>
      </c>
      <c r="D209">
        <v>4</v>
      </c>
      <c r="E209">
        <v>2</v>
      </c>
      <c r="G209">
        <v>2</v>
      </c>
      <c r="H209">
        <v>4</v>
      </c>
      <c r="I209">
        <v>1</v>
      </c>
      <c r="J209">
        <v>43</v>
      </c>
      <c r="K209">
        <v>1.1100000000000001</v>
      </c>
      <c r="L209">
        <v>149</v>
      </c>
      <c r="M209">
        <v>3.85</v>
      </c>
      <c r="N209">
        <v>50</v>
      </c>
      <c r="O209" s="1">
        <v>1.2906976744186047</v>
      </c>
      <c r="P209" s="2">
        <v>43.277989804050407</v>
      </c>
      <c r="Q209" s="1">
        <v>1.117176015871999</v>
      </c>
      <c r="R209">
        <v>1</v>
      </c>
      <c r="S209">
        <v>2</v>
      </c>
      <c r="U209">
        <v>5</v>
      </c>
      <c r="V209">
        <v>2</v>
      </c>
      <c r="W209">
        <v>3</v>
      </c>
      <c r="X209">
        <v>1</v>
      </c>
      <c r="Y209">
        <v>3</v>
      </c>
      <c r="Z209">
        <v>1</v>
      </c>
      <c r="AA209">
        <v>2</v>
      </c>
      <c r="AB209">
        <v>0</v>
      </c>
      <c r="AC209">
        <v>2</v>
      </c>
      <c r="AD209">
        <v>2</v>
      </c>
      <c r="AE209">
        <v>1</v>
      </c>
      <c r="AF209">
        <v>2</v>
      </c>
      <c r="AG209" s="1">
        <f t="shared" si="3"/>
        <v>0.18069767441860463</v>
      </c>
    </row>
    <row r="210" spans="1:33">
      <c r="A210">
        <v>74598</v>
      </c>
      <c r="B210">
        <v>1</v>
      </c>
      <c r="C210">
        <v>58</v>
      </c>
      <c r="D210">
        <v>3</v>
      </c>
      <c r="E210">
        <v>2</v>
      </c>
      <c r="G210">
        <v>1</v>
      </c>
      <c r="H210">
        <v>2</v>
      </c>
      <c r="I210">
        <v>1</v>
      </c>
      <c r="J210">
        <v>26</v>
      </c>
      <c r="K210">
        <v>0.67</v>
      </c>
      <c r="L210">
        <v>178</v>
      </c>
      <c r="M210">
        <v>4.5999999999999996</v>
      </c>
      <c r="N210">
        <v>22</v>
      </c>
      <c r="O210" s="1">
        <v>0.56692307692307697</v>
      </c>
      <c r="P210" s="2">
        <v>31.998959999407319</v>
      </c>
      <c r="Q210" s="1">
        <v>0.82458858460011164</v>
      </c>
      <c r="R210">
        <v>2</v>
      </c>
      <c r="S210">
        <v>1</v>
      </c>
      <c r="T210">
        <v>1</v>
      </c>
      <c r="U210">
        <v>14</v>
      </c>
      <c r="V210">
        <v>5</v>
      </c>
      <c r="W210">
        <v>3</v>
      </c>
      <c r="X210">
        <v>3</v>
      </c>
      <c r="Y210">
        <v>3</v>
      </c>
      <c r="Z210">
        <v>3</v>
      </c>
      <c r="AB210">
        <v>0</v>
      </c>
      <c r="AC210">
        <v>0</v>
      </c>
      <c r="AD210">
        <v>2</v>
      </c>
      <c r="AE210">
        <v>1</v>
      </c>
      <c r="AF210">
        <v>1</v>
      </c>
      <c r="AG210" s="1">
        <f t="shared" si="3"/>
        <v>-0.10307692307692307</v>
      </c>
    </row>
    <row r="211" spans="1:33">
      <c r="A211">
        <v>74607</v>
      </c>
      <c r="B211">
        <v>1</v>
      </c>
      <c r="C211">
        <v>68</v>
      </c>
      <c r="D211">
        <v>6</v>
      </c>
      <c r="E211">
        <v>2</v>
      </c>
      <c r="G211">
        <v>2</v>
      </c>
      <c r="H211">
        <v>5</v>
      </c>
      <c r="I211">
        <v>1</v>
      </c>
      <c r="J211">
        <v>53</v>
      </c>
      <c r="K211">
        <v>1.37</v>
      </c>
      <c r="L211">
        <v>146</v>
      </c>
      <c r="M211">
        <v>3.78</v>
      </c>
      <c r="N211">
        <v>48</v>
      </c>
      <c r="O211" s="1">
        <v>1.2407547169811322</v>
      </c>
      <c r="P211" s="2">
        <v>56.852974280592662</v>
      </c>
      <c r="Q211" s="1">
        <v>1.4695957502719237</v>
      </c>
      <c r="R211">
        <v>1</v>
      </c>
      <c r="S211">
        <v>2</v>
      </c>
      <c r="U211">
        <v>77</v>
      </c>
      <c r="V211">
        <v>2</v>
      </c>
      <c r="W211">
        <v>0</v>
      </c>
      <c r="AA211">
        <v>2</v>
      </c>
      <c r="AB211">
        <v>1</v>
      </c>
      <c r="AC211">
        <v>0</v>
      </c>
      <c r="AD211">
        <v>1</v>
      </c>
      <c r="AE211">
        <v>1</v>
      </c>
      <c r="AF211">
        <v>2</v>
      </c>
      <c r="AG211" s="1">
        <f t="shared" si="3"/>
        <v>-0.12924528301886795</v>
      </c>
    </row>
    <row r="212" spans="1:33">
      <c r="A212">
        <v>74611</v>
      </c>
      <c r="B212">
        <v>1</v>
      </c>
      <c r="C212">
        <v>64</v>
      </c>
      <c r="D212">
        <v>1</v>
      </c>
      <c r="E212">
        <v>1</v>
      </c>
      <c r="F212">
        <v>1</v>
      </c>
      <c r="G212">
        <v>1</v>
      </c>
      <c r="H212">
        <v>4</v>
      </c>
      <c r="I212">
        <v>1</v>
      </c>
      <c r="J212">
        <v>73</v>
      </c>
      <c r="K212">
        <v>1.89</v>
      </c>
      <c r="L212">
        <v>192</v>
      </c>
      <c r="M212">
        <v>4.97</v>
      </c>
      <c r="N212">
        <v>77</v>
      </c>
      <c r="O212" s="1">
        <v>1.9935616438356165</v>
      </c>
      <c r="P212" s="2">
        <v>72.952825551860784</v>
      </c>
      <c r="Q212" s="1">
        <v>1.8887786341509158</v>
      </c>
      <c r="R212">
        <v>2</v>
      </c>
      <c r="S212">
        <v>2</v>
      </c>
      <c r="U212">
        <v>9</v>
      </c>
      <c r="V212">
        <v>4</v>
      </c>
      <c r="W212">
        <v>3</v>
      </c>
      <c r="X212">
        <v>3</v>
      </c>
      <c r="Y212">
        <v>2</v>
      </c>
      <c r="Z212">
        <v>2</v>
      </c>
      <c r="AA212">
        <v>2</v>
      </c>
      <c r="AB212">
        <v>0</v>
      </c>
      <c r="AC212">
        <v>0</v>
      </c>
      <c r="AD212">
        <v>1</v>
      </c>
      <c r="AE212">
        <v>1</v>
      </c>
      <c r="AF212">
        <v>2</v>
      </c>
      <c r="AG212" s="1">
        <f t="shared" si="3"/>
        <v>0.10356164383561661</v>
      </c>
    </row>
    <row r="213" spans="1:33">
      <c r="A213">
        <v>74619</v>
      </c>
      <c r="B213">
        <v>1</v>
      </c>
      <c r="C213">
        <v>80</v>
      </c>
      <c r="D213">
        <v>3</v>
      </c>
      <c r="E213">
        <v>1</v>
      </c>
      <c r="F213">
        <v>1</v>
      </c>
      <c r="G213">
        <v>1</v>
      </c>
      <c r="H213">
        <v>3</v>
      </c>
      <c r="I213">
        <v>1</v>
      </c>
      <c r="J213">
        <v>45</v>
      </c>
      <c r="K213">
        <v>1.1599999999999999</v>
      </c>
      <c r="L213">
        <v>119</v>
      </c>
      <c r="M213">
        <v>3.08</v>
      </c>
      <c r="N213">
        <v>52</v>
      </c>
      <c r="O213" s="1">
        <v>1.3404444444444443</v>
      </c>
      <c r="P213" s="2">
        <v>45.631439504459912</v>
      </c>
      <c r="Q213" s="1">
        <v>1.1762771072260776</v>
      </c>
      <c r="R213">
        <v>2</v>
      </c>
      <c r="S213">
        <v>1</v>
      </c>
      <c r="T213">
        <v>2</v>
      </c>
      <c r="U213">
        <v>8</v>
      </c>
      <c r="V213">
        <v>3</v>
      </c>
      <c r="W213">
        <v>1</v>
      </c>
      <c r="X213">
        <v>3</v>
      </c>
      <c r="Y213">
        <v>3</v>
      </c>
      <c r="Z213">
        <v>3</v>
      </c>
      <c r="AA213">
        <v>0</v>
      </c>
      <c r="AB213">
        <v>0</v>
      </c>
      <c r="AC213">
        <v>12</v>
      </c>
      <c r="AD213">
        <v>2</v>
      </c>
      <c r="AE213">
        <v>1</v>
      </c>
      <c r="AF213">
        <v>2</v>
      </c>
      <c r="AG213" s="1">
        <f t="shared" si="3"/>
        <v>0.18044444444444441</v>
      </c>
    </row>
    <row r="214" spans="1:33">
      <c r="A214">
        <v>74631</v>
      </c>
      <c r="B214">
        <v>1</v>
      </c>
      <c r="C214">
        <v>30</v>
      </c>
      <c r="D214">
        <v>2</v>
      </c>
      <c r="E214">
        <v>2</v>
      </c>
      <c r="G214">
        <v>2</v>
      </c>
      <c r="H214">
        <v>1</v>
      </c>
      <c r="I214">
        <v>1</v>
      </c>
      <c r="J214">
        <v>45</v>
      </c>
      <c r="K214">
        <v>1.1599999999999999</v>
      </c>
      <c r="L214">
        <v>215</v>
      </c>
      <c r="M214">
        <v>5.56</v>
      </c>
      <c r="N214">
        <v>43</v>
      </c>
      <c r="O214" s="1">
        <v>1.1084444444444443</v>
      </c>
      <c r="P214" s="2">
        <v>44.167362301746209</v>
      </c>
      <c r="Q214" s="1">
        <v>1.1385364504450133</v>
      </c>
      <c r="R214">
        <v>1</v>
      </c>
      <c r="U214">
        <v>5</v>
      </c>
      <c r="V214">
        <v>4</v>
      </c>
      <c r="W214">
        <v>2</v>
      </c>
      <c r="X214">
        <v>9</v>
      </c>
      <c r="Y214">
        <v>3</v>
      </c>
      <c r="Z214">
        <v>2</v>
      </c>
      <c r="AA214">
        <v>1</v>
      </c>
      <c r="AB214">
        <v>0</v>
      </c>
      <c r="AC214">
        <v>0</v>
      </c>
      <c r="AD214">
        <v>1</v>
      </c>
      <c r="AE214">
        <v>2</v>
      </c>
      <c r="AG214" s="1">
        <f t="shared" si="3"/>
        <v>-5.1555555555555577E-2</v>
      </c>
    </row>
    <row r="215" spans="1:33">
      <c r="A215">
        <v>74632</v>
      </c>
      <c r="B215">
        <v>1</v>
      </c>
      <c r="C215">
        <v>46</v>
      </c>
      <c r="D215">
        <v>4</v>
      </c>
      <c r="E215">
        <v>1</v>
      </c>
      <c r="F215">
        <v>2</v>
      </c>
      <c r="G215">
        <v>1</v>
      </c>
      <c r="H215">
        <v>5</v>
      </c>
      <c r="I215">
        <v>1</v>
      </c>
      <c r="J215">
        <v>103</v>
      </c>
      <c r="K215">
        <v>2.66</v>
      </c>
      <c r="L215">
        <v>183</v>
      </c>
      <c r="M215">
        <v>4.7300000000000004</v>
      </c>
      <c r="N215">
        <v>102</v>
      </c>
      <c r="O215" s="1">
        <v>2.6341747572815533</v>
      </c>
      <c r="P215" s="2">
        <v>101.69117546595194</v>
      </c>
      <c r="Q215" s="1">
        <v>2.6261992887323511</v>
      </c>
      <c r="R215">
        <v>2</v>
      </c>
      <c r="S215">
        <v>1</v>
      </c>
      <c r="T215">
        <v>2</v>
      </c>
      <c r="U215">
        <v>15</v>
      </c>
      <c r="V215">
        <v>3</v>
      </c>
      <c r="W215">
        <v>3</v>
      </c>
      <c r="X215">
        <v>2</v>
      </c>
      <c r="Y215">
        <v>2</v>
      </c>
      <c r="Z215">
        <v>3</v>
      </c>
      <c r="AA215">
        <v>3</v>
      </c>
      <c r="AB215">
        <v>0</v>
      </c>
      <c r="AC215">
        <v>10</v>
      </c>
      <c r="AD215">
        <v>1</v>
      </c>
      <c r="AE215">
        <v>1</v>
      </c>
      <c r="AF215">
        <v>2</v>
      </c>
      <c r="AG215" s="1">
        <f t="shared" si="3"/>
        <v>-2.5825242718446884E-2</v>
      </c>
    </row>
    <row r="216" spans="1:33">
      <c r="A216">
        <v>74638</v>
      </c>
      <c r="B216">
        <v>1</v>
      </c>
      <c r="C216">
        <v>34</v>
      </c>
      <c r="D216">
        <v>2</v>
      </c>
      <c r="E216">
        <v>2</v>
      </c>
      <c r="G216">
        <v>2</v>
      </c>
      <c r="H216">
        <v>4</v>
      </c>
      <c r="I216">
        <v>6</v>
      </c>
      <c r="J216">
        <v>28</v>
      </c>
      <c r="K216">
        <v>0.72</v>
      </c>
      <c r="L216">
        <v>170</v>
      </c>
      <c r="M216">
        <v>4.4000000000000004</v>
      </c>
      <c r="N216">
        <v>31</v>
      </c>
      <c r="O216" s="1">
        <v>0.79714285714285715</v>
      </c>
      <c r="P216" s="2">
        <v>29.442345305611934</v>
      </c>
      <c r="Q216" s="1">
        <v>0.75708887928716406</v>
      </c>
      <c r="R216">
        <v>2</v>
      </c>
      <c r="U216">
        <v>14</v>
      </c>
      <c r="V216">
        <v>2</v>
      </c>
      <c r="W216">
        <v>3</v>
      </c>
      <c r="AA216">
        <v>2</v>
      </c>
      <c r="AB216">
        <v>0</v>
      </c>
      <c r="AC216">
        <v>0</v>
      </c>
      <c r="AD216">
        <v>1</v>
      </c>
      <c r="AE216">
        <v>1</v>
      </c>
      <c r="AF216">
        <v>2</v>
      </c>
      <c r="AG216" s="1">
        <f t="shared" si="3"/>
        <v>7.714285714285718E-2</v>
      </c>
    </row>
    <row r="217" spans="1:33">
      <c r="A217">
        <v>74639</v>
      </c>
      <c r="B217">
        <v>1</v>
      </c>
      <c r="C217">
        <v>51</v>
      </c>
      <c r="D217">
        <v>1</v>
      </c>
      <c r="E217">
        <v>2</v>
      </c>
      <c r="G217">
        <v>1</v>
      </c>
      <c r="H217">
        <v>4</v>
      </c>
      <c r="I217">
        <v>5</v>
      </c>
      <c r="J217">
        <v>31</v>
      </c>
      <c r="K217">
        <v>0.8</v>
      </c>
      <c r="L217">
        <v>210</v>
      </c>
      <c r="M217">
        <v>5.43</v>
      </c>
      <c r="N217">
        <v>28</v>
      </c>
      <c r="O217" s="1">
        <v>0.72258064516129039</v>
      </c>
      <c r="P217" s="2">
        <v>31.042707273920382</v>
      </c>
      <c r="Q217" s="1">
        <v>0.80110212319794538</v>
      </c>
      <c r="R217">
        <v>2</v>
      </c>
      <c r="S217">
        <v>2</v>
      </c>
      <c r="U217">
        <v>3</v>
      </c>
      <c r="V217">
        <v>4</v>
      </c>
      <c r="W217">
        <v>2</v>
      </c>
      <c r="X217">
        <v>3</v>
      </c>
      <c r="Y217">
        <v>2</v>
      </c>
      <c r="Z217">
        <v>2</v>
      </c>
      <c r="AA217">
        <v>3</v>
      </c>
      <c r="AB217">
        <v>0</v>
      </c>
      <c r="AC217">
        <v>0</v>
      </c>
      <c r="AD217">
        <v>1</v>
      </c>
      <c r="AE217">
        <v>1</v>
      </c>
      <c r="AF217">
        <v>1</v>
      </c>
      <c r="AG217" s="1">
        <f t="shared" si="3"/>
        <v>-7.7419354838709653E-2</v>
      </c>
    </row>
    <row r="218" spans="1:33">
      <c r="A218">
        <v>74641</v>
      </c>
      <c r="B218">
        <v>1</v>
      </c>
      <c r="C218">
        <v>33</v>
      </c>
      <c r="D218">
        <v>6</v>
      </c>
      <c r="E218">
        <v>2</v>
      </c>
      <c r="G218">
        <v>1</v>
      </c>
      <c r="H218">
        <v>3</v>
      </c>
      <c r="I218">
        <v>5</v>
      </c>
      <c r="J218">
        <v>60</v>
      </c>
      <c r="K218">
        <v>1.55</v>
      </c>
      <c r="L218">
        <v>189</v>
      </c>
      <c r="M218">
        <v>4.8899999999999997</v>
      </c>
      <c r="N218">
        <v>61</v>
      </c>
      <c r="O218" s="1">
        <v>1.5758333333333332</v>
      </c>
      <c r="P218" s="2">
        <v>63.766339649243328</v>
      </c>
      <c r="Q218" s="1">
        <v>1.6472971076054528</v>
      </c>
      <c r="R218">
        <v>2</v>
      </c>
      <c r="U218">
        <v>15</v>
      </c>
      <c r="V218">
        <v>2</v>
      </c>
      <c r="W218">
        <v>0</v>
      </c>
      <c r="AA218">
        <v>2</v>
      </c>
      <c r="AB218">
        <v>0</v>
      </c>
      <c r="AC218">
        <v>0</v>
      </c>
      <c r="AD218">
        <v>1</v>
      </c>
      <c r="AE218">
        <v>2</v>
      </c>
      <c r="AG218" s="1">
        <f t="shared" si="3"/>
        <v>2.5833333333333153E-2</v>
      </c>
    </row>
    <row r="219" spans="1:33">
      <c r="A219">
        <v>74646</v>
      </c>
      <c r="B219">
        <v>1</v>
      </c>
      <c r="C219">
        <v>49</v>
      </c>
      <c r="D219">
        <v>1</v>
      </c>
      <c r="E219">
        <v>2</v>
      </c>
      <c r="G219">
        <v>1</v>
      </c>
      <c r="H219">
        <v>4</v>
      </c>
      <c r="I219">
        <v>5</v>
      </c>
      <c r="J219">
        <v>67</v>
      </c>
      <c r="K219">
        <v>1.73</v>
      </c>
      <c r="L219">
        <v>184</v>
      </c>
      <c r="M219">
        <v>4.76</v>
      </c>
      <c r="N219">
        <v>73</v>
      </c>
      <c r="O219" s="1">
        <v>1.8849253731343283</v>
      </c>
      <c r="P219" s="2">
        <v>72.528495669834371</v>
      </c>
      <c r="Q219" s="1">
        <v>1.8727507090867681</v>
      </c>
      <c r="R219">
        <v>2</v>
      </c>
      <c r="S219">
        <v>2</v>
      </c>
      <c r="U219">
        <v>5</v>
      </c>
      <c r="V219">
        <v>2</v>
      </c>
      <c r="W219">
        <v>3</v>
      </c>
      <c r="X219">
        <v>3</v>
      </c>
      <c r="Y219">
        <v>3</v>
      </c>
      <c r="Z219">
        <v>3</v>
      </c>
      <c r="AB219">
        <v>0</v>
      </c>
      <c r="AC219">
        <v>0</v>
      </c>
      <c r="AD219">
        <v>1</v>
      </c>
      <c r="AE219">
        <v>2</v>
      </c>
      <c r="AG219" s="1">
        <f t="shared" si="3"/>
        <v>0.1549253731343283</v>
      </c>
    </row>
    <row r="220" spans="1:33">
      <c r="A220">
        <v>74650</v>
      </c>
      <c r="B220">
        <v>1</v>
      </c>
      <c r="C220">
        <v>56</v>
      </c>
      <c r="D220">
        <v>1</v>
      </c>
      <c r="E220">
        <v>2</v>
      </c>
      <c r="G220">
        <v>2</v>
      </c>
      <c r="H220">
        <v>4</v>
      </c>
      <c r="I220">
        <v>1</v>
      </c>
      <c r="J220">
        <v>42</v>
      </c>
      <c r="K220">
        <v>1.0900000000000001</v>
      </c>
      <c r="L220">
        <v>187</v>
      </c>
      <c r="M220">
        <v>4.84</v>
      </c>
      <c r="N220">
        <v>39</v>
      </c>
      <c r="O220" s="1">
        <v>1.0121428571428572</v>
      </c>
      <c r="P220" s="2">
        <v>41.520943522243236</v>
      </c>
      <c r="Q220" s="1">
        <v>1.0775673437915507</v>
      </c>
      <c r="R220">
        <v>1</v>
      </c>
      <c r="S220">
        <v>2</v>
      </c>
      <c r="U220">
        <v>6</v>
      </c>
      <c r="V220">
        <v>3</v>
      </c>
      <c r="W220">
        <v>3</v>
      </c>
      <c r="X220">
        <v>3</v>
      </c>
      <c r="Y220">
        <v>2</v>
      </c>
      <c r="Z220">
        <v>3</v>
      </c>
      <c r="AA220">
        <v>1</v>
      </c>
      <c r="AB220">
        <v>0</v>
      </c>
      <c r="AC220">
        <v>0</v>
      </c>
      <c r="AD220">
        <v>1</v>
      </c>
      <c r="AE220">
        <v>1</v>
      </c>
      <c r="AF220">
        <v>2</v>
      </c>
      <c r="AG220" s="1">
        <f t="shared" si="3"/>
        <v>-7.7857142857142847E-2</v>
      </c>
    </row>
    <row r="221" spans="1:33">
      <c r="A221">
        <v>74656</v>
      </c>
      <c r="B221">
        <v>1</v>
      </c>
      <c r="C221">
        <v>62</v>
      </c>
      <c r="D221">
        <v>3</v>
      </c>
      <c r="E221">
        <v>2</v>
      </c>
      <c r="G221">
        <v>1</v>
      </c>
      <c r="H221">
        <v>5</v>
      </c>
      <c r="I221">
        <v>1</v>
      </c>
      <c r="J221">
        <v>41</v>
      </c>
      <c r="K221">
        <v>1.06</v>
      </c>
      <c r="L221">
        <v>150</v>
      </c>
      <c r="M221">
        <v>3.88</v>
      </c>
      <c r="N221">
        <v>47</v>
      </c>
      <c r="O221" s="1">
        <v>1.2151219512195122</v>
      </c>
      <c r="P221" s="2">
        <v>42.871359992460313</v>
      </c>
      <c r="Q221" s="1">
        <v>1.1083815022440959</v>
      </c>
      <c r="R221">
        <v>2</v>
      </c>
      <c r="S221">
        <v>2</v>
      </c>
      <c r="U221">
        <v>15</v>
      </c>
      <c r="V221">
        <v>4</v>
      </c>
      <c r="W221">
        <v>2</v>
      </c>
      <c r="X221">
        <v>3</v>
      </c>
      <c r="Y221">
        <v>3</v>
      </c>
      <c r="Z221">
        <v>3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2</v>
      </c>
      <c r="AG221" s="1">
        <f t="shared" si="3"/>
        <v>0.15512195121951211</v>
      </c>
    </row>
    <row r="222" spans="1:33">
      <c r="A222">
        <v>74661</v>
      </c>
      <c r="B222">
        <v>1</v>
      </c>
      <c r="C222">
        <v>65</v>
      </c>
      <c r="D222">
        <v>4</v>
      </c>
      <c r="E222">
        <v>2</v>
      </c>
      <c r="G222">
        <v>1</v>
      </c>
      <c r="H222">
        <v>3</v>
      </c>
      <c r="I222">
        <v>3</v>
      </c>
      <c r="J222">
        <v>61</v>
      </c>
      <c r="K222">
        <v>1.58</v>
      </c>
      <c r="L222">
        <v>182</v>
      </c>
      <c r="M222">
        <v>4.71</v>
      </c>
      <c r="N222">
        <v>58</v>
      </c>
      <c r="O222" s="1">
        <v>1.5022950819672132</v>
      </c>
      <c r="P222" s="2">
        <v>56.802958015835017</v>
      </c>
      <c r="Q222" s="1">
        <v>1.4712897322134315</v>
      </c>
      <c r="R222">
        <v>2</v>
      </c>
      <c r="S222">
        <v>2</v>
      </c>
      <c r="U222">
        <v>4</v>
      </c>
      <c r="V222">
        <v>1</v>
      </c>
      <c r="W222">
        <v>2</v>
      </c>
      <c r="X222">
        <v>3</v>
      </c>
      <c r="Y222">
        <v>2</v>
      </c>
      <c r="Z222">
        <v>2</v>
      </c>
      <c r="AA222">
        <v>2</v>
      </c>
      <c r="AB222">
        <v>0</v>
      </c>
      <c r="AC222">
        <v>0</v>
      </c>
      <c r="AD222">
        <v>1</v>
      </c>
      <c r="AE222">
        <v>1</v>
      </c>
      <c r="AF222">
        <v>2</v>
      </c>
      <c r="AG222" s="1">
        <f t="shared" si="3"/>
        <v>-7.7704918032786896E-2</v>
      </c>
    </row>
    <row r="223" spans="1:33">
      <c r="A223">
        <v>74663</v>
      </c>
      <c r="B223">
        <v>1</v>
      </c>
      <c r="C223">
        <v>52</v>
      </c>
      <c r="D223">
        <v>6</v>
      </c>
      <c r="E223">
        <v>2</v>
      </c>
      <c r="G223">
        <v>2</v>
      </c>
      <c r="H223">
        <v>5</v>
      </c>
      <c r="I223">
        <v>1</v>
      </c>
      <c r="J223">
        <v>59</v>
      </c>
      <c r="K223">
        <v>1.53</v>
      </c>
      <c r="L223">
        <v>137</v>
      </c>
      <c r="M223">
        <v>3.54</v>
      </c>
      <c r="N223">
        <v>62</v>
      </c>
      <c r="O223" s="1">
        <v>1.6077966101694916</v>
      </c>
      <c r="P223" s="2">
        <v>58.817232217914331</v>
      </c>
      <c r="Q223" s="1">
        <v>1.5252604287018463</v>
      </c>
      <c r="R223">
        <v>1</v>
      </c>
      <c r="S223">
        <v>2</v>
      </c>
      <c r="U223">
        <v>6</v>
      </c>
      <c r="V223">
        <v>4</v>
      </c>
      <c r="W223">
        <v>2</v>
      </c>
      <c r="X223">
        <v>0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1</v>
      </c>
      <c r="AE223">
        <v>2</v>
      </c>
      <c r="AG223" s="1">
        <f t="shared" si="3"/>
        <v>7.7796610169491576E-2</v>
      </c>
    </row>
    <row r="224" spans="1:33">
      <c r="A224">
        <v>74676</v>
      </c>
      <c r="B224">
        <v>1</v>
      </c>
      <c r="C224">
        <v>75</v>
      </c>
      <c r="D224">
        <v>6</v>
      </c>
      <c r="E224">
        <v>2</v>
      </c>
      <c r="G224">
        <v>2</v>
      </c>
      <c r="H224">
        <v>3</v>
      </c>
      <c r="I224">
        <v>1</v>
      </c>
      <c r="J224">
        <v>37</v>
      </c>
      <c r="K224">
        <v>0.96</v>
      </c>
      <c r="L224">
        <v>100</v>
      </c>
      <c r="M224">
        <v>2.59</v>
      </c>
      <c r="N224">
        <v>45</v>
      </c>
      <c r="O224" s="1">
        <v>1.1675675675675674</v>
      </c>
      <c r="P224" s="2">
        <v>30.009392866143237</v>
      </c>
      <c r="Q224" s="1">
        <v>0.77862208517560827</v>
      </c>
      <c r="R224">
        <v>1</v>
      </c>
      <c r="S224">
        <v>2</v>
      </c>
      <c r="U224">
        <v>15</v>
      </c>
      <c r="V224">
        <v>3</v>
      </c>
      <c r="W224">
        <v>0</v>
      </c>
      <c r="AB224">
        <v>2</v>
      </c>
      <c r="AC224">
        <v>0</v>
      </c>
      <c r="AD224">
        <v>2</v>
      </c>
      <c r="AE224">
        <v>1</v>
      </c>
      <c r="AF224">
        <v>2</v>
      </c>
      <c r="AG224" s="1">
        <f t="shared" si="3"/>
        <v>0.20756756756756745</v>
      </c>
    </row>
    <row r="225" spans="1:33">
      <c r="A225">
        <v>74679</v>
      </c>
      <c r="B225">
        <v>1</v>
      </c>
      <c r="C225">
        <v>39</v>
      </c>
      <c r="D225">
        <v>1</v>
      </c>
      <c r="E225">
        <v>2</v>
      </c>
      <c r="G225">
        <v>2</v>
      </c>
      <c r="H225">
        <v>1</v>
      </c>
      <c r="I225">
        <v>1</v>
      </c>
      <c r="J225">
        <v>50</v>
      </c>
      <c r="K225">
        <v>1.29</v>
      </c>
      <c r="L225">
        <v>184</v>
      </c>
      <c r="M225">
        <v>4.76</v>
      </c>
      <c r="N225">
        <v>59</v>
      </c>
      <c r="O225" s="1">
        <v>1.5222</v>
      </c>
      <c r="P225" s="2">
        <v>47.581968342967137</v>
      </c>
      <c r="Q225" s="1">
        <v>1.2276147832485522</v>
      </c>
      <c r="R225">
        <v>1</v>
      </c>
      <c r="U225">
        <v>12</v>
      </c>
      <c r="V225">
        <v>3</v>
      </c>
      <c r="W225">
        <v>0</v>
      </c>
      <c r="AA225">
        <v>2</v>
      </c>
      <c r="AB225">
        <v>0</v>
      </c>
      <c r="AC225">
        <v>0</v>
      </c>
      <c r="AD225">
        <v>2</v>
      </c>
      <c r="AE225">
        <v>2</v>
      </c>
      <c r="AG225" s="1">
        <f t="shared" si="3"/>
        <v>0.23219999999999996</v>
      </c>
    </row>
    <row r="226" spans="1:33">
      <c r="A226">
        <v>74685</v>
      </c>
      <c r="B226">
        <v>1</v>
      </c>
      <c r="C226">
        <v>75</v>
      </c>
      <c r="D226">
        <v>6</v>
      </c>
      <c r="E226">
        <v>2</v>
      </c>
      <c r="G226">
        <v>2</v>
      </c>
      <c r="H226">
        <v>1</v>
      </c>
      <c r="I226">
        <v>1</v>
      </c>
      <c r="J226">
        <v>48</v>
      </c>
      <c r="K226">
        <v>1.24</v>
      </c>
      <c r="L226">
        <v>195</v>
      </c>
      <c r="M226">
        <v>5.04</v>
      </c>
      <c r="N226">
        <v>50</v>
      </c>
      <c r="O226" s="1">
        <v>1.2916666666666667</v>
      </c>
      <c r="P226" s="2">
        <v>49.444379000764393</v>
      </c>
      <c r="Q226" s="1">
        <v>1.2773131241864135</v>
      </c>
      <c r="R226">
        <v>1</v>
      </c>
      <c r="S226">
        <v>2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3</v>
      </c>
      <c r="AA226">
        <v>0</v>
      </c>
      <c r="AB226">
        <v>0</v>
      </c>
      <c r="AC226">
        <v>0</v>
      </c>
      <c r="AD226">
        <v>2</v>
      </c>
      <c r="AE226">
        <v>1</v>
      </c>
      <c r="AF226">
        <v>2</v>
      </c>
      <c r="AG226" s="1">
        <f t="shared" si="3"/>
        <v>5.166666666666675E-2</v>
      </c>
    </row>
    <row r="227" spans="1:33">
      <c r="A227">
        <v>74692</v>
      </c>
      <c r="B227">
        <v>1</v>
      </c>
      <c r="C227">
        <v>24</v>
      </c>
      <c r="D227">
        <v>4</v>
      </c>
      <c r="E227">
        <v>2</v>
      </c>
      <c r="G227">
        <v>1</v>
      </c>
      <c r="H227">
        <v>2</v>
      </c>
      <c r="I227">
        <v>5</v>
      </c>
      <c r="J227">
        <v>43</v>
      </c>
      <c r="K227">
        <v>1.1100000000000001</v>
      </c>
      <c r="L227">
        <v>139</v>
      </c>
      <c r="M227">
        <v>3.59</v>
      </c>
      <c r="N227">
        <v>46</v>
      </c>
      <c r="O227" s="1">
        <v>1.1874418604651162</v>
      </c>
      <c r="P227" s="2">
        <v>46.771335900566484</v>
      </c>
      <c r="Q227" s="1">
        <v>1.2073530895262512</v>
      </c>
      <c r="R227">
        <v>1</v>
      </c>
      <c r="U227">
        <v>9</v>
      </c>
      <c r="V227">
        <v>4</v>
      </c>
      <c r="W227">
        <v>0</v>
      </c>
      <c r="AA227">
        <v>14</v>
      </c>
      <c r="AB227">
        <v>60</v>
      </c>
      <c r="AC227">
        <v>90</v>
      </c>
      <c r="AD227">
        <v>1</v>
      </c>
      <c r="AE227">
        <v>2</v>
      </c>
      <c r="AG227" s="1">
        <f t="shared" si="3"/>
        <v>7.7441860465116141E-2</v>
      </c>
    </row>
    <row r="228" spans="1:33">
      <c r="A228">
        <v>74694</v>
      </c>
      <c r="B228">
        <v>1</v>
      </c>
      <c r="C228">
        <v>71</v>
      </c>
      <c r="D228">
        <v>4</v>
      </c>
      <c r="E228">
        <v>2</v>
      </c>
      <c r="G228">
        <v>1</v>
      </c>
      <c r="H228">
        <v>2</v>
      </c>
      <c r="I228">
        <v>1</v>
      </c>
      <c r="J228">
        <v>71</v>
      </c>
      <c r="K228">
        <v>1.84</v>
      </c>
      <c r="L228">
        <v>176</v>
      </c>
      <c r="M228">
        <v>4.55</v>
      </c>
      <c r="N228">
        <v>69</v>
      </c>
      <c r="O228" s="1">
        <v>1.7881690140845072</v>
      </c>
      <c r="P228" s="2">
        <v>78.588254583099342</v>
      </c>
      <c r="Q228" s="1">
        <v>2.0366533582098985</v>
      </c>
      <c r="R228">
        <v>1</v>
      </c>
      <c r="S228">
        <v>2</v>
      </c>
      <c r="U228">
        <v>77</v>
      </c>
      <c r="V228">
        <v>3</v>
      </c>
      <c r="W228">
        <v>0</v>
      </c>
      <c r="X228">
        <v>3</v>
      </c>
      <c r="Y228">
        <v>3</v>
      </c>
      <c r="Z228">
        <v>2</v>
      </c>
      <c r="AB228">
        <v>0</v>
      </c>
      <c r="AC228">
        <v>0</v>
      </c>
      <c r="AD228">
        <v>2</v>
      </c>
      <c r="AE228">
        <v>1</v>
      </c>
      <c r="AF228">
        <v>2</v>
      </c>
      <c r="AG228" s="1">
        <f t="shared" si="3"/>
        <v>-5.1830985915492844E-2</v>
      </c>
    </row>
    <row r="229" spans="1:33">
      <c r="A229">
        <v>74695</v>
      </c>
      <c r="B229">
        <v>1</v>
      </c>
      <c r="C229">
        <v>53</v>
      </c>
      <c r="D229">
        <v>4</v>
      </c>
      <c r="E229">
        <v>2</v>
      </c>
      <c r="G229">
        <v>1</v>
      </c>
      <c r="H229">
        <v>2</v>
      </c>
      <c r="I229">
        <v>4</v>
      </c>
      <c r="J229">
        <v>32</v>
      </c>
      <c r="K229">
        <v>0.83</v>
      </c>
      <c r="L229">
        <v>317</v>
      </c>
      <c r="M229">
        <v>8.1999999999999993</v>
      </c>
      <c r="N229">
        <v>33</v>
      </c>
      <c r="O229" s="1">
        <v>0.85593749999999991</v>
      </c>
      <c r="P229" s="2">
        <v>31.491768471851742</v>
      </c>
      <c r="Q229" s="1">
        <v>0.81681774473865454</v>
      </c>
      <c r="R229">
        <v>2</v>
      </c>
      <c r="S229">
        <v>2</v>
      </c>
      <c r="U229">
        <v>3</v>
      </c>
      <c r="V229">
        <v>3</v>
      </c>
      <c r="W229">
        <v>3</v>
      </c>
      <c r="AB229">
        <v>0</v>
      </c>
      <c r="AC229">
        <v>1</v>
      </c>
      <c r="AD229">
        <v>1</v>
      </c>
      <c r="AE229">
        <v>2</v>
      </c>
      <c r="AG229" s="1">
        <f t="shared" si="3"/>
        <v>2.5937499999999947E-2</v>
      </c>
    </row>
    <row r="230" spans="1:33">
      <c r="A230">
        <v>74696</v>
      </c>
      <c r="B230">
        <v>1</v>
      </c>
      <c r="C230">
        <v>62</v>
      </c>
      <c r="D230">
        <v>3</v>
      </c>
      <c r="E230">
        <v>1</v>
      </c>
      <c r="F230">
        <v>1</v>
      </c>
      <c r="G230">
        <v>1</v>
      </c>
      <c r="H230">
        <v>4</v>
      </c>
      <c r="I230">
        <v>1</v>
      </c>
      <c r="J230">
        <v>55</v>
      </c>
      <c r="K230">
        <v>1.42</v>
      </c>
      <c r="L230">
        <v>296</v>
      </c>
      <c r="M230">
        <v>7.65</v>
      </c>
      <c r="N230">
        <v>50</v>
      </c>
      <c r="O230" s="1">
        <v>1.290909090909091</v>
      </c>
      <c r="P230" s="2">
        <v>61.804600481613633</v>
      </c>
      <c r="Q230" s="1">
        <v>1.5956824124343882</v>
      </c>
      <c r="R230">
        <v>2</v>
      </c>
      <c r="S230">
        <v>1</v>
      </c>
      <c r="T230">
        <v>2</v>
      </c>
      <c r="U230">
        <v>7</v>
      </c>
      <c r="V230">
        <v>2</v>
      </c>
      <c r="W230">
        <v>3</v>
      </c>
      <c r="X230">
        <v>3</v>
      </c>
      <c r="Y230">
        <v>3</v>
      </c>
      <c r="Z230">
        <v>3</v>
      </c>
      <c r="AA230">
        <v>1</v>
      </c>
      <c r="AB230">
        <v>4</v>
      </c>
      <c r="AC230">
        <v>5</v>
      </c>
      <c r="AD230">
        <v>1</v>
      </c>
      <c r="AE230">
        <v>1</v>
      </c>
      <c r="AF230">
        <v>2</v>
      </c>
      <c r="AG230" s="1">
        <f t="shared" si="3"/>
        <v>-0.12909090909090892</v>
      </c>
    </row>
    <row r="231" spans="1:33">
      <c r="A231">
        <v>74697</v>
      </c>
      <c r="B231">
        <v>1</v>
      </c>
      <c r="C231">
        <v>44</v>
      </c>
      <c r="D231">
        <v>1</v>
      </c>
      <c r="E231">
        <v>2</v>
      </c>
      <c r="G231">
        <v>2</v>
      </c>
      <c r="H231">
        <v>3</v>
      </c>
      <c r="I231">
        <v>1</v>
      </c>
      <c r="J231">
        <v>33</v>
      </c>
      <c r="K231">
        <v>0.85</v>
      </c>
      <c r="L231">
        <v>185</v>
      </c>
      <c r="M231">
        <v>4.78</v>
      </c>
      <c r="N231">
        <v>32</v>
      </c>
      <c r="O231" s="1">
        <v>0.82424242424242422</v>
      </c>
      <c r="P231" s="2">
        <v>36.064174009141929</v>
      </c>
      <c r="Q231" s="1">
        <v>0.92892569417486781</v>
      </c>
      <c r="R231">
        <v>1</v>
      </c>
      <c r="S231">
        <v>2</v>
      </c>
      <c r="U231">
        <v>5</v>
      </c>
      <c r="V231">
        <v>4</v>
      </c>
      <c r="W231">
        <v>2</v>
      </c>
      <c r="X231">
        <v>0</v>
      </c>
      <c r="Y231">
        <v>0</v>
      </c>
      <c r="Z231">
        <v>2</v>
      </c>
      <c r="AB231">
        <v>0</v>
      </c>
      <c r="AC231">
        <v>0</v>
      </c>
      <c r="AD231">
        <v>2</v>
      </c>
      <c r="AE231">
        <v>2</v>
      </c>
      <c r="AG231" s="1">
        <f t="shared" si="3"/>
        <v>-2.5757575757575757E-2</v>
      </c>
    </row>
    <row r="232" spans="1:33">
      <c r="A232">
        <v>74698</v>
      </c>
      <c r="B232">
        <v>1</v>
      </c>
      <c r="C232">
        <v>34</v>
      </c>
      <c r="D232">
        <v>3</v>
      </c>
      <c r="E232">
        <v>2</v>
      </c>
      <c r="G232">
        <v>1</v>
      </c>
      <c r="H232">
        <v>5</v>
      </c>
      <c r="I232">
        <v>1</v>
      </c>
      <c r="J232">
        <v>50</v>
      </c>
      <c r="K232">
        <v>1.29</v>
      </c>
      <c r="L232">
        <v>176</v>
      </c>
      <c r="M232">
        <v>4.55</v>
      </c>
      <c r="N232">
        <v>50</v>
      </c>
      <c r="O232" s="1">
        <v>1.29</v>
      </c>
      <c r="P232" s="2">
        <v>46.128927339392568</v>
      </c>
      <c r="Q232" s="1">
        <v>1.1901263253563283</v>
      </c>
      <c r="R232">
        <v>2</v>
      </c>
      <c r="U232">
        <v>10</v>
      </c>
      <c r="V232">
        <v>4</v>
      </c>
      <c r="W232">
        <v>2</v>
      </c>
      <c r="X232">
        <v>3</v>
      </c>
      <c r="Y232">
        <v>2</v>
      </c>
      <c r="Z232">
        <v>2</v>
      </c>
      <c r="AA232">
        <v>2</v>
      </c>
      <c r="AB232">
        <v>0</v>
      </c>
      <c r="AC232">
        <v>3</v>
      </c>
      <c r="AD232">
        <v>1</v>
      </c>
      <c r="AE232">
        <v>1</v>
      </c>
      <c r="AF232">
        <v>2</v>
      </c>
      <c r="AG232" s="1">
        <f t="shared" si="3"/>
        <v>0</v>
      </c>
    </row>
    <row r="233" spans="1:33">
      <c r="A233">
        <v>74702</v>
      </c>
      <c r="B233">
        <v>1</v>
      </c>
      <c r="C233">
        <v>68</v>
      </c>
      <c r="D233">
        <v>3</v>
      </c>
      <c r="E233">
        <v>2</v>
      </c>
      <c r="G233">
        <v>1</v>
      </c>
      <c r="H233">
        <v>5</v>
      </c>
      <c r="I233">
        <v>1</v>
      </c>
      <c r="J233">
        <v>30</v>
      </c>
      <c r="K233">
        <v>0.78</v>
      </c>
      <c r="L233">
        <v>143</v>
      </c>
      <c r="M233">
        <v>3.7</v>
      </c>
      <c r="N233">
        <v>27</v>
      </c>
      <c r="O233" s="1">
        <v>0.70200000000000007</v>
      </c>
      <c r="P233" s="2">
        <v>30.56529067683654</v>
      </c>
      <c r="Q233" s="1">
        <v>0.79469755759775007</v>
      </c>
      <c r="R233">
        <v>2</v>
      </c>
      <c r="S233">
        <v>2</v>
      </c>
      <c r="U233">
        <v>14</v>
      </c>
      <c r="V233">
        <v>3</v>
      </c>
      <c r="W233">
        <v>3</v>
      </c>
      <c r="X233">
        <v>3</v>
      </c>
      <c r="Y233">
        <v>3</v>
      </c>
      <c r="Z233">
        <v>2</v>
      </c>
      <c r="AA233">
        <v>1</v>
      </c>
      <c r="AB233">
        <v>2</v>
      </c>
      <c r="AC233">
        <v>1</v>
      </c>
      <c r="AD233">
        <v>1</v>
      </c>
      <c r="AE233">
        <v>1</v>
      </c>
      <c r="AF233">
        <v>2</v>
      </c>
      <c r="AG233" s="1">
        <f t="shared" si="3"/>
        <v>-7.7999999999999958E-2</v>
      </c>
    </row>
    <row r="234" spans="1:33">
      <c r="A234">
        <v>74703</v>
      </c>
      <c r="B234">
        <v>1</v>
      </c>
      <c r="C234">
        <v>32</v>
      </c>
      <c r="D234">
        <v>4</v>
      </c>
      <c r="E234">
        <v>2</v>
      </c>
      <c r="G234">
        <v>1</v>
      </c>
      <c r="H234">
        <v>4</v>
      </c>
      <c r="I234">
        <v>5</v>
      </c>
      <c r="J234">
        <v>63</v>
      </c>
      <c r="K234">
        <v>1.63</v>
      </c>
      <c r="L234">
        <v>210</v>
      </c>
      <c r="M234">
        <v>5.43</v>
      </c>
      <c r="N234">
        <v>62</v>
      </c>
      <c r="O234" s="1">
        <v>1.6041269841269838</v>
      </c>
      <c r="P234" s="2">
        <v>61.986823377706216</v>
      </c>
      <c r="Q234" s="1">
        <v>1.6037860651692244</v>
      </c>
      <c r="R234">
        <v>2</v>
      </c>
      <c r="U234">
        <v>6</v>
      </c>
      <c r="V234">
        <v>4</v>
      </c>
      <c r="W234">
        <v>1</v>
      </c>
      <c r="X234">
        <v>3</v>
      </c>
      <c r="Y234">
        <v>2</v>
      </c>
      <c r="Z234">
        <v>1</v>
      </c>
      <c r="AA234">
        <v>2</v>
      </c>
      <c r="AB234">
        <v>0</v>
      </c>
      <c r="AC234">
        <v>10</v>
      </c>
      <c r="AD234">
        <v>1</v>
      </c>
      <c r="AE234">
        <v>2</v>
      </c>
      <c r="AG234" s="1">
        <f t="shared" si="3"/>
        <v>-2.5873015873016048E-2</v>
      </c>
    </row>
    <row r="235" spans="1:33">
      <c r="A235">
        <v>74705</v>
      </c>
      <c r="B235">
        <v>1</v>
      </c>
      <c r="C235">
        <v>74</v>
      </c>
      <c r="D235">
        <v>6</v>
      </c>
      <c r="E235">
        <v>2</v>
      </c>
      <c r="G235">
        <v>2</v>
      </c>
      <c r="H235">
        <v>5</v>
      </c>
      <c r="I235">
        <v>1</v>
      </c>
      <c r="J235">
        <v>37</v>
      </c>
      <c r="K235">
        <v>0.96</v>
      </c>
      <c r="L235">
        <v>183</v>
      </c>
      <c r="M235">
        <v>4.7300000000000004</v>
      </c>
      <c r="N235">
        <v>34</v>
      </c>
      <c r="O235" s="1">
        <v>0.88216216216216214</v>
      </c>
      <c r="P235" s="2">
        <v>34.972139860417137</v>
      </c>
      <c r="Q235" s="1">
        <v>0.90738525043244456</v>
      </c>
      <c r="R235">
        <v>1</v>
      </c>
      <c r="S235">
        <v>2</v>
      </c>
      <c r="U235">
        <v>15</v>
      </c>
      <c r="V235">
        <v>3</v>
      </c>
      <c r="W235">
        <v>0</v>
      </c>
      <c r="X235">
        <v>3</v>
      </c>
      <c r="Y235">
        <v>3</v>
      </c>
      <c r="Z235">
        <v>3</v>
      </c>
      <c r="AA235">
        <v>0</v>
      </c>
      <c r="AB235">
        <v>4</v>
      </c>
      <c r="AC235">
        <v>0</v>
      </c>
      <c r="AD235">
        <v>1</v>
      </c>
      <c r="AE235">
        <v>1</v>
      </c>
      <c r="AF235">
        <v>2</v>
      </c>
      <c r="AG235" s="1">
        <f t="shared" si="3"/>
        <v>-7.783783783783782E-2</v>
      </c>
    </row>
    <row r="236" spans="1:33">
      <c r="A236">
        <v>74707</v>
      </c>
      <c r="B236">
        <v>1</v>
      </c>
      <c r="C236">
        <v>51</v>
      </c>
      <c r="D236">
        <v>1</v>
      </c>
      <c r="E236">
        <v>2</v>
      </c>
      <c r="G236">
        <v>2</v>
      </c>
      <c r="H236">
        <v>4</v>
      </c>
      <c r="I236">
        <v>1</v>
      </c>
      <c r="J236">
        <v>29</v>
      </c>
      <c r="K236">
        <v>0.75</v>
      </c>
      <c r="L236">
        <v>221</v>
      </c>
      <c r="M236">
        <v>5.72</v>
      </c>
      <c r="N236">
        <v>28</v>
      </c>
      <c r="O236" s="1">
        <v>0.72413793103448276</v>
      </c>
      <c r="P236" s="2">
        <v>37.308130020395126</v>
      </c>
      <c r="Q236" s="1">
        <v>0.96486543156194293</v>
      </c>
      <c r="R236">
        <v>1</v>
      </c>
      <c r="S236">
        <v>1</v>
      </c>
      <c r="T236">
        <v>2</v>
      </c>
      <c r="U236">
        <v>7</v>
      </c>
      <c r="V236">
        <v>4</v>
      </c>
      <c r="W236">
        <v>0</v>
      </c>
      <c r="AB236">
        <v>2</v>
      </c>
      <c r="AC236">
        <v>1</v>
      </c>
      <c r="AD236">
        <v>1</v>
      </c>
      <c r="AE236">
        <v>1</v>
      </c>
      <c r="AF236">
        <v>2</v>
      </c>
      <c r="AG236" s="1">
        <f t="shared" si="3"/>
        <v>-2.5862068965517238E-2</v>
      </c>
    </row>
    <row r="237" spans="1:33">
      <c r="A237">
        <v>74708</v>
      </c>
      <c r="B237">
        <v>1</v>
      </c>
      <c r="C237">
        <v>76</v>
      </c>
      <c r="D237">
        <v>6</v>
      </c>
      <c r="E237">
        <v>2</v>
      </c>
      <c r="G237">
        <v>2</v>
      </c>
      <c r="H237">
        <v>1</v>
      </c>
      <c r="I237">
        <v>1</v>
      </c>
      <c r="J237">
        <v>45</v>
      </c>
      <c r="K237">
        <v>1.1599999999999999</v>
      </c>
      <c r="L237">
        <v>141</v>
      </c>
      <c r="M237">
        <v>3.65</v>
      </c>
      <c r="N237">
        <v>45</v>
      </c>
      <c r="O237" s="1">
        <v>1.1599999999999999</v>
      </c>
      <c r="P237" s="2">
        <v>45.220813094139103</v>
      </c>
      <c r="Q237" s="1">
        <v>1.1656920708711414</v>
      </c>
      <c r="R237">
        <v>1</v>
      </c>
      <c r="S237">
        <v>2</v>
      </c>
      <c r="U237">
        <v>15</v>
      </c>
      <c r="V237">
        <v>3</v>
      </c>
      <c r="W237">
        <v>0</v>
      </c>
      <c r="AA237">
        <v>0</v>
      </c>
      <c r="AB237">
        <v>0</v>
      </c>
      <c r="AC237">
        <v>0</v>
      </c>
      <c r="AD237">
        <v>2</v>
      </c>
      <c r="AE237">
        <v>1</v>
      </c>
      <c r="AF237">
        <v>2</v>
      </c>
      <c r="AG237" s="1">
        <f t="shared" si="3"/>
        <v>0</v>
      </c>
    </row>
    <row r="238" spans="1:33">
      <c r="A238">
        <v>74718</v>
      </c>
      <c r="B238">
        <v>1</v>
      </c>
      <c r="C238">
        <v>52</v>
      </c>
      <c r="D238">
        <v>4</v>
      </c>
      <c r="E238">
        <v>2</v>
      </c>
      <c r="G238">
        <v>1</v>
      </c>
      <c r="H238">
        <v>4</v>
      </c>
      <c r="I238">
        <v>1</v>
      </c>
      <c r="J238">
        <v>59</v>
      </c>
      <c r="K238">
        <v>1.53</v>
      </c>
      <c r="L238">
        <v>134</v>
      </c>
      <c r="M238">
        <v>3.47</v>
      </c>
      <c r="N238">
        <v>62</v>
      </c>
      <c r="O238" s="1">
        <v>1.6077966101694916</v>
      </c>
      <c r="P238" s="2">
        <v>62.458019511308194</v>
      </c>
      <c r="Q238" s="1">
        <v>1.6196740652932464</v>
      </c>
      <c r="R238">
        <v>1</v>
      </c>
      <c r="S238">
        <v>2</v>
      </c>
      <c r="U238">
        <v>15</v>
      </c>
      <c r="V238">
        <v>2</v>
      </c>
      <c r="W238">
        <v>2</v>
      </c>
      <c r="AA238">
        <v>5</v>
      </c>
      <c r="AB238">
        <v>0</v>
      </c>
      <c r="AC238">
        <v>0</v>
      </c>
      <c r="AD238">
        <v>1</v>
      </c>
      <c r="AE238">
        <v>1</v>
      </c>
      <c r="AF238">
        <v>2</v>
      </c>
      <c r="AG238" s="1">
        <f t="shared" si="3"/>
        <v>7.7796610169491576E-2</v>
      </c>
    </row>
    <row r="239" spans="1:33">
      <c r="A239">
        <v>74723</v>
      </c>
      <c r="B239">
        <v>1</v>
      </c>
      <c r="C239">
        <v>66</v>
      </c>
      <c r="D239">
        <v>3</v>
      </c>
      <c r="E239">
        <v>1</v>
      </c>
      <c r="F239">
        <v>2</v>
      </c>
      <c r="G239">
        <v>1</v>
      </c>
      <c r="H239">
        <v>3</v>
      </c>
      <c r="I239">
        <v>1</v>
      </c>
      <c r="J239">
        <v>30</v>
      </c>
      <c r="K239">
        <v>0.78</v>
      </c>
      <c r="L239">
        <v>134</v>
      </c>
      <c r="M239">
        <v>3.47</v>
      </c>
      <c r="N239">
        <v>32</v>
      </c>
      <c r="O239" s="1">
        <v>0.83200000000000007</v>
      </c>
      <c r="P239" s="2">
        <v>24.907738543067452</v>
      </c>
      <c r="Q239" s="1">
        <v>0.6476012021197538</v>
      </c>
      <c r="R239">
        <v>2</v>
      </c>
      <c r="S239">
        <v>2</v>
      </c>
      <c r="U239">
        <v>9</v>
      </c>
      <c r="V239">
        <v>2</v>
      </c>
      <c r="W239">
        <v>2</v>
      </c>
      <c r="X239">
        <v>3</v>
      </c>
      <c r="Y239">
        <v>3</v>
      </c>
      <c r="Z239">
        <v>2</v>
      </c>
      <c r="AA239">
        <v>0</v>
      </c>
      <c r="AB239">
        <v>0</v>
      </c>
      <c r="AC239">
        <v>4</v>
      </c>
      <c r="AD239">
        <v>2</v>
      </c>
      <c r="AE239">
        <v>1</v>
      </c>
      <c r="AF239">
        <v>2</v>
      </c>
      <c r="AG239" s="1">
        <f t="shared" si="3"/>
        <v>5.2000000000000046E-2</v>
      </c>
    </row>
    <row r="240" spans="1:33">
      <c r="A240">
        <v>74728</v>
      </c>
      <c r="B240">
        <v>1</v>
      </c>
      <c r="C240">
        <v>46</v>
      </c>
      <c r="D240">
        <v>1</v>
      </c>
      <c r="E240">
        <v>2</v>
      </c>
      <c r="G240">
        <v>2</v>
      </c>
      <c r="H240">
        <v>3</v>
      </c>
      <c r="I240">
        <v>1</v>
      </c>
      <c r="J240">
        <v>41</v>
      </c>
      <c r="K240">
        <v>1.06</v>
      </c>
      <c r="L240">
        <v>231</v>
      </c>
      <c r="M240">
        <v>5.97</v>
      </c>
      <c r="N240">
        <v>50</v>
      </c>
      <c r="O240" s="1">
        <v>1.2926829268292683</v>
      </c>
      <c r="P240" s="2">
        <v>44.652006717943785</v>
      </c>
      <c r="Q240" s="1">
        <v>1.1544177346590345</v>
      </c>
      <c r="R240">
        <v>1</v>
      </c>
      <c r="S240">
        <v>2</v>
      </c>
      <c r="U240">
        <v>8</v>
      </c>
      <c r="V240">
        <v>1</v>
      </c>
      <c r="W240">
        <v>3</v>
      </c>
      <c r="X240">
        <v>3</v>
      </c>
      <c r="Y240">
        <v>2</v>
      </c>
      <c r="Z240">
        <v>3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2</v>
      </c>
      <c r="AG240" s="1">
        <f t="shared" si="3"/>
        <v>0.23268292682926828</v>
      </c>
    </row>
    <row r="241" spans="1:33">
      <c r="A241">
        <v>74733</v>
      </c>
      <c r="B241">
        <v>1</v>
      </c>
      <c r="C241">
        <v>53</v>
      </c>
      <c r="D241">
        <v>3</v>
      </c>
      <c r="E241">
        <v>2</v>
      </c>
      <c r="G241">
        <v>1</v>
      </c>
      <c r="H241">
        <v>5</v>
      </c>
      <c r="I241">
        <v>1</v>
      </c>
      <c r="J241">
        <v>32</v>
      </c>
      <c r="K241">
        <v>0.83</v>
      </c>
      <c r="L241">
        <v>200</v>
      </c>
      <c r="M241">
        <v>5.17</v>
      </c>
      <c r="N241">
        <v>34</v>
      </c>
      <c r="O241" s="1">
        <v>0.88187499999999996</v>
      </c>
      <c r="P241" s="2">
        <v>32.605026447694911</v>
      </c>
      <c r="Q241" s="1">
        <v>0.84569287348708666</v>
      </c>
      <c r="R241">
        <v>2</v>
      </c>
      <c r="S241">
        <v>2</v>
      </c>
      <c r="U241">
        <v>15</v>
      </c>
      <c r="V241">
        <v>2</v>
      </c>
      <c r="W241">
        <v>3</v>
      </c>
      <c r="X241">
        <v>3</v>
      </c>
      <c r="Y241">
        <v>3</v>
      </c>
      <c r="Z241">
        <v>3</v>
      </c>
      <c r="AA241">
        <v>0</v>
      </c>
      <c r="AB241">
        <v>2</v>
      </c>
      <c r="AC241">
        <v>8</v>
      </c>
      <c r="AD241">
        <v>1</v>
      </c>
      <c r="AE241">
        <v>1</v>
      </c>
      <c r="AF241">
        <v>2</v>
      </c>
      <c r="AG241" s="1">
        <f t="shared" si="3"/>
        <v>5.1875000000000004E-2</v>
      </c>
    </row>
    <row r="242" spans="1:33">
      <c r="A242">
        <v>74741</v>
      </c>
      <c r="B242">
        <v>1</v>
      </c>
      <c r="C242">
        <v>61</v>
      </c>
      <c r="D242">
        <v>3</v>
      </c>
      <c r="E242">
        <v>2</v>
      </c>
      <c r="G242">
        <v>1</v>
      </c>
      <c r="H242">
        <v>4</v>
      </c>
      <c r="I242">
        <v>1</v>
      </c>
      <c r="J242">
        <v>45</v>
      </c>
      <c r="K242">
        <v>1.1599999999999999</v>
      </c>
      <c r="L242">
        <v>151</v>
      </c>
      <c r="M242">
        <v>3.9</v>
      </c>
      <c r="N242">
        <v>55</v>
      </c>
      <c r="O242" s="1">
        <v>1.4177777777777778</v>
      </c>
      <c r="P242" s="2">
        <v>46.560410396989788</v>
      </c>
      <c r="Q242" s="1">
        <v>1.2002239124557366</v>
      </c>
      <c r="R242">
        <v>2</v>
      </c>
      <c r="S242">
        <v>1</v>
      </c>
      <c r="T242">
        <v>2</v>
      </c>
      <c r="U242">
        <v>15</v>
      </c>
      <c r="V242">
        <v>3</v>
      </c>
      <c r="W242">
        <v>2</v>
      </c>
      <c r="X242">
        <v>3</v>
      </c>
      <c r="Y242">
        <v>3</v>
      </c>
      <c r="Z242">
        <v>2</v>
      </c>
      <c r="AA242">
        <v>5</v>
      </c>
      <c r="AB242">
        <v>0</v>
      </c>
      <c r="AC242">
        <v>30</v>
      </c>
      <c r="AD242">
        <v>1</v>
      </c>
      <c r="AE242">
        <v>1</v>
      </c>
      <c r="AF242">
        <v>2</v>
      </c>
      <c r="AG242" s="1">
        <f t="shared" si="3"/>
        <v>0.25777777777777788</v>
      </c>
    </row>
    <row r="243" spans="1:33">
      <c r="A243">
        <v>74743</v>
      </c>
      <c r="B243">
        <v>1</v>
      </c>
      <c r="C243">
        <v>41</v>
      </c>
      <c r="D243">
        <v>2</v>
      </c>
      <c r="E243">
        <v>2</v>
      </c>
      <c r="G243">
        <v>2</v>
      </c>
      <c r="H243">
        <v>4</v>
      </c>
      <c r="I243">
        <v>6</v>
      </c>
      <c r="J243">
        <v>55</v>
      </c>
      <c r="K243">
        <v>1.42</v>
      </c>
      <c r="L243">
        <v>214</v>
      </c>
      <c r="M243">
        <v>5.53</v>
      </c>
      <c r="N243">
        <v>64</v>
      </c>
      <c r="O243" s="1">
        <v>1.6523636363636363</v>
      </c>
      <c r="P243" s="2">
        <v>60.942592078835048</v>
      </c>
      <c r="Q243" s="1">
        <v>1.5734269227626503</v>
      </c>
      <c r="R243">
        <v>1</v>
      </c>
      <c r="S243">
        <v>2</v>
      </c>
      <c r="U243">
        <v>8</v>
      </c>
      <c r="V243">
        <v>1</v>
      </c>
      <c r="W243">
        <v>3</v>
      </c>
      <c r="X243">
        <v>3</v>
      </c>
      <c r="Y243">
        <v>3</v>
      </c>
      <c r="Z243">
        <v>3</v>
      </c>
      <c r="AB243">
        <v>0</v>
      </c>
      <c r="AC243">
        <v>0</v>
      </c>
      <c r="AD243">
        <v>2</v>
      </c>
      <c r="AE243">
        <v>1</v>
      </c>
      <c r="AF243">
        <v>2</v>
      </c>
      <c r="AG243" s="1">
        <f t="shared" si="3"/>
        <v>0.23236363636363633</v>
      </c>
    </row>
    <row r="244" spans="1:33">
      <c r="A244">
        <v>74744</v>
      </c>
      <c r="B244">
        <v>1</v>
      </c>
      <c r="C244">
        <v>22</v>
      </c>
      <c r="D244">
        <v>4</v>
      </c>
      <c r="E244">
        <v>2</v>
      </c>
      <c r="G244">
        <v>1</v>
      </c>
      <c r="H244">
        <v>4</v>
      </c>
      <c r="I244">
        <v>5</v>
      </c>
      <c r="J244">
        <v>30</v>
      </c>
      <c r="K244">
        <v>0.78</v>
      </c>
      <c r="L244">
        <v>169</v>
      </c>
      <c r="M244">
        <v>4.37</v>
      </c>
      <c r="N244">
        <v>25</v>
      </c>
      <c r="O244" s="1">
        <v>0.65</v>
      </c>
      <c r="P244" s="2">
        <v>32.919190793022359</v>
      </c>
      <c r="Q244" s="1">
        <v>0.85589896061858139</v>
      </c>
      <c r="R244">
        <v>2</v>
      </c>
      <c r="U244">
        <v>8</v>
      </c>
      <c r="V244">
        <v>4</v>
      </c>
      <c r="W244">
        <v>1</v>
      </c>
      <c r="AA244">
        <v>8</v>
      </c>
      <c r="AB244">
        <v>0</v>
      </c>
      <c r="AC244">
        <v>2</v>
      </c>
      <c r="AD244">
        <v>1</v>
      </c>
      <c r="AE244">
        <v>1</v>
      </c>
      <c r="AF244">
        <v>1</v>
      </c>
      <c r="AG244" s="1">
        <f t="shared" si="3"/>
        <v>-0.13</v>
      </c>
    </row>
    <row r="245" spans="1:33">
      <c r="A245">
        <v>74746</v>
      </c>
      <c r="B245">
        <v>1</v>
      </c>
      <c r="C245">
        <v>55</v>
      </c>
      <c r="D245">
        <v>3</v>
      </c>
      <c r="E245">
        <v>1</v>
      </c>
      <c r="F245">
        <v>2</v>
      </c>
      <c r="G245">
        <v>1</v>
      </c>
      <c r="H245">
        <v>3</v>
      </c>
      <c r="I245">
        <v>1</v>
      </c>
      <c r="J245">
        <v>54</v>
      </c>
      <c r="K245">
        <v>1.4</v>
      </c>
      <c r="L245">
        <v>180</v>
      </c>
      <c r="M245">
        <v>4.6500000000000004</v>
      </c>
      <c r="N245">
        <v>53</v>
      </c>
      <c r="O245" s="1">
        <v>1.3740740740740738</v>
      </c>
      <c r="P245" s="2">
        <v>54.457650094197732</v>
      </c>
      <c r="Q245" s="1">
        <v>1.4118650024421635</v>
      </c>
      <c r="R245">
        <v>2</v>
      </c>
      <c r="S245">
        <v>2</v>
      </c>
      <c r="U245">
        <v>4</v>
      </c>
      <c r="V245">
        <v>3</v>
      </c>
      <c r="W245">
        <v>0</v>
      </c>
      <c r="X245">
        <v>3</v>
      </c>
      <c r="Y245">
        <v>3</v>
      </c>
      <c r="Z245">
        <v>2</v>
      </c>
      <c r="AA245">
        <v>1</v>
      </c>
      <c r="AB245">
        <v>0</v>
      </c>
      <c r="AC245">
        <v>4</v>
      </c>
      <c r="AD245">
        <v>1</v>
      </c>
      <c r="AE245">
        <v>1</v>
      </c>
      <c r="AF245">
        <v>2</v>
      </c>
      <c r="AG245" s="1">
        <f t="shared" si="3"/>
        <v>-2.592592592592613E-2</v>
      </c>
    </row>
    <row r="246" spans="1:33">
      <c r="A246">
        <v>74748</v>
      </c>
      <c r="B246">
        <v>1</v>
      </c>
      <c r="C246">
        <v>36</v>
      </c>
      <c r="D246">
        <v>4</v>
      </c>
      <c r="E246">
        <v>2</v>
      </c>
      <c r="G246">
        <v>1</v>
      </c>
      <c r="H246">
        <v>2</v>
      </c>
      <c r="I246">
        <v>5</v>
      </c>
      <c r="J246">
        <v>40</v>
      </c>
      <c r="K246">
        <v>1.03</v>
      </c>
      <c r="L246">
        <v>277</v>
      </c>
      <c r="M246">
        <v>7.16</v>
      </c>
      <c r="N246">
        <v>38</v>
      </c>
      <c r="O246" s="1">
        <v>0.97850000000000004</v>
      </c>
      <c r="P246" s="2">
        <v>42.62184935917292</v>
      </c>
      <c r="Q246" s="1">
        <v>1.0975126209987027</v>
      </c>
      <c r="R246">
        <v>2</v>
      </c>
      <c r="U246">
        <v>13</v>
      </c>
      <c r="V246">
        <v>4</v>
      </c>
      <c r="W246">
        <v>2</v>
      </c>
      <c r="X246">
        <v>3</v>
      </c>
      <c r="Y246">
        <v>3</v>
      </c>
      <c r="Z246">
        <v>3</v>
      </c>
      <c r="AA246">
        <v>1</v>
      </c>
      <c r="AB246">
        <v>0</v>
      </c>
      <c r="AC246">
        <v>0</v>
      </c>
      <c r="AD246">
        <v>1</v>
      </c>
      <c r="AE246">
        <v>1</v>
      </c>
      <c r="AF246">
        <v>2</v>
      </c>
      <c r="AG246" s="1">
        <f t="shared" si="3"/>
        <v>-5.149999999999999E-2</v>
      </c>
    </row>
    <row r="247" spans="1:33">
      <c r="A247">
        <v>74760</v>
      </c>
      <c r="B247">
        <v>1</v>
      </c>
      <c r="C247">
        <v>53</v>
      </c>
      <c r="D247">
        <v>1</v>
      </c>
      <c r="E247">
        <v>2</v>
      </c>
      <c r="G247">
        <v>2</v>
      </c>
      <c r="H247">
        <v>1</v>
      </c>
      <c r="I247">
        <v>1</v>
      </c>
      <c r="J247">
        <v>40</v>
      </c>
      <c r="K247">
        <v>1.03</v>
      </c>
      <c r="L247">
        <v>174</v>
      </c>
      <c r="M247">
        <v>4.5</v>
      </c>
      <c r="N247">
        <v>48</v>
      </c>
      <c r="O247" s="1">
        <v>1.236</v>
      </c>
      <c r="P247" s="2">
        <v>34.349561153883087</v>
      </c>
      <c r="Q247" s="1">
        <v>0.88450119971248964</v>
      </c>
      <c r="R247">
        <v>1</v>
      </c>
      <c r="S247">
        <v>2</v>
      </c>
      <c r="U247">
        <v>3</v>
      </c>
      <c r="V247">
        <v>3</v>
      </c>
      <c r="W247">
        <v>2</v>
      </c>
      <c r="X247">
        <v>3</v>
      </c>
      <c r="Y247">
        <v>3</v>
      </c>
      <c r="Z247">
        <v>3</v>
      </c>
      <c r="AB247">
        <v>0</v>
      </c>
      <c r="AC247">
        <v>0</v>
      </c>
      <c r="AD247">
        <v>2</v>
      </c>
      <c r="AE247">
        <v>1</v>
      </c>
      <c r="AF247">
        <v>2</v>
      </c>
      <c r="AG247" s="1">
        <f t="shared" si="3"/>
        <v>0.20599999999999996</v>
      </c>
    </row>
    <row r="248" spans="1:33">
      <c r="A248">
        <v>74763</v>
      </c>
      <c r="B248">
        <v>1</v>
      </c>
      <c r="C248">
        <v>33</v>
      </c>
      <c r="D248">
        <v>4</v>
      </c>
      <c r="E248">
        <v>2</v>
      </c>
      <c r="G248">
        <v>1</v>
      </c>
      <c r="H248">
        <v>3</v>
      </c>
      <c r="I248">
        <v>5</v>
      </c>
      <c r="J248">
        <v>57</v>
      </c>
      <c r="K248">
        <v>1.47</v>
      </c>
      <c r="L248">
        <v>183</v>
      </c>
      <c r="M248">
        <v>4.7300000000000004</v>
      </c>
      <c r="N248">
        <v>57</v>
      </c>
      <c r="O248" s="1">
        <v>1.4699999999999998</v>
      </c>
      <c r="P248" s="2">
        <v>61.540101854266943</v>
      </c>
      <c r="Q248" s="1">
        <v>1.5870868372942528</v>
      </c>
      <c r="R248">
        <v>2</v>
      </c>
      <c r="U248">
        <v>7</v>
      </c>
      <c r="V248">
        <v>3</v>
      </c>
      <c r="W248">
        <v>1</v>
      </c>
      <c r="X248">
        <v>3</v>
      </c>
      <c r="Y248">
        <v>2</v>
      </c>
      <c r="Z248">
        <v>1</v>
      </c>
      <c r="AA248">
        <v>4</v>
      </c>
      <c r="AB248">
        <v>0</v>
      </c>
      <c r="AC248">
        <v>2</v>
      </c>
      <c r="AD248">
        <v>1</v>
      </c>
      <c r="AE248">
        <v>2</v>
      </c>
      <c r="AG248" s="1">
        <f t="shared" si="3"/>
        <v>0</v>
      </c>
    </row>
    <row r="249" spans="1:33">
      <c r="A249">
        <v>74764</v>
      </c>
      <c r="B249">
        <v>1</v>
      </c>
      <c r="C249">
        <v>31</v>
      </c>
      <c r="D249">
        <v>3</v>
      </c>
      <c r="E249">
        <v>2</v>
      </c>
      <c r="G249">
        <v>1</v>
      </c>
      <c r="H249">
        <v>2</v>
      </c>
      <c r="I249">
        <v>6</v>
      </c>
      <c r="J249">
        <v>37</v>
      </c>
      <c r="K249">
        <v>0.96</v>
      </c>
      <c r="L249">
        <v>144</v>
      </c>
      <c r="M249">
        <v>3.72</v>
      </c>
      <c r="N249">
        <v>46</v>
      </c>
      <c r="O249" s="1">
        <v>1.1935135135135133</v>
      </c>
      <c r="P249" s="2">
        <v>32.6653963105732</v>
      </c>
      <c r="Q249" s="1">
        <v>0.84753460697703431</v>
      </c>
      <c r="R249">
        <v>2</v>
      </c>
      <c r="U249">
        <v>5</v>
      </c>
      <c r="V249">
        <v>3</v>
      </c>
      <c r="W249">
        <v>3</v>
      </c>
      <c r="X249">
        <v>3</v>
      </c>
      <c r="Y249">
        <v>3</v>
      </c>
      <c r="Z249">
        <v>3</v>
      </c>
      <c r="AA249">
        <v>3</v>
      </c>
      <c r="AB249">
        <v>0</v>
      </c>
      <c r="AC249">
        <v>2</v>
      </c>
      <c r="AD249">
        <v>1</v>
      </c>
      <c r="AE249">
        <v>1</v>
      </c>
      <c r="AF249">
        <v>2</v>
      </c>
      <c r="AG249" s="1">
        <f t="shared" si="3"/>
        <v>0.23351351351351335</v>
      </c>
    </row>
    <row r="250" spans="1:33">
      <c r="A250">
        <v>74769</v>
      </c>
      <c r="B250">
        <v>1</v>
      </c>
      <c r="C250">
        <v>50</v>
      </c>
      <c r="D250">
        <v>3</v>
      </c>
      <c r="E250">
        <v>2</v>
      </c>
      <c r="G250">
        <v>1</v>
      </c>
      <c r="H250">
        <v>5</v>
      </c>
      <c r="I250">
        <v>1</v>
      </c>
      <c r="J250">
        <v>48</v>
      </c>
      <c r="K250">
        <v>1.24</v>
      </c>
      <c r="L250">
        <v>120</v>
      </c>
      <c r="M250">
        <v>3.1</v>
      </c>
      <c r="N250">
        <v>54</v>
      </c>
      <c r="O250" s="1">
        <v>1.3949999999999998</v>
      </c>
      <c r="P250" s="2">
        <v>46.898364460501988</v>
      </c>
      <c r="Q250" s="1">
        <v>1.2115410818963013</v>
      </c>
      <c r="R250">
        <v>2</v>
      </c>
      <c r="S250">
        <v>2</v>
      </c>
      <c r="U250">
        <v>15</v>
      </c>
      <c r="V250">
        <v>2</v>
      </c>
      <c r="W250">
        <v>0</v>
      </c>
      <c r="X250">
        <v>3</v>
      </c>
      <c r="Y250">
        <v>3</v>
      </c>
      <c r="Z250">
        <v>0</v>
      </c>
      <c r="AA250">
        <v>2</v>
      </c>
      <c r="AB250">
        <v>0</v>
      </c>
      <c r="AC250">
        <v>5</v>
      </c>
      <c r="AD250">
        <v>1</v>
      </c>
      <c r="AE250">
        <v>1</v>
      </c>
      <c r="AF250">
        <v>2</v>
      </c>
      <c r="AG250" s="1">
        <f t="shared" si="3"/>
        <v>0.1549999999999998</v>
      </c>
    </row>
    <row r="251" spans="1:33">
      <c r="A251">
        <v>74773</v>
      </c>
      <c r="B251">
        <v>1</v>
      </c>
      <c r="C251">
        <v>64</v>
      </c>
      <c r="D251">
        <v>4</v>
      </c>
      <c r="E251">
        <v>2</v>
      </c>
      <c r="G251">
        <v>1</v>
      </c>
      <c r="H251">
        <v>2</v>
      </c>
      <c r="I251">
        <v>3</v>
      </c>
      <c r="J251">
        <v>47</v>
      </c>
      <c r="K251">
        <v>1.22</v>
      </c>
      <c r="L251">
        <v>171</v>
      </c>
      <c r="M251">
        <v>4.42</v>
      </c>
      <c r="N251">
        <v>53</v>
      </c>
      <c r="O251" s="1">
        <v>1.3757446808510638</v>
      </c>
      <c r="P251" s="2">
        <v>48.525766133569448</v>
      </c>
      <c r="Q251" s="1">
        <v>1.2596049932543558</v>
      </c>
      <c r="R251">
        <v>1</v>
      </c>
      <c r="S251">
        <v>1</v>
      </c>
      <c r="T251">
        <v>2</v>
      </c>
      <c r="U251">
        <v>5</v>
      </c>
      <c r="V251">
        <v>4</v>
      </c>
      <c r="W251">
        <v>2</v>
      </c>
      <c r="AA251">
        <v>4</v>
      </c>
      <c r="AB251">
        <v>0</v>
      </c>
      <c r="AC251">
        <v>0</v>
      </c>
      <c r="AD251">
        <v>1</v>
      </c>
      <c r="AE251">
        <v>1</v>
      </c>
      <c r="AF251">
        <v>2</v>
      </c>
      <c r="AG251" s="1">
        <f t="shared" si="3"/>
        <v>0.15574468085106385</v>
      </c>
    </row>
    <row r="252" spans="1:33">
      <c r="A252">
        <v>74794</v>
      </c>
      <c r="B252">
        <v>1</v>
      </c>
      <c r="C252">
        <v>38</v>
      </c>
      <c r="D252">
        <v>3</v>
      </c>
      <c r="E252">
        <v>2</v>
      </c>
      <c r="G252">
        <v>1</v>
      </c>
      <c r="H252">
        <v>5</v>
      </c>
      <c r="I252">
        <v>1</v>
      </c>
      <c r="J252">
        <v>37</v>
      </c>
      <c r="K252">
        <v>0.96</v>
      </c>
      <c r="L252">
        <v>248</v>
      </c>
      <c r="M252">
        <v>6.41</v>
      </c>
      <c r="N252">
        <v>42</v>
      </c>
      <c r="O252" s="1">
        <v>1.0897297297297297</v>
      </c>
      <c r="P252" s="2">
        <v>41.106797577171541</v>
      </c>
      <c r="Q252" s="1">
        <v>1.0665547479482347</v>
      </c>
      <c r="R252">
        <v>2</v>
      </c>
      <c r="U252">
        <v>15</v>
      </c>
      <c r="V252">
        <v>4</v>
      </c>
      <c r="W252">
        <v>1</v>
      </c>
      <c r="X252">
        <v>3</v>
      </c>
      <c r="Y252">
        <v>2</v>
      </c>
      <c r="Z252">
        <v>2</v>
      </c>
      <c r="AA252">
        <v>9</v>
      </c>
      <c r="AB252">
        <v>0</v>
      </c>
      <c r="AC252">
        <v>2</v>
      </c>
      <c r="AD252">
        <v>1</v>
      </c>
      <c r="AE252">
        <v>1</v>
      </c>
      <c r="AF252">
        <v>2</v>
      </c>
      <c r="AG252" s="1">
        <f t="shared" si="3"/>
        <v>0.12972972972972974</v>
      </c>
    </row>
    <row r="253" spans="1:33">
      <c r="A253">
        <v>74800</v>
      </c>
      <c r="B253">
        <v>1</v>
      </c>
      <c r="C253">
        <v>28</v>
      </c>
      <c r="D253">
        <v>4</v>
      </c>
      <c r="E253">
        <v>2</v>
      </c>
      <c r="G253">
        <v>1</v>
      </c>
      <c r="H253">
        <v>2</v>
      </c>
      <c r="I253">
        <v>5</v>
      </c>
      <c r="J253">
        <v>40</v>
      </c>
      <c r="K253">
        <v>1.03</v>
      </c>
      <c r="L253">
        <v>152</v>
      </c>
      <c r="M253">
        <v>3.93</v>
      </c>
      <c r="N253">
        <v>37</v>
      </c>
      <c r="O253" s="1">
        <v>0.95274999999999999</v>
      </c>
      <c r="P253" s="2">
        <v>35.476989749864011</v>
      </c>
      <c r="Q253" s="1">
        <v>0.91353248605899817</v>
      </c>
      <c r="R253">
        <v>2</v>
      </c>
      <c r="U253">
        <v>6</v>
      </c>
      <c r="V253">
        <v>2</v>
      </c>
      <c r="W253">
        <v>3</v>
      </c>
      <c r="X253">
        <v>3</v>
      </c>
      <c r="Y253">
        <v>3</v>
      </c>
      <c r="Z253">
        <v>3</v>
      </c>
      <c r="AA253">
        <v>0</v>
      </c>
      <c r="AB253">
        <v>5</v>
      </c>
      <c r="AC253">
        <v>0</v>
      </c>
      <c r="AD253">
        <v>2</v>
      </c>
      <c r="AE253">
        <v>1</v>
      </c>
      <c r="AF253">
        <v>2</v>
      </c>
      <c r="AG253" s="1">
        <f t="shared" si="3"/>
        <v>-7.7250000000000041E-2</v>
      </c>
    </row>
    <row r="254" spans="1:33">
      <c r="A254">
        <v>74801</v>
      </c>
      <c r="B254">
        <v>1</v>
      </c>
      <c r="C254">
        <v>36</v>
      </c>
      <c r="D254">
        <v>3</v>
      </c>
      <c r="E254">
        <v>2</v>
      </c>
      <c r="G254">
        <v>1</v>
      </c>
      <c r="H254">
        <v>5</v>
      </c>
      <c r="I254">
        <v>1</v>
      </c>
      <c r="J254">
        <v>43</v>
      </c>
      <c r="K254">
        <v>1.1100000000000001</v>
      </c>
      <c r="L254">
        <v>162</v>
      </c>
      <c r="M254">
        <v>4.1900000000000004</v>
      </c>
      <c r="N254">
        <v>50</v>
      </c>
      <c r="O254" s="1">
        <v>1.2906976744186047</v>
      </c>
      <c r="P254" s="2">
        <v>45.168393416834974</v>
      </c>
      <c r="Q254" s="1">
        <v>1.1659748068066704</v>
      </c>
      <c r="R254">
        <v>2</v>
      </c>
      <c r="U254">
        <v>6</v>
      </c>
      <c r="V254">
        <v>2</v>
      </c>
      <c r="W254">
        <v>3</v>
      </c>
      <c r="X254">
        <v>3</v>
      </c>
      <c r="Y254">
        <v>3</v>
      </c>
      <c r="Z254">
        <v>3</v>
      </c>
      <c r="AA254">
        <v>2</v>
      </c>
      <c r="AB254">
        <v>0</v>
      </c>
      <c r="AC254">
        <v>2</v>
      </c>
      <c r="AD254">
        <v>1</v>
      </c>
      <c r="AE254">
        <v>1</v>
      </c>
      <c r="AF254">
        <v>2</v>
      </c>
      <c r="AG254" s="1">
        <f t="shared" si="3"/>
        <v>0.18069767441860463</v>
      </c>
    </row>
    <row r="255" spans="1:33">
      <c r="A255">
        <v>74818</v>
      </c>
      <c r="B255">
        <v>1</v>
      </c>
      <c r="C255">
        <v>26</v>
      </c>
      <c r="D255">
        <v>3</v>
      </c>
      <c r="E255">
        <v>2</v>
      </c>
      <c r="G255">
        <v>1</v>
      </c>
      <c r="H255">
        <v>5</v>
      </c>
      <c r="I255">
        <v>1</v>
      </c>
      <c r="J255">
        <v>63</v>
      </c>
      <c r="K255">
        <v>1.63</v>
      </c>
      <c r="L255">
        <v>212</v>
      </c>
      <c r="M255">
        <v>5.48</v>
      </c>
      <c r="N255">
        <v>59</v>
      </c>
      <c r="O255" s="1">
        <v>1.5265079365079364</v>
      </c>
      <c r="P255" s="2">
        <v>69.494011883257826</v>
      </c>
      <c r="Q255" s="1">
        <v>1.7980196725350832</v>
      </c>
      <c r="R255">
        <v>2</v>
      </c>
      <c r="U255">
        <v>15</v>
      </c>
      <c r="V255">
        <v>2</v>
      </c>
      <c r="W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2</v>
      </c>
      <c r="AG255" s="1">
        <f t="shared" si="3"/>
        <v>-0.10349206349206352</v>
      </c>
    </row>
    <row r="256" spans="1:33">
      <c r="A256">
        <v>74823</v>
      </c>
      <c r="B256">
        <v>1</v>
      </c>
      <c r="C256">
        <v>67</v>
      </c>
      <c r="D256">
        <v>3</v>
      </c>
      <c r="E256">
        <v>2</v>
      </c>
      <c r="G256">
        <v>1</v>
      </c>
      <c r="H256">
        <v>2</v>
      </c>
      <c r="I256">
        <v>1</v>
      </c>
      <c r="J256">
        <v>49</v>
      </c>
      <c r="K256">
        <v>1.27</v>
      </c>
      <c r="L256">
        <v>168</v>
      </c>
      <c r="M256">
        <v>4.34</v>
      </c>
      <c r="N256">
        <v>46</v>
      </c>
      <c r="O256" s="1">
        <v>1.1922448979591838</v>
      </c>
      <c r="P256" s="2">
        <v>45.812539818070782</v>
      </c>
      <c r="Q256" s="1">
        <v>1.1873862361010181</v>
      </c>
      <c r="R256">
        <v>1</v>
      </c>
      <c r="S256">
        <v>1</v>
      </c>
      <c r="T256">
        <v>3</v>
      </c>
      <c r="U256">
        <v>5</v>
      </c>
      <c r="V256">
        <v>4</v>
      </c>
      <c r="W256">
        <v>3</v>
      </c>
      <c r="X256">
        <v>3</v>
      </c>
      <c r="Y256">
        <v>2</v>
      </c>
      <c r="Z256">
        <v>1</v>
      </c>
      <c r="AB256">
        <v>1</v>
      </c>
      <c r="AC256">
        <v>0</v>
      </c>
      <c r="AD256">
        <v>1</v>
      </c>
      <c r="AE256">
        <v>1</v>
      </c>
      <c r="AF256">
        <v>2</v>
      </c>
      <c r="AG256" s="1">
        <f t="shared" si="3"/>
        <v>-7.775510204081626E-2</v>
      </c>
    </row>
    <row r="257" spans="1:33">
      <c r="A257">
        <v>74826</v>
      </c>
      <c r="B257">
        <v>1</v>
      </c>
      <c r="C257">
        <v>47</v>
      </c>
      <c r="D257">
        <v>3</v>
      </c>
      <c r="E257">
        <v>2</v>
      </c>
      <c r="G257">
        <v>1</v>
      </c>
      <c r="H257">
        <v>5</v>
      </c>
      <c r="I257">
        <v>1</v>
      </c>
      <c r="J257">
        <v>45</v>
      </c>
      <c r="K257">
        <v>1.1599999999999999</v>
      </c>
      <c r="L257">
        <v>206</v>
      </c>
      <c r="M257">
        <v>5.33</v>
      </c>
      <c r="N257">
        <v>53</v>
      </c>
      <c r="O257" s="1">
        <v>1.3662222222222222</v>
      </c>
      <c r="P257" s="2">
        <v>40.967644280998286</v>
      </c>
      <c r="Q257" s="1">
        <v>1.0560548303546224</v>
      </c>
      <c r="R257">
        <v>2</v>
      </c>
      <c r="S257">
        <v>2</v>
      </c>
      <c r="U257">
        <v>15</v>
      </c>
      <c r="V257">
        <v>3</v>
      </c>
      <c r="W257">
        <v>2</v>
      </c>
      <c r="X257">
        <v>3</v>
      </c>
      <c r="Y257">
        <v>3</v>
      </c>
      <c r="Z257">
        <v>2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2</v>
      </c>
      <c r="AG257" s="1">
        <f t="shared" si="3"/>
        <v>0.20622222222222231</v>
      </c>
    </row>
    <row r="258" spans="1:33">
      <c r="A258">
        <v>74832</v>
      </c>
      <c r="B258">
        <v>1</v>
      </c>
      <c r="C258">
        <v>21</v>
      </c>
      <c r="D258">
        <v>3</v>
      </c>
      <c r="E258">
        <v>2</v>
      </c>
      <c r="G258">
        <v>1</v>
      </c>
      <c r="H258">
        <v>3</v>
      </c>
      <c r="I258">
        <v>5</v>
      </c>
      <c r="J258">
        <v>50</v>
      </c>
      <c r="K258">
        <v>1.29</v>
      </c>
      <c r="L258">
        <v>172</v>
      </c>
      <c r="M258">
        <v>4.45</v>
      </c>
      <c r="N258">
        <v>57</v>
      </c>
      <c r="O258" s="1">
        <v>1.4706000000000001</v>
      </c>
      <c r="P258" s="2">
        <v>52.691091973408128</v>
      </c>
      <c r="Q258" s="1">
        <v>1.3594301729139298</v>
      </c>
      <c r="R258">
        <v>1</v>
      </c>
      <c r="U258">
        <v>14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2</v>
      </c>
      <c r="AB258">
        <v>0</v>
      </c>
      <c r="AC258">
        <v>4</v>
      </c>
      <c r="AD258">
        <v>1</v>
      </c>
      <c r="AE258">
        <v>1</v>
      </c>
      <c r="AF258">
        <v>2</v>
      </c>
      <c r="AG258" s="1">
        <f t="shared" si="3"/>
        <v>0.18060000000000009</v>
      </c>
    </row>
    <row r="259" spans="1:33">
      <c r="A259">
        <v>74834</v>
      </c>
      <c r="B259">
        <v>1</v>
      </c>
      <c r="C259">
        <v>48</v>
      </c>
      <c r="D259">
        <v>1</v>
      </c>
      <c r="E259">
        <v>2</v>
      </c>
      <c r="G259">
        <v>2</v>
      </c>
      <c r="H259">
        <v>2</v>
      </c>
      <c r="I259">
        <v>6</v>
      </c>
      <c r="J259">
        <v>36</v>
      </c>
      <c r="K259">
        <v>0.93</v>
      </c>
      <c r="L259">
        <v>143</v>
      </c>
      <c r="M259">
        <v>3.7</v>
      </c>
      <c r="N259">
        <v>46</v>
      </c>
      <c r="O259" s="1">
        <v>1.1883333333333335</v>
      </c>
      <c r="P259" s="2">
        <v>38.931849087632223</v>
      </c>
      <c r="Q259" s="1">
        <v>1.0057394347638324</v>
      </c>
      <c r="R259">
        <v>1</v>
      </c>
      <c r="S259">
        <v>2</v>
      </c>
      <c r="U259">
        <v>99</v>
      </c>
      <c r="V259">
        <v>4</v>
      </c>
      <c r="W259">
        <v>1</v>
      </c>
      <c r="AA259">
        <v>1</v>
      </c>
      <c r="AB259">
        <v>0</v>
      </c>
      <c r="AC259">
        <v>0</v>
      </c>
      <c r="AD259">
        <v>1</v>
      </c>
      <c r="AE259">
        <v>1</v>
      </c>
      <c r="AF259">
        <v>2</v>
      </c>
      <c r="AG259" s="1">
        <f t="shared" ref="AG259:AG322" si="4">O:O-K:K</f>
        <v>0.25833333333333341</v>
      </c>
    </row>
    <row r="260" spans="1:33">
      <c r="A260">
        <v>74839</v>
      </c>
      <c r="B260">
        <v>1</v>
      </c>
      <c r="C260">
        <v>47</v>
      </c>
      <c r="D260">
        <v>3</v>
      </c>
      <c r="E260">
        <v>2</v>
      </c>
      <c r="G260">
        <v>2</v>
      </c>
      <c r="H260">
        <v>5</v>
      </c>
      <c r="I260">
        <v>1</v>
      </c>
      <c r="J260">
        <v>22</v>
      </c>
      <c r="K260">
        <v>0.56999999999999995</v>
      </c>
      <c r="L260">
        <v>233</v>
      </c>
      <c r="M260">
        <v>6.03</v>
      </c>
      <c r="N260">
        <v>32</v>
      </c>
      <c r="O260" s="1">
        <v>0.82909090909090899</v>
      </c>
      <c r="P260" s="2">
        <v>23.793304239331732</v>
      </c>
      <c r="Q260" s="1">
        <v>0.61646288256450399</v>
      </c>
      <c r="R260">
        <v>1</v>
      </c>
      <c r="S260">
        <v>2</v>
      </c>
      <c r="U260">
        <v>15</v>
      </c>
      <c r="V260">
        <v>3</v>
      </c>
      <c r="W260">
        <v>2</v>
      </c>
      <c r="X260">
        <v>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1</v>
      </c>
      <c r="AE260">
        <v>1</v>
      </c>
      <c r="AF260">
        <v>2</v>
      </c>
      <c r="AG260" s="1">
        <f t="shared" si="4"/>
        <v>0.25909090909090904</v>
      </c>
    </row>
    <row r="261" spans="1:33">
      <c r="A261">
        <v>74851</v>
      </c>
      <c r="B261">
        <v>1</v>
      </c>
      <c r="C261">
        <v>80</v>
      </c>
      <c r="D261">
        <v>3</v>
      </c>
      <c r="E261">
        <v>1</v>
      </c>
      <c r="F261">
        <v>2</v>
      </c>
      <c r="G261">
        <v>1</v>
      </c>
      <c r="H261">
        <v>4</v>
      </c>
      <c r="I261">
        <v>3</v>
      </c>
      <c r="J261">
        <v>75</v>
      </c>
      <c r="K261">
        <v>1.94</v>
      </c>
      <c r="L261">
        <v>207</v>
      </c>
      <c r="M261">
        <v>5.35</v>
      </c>
      <c r="N261">
        <v>75</v>
      </c>
      <c r="O261" s="1">
        <v>1.94</v>
      </c>
      <c r="P261" s="2">
        <v>77.379235285780439</v>
      </c>
      <c r="Q261" s="1">
        <v>2.001542886058854</v>
      </c>
      <c r="R261">
        <v>1</v>
      </c>
      <c r="S261">
        <v>1</v>
      </c>
      <c r="T261">
        <v>3</v>
      </c>
      <c r="U261">
        <v>99</v>
      </c>
      <c r="V261">
        <v>2</v>
      </c>
      <c r="W261">
        <v>3</v>
      </c>
      <c r="X261">
        <v>3</v>
      </c>
      <c r="Y261">
        <v>3</v>
      </c>
      <c r="Z261">
        <v>3</v>
      </c>
      <c r="AB261">
        <v>0</v>
      </c>
      <c r="AC261">
        <v>0</v>
      </c>
      <c r="AD261">
        <v>2</v>
      </c>
      <c r="AE261">
        <v>1</v>
      </c>
      <c r="AF261">
        <v>2</v>
      </c>
      <c r="AG261" s="1">
        <f t="shared" si="4"/>
        <v>0</v>
      </c>
    </row>
    <row r="262" spans="1:33">
      <c r="A262">
        <v>74860</v>
      </c>
      <c r="B262">
        <v>1</v>
      </c>
      <c r="C262">
        <v>40</v>
      </c>
      <c r="D262">
        <v>6</v>
      </c>
      <c r="E262">
        <v>2</v>
      </c>
      <c r="G262">
        <v>2</v>
      </c>
      <c r="H262">
        <v>4</v>
      </c>
      <c r="I262">
        <v>1</v>
      </c>
      <c r="J262">
        <v>48</v>
      </c>
      <c r="K262">
        <v>1.24</v>
      </c>
      <c r="L262">
        <v>273</v>
      </c>
      <c r="M262">
        <v>7.06</v>
      </c>
      <c r="N262">
        <v>43</v>
      </c>
      <c r="O262" s="1">
        <v>1.1108333333333333</v>
      </c>
      <c r="P262" s="2">
        <v>46.642262857661756</v>
      </c>
      <c r="Q262" s="1">
        <v>1.2049251238229288</v>
      </c>
      <c r="R262">
        <v>1</v>
      </c>
      <c r="S262">
        <v>2</v>
      </c>
      <c r="U262">
        <v>10</v>
      </c>
      <c r="V262">
        <v>2</v>
      </c>
      <c r="W262">
        <v>3</v>
      </c>
      <c r="AB262">
        <v>1</v>
      </c>
      <c r="AC262">
        <v>0</v>
      </c>
      <c r="AD262">
        <v>1</v>
      </c>
      <c r="AE262">
        <v>1</v>
      </c>
      <c r="AF262">
        <v>2</v>
      </c>
      <c r="AG262" s="1">
        <f t="shared" si="4"/>
        <v>-0.12916666666666665</v>
      </c>
    </row>
    <row r="263" spans="1:33">
      <c r="A263">
        <v>74861</v>
      </c>
      <c r="B263">
        <v>1</v>
      </c>
      <c r="C263">
        <v>60</v>
      </c>
      <c r="D263">
        <v>6</v>
      </c>
      <c r="E263">
        <v>2</v>
      </c>
      <c r="G263">
        <v>2</v>
      </c>
      <c r="H263">
        <v>1</v>
      </c>
      <c r="I263">
        <v>1</v>
      </c>
      <c r="J263">
        <v>40</v>
      </c>
      <c r="K263">
        <v>1.03</v>
      </c>
      <c r="L263">
        <v>287</v>
      </c>
      <c r="M263">
        <v>7.42</v>
      </c>
      <c r="N263">
        <v>39</v>
      </c>
      <c r="O263" s="1">
        <v>1.0042500000000001</v>
      </c>
      <c r="P263" s="2">
        <v>43.778933667890485</v>
      </c>
      <c r="Q263" s="1">
        <v>1.1273075419481802</v>
      </c>
      <c r="R263">
        <v>1</v>
      </c>
      <c r="S263">
        <v>1</v>
      </c>
      <c r="T263">
        <v>1</v>
      </c>
      <c r="U263">
        <v>2</v>
      </c>
      <c r="V263">
        <v>2</v>
      </c>
      <c r="W263">
        <v>0</v>
      </c>
      <c r="AB263">
        <v>0</v>
      </c>
      <c r="AC263">
        <v>1</v>
      </c>
      <c r="AD263">
        <v>1</v>
      </c>
      <c r="AE263">
        <v>2</v>
      </c>
      <c r="AG263" s="1">
        <f t="shared" si="4"/>
        <v>-2.574999999999994E-2</v>
      </c>
    </row>
    <row r="264" spans="1:33">
      <c r="A264">
        <v>74865</v>
      </c>
      <c r="B264">
        <v>1</v>
      </c>
      <c r="C264">
        <v>58</v>
      </c>
      <c r="D264">
        <v>3</v>
      </c>
      <c r="E264">
        <v>2</v>
      </c>
      <c r="G264">
        <v>1</v>
      </c>
      <c r="H264">
        <v>5</v>
      </c>
      <c r="I264">
        <v>1</v>
      </c>
      <c r="J264">
        <v>43</v>
      </c>
      <c r="K264">
        <v>1.1100000000000001</v>
      </c>
      <c r="L264">
        <v>177</v>
      </c>
      <c r="M264">
        <v>4.58</v>
      </c>
      <c r="N264">
        <v>46</v>
      </c>
      <c r="O264" s="1">
        <v>1.1874418604651162</v>
      </c>
      <c r="P264" s="2">
        <v>44.361309810743023</v>
      </c>
      <c r="Q264" s="1">
        <v>1.1451407881377851</v>
      </c>
      <c r="R264">
        <v>2</v>
      </c>
      <c r="S264">
        <v>2</v>
      </c>
      <c r="U264">
        <v>12</v>
      </c>
      <c r="V264">
        <v>3</v>
      </c>
      <c r="W264">
        <v>0</v>
      </c>
      <c r="X264">
        <v>3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2</v>
      </c>
      <c r="AG264" s="1">
        <f t="shared" si="4"/>
        <v>7.7441860465116141E-2</v>
      </c>
    </row>
    <row r="265" spans="1:33">
      <c r="A265">
        <v>74866</v>
      </c>
      <c r="B265">
        <v>1</v>
      </c>
      <c r="C265">
        <v>40</v>
      </c>
      <c r="D265">
        <v>3</v>
      </c>
      <c r="E265">
        <v>2</v>
      </c>
      <c r="G265">
        <v>1</v>
      </c>
      <c r="H265">
        <v>4</v>
      </c>
      <c r="I265">
        <v>1</v>
      </c>
      <c r="J265">
        <v>38</v>
      </c>
      <c r="K265">
        <v>0.98</v>
      </c>
      <c r="L265">
        <v>227</v>
      </c>
      <c r="M265">
        <v>5.87</v>
      </c>
      <c r="N265">
        <v>35</v>
      </c>
      <c r="O265" s="1">
        <v>0.90263157894736834</v>
      </c>
      <c r="P265" s="2">
        <v>43.21571859796299</v>
      </c>
      <c r="Q265" s="1">
        <v>1.114510637526414</v>
      </c>
      <c r="R265">
        <v>2</v>
      </c>
      <c r="S265">
        <v>1</v>
      </c>
      <c r="T265">
        <v>1</v>
      </c>
      <c r="U265">
        <v>7</v>
      </c>
      <c r="V265">
        <v>5</v>
      </c>
      <c r="W265">
        <v>2</v>
      </c>
      <c r="AA265">
        <v>1</v>
      </c>
      <c r="AB265">
        <v>1</v>
      </c>
      <c r="AC265">
        <v>0</v>
      </c>
      <c r="AD265">
        <v>1</v>
      </c>
      <c r="AE265">
        <v>1</v>
      </c>
      <c r="AF265">
        <v>2</v>
      </c>
      <c r="AG265" s="1">
        <f t="shared" si="4"/>
        <v>-7.7368421052631642E-2</v>
      </c>
    </row>
    <row r="266" spans="1:33">
      <c r="A266">
        <v>74872</v>
      </c>
      <c r="B266">
        <v>1</v>
      </c>
      <c r="C266">
        <v>50</v>
      </c>
      <c r="D266">
        <v>1</v>
      </c>
      <c r="E266">
        <v>2</v>
      </c>
      <c r="G266">
        <v>1</v>
      </c>
      <c r="H266">
        <v>4</v>
      </c>
      <c r="I266">
        <v>6</v>
      </c>
      <c r="J266">
        <v>39</v>
      </c>
      <c r="K266">
        <v>1.01</v>
      </c>
      <c r="L266">
        <v>176</v>
      </c>
      <c r="M266">
        <v>4.55</v>
      </c>
      <c r="N266">
        <v>45</v>
      </c>
      <c r="O266" s="1">
        <v>1.1653846153846155</v>
      </c>
      <c r="P266" s="2">
        <v>35.824923223777219</v>
      </c>
      <c r="Q266" s="1">
        <v>0.92777365271833312</v>
      </c>
      <c r="R266">
        <v>2</v>
      </c>
      <c r="S266">
        <v>2</v>
      </c>
      <c r="U266">
        <v>15</v>
      </c>
      <c r="V266">
        <v>3</v>
      </c>
      <c r="W266">
        <v>0</v>
      </c>
      <c r="X266">
        <v>3</v>
      </c>
      <c r="Y266">
        <v>3</v>
      </c>
      <c r="Z266">
        <v>2</v>
      </c>
      <c r="AA266">
        <v>0</v>
      </c>
      <c r="AB266">
        <v>1</v>
      </c>
      <c r="AC266">
        <v>0</v>
      </c>
      <c r="AD266">
        <v>2</v>
      </c>
      <c r="AE266">
        <v>1</v>
      </c>
      <c r="AF266">
        <v>2</v>
      </c>
      <c r="AG266" s="1">
        <f t="shared" si="4"/>
        <v>0.15538461538461545</v>
      </c>
    </row>
    <row r="267" spans="1:33">
      <c r="A267">
        <v>74874</v>
      </c>
      <c r="B267">
        <v>1</v>
      </c>
      <c r="C267">
        <v>36</v>
      </c>
      <c r="D267">
        <v>3</v>
      </c>
      <c r="E267">
        <v>2</v>
      </c>
      <c r="G267">
        <v>1</v>
      </c>
      <c r="H267">
        <v>5</v>
      </c>
      <c r="I267">
        <v>1</v>
      </c>
      <c r="J267">
        <v>53</v>
      </c>
      <c r="K267">
        <v>1.37</v>
      </c>
      <c r="L267">
        <v>211</v>
      </c>
      <c r="M267">
        <v>5.46</v>
      </c>
      <c r="N267">
        <v>51</v>
      </c>
      <c r="O267" s="1">
        <v>1.318301886792453</v>
      </c>
      <c r="P267" s="2">
        <v>60.850099336896918</v>
      </c>
      <c r="Q267" s="1">
        <v>1.5729176621046941</v>
      </c>
      <c r="R267">
        <v>2</v>
      </c>
      <c r="U267">
        <v>15</v>
      </c>
      <c r="V267">
        <v>3</v>
      </c>
      <c r="W267">
        <v>2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2</v>
      </c>
      <c r="AG267" s="1">
        <f t="shared" si="4"/>
        <v>-5.1698113207547136E-2</v>
      </c>
    </row>
    <row r="268" spans="1:33">
      <c r="A268">
        <v>74880</v>
      </c>
      <c r="B268">
        <v>1</v>
      </c>
      <c r="C268">
        <v>39</v>
      </c>
      <c r="D268">
        <v>3</v>
      </c>
      <c r="E268">
        <v>2</v>
      </c>
      <c r="G268">
        <v>1</v>
      </c>
      <c r="H268">
        <v>4</v>
      </c>
      <c r="I268">
        <v>5</v>
      </c>
      <c r="J268">
        <v>36</v>
      </c>
      <c r="K268">
        <v>0.93</v>
      </c>
      <c r="L268">
        <v>187</v>
      </c>
      <c r="M268">
        <v>4.84</v>
      </c>
      <c r="N268">
        <v>38</v>
      </c>
      <c r="O268" s="1">
        <v>0.9816666666666668</v>
      </c>
      <c r="P268" s="2">
        <v>37.697764717140416</v>
      </c>
      <c r="Q268" s="1">
        <v>0.97385892185946077</v>
      </c>
      <c r="R268">
        <v>2</v>
      </c>
      <c r="U268">
        <v>4</v>
      </c>
      <c r="V268">
        <v>3</v>
      </c>
      <c r="W268">
        <v>3</v>
      </c>
      <c r="X268">
        <v>3</v>
      </c>
      <c r="Y268">
        <v>3</v>
      </c>
      <c r="Z268">
        <v>3</v>
      </c>
      <c r="AA268">
        <v>7</v>
      </c>
      <c r="AB268">
        <v>0</v>
      </c>
      <c r="AC268">
        <v>0</v>
      </c>
      <c r="AD268">
        <v>1</v>
      </c>
      <c r="AE268">
        <v>2</v>
      </c>
      <c r="AG268" s="1">
        <f t="shared" si="4"/>
        <v>5.166666666666675E-2</v>
      </c>
    </row>
    <row r="269" spans="1:33">
      <c r="A269">
        <v>74882</v>
      </c>
      <c r="B269">
        <v>1</v>
      </c>
      <c r="C269">
        <v>25</v>
      </c>
      <c r="D269">
        <v>1</v>
      </c>
      <c r="E269">
        <v>2</v>
      </c>
      <c r="G269">
        <v>2</v>
      </c>
      <c r="H269">
        <v>2</v>
      </c>
      <c r="I269">
        <v>1</v>
      </c>
      <c r="J269">
        <v>44</v>
      </c>
      <c r="K269">
        <v>1.1399999999999999</v>
      </c>
      <c r="L269">
        <v>166</v>
      </c>
      <c r="M269">
        <v>4.29</v>
      </c>
      <c r="N269">
        <v>40</v>
      </c>
      <c r="O269" s="1">
        <v>1.0363636363636362</v>
      </c>
      <c r="P269" s="2">
        <v>43.18819815814836</v>
      </c>
      <c r="Q269" s="1">
        <v>1.1189669522792984</v>
      </c>
      <c r="R269">
        <v>1</v>
      </c>
      <c r="U269">
        <v>8</v>
      </c>
      <c r="V269">
        <v>4</v>
      </c>
      <c r="W269">
        <v>2</v>
      </c>
      <c r="AA269">
        <v>0</v>
      </c>
      <c r="AB269">
        <v>0</v>
      </c>
      <c r="AC269">
        <v>0</v>
      </c>
      <c r="AD269">
        <v>2</v>
      </c>
      <c r="AE269">
        <v>2</v>
      </c>
      <c r="AG269" s="1">
        <f t="shared" si="4"/>
        <v>-0.10363636363636375</v>
      </c>
    </row>
    <row r="270" spans="1:33">
      <c r="A270">
        <v>74889</v>
      </c>
      <c r="B270">
        <v>1</v>
      </c>
      <c r="C270">
        <v>50</v>
      </c>
      <c r="D270">
        <v>3</v>
      </c>
      <c r="E270">
        <v>2</v>
      </c>
      <c r="G270">
        <v>1</v>
      </c>
      <c r="H270">
        <v>2</v>
      </c>
      <c r="I270">
        <v>1</v>
      </c>
      <c r="J270">
        <v>49</v>
      </c>
      <c r="K270">
        <v>1.27</v>
      </c>
      <c r="L270">
        <v>161</v>
      </c>
      <c r="M270">
        <v>4.16</v>
      </c>
      <c r="N270">
        <v>45</v>
      </c>
      <c r="O270" s="1">
        <v>1.1663265306122448</v>
      </c>
      <c r="P270" s="2">
        <v>50.059699133593085</v>
      </c>
      <c r="Q270" s="1">
        <v>1.2974656714216983</v>
      </c>
      <c r="R270">
        <v>2</v>
      </c>
      <c r="S270">
        <v>2</v>
      </c>
      <c r="U270">
        <v>7</v>
      </c>
      <c r="V270">
        <v>2</v>
      </c>
      <c r="W270">
        <v>3</v>
      </c>
      <c r="AA270">
        <v>3</v>
      </c>
      <c r="AB270">
        <v>0</v>
      </c>
      <c r="AC270">
        <v>2</v>
      </c>
      <c r="AD270">
        <v>1</v>
      </c>
      <c r="AE270">
        <v>1</v>
      </c>
      <c r="AF270">
        <v>2</v>
      </c>
      <c r="AG270" s="1">
        <f t="shared" si="4"/>
        <v>-0.10367346938775523</v>
      </c>
    </row>
    <row r="271" spans="1:33">
      <c r="A271">
        <v>74890</v>
      </c>
      <c r="B271">
        <v>1</v>
      </c>
      <c r="C271">
        <v>30</v>
      </c>
      <c r="D271">
        <v>3</v>
      </c>
      <c r="E271">
        <v>2</v>
      </c>
      <c r="G271">
        <v>1</v>
      </c>
      <c r="H271">
        <v>3</v>
      </c>
      <c r="I271">
        <v>5</v>
      </c>
      <c r="J271">
        <v>41</v>
      </c>
      <c r="K271">
        <v>1.06</v>
      </c>
      <c r="L271">
        <v>229</v>
      </c>
      <c r="M271">
        <v>5.92</v>
      </c>
      <c r="N271">
        <v>44</v>
      </c>
      <c r="O271" s="1">
        <v>1.1375609756097562</v>
      </c>
      <c r="P271" s="2">
        <v>45.405116033994638</v>
      </c>
      <c r="Q271" s="1">
        <v>1.1738883657569348</v>
      </c>
      <c r="R271">
        <v>2</v>
      </c>
      <c r="U271">
        <v>3</v>
      </c>
      <c r="V271">
        <v>3</v>
      </c>
      <c r="W271">
        <v>2</v>
      </c>
      <c r="AA271">
        <v>3</v>
      </c>
      <c r="AB271">
        <v>0</v>
      </c>
      <c r="AC271">
        <v>0</v>
      </c>
      <c r="AD271">
        <v>1</v>
      </c>
      <c r="AE271">
        <v>1</v>
      </c>
      <c r="AF271">
        <v>2</v>
      </c>
      <c r="AG271" s="1">
        <f t="shared" si="4"/>
        <v>7.7560975609756166E-2</v>
      </c>
    </row>
    <row r="272" spans="1:33">
      <c r="A272">
        <v>74901</v>
      </c>
      <c r="B272">
        <v>1</v>
      </c>
      <c r="C272">
        <v>55</v>
      </c>
      <c r="D272">
        <v>3</v>
      </c>
      <c r="E272">
        <v>1</v>
      </c>
      <c r="F272">
        <v>2</v>
      </c>
      <c r="G272">
        <v>1</v>
      </c>
      <c r="H272">
        <v>3</v>
      </c>
      <c r="I272">
        <v>1</v>
      </c>
      <c r="J272">
        <v>55</v>
      </c>
      <c r="K272">
        <v>1.42</v>
      </c>
      <c r="L272">
        <v>171</v>
      </c>
      <c r="M272">
        <v>4.42</v>
      </c>
      <c r="N272">
        <v>53</v>
      </c>
      <c r="O272" s="1">
        <v>1.3683636363636362</v>
      </c>
      <c r="P272" s="2">
        <v>54.095831481107268</v>
      </c>
      <c r="Q272" s="1">
        <v>1.3966560127849512</v>
      </c>
      <c r="R272">
        <v>2</v>
      </c>
      <c r="S272">
        <v>2</v>
      </c>
      <c r="U272">
        <v>6</v>
      </c>
      <c r="V272">
        <v>4</v>
      </c>
      <c r="W272">
        <v>2</v>
      </c>
      <c r="AA272">
        <v>1</v>
      </c>
      <c r="AB272">
        <v>3</v>
      </c>
      <c r="AC272">
        <v>1</v>
      </c>
      <c r="AD272">
        <v>1</v>
      </c>
      <c r="AE272">
        <v>2</v>
      </c>
      <c r="AG272" s="1">
        <f t="shared" si="4"/>
        <v>-5.1636363636363702E-2</v>
      </c>
    </row>
    <row r="273" spans="1:33">
      <c r="A273">
        <v>74905</v>
      </c>
      <c r="B273">
        <v>1</v>
      </c>
      <c r="C273">
        <v>44</v>
      </c>
      <c r="D273">
        <v>3</v>
      </c>
      <c r="E273">
        <v>2</v>
      </c>
      <c r="G273">
        <v>1</v>
      </c>
      <c r="H273">
        <v>5</v>
      </c>
      <c r="I273">
        <v>1</v>
      </c>
      <c r="J273">
        <v>57</v>
      </c>
      <c r="K273">
        <v>1.47</v>
      </c>
      <c r="L273">
        <v>217</v>
      </c>
      <c r="M273">
        <v>5.61</v>
      </c>
      <c r="N273">
        <v>53</v>
      </c>
      <c r="O273" s="1">
        <v>1.3668421052631579</v>
      </c>
      <c r="P273" s="2">
        <v>61.061985219585196</v>
      </c>
      <c r="Q273" s="1">
        <v>1.5747564609261446</v>
      </c>
      <c r="R273">
        <v>2</v>
      </c>
      <c r="S273">
        <v>2</v>
      </c>
      <c r="U273">
        <v>15</v>
      </c>
      <c r="V273">
        <v>3</v>
      </c>
      <c r="W273">
        <v>2</v>
      </c>
      <c r="X273">
        <v>3</v>
      </c>
      <c r="Y273">
        <v>3</v>
      </c>
      <c r="Z273">
        <v>3</v>
      </c>
      <c r="AA273">
        <v>4</v>
      </c>
      <c r="AB273">
        <v>0</v>
      </c>
      <c r="AC273">
        <v>0</v>
      </c>
      <c r="AD273">
        <v>1</v>
      </c>
      <c r="AE273">
        <v>1</v>
      </c>
      <c r="AF273">
        <v>2</v>
      </c>
      <c r="AG273" s="1">
        <f t="shared" si="4"/>
        <v>-0.10315789473684212</v>
      </c>
    </row>
    <row r="274" spans="1:33">
      <c r="A274">
        <v>74909</v>
      </c>
      <c r="B274">
        <v>1</v>
      </c>
      <c r="C274">
        <v>64</v>
      </c>
      <c r="D274">
        <v>2</v>
      </c>
      <c r="E274">
        <v>2</v>
      </c>
      <c r="G274">
        <v>2</v>
      </c>
      <c r="H274">
        <v>3</v>
      </c>
      <c r="I274">
        <v>1</v>
      </c>
      <c r="J274">
        <v>30</v>
      </c>
      <c r="K274">
        <v>0.78</v>
      </c>
      <c r="L274">
        <v>248</v>
      </c>
      <c r="M274">
        <v>6.41</v>
      </c>
      <c r="N274">
        <v>35</v>
      </c>
      <c r="O274" s="1">
        <v>0.91</v>
      </c>
      <c r="P274" s="2">
        <v>27.23994392615111</v>
      </c>
      <c r="Q274" s="1">
        <v>0.70823854207992887</v>
      </c>
      <c r="R274">
        <v>1</v>
      </c>
      <c r="S274">
        <v>2</v>
      </c>
      <c r="U274">
        <v>8</v>
      </c>
      <c r="V274">
        <v>3</v>
      </c>
      <c r="W274">
        <v>0</v>
      </c>
      <c r="AA274">
        <v>1</v>
      </c>
      <c r="AB274">
        <v>0</v>
      </c>
      <c r="AC274">
        <v>0</v>
      </c>
      <c r="AD274">
        <v>1</v>
      </c>
      <c r="AE274">
        <v>2</v>
      </c>
      <c r="AG274" s="1">
        <f t="shared" si="4"/>
        <v>0.13</v>
      </c>
    </row>
    <row r="275" spans="1:33">
      <c r="A275">
        <v>74923</v>
      </c>
      <c r="B275">
        <v>1</v>
      </c>
      <c r="C275">
        <v>24</v>
      </c>
      <c r="D275">
        <v>4</v>
      </c>
      <c r="E275">
        <v>2</v>
      </c>
      <c r="G275">
        <v>1</v>
      </c>
      <c r="H275">
        <v>4</v>
      </c>
      <c r="I275">
        <v>5</v>
      </c>
      <c r="J275">
        <v>44</v>
      </c>
      <c r="K275">
        <v>1.1399999999999999</v>
      </c>
      <c r="L275">
        <v>130</v>
      </c>
      <c r="M275">
        <v>3.36</v>
      </c>
      <c r="N275">
        <v>48</v>
      </c>
      <c r="O275" s="1">
        <v>1.2436363636363637</v>
      </c>
      <c r="P275" s="2">
        <v>57.125592017852092</v>
      </c>
      <c r="Q275" s="1">
        <v>1.4800721568261677</v>
      </c>
      <c r="R275">
        <v>2</v>
      </c>
      <c r="U275">
        <v>5</v>
      </c>
      <c r="V275">
        <v>4</v>
      </c>
      <c r="W275">
        <v>1</v>
      </c>
      <c r="X275">
        <v>3</v>
      </c>
      <c r="Y275">
        <v>3</v>
      </c>
      <c r="Z275">
        <v>2</v>
      </c>
      <c r="AA275">
        <v>5</v>
      </c>
      <c r="AB275">
        <v>3</v>
      </c>
      <c r="AC275">
        <v>0</v>
      </c>
      <c r="AD275">
        <v>1</v>
      </c>
      <c r="AE275">
        <v>2</v>
      </c>
      <c r="AG275" s="1">
        <f t="shared" si="4"/>
        <v>0.10363636363636375</v>
      </c>
    </row>
    <row r="276" spans="1:33">
      <c r="A276">
        <v>74928</v>
      </c>
      <c r="B276">
        <v>1</v>
      </c>
      <c r="C276">
        <v>50</v>
      </c>
      <c r="D276">
        <v>1</v>
      </c>
      <c r="E276">
        <v>2</v>
      </c>
      <c r="G276">
        <v>1</v>
      </c>
      <c r="H276">
        <v>2</v>
      </c>
      <c r="I276">
        <v>1</v>
      </c>
      <c r="J276">
        <v>45</v>
      </c>
      <c r="K276">
        <v>1.1599999999999999</v>
      </c>
      <c r="L276">
        <v>217</v>
      </c>
      <c r="M276">
        <v>5.61</v>
      </c>
      <c r="N276">
        <v>52</v>
      </c>
      <c r="O276" s="1">
        <v>1.3404444444444443</v>
      </c>
      <c r="P276" s="2">
        <v>51.757298794762761</v>
      </c>
      <c r="Q276" s="1">
        <v>1.3341881467094399</v>
      </c>
      <c r="R276">
        <v>1</v>
      </c>
      <c r="S276">
        <v>2</v>
      </c>
      <c r="U276">
        <v>9</v>
      </c>
      <c r="V276">
        <v>4</v>
      </c>
      <c r="W276">
        <v>1</v>
      </c>
      <c r="X276">
        <v>3</v>
      </c>
      <c r="Y276">
        <v>3</v>
      </c>
      <c r="Z276">
        <v>3</v>
      </c>
      <c r="AA276">
        <v>0</v>
      </c>
      <c r="AB276">
        <v>3</v>
      </c>
      <c r="AC276">
        <v>0</v>
      </c>
      <c r="AD276">
        <v>2</v>
      </c>
      <c r="AE276">
        <v>1</v>
      </c>
      <c r="AF276">
        <v>2</v>
      </c>
      <c r="AG276" s="1">
        <f t="shared" si="4"/>
        <v>0.18044444444444441</v>
      </c>
    </row>
    <row r="277" spans="1:33">
      <c r="A277">
        <v>74931</v>
      </c>
      <c r="B277">
        <v>1</v>
      </c>
      <c r="C277">
        <v>53</v>
      </c>
      <c r="D277">
        <v>3</v>
      </c>
      <c r="E277">
        <v>2</v>
      </c>
      <c r="G277">
        <v>1</v>
      </c>
      <c r="H277">
        <v>4</v>
      </c>
      <c r="I277">
        <v>1</v>
      </c>
      <c r="J277">
        <v>49</v>
      </c>
      <c r="K277">
        <v>1.27</v>
      </c>
      <c r="L277">
        <v>119</v>
      </c>
      <c r="M277">
        <v>3.08</v>
      </c>
      <c r="N277">
        <v>55</v>
      </c>
      <c r="O277" s="1">
        <v>1.4255102040816325</v>
      </c>
      <c r="P277" s="2">
        <v>49.823195387450887</v>
      </c>
      <c r="Q277" s="1">
        <v>1.2913358804502577</v>
      </c>
      <c r="R277">
        <v>1</v>
      </c>
      <c r="S277">
        <v>2</v>
      </c>
      <c r="U277">
        <v>12</v>
      </c>
      <c r="V277">
        <v>3</v>
      </c>
      <c r="W277">
        <v>3</v>
      </c>
      <c r="X277">
        <v>3</v>
      </c>
      <c r="Y277">
        <v>3</v>
      </c>
      <c r="Z277">
        <v>3</v>
      </c>
      <c r="AB277">
        <v>0</v>
      </c>
      <c r="AC277">
        <v>0</v>
      </c>
      <c r="AD277">
        <v>1</v>
      </c>
      <c r="AE277">
        <v>1</v>
      </c>
      <c r="AF277">
        <v>2</v>
      </c>
      <c r="AG277" s="1">
        <f t="shared" si="4"/>
        <v>0.15551020408163252</v>
      </c>
    </row>
    <row r="278" spans="1:33">
      <c r="A278">
        <v>74932</v>
      </c>
      <c r="B278">
        <v>1</v>
      </c>
      <c r="C278">
        <v>32</v>
      </c>
      <c r="D278">
        <v>7</v>
      </c>
      <c r="E278">
        <v>1</v>
      </c>
      <c r="F278">
        <v>1</v>
      </c>
      <c r="G278">
        <v>1</v>
      </c>
      <c r="H278">
        <v>4</v>
      </c>
      <c r="I278">
        <v>1</v>
      </c>
      <c r="J278">
        <v>30</v>
      </c>
      <c r="K278">
        <v>0.78</v>
      </c>
      <c r="L278">
        <v>159</v>
      </c>
      <c r="M278">
        <v>4.1100000000000003</v>
      </c>
      <c r="N278">
        <v>26</v>
      </c>
      <c r="O278" s="1">
        <v>0.67600000000000005</v>
      </c>
      <c r="P278" s="2">
        <v>26.349759921273716</v>
      </c>
      <c r="Q278" s="1">
        <v>0.68509375795311667</v>
      </c>
      <c r="R278">
        <v>1</v>
      </c>
      <c r="V278">
        <v>5</v>
      </c>
      <c r="W278">
        <v>3</v>
      </c>
      <c r="X278">
        <v>3</v>
      </c>
      <c r="Y278">
        <v>4</v>
      </c>
      <c r="Z278">
        <v>4</v>
      </c>
      <c r="AA278">
        <v>8</v>
      </c>
      <c r="AB278">
        <v>4</v>
      </c>
      <c r="AC278">
        <v>0</v>
      </c>
      <c r="AD278">
        <v>1</v>
      </c>
      <c r="AE278">
        <v>1</v>
      </c>
      <c r="AF278">
        <v>2</v>
      </c>
      <c r="AG278" s="1">
        <f t="shared" si="4"/>
        <v>-0.10399999999999998</v>
      </c>
    </row>
    <row r="279" spans="1:33">
      <c r="A279">
        <v>74937</v>
      </c>
      <c r="B279">
        <v>1</v>
      </c>
      <c r="C279">
        <v>74</v>
      </c>
      <c r="D279">
        <v>3</v>
      </c>
      <c r="E279">
        <v>1</v>
      </c>
      <c r="F279">
        <v>1</v>
      </c>
      <c r="G279">
        <v>1</v>
      </c>
      <c r="H279">
        <v>3</v>
      </c>
      <c r="I279">
        <v>1</v>
      </c>
      <c r="J279">
        <v>36</v>
      </c>
      <c r="K279">
        <v>0.93</v>
      </c>
      <c r="L279">
        <v>166</v>
      </c>
      <c r="M279">
        <v>4.29</v>
      </c>
      <c r="N279">
        <v>37</v>
      </c>
      <c r="O279" s="1">
        <v>0.95583333333333342</v>
      </c>
      <c r="P279" s="2">
        <v>41.966481235949786</v>
      </c>
      <c r="Q279" s="1">
        <v>1.0841340985953696</v>
      </c>
      <c r="R279">
        <v>2</v>
      </c>
      <c r="S279">
        <v>1</v>
      </c>
      <c r="T279">
        <v>3</v>
      </c>
      <c r="U279">
        <v>14</v>
      </c>
      <c r="V279">
        <v>2</v>
      </c>
      <c r="W279">
        <v>2</v>
      </c>
      <c r="X279">
        <v>3</v>
      </c>
      <c r="Y279">
        <v>3</v>
      </c>
      <c r="Z279">
        <v>2</v>
      </c>
      <c r="AA279">
        <v>2</v>
      </c>
      <c r="AB279">
        <v>3</v>
      </c>
      <c r="AC279">
        <v>0</v>
      </c>
      <c r="AD279">
        <v>1</v>
      </c>
      <c r="AE279">
        <v>1</v>
      </c>
      <c r="AF279">
        <v>2</v>
      </c>
      <c r="AG279" s="1">
        <f t="shared" si="4"/>
        <v>2.5833333333333375E-2</v>
      </c>
    </row>
    <row r="280" spans="1:33">
      <c r="A280">
        <v>74940</v>
      </c>
      <c r="B280">
        <v>1</v>
      </c>
      <c r="C280">
        <v>80</v>
      </c>
      <c r="D280">
        <v>4</v>
      </c>
      <c r="E280">
        <v>2</v>
      </c>
      <c r="G280">
        <v>2</v>
      </c>
      <c r="H280">
        <v>3</v>
      </c>
      <c r="I280">
        <v>1</v>
      </c>
      <c r="J280">
        <v>61</v>
      </c>
      <c r="K280">
        <v>1.58</v>
      </c>
      <c r="L280">
        <v>198</v>
      </c>
      <c r="M280">
        <v>5.12</v>
      </c>
      <c r="N280">
        <v>66</v>
      </c>
      <c r="O280" s="1">
        <v>1.7095081967213115</v>
      </c>
      <c r="P280" s="2">
        <v>65.235034570629878</v>
      </c>
      <c r="Q280" s="1">
        <v>1.689694338058938</v>
      </c>
      <c r="R280">
        <v>1</v>
      </c>
      <c r="S280">
        <v>2</v>
      </c>
      <c r="U280">
        <v>7</v>
      </c>
      <c r="V280">
        <v>1</v>
      </c>
      <c r="W280">
        <v>3</v>
      </c>
      <c r="X280">
        <v>3</v>
      </c>
      <c r="Y280">
        <v>3</v>
      </c>
      <c r="Z280">
        <v>3</v>
      </c>
      <c r="AB280">
        <v>0</v>
      </c>
      <c r="AC280">
        <v>0</v>
      </c>
      <c r="AD280">
        <v>2</v>
      </c>
      <c r="AE280">
        <v>1</v>
      </c>
      <c r="AF280">
        <v>2</v>
      </c>
      <c r="AG280" s="1">
        <f t="shared" si="4"/>
        <v>0.12950819672131142</v>
      </c>
    </row>
    <row r="281" spans="1:33">
      <c r="A281">
        <v>74946</v>
      </c>
      <c r="B281">
        <v>1</v>
      </c>
      <c r="C281">
        <v>62</v>
      </c>
      <c r="D281">
        <v>4</v>
      </c>
      <c r="E281">
        <v>2</v>
      </c>
      <c r="G281">
        <v>1</v>
      </c>
      <c r="H281">
        <v>3</v>
      </c>
      <c r="I281">
        <v>5</v>
      </c>
      <c r="J281">
        <v>47</v>
      </c>
      <c r="K281">
        <v>1.22</v>
      </c>
      <c r="L281">
        <v>233</v>
      </c>
      <c r="M281">
        <v>6.03</v>
      </c>
      <c r="N281">
        <v>47</v>
      </c>
      <c r="O281" s="1">
        <v>1.22</v>
      </c>
      <c r="P281" s="2">
        <v>43.787844925924531</v>
      </c>
      <c r="Q281" s="1">
        <v>1.1366206555239984</v>
      </c>
      <c r="R281">
        <v>2</v>
      </c>
      <c r="S281">
        <v>2</v>
      </c>
      <c r="U281">
        <v>1</v>
      </c>
      <c r="V281">
        <v>2</v>
      </c>
      <c r="W281">
        <v>1</v>
      </c>
      <c r="AA281">
        <v>3</v>
      </c>
      <c r="AB281">
        <v>0</v>
      </c>
      <c r="AC281">
        <v>8</v>
      </c>
      <c r="AD281">
        <v>1</v>
      </c>
      <c r="AE281">
        <v>1</v>
      </c>
      <c r="AF281">
        <v>1</v>
      </c>
      <c r="AG281" s="1">
        <f t="shared" si="4"/>
        <v>0</v>
      </c>
    </row>
    <row r="282" spans="1:33">
      <c r="A282">
        <v>74951</v>
      </c>
      <c r="B282">
        <v>1</v>
      </c>
      <c r="C282">
        <v>46</v>
      </c>
      <c r="D282">
        <v>3</v>
      </c>
      <c r="E282">
        <v>2</v>
      </c>
      <c r="G282">
        <v>1</v>
      </c>
      <c r="H282">
        <v>3</v>
      </c>
      <c r="I282">
        <v>1</v>
      </c>
      <c r="J282">
        <v>41</v>
      </c>
      <c r="K282">
        <v>1.06</v>
      </c>
      <c r="L282">
        <v>235</v>
      </c>
      <c r="M282">
        <v>6.08</v>
      </c>
      <c r="N282">
        <v>35</v>
      </c>
      <c r="O282" s="1">
        <v>0.90487804878048783</v>
      </c>
      <c r="P282" s="2">
        <v>40.668875474853103</v>
      </c>
      <c r="Q282" s="1">
        <v>1.0514392195937632</v>
      </c>
      <c r="R282">
        <v>2</v>
      </c>
      <c r="S282">
        <v>2</v>
      </c>
      <c r="U282">
        <v>12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2</v>
      </c>
      <c r="AG282" s="1">
        <f t="shared" si="4"/>
        <v>-0.15512195121951222</v>
      </c>
    </row>
    <row r="283" spans="1:33">
      <c r="A283">
        <v>74953</v>
      </c>
      <c r="B283">
        <v>1</v>
      </c>
      <c r="C283">
        <v>80</v>
      </c>
      <c r="D283">
        <v>3</v>
      </c>
      <c r="E283">
        <v>1</v>
      </c>
      <c r="F283">
        <v>2</v>
      </c>
      <c r="G283">
        <v>1</v>
      </c>
      <c r="H283">
        <v>4</v>
      </c>
      <c r="I283">
        <v>2</v>
      </c>
      <c r="J283">
        <v>41</v>
      </c>
      <c r="K283">
        <v>1.06</v>
      </c>
      <c r="L283">
        <v>83</v>
      </c>
      <c r="M283">
        <v>2.15</v>
      </c>
      <c r="N283">
        <v>35</v>
      </c>
      <c r="O283" s="1">
        <v>0.90487804878048783</v>
      </c>
      <c r="P283" s="2">
        <v>32.47997397116788</v>
      </c>
      <c r="Q283" s="1">
        <v>0.83972615632775494</v>
      </c>
      <c r="R283">
        <v>1</v>
      </c>
      <c r="S283">
        <v>2</v>
      </c>
      <c r="U283">
        <v>6</v>
      </c>
      <c r="V283">
        <v>1</v>
      </c>
      <c r="W283">
        <v>3</v>
      </c>
      <c r="X283">
        <v>3</v>
      </c>
      <c r="Y283">
        <v>3</v>
      </c>
      <c r="Z283">
        <v>3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2</v>
      </c>
      <c r="AG283" s="1">
        <f t="shared" si="4"/>
        <v>-0.15512195121951222</v>
      </c>
    </row>
    <row r="284" spans="1:33">
      <c r="A284">
        <v>74961</v>
      </c>
      <c r="B284">
        <v>1</v>
      </c>
      <c r="C284">
        <v>61</v>
      </c>
      <c r="D284">
        <v>3</v>
      </c>
      <c r="E284">
        <v>2</v>
      </c>
      <c r="G284">
        <v>1</v>
      </c>
      <c r="H284">
        <v>5</v>
      </c>
      <c r="I284">
        <v>3</v>
      </c>
      <c r="J284">
        <v>50</v>
      </c>
      <c r="K284">
        <v>1.29</v>
      </c>
      <c r="L284">
        <v>205</v>
      </c>
      <c r="M284">
        <v>5.3</v>
      </c>
      <c r="N284">
        <v>54</v>
      </c>
      <c r="O284" s="1">
        <v>1.3932</v>
      </c>
      <c r="P284" s="2">
        <v>40.381205197221938</v>
      </c>
      <c r="Q284" s="1">
        <v>1.0418350940883261</v>
      </c>
      <c r="R284">
        <v>2</v>
      </c>
      <c r="S284">
        <v>2</v>
      </c>
      <c r="U284">
        <v>15</v>
      </c>
      <c r="V284">
        <v>3</v>
      </c>
      <c r="W284">
        <v>0</v>
      </c>
      <c r="AA284">
        <v>5</v>
      </c>
      <c r="AB284">
        <v>3</v>
      </c>
      <c r="AC284">
        <v>3</v>
      </c>
      <c r="AD284">
        <v>1</v>
      </c>
      <c r="AE284">
        <v>1</v>
      </c>
      <c r="AF284">
        <v>2</v>
      </c>
      <c r="AG284" s="1">
        <f t="shared" si="4"/>
        <v>0.10319999999999996</v>
      </c>
    </row>
    <row r="285" spans="1:33">
      <c r="A285">
        <v>74963</v>
      </c>
      <c r="B285">
        <v>1</v>
      </c>
      <c r="C285">
        <v>39</v>
      </c>
      <c r="D285">
        <v>3</v>
      </c>
      <c r="E285">
        <v>2</v>
      </c>
      <c r="G285">
        <v>1</v>
      </c>
      <c r="H285">
        <v>4</v>
      </c>
      <c r="I285">
        <v>1</v>
      </c>
      <c r="J285">
        <v>51</v>
      </c>
      <c r="K285">
        <v>1.32</v>
      </c>
      <c r="L285">
        <v>220</v>
      </c>
      <c r="M285">
        <v>5.69</v>
      </c>
      <c r="N285">
        <v>50</v>
      </c>
      <c r="O285" s="1">
        <v>1.2941176470588236</v>
      </c>
      <c r="P285" s="2">
        <v>51.039970851903419</v>
      </c>
      <c r="Q285" s="1">
        <v>1.3210345396963237</v>
      </c>
      <c r="R285">
        <v>2</v>
      </c>
      <c r="U285">
        <v>6</v>
      </c>
      <c r="V285">
        <v>3</v>
      </c>
      <c r="W285">
        <v>2</v>
      </c>
      <c r="X285">
        <v>3</v>
      </c>
      <c r="Y285">
        <v>3</v>
      </c>
      <c r="Z285">
        <v>2</v>
      </c>
      <c r="AA285">
        <v>7</v>
      </c>
      <c r="AB285">
        <v>0</v>
      </c>
      <c r="AC285">
        <v>3</v>
      </c>
      <c r="AD285">
        <v>1</v>
      </c>
      <c r="AE285">
        <v>1</v>
      </c>
      <c r="AF285">
        <v>2</v>
      </c>
      <c r="AG285" s="1">
        <f t="shared" si="4"/>
        <v>-2.5882352941176467E-2</v>
      </c>
    </row>
    <row r="286" spans="1:33">
      <c r="A286">
        <v>74965</v>
      </c>
      <c r="B286">
        <v>1</v>
      </c>
      <c r="C286">
        <v>26</v>
      </c>
      <c r="D286">
        <v>7</v>
      </c>
      <c r="E286">
        <v>2</v>
      </c>
      <c r="G286">
        <v>1</v>
      </c>
      <c r="H286">
        <v>4</v>
      </c>
      <c r="I286">
        <v>5</v>
      </c>
      <c r="J286">
        <v>48</v>
      </c>
      <c r="K286">
        <v>1.24</v>
      </c>
      <c r="L286">
        <v>196</v>
      </c>
      <c r="M286">
        <v>5.07</v>
      </c>
      <c r="N286">
        <v>54</v>
      </c>
      <c r="O286" s="1">
        <v>1.3949999999999998</v>
      </c>
      <c r="P286" s="2">
        <v>49.047114679373507</v>
      </c>
      <c r="Q286" s="1">
        <v>1.2670504625504824</v>
      </c>
      <c r="R286">
        <v>2</v>
      </c>
      <c r="U286">
        <v>77</v>
      </c>
      <c r="V286">
        <v>4</v>
      </c>
      <c r="W286">
        <v>2</v>
      </c>
      <c r="X286">
        <v>2</v>
      </c>
      <c r="Y286">
        <v>2</v>
      </c>
      <c r="Z286">
        <v>1</v>
      </c>
      <c r="AA286">
        <v>3</v>
      </c>
      <c r="AB286">
        <v>0</v>
      </c>
      <c r="AC286">
        <v>6</v>
      </c>
      <c r="AD286">
        <v>1</v>
      </c>
      <c r="AE286">
        <v>2</v>
      </c>
      <c r="AG286" s="1">
        <f t="shared" si="4"/>
        <v>0.1549999999999998</v>
      </c>
    </row>
    <row r="287" spans="1:33">
      <c r="A287">
        <v>74969</v>
      </c>
      <c r="B287">
        <v>1</v>
      </c>
      <c r="C287">
        <v>22</v>
      </c>
      <c r="D287">
        <v>1</v>
      </c>
      <c r="E287">
        <v>2</v>
      </c>
      <c r="G287">
        <v>2</v>
      </c>
      <c r="H287">
        <v>5</v>
      </c>
      <c r="I287">
        <v>5</v>
      </c>
      <c r="J287">
        <v>74</v>
      </c>
      <c r="K287">
        <v>1.91</v>
      </c>
      <c r="L287">
        <v>194</v>
      </c>
      <c r="M287">
        <v>5.0199999999999996</v>
      </c>
      <c r="N287">
        <v>78</v>
      </c>
      <c r="O287" s="1">
        <v>2.013243243243243</v>
      </c>
      <c r="P287" s="2">
        <v>71.286918737016506</v>
      </c>
      <c r="Q287" s="1">
        <v>1.8399731728067772</v>
      </c>
      <c r="R287">
        <v>1</v>
      </c>
      <c r="U287">
        <v>5</v>
      </c>
      <c r="V287">
        <v>3</v>
      </c>
      <c r="W287">
        <v>3</v>
      </c>
      <c r="X287">
        <v>3</v>
      </c>
      <c r="Y287">
        <v>3</v>
      </c>
      <c r="Z287">
        <v>3</v>
      </c>
      <c r="AA287">
        <v>4</v>
      </c>
      <c r="AB287">
        <v>0</v>
      </c>
      <c r="AC287">
        <v>0</v>
      </c>
      <c r="AD287">
        <v>1</v>
      </c>
      <c r="AE287">
        <v>2</v>
      </c>
      <c r="AG287" s="1">
        <f t="shared" si="4"/>
        <v>0.10324324324324308</v>
      </c>
    </row>
    <row r="288" spans="1:33">
      <c r="A288">
        <v>74972</v>
      </c>
      <c r="B288">
        <v>1</v>
      </c>
      <c r="C288">
        <v>36</v>
      </c>
      <c r="D288">
        <v>3</v>
      </c>
      <c r="E288">
        <v>2</v>
      </c>
      <c r="G288">
        <v>1</v>
      </c>
      <c r="H288">
        <v>5</v>
      </c>
      <c r="I288">
        <v>1</v>
      </c>
      <c r="J288">
        <v>45</v>
      </c>
      <c r="K288">
        <v>1.1599999999999999</v>
      </c>
      <c r="L288">
        <v>139</v>
      </c>
      <c r="M288">
        <v>3.59</v>
      </c>
      <c r="N288">
        <v>41</v>
      </c>
      <c r="O288" s="1">
        <v>1.0568888888888888</v>
      </c>
      <c r="P288" s="2">
        <v>45.300750738159827</v>
      </c>
      <c r="Q288" s="1">
        <v>1.1677526856947866</v>
      </c>
      <c r="R288">
        <v>1</v>
      </c>
      <c r="U288">
        <v>15</v>
      </c>
      <c r="V288">
        <v>2</v>
      </c>
      <c r="W288">
        <v>2</v>
      </c>
      <c r="X288">
        <v>3</v>
      </c>
      <c r="Y288">
        <v>3</v>
      </c>
      <c r="Z288">
        <v>1</v>
      </c>
      <c r="AB288">
        <v>0</v>
      </c>
      <c r="AC288">
        <v>1</v>
      </c>
      <c r="AD288">
        <v>1</v>
      </c>
      <c r="AE288">
        <v>1</v>
      </c>
      <c r="AF288">
        <v>2</v>
      </c>
      <c r="AG288" s="1">
        <f t="shared" si="4"/>
        <v>-0.10311111111111115</v>
      </c>
    </row>
    <row r="289" spans="1:33">
      <c r="A289">
        <v>74974</v>
      </c>
      <c r="B289">
        <v>1</v>
      </c>
      <c r="C289">
        <v>48</v>
      </c>
      <c r="D289">
        <v>3</v>
      </c>
      <c r="E289">
        <v>2</v>
      </c>
      <c r="G289">
        <v>2</v>
      </c>
      <c r="H289">
        <v>5</v>
      </c>
      <c r="I289">
        <v>1</v>
      </c>
      <c r="J289">
        <v>31</v>
      </c>
      <c r="K289">
        <v>0.8</v>
      </c>
      <c r="L289">
        <v>134</v>
      </c>
      <c r="M289">
        <v>3.47</v>
      </c>
      <c r="N289">
        <v>31</v>
      </c>
      <c r="O289" s="1">
        <v>0.8</v>
      </c>
      <c r="P289" s="2">
        <v>38.308676215484603</v>
      </c>
      <c r="Q289" s="1">
        <v>0.98861099910928008</v>
      </c>
      <c r="R289">
        <v>1</v>
      </c>
      <c r="S289">
        <v>2</v>
      </c>
      <c r="U289">
        <v>15</v>
      </c>
      <c r="V289">
        <v>2</v>
      </c>
      <c r="W289">
        <v>3</v>
      </c>
      <c r="X289">
        <v>3</v>
      </c>
      <c r="Y289">
        <v>3</v>
      </c>
      <c r="Z289">
        <v>3</v>
      </c>
      <c r="AA289">
        <v>4</v>
      </c>
      <c r="AB289">
        <v>0</v>
      </c>
      <c r="AC289">
        <v>1</v>
      </c>
      <c r="AD289">
        <v>1</v>
      </c>
      <c r="AE289">
        <v>1</v>
      </c>
      <c r="AF289">
        <v>2</v>
      </c>
      <c r="AG289" s="1">
        <f t="shared" si="4"/>
        <v>0</v>
      </c>
    </row>
    <row r="290" spans="1:33">
      <c r="A290">
        <v>74981</v>
      </c>
      <c r="B290">
        <v>1</v>
      </c>
      <c r="C290">
        <v>33</v>
      </c>
      <c r="D290">
        <v>1</v>
      </c>
      <c r="E290">
        <v>2</v>
      </c>
      <c r="G290">
        <v>1</v>
      </c>
      <c r="H290">
        <v>4</v>
      </c>
      <c r="I290">
        <v>6</v>
      </c>
      <c r="J290">
        <v>43</v>
      </c>
      <c r="K290">
        <v>1.1100000000000001</v>
      </c>
      <c r="L290">
        <v>157</v>
      </c>
      <c r="M290">
        <v>4.0599999999999996</v>
      </c>
      <c r="N290">
        <v>37</v>
      </c>
      <c r="O290" s="1">
        <v>0.95511627906976748</v>
      </c>
      <c r="P290" s="2">
        <v>44.775368006578894</v>
      </c>
      <c r="Q290" s="1">
        <v>1.1558292671465715</v>
      </c>
      <c r="R290">
        <v>2</v>
      </c>
      <c r="U290">
        <v>13</v>
      </c>
      <c r="V290">
        <v>3</v>
      </c>
      <c r="W290">
        <v>1</v>
      </c>
      <c r="X290">
        <v>9</v>
      </c>
      <c r="Y290">
        <v>3</v>
      </c>
      <c r="Z290">
        <v>1</v>
      </c>
      <c r="AA290">
        <v>5</v>
      </c>
      <c r="AB290">
        <v>4</v>
      </c>
      <c r="AC290">
        <v>0</v>
      </c>
      <c r="AD290">
        <v>1</v>
      </c>
      <c r="AE290">
        <v>2</v>
      </c>
      <c r="AG290" s="1">
        <f t="shared" si="4"/>
        <v>-0.15488372093023262</v>
      </c>
    </row>
    <row r="291" spans="1:33">
      <c r="A291">
        <v>74982</v>
      </c>
      <c r="B291">
        <v>1</v>
      </c>
      <c r="C291">
        <v>43</v>
      </c>
      <c r="D291">
        <v>4</v>
      </c>
      <c r="E291">
        <v>2</v>
      </c>
      <c r="G291">
        <v>1</v>
      </c>
      <c r="H291">
        <v>3</v>
      </c>
      <c r="I291">
        <v>5</v>
      </c>
      <c r="J291">
        <v>39</v>
      </c>
      <c r="K291">
        <v>1.01</v>
      </c>
      <c r="L291">
        <v>184</v>
      </c>
      <c r="M291">
        <v>4.76</v>
      </c>
      <c r="N291">
        <v>46</v>
      </c>
      <c r="O291" s="1">
        <v>1.1912820512820512</v>
      </c>
      <c r="P291" s="2">
        <v>42.862658412694955</v>
      </c>
      <c r="Q291" s="1">
        <v>1.1100329486364591</v>
      </c>
      <c r="R291">
        <v>2</v>
      </c>
      <c r="S291">
        <v>2</v>
      </c>
      <c r="U291">
        <v>13</v>
      </c>
      <c r="V291">
        <v>3</v>
      </c>
      <c r="W291">
        <v>0</v>
      </c>
      <c r="X291">
        <v>3</v>
      </c>
      <c r="Y291">
        <v>2</v>
      </c>
      <c r="Z291">
        <v>1</v>
      </c>
      <c r="AA291">
        <v>4</v>
      </c>
      <c r="AB291">
        <v>0</v>
      </c>
      <c r="AC291">
        <v>0</v>
      </c>
      <c r="AD291">
        <v>1</v>
      </c>
      <c r="AE291">
        <v>1</v>
      </c>
      <c r="AF291">
        <v>2</v>
      </c>
      <c r="AG291" s="1">
        <f t="shared" si="4"/>
        <v>0.18128205128205122</v>
      </c>
    </row>
    <row r="292" spans="1:33">
      <c r="A292">
        <v>74984</v>
      </c>
      <c r="B292">
        <v>1</v>
      </c>
      <c r="C292">
        <v>64</v>
      </c>
      <c r="D292">
        <v>1</v>
      </c>
      <c r="E292">
        <v>2</v>
      </c>
      <c r="G292">
        <v>2</v>
      </c>
      <c r="H292">
        <v>1</v>
      </c>
      <c r="I292">
        <v>5</v>
      </c>
      <c r="J292">
        <v>41</v>
      </c>
      <c r="K292">
        <v>1.06</v>
      </c>
      <c r="L292">
        <v>175</v>
      </c>
      <c r="M292">
        <v>4.53</v>
      </c>
      <c r="N292">
        <v>35</v>
      </c>
      <c r="O292" s="1">
        <v>0.90487804878048783</v>
      </c>
      <c r="P292" s="2">
        <v>32.68033202987025</v>
      </c>
      <c r="Q292" s="1">
        <v>0.84490614516249918</v>
      </c>
      <c r="R292">
        <v>1</v>
      </c>
      <c r="S292">
        <v>2</v>
      </c>
      <c r="U292">
        <v>77</v>
      </c>
      <c r="V292">
        <v>4</v>
      </c>
      <c r="W292">
        <v>3</v>
      </c>
      <c r="AA292">
        <v>15</v>
      </c>
      <c r="AB292">
        <v>3</v>
      </c>
      <c r="AC292">
        <v>0</v>
      </c>
      <c r="AD292">
        <v>1</v>
      </c>
      <c r="AE292">
        <v>2</v>
      </c>
      <c r="AG292" s="1">
        <f t="shared" si="4"/>
        <v>-0.15512195121951222</v>
      </c>
    </row>
    <row r="293" spans="1:33">
      <c r="A293">
        <v>74990</v>
      </c>
      <c r="B293">
        <v>1</v>
      </c>
      <c r="C293">
        <v>47</v>
      </c>
      <c r="D293">
        <v>3</v>
      </c>
      <c r="E293">
        <v>2</v>
      </c>
      <c r="G293">
        <v>1</v>
      </c>
      <c r="H293">
        <v>4</v>
      </c>
      <c r="I293">
        <v>5</v>
      </c>
      <c r="J293">
        <v>51</v>
      </c>
      <c r="K293">
        <v>1.32</v>
      </c>
      <c r="L293">
        <v>103</v>
      </c>
      <c r="M293">
        <v>2.66</v>
      </c>
      <c r="N293">
        <v>49</v>
      </c>
      <c r="O293" s="1">
        <v>1.2682352941176471</v>
      </c>
      <c r="P293" s="2">
        <v>52.208109943898442</v>
      </c>
      <c r="Q293" s="1">
        <v>1.3512687279597244</v>
      </c>
      <c r="R293">
        <v>2</v>
      </c>
      <c r="S293">
        <v>2</v>
      </c>
      <c r="U293">
        <v>12</v>
      </c>
      <c r="V293">
        <v>4</v>
      </c>
      <c r="W293">
        <v>3</v>
      </c>
      <c r="X293">
        <v>3</v>
      </c>
      <c r="Y293">
        <v>2</v>
      </c>
      <c r="Z293">
        <v>1</v>
      </c>
      <c r="AA293">
        <v>13</v>
      </c>
      <c r="AB293">
        <v>180</v>
      </c>
      <c r="AC293">
        <v>16</v>
      </c>
      <c r="AD293">
        <v>1</v>
      </c>
      <c r="AE293">
        <v>1</v>
      </c>
      <c r="AF293">
        <v>1</v>
      </c>
      <c r="AG293" s="1">
        <f t="shared" si="4"/>
        <v>-5.1764705882352935E-2</v>
      </c>
    </row>
    <row r="294" spans="1:33">
      <c r="A294">
        <v>74996</v>
      </c>
      <c r="B294">
        <v>1</v>
      </c>
      <c r="C294">
        <v>56</v>
      </c>
      <c r="D294">
        <v>3</v>
      </c>
      <c r="E294">
        <v>2</v>
      </c>
      <c r="G294">
        <v>1</v>
      </c>
      <c r="H294">
        <v>5</v>
      </c>
      <c r="I294">
        <v>1</v>
      </c>
      <c r="J294">
        <v>52</v>
      </c>
      <c r="K294">
        <v>1.34</v>
      </c>
      <c r="L294">
        <v>224</v>
      </c>
      <c r="M294">
        <v>5.79</v>
      </c>
      <c r="N294">
        <v>59</v>
      </c>
      <c r="O294" s="1">
        <v>1.5203846153846154</v>
      </c>
      <c r="P294" s="2">
        <v>54.787906634415663</v>
      </c>
      <c r="Q294" s="1">
        <v>1.4118422094253269</v>
      </c>
      <c r="R294">
        <v>2</v>
      </c>
      <c r="S294">
        <v>2</v>
      </c>
      <c r="U294">
        <v>15</v>
      </c>
      <c r="V294">
        <v>2</v>
      </c>
      <c r="W294">
        <v>3</v>
      </c>
      <c r="X294">
        <v>3</v>
      </c>
      <c r="Y294">
        <v>3</v>
      </c>
      <c r="Z294">
        <v>3</v>
      </c>
      <c r="AA294">
        <v>3</v>
      </c>
      <c r="AB294">
        <v>2</v>
      </c>
      <c r="AC294">
        <v>0</v>
      </c>
      <c r="AD294">
        <v>1</v>
      </c>
      <c r="AE294">
        <v>1</v>
      </c>
      <c r="AF294">
        <v>2</v>
      </c>
      <c r="AG294" s="1">
        <f t="shared" si="4"/>
        <v>0.18038461538461537</v>
      </c>
    </row>
    <row r="295" spans="1:33">
      <c r="A295">
        <v>75012</v>
      </c>
      <c r="B295">
        <v>1</v>
      </c>
      <c r="C295">
        <v>60</v>
      </c>
      <c r="D295">
        <v>3</v>
      </c>
      <c r="E295">
        <v>2</v>
      </c>
      <c r="G295">
        <v>1</v>
      </c>
      <c r="H295">
        <v>5</v>
      </c>
      <c r="I295">
        <v>1</v>
      </c>
      <c r="J295">
        <v>89</v>
      </c>
      <c r="K295">
        <v>2.2999999999999998</v>
      </c>
      <c r="L295">
        <v>279</v>
      </c>
      <c r="M295">
        <v>7.21</v>
      </c>
      <c r="N295">
        <v>90</v>
      </c>
      <c r="O295" s="1">
        <v>2.3258426966292132</v>
      </c>
      <c r="P295" s="2">
        <v>89.10642907111702</v>
      </c>
      <c r="Q295" s="1">
        <v>2.3027504141974062</v>
      </c>
      <c r="R295">
        <v>2</v>
      </c>
      <c r="S295">
        <v>2</v>
      </c>
      <c r="U295">
        <v>14</v>
      </c>
      <c r="V295">
        <v>3</v>
      </c>
      <c r="W295">
        <v>2</v>
      </c>
      <c r="X295">
        <v>3</v>
      </c>
      <c r="Y295">
        <v>2</v>
      </c>
      <c r="Z295">
        <v>2</v>
      </c>
      <c r="AA295">
        <v>2</v>
      </c>
      <c r="AB295">
        <v>1</v>
      </c>
      <c r="AC295">
        <v>0</v>
      </c>
      <c r="AD295">
        <v>1</v>
      </c>
      <c r="AE295">
        <v>1</v>
      </c>
      <c r="AF295">
        <v>2</v>
      </c>
      <c r="AG295" s="1">
        <f t="shared" si="4"/>
        <v>2.5842696629213346E-2</v>
      </c>
    </row>
    <row r="296" spans="1:33">
      <c r="A296">
        <v>75013</v>
      </c>
      <c r="B296">
        <v>1</v>
      </c>
      <c r="C296">
        <v>63</v>
      </c>
      <c r="D296">
        <v>4</v>
      </c>
      <c r="E296">
        <v>2</v>
      </c>
      <c r="G296">
        <v>1</v>
      </c>
      <c r="H296">
        <v>2</v>
      </c>
      <c r="I296">
        <v>2</v>
      </c>
      <c r="J296">
        <v>44</v>
      </c>
      <c r="K296">
        <v>1.1399999999999999</v>
      </c>
      <c r="L296">
        <v>129</v>
      </c>
      <c r="M296">
        <v>3.34</v>
      </c>
      <c r="N296">
        <v>41</v>
      </c>
      <c r="O296" s="1">
        <v>1.0622727272727273</v>
      </c>
      <c r="P296" s="2">
        <v>51.752183281765497</v>
      </c>
      <c r="Q296" s="1">
        <v>1.3408520213911967</v>
      </c>
      <c r="R296">
        <v>1</v>
      </c>
      <c r="S296">
        <v>2</v>
      </c>
      <c r="U296">
        <v>3</v>
      </c>
      <c r="V296">
        <v>3</v>
      </c>
      <c r="W296">
        <v>2</v>
      </c>
      <c r="X296">
        <v>3</v>
      </c>
      <c r="Y296">
        <v>3</v>
      </c>
      <c r="Z296">
        <v>3</v>
      </c>
      <c r="AB296">
        <v>4</v>
      </c>
      <c r="AC296">
        <v>0</v>
      </c>
      <c r="AD296">
        <v>1</v>
      </c>
      <c r="AE296">
        <v>1</v>
      </c>
      <c r="AF296">
        <v>2</v>
      </c>
      <c r="AG296" s="1">
        <f t="shared" si="4"/>
        <v>-7.7727272727272645E-2</v>
      </c>
    </row>
    <row r="297" spans="1:33">
      <c r="A297">
        <v>75016</v>
      </c>
      <c r="B297">
        <v>1</v>
      </c>
      <c r="C297">
        <v>53</v>
      </c>
      <c r="D297">
        <v>4</v>
      </c>
      <c r="E297">
        <v>2</v>
      </c>
      <c r="G297">
        <v>1</v>
      </c>
      <c r="H297">
        <v>2</v>
      </c>
      <c r="I297">
        <v>5</v>
      </c>
      <c r="J297">
        <v>24</v>
      </c>
      <c r="K297">
        <v>0.62</v>
      </c>
      <c r="L297">
        <v>155</v>
      </c>
      <c r="M297">
        <v>4.01</v>
      </c>
      <c r="N297">
        <v>24</v>
      </c>
      <c r="O297" s="1">
        <v>0.62</v>
      </c>
      <c r="P297" s="2">
        <v>35.064738774353131</v>
      </c>
      <c r="Q297" s="1">
        <v>0.90583908500412258</v>
      </c>
      <c r="R297">
        <v>2</v>
      </c>
      <c r="S297">
        <v>2</v>
      </c>
      <c r="U297">
        <v>8</v>
      </c>
      <c r="V297">
        <v>5</v>
      </c>
      <c r="W297">
        <v>1</v>
      </c>
      <c r="X297">
        <v>3</v>
      </c>
      <c r="Y297">
        <v>3</v>
      </c>
      <c r="Z297">
        <v>1</v>
      </c>
      <c r="AB297">
        <v>0</v>
      </c>
      <c r="AC297">
        <v>0</v>
      </c>
      <c r="AD297">
        <v>1</v>
      </c>
      <c r="AE297">
        <v>1</v>
      </c>
      <c r="AF297">
        <v>2</v>
      </c>
      <c r="AG297" s="1">
        <f t="shared" si="4"/>
        <v>0</v>
      </c>
    </row>
    <row r="298" spans="1:33">
      <c r="A298">
        <v>75017</v>
      </c>
      <c r="B298">
        <v>1</v>
      </c>
      <c r="C298">
        <v>54</v>
      </c>
      <c r="D298">
        <v>4</v>
      </c>
      <c r="E298">
        <v>2</v>
      </c>
      <c r="G298">
        <v>2</v>
      </c>
      <c r="H298">
        <v>2</v>
      </c>
      <c r="I298">
        <v>5</v>
      </c>
      <c r="J298">
        <v>111</v>
      </c>
      <c r="K298">
        <v>2.87</v>
      </c>
      <c r="L298">
        <v>187</v>
      </c>
      <c r="M298">
        <v>4.84</v>
      </c>
      <c r="N298">
        <v>119</v>
      </c>
      <c r="O298" s="1">
        <v>3.0768468468468471</v>
      </c>
      <c r="P298" s="2">
        <v>108.7929804577667</v>
      </c>
      <c r="Q298" s="1">
        <v>2.812935620844959</v>
      </c>
      <c r="R298">
        <v>1</v>
      </c>
      <c r="S298">
        <v>2</v>
      </c>
      <c r="U298">
        <v>7</v>
      </c>
      <c r="V298">
        <v>2</v>
      </c>
      <c r="W298">
        <v>1</v>
      </c>
      <c r="AB298">
        <v>0</v>
      </c>
      <c r="AC298">
        <v>2</v>
      </c>
      <c r="AD298">
        <v>1</v>
      </c>
      <c r="AE298">
        <v>1</v>
      </c>
      <c r="AF298">
        <v>2</v>
      </c>
      <c r="AG298" s="1">
        <f t="shared" si="4"/>
        <v>0.20684684684684695</v>
      </c>
    </row>
    <row r="299" spans="1:33">
      <c r="A299">
        <v>75023</v>
      </c>
      <c r="B299">
        <v>1</v>
      </c>
      <c r="C299">
        <v>27</v>
      </c>
      <c r="D299">
        <v>2</v>
      </c>
      <c r="E299">
        <v>2</v>
      </c>
      <c r="G299">
        <v>1</v>
      </c>
      <c r="H299">
        <v>4</v>
      </c>
      <c r="I299">
        <v>6</v>
      </c>
      <c r="J299">
        <v>56</v>
      </c>
      <c r="K299">
        <v>1.45</v>
      </c>
      <c r="L299">
        <v>171</v>
      </c>
      <c r="M299">
        <v>4.42</v>
      </c>
      <c r="N299">
        <v>62</v>
      </c>
      <c r="O299" s="1">
        <v>1.6053571428571427</v>
      </c>
      <c r="P299" s="2">
        <v>54.749139254475075</v>
      </c>
      <c r="Q299" s="1">
        <v>1.4176116414105153</v>
      </c>
      <c r="R299">
        <v>2</v>
      </c>
      <c r="U299">
        <v>14</v>
      </c>
      <c r="V299">
        <v>2</v>
      </c>
      <c r="W299">
        <v>1</v>
      </c>
      <c r="X299">
        <v>2</v>
      </c>
      <c r="Y299">
        <v>2</v>
      </c>
      <c r="Z299">
        <v>1</v>
      </c>
      <c r="AA299">
        <v>0</v>
      </c>
      <c r="AB299">
        <v>4</v>
      </c>
      <c r="AC299">
        <v>0</v>
      </c>
      <c r="AD299">
        <v>1</v>
      </c>
      <c r="AE299">
        <v>1</v>
      </c>
      <c r="AF299">
        <v>2</v>
      </c>
      <c r="AG299" s="1">
        <f t="shared" si="4"/>
        <v>0.15535714285714275</v>
      </c>
    </row>
    <row r="300" spans="1:33">
      <c r="A300">
        <v>75029</v>
      </c>
      <c r="B300">
        <v>1</v>
      </c>
      <c r="C300">
        <v>23</v>
      </c>
      <c r="D300">
        <v>4</v>
      </c>
      <c r="E300">
        <v>2</v>
      </c>
      <c r="G300">
        <v>1</v>
      </c>
      <c r="H300">
        <v>2</v>
      </c>
      <c r="I300">
        <v>5</v>
      </c>
      <c r="J300">
        <v>86</v>
      </c>
      <c r="K300">
        <v>2.2200000000000002</v>
      </c>
      <c r="L300">
        <v>193</v>
      </c>
      <c r="M300">
        <v>4.99</v>
      </c>
      <c r="N300">
        <v>82</v>
      </c>
      <c r="O300" s="1">
        <v>2.1167441860465117</v>
      </c>
      <c r="P300" s="2">
        <v>89.272221499478704</v>
      </c>
      <c r="Q300" s="1">
        <v>2.3044689735911947</v>
      </c>
      <c r="R300">
        <v>2</v>
      </c>
      <c r="V300">
        <v>1</v>
      </c>
      <c r="W300">
        <v>1</v>
      </c>
      <c r="AA300">
        <v>1</v>
      </c>
      <c r="AB300">
        <v>2</v>
      </c>
      <c r="AC300">
        <v>0</v>
      </c>
      <c r="AD300">
        <v>1</v>
      </c>
      <c r="AE300">
        <v>1</v>
      </c>
      <c r="AF300">
        <v>2</v>
      </c>
      <c r="AG300" s="1">
        <f t="shared" si="4"/>
        <v>-0.10325581395348848</v>
      </c>
    </row>
    <row r="301" spans="1:33">
      <c r="A301">
        <v>75032</v>
      </c>
      <c r="B301">
        <v>1</v>
      </c>
      <c r="C301">
        <v>23</v>
      </c>
      <c r="D301">
        <v>3</v>
      </c>
      <c r="E301">
        <v>1</v>
      </c>
      <c r="F301">
        <v>2</v>
      </c>
      <c r="G301">
        <v>1</v>
      </c>
      <c r="H301">
        <v>4</v>
      </c>
      <c r="I301">
        <v>5</v>
      </c>
      <c r="J301">
        <v>46</v>
      </c>
      <c r="K301">
        <v>1.19</v>
      </c>
      <c r="L301">
        <v>134</v>
      </c>
      <c r="M301">
        <v>3.47</v>
      </c>
      <c r="N301">
        <v>55</v>
      </c>
      <c r="O301" s="1">
        <v>1.4228260869565219</v>
      </c>
      <c r="P301" s="2">
        <v>48.820828103695085</v>
      </c>
      <c r="Q301" s="1">
        <v>1.2629735965955902</v>
      </c>
      <c r="R301">
        <v>1</v>
      </c>
      <c r="U301">
        <v>12</v>
      </c>
      <c r="V301">
        <v>2</v>
      </c>
      <c r="W301">
        <v>1</v>
      </c>
      <c r="AA301">
        <v>4</v>
      </c>
      <c r="AB301">
        <v>30</v>
      </c>
      <c r="AC301">
        <v>10</v>
      </c>
      <c r="AD301">
        <v>1</v>
      </c>
      <c r="AE301">
        <v>1</v>
      </c>
      <c r="AF301">
        <v>2</v>
      </c>
      <c r="AG301" s="1">
        <f t="shared" si="4"/>
        <v>0.23282608695652196</v>
      </c>
    </row>
    <row r="302" spans="1:33">
      <c r="A302">
        <v>75049</v>
      </c>
      <c r="B302">
        <v>1</v>
      </c>
      <c r="C302">
        <v>59</v>
      </c>
      <c r="D302">
        <v>3</v>
      </c>
      <c r="E302">
        <v>2</v>
      </c>
      <c r="G302">
        <v>1</v>
      </c>
      <c r="H302">
        <v>4</v>
      </c>
      <c r="I302">
        <v>1</v>
      </c>
      <c r="J302">
        <v>56</v>
      </c>
      <c r="K302">
        <v>1.45</v>
      </c>
      <c r="L302">
        <v>240</v>
      </c>
      <c r="M302">
        <v>6.21</v>
      </c>
      <c r="N302">
        <v>63</v>
      </c>
      <c r="O302" s="1">
        <v>1.6312499999999999</v>
      </c>
      <c r="P302" s="2">
        <v>58.899638733083016</v>
      </c>
      <c r="Q302" s="1">
        <v>1.5250799314816137</v>
      </c>
      <c r="R302">
        <v>2</v>
      </c>
      <c r="S302">
        <v>2</v>
      </c>
      <c r="U302">
        <v>77</v>
      </c>
      <c r="V302">
        <v>3</v>
      </c>
      <c r="W302">
        <v>3</v>
      </c>
      <c r="X302">
        <v>3</v>
      </c>
      <c r="Y302">
        <v>3</v>
      </c>
      <c r="Z302">
        <v>3</v>
      </c>
      <c r="AA302">
        <v>12</v>
      </c>
      <c r="AB302">
        <v>1</v>
      </c>
      <c r="AC302">
        <v>2</v>
      </c>
      <c r="AD302">
        <v>1</v>
      </c>
      <c r="AE302">
        <v>1</v>
      </c>
      <c r="AF302">
        <v>2</v>
      </c>
      <c r="AG302" s="1">
        <f t="shared" si="4"/>
        <v>0.18124999999999991</v>
      </c>
    </row>
    <row r="303" spans="1:33">
      <c r="A303">
        <v>75060</v>
      </c>
      <c r="B303">
        <v>1</v>
      </c>
      <c r="C303">
        <v>32</v>
      </c>
      <c r="D303">
        <v>4</v>
      </c>
      <c r="E303">
        <v>2</v>
      </c>
      <c r="G303">
        <v>1</v>
      </c>
      <c r="H303">
        <v>3</v>
      </c>
      <c r="I303">
        <v>5</v>
      </c>
      <c r="J303">
        <v>63</v>
      </c>
      <c r="K303">
        <v>1.63</v>
      </c>
      <c r="L303">
        <v>193</v>
      </c>
      <c r="M303">
        <v>4.99</v>
      </c>
      <c r="N303">
        <v>61</v>
      </c>
      <c r="O303" s="1">
        <v>1.5782539682539682</v>
      </c>
      <c r="P303" s="2">
        <v>63.893584707390268</v>
      </c>
      <c r="Q303" s="1">
        <v>1.6531197313181927</v>
      </c>
      <c r="R303">
        <v>2</v>
      </c>
      <c r="U303">
        <v>15</v>
      </c>
      <c r="V303">
        <v>5</v>
      </c>
      <c r="W303">
        <v>2</v>
      </c>
      <c r="AA303">
        <v>2</v>
      </c>
      <c r="AB303">
        <v>0</v>
      </c>
      <c r="AC303">
        <v>3</v>
      </c>
      <c r="AD303">
        <v>1</v>
      </c>
      <c r="AE303">
        <v>2</v>
      </c>
      <c r="AG303" s="1">
        <f t="shared" si="4"/>
        <v>-5.1746031746031651E-2</v>
      </c>
    </row>
    <row r="304" spans="1:33">
      <c r="A304">
        <v>75063</v>
      </c>
      <c r="B304">
        <v>1</v>
      </c>
      <c r="C304">
        <v>34</v>
      </c>
      <c r="D304">
        <v>7</v>
      </c>
      <c r="E304">
        <v>2</v>
      </c>
      <c r="G304">
        <v>1</v>
      </c>
      <c r="H304">
        <v>5</v>
      </c>
      <c r="I304">
        <v>5</v>
      </c>
      <c r="J304">
        <v>45</v>
      </c>
      <c r="K304">
        <v>1.1599999999999999</v>
      </c>
      <c r="L304">
        <v>172</v>
      </c>
      <c r="M304">
        <v>4.45</v>
      </c>
      <c r="N304">
        <v>53</v>
      </c>
      <c r="O304" s="1">
        <v>1.3662222222222222</v>
      </c>
      <c r="P304" s="2">
        <v>56.225189318271404</v>
      </c>
      <c r="Q304" s="1">
        <v>1.4493604357598848</v>
      </c>
      <c r="R304">
        <v>2</v>
      </c>
      <c r="U304">
        <v>7</v>
      </c>
      <c r="V304">
        <v>3</v>
      </c>
      <c r="W304">
        <v>2</v>
      </c>
      <c r="AA304">
        <v>9</v>
      </c>
      <c r="AB304">
        <v>8</v>
      </c>
      <c r="AC304">
        <v>2</v>
      </c>
      <c r="AD304">
        <v>1</v>
      </c>
      <c r="AE304">
        <v>2</v>
      </c>
      <c r="AG304" s="1">
        <f t="shared" si="4"/>
        <v>0.20622222222222231</v>
      </c>
    </row>
    <row r="305" spans="1:33">
      <c r="A305">
        <v>75065</v>
      </c>
      <c r="B305">
        <v>1</v>
      </c>
      <c r="C305">
        <v>76</v>
      </c>
      <c r="D305">
        <v>3</v>
      </c>
      <c r="E305">
        <v>2</v>
      </c>
      <c r="G305">
        <v>1</v>
      </c>
      <c r="H305">
        <v>5</v>
      </c>
      <c r="I305">
        <v>1</v>
      </c>
      <c r="J305">
        <v>36</v>
      </c>
      <c r="K305">
        <v>0.93</v>
      </c>
      <c r="L305">
        <v>152</v>
      </c>
      <c r="M305">
        <v>3.93</v>
      </c>
      <c r="N305">
        <v>46</v>
      </c>
      <c r="O305" s="1">
        <v>1.1883333333333335</v>
      </c>
      <c r="P305" s="2">
        <v>39.824783456766113</v>
      </c>
      <c r="Q305" s="1">
        <v>1.028806905966458</v>
      </c>
      <c r="R305">
        <v>1</v>
      </c>
      <c r="S305">
        <v>1</v>
      </c>
      <c r="T305">
        <v>2</v>
      </c>
      <c r="U305">
        <v>15</v>
      </c>
      <c r="V305">
        <v>4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5</v>
      </c>
      <c r="AC305">
        <v>5</v>
      </c>
      <c r="AD305">
        <v>1</v>
      </c>
      <c r="AE305">
        <v>1</v>
      </c>
      <c r="AF305">
        <v>2</v>
      </c>
      <c r="AG305" s="1">
        <f t="shared" si="4"/>
        <v>0.25833333333333341</v>
      </c>
    </row>
    <row r="306" spans="1:33">
      <c r="A306">
        <v>75068</v>
      </c>
      <c r="B306">
        <v>1</v>
      </c>
      <c r="C306">
        <v>72</v>
      </c>
      <c r="D306">
        <v>7</v>
      </c>
      <c r="E306">
        <v>1</v>
      </c>
      <c r="F306">
        <v>1</v>
      </c>
      <c r="G306">
        <v>1</v>
      </c>
      <c r="H306">
        <v>4</v>
      </c>
      <c r="I306">
        <v>2</v>
      </c>
      <c r="J306">
        <v>47</v>
      </c>
      <c r="K306">
        <v>1.22</v>
      </c>
      <c r="L306">
        <v>253</v>
      </c>
      <c r="M306">
        <v>6.54</v>
      </c>
      <c r="N306">
        <v>56</v>
      </c>
      <c r="O306" s="1">
        <v>1.4536170212765955</v>
      </c>
      <c r="P306" s="2">
        <v>44.1249630494126</v>
      </c>
      <c r="Q306" s="1">
        <v>1.1453713812826249</v>
      </c>
      <c r="R306">
        <v>2</v>
      </c>
      <c r="S306">
        <v>2</v>
      </c>
      <c r="U306">
        <v>4</v>
      </c>
      <c r="V306">
        <v>3</v>
      </c>
      <c r="W306">
        <v>2</v>
      </c>
      <c r="X306">
        <v>3</v>
      </c>
      <c r="Y306">
        <v>3</v>
      </c>
      <c r="Z306">
        <v>3</v>
      </c>
      <c r="AB306">
        <v>5</v>
      </c>
      <c r="AC306">
        <v>20</v>
      </c>
      <c r="AD306">
        <v>1</v>
      </c>
      <c r="AE306">
        <v>1</v>
      </c>
      <c r="AF306">
        <v>2</v>
      </c>
      <c r="AG306" s="1">
        <f t="shared" si="4"/>
        <v>0.23361702127659556</v>
      </c>
    </row>
    <row r="307" spans="1:33">
      <c r="A307">
        <v>75071</v>
      </c>
      <c r="B307">
        <v>1</v>
      </c>
      <c r="C307">
        <v>33</v>
      </c>
      <c r="D307">
        <v>6</v>
      </c>
      <c r="E307">
        <v>2</v>
      </c>
      <c r="G307">
        <v>2</v>
      </c>
      <c r="H307">
        <v>4</v>
      </c>
      <c r="I307">
        <v>1</v>
      </c>
      <c r="J307">
        <v>35</v>
      </c>
      <c r="K307">
        <v>0.91</v>
      </c>
      <c r="L307">
        <v>224</v>
      </c>
      <c r="M307">
        <v>5.79</v>
      </c>
      <c r="N307">
        <v>39</v>
      </c>
      <c r="O307" s="1">
        <v>1.014</v>
      </c>
      <c r="P307" s="2">
        <v>40.243125702294414</v>
      </c>
      <c r="Q307" s="1">
        <v>1.0463212682596548</v>
      </c>
      <c r="R307">
        <v>1</v>
      </c>
      <c r="U307">
        <v>6</v>
      </c>
      <c r="V307">
        <v>2</v>
      </c>
      <c r="W307">
        <v>0</v>
      </c>
      <c r="X307">
        <v>3</v>
      </c>
      <c r="Y307">
        <v>3</v>
      </c>
      <c r="Z307">
        <v>1</v>
      </c>
      <c r="AA307">
        <v>0</v>
      </c>
      <c r="AB307">
        <v>3</v>
      </c>
      <c r="AC307">
        <v>0</v>
      </c>
      <c r="AD307">
        <v>2</v>
      </c>
      <c r="AE307">
        <v>1</v>
      </c>
      <c r="AF307">
        <v>2</v>
      </c>
      <c r="AG307" s="1">
        <f t="shared" si="4"/>
        <v>0.10399999999999998</v>
      </c>
    </row>
    <row r="308" spans="1:33">
      <c r="A308">
        <v>75076</v>
      </c>
      <c r="B308">
        <v>1</v>
      </c>
      <c r="C308">
        <v>72</v>
      </c>
      <c r="D308">
        <v>3</v>
      </c>
      <c r="E308">
        <v>2</v>
      </c>
      <c r="G308">
        <v>1</v>
      </c>
      <c r="H308">
        <v>5</v>
      </c>
      <c r="I308">
        <v>1</v>
      </c>
      <c r="J308">
        <v>49</v>
      </c>
      <c r="K308">
        <v>1.27</v>
      </c>
      <c r="L308">
        <v>125</v>
      </c>
      <c r="M308">
        <v>3.23</v>
      </c>
      <c r="N308">
        <v>50</v>
      </c>
      <c r="O308" s="1">
        <v>1.2959183673469388</v>
      </c>
      <c r="P308" s="2">
        <v>59.430478629625128</v>
      </c>
      <c r="Q308" s="1">
        <v>1.5403409767270186</v>
      </c>
      <c r="R308">
        <v>2</v>
      </c>
      <c r="S308">
        <v>1</v>
      </c>
      <c r="T308">
        <v>2</v>
      </c>
      <c r="U308">
        <v>10</v>
      </c>
      <c r="V308">
        <v>3</v>
      </c>
      <c r="W308">
        <v>3</v>
      </c>
      <c r="X308">
        <v>3</v>
      </c>
      <c r="Y308">
        <v>3</v>
      </c>
      <c r="Z308">
        <v>3</v>
      </c>
      <c r="AA308">
        <v>1</v>
      </c>
      <c r="AB308">
        <v>0</v>
      </c>
      <c r="AC308">
        <v>2</v>
      </c>
      <c r="AD308">
        <v>1</v>
      </c>
      <c r="AE308">
        <v>1</v>
      </c>
      <c r="AF308">
        <v>2</v>
      </c>
      <c r="AG308" s="1">
        <f t="shared" si="4"/>
        <v>2.5918367346938753E-2</v>
      </c>
    </row>
    <row r="309" spans="1:33">
      <c r="A309">
        <v>75085</v>
      </c>
      <c r="B309">
        <v>1</v>
      </c>
      <c r="C309">
        <v>26</v>
      </c>
      <c r="D309">
        <v>1</v>
      </c>
      <c r="E309">
        <v>2</v>
      </c>
      <c r="G309">
        <v>2</v>
      </c>
      <c r="H309">
        <v>3</v>
      </c>
      <c r="I309">
        <v>5</v>
      </c>
      <c r="J309">
        <v>42</v>
      </c>
      <c r="K309">
        <v>1.0900000000000001</v>
      </c>
      <c r="L309">
        <v>125</v>
      </c>
      <c r="M309">
        <v>3.23</v>
      </c>
      <c r="N309">
        <v>52</v>
      </c>
      <c r="O309" s="1">
        <v>1.3495238095238098</v>
      </c>
      <c r="P309" s="2">
        <v>39.480529059504264</v>
      </c>
      <c r="Q309" s="1">
        <v>1.0246137303538012</v>
      </c>
      <c r="R309">
        <v>1</v>
      </c>
      <c r="U309">
        <v>13</v>
      </c>
      <c r="V309">
        <v>3</v>
      </c>
      <c r="W309">
        <v>1</v>
      </c>
      <c r="X309">
        <v>3</v>
      </c>
      <c r="Y309">
        <v>3</v>
      </c>
      <c r="Z309">
        <v>1</v>
      </c>
      <c r="AA309">
        <v>1</v>
      </c>
      <c r="AB309">
        <v>0</v>
      </c>
      <c r="AC309">
        <v>3</v>
      </c>
      <c r="AD309">
        <v>2</v>
      </c>
      <c r="AE309">
        <v>2</v>
      </c>
      <c r="AG309" s="1">
        <f t="shared" si="4"/>
        <v>0.25952380952380971</v>
      </c>
    </row>
    <row r="310" spans="1:33">
      <c r="A310">
        <v>75092</v>
      </c>
      <c r="B310">
        <v>1</v>
      </c>
      <c r="C310">
        <v>47</v>
      </c>
      <c r="D310">
        <v>3</v>
      </c>
      <c r="E310">
        <v>1</v>
      </c>
      <c r="F310">
        <v>1</v>
      </c>
      <c r="G310">
        <v>1</v>
      </c>
      <c r="H310">
        <v>4</v>
      </c>
      <c r="I310">
        <v>1</v>
      </c>
      <c r="J310">
        <v>33</v>
      </c>
      <c r="K310">
        <v>0.85</v>
      </c>
      <c r="L310">
        <v>149</v>
      </c>
      <c r="M310">
        <v>3.85</v>
      </c>
      <c r="N310">
        <v>40</v>
      </c>
      <c r="O310" s="1">
        <v>1.0303030303030303</v>
      </c>
      <c r="P310" s="2">
        <v>40.672827617145643</v>
      </c>
      <c r="Q310" s="1">
        <v>1.0476334386234483</v>
      </c>
      <c r="R310">
        <v>2</v>
      </c>
      <c r="S310">
        <v>1</v>
      </c>
      <c r="T310">
        <v>2</v>
      </c>
      <c r="U310">
        <v>6</v>
      </c>
      <c r="V310">
        <v>4</v>
      </c>
      <c r="W310">
        <v>0</v>
      </c>
      <c r="AA310">
        <v>0</v>
      </c>
      <c r="AB310">
        <v>0</v>
      </c>
      <c r="AC310">
        <v>0</v>
      </c>
      <c r="AD310">
        <v>1</v>
      </c>
      <c r="AE310">
        <v>1</v>
      </c>
      <c r="AF310">
        <v>2</v>
      </c>
      <c r="AG310" s="1">
        <f t="shared" si="4"/>
        <v>0.1803030303030303</v>
      </c>
    </row>
    <row r="311" spans="1:33">
      <c r="A311">
        <v>75098</v>
      </c>
      <c r="B311">
        <v>1</v>
      </c>
      <c r="C311">
        <v>25</v>
      </c>
      <c r="D311">
        <v>2</v>
      </c>
      <c r="E311">
        <v>2</v>
      </c>
      <c r="G311">
        <v>1</v>
      </c>
      <c r="H311">
        <v>5</v>
      </c>
      <c r="I311">
        <v>1</v>
      </c>
      <c r="J311">
        <v>47</v>
      </c>
      <c r="K311">
        <v>1.22</v>
      </c>
      <c r="L311">
        <v>99</v>
      </c>
      <c r="M311">
        <v>2.56</v>
      </c>
      <c r="N311">
        <v>54</v>
      </c>
      <c r="O311" s="1">
        <v>1.4017021276595745</v>
      </c>
      <c r="P311" s="2">
        <v>45.186201528449288</v>
      </c>
      <c r="Q311" s="1">
        <v>1.1729184226533644</v>
      </c>
      <c r="R311">
        <v>2</v>
      </c>
      <c r="U311">
        <v>8</v>
      </c>
      <c r="V311">
        <v>3</v>
      </c>
      <c r="W311">
        <v>2</v>
      </c>
      <c r="X311">
        <v>3</v>
      </c>
      <c r="Y311">
        <v>3</v>
      </c>
      <c r="Z311">
        <v>2</v>
      </c>
      <c r="AA311">
        <v>1</v>
      </c>
      <c r="AB311">
        <v>1</v>
      </c>
      <c r="AC311">
        <v>1</v>
      </c>
      <c r="AD311">
        <v>1</v>
      </c>
      <c r="AE311">
        <v>2</v>
      </c>
      <c r="AG311" s="1">
        <f t="shared" si="4"/>
        <v>0.1817021276595745</v>
      </c>
    </row>
    <row r="312" spans="1:33">
      <c r="A312">
        <v>75099</v>
      </c>
      <c r="B312">
        <v>1</v>
      </c>
      <c r="C312">
        <v>46</v>
      </c>
      <c r="D312">
        <v>6</v>
      </c>
      <c r="E312">
        <v>2</v>
      </c>
      <c r="G312">
        <v>2</v>
      </c>
      <c r="H312">
        <v>5</v>
      </c>
      <c r="I312">
        <v>1</v>
      </c>
      <c r="J312">
        <v>83</v>
      </c>
      <c r="K312">
        <v>2.15</v>
      </c>
      <c r="L312">
        <v>246</v>
      </c>
      <c r="M312">
        <v>6.36</v>
      </c>
      <c r="N312">
        <v>79</v>
      </c>
      <c r="O312" s="1">
        <v>2.0463855421686747</v>
      </c>
      <c r="P312" s="2">
        <v>88.163450662849428</v>
      </c>
      <c r="Q312" s="1">
        <v>2.2837520352424852</v>
      </c>
      <c r="R312">
        <v>1</v>
      </c>
      <c r="S312">
        <v>2</v>
      </c>
      <c r="U312">
        <v>15</v>
      </c>
      <c r="V312">
        <v>2</v>
      </c>
      <c r="W312">
        <v>2</v>
      </c>
      <c r="X312">
        <v>3</v>
      </c>
      <c r="Y312">
        <v>2</v>
      </c>
      <c r="Z312">
        <v>3</v>
      </c>
      <c r="AA312">
        <v>0</v>
      </c>
      <c r="AB312">
        <v>0</v>
      </c>
      <c r="AC312">
        <v>0</v>
      </c>
      <c r="AD312">
        <v>1</v>
      </c>
      <c r="AE312">
        <v>1</v>
      </c>
      <c r="AF312">
        <v>2</v>
      </c>
      <c r="AG312" s="1">
        <f t="shared" si="4"/>
        <v>-0.10361445783132517</v>
      </c>
    </row>
    <row r="313" spans="1:33">
      <c r="A313">
        <v>75105</v>
      </c>
      <c r="B313">
        <v>1</v>
      </c>
      <c r="C313">
        <v>55</v>
      </c>
      <c r="D313">
        <v>3</v>
      </c>
      <c r="E313">
        <v>2</v>
      </c>
      <c r="G313">
        <v>1</v>
      </c>
      <c r="H313">
        <v>5</v>
      </c>
      <c r="I313">
        <v>1</v>
      </c>
      <c r="J313">
        <v>52</v>
      </c>
      <c r="K313">
        <v>1.34</v>
      </c>
      <c r="L313">
        <v>172</v>
      </c>
      <c r="M313">
        <v>4.45</v>
      </c>
      <c r="N313">
        <v>61</v>
      </c>
      <c r="O313" s="1">
        <v>1.5719230769230772</v>
      </c>
      <c r="P313" s="2">
        <v>56.878575607132902</v>
      </c>
      <c r="Q313" s="1">
        <v>1.465717140645348</v>
      </c>
      <c r="R313">
        <v>2</v>
      </c>
      <c r="S313">
        <v>2</v>
      </c>
      <c r="U313">
        <v>15</v>
      </c>
      <c r="V313">
        <v>3</v>
      </c>
      <c r="W313">
        <v>2</v>
      </c>
      <c r="X313">
        <v>3</v>
      </c>
      <c r="Y313">
        <v>3</v>
      </c>
      <c r="Z313">
        <v>2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2</v>
      </c>
      <c r="AG313" s="1">
        <f t="shared" si="4"/>
        <v>0.23192307692307712</v>
      </c>
    </row>
    <row r="314" spans="1:33">
      <c r="A314">
        <v>75108</v>
      </c>
      <c r="B314">
        <v>1</v>
      </c>
      <c r="C314">
        <v>80</v>
      </c>
      <c r="D314">
        <v>3</v>
      </c>
      <c r="E314">
        <v>1</v>
      </c>
      <c r="F314">
        <v>2</v>
      </c>
      <c r="G314">
        <v>1</v>
      </c>
      <c r="H314">
        <v>4</v>
      </c>
      <c r="I314">
        <v>1</v>
      </c>
      <c r="J314">
        <v>67</v>
      </c>
      <c r="K314">
        <v>1.73</v>
      </c>
      <c r="L314">
        <v>204</v>
      </c>
      <c r="M314">
        <v>5.28</v>
      </c>
      <c r="N314">
        <v>77</v>
      </c>
      <c r="O314" s="1">
        <v>1.9882089552238806</v>
      </c>
      <c r="P314" s="2">
        <v>75.791710594481629</v>
      </c>
      <c r="Q314" s="1">
        <v>1.9570098407231824</v>
      </c>
      <c r="R314">
        <v>2</v>
      </c>
      <c r="S314">
        <v>2</v>
      </c>
      <c r="U314">
        <v>10</v>
      </c>
      <c r="V314">
        <v>1</v>
      </c>
      <c r="W314">
        <v>3</v>
      </c>
      <c r="X314">
        <v>3</v>
      </c>
      <c r="Y314">
        <v>1</v>
      </c>
      <c r="Z314">
        <v>1</v>
      </c>
      <c r="AA314">
        <v>2</v>
      </c>
      <c r="AB314">
        <v>2</v>
      </c>
      <c r="AC314">
        <v>2</v>
      </c>
      <c r="AD314">
        <v>1</v>
      </c>
      <c r="AE314">
        <v>1</v>
      </c>
      <c r="AF314">
        <v>2</v>
      </c>
      <c r="AG314" s="1">
        <f t="shared" si="4"/>
        <v>0.25820895522388065</v>
      </c>
    </row>
    <row r="315" spans="1:33">
      <c r="A315">
        <v>75111</v>
      </c>
      <c r="B315">
        <v>1</v>
      </c>
      <c r="C315">
        <v>32</v>
      </c>
      <c r="D315">
        <v>6</v>
      </c>
      <c r="E315">
        <v>2</v>
      </c>
      <c r="G315">
        <v>2</v>
      </c>
      <c r="H315">
        <v>5</v>
      </c>
      <c r="I315">
        <v>1</v>
      </c>
      <c r="J315">
        <v>48</v>
      </c>
      <c r="K315">
        <v>1.24</v>
      </c>
      <c r="L315">
        <v>148</v>
      </c>
      <c r="M315">
        <v>3.83</v>
      </c>
      <c r="N315">
        <v>51</v>
      </c>
      <c r="O315" s="1">
        <v>1.3175000000000001</v>
      </c>
      <c r="P315" s="2">
        <v>44.523658084869076</v>
      </c>
      <c r="Q315" s="1">
        <v>1.1501945005257845</v>
      </c>
      <c r="R315">
        <v>1</v>
      </c>
      <c r="U315">
        <v>7</v>
      </c>
      <c r="V315">
        <v>2</v>
      </c>
      <c r="W315">
        <v>1</v>
      </c>
      <c r="AA315">
        <v>0</v>
      </c>
      <c r="AB315">
        <v>0</v>
      </c>
      <c r="AC315">
        <v>4</v>
      </c>
      <c r="AD315">
        <v>1</v>
      </c>
      <c r="AE315">
        <v>1</v>
      </c>
      <c r="AF315">
        <v>2</v>
      </c>
      <c r="AG315" s="1">
        <f t="shared" si="4"/>
        <v>7.7500000000000124E-2</v>
      </c>
    </row>
    <row r="316" spans="1:33">
      <c r="A316">
        <v>75112</v>
      </c>
      <c r="B316">
        <v>1</v>
      </c>
      <c r="C316">
        <v>80</v>
      </c>
      <c r="D316">
        <v>3</v>
      </c>
      <c r="E316">
        <v>1</v>
      </c>
      <c r="F316">
        <v>2</v>
      </c>
      <c r="G316">
        <v>1</v>
      </c>
      <c r="H316">
        <v>5</v>
      </c>
      <c r="I316">
        <v>1</v>
      </c>
      <c r="J316">
        <v>32</v>
      </c>
      <c r="K316">
        <v>0.83</v>
      </c>
      <c r="L316">
        <v>95</v>
      </c>
      <c r="M316">
        <v>2.46</v>
      </c>
      <c r="N316">
        <v>29</v>
      </c>
      <c r="O316" s="1">
        <v>0.75218750000000001</v>
      </c>
      <c r="P316" s="2">
        <v>35.114543134360893</v>
      </c>
      <c r="Q316" s="1">
        <v>0.91078346254748566</v>
      </c>
      <c r="R316">
        <v>1</v>
      </c>
      <c r="S316">
        <v>2</v>
      </c>
      <c r="U316">
        <v>7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2</v>
      </c>
      <c r="AB316">
        <v>1</v>
      </c>
      <c r="AC316">
        <v>0</v>
      </c>
      <c r="AD316">
        <v>1</v>
      </c>
      <c r="AE316">
        <v>1</v>
      </c>
      <c r="AF316">
        <v>2</v>
      </c>
      <c r="AG316" s="1">
        <f t="shared" si="4"/>
        <v>-7.7812499999999951E-2</v>
      </c>
    </row>
    <row r="317" spans="1:33">
      <c r="A317">
        <v>75117</v>
      </c>
      <c r="B317">
        <v>1</v>
      </c>
      <c r="C317">
        <v>80</v>
      </c>
      <c r="D317">
        <v>3</v>
      </c>
      <c r="E317">
        <v>1</v>
      </c>
      <c r="F317">
        <v>2</v>
      </c>
      <c r="G317">
        <v>1</v>
      </c>
      <c r="H317">
        <v>3</v>
      </c>
      <c r="I317">
        <v>2</v>
      </c>
      <c r="J317">
        <v>70</v>
      </c>
      <c r="K317">
        <v>1.81</v>
      </c>
      <c r="L317">
        <v>156</v>
      </c>
      <c r="M317">
        <v>4.03</v>
      </c>
      <c r="N317">
        <v>75</v>
      </c>
      <c r="O317" s="1">
        <v>1.9392857142857143</v>
      </c>
      <c r="P317" s="2">
        <v>75.995785968879829</v>
      </c>
      <c r="Q317" s="1">
        <v>1.9650338943381784</v>
      </c>
      <c r="R317">
        <v>2</v>
      </c>
      <c r="S317">
        <v>2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3</v>
      </c>
      <c r="AA317">
        <v>0</v>
      </c>
      <c r="AB317">
        <v>0</v>
      </c>
      <c r="AC317">
        <v>0</v>
      </c>
      <c r="AD317">
        <v>2</v>
      </c>
      <c r="AE317">
        <v>1</v>
      </c>
      <c r="AF317">
        <v>2</v>
      </c>
      <c r="AG317" s="1">
        <f t="shared" si="4"/>
        <v>0.12928571428571423</v>
      </c>
    </row>
    <row r="318" spans="1:33">
      <c r="A318">
        <v>75121</v>
      </c>
      <c r="B318">
        <v>1</v>
      </c>
      <c r="C318">
        <v>44</v>
      </c>
      <c r="D318">
        <v>2</v>
      </c>
      <c r="E318">
        <v>2</v>
      </c>
      <c r="G318">
        <v>2</v>
      </c>
      <c r="H318">
        <v>5</v>
      </c>
      <c r="I318">
        <v>1</v>
      </c>
      <c r="J318">
        <v>49</v>
      </c>
      <c r="K318">
        <v>1.27</v>
      </c>
      <c r="L318">
        <v>207</v>
      </c>
      <c r="M318">
        <v>5.35</v>
      </c>
      <c r="N318">
        <v>52</v>
      </c>
      <c r="O318" s="1">
        <v>1.3477551020408165</v>
      </c>
      <c r="P318" s="2">
        <v>47.731658598633565</v>
      </c>
      <c r="Q318" s="1">
        <v>1.2371266616380536</v>
      </c>
      <c r="R318">
        <v>1</v>
      </c>
      <c r="S318">
        <v>2</v>
      </c>
      <c r="U318">
        <v>77</v>
      </c>
      <c r="V318">
        <v>3</v>
      </c>
      <c r="W318">
        <v>3</v>
      </c>
      <c r="X318">
        <v>3</v>
      </c>
      <c r="Y318">
        <v>3</v>
      </c>
      <c r="Z318">
        <v>3</v>
      </c>
      <c r="AA318">
        <v>1</v>
      </c>
      <c r="AB318">
        <v>1</v>
      </c>
      <c r="AC318">
        <v>1</v>
      </c>
      <c r="AD318">
        <v>2</v>
      </c>
      <c r="AE318">
        <v>2</v>
      </c>
      <c r="AG318" s="1">
        <f t="shared" si="4"/>
        <v>7.7755102040816482E-2</v>
      </c>
    </row>
    <row r="319" spans="1:33">
      <c r="A319">
        <v>75123</v>
      </c>
      <c r="B319">
        <v>1</v>
      </c>
      <c r="C319">
        <v>35</v>
      </c>
      <c r="D319">
        <v>4</v>
      </c>
      <c r="E319">
        <v>2</v>
      </c>
      <c r="G319">
        <v>1</v>
      </c>
      <c r="H319">
        <v>4</v>
      </c>
      <c r="I319">
        <v>3</v>
      </c>
      <c r="J319">
        <v>59</v>
      </c>
      <c r="K319">
        <v>1.53</v>
      </c>
      <c r="L319">
        <v>207</v>
      </c>
      <c r="M319">
        <v>5.35</v>
      </c>
      <c r="N319">
        <v>59</v>
      </c>
      <c r="O319" s="1">
        <v>1.53</v>
      </c>
      <c r="P319" s="2">
        <v>66.094609494864514</v>
      </c>
      <c r="Q319" s="1">
        <v>1.7139788563922491</v>
      </c>
      <c r="R319">
        <v>2</v>
      </c>
      <c r="U319">
        <v>9</v>
      </c>
      <c r="V319">
        <v>3</v>
      </c>
      <c r="W319">
        <v>2</v>
      </c>
      <c r="X319">
        <v>3</v>
      </c>
      <c r="Y319">
        <v>3</v>
      </c>
      <c r="Z319">
        <v>2</v>
      </c>
      <c r="AA319">
        <v>2</v>
      </c>
      <c r="AB319">
        <v>3</v>
      </c>
      <c r="AC319">
        <v>1</v>
      </c>
      <c r="AD319">
        <v>1</v>
      </c>
      <c r="AE319">
        <v>1</v>
      </c>
      <c r="AF319">
        <v>2</v>
      </c>
      <c r="AG319" s="1">
        <f t="shared" si="4"/>
        <v>0</v>
      </c>
    </row>
    <row r="320" spans="1:33">
      <c r="A320">
        <v>75124</v>
      </c>
      <c r="B320">
        <v>1</v>
      </c>
      <c r="C320">
        <v>47</v>
      </c>
      <c r="D320">
        <v>6</v>
      </c>
      <c r="E320">
        <v>2</v>
      </c>
      <c r="G320">
        <v>2</v>
      </c>
      <c r="H320">
        <v>5</v>
      </c>
      <c r="I320">
        <v>1</v>
      </c>
      <c r="J320">
        <v>62</v>
      </c>
      <c r="K320">
        <v>1.6</v>
      </c>
      <c r="L320">
        <v>181</v>
      </c>
      <c r="M320">
        <v>4.68</v>
      </c>
      <c r="N320">
        <v>59</v>
      </c>
      <c r="O320" s="1">
        <v>1.5225806451612904</v>
      </c>
      <c r="P320" s="2">
        <v>57.067416941243152</v>
      </c>
      <c r="Q320" s="1">
        <v>1.4727075339675653</v>
      </c>
      <c r="R320">
        <v>1</v>
      </c>
      <c r="S320">
        <v>2</v>
      </c>
      <c r="U320">
        <v>15</v>
      </c>
      <c r="V320">
        <v>3</v>
      </c>
      <c r="W320">
        <v>2</v>
      </c>
      <c r="X320">
        <v>0</v>
      </c>
      <c r="Y320">
        <v>0</v>
      </c>
      <c r="Z320">
        <v>2</v>
      </c>
      <c r="AA320">
        <v>3</v>
      </c>
      <c r="AB320">
        <v>4</v>
      </c>
      <c r="AC320">
        <v>0</v>
      </c>
      <c r="AD320">
        <v>1</v>
      </c>
      <c r="AE320">
        <v>1</v>
      </c>
      <c r="AF320">
        <v>2</v>
      </c>
      <c r="AG320" s="1">
        <f t="shared" si="4"/>
        <v>-7.7419354838709653E-2</v>
      </c>
    </row>
    <row r="321" spans="1:33">
      <c r="A321">
        <v>75127</v>
      </c>
      <c r="B321">
        <v>1</v>
      </c>
      <c r="C321">
        <v>59</v>
      </c>
      <c r="D321">
        <v>4</v>
      </c>
      <c r="E321">
        <v>2</v>
      </c>
      <c r="G321">
        <v>1</v>
      </c>
      <c r="H321">
        <v>5</v>
      </c>
      <c r="I321">
        <v>5</v>
      </c>
      <c r="J321">
        <v>62</v>
      </c>
      <c r="K321">
        <v>1.6</v>
      </c>
      <c r="L321">
        <v>165</v>
      </c>
      <c r="M321">
        <v>4.2699999999999996</v>
      </c>
      <c r="N321">
        <v>62</v>
      </c>
      <c r="O321" s="1">
        <v>1.6</v>
      </c>
      <c r="P321" s="2">
        <v>68.830683387830177</v>
      </c>
      <c r="Q321" s="1">
        <v>1.7762757003311014</v>
      </c>
      <c r="R321">
        <v>2</v>
      </c>
      <c r="S321">
        <v>2</v>
      </c>
      <c r="U321">
        <v>15</v>
      </c>
      <c r="V321">
        <v>2</v>
      </c>
      <c r="W321">
        <v>0</v>
      </c>
      <c r="AB321">
        <v>2</v>
      </c>
      <c r="AC321">
        <v>0</v>
      </c>
      <c r="AD321">
        <v>1</v>
      </c>
      <c r="AE321">
        <v>1</v>
      </c>
      <c r="AF321">
        <v>2</v>
      </c>
      <c r="AG321" s="1">
        <f t="shared" si="4"/>
        <v>0</v>
      </c>
    </row>
    <row r="322" spans="1:33">
      <c r="A322">
        <v>75128</v>
      </c>
      <c r="B322">
        <v>1</v>
      </c>
      <c r="C322">
        <v>45</v>
      </c>
      <c r="D322">
        <v>3</v>
      </c>
      <c r="E322">
        <v>2</v>
      </c>
      <c r="G322">
        <v>1</v>
      </c>
      <c r="H322">
        <v>4</v>
      </c>
      <c r="I322">
        <v>1</v>
      </c>
      <c r="J322">
        <v>45</v>
      </c>
      <c r="K322">
        <v>1.1599999999999999</v>
      </c>
      <c r="L322">
        <v>176</v>
      </c>
      <c r="M322">
        <v>4.55</v>
      </c>
      <c r="N322">
        <v>42</v>
      </c>
      <c r="O322" s="1">
        <v>1.0826666666666667</v>
      </c>
      <c r="P322" s="2">
        <v>51.492130293512545</v>
      </c>
      <c r="Q322" s="1">
        <v>1.3273526920105456</v>
      </c>
      <c r="R322">
        <v>2</v>
      </c>
      <c r="S322">
        <v>1</v>
      </c>
      <c r="T322">
        <v>2</v>
      </c>
      <c r="U322">
        <v>15</v>
      </c>
      <c r="V322">
        <v>4</v>
      </c>
      <c r="W322">
        <v>2</v>
      </c>
      <c r="X322">
        <v>3</v>
      </c>
      <c r="Y322">
        <v>3</v>
      </c>
      <c r="Z322">
        <v>2</v>
      </c>
      <c r="AA322">
        <v>4</v>
      </c>
      <c r="AB322">
        <v>0</v>
      </c>
      <c r="AC322">
        <v>2</v>
      </c>
      <c r="AD322">
        <v>1</v>
      </c>
      <c r="AE322">
        <v>1</v>
      </c>
      <c r="AF322">
        <v>2</v>
      </c>
      <c r="AG322" s="1">
        <f t="shared" si="4"/>
        <v>-7.7333333333333254E-2</v>
      </c>
    </row>
    <row r="323" spans="1:33">
      <c r="A323">
        <v>75132</v>
      </c>
      <c r="B323">
        <v>1</v>
      </c>
      <c r="C323">
        <v>24</v>
      </c>
      <c r="D323">
        <v>3</v>
      </c>
      <c r="E323">
        <v>2</v>
      </c>
      <c r="G323">
        <v>1</v>
      </c>
      <c r="H323">
        <v>4</v>
      </c>
      <c r="I323">
        <v>1</v>
      </c>
      <c r="J323">
        <v>47</v>
      </c>
      <c r="K323">
        <v>1.22</v>
      </c>
      <c r="L323">
        <v>210</v>
      </c>
      <c r="M323">
        <v>5.43</v>
      </c>
      <c r="N323">
        <v>42</v>
      </c>
      <c r="O323" s="1">
        <v>1.0902127659574468</v>
      </c>
      <c r="P323" s="2">
        <v>47.678661510564332</v>
      </c>
      <c r="Q323" s="1">
        <v>1.2376163200614572</v>
      </c>
      <c r="R323">
        <v>2</v>
      </c>
      <c r="U323">
        <v>14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1</v>
      </c>
      <c r="AB323">
        <v>0</v>
      </c>
      <c r="AC323">
        <v>0</v>
      </c>
      <c r="AD323">
        <v>1</v>
      </c>
      <c r="AE323">
        <v>2</v>
      </c>
      <c r="AG323" s="1">
        <f t="shared" ref="AG323:AG386" si="5">O:O-K:K</f>
        <v>-0.12978723404255321</v>
      </c>
    </row>
    <row r="324" spans="1:33">
      <c r="A324">
        <v>75136</v>
      </c>
      <c r="B324">
        <v>1</v>
      </c>
      <c r="C324">
        <v>56</v>
      </c>
      <c r="D324">
        <v>3</v>
      </c>
      <c r="E324">
        <v>2</v>
      </c>
      <c r="G324">
        <v>1</v>
      </c>
      <c r="H324">
        <v>4</v>
      </c>
      <c r="I324">
        <v>1</v>
      </c>
      <c r="J324">
        <v>39</v>
      </c>
      <c r="K324">
        <v>1.01</v>
      </c>
      <c r="L324">
        <v>222</v>
      </c>
      <c r="M324">
        <v>5.74</v>
      </c>
      <c r="N324">
        <v>49</v>
      </c>
      <c r="O324" s="1">
        <v>1.268974358974359</v>
      </c>
      <c r="P324" s="2">
        <v>37.817163846332683</v>
      </c>
      <c r="Q324" s="1">
        <v>0.97936757653323103</v>
      </c>
      <c r="R324">
        <v>2</v>
      </c>
      <c r="S324">
        <v>1</v>
      </c>
      <c r="T324">
        <v>2</v>
      </c>
      <c r="U324">
        <v>14</v>
      </c>
      <c r="V324">
        <v>1</v>
      </c>
      <c r="W324">
        <v>0</v>
      </c>
      <c r="X324">
        <v>3</v>
      </c>
      <c r="Y324">
        <v>3</v>
      </c>
      <c r="Z324">
        <v>4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2</v>
      </c>
      <c r="AG324" s="1">
        <f t="shared" si="5"/>
        <v>0.25897435897435894</v>
      </c>
    </row>
    <row r="325" spans="1:33">
      <c r="A325">
        <v>75139</v>
      </c>
      <c r="B325">
        <v>1</v>
      </c>
      <c r="C325">
        <v>44</v>
      </c>
      <c r="D325">
        <v>6</v>
      </c>
      <c r="E325">
        <v>2</v>
      </c>
      <c r="G325">
        <v>2</v>
      </c>
      <c r="H325">
        <v>1</v>
      </c>
      <c r="I325">
        <v>1</v>
      </c>
      <c r="J325">
        <v>31</v>
      </c>
      <c r="K325">
        <v>0.8</v>
      </c>
      <c r="L325">
        <v>172</v>
      </c>
      <c r="M325">
        <v>4.45</v>
      </c>
      <c r="N325">
        <v>25</v>
      </c>
      <c r="O325" s="1">
        <v>0.64516129032258063</v>
      </c>
      <c r="P325" s="2">
        <v>33.247675510058784</v>
      </c>
      <c r="Q325" s="1">
        <v>0.85800452929183968</v>
      </c>
      <c r="R325">
        <v>1</v>
      </c>
      <c r="S325">
        <v>2</v>
      </c>
      <c r="U325">
        <v>1</v>
      </c>
      <c r="V325">
        <v>3</v>
      </c>
      <c r="W325">
        <v>2</v>
      </c>
      <c r="X325">
        <v>1</v>
      </c>
      <c r="Y325">
        <v>2</v>
      </c>
      <c r="Z325">
        <v>2</v>
      </c>
      <c r="AB325">
        <v>0</v>
      </c>
      <c r="AC325">
        <v>0</v>
      </c>
      <c r="AD325">
        <v>2</v>
      </c>
      <c r="AE325">
        <v>2</v>
      </c>
      <c r="AG325" s="1">
        <f t="shared" si="5"/>
        <v>-0.15483870967741942</v>
      </c>
    </row>
    <row r="326" spans="1:33">
      <c r="A326">
        <v>75146</v>
      </c>
      <c r="B326">
        <v>1</v>
      </c>
      <c r="C326">
        <v>49</v>
      </c>
      <c r="D326">
        <v>4</v>
      </c>
      <c r="E326">
        <v>2</v>
      </c>
      <c r="G326">
        <v>1</v>
      </c>
      <c r="H326">
        <v>5</v>
      </c>
      <c r="I326">
        <v>1</v>
      </c>
      <c r="J326">
        <v>42</v>
      </c>
      <c r="K326">
        <v>1.0900000000000001</v>
      </c>
      <c r="L326">
        <v>199</v>
      </c>
      <c r="M326">
        <v>5.15</v>
      </c>
      <c r="N326">
        <v>44</v>
      </c>
      <c r="O326" s="1">
        <v>1.141904761904762</v>
      </c>
      <c r="P326" s="2">
        <v>51.956845087562755</v>
      </c>
      <c r="Q326" s="1">
        <v>1.3484038367962716</v>
      </c>
      <c r="R326">
        <v>2</v>
      </c>
      <c r="S326">
        <v>2</v>
      </c>
      <c r="U326">
        <v>15</v>
      </c>
      <c r="V326">
        <v>5</v>
      </c>
      <c r="W326">
        <v>2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2</v>
      </c>
      <c r="AG326" s="1">
        <f t="shared" si="5"/>
        <v>5.1904761904761898E-2</v>
      </c>
    </row>
    <row r="327" spans="1:33">
      <c r="A327">
        <v>75147</v>
      </c>
      <c r="B327">
        <v>1</v>
      </c>
      <c r="C327">
        <v>42</v>
      </c>
      <c r="D327">
        <v>6</v>
      </c>
      <c r="E327">
        <v>2</v>
      </c>
      <c r="G327">
        <v>2</v>
      </c>
      <c r="H327">
        <v>5</v>
      </c>
      <c r="I327">
        <v>3</v>
      </c>
      <c r="J327">
        <v>45</v>
      </c>
      <c r="K327">
        <v>1.1599999999999999</v>
      </c>
      <c r="L327">
        <v>181</v>
      </c>
      <c r="M327">
        <v>4.68</v>
      </c>
      <c r="N327">
        <v>42</v>
      </c>
      <c r="O327" s="1">
        <v>1.0826666666666667</v>
      </c>
      <c r="P327" s="2">
        <v>45.069038415727654</v>
      </c>
      <c r="Q327" s="1">
        <v>1.1617796569387573</v>
      </c>
      <c r="R327">
        <v>2</v>
      </c>
      <c r="S327">
        <v>2</v>
      </c>
      <c r="U327">
        <v>15</v>
      </c>
      <c r="V327">
        <v>2</v>
      </c>
      <c r="W327">
        <v>1</v>
      </c>
      <c r="X327">
        <v>3</v>
      </c>
      <c r="Y327">
        <v>3</v>
      </c>
      <c r="Z327">
        <v>3</v>
      </c>
      <c r="AA327">
        <v>0</v>
      </c>
      <c r="AB327">
        <v>1</v>
      </c>
      <c r="AC327">
        <v>2</v>
      </c>
      <c r="AD327">
        <v>1</v>
      </c>
      <c r="AE327">
        <v>2</v>
      </c>
      <c r="AG327" s="1">
        <f t="shared" si="5"/>
        <v>-7.7333333333333254E-2</v>
      </c>
    </row>
    <row r="328" spans="1:33">
      <c r="A328">
        <v>75156</v>
      </c>
      <c r="B328">
        <v>1</v>
      </c>
      <c r="C328">
        <v>42</v>
      </c>
      <c r="D328">
        <v>3</v>
      </c>
      <c r="E328">
        <v>1</v>
      </c>
      <c r="F328">
        <v>1</v>
      </c>
      <c r="G328">
        <v>1</v>
      </c>
      <c r="H328">
        <v>4</v>
      </c>
      <c r="I328">
        <v>1</v>
      </c>
      <c r="J328">
        <v>37</v>
      </c>
      <c r="K328">
        <v>0.96</v>
      </c>
      <c r="L328">
        <v>207</v>
      </c>
      <c r="M328">
        <v>5.35</v>
      </c>
      <c r="N328">
        <v>33</v>
      </c>
      <c r="O328" s="1">
        <v>0.85621621621621624</v>
      </c>
      <c r="P328" s="2">
        <v>34.672815767099692</v>
      </c>
      <c r="Q328" s="1">
        <v>0.89961900368691095</v>
      </c>
      <c r="R328">
        <v>2</v>
      </c>
      <c r="S328">
        <v>2</v>
      </c>
      <c r="U328">
        <v>10</v>
      </c>
      <c r="V328">
        <v>4</v>
      </c>
      <c r="W328">
        <v>3</v>
      </c>
      <c r="X328">
        <v>3</v>
      </c>
      <c r="Y328">
        <v>3</v>
      </c>
      <c r="Z328">
        <v>3</v>
      </c>
      <c r="AA328">
        <v>2</v>
      </c>
      <c r="AB328">
        <v>0</v>
      </c>
      <c r="AC328">
        <v>0</v>
      </c>
      <c r="AD328">
        <v>1</v>
      </c>
      <c r="AE328">
        <v>1</v>
      </c>
      <c r="AF328">
        <v>1</v>
      </c>
      <c r="AG328" s="1">
        <f t="shared" si="5"/>
        <v>-0.10378378378378372</v>
      </c>
    </row>
    <row r="329" spans="1:33">
      <c r="A329">
        <v>75157</v>
      </c>
      <c r="B329">
        <v>1</v>
      </c>
      <c r="C329">
        <v>56</v>
      </c>
      <c r="D329">
        <v>4</v>
      </c>
      <c r="E329">
        <v>2</v>
      </c>
      <c r="G329">
        <v>2</v>
      </c>
      <c r="H329">
        <v>4</v>
      </c>
      <c r="I329">
        <v>1</v>
      </c>
      <c r="J329">
        <v>37</v>
      </c>
      <c r="K329">
        <v>0.96</v>
      </c>
      <c r="L329">
        <v>132</v>
      </c>
      <c r="M329">
        <v>3.41</v>
      </c>
      <c r="N329">
        <v>37</v>
      </c>
      <c r="O329" s="1">
        <v>0.95999999999999985</v>
      </c>
      <c r="P329" s="2">
        <v>38.047075496977847</v>
      </c>
      <c r="Q329" s="1">
        <v>0.98716736424591178</v>
      </c>
      <c r="R329">
        <v>1</v>
      </c>
      <c r="S329">
        <v>2</v>
      </c>
      <c r="U329">
        <v>14</v>
      </c>
      <c r="V329">
        <v>1</v>
      </c>
      <c r="W329">
        <v>3</v>
      </c>
      <c r="X329">
        <v>3</v>
      </c>
      <c r="Y329">
        <v>3</v>
      </c>
      <c r="Z329">
        <v>3</v>
      </c>
      <c r="AA329">
        <v>0</v>
      </c>
      <c r="AB329">
        <v>0</v>
      </c>
      <c r="AC329">
        <v>0</v>
      </c>
      <c r="AD329">
        <v>2</v>
      </c>
      <c r="AE329">
        <v>1</v>
      </c>
      <c r="AF329">
        <v>2</v>
      </c>
      <c r="AG329" s="1">
        <f t="shared" si="5"/>
        <v>0</v>
      </c>
    </row>
    <row r="330" spans="1:33">
      <c r="A330">
        <v>75159</v>
      </c>
      <c r="B330">
        <v>1</v>
      </c>
      <c r="C330">
        <v>68</v>
      </c>
      <c r="D330">
        <v>3</v>
      </c>
      <c r="E330">
        <v>1</v>
      </c>
      <c r="F330">
        <v>1</v>
      </c>
      <c r="G330">
        <v>1</v>
      </c>
      <c r="H330">
        <v>4</v>
      </c>
      <c r="I330">
        <v>1</v>
      </c>
      <c r="J330">
        <v>40</v>
      </c>
      <c r="K330">
        <v>1.03</v>
      </c>
      <c r="L330">
        <v>196</v>
      </c>
      <c r="M330">
        <v>5.07</v>
      </c>
      <c r="N330">
        <v>40</v>
      </c>
      <c r="O330" s="1">
        <v>1.03</v>
      </c>
      <c r="P330" s="2">
        <v>45.337002126289214</v>
      </c>
      <c r="Q330" s="1">
        <v>1.1674278047519473</v>
      </c>
      <c r="R330">
        <v>2</v>
      </c>
      <c r="S330">
        <v>1</v>
      </c>
      <c r="T330">
        <v>2</v>
      </c>
      <c r="U330">
        <v>8</v>
      </c>
      <c r="V330">
        <v>2</v>
      </c>
      <c r="W330">
        <v>2</v>
      </c>
      <c r="X330">
        <v>3</v>
      </c>
      <c r="Y330">
        <v>3</v>
      </c>
      <c r="Z330">
        <v>3</v>
      </c>
      <c r="AA330">
        <v>0</v>
      </c>
      <c r="AB330">
        <v>4</v>
      </c>
      <c r="AC330">
        <v>0</v>
      </c>
      <c r="AD330">
        <v>1</v>
      </c>
      <c r="AE330">
        <v>1</v>
      </c>
      <c r="AF330">
        <v>2</v>
      </c>
      <c r="AG330" s="1">
        <f t="shared" si="5"/>
        <v>0</v>
      </c>
    </row>
    <row r="331" spans="1:33">
      <c r="A331">
        <v>75160</v>
      </c>
      <c r="B331">
        <v>1</v>
      </c>
      <c r="C331">
        <v>64</v>
      </c>
      <c r="D331">
        <v>3</v>
      </c>
      <c r="E331">
        <v>2</v>
      </c>
      <c r="G331">
        <v>1</v>
      </c>
      <c r="H331">
        <v>2</v>
      </c>
      <c r="I331">
        <v>1</v>
      </c>
      <c r="J331">
        <v>37</v>
      </c>
      <c r="K331">
        <v>0.96</v>
      </c>
      <c r="L331">
        <v>234</v>
      </c>
      <c r="M331">
        <v>6.05</v>
      </c>
      <c r="N331">
        <v>47</v>
      </c>
      <c r="O331" s="1">
        <v>1.2194594594594594</v>
      </c>
      <c r="P331" s="2">
        <v>40.075999040687613</v>
      </c>
      <c r="Q331" s="1">
        <v>1.0398097048394623</v>
      </c>
      <c r="R331">
        <v>2</v>
      </c>
      <c r="S331">
        <v>2</v>
      </c>
      <c r="U331">
        <v>6</v>
      </c>
      <c r="V331">
        <v>1</v>
      </c>
      <c r="W331">
        <v>3</v>
      </c>
      <c r="X331">
        <v>3</v>
      </c>
      <c r="Y331">
        <v>3</v>
      </c>
      <c r="Z331">
        <v>3</v>
      </c>
      <c r="AA331">
        <v>3</v>
      </c>
      <c r="AB331">
        <v>0</v>
      </c>
      <c r="AC331">
        <v>8</v>
      </c>
      <c r="AD331">
        <v>1</v>
      </c>
      <c r="AE331">
        <v>2</v>
      </c>
      <c r="AG331" s="1">
        <f t="shared" si="5"/>
        <v>0.25945945945945947</v>
      </c>
    </row>
    <row r="332" spans="1:33">
      <c r="A332">
        <v>75162</v>
      </c>
      <c r="B332">
        <v>1</v>
      </c>
      <c r="C332">
        <v>54</v>
      </c>
      <c r="D332">
        <v>3</v>
      </c>
      <c r="E332">
        <v>2</v>
      </c>
      <c r="G332">
        <v>1</v>
      </c>
      <c r="H332">
        <v>5</v>
      </c>
      <c r="I332">
        <v>1</v>
      </c>
      <c r="J332">
        <v>46</v>
      </c>
      <c r="K332">
        <v>1.19</v>
      </c>
      <c r="L332">
        <v>143</v>
      </c>
      <c r="M332">
        <v>3.7</v>
      </c>
      <c r="N332">
        <v>52</v>
      </c>
      <c r="O332" s="1">
        <v>1.3452173913043477</v>
      </c>
      <c r="P332" s="2">
        <v>51.031049695984358</v>
      </c>
      <c r="Q332" s="1">
        <v>1.320151068222204</v>
      </c>
      <c r="R332">
        <v>2</v>
      </c>
      <c r="S332">
        <v>2</v>
      </c>
      <c r="U332">
        <v>12</v>
      </c>
      <c r="V332">
        <v>2</v>
      </c>
      <c r="W332">
        <v>3</v>
      </c>
      <c r="X332">
        <v>3</v>
      </c>
      <c r="Y332">
        <v>3</v>
      </c>
      <c r="Z332">
        <v>3</v>
      </c>
      <c r="AA332">
        <v>4</v>
      </c>
      <c r="AB332">
        <v>0</v>
      </c>
      <c r="AC332">
        <v>0</v>
      </c>
      <c r="AD332">
        <v>1</v>
      </c>
      <c r="AE332">
        <v>1</v>
      </c>
      <c r="AF332">
        <v>2</v>
      </c>
      <c r="AG332" s="1">
        <f t="shared" si="5"/>
        <v>0.15521739130434775</v>
      </c>
    </row>
    <row r="333" spans="1:33">
      <c r="A333">
        <v>75174</v>
      </c>
      <c r="B333">
        <v>1</v>
      </c>
      <c r="C333">
        <v>76</v>
      </c>
      <c r="D333">
        <v>4</v>
      </c>
      <c r="E333">
        <v>2</v>
      </c>
      <c r="G333">
        <v>1</v>
      </c>
      <c r="H333">
        <v>1</v>
      </c>
      <c r="I333">
        <v>1</v>
      </c>
      <c r="J333">
        <v>36</v>
      </c>
      <c r="K333">
        <v>0.93</v>
      </c>
      <c r="L333">
        <v>113</v>
      </c>
      <c r="M333">
        <v>2.92</v>
      </c>
      <c r="N333">
        <v>42</v>
      </c>
      <c r="O333" s="1">
        <v>1.085</v>
      </c>
      <c r="P333" s="2">
        <v>33.112787066748552</v>
      </c>
      <c r="Q333" s="1">
        <v>0.85541366589100432</v>
      </c>
      <c r="R333">
        <v>2</v>
      </c>
      <c r="S333">
        <v>1</v>
      </c>
      <c r="T333">
        <v>2</v>
      </c>
      <c r="U333">
        <v>4</v>
      </c>
      <c r="V333">
        <v>3</v>
      </c>
      <c r="W333">
        <v>0</v>
      </c>
      <c r="X333">
        <v>3</v>
      </c>
      <c r="Y333">
        <v>2</v>
      </c>
      <c r="Z333">
        <v>0</v>
      </c>
      <c r="AB333">
        <v>0</v>
      </c>
      <c r="AC333">
        <v>0</v>
      </c>
      <c r="AD333">
        <v>1</v>
      </c>
      <c r="AE333">
        <v>1</v>
      </c>
      <c r="AF333">
        <v>2</v>
      </c>
      <c r="AG333" s="1">
        <f t="shared" si="5"/>
        <v>0.15499999999999992</v>
      </c>
    </row>
    <row r="334" spans="1:33">
      <c r="A334">
        <v>75175</v>
      </c>
      <c r="B334">
        <v>1</v>
      </c>
      <c r="C334">
        <v>34</v>
      </c>
      <c r="D334">
        <v>6</v>
      </c>
      <c r="E334">
        <v>2</v>
      </c>
      <c r="G334">
        <v>2</v>
      </c>
      <c r="H334">
        <v>5</v>
      </c>
      <c r="I334">
        <v>1</v>
      </c>
      <c r="J334">
        <v>54</v>
      </c>
      <c r="K334">
        <v>1.4</v>
      </c>
      <c r="L334">
        <v>166</v>
      </c>
      <c r="M334">
        <v>4.29</v>
      </c>
      <c r="N334">
        <v>51</v>
      </c>
      <c r="O334" s="1">
        <v>1.322222222222222</v>
      </c>
      <c r="P334" s="2">
        <v>59.403570795863281</v>
      </c>
      <c r="Q334" s="1">
        <v>1.5400925761890478</v>
      </c>
      <c r="R334">
        <v>1</v>
      </c>
      <c r="U334">
        <v>7</v>
      </c>
      <c r="V334">
        <v>3</v>
      </c>
      <c r="W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2</v>
      </c>
      <c r="AG334" s="1">
        <f t="shared" si="5"/>
        <v>-7.7777777777777946E-2</v>
      </c>
    </row>
    <row r="335" spans="1:33">
      <c r="A335">
        <v>75176</v>
      </c>
      <c r="B335">
        <v>1</v>
      </c>
      <c r="C335">
        <v>43</v>
      </c>
      <c r="D335">
        <v>4</v>
      </c>
      <c r="E335">
        <v>2</v>
      </c>
      <c r="G335">
        <v>1</v>
      </c>
      <c r="H335">
        <v>4</v>
      </c>
      <c r="I335">
        <v>1</v>
      </c>
      <c r="J335">
        <v>44</v>
      </c>
      <c r="K335">
        <v>1.1399999999999999</v>
      </c>
      <c r="L335">
        <v>101</v>
      </c>
      <c r="M335">
        <v>2.61</v>
      </c>
      <c r="N335">
        <v>43</v>
      </c>
      <c r="O335" s="1">
        <v>1.114090909090909</v>
      </c>
      <c r="P335" s="2">
        <v>45.772178391539811</v>
      </c>
      <c r="Q335" s="1">
        <v>1.1859155310535314</v>
      </c>
      <c r="R335">
        <v>2</v>
      </c>
      <c r="S335">
        <v>1</v>
      </c>
      <c r="T335">
        <v>1</v>
      </c>
      <c r="U335">
        <v>6</v>
      </c>
      <c r="V335">
        <v>4</v>
      </c>
      <c r="W335">
        <v>2</v>
      </c>
      <c r="X335">
        <v>3</v>
      </c>
      <c r="Y335">
        <v>3</v>
      </c>
      <c r="Z335">
        <v>2</v>
      </c>
      <c r="AA335">
        <v>3</v>
      </c>
      <c r="AB335">
        <v>2</v>
      </c>
      <c r="AC335">
        <v>0</v>
      </c>
      <c r="AD335">
        <v>1</v>
      </c>
      <c r="AE335">
        <v>1</v>
      </c>
      <c r="AF335">
        <v>2</v>
      </c>
      <c r="AG335" s="1">
        <f t="shared" si="5"/>
        <v>-2.5909090909090882E-2</v>
      </c>
    </row>
    <row r="336" spans="1:33">
      <c r="A336">
        <v>75189</v>
      </c>
      <c r="B336">
        <v>1</v>
      </c>
      <c r="C336">
        <v>59</v>
      </c>
      <c r="D336">
        <v>6</v>
      </c>
      <c r="E336">
        <v>2</v>
      </c>
      <c r="G336">
        <v>2</v>
      </c>
      <c r="H336">
        <v>5</v>
      </c>
      <c r="I336">
        <v>1</v>
      </c>
      <c r="J336">
        <v>62</v>
      </c>
      <c r="K336">
        <v>1.6</v>
      </c>
      <c r="L336">
        <v>214</v>
      </c>
      <c r="M336">
        <v>5.53</v>
      </c>
      <c r="N336">
        <v>62</v>
      </c>
      <c r="O336" s="1">
        <v>1.6</v>
      </c>
      <c r="P336" s="2">
        <v>64.770305494114666</v>
      </c>
      <c r="Q336" s="1">
        <v>1.6714917546868302</v>
      </c>
      <c r="R336">
        <v>1</v>
      </c>
      <c r="S336">
        <v>2</v>
      </c>
      <c r="U336">
        <v>15</v>
      </c>
      <c r="V336">
        <v>3</v>
      </c>
      <c r="W336">
        <v>2</v>
      </c>
      <c r="AA336">
        <v>1</v>
      </c>
      <c r="AB336">
        <v>1</v>
      </c>
      <c r="AC336">
        <v>0</v>
      </c>
      <c r="AD336">
        <v>1</v>
      </c>
      <c r="AE336">
        <v>1</v>
      </c>
      <c r="AF336">
        <v>2</v>
      </c>
      <c r="AG336" s="1">
        <f t="shared" si="5"/>
        <v>0</v>
      </c>
    </row>
    <row r="337" spans="1:33">
      <c r="A337">
        <v>75190</v>
      </c>
      <c r="B337">
        <v>1</v>
      </c>
      <c r="C337">
        <v>41</v>
      </c>
      <c r="D337">
        <v>3</v>
      </c>
      <c r="E337">
        <v>2</v>
      </c>
      <c r="G337">
        <v>1</v>
      </c>
      <c r="H337">
        <v>4</v>
      </c>
      <c r="I337">
        <v>1</v>
      </c>
      <c r="J337">
        <v>34</v>
      </c>
      <c r="K337">
        <v>0.88</v>
      </c>
      <c r="L337">
        <v>250</v>
      </c>
      <c r="M337">
        <v>6.47</v>
      </c>
      <c r="N337">
        <v>37</v>
      </c>
      <c r="O337" s="1">
        <v>0.95764705882352952</v>
      </c>
      <c r="P337" s="2">
        <v>38.464948787655132</v>
      </c>
      <c r="Q337" s="1">
        <v>0.99556338038636816</v>
      </c>
      <c r="R337">
        <v>2</v>
      </c>
      <c r="S337">
        <v>2</v>
      </c>
      <c r="U337">
        <v>7</v>
      </c>
      <c r="V337">
        <v>4</v>
      </c>
      <c r="W337">
        <v>2</v>
      </c>
      <c r="X337">
        <v>3</v>
      </c>
      <c r="Y337">
        <v>2</v>
      </c>
      <c r="Z337">
        <v>2</v>
      </c>
      <c r="AA337">
        <v>5</v>
      </c>
      <c r="AB337">
        <v>0</v>
      </c>
      <c r="AC337">
        <v>2</v>
      </c>
      <c r="AD337">
        <v>1</v>
      </c>
      <c r="AE337">
        <v>2</v>
      </c>
      <c r="AG337" s="1">
        <f t="shared" si="5"/>
        <v>7.7647058823529513E-2</v>
      </c>
    </row>
    <row r="338" spans="1:33">
      <c r="A338">
        <v>75202</v>
      </c>
      <c r="B338">
        <v>1</v>
      </c>
      <c r="C338">
        <v>23</v>
      </c>
      <c r="D338">
        <v>4</v>
      </c>
      <c r="E338">
        <v>2</v>
      </c>
      <c r="G338">
        <v>1</v>
      </c>
      <c r="H338">
        <v>3</v>
      </c>
      <c r="I338">
        <v>5</v>
      </c>
      <c r="J338">
        <v>40</v>
      </c>
      <c r="K338">
        <v>1.03</v>
      </c>
      <c r="L338">
        <v>140</v>
      </c>
      <c r="M338">
        <v>3.62</v>
      </c>
      <c r="N338">
        <v>49</v>
      </c>
      <c r="O338" s="1">
        <v>1.2617499999999999</v>
      </c>
      <c r="P338" s="2">
        <v>41.333679197058679</v>
      </c>
      <c r="Q338" s="1">
        <v>1.064342239324261</v>
      </c>
      <c r="R338">
        <v>2</v>
      </c>
      <c r="U338">
        <v>9</v>
      </c>
      <c r="V338">
        <v>4</v>
      </c>
      <c r="W338">
        <v>0</v>
      </c>
      <c r="AA338">
        <v>21</v>
      </c>
      <c r="AB338">
        <v>0</v>
      </c>
      <c r="AC338">
        <v>4</v>
      </c>
      <c r="AD338">
        <v>1</v>
      </c>
      <c r="AE338">
        <v>2</v>
      </c>
      <c r="AG338" s="1">
        <f t="shared" si="5"/>
        <v>0.2317499999999999</v>
      </c>
    </row>
    <row r="339" spans="1:33">
      <c r="A339">
        <v>75203</v>
      </c>
      <c r="B339">
        <v>1</v>
      </c>
      <c r="C339">
        <v>69</v>
      </c>
      <c r="D339">
        <v>1</v>
      </c>
      <c r="E339">
        <v>1</v>
      </c>
      <c r="F339">
        <v>1</v>
      </c>
      <c r="G339">
        <v>1</v>
      </c>
      <c r="H339">
        <v>4</v>
      </c>
      <c r="I339">
        <v>3</v>
      </c>
      <c r="J339">
        <v>49</v>
      </c>
      <c r="K339">
        <v>1.27</v>
      </c>
      <c r="L339">
        <v>142</v>
      </c>
      <c r="M339">
        <v>3.67</v>
      </c>
      <c r="N339">
        <v>51</v>
      </c>
      <c r="O339" s="1">
        <v>1.3218367346938775</v>
      </c>
      <c r="P339" s="2">
        <v>56.940828973644912</v>
      </c>
      <c r="Q339" s="1">
        <v>1.4758133223781436</v>
      </c>
      <c r="R339">
        <v>1</v>
      </c>
      <c r="S339">
        <v>1</v>
      </c>
      <c r="T339">
        <v>2</v>
      </c>
      <c r="U339">
        <v>4</v>
      </c>
      <c r="V339">
        <v>1</v>
      </c>
      <c r="W339">
        <v>3</v>
      </c>
      <c r="X339">
        <v>3</v>
      </c>
      <c r="Y339">
        <v>3</v>
      </c>
      <c r="Z339">
        <v>3</v>
      </c>
      <c r="AA339">
        <v>1</v>
      </c>
      <c r="AB339">
        <v>0</v>
      </c>
      <c r="AC339">
        <v>1</v>
      </c>
      <c r="AD339">
        <v>1</v>
      </c>
      <c r="AE339">
        <v>1</v>
      </c>
      <c r="AF339">
        <v>2</v>
      </c>
      <c r="AG339" s="1">
        <f t="shared" si="5"/>
        <v>5.1836734693877506E-2</v>
      </c>
    </row>
    <row r="340" spans="1:33">
      <c r="A340">
        <v>75207</v>
      </c>
      <c r="B340">
        <v>1</v>
      </c>
      <c r="C340">
        <v>65</v>
      </c>
      <c r="D340">
        <v>6</v>
      </c>
      <c r="E340">
        <v>2</v>
      </c>
      <c r="G340">
        <v>1</v>
      </c>
      <c r="H340">
        <v>4</v>
      </c>
      <c r="I340">
        <v>3</v>
      </c>
      <c r="J340">
        <v>47</v>
      </c>
      <c r="K340">
        <v>1.22</v>
      </c>
      <c r="L340">
        <v>217</v>
      </c>
      <c r="M340">
        <v>5.61</v>
      </c>
      <c r="N340">
        <v>43</v>
      </c>
      <c r="O340" s="1">
        <v>1.1161702127659574</v>
      </c>
      <c r="P340" s="2">
        <v>49.59186917621421</v>
      </c>
      <c r="Q340" s="1">
        <v>1.2872783062761985</v>
      </c>
      <c r="R340">
        <v>2</v>
      </c>
      <c r="S340">
        <v>2</v>
      </c>
      <c r="U340">
        <v>5</v>
      </c>
      <c r="V340">
        <v>2</v>
      </c>
      <c r="W340">
        <v>3</v>
      </c>
      <c r="X340">
        <v>3</v>
      </c>
      <c r="Y340">
        <v>3</v>
      </c>
      <c r="Z340">
        <v>2</v>
      </c>
      <c r="AB340">
        <v>0</v>
      </c>
      <c r="AC340">
        <v>0</v>
      </c>
      <c r="AD340">
        <v>2</v>
      </c>
      <c r="AE340">
        <v>1</v>
      </c>
      <c r="AF340">
        <v>2</v>
      </c>
      <c r="AG340" s="1">
        <f t="shared" si="5"/>
        <v>-0.10382978723404257</v>
      </c>
    </row>
    <row r="341" spans="1:33">
      <c r="A341">
        <v>75211</v>
      </c>
      <c r="B341">
        <v>1</v>
      </c>
      <c r="C341">
        <v>37</v>
      </c>
      <c r="D341">
        <v>6</v>
      </c>
      <c r="E341">
        <v>2</v>
      </c>
      <c r="G341">
        <v>2</v>
      </c>
      <c r="H341">
        <v>5</v>
      </c>
      <c r="I341">
        <v>1</v>
      </c>
      <c r="J341">
        <v>32</v>
      </c>
      <c r="K341">
        <v>0.83</v>
      </c>
      <c r="L341">
        <v>229</v>
      </c>
      <c r="M341">
        <v>5.92</v>
      </c>
      <c r="N341">
        <v>41</v>
      </c>
      <c r="O341" s="1">
        <v>1.0634375</v>
      </c>
      <c r="P341" s="2">
        <v>24.262345030296785</v>
      </c>
      <c r="Q341" s="1">
        <v>0.62930457422332287</v>
      </c>
      <c r="R341">
        <v>1</v>
      </c>
      <c r="U341">
        <v>15</v>
      </c>
      <c r="V341">
        <v>3</v>
      </c>
      <c r="W341">
        <v>3</v>
      </c>
      <c r="X341">
        <v>3</v>
      </c>
      <c r="Y341">
        <v>3</v>
      </c>
      <c r="Z341">
        <v>3</v>
      </c>
      <c r="AA341">
        <v>1</v>
      </c>
      <c r="AB341">
        <v>8</v>
      </c>
      <c r="AC341">
        <v>0</v>
      </c>
      <c r="AD341">
        <v>1</v>
      </c>
      <c r="AE341">
        <v>1</v>
      </c>
      <c r="AF341">
        <v>2</v>
      </c>
      <c r="AG341" s="1">
        <f t="shared" si="5"/>
        <v>0.23343750000000008</v>
      </c>
    </row>
    <row r="342" spans="1:33">
      <c r="A342">
        <v>75212</v>
      </c>
      <c r="B342">
        <v>1</v>
      </c>
      <c r="C342">
        <v>55</v>
      </c>
      <c r="D342">
        <v>3</v>
      </c>
      <c r="E342">
        <v>2</v>
      </c>
      <c r="G342">
        <v>1</v>
      </c>
      <c r="H342">
        <v>4</v>
      </c>
      <c r="I342">
        <v>1</v>
      </c>
      <c r="J342">
        <v>54</v>
      </c>
      <c r="K342">
        <v>1.4</v>
      </c>
      <c r="L342">
        <v>231</v>
      </c>
      <c r="M342">
        <v>5.97</v>
      </c>
      <c r="N342">
        <v>60</v>
      </c>
      <c r="O342" s="1">
        <v>1.5555555555555556</v>
      </c>
      <c r="P342" s="2">
        <v>53.098367469628251</v>
      </c>
      <c r="Q342" s="1">
        <v>1.3766243418051769</v>
      </c>
      <c r="R342">
        <v>1</v>
      </c>
      <c r="S342">
        <v>2</v>
      </c>
      <c r="U342">
        <v>9</v>
      </c>
      <c r="V342">
        <v>2</v>
      </c>
      <c r="W342">
        <v>3</v>
      </c>
      <c r="X342">
        <v>3</v>
      </c>
      <c r="Y342">
        <v>3</v>
      </c>
      <c r="Z342">
        <v>3</v>
      </c>
      <c r="AA342">
        <v>1</v>
      </c>
      <c r="AB342">
        <v>0</v>
      </c>
      <c r="AC342">
        <v>0</v>
      </c>
      <c r="AD342">
        <v>1</v>
      </c>
      <c r="AE342">
        <v>1</v>
      </c>
      <c r="AF342">
        <v>2</v>
      </c>
      <c r="AG342" s="1">
        <f t="shared" si="5"/>
        <v>0.15555555555555567</v>
      </c>
    </row>
    <row r="343" spans="1:33">
      <c r="A343">
        <v>75216</v>
      </c>
      <c r="B343">
        <v>1</v>
      </c>
      <c r="C343">
        <v>54</v>
      </c>
      <c r="D343">
        <v>3</v>
      </c>
      <c r="E343">
        <v>2</v>
      </c>
      <c r="G343">
        <v>1</v>
      </c>
      <c r="H343">
        <v>1</v>
      </c>
      <c r="I343">
        <v>5</v>
      </c>
      <c r="J343">
        <v>50</v>
      </c>
      <c r="K343">
        <v>1.29</v>
      </c>
      <c r="L343">
        <v>238</v>
      </c>
      <c r="M343">
        <v>6.15</v>
      </c>
      <c r="N343">
        <v>58</v>
      </c>
      <c r="O343" s="1">
        <v>1.4964000000000002</v>
      </c>
      <c r="P343" s="2">
        <v>52.102166145361174</v>
      </c>
      <c r="Q343" s="1">
        <v>1.3442358865503183</v>
      </c>
      <c r="R343">
        <v>1</v>
      </c>
      <c r="S343">
        <v>2</v>
      </c>
      <c r="U343">
        <v>6</v>
      </c>
      <c r="V343">
        <v>3</v>
      </c>
      <c r="W343">
        <v>1</v>
      </c>
      <c r="X343">
        <v>3</v>
      </c>
      <c r="Y343">
        <v>2</v>
      </c>
      <c r="Z343">
        <v>2</v>
      </c>
      <c r="AB343">
        <v>0</v>
      </c>
      <c r="AC343">
        <v>7</v>
      </c>
      <c r="AD343">
        <v>1</v>
      </c>
      <c r="AE343">
        <v>1</v>
      </c>
      <c r="AF343">
        <v>1</v>
      </c>
      <c r="AG343" s="1">
        <f t="shared" si="5"/>
        <v>0.20640000000000014</v>
      </c>
    </row>
    <row r="344" spans="1:33">
      <c r="A344">
        <v>75217</v>
      </c>
      <c r="B344">
        <v>1</v>
      </c>
      <c r="C344">
        <v>54</v>
      </c>
      <c r="D344">
        <v>3</v>
      </c>
      <c r="E344">
        <v>2</v>
      </c>
      <c r="G344">
        <v>1</v>
      </c>
      <c r="H344">
        <v>4</v>
      </c>
      <c r="I344">
        <v>3</v>
      </c>
      <c r="J344">
        <v>46</v>
      </c>
      <c r="K344">
        <v>1.19</v>
      </c>
      <c r="L344">
        <v>218</v>
      </c>
      <c r="M344">
        <v>5.64</v>
      </c>
      <c r="N344">
        <v>56</v>
      </c>
      <c r="O344" s="1">
        <v>1.4486956521739132</v>
      </c>
      <c r="P344" s="2">
        <v>52.776971785462536</v>
      </c>
      <c r="Q344" s="1">
        <v>1.3653173135804437</v>
      </c>
      <c r="R344">
        <v>2</v>
      </c>
      <c r="S344">
        <v>1</v>
      </c>
      <c r="T344">
        <v>2</v>
      </c>
      <c r="U344">
        <v>3</v>
      </c>
      <c r="V344">
        <v>4</v>
      </c>
      <c r="W344">
        <v>0</v>
      </c>
      <c r="AA344">
        <v>1</v>
      </c>
      <c r="AB344">
        <v>0</v>
      </c>
      <c r="AC344">
        <v>0</v>
      </c>
      <c r="AD344">
        <v>1</v>
      </c>
      <c r="AE344">
        <v>1</v>
      </c>
      <c r="AF344">
        <v>2</v>
      </c>
      <c r="AG344" s="1">
        <f t="shared" si="5"/>
        <v>0.25869565217391322</v>
      </c>
    </row>
    <row r="345" spans="1:33">
      <c r="A345">
        <v>75221</v>
      </c>
      <c r="B345">
        <v>1</v>
      </c>
      <c r="C345">
        <v>44</v>
      </c>
      <c r="D345">
        <v>3</v>
      </c>
      <c r="E345">
        <v>2</v>
      </c>
      <c r="G345">
        <v>1</v>
      </c>
      <c r="H345">
        <v>3</v>
      </c>
      <c r="I345">
        <v>5</v>
      </c>
      <c r="J345">
        <v>47</v>
      </c>
      <c r="K345">
        <v>1.22</v>
      </c>
      <c r="L345">
        <v>237</v>
      </c>
      <c r="M345">
        <v>6.13</v>
      </c>
      <c r="N345">
        <v>51</v>
      </c>
      <c r="O345" s="1">
        <v>1.3238297872340425</v>
      </c>
      <c r="P345" s="2">
        <v>55.788821657448878</v>
      </c>
      <c r="Q345" s="1">
        <v>1.4481353706827156</v>
      </c>
      <c r="R345">
        <v>2</v>
      </c>
      <c r="S345">
        <v>2</v>
      </c>
      <c r="U345">
        <v>6</v>
      </c>
      <c r="V345">
        <v>5</v>
      </c>
      <c r="W345">
        <v>1</v>
      </c>
      <c r="X345">
        <v>3</v>
      </c>
      <c r="Y345">
        <v>1</v>
      </c>
      <c r="Z345">
        <v>1</v>
      </c>
      <c r="AA345">
        <v>4</v>
      </c>
      <c r="AB345">
        <v>4</v>
      </c>
      <c r="AC345">
        <v>5</v>
      </c>
      <c r="AD345">
        <v>1</v>
      </c>
      <c r="AE345">
        <v>2</v>
      </c>
      <c r="AG345" s="1">
        <f t="shared" si="5"/>
        <v>0.10382978723404257</v>
      </c>
    </row>
    <row r="346" spans="1:33">
      <c r="A346">
        <v>75232</v>
      </c>
      <c r="B346">
        <v>1</v>
      </c>
      <c r="C346">
        <v>63</v>
      </c>
      <c r="D346">
        <v>1</v>
      </c>
      <c r="E346">
        <v>2</v>
      </c>
      <c r="G346">
        <v>2</v>
      </c>
      <c r="H346">
        <v>1</v>
      </c>
      <c r="I346">
        <v>5</v>
      </c>
      <c r="J346">
        <v>38</v>
      </c>
      <c r="K346">
        <v>0.98</v>
      </c>
      <c r="L346">
        <v>220</v>
      </c>
      <c r="M346">
        <v>5.69</v>
      </c>
      <c r="N346">
        <v>44</v>
      </c>
      <c r="O346" s="1">
        <v>1.134736842105263</v>
      </c>
      <c r="P346" s="2">
        <v>35.521688682067094</v>
      </c>
      <c r="Q346" s="1">
        <v>0.91608565548488818</v>
      </c>
      <c r="R346">
        <v>1</v>
      </c>
      <c r="S346">
        <v>2</v>
      </c>
      <c r="U346">
        <v>12</v>
      </c>
      <c r="V346">
        <v>5</v>
      </c>
      <c r="W346">
        <v>1</v>
      </c>
      <c r="X346">
        <v>1</v>
      </c>
      <c r="Y346">
        <v>3</v>
      </c>
      <c r="Z346">
        <v>1</v>
      </c>
      <c r="AA346">
        <v>2</v>
      </c>
      <c r="AB346">
        <v>0</v>
      </c>
      <c r="AC346">
        <v>0</v>
      </c>
      <c r="AD346">
        <v>1</v>
      </c>
      <c r="AE346">
        <v>1</v>
      </c>
      <c r="AF346">
        <v>2</v>
      </c>
      <c r="AG346" s="1">
        <f t="shared" si="5"/>
        <v>0.15473684210526306</v>
      </c>
    </row>
    <row r="347" spans="1:33">
      <c r="A347">
        <v>75237</v>
      </c>
      <c r="B347">
        <v>1</v>
      </c>
      <c r="C347">
        <v>54</v>
      </c>
      <c r="D347">
        <v>3</v>
      </c>
      <c r="E347">
        <v>2</v>
      </c>
      <c r="G347">
        <v>1</v>
      </c>
      <c r="H347">
        <v>2</v>
      </c>
      <c r="I347">
        <v>1</v>
      </c>
      <c r="J347">
        <v>37</v>
      </c>
      <c r="K347">
        <v>0.96</v>
      </c>
      <c r="L347">
        <v>230</v>
      </c>
      <c r="M347">
        <v>5.95</v>
      </c>
      <c r="N347">
        <v>33</v>
      </c>
      <c r="O347" s="1">
        <v>0.85621621621621624</v>
      </c>
      <c r="P347" s="2">
        <v>41.949070146589676</v>
      </c>
      <c r="Q347" s="1">
        <v>1.0884083065061105</v>
      </c>
      <c r="R347">
        <v>2</v>
      </c>
      <c r="S347">
        <v>2</v>
      </c>
      <c r="U347">
        <v>4</v>
      </c>
      <c r="V347">
        <v>5</v>
      </c>
      <c r="W347">
        <v>3</v>
      </c>
      <c r="X347">
        <v>3</v>
      </c>
      <c r="Y347">
        <v>3</v>
      </c>
      <c r="Z347">
        <v>2</v>
      </c>
      <c r="AA347">
        <v>3</v>
      </c>
      <c r="AB347">
        <v>60</v>
      </c>
      <c r="AC347">
        <v>0</v>
      </c>
      <c r="AD347">
        <v>1</v>
      </c>
      <c r="AE347">
        <v>1</v>
      </c>
      <c r="AF347">
        <v>2</v>
      </c>
      <c r="AG347" s="1">
        <f t="shared" si="5"/>
        <v>-0.10378378378378372</v>
      </c>
    </row>
    <row r="348" spans="1:33">
      <c r="A348">
        <v>75251</v>
      </c>
      <c r="B348">
        <v>1</v>
      </c>
      <c r="C348">
        <v>22</v>
      </c>
      <c r="D348">
        <v>7</v>
      </c>
      <c r="E348">
        <v>2</v>
      </c>
      <c r="G348">
        <v>1</v>
      </c>
      <c r="H348">
        <v>4</v>
      </c>
      <c r="I348">
        <v>6</v>
      </c>
      <c r="J348">
        <v>52</v>
      </c>
      <c r="K348">
        <v>1.34</v>
      </c>
      <c r="L348">
        <v>163</v>
      </c>
      <c r="M348">
        <v>4.22</v>
      </c>
      <c r="N348">
        <v>62</v>
      </c>
      <c r="O348" s="1">
        <v>1.5976923076923077</v>
      </c>
      <c r="P348" s="2">
        <v>59.982130634560562</v>
      </c>
      <c r="Q348" s="1">
        <v>1.5456933663521375</v>
      </c>
      <c r="R348">
        <v>2</v>
      </c>
      <c r="U348">
        <v>5</v>
      </c>
      <c r="V348">
        <v>3</v>
      </c>
      <c r="W348">
        <v>2</v>
      </c>
      <c r="X348">
        <v>3</v>
      </c>
      <c r="Y348">
        <v>3</v>
      </c>
      <c r="Z348">
        <v>2</v>
      </c>
      <c r="AA348">
        <v>7</v>
      </c>
      <c r="AB348">
        <v>2</v>
      </c>
      <c r="AC348">
        <v>2</v>
      </c>
      <c r="AD348">
        <v>1</v>
      </c>
      <c r="AE348">
        <v>1</v>
      </c>
      <c r="AF348">
        <v>2</v>
      </c>
      <c r="AG348" s="1">
        <f t="shared" si="5"/>
        <v>0.25769230769230766</v>
      </c>
    </row>
    <row r="349" spans="1:33">
      <c r="A349">
        <v>75252</v>
      </c>
      <c r="B349">
        <v>1</v>
      </c>
      <c r="C349">
        <v>43</v>
      </c>
      <c r="D349">
        <v>3</v>
      </c>
      <c r="E349">
        <v>2</v>
      </c>
      <c r="G349">
        <v>1</v>
      </c>
      <c r="H349">
        <v>4</v>
      </c>
      <c r="I349">
        <v>5</v>
      </c>
      <c r="J349">
        <v>36</v>
      </c>
      <c r="K349">
        <v>0.93</v>
      </c>
      <c r="L349">
        <v>275</v>
      </c>
      <c r="M349">
        <v>7.11</v>
      </c>
      <c r="N349">
        <v>46</v>
      </c>
      <c r="O349" s="1">
        <v>1.1883333333333335</v>
      </c>
      <c r="P349" s="2">
        <v>43.410606663194883</v>
      </c>
      <c r="Q349" s="1">
        <v>1.1214406721325345</v>
      </c>
      <c r="R349">
        <v>2</v>
      </c>
      <c r="S349">
        <v>1</v>
      </c>
      <c r="T349">
        <v>2</v>
      </c>
      <c r="U349">
        <v>10</v>
      </c>
      <c r="V349">
        <v>5</v>
      </c>
      <c r="W349">
        <v>2</v>
      </c>
      <c r="X349">
        <v>3</v>
      </c>
      <c r="Y349">
        <v>3</v>
      </c>
      <c r="Z349">
        <v>2</v>
      </c>
      <c r="AA349">
        <v>3</v>
      </c>
      <c r="AB349">
        <v>5</v>
      </c>
      <c r="AC349">
        <v>6</v>
      </c>
      <c r="AD349">
        <v>1</v>
      </c>
      <c r="AE349">
        <v>1</v>
      </c>
      <c r="AF349">
        <v>2</v>
      </c>
      <c r="AG349" s="1">
        <f t="shared" si="5"/>
        <v>0.25833333333333341</v>
      </c>
    </row>
    <row r="350" spans="1:33">
      <c r="A350">
        <v>75254</v>
      </c>
      <c r="B350">
        <v>1</v>
      </c>
      <c r="C350">
        <v>26</v>
      </c>
      <c r="D350">
        <v>4</v>
      </c>
      <c r="E350">
        <v>2</v>
      </c>
      <c r="G350">
        <v>1</v>
      </c>
      <c r="H350">
        <v>3</v>
      </c>
      <c r="I350">
        <v>5</v>
      </c>
      <c r="J350">
        <v>50</v>
      </c>
      <c r="K350">
        <v>1.29</v>
      </c>
      <c r="L350">
        <v>169</v>
      </c>
      <c r="M350">
        <v>4.37</v>
      </c>
      <c r="N350">
        <v>55</v>
      </c>
      <c r="O350" s="1">
        <v>1.419</v>
      </c>
      <c r="P350" s="2">
        <v>47.018985289141177</v>
      </c>
      <c r="Q350" s="1">
        <v>1.2130898204598424</v>
      </c>
      <c r="R350">
        <v>2</v>
      </c>
      <c r="V350">
        <v>4</v>
      </c>
      <c r="W350">
        <v>1</v>
      </c>
      <c r="X350">
        <v>3</v>
      </c>
      <c r="Y350">
        <v>3</v>
      </c>
      <c r="Z350">
        <v>1</v>
      </c>
      <c r="AA350">
        <v>4</v>
      </c>
      <c r="AB350">
        <v>0</v>
      </c>
      <c r="AC350">
        <v>0</v>
      </c>
      <c r="AD350">
        <v>1</v>
      </c>
      <c r="AE350">
        <v>1</v>
      </c>
      <c r="AF350">
        <v>2</v>
      </c>
      <c r="AG350" s="1">
        <f t="shared" si="5"/>
        <v>0.129</v>
      </c>
    </row>
    <row r="351" spans="1:33">
      <c r="A351">
        <v>75256</v>
      </c>
      <c r="B351">
        <v>1</v>
      </c>
      <c r="C351">
        <v>44</v>
      </c>
      <c r="D351">
        <v>2</v>
      </c>
      <c r="E351">
        <v>2</v>
      </c>
      <c r="G351">
        <v>2</v>
      </c>
      <c r="H351">
        <v>2</v>
      </c>
      <c r="I351">
        <v>1</v>
      </c>
      <c r="J351">
        <v>50</v>
      </c>
      <c r="K351">
        <v>1.29</v>
      </c>
      <c r="L351">
        <v>246</v>
      </c>
      <c r="M351">
        <v>6.36</v>
      </c>
      <c r="N351">
        <v>50</v>
      </c>
      <c r="O351" s="1">
        <v>1.29</v>
      </c>
      <c r="P351" s="2">
        <v>51.624207240850374</v>
      </c>
      <c r="Q351" s="1">
        <v>1.3319045468139397</v>
      </c>
      <c r="R351">
        <v>1</v>
      </c>
      <c r="S351">
        <v>2</v>
      </c>
      <c r="U351">
        <v>8</v>
      </c>
      <c r="V351">
        <v>3</v>
      </c>
      <c r="W351">
        <v>2</v>
      </c>
      <c r="X351">
        <v>3</v>
      </c>
      <c r="Y351">
        <v>3</v>
      </c>
      <c r="Z351">
        <v>3</v>
      </c>
      <c r="AB351">
        <v>0</v>
      </c>
      <c r="AC351">
        <v>0</v>
      </c>
      <c r="AD351">
        <v>2</v>
      </c>
      <c r="AE351">
        <v>2</v>
      </c>
      <c r="AG351" s="1">
        <f t="shared" si="5"/>
        <v>0</v>
      </c>
    </row>
    <row r="352" spans="1:33">
      <c r="A352">
        <v>75257</v>
      </c>
      <c r="B352">
        <v>1</v>
      </c>
      <c r="C352">
        <v>21</v>
      </c>
      <c r="D352">
        <v>4</v>
      </c>
      <c r="E352">
        <v>2</v>
      </c>
      <c r="G352">
        <v>1</v>
      </c>
      <c r="H352">
        <v>3</v>
      </c>
      <c r="I352">
        <v>6</v>
      </c>
      <c r="J352">
        <v>63</v>
      </c>
      <c r="K352">
        <v>1.63</v>
      </c>
      <c r="L352">
        <v>163</v>
      </c>
      <c r="M352">
        <v>4.22</v>
      </c>
      <c r="N352">
        <v>73</v>
      </c>
      <c r="O352" s="1">
        <v>1.8887301587301586</v>
      </c>
      <c r="P352" s="2">
        <v>63.119921063755882</v>
      </c>
      <c r="Q352" s="1">
        <v>1.6331027195860648</v>
      </c>
      <c r="R352">
        <v>2</v>
      </c>
      <c r="U352">
        <v>1</v>
      </c>
      <c r="V352">
        <v>4</v>
      </c>
      <c r="W352">
        <v>1</v>
      </c>
      <c r="X352">
        <v>3</v>
      </c>
      <c r="Y352">
        <v>2</v>
      </c>
      <c r="Z352">
        <v>1</v>
      </c>
      <c r="AB352">
        <v>3</v>
      </c>
      <c r="AC352">
        <v>3</v>
      </c>
      <c r="AD352">
        <v>1</v>
      </c>
      <c r="AE352">
        <v>2</v>
      </c>
      <c r="AG352" s="1">
        <f t="shared" si="5"/>
        <v>0.2587301587301587</v>
      </c>
    </row>
    <row r="353" spans="1:33">
      <c r="A353">
        <v>75262</v>
      </c>
      <c r="B353">
        <v>1</v>
      </c>
      <c r="C353">
        <v>80</v>
      </c>
      <c r="D353">
        <v>3</v>
      </c>
      <c r="E353">
        <v>1</v>
      </c>
      <c r="F353">
        <v>2</v>
      </c>
      <c r="G353">
        <v>1</v>
      </c>
      <c r="H353">
        <v>5</v>
      </c>
      <c r="I353">
        <v>1</v>
      </c>
      <c r="J353">
        <v>65</v>
      </c>
      <c r="K353">
        <v>1.68</v>
      </c>
      <c r="L353">
        <v>193</v>
      </c>
      <c r="M353">
        <v>4.99</v>
      </c>
      <c r="N353">
        <v>66</v>
      </c>
      <c r="O353" s="1">
        <v>1.7058461538461538</v>
      </c>
      <c r="P353" s="2">
        <v>66.029837891740229</v>
      </c>
      <c r="Q353" s="1">
        <v>1.7066173485865166</v>
      </c>
      <c r="R353">
        <v>1</v>
      </c>
      <c r="S353">
        <v>2</v>
      </c>
      <c r="U353">
        <v>15</v>
      </c>
      <c r="V353">
        <v>1</v>
      </c>
      <c r="W353">
        <v>3</v>
      </c>
      <c r="X353">
        <v>3</v>
      </c>
      <c r="Y353">
        <v>3</v>
      </c>
      <c r="Z353">
        <v>3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2</v>
      </c>
      <c r="AG353" s="1">
        <f t="shared" si="5"/>
        <v>2.5846153846153852E-2</v>
      </c>
    </row>
    <row r="354" spans="1:33">
      <c r="A354">
        <v>75268</v>
      </c>
      <c r="B354">
        <v>1</v>
      </c>
      <c r="C354">
        <v>28</v>
      </c>
      <c r="D354">
        <v>1</v>
      </c>
      <c r="E354">
        <v>2</v>
      </c>
      <c r="G354">
        <v>2</v>
      </c>
      <c r="H354">
        <v>2</v>
      </c>
      <c r="I354">
        <v>5</v>
      </c>
      <c r="J354">
        <v>43</v>
      </c>
      <c r="K354">
        <v>1.1100000000000001</v>
      </c>
      <c r="L354">
        <v>157</v>
      </c>
      <c r="M354">
        <v>4.0599999999999996</v>
      </c>
      <c r="N354">
        <v>42</v>
      </c>
      <c r="O354" s="1">
        <v>1.084186046511628</v>
      </c>
      <c r="P354" s="2">
        <v>42.366365820412945</v>
      </c>
      <c r="Q354" s="1">
        <v>1.093643396759497</v>
      </c>
      <c r="R354">
        <v>1</v>
      </c>
      <c r="U354">
        <v>8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4</v>
      </c>
      <c r="AB354">
        <v>21</v>
      </c>
      <c r="AC354">
        <v>5</v>
      </c>
      <c r="AD354">
        <v>2</v>
      </c>
      <c r="AE354">
        <v>2</v>
      </c>
      <c r="AG354" s="1">
        <f t="shared" si="5"/>
        <v>-2.5813953488372121E-2</v>
      </c>
    </row>
    <row r="355" spans="1:33">
      <c r="A355">
        <v>75269</v>
      </c>
      <c r="B355">
        <v>1</v>
      </c>
      <c r="C355">
        <v>29</v>
      </c>
      <c r="D355">
        <v>4</v>
      </c>
      <c r="E355">
        <v>2</v>
      </c>
      <c r="G355">
        <v>1</v>
      </c>
      <c r="H355">
        <v>3</v>
      </c>
      <c r="I355">
        <v>1</v>
      </c>
      <c r="J355">
        <v>63</v>
      </c>
      <c r="K355">
        <v>1.63</v>
      </c>
      <c r="L355">
        <v>196</v>
      </c>
      <c r="M355">
        <v>5.07</v>
      </c>
      <c r="N355">
        <v>65</v>
      </c>
      <c r="O355" s="1">
        <v>1.6817460317460315</v>
      </c>
      <c r="P355" s="2">
        <v>68.175618151938494</v>
      </c>
      <c r="Q355" s="1">
        <v>1.7639088505977736</v>
      </c>
      <c r="R355">
        <v>2</v>
      </c>
      <c r="U355">
        <v>3</v>
      </c>
      <c r="V355">
        <v>1</v>
      </c>
      <c r="W355">
        <v>2</v>
      </c>
      <c r="X355">
        <v>4</v>
      </c>
      <c r="Y355">
        <v>4</v>
      </c>
      <c r="Z355">
        <v>2</v>
      </c>
      <c r="AA355">
        <v>5</v>
      </c>
      <c r="AB355">
        <v>0</v>
      </c>
      <c r="AC355">
        <v>2</v>
      </c>
      <c r="AD355">
        <v>1</v>
      </c>
      <c r="AE355">
        <v>1</v>
      </c>
      <c r="AF355">
        <v>2</v>
      </c>
      <c r="AG355" s="1">
        <f t="shared" si="5"/>
        <v>5.1746031746031651E-2</v>
      </c>
    </row>
    <row r="356" spans="1:33">
      <c r="A356">
        <v>75270</v>
      </c>
      <c r="B356">
        <v>1</v>
      </c>
      <c r="C356">
        <v>24</v>
      </c>
      <c r="D356">
        <v>3</v>
      </c>
      <c r="E356">
        <v>2</v>
      </c>
      <c r="G356">
        <v>1</v>
      </c>
      <c r="H356">
        <v>2</v>
      </c>
      <c r="I356">
        <v>1</v>
      </c>
      <c r="J356">
        <v>29</v>
      </c>
      <c r="K356">
        <v>0.75</v>
      </c>
      <c r="L356">
        <v>258</v>
      </c>
      <c r="M356">
        <v>6.67</v>
      </c>
      <c r="N356">
        <v>25</v>
      </c>
      <c r="O356" s="1">
        <v>0.64655172413793105</v>
      </c>
      <c r="P356" s="2">
        <v>33.231539018767201</v>
      </c>
      <c r="Q356" s="1">
        <v>0.8594363539336346</v>
      </c>
      <c r="R356">
        <v>2</v>
      </c>
      <c r="U356">
        <v>5</v>
      </c>
      <c r="V356">
        <v>3</v>
      </c>
      <c r="W356">
        <v>0</v>
      </c>
      <c r="X356">
        <v>3</v>
      </c>
      <c r="Y356">
        <v>3</v>
      </c>
      <c r="Z356">
        <v>0</v>
      </c>
      <c r="AB356">
        <v>0</v>
      </c>
      <c r="AC356">
        <v>0</v>
      </c>
      <c r="AD356">
        <v>1</v>
      </c>
      <c r="AE356">
        <v>2</v>
      </c>
      <c r="AG356" s="1">
        <f t="shared" si="5"/>
        <v>-0.10344827586206895</v>
      </c>
    </row>
    <row r="357" spans="1:33">
      <c r="A357">
        <v>75273</v>
      </c>
      <c r="B357">
        <v>1</v>
      </c>
      <c r="C357">
        <v>75</v>
      </c>
      <c r="D357">
        <v>3</v>
      </c>
      <c r="E357">
        <v>1</v>
      </c>
      <c r="F357">
        <v>2</v>
      </c>
      <c r="G357">
        <v>1</v>
      </c>
      <c r="H357">
        <v>3</v>
      </c>
      <c r="I357">
        <v>2</v>
      </c>
      <c r="J357">
        <v>31</v>
      </c>
      <c r="K357">
        <v>0.8</v>
      </c>
      <c r="L357">
        <v>117</v>
      </c>
      <c r="M357">
        <v>3.03</v>
      </c>
      <c r="N357">
        <v>28</v>
      </c>
      <c r="O357" s="1">
        <v>0.72258064516129039</v>
      </c>
      <c r="P357" s="2">
        <v>37.336742473124026</v>
      </c>
      <c r="Q357" s="1">
        <v>0.96352883801610389</v>
      </c>
      <c r="R357">
        <v>2</v>
      </c>
      <c r="S357">
        <v>2</v>
      </c>
      <c r="U357">
        <v>6</v>
      </c>
      <c r="V357">
        <v>2</v>
      </c>
      <c r="W357">
        <v>3</v>
      </c>
      <c r="X357">
        <v>3</v>
      </c>
      <c r="Y357">
        <v>3</v>
      </c>
      <c r="Z357">
        <v>3</v>
      </c>
      <c r="AA357">
        <v>7</v>
      </c>
      <c r="AB357">
        <v>0</v>
      </c>
      <c r="AC357">
        <v>1</v>
      </c>
      <c r="AD357">
        <v>1</v>
      </c>
      <c r="AE357">
        <v>1</v>
      </c>
      <c r="AF357">
        <v>2</v>
      </c>
      <c r="AG357" s="1">
        <f t="shared" si="5"/>
        <v>-7.7419354838709653E-2</v>
      </c>
    </row>
    <row r="358" spans="1:33">
      <c r="A358">
        <v>75277</v>
      </c>
      <c r="B358">
        <v>1</v>
      </c>
      <c r="C358">
        <v>70</v>
      </c>
      <c r="D358">
        <v>3</v>
      </c>
      <c r="E358">
        <v>2</v>
      </c>
      <c r="G358">
        <v>1</v>
      </c>
      <c r="H358">
        <v>4</v>
      </c>
      <c r="I358">
        <v>1</v>
      </c>
      <c r="J358">
        <v>40</v>
      </c>
      <c r="K358">
        <v>1.03</v>
      </c>
      <c r="L358">
        <v>205</v>
      </c>
      <c r="M358">
        <v>5.3</v>
      </c>
      <c r="N358">
        <v>49</v>
      </c>
      <c r="O358" s="1">
        <v>1.2617499999999999</v>
      </c>
      <c r="P358" s="2">
        <v>44.711244927090569</v>
      </c>
      <c r="Q358" s="1">
        <v>1.1513145568725822</v>
      </c>
      <c r="R358">
        <v>2</v>
      </c>
      <c r="S358">
        <v>2</v>
      </c>
      <c r="U358">
        <v>4</v>
      </c>
      <c r="V358">
        <v>3</v>
      </c>
      <c r="W358">
        <v>1</v>
      </c>
      <c r="AB358">
        <v>0</v>
      </c>
      <c r="AC358">
        <v>0</v>
      </c>
      <c r="AD358">
        <v>2</v>
      </c>
      <c r="AE358">
        <v>1</v>
      </c>
      <c r="AF358">
        <v>2</v>
      </c>
      <c r="AG358" s="1">
        <f t="shared" si="5"/>
        <v>0.2317499999999999</v>
      </c>
    </row>
    <row r="359" spans="1:33">
      <c r="A359">
        <v>75278</v>
      </c>
      <c r="B359">
        <v>1</v>
      </c>
      <c r="C359">
        <v>22</v>
      </c>
      <c r="D359">
        <v>6</v>
      </c>
      <c r="E359">
        <v>2</v>
      </c>
      <c r="G359">
        <v>2</v>
      </c>
      <c r="H359">
        <v>5</v>
      </c>
      <c r="I359">
        <v>5</v>
      </c>
      <c r="J359">
        <v>63</v>
      </c>
      <c r="K359">
        <v>1.63</v>
      </c>
      <c r="L359">
        <v>162</v>
      </c>
      <c r="M359">
        <v>4.1900000000000004</v>
      </c>
      <c r="N359">
        <v>73</v>
      </c>
      <c r="O359" s="1">
        <v>1.8887301587301586</v>
      </c>
      <c r="P359" s="2">
        <v>63.275594290281958</v>
      </c>
      <c r="Q359" s="1">
        <v>1.6371304554469777</v>
      </c>
      <c r="R359">
        <v>2</v>
      </c>
      <c r="U359">
        <v>14</v>
      </c>
      <c r="V359">
        <v>2</v>
      </c>
      <c r="W359">
        <v>1</v>
      </c>
      <c r="X359">
        <v>3</v>
      </c>
      <c r="Y359">
        <v>2</v>
      </c>
      <c r="Z359">
        <v>2</v>
      </c>
      <c r="AA359">
        <v>2</v>
      </c>
      <c r="AB359">
        <v>0</v>
      </c>
      <c r="AC359">
        <v>0</v>
      </c>
      <c r="AD359">
        <v>1</v>
      </c>
      <c r="AE359">
        <v>1</v>
      </c>
      <c r="AF359">
        <v>2</v>
      </c>
      <c r="AG359" s="1">
        <f t="shared" si="5"/>
        <v>0.2587301587301587</v>
      </c>
    </row>
    <row r="360" spans="1:33">
      <c r="A360">
        <v>75285</v>
      </c>
      <c r="B360">
        <v>1</v>
      </c>
      <c r="C360">
        <v>80</v>
      </c>
      <c r="D360">
        <v>3</v>
      </c>
      <c r="E360">
        <v>1</v>
      </c>
      <c r="F360">
        <v>2</v>
      </c>
      <c r="G360">
        <v>1</v>
      </c>
      <c r="H360">
        <v>5</v>
      </c>
      <c r="I360">
        <v>1</v>
      </c>
      <c r="J360">
        <v>64</v>
      </c>
      <c r="K360">
        <v>1.66</v>
      </c>
      <c r="L360">
        <v>209</v>
      </c>
      <c r="M360">
        <v>5.4</v>
      </c>
      <c r="N360">
        <v>71</v>
      </c>
      <c r="O360" s="1">
        <v>1.8415625</v>
      </c>
      <c r="P360" s="2">
        <v>68.539803872314081</v>
      </c>
      <c r="Q360" s="1">
        <v>1.7777511629381464</v>
      </c>
      <c r="R360">
        <v>2</v>
      </c>
      <c r="S360">
        <v>1</v>
      </c>
      <c r="T360">
        <v>2</v>
      </c>
      <c r="U360">
        <v>3</v>
      </c>
      <c r="V360">
        <v>4</v>
      </c>
      <c r="W360">
        <v>1</v>
      </c>
      <c r="X360">
        <v>3</v>
      </c>
      <c r="Y360">
        <v>3</v>
      </c>
      <c r="Z360">
        <v>3</v>
      </c>
      <c r="AA360">
        <v>0</v>
      </c>
      <c r="AB360">
        <v>0</v>
      </c>
      <c r="AC360">
        <v>1</v>
      </c>
      <c r="AD360">
        <v>2</v>
      </c>
      <c r="AE360">
        <v>1</v>
      </c>
      <c r="AF360">
        <v>2</v>
      </c>
      <c r="AG360" s="1">
        <f t="shared" si="5"/>
        <v>0.18156250000000007</v>
      </c>
    </row>
    <row r="361" spans="1:33">
      <c r="A361">
        <v>75287</v>
      </c>
      <c r="B361">
        <v>1</v>
      </c>
      <c r="C361">
        <v>75</v>
      </c>
      <c r="D361">
        <v>4</v>
      </c>
      <c r="E361">
        <v>1</v>
      </c>
      <c r="F361">
        <v>2</v>
      </c>
      <c r="G361">
        <v>1</v>
      </c>
      <c r="H361">
        <v>2</v>
      </c>
      <c r="I361">
        <v>1</v>
      </c>
      <c r="J361">
        <v>84</v>
      </c>
      <c r="K361">
        <v>2.17</v>
      </c>
      <c r="L361">
        <v>193</v>
      </c>
      <c r="M361">
        <v>4.99</v>
      </c>
      <c r="N361">
        <v>81</v>
      </c>
      <c r="O361" s="1">
        <v>2.0924999999999998</v>
      </c>
      <c r="P361" s="2">
        <v>84.001207195326643</v>
      </c>
      <c r="Q361" s="1">
        <v>2.1700311858792714</v>
      </c>
      <c r="R361">
        <v>2</v>
      </c>
      <c r="S361">
        <v>2</v>
      </c>
      <c r="U361">
        <v>5</v>
      </c>
      <c r="V361">
        <v>4</v>
      </c>
      <c r="W361">
        <v>3</v>
      </c>
      <c r="X361">
        <v>3</v>
      </c>
      <c r="Y361">
        <v>3</v>
      </c>
      <c r="Z361">
        <v>3</v>
      </c>
      <c r="AB361">
        <v>0</v>
      </c>
      <c r="AC361">
        <v>2</v>
      </c>
      <c r="AD361">
        <v>2</v>
      </c>
      <c r="AE361">
        <v>1</v>
      </c>
      <c r="AF361">
        <v>2</v>
      </c>
      <c r="AG361" s="1">
        <f t="shared" si="5"/>
        <v>-7.7500000000000124E-2</v>
      </c>
    </row>
    <row r="362" spans="1:33">
      <c r="A362">
        <v>75290</v>
      </c>
      <c r="B362">
        <v>1</v>
      </c>
      <c r="C362">
        <v>21</v>
      </c>
      <c r="D362">
        <v>6</v>
      </c>
      <c r="E362">
        <v>2</v>
      </c>
      <c r="G362">
        <v>1</v>
      </c>
      <c r="H362">
        <v>4</v>
      </c>
      <c r="I362">
        <v>5</v>
      </c>
      <c r="J362">
        <v>40</v>
      </c>
      <c r="K362">
        <v>1.03</v>
      </c>
      <c r="L362">
        <v>200</v>
      </c>
      <c r="M362">
        <v>5.17</v>
      </c>
      <c r="N362">
        <v>50</v>
      </c>
      <c r="O362" s="1">
        <v>1.2875000000000001</v>
      </c>
      <c r="P362" s="2">
        <v>41.238941896688168</v>
      </c>
      <c r="Q362" s="1">
        <v>1.0619027538397203</v>
      </c>
      <c r="R362">
        <v>1</v>
      </c>
      <c r="V362">
        <v>3</v>
      </c>
      <c r="W362">
        <v>1</v>
      </c>
      <c r="X362">
        <v>2</v>
      </c>
      <c r="Y362">
        <v>1</v>
      </c>
      <c r="Z362">
        <v>1</v>
      </c>
      <c r="AA362">
        <v>2</v>
      </c>
      <c r="AB362">
        <v>3</v>
      </c>
      <c r="AC362">
        <v>5</v>
      </c>
      <c r="AD362">
        <v>1</v>
      </c>
      <c r="AE362">
        <v>1</v>
      </c>
      <c r="AF362">
        <v>2</v>
      </c>
      <c r="AG362" s="1">
        <f t="shared" si="5"/>
        <v>0.25750000000000006</v>
      </c>
    </row>
    <row r="363" spans="1:33">
      <c r="A363">
        <v>75298</v>
      </c>
      <c r="B363">
        <v>1</v>
      </c>
      <c r="C363">
        <v>72</v>
      </c>
      <c r="D363">
        <v>4</v>
      </c>
      <c r="E363">
        <v>1</v>
      </c>
      <c r="F363">
        <v>1</v>
      </c>
      <c r="G363">
        <v>1</v>
      </c>
      <c r="H363">
        <v>3</v>
      </c>
      <c r="I363">
        <v>1</v>
      </c>
      <c r="J363">
        <v>48</v>
      </c>
      <c r="K363">
        <v>1.24</v>
      </c>
      <c r="L363">
        <v>147</v>
      </c>
      <c r="M363">
        <v>3.8</v>
      </c>
      <c r="N363">
        <v>42</v>
      </c>
      <c r="O363" s="1">
        <v>1.085</v>
      </c>
      <c r="P363" s="2">
        <v>49.141988328994245</v>
      </c>
      <c r="Q363" s="1">
        <v>1.2695013651656846</v>
      </c>
      <c r="R363">
        <v>1</v>
      </c>
      <c r="S363">
        <v>2</v>
      </c>
      <c r="U363">
        <v>15</v>
      </c>
      <c r="V363">
        <v>3</v>
      </c>
      <c r="W363">
        <v>3</v>
      </c>
      <c r="X363">
        <v>3</v>
      </c>
      <c r="Y363">
        <v>3</v>
      </c>
      <c r="Z363">
        <v>3</v>
      </c>
      <c r="AA363">
        <v>1</v>
      </c>
      <c r="AB363">
        <v>0</v>
      </c>
      <c r="AC363">
        <v>0</v>
      </c>
      <c r="AD363">
        <v>1</v>
      </c>
      <c r="AE363">
        <v>1</v>
      </c>
      <c r="AF363">
        <v>2</v>
      </c>
      <c r="AG363" s="1">
        <f t="shared" si="5"/>
        <v>-0.15500000000000003</v>
      </c>
    </row>
    <row r="364" spans="1:33">
      <c r="A364">
        <v>75299</v>
      </c>
      <c r="B364">
        <v>1</v>
      </c>
      <c r="C364">
        <v>80</v>
      </c>
      <c r="D364">
        <v>2</v>
      </c>
      <c r="E364">
        <v>2</v>
      </c>
      <c r="G364">
        <v>1</v>
      </c>
      <c r="H364">
        <v>3</v>
      </c>
      <c r="I364">
        <v>1</v>
      </c>
      <c r="J364">
        <v>58</v>
      </c>
      <c r="K364">
        <v>1.5</v>
      </c>
      <c r="L364">
        <v>215</v>
      </c>
      <c r="M364">
        <v>5.56</v>
      </c>
      <c r="N364">
        <v>57</v>
      </c>
      <c r="O364" s="1">
        <v>1.4741379310344827</v>
      </c>
      <c r="P364" s="2">
        <v>59.110105957485729</v>
      </c>
      <c r="Q364" s="1">
        <v>1.5287096368315274</v>
      </c>
      <c r="R364">
        <v>1</v>
      </c>
      <c r="S364">
        <v>2</v>
      </c>
      <c r="U364">
        <v>4</v>
      </c>
      <c r="V364">
        <v>3</v>
      </c>
      <c r="W364">
        <v>3</v>
      </c>
      <c r="X364">
        <v>3</v>
      </c>
      <c r="Y364">
        <v>3</v>
      </c>
      <c r="Z364">
        <v>3</v>
      </c>
      <c r="AA364">
        <v>2</v>
      </c>
      <c r="AB364">
        <v>0</v>
      </c>
      <c r="AC364">
        <v>0</v>
      </c>
      <c r="AD364">
        <v>1</v>
      </c>
      <c r="AE364">
        <v>1</v>
      </c>
      <c r="AF364">
        <v>2</v>
      </c>
      <c r="AG364" s="1">
        <f t="shared" si="5"/>
        <v>-2.5862068965517349E-2</v>
      </c>
    </row>
    <row r="365" spans="1:33">
      <c r="A365">
        <v>75301</v>
      </c>
      <c r="B365">
        <v>1</v>
      </c>
      <c r="C365">
        <v>48</v>
      </c>
      <c r="D365">
        <v>3</v>
      </c>
      <c r="E365">
        <v>2</v>
      </c>
      <c r="G365">
        <v>1</v>
      </c>
      <c r="H365">
        <v>3</v>
      </c>
      <c r="I365">
        <v>3</v>
      </c>
      <c r="J365">
        <v>46</v>
      </c>
      <c r="K365">
        <v>1.19</v>
      </c>
      <c r="L365">
        <v>176</v>
      </c>
      <c r="M365">
        <v>4.55</v>
      </c>
      <c r="N365">
        <v>50</v>
      </c>
      <c r="O365" s="1">
        <v>1.2934782608695652</v>
      </c>
      <c r="P365" s="2">
        <v>52.431682839229346</v>
      </c>
      <c r="Q365" s="1">
        <v>1.3563848386670201</v>
      </c>
      <c r="R365">
        <v>2</v>
      </c>
      <c r="S365">
        <v>1</v>
      </c>
      <c r="T365">
        <v>1</v>
      </c>
      <c r="U365">
        <v>1</v>
      </c>
      <c r="V365">
        <v>5</v>
      </c>
      <c r="W365">
        <v>1</v>
      </c>
      <c r="X365">
        <v>3</v>
      </c>
      <c r="Y365">
        <v>3</v>
      </c>
      <c r="Z365">
        <v>0</v>
      </c>
      <c r="AB365">
        <v>2</v>
      </c>
      <c r="AC365">
        <v>15</v>
      </c>
      <c r="AD365">
        <v>1</v>
      </c>
      <c r="AE365">
        <v>1</v>
      </c>
      <c r="AF365">
        <v>2</v>
      </c>
      <c r="AG365" s="1">
        <f t="shared" si="5"/>
        <v>0.10347826086956524</v>
      </c>
    </row>
    <row r="366" spans="1:33">
      <c r="A366">
        <v>75306</v>
      </c>
      <c r="B366">
        <v>1</v>
      </c>
      <c r="C366">
        <v>59</v>
      </c>
      <c r="D366">
        <v>6</v>
      </c>
      <c r="E366">
        <v>2</v>
      </c>
      <c r="G366">
        <v>2</v>
      </c>
      <c r="H366">
        <v>4</v>
      </c>
      <c r="I366">
        <v>1</v>
      </c>
      <c r="J366">
        <v>56</v>
      </c>
      <c r="K366">
        <v>1.45</v>
      </c>
      <c r="L366">
        <v>245</v>
      </c>
      <c r="M366">
        <v>6.34</v>
      </c>
      <c r="N366">
        <v>57</v>
      </c>
      <c r="O366" s="1">
        <v>1.4758928571428569</v>
      </c>
      <c r="P366" s="2">
        <v>61.410707359359918</v>
      </c>
      <c r="Q366" s="1">
        <v>1.5900986726977122</v>
      </c>
      <c r="R366">
        <v>1</v>
      </c>
      <c r="S366">
        <v>2</v>
      </c>
      <c r="U366">
        <v>4</v>
      </c>
      <c r="V366">
        <v>3</v>
      </c>
      <c r="W366">
        <v>2</v>
      </c>
      <c r="X366">
        <v>3</v>
      </c>
      <c r="Y366">
        <v>2</v>
      </c>
      <c r="Z366">
        <v>2</v>
      </c>
      <c r="AB366">
        <v>0</v>
      </c>
      <c r="AC366">
        <v>0</v>
      </c>
      <c r="AD366">
        <v>2</v>
      </c>
      <c r="AE366">
        <v>1</v>
      </c>
      <c r="AF366">
        <v>2</v>
      </c>
      <c r="AG366" s="1">
        <f t="shared" si="5"/>
        <v>2.589285714285694E-2</v>
      </c>
    </row>
    <row r="367" spans="1:33">
      <c r="A367">
        <v>75307</v>
      </c>
      <c r="B367">
        <v>1</v>
      </c>
      <c r="C367">
        <v>26</v>
      </c>
      <c r="D367">
        <v>3</v>
      </c>
      <c r="E367">
        <v>2</v>
      </c>
      <c r="G367">
        <v>1</v>
      </c>
      <c r="H367">
        <v>4</v>
      </c>
      <c r="I367">
        <v>5</v>
      </c>
      <c r="J367">
        <v>30</v>
      </c>
      <c r="K367">
        <v>0.78</v>
      </c>
      <c r="L367">
        <v>135</v>
      </c>
      <c r="M367">
        <v>3.49</v>
      </c>
      <c r="N367">
        <v>32</v>
      </c>
      <c r="O367" s="1">
        <v>0.83200000000000007</v>
      </c>
      <c r="P367" s="2">
        <v>28.146467033018638</v>
      </c>
      <c r="Q367" s="1">
        <v>0.73180814285848461</v>
      </c>
      <c r="R367">
        <v>2</v>
      </c>
      <c r="U367">
        <v>10</v>
      </c>
      <c r="V367">
        <v>4</v>
      </c>
      <c r="W367">
        <v>2</v>
      </c>
      <c r="X367">
        <v>3</v>
      </c>
      <c r="Y367">
        <v>2</v>
      </c>
      <c r="Z367">
        <v>2</v>
      </c>
      <c r="AA367">
        <v>2</v>
      </c>
      <c r="AB367">
        <v>8</v>
      </c>
      <c r="AC367">
        <v>4</v>
      </c>
      <c r="AD367">
        <v>1</v>
      </c>
      <c r="AE367">
        <v>1</v>
      </c>
      <c r="AF367">
        <v>2</v>
      </c>
      <c r="AG367" s="1">
        <f t="shared" si="5"/>
        <v>5.2000000000000046E-2</v>
      </c>
    </row>
    <row r="368" spans="1:33">
      <c r="A368">
        <v>75311</v>
      </c>
      <c r="B368">
        <v>1</v>
      </c>
      <c r="C368">
        <v>74</v>
      </c>
      <c r="D368">
        <v>4</v>
      </c>
      <c r="E368">
        <v>2</v>
      </c>
      <c r="G368">
        <v>2</v>
      </c>
      <c r="H368">
        <v>3</v>
      </c>
      <c r="I368">
        <v>1</v>
      </c>
      <c r="J368">
        <v>40</v>
      </c>
      <c r="K368">
        <v>1.03</v>
      </c>
      <c r="L368">
        <v>164</v>
      </c>
      <c r="M368">
        <v>4.24</v>
      </c>
      <c r="N368">
        <v>41</v>
      </c>
      <c r="O368" s="1">
        <v>1.0557500000000002</v>
      </c>
      <c r="P368" s="2">
        <v>36.421472494892036</v>
      </c>
      <c r="Q368" s="1">
        <v>0.93785291674346993</v>
      </c>
      <c r="R368">
        <v>1</v>
      </c>
      <c r="S368">
        <v>2</v>
      </c>
      <c r="U368">
        <v>6</v>
      </c>
      <c r="V368">
        <v>1</v>
      </c>
      <c r="W368">
        <v>3</v>
      </c>
      <c r="X368">
        <v>3</v>
      </c>
      <c r="Y368">
        <v>3</v>
      </c>
      <c r="Z368">
        <v>3</v>
      </c>
      <c r="AB368">
        <v>1</v>
      </c>
      <c r="AC368">
        <v>0</v>
      </c>
      <c r="AD368">
        <v>1</v>
      </c>
      <c r="AE368">
        <v>1</v>
      </c>
      <c r="AF368">
        <v>2</v>
      </c>
      <c r="AG368" s="1">
        <f t="shared" si="5"/>
        <v>2.5750000000000162E-2</v>
      </c>
    </row>
    <row r="369" spans="1:33">
      <c r="A369">
        <v>75315</v>
      </c>
      <c r="B369">
        <v>1</v>
      </c>
      <c r="C369">
        <v>67</v>
      </c>
      <c r="D369">
        <v>3</v>
      </c>
      <c r="E369">
        <v>1</v>
      </c>
      <c r="F369">
        <v>1</v>
      </c>
      <c r="G369">
        <v>1</v>
      </c>
      <c r="H369">
        <v>4</v>
      </c>
      <c r="I369">
        <v>1</v>
      </c>
      <c r="J369">
        <v>38</v>
      </c>
      <c r="K369">
        <v>0.98</v>
      </c>
      <c r="L369">
        <v>167</v>
      </c>
      <c r="M369">
        <v>4.32</v>
      </c>
      <c r="N369">
        <v>39</v>
      </c>
      <c r="O369" s="1">
        <v>1.0057894736842106</v>
      </c>
      <c r="P369" s="2">
        <v>48.849768263439351</v>
      </c>
      <c r="Q369" s="1">
        <v>1.2598098131097517</v>
      </c>
      <c r="R369">
        <v>1</v>
      </c>
      <c r="S369">
        <v>2</v>
      </c>
      <c r="U369">
        <v>8</v>
      </c>
      <c r="V369">
        <v>4</v>
      </c>
      <c r="W369">
        <v>3</v>
      </c>
      <c r="X369">
        <v>3</v>
      </c>
      <c r="Y369">
        <v>3</v>
      </c>
      <c r="Z369">
        <v>3</v>
      </c>
      <c r="AA369">
        <v>1</v>
      </c>
      <c r="AB369">
        <v>0</v>
      </c>
      <c r="AC369">
        <v>0</v>
      </c>
      <c r="AD369">
        <v>1</v>
      </c>
      <c r="AE369">
        <v>1</v>
      </c>
      <c r="AF369">
        <v>2</v>
      </c>
      <c r="AG369" s="1">
        <f t="shared" si="5"/>
        <v>2.5789473684210584E-2</v>
      </c>
    </row>
    <row r="370" spans="1:33">
      <c r="A370">
        <v>75321</v>
      </c>
      <c r="B370">
        <v>1</v>
      </c>
      <c r="C370">
        <v>25</v>
      </c>
      <c r="D370">
        <v>2</v>
      </c>
      <c r="E370">
        <v>2</v>
      </c>
      <c r="G370">
        <v>1</v>
      </c>
      <c r="H370">
        <v>4</v>
      </c>
      <c r="I370">
        <v>5</v>
      </c>
      <c r="J370">
        <v>33</v>
      </c>
      <c r="K370">
        <v>0.85</v>
      </c>
      <c r="L370">
        <v>194</v>
      </c>
      <c r="M370">
        <v>5.0199999999999996</v>
      </c>
      <c r="N370">
        <v>38</v>
      </c>
      <c r="O370" s="1">
        <v>0.97878787878787865</v>
      </c>
      <c r="P370" s="2">
        <v>36.767140795320714</v>
      </c>
      <c r="Q370" s="1">
        <v>0.94703241442492747</v>
      </c>
      <c r="R370">
        <v>1</v>
      </c>
      <c r="U370">
        <v>5</v>
      </c>
      <c r="V370">
        <v>2</v>
      </c>
      <c r="W370">
        <v>3</v>
      </c>
      <c r="AA370">
        <v>0</v>
      </c>
      <c r="AB370">
        <v>4</v>
      </c>
      <c r="AC370">
        <v>0</v>
      </c>
      <c r="AD370">
        <v>1</v>
      </c>
      <c r="AE370">
        <v>1</v>
      </c>
      <c r="AF370">
        <v>2</v>
      </c>
      <c r="AG370" s="1">
        <f t="shared" si="5"/>
        <v>0.12878787878787867</v>
      </c>
    </row>
    <row r="371" spans="1:33">
      <c r="A371">
        <v>75325</v>
      </c>
      <c r="B371">
        <v>1</v>
      </c>
      <c r="C371">
        <v>64</v>
      </c>
      <c r="D371">
        <v>3</v>
      </c>
      <c r="E371">
        <v>1</v>
      </c>
      <c r="F371">
        <v>1</v>
      </c>
      <c r="G371">
        <v>1</v>
      </c>
      <c r="H371">
        <v>2</v>
      </c>
      <c r="I371">
        <v>1</v>
      </c>
      <c r="J371">
        <v>63</v>
      </c>
      <c r="K371">
        <v>1.63</v>
      </c>
      <c r="L371">
        <v>207</v>
      </c>
      <c r="M371">
        <v>5.35</v>
      </c>
      <c r="N371">
        <v>67</v>
      </c>
      <c r="O371" s="1">
        <v>1.7334920634920634</v>
      </c>
      <c r="P371" s="2">
        <v>65.5294400063501</v>
      </c>
      <c r="Q371" s="1">
        <v>1.6954442414341373</v>
      </c>
      <c r="R371">
        <v>1</v>
      </c>
      <c r="S371">
        <v>2</v>
      </c>
      <c r="U371">
        <v>4</v>
      </c>
      <c r="V371">
        <v>3</v>
      </c>
      <c r="W371">
        <v>3</v>
      </c>
      <c r="X371">
        <v>3</v>
      </c>
      <c r="Y371">
        <v>3</v>
      </c>
      <c r="Z371">
        <v>3</v>
      </c>
      <c r="AB371">
        <v>0</v>
      </c>
      <c r="AC371">
        <v>0</v>
      </c>
      <c r="AD371">
        <v>1</v>
      </c>
      <c r="AE371">
        <v>1</v>
      </c>
      <c r="AF371">
        <v>2</v>
      </c>
      <c r="AG371" s="1">
        <f t="shared" si="5"/>
        <v>0.10349206349206352</v>
      </c>
    </row>
    <row r="372" spans="1:33">
      <c r="A372">
        <v>75327</v>
      </c>
      <c r="B372">
        <v>1</v>
      </c>
      <c r="C372">
        <v>34</v>
      </c>
      <c r="D372">
        <v>1</v>
      </c>
      <c r="E372">
        <v>2</v>
      </c>
      <c r="G372">
        <v>2</v>
      </c>
      <c r="H372">
        <v>3</v>
      </c>
      <c r="I372">
        <v>1</v>
      </c>
      <c r="J372">
        <v>52</v>
      </c>
      <c r="K372">
        <v>1.34</v>
      </c>
      <c r="L372">
        <v>211</v>
      </c>
      <c r="M372">
        <v>5.46</v>
      </c>
      <c r="N372">
        <v>56</v>
      </c>
      <c r="O372" s="1">
        <v>1.4430769230769231</v>
      </c>
      <c r="P372" s="2">
        <v>46.655969559644582</v>
      </c>
      <c r="Q372" s="1">
        <v>1.2022884463446872</v>
      </c>
      <c r="R372">
        <v>1</v>
      </c>
      <c r="U372">
        <v>7</v>
      </c>
      <c r="V372">
        <v>3</v>
      </c>
      <c r="W372">
        <v>2</v>
      </c>
      <c r="AA372">
        <v>3</v>
      </c>
      <c r="AB372">
        <v>0</v>
      </c>
      <c r="AC372">
        <v>2</v>
      </c>
      <c r="AD372">
        <v>1</v>
      </c>
      <c r="AE372">
        <v>2</v>
      </c>
      <c r="AG372" s="1">
        <f t="shared" si="5"/>
        <v>0.10307692307692307</v>
      </c>
    </row>
    <row r="373" spans="1:33">
      <c r="A373">
        <v>75328</v>
      </c>
      <c r="B373">
        <v>1</v>
      </c>
      <c r="C373">
        <v>24</v>
      </c>
      <c r="D373">
        <v>3</v>
      </c>
      <c r="E373">
        <v>2</v>
      </c>
      <c r="G373">
        <v>1</v>
      </c>
      <c r="H373">
        <v>4</v>
      </c>
      <c r="I373">
        <v>5</v>
      </c>
      <c r="J373">
        <v>63</v>
      </c>
      <c r="K373">
        <v>1.63</v>
      </c>
      <c r="L373">
        <v>166</v>
      </c>
      <c r="M373">
        <v>4.29</v>
      </c>
      <c r="N373">
        <v>58</v>
      </c>
      <c r="O373" s="1">
        <v>1.5006349206349205</v>
      </c>
      <c r="P373" s="2">
        <v>65.405794450250283</v>
      </c>
      <c r="Q373" s="1">
        <v>1.6922451579985389</v>
      </c>
      <c r="R373">
        <v>2</v>
      </c>
      <c r="U373">
        <v>9</v>
      </c>
      <c r="V373">
        <v>3</v>
      </c>
      <c r="W373">
        <v>3</v>
      </c>
      <c r="X373">
        <v>3</v>
      </c>
      <c r="Y373">
        <v>3</v>
      </c>
      <c r="Z373">
        <v>2</v>
      </c>
      <c r="AA373">
        <v>1</v>
      </c>
      <c r="AB373">
        <v>4</v>
      </c>
      <c r="AC373">
        <v>1</v>
      </c>
      <c r="AD373">
        <v>1</v>
      </c>
      <c r="AE373">
        <v>1</v>
      </c>
      <c r="AF373">
        <v>2</v>
      </c>
      <c r="AG373" s="1">
        <f t="shared" si="5"/>
        <v>-0.12936507936507935</v>
      </c>
    </row>
    <row r="374" spans="1:33">
      <c r="A374">
        <v>75330</v>
      </c>
      <c r="B374">
        <v>1</v>
      </c>
      <c r="C374">
        <v>55</v>
      </c>
      <c r="D374">
        <v>3</v>
      </c>
      <c r="E374">
        <v>2</v>
      </c>
      <c r="G374">
        <v>1</v>
      </c>
      <c r="H374">
        <v>4</v>
      </c>
      <c r="I374">
        <v>3</v>
      </c>
      <c r="J374">
        <v>55</v>
      </c>
      <c r="K374">
        <v>1.42</v>
      </c>
      <c r="L374">
        <v>190</v>
      </c>
      <c r="M374">
        <v>4.91</v>
      </c>
      <c r="N374">
        <v>51</v>
      </c>
      <c r="O374" s="1">
        <v>1.3167272727272727</v>
      </c>
      <c r="P374" s="2">
        <v>55.976054821183418</v>
      </c>
      <c r="Q374" s="1">
        <v>1.4451999608378263</v>
      </c>
      <c r="R374">
        <v>2</v>
      </c>
      <c r="S374">
        <v>2</v>
      </c>
      <c r="U374">
        <v>5</v>
      </c>
      <c r="V374">
        <v>2</v>
      </c>
      <c r="W374">
        <v>0</v>
      </c>
      <c r="X374">
        <v>3</v>
      </c>
      <c r="Y374">
        <v>3</v>
      </c>
      <c r="Z374">
        <v>3</v>
      </c>
      <c r="AB374">
        <v>0</v>
      </c>
      <c r="AC374">
        <v>0</v>
      </c>
      <c r="AD374">
        <v>1</v>
      </c>
      <c r="AE374">
        <v>1</v>
      </c>
      <c r="AF374">
        <v>2</v>
      </c>
      <c r="AG374" s="1">
        <f t="shared" si="5"/>
        <v>-0.10327272727272718</v>
      </c>
    </row>
    <row r="375" spans="1:33">
      <c r="A375">
        <v>75331</v>
      </c>
      <c r="B375">
        <v>1</v>
      </c>
      <c r="C375">
        <v>32</v>
      </c>
      <c r="D375">
        <v>3</v>
      </c>
      <c r="E375">
        <v>2</v>
      </c>
      <c r="G375">
        <v>1</v>
      </c>
      <c r="H375">
        <v>3</v>
      </c>
      <c r="I375">
        <v>6</v>
      </c>
      <c r="J375">
        <v>63</v>
      </c>
      <c r="K375">
        <v>1.63</v>
      </c>
      <c r="L375">
        <v>186</v>
      </c>
      <c r="M375">
        <v>4.8099999999999996</v>
      </c>
      <c r="N375">
        <v>60</v>
      </c>
      <c r="O375" s="1">
        <v>1.5523809523809524</v>
      </c>
      <c r="P375" s="2">
        <v>63.028783030299792</v>
      </c>
      <c r="Q375" s="1">
        <v>1.63074470379982</v>
      </c>
      <c r="R375">
        <v>2</v>
      </c>
      <c r="U375">
        <v>15</v>
      </c>
      <c r="V375">
        <v>3</v>
      </c>
      <c r="W375">
        <v>1</v>
      </c>
      <c r="X375">
        <v>1</v>
      </c>
      <c r="Y375">
        <v>1</v>
      </c>
      <c r="Z375">
        <v>1</v>
      </c>
      <c r="AA375">
        <v>2</v>
      </c>
      <c r="AB375">
        <v>0</v>
      </c>
      <c r="AC375">
        <v>0</v>
      </c>
      <c r="AD375">
        <v>1</v>
      </c>
      <c r="AE375">
        <v>1</v>
      </c>
      <c r="AF375">
        <v>2</v>
      </c>
      <c r="AG375" s="1">
        <f t="shared" si="5"/>
        <v>-7.7619047619047477E-2</v>
      </c>
    </row>
    <row r="376" spans="1:33">
      <c r="A376">
        <v>75333</v>
      </c>
      <c r="B376">
        <v>1</v>
      </c>
      <c r="C376">
        <v>44</v>
      </c>
      <c r="D376">
        <v>1</v>
      </c>
      <c r="E376">
        <v>1</v>
      </c>
      <c r="F376">
        <v>1</v>
      </c>
      <c r="G376">
        <v>1</v>
      </c>
      <c r="H376">
        <v>4</v>
      </c>
      <c r="I376">
        <v>1</v>
      </c>
      <c r="J376">
        <v>34</v>
      </c>
      <c r="K376">
        <v>0.88</v>
      </c>
      <c r="L376">
        <v>193</v>
      </c>
      <c r="M376">
        <v>4.99</v>
      </c>
      <c r="N376">
        <v>38</v>
      </c>
      <c r="O376" s="1">
        <v>0.98352941176470576</v>
      </c>
      <c r="P376" s="2">
        <v>37.621433134002075</v>
      </c>
      <c r="Q376" s="1">
        <v>0.97373121052711253</v>
      </c>
      <c r="R376">
        <v>1</v>
      </c>
      <c r="S376">
        <v>2</v>
      </c>
      <c r="U376">
        <v>14</v>
      </c>
      <c r="V376">
        <v>4</v>
      </c>
      <c r="W376">
        <v>1</v>
      </c>
      <c r="X376">
        <v>3</v>
      </c>
      <c r="Y376">
        <v>2</v>
      </c>
      <c r="Z376">
        <v>2</v>
      </c>
      <c r="AA376">
        <v>18</v>
      </c>
      <c r="AB376">
        <v>0</v>
      </c>
      <c r="AC376">
        <v>0</v>
      </c>
      <c r="AD376">
        <v>1</v>
      </c>
      <c r="AE376">
        <v>1</v>
      </c>
      <c r="AF376">
        <v>2</v>
      </c>
      <c r="AG376" s="1">
        <f t="shared" si="5"/>
        <v>0.10352941176470576</v>
      </c>
    </row>
    <row r="377" spans="1:33">
      <c r="A377">
        <v>75334</v>
      </c>
      <c r="B377">
        <v>1</v>
      </c>
      <c r="C377">
        <v>66</v>
      </c>
      <c r="D377">
        <v>2</v>
      </c>
      <c r="E377">
        <v>2</v>
      </c>
      <c r="G377">
        <v>2</v>
      </c>
      <c r="H377">
        <v>3</v>
      </c>
      <c r="I377">
        <v>1</v>
      </c>
      <c r="J377">
        <v>44</v>
      </c>
      <c r="K377">
        <v>1.1399999999999999</v>
      </c>
      <c r="L377">
        <v>142</v>
      </c>
      <c r="M377">
        <v>3.67</v>
      </c>
      <c r="N377">
        <v>42</v>
      </c>
      <c r="O377" s="1">
        <v>1.0881818181818181</v>
      </c>
      <c r="P377" s="2">
        <v>45.850702119338195</v>
      </c>
      <c r="Q377" s="1">
        <v>1.1879500094555804</v>
      </c>
      <c r="R377">
        <v>1</v>
      </c>
      <c r="S377">
        <v>2</v>
      </c>
      <c r="U377">
        <v>9</v>
      </c>
      <c r="V377">
        <v>3</v>
      </c>
      <c r="W377">
        <v>2</v>
      </c>
      <c r="X377">
        <v>3</v>
      </c>
      <c r="Y377">
        <v>3</v>
      </c>
      <c r="Z377">
        <v>3</v>
      </c>
      <c r="AA377">
        <v>0</v>
      </c>
      <c r="AB377">
        <v>1</v>
      </c>
      <c r="AC377">
        <v>0</v>
      </c>
      <c r="AD377">
        <v>1</v>
      </c>
      <c r="AE377">
        <v>1</v>
      </c>
      <c r="AF377">
        <v>2</v>
      </c>
      <c r="AG377" s="1">
        <f t="shared" si="5"/>
        <v>-5.1818181818181763E-2</v>
      </c>
    </row>
    <row r="378" spans="1:33">
      <c r="A378">
        <v>75335</v>
      </c>
      <c r="B378">
        <v>1</v>
      </c>
      <c r="C378">
        <v>30</v>
      </c>
      <c r="D378">
        <v>4</v>
      </c>
      <c r="E378">
        <v>2</v>
      </c>
      <c r="G378">
        <v>1</v>
      </c>
      <c r="H378">
        <v>2</v>
      </c>
      <c r="I378">
        <v>5</v>
      </c>
      <c r="J378">
        <v>54</v>
      </c>
      <c r="K378">
        <v>1.4</v>
      </c>
      <c r="L378">
        <v>250</v>
      </c>
      <c r="M378">
        <v>6.47</v>
      </c>
      <c r="N378">
        <v>50</v>
      </c>
      <c r="O378" s="1">
        <v>1.2962962962962963</v>
      </c>
      <c r="P378" s="2">
        <v>47.973940218068094</v>
      </c>
      <c r="Q378" s="1">
        <v>1.2437688204684321</v>
      </c>
      <c r="R378">
        <v>1</v>
      </c>
      <c r="U378">
        <v>4</v>
      </c>
      <c r="V378">
        <v>4</v>
      </c>
      <c r="W378">
        <v>2</v>
      </c>
      <c r="X378">
        <v>3</v>
      </c>
      <c r="Y378">
        <v>2</v>
      </c>
      <c r="Z378">
        <v>2</v>
      </c>
      <c r="AA378">
        <v>5</v>
      </c>
      <c r="AB378">
        <v>0</v>
      </c>
      <c r="AC378">
        <v>2</v>
      </c>
      <c r="AD378">
        <v>1</v>
      </c>
      <c r="AE378">
        <v>2</v>
      </c>
      <c r="AG378" s="1">
        <f t="shared" si="5"/>
        <v>-0.10370370370370363</v>
      </c>
    </row>
    <row r="379" spans="1:33">
      <c r="A379">
        <v>75339</v>
      </c>
      <c r="B379">
        <v>1</v>
      </c>
      <c r="C379">
        <v>34</v>
      </c>
      <c r="D379">
        <v>3</v>
      </c>
      <c r="E379">
        <v>2</v>
      </c>
      <c r="G379">
        <v>1</v>
      </c>
      <c r="H379">
        <v>3</v>
      </c>
      <c r="I379">
        <v>5</v>
      </c>
      <c r="J379">
        <v>59</v>
      </c>
      <c r="K379">
        <v>1.53</v>
      </c>
      <c r="L379">
        <v>241</v>
      </c>
      <c r="M379">
        <v>6.23</v>
      </c>
      <c r="N379">
        <v>61</v>
      </c>
      <c r="O379" s="1">
        <v>1.581864406779661</v>
      </c>
      <c r="P379" s="2">
        <v>64.973770785349984</v>
      </c>
      <c r="Q379" s="1">
        <v>1.6849130390099232</v>
      </c>
      <c r="R379">
        <v>2</v>
      </c>
      <c r="U379">
        <v>6</v>
      </c>
      <c r="V379">
        <v>5</v>
      </c>
      <c r="W379">
        <v>2</v>
      </c>
      <c r="X379">
        <v>3</v>
      </c>
      <c r="Y379">
        <v>3</v>
      </c>
      <c r="Z379">
        <v>3</v>
      </c>
      <c r="AA379">
        <v>14</v>
      </c>
      <c r="AB379">
        <v>0</v>
      </c>
      <c r="AC379">
        <v>0</v>
      </c>
      <c r="AD379">
        <v>1</v>
      </c>
      <c r="AE379">
        <v>2</v>
      </c>
      <c r="AG379" s="1">
        <f t="shared" si="5"/>
        <v>5.1864406779660976E-2</v>
      </c>
    </row>
    <row r="380" spans="1:33">
      <c r="A380">
        <v>75342</v>
      </c>
      <c r="B380">
        <v>1</v>
      </c>
      <c r="C380">
        <v>73</v>
      </c>
      <c r="D380">
        <v>3</v>
      </c>
      <c r="E380">
        <v>2</v>
      </c>
      <c r="G380">
        <v>1</v>
      </c>
      <c r="H380">
        <v>3</v>
      </c>
      <c r="I380">
        <v>1</v>
      </c>
      <c r="J380">
        <v>39</v>
      </c>
      <c r="K380">
        <v>1.01</v>
      </c>
      <c r="L380">
        <v>157</v>
      </c>
      <c r="M380">
        <v>4.0599999999999996</v>
      </c>
      <c r="N380">
        <v>38</v>
      </c>
      <c r="O380" s="1">
        <v>0.98410256410256414</v>
      </c>
      <c r="P380" s="2">
        <v>43.077038613991348</v>
      </c>
      <c r="Q380" s="1">
        <v>1.1155848461572118</v>
      </c>
      <c r="R380">
        <v>2</v>
      </c>
      <c r="S380">
        <v>2</v>
      </c>
      <c r="U380">
        <v>15</v>
      </c>
      <c r="V380">
        <v>4</v>
      </c>
      <c r="W380">
        <v>3</v>
      </c>
      <c r="X380">
        <v>2</v>
      </c>
      <c r="Y380">
        <v>2</v>
      </c>
      <c r="Z380">
        <v>2</v>
      </c>
      <c r="AA380">
        <v>1</v>
      </c>
      <c r="AB380">
        <v>0</v>
      </c>
      <c r="AC380">
        <v>3</v>
      </c>
      <c r="AD380">
        <v>1</v>
      </c>
      <c r="AE380">
        <v>1</v>
      </c>
      <c r="AF380">
        <v>2</v>
      </c>
      <c r="AG380" s="1">
        <f t="shared" si="5"/>
        <v>-2.5897435897435872E-2</v>
      </c>
    </row>
    <row r="381" spans="1:33">
      <c r="A381">
        <v>75343</v>
      </c>
      <c r="B381">
        <v>1</v>
      </c>
      <c r="C381">
        <v>80</v>
      </c>
      <c r="D381">
        <v>3</v>
      </c>
      <c r="E381">
        <v>1</v>
      </c>
      <c r="F381">
        <v>1</v>
      </c>
      <c r="G381">
        <v>1</v>
      </c>
      <c r="H381">
        <v>2</v>
      </c>
      <c r="I381">
        <v>1</v>
      </c>
      <c r="J381">
        <v>36</v>
      </c>
      <c r="K381">
        <v>0.93</v>
      </c>
      <c r="L381">
        <v>146</v>
      </c>
      <c r="M381">
        <v>3.78</v>
      </c>
      <c r="N381">
        <v>33</v>
      </c>
      <c r="O381" s="1">
        <v>0.85250000000000004</v>
      </c>
      <c r="P381" s="2">
        <v>34.275328711853923</v>
      </c>
      <c r="Q381" s="1">
        <v>0.88544599172289307</v>
      </c>
      <c r="R381">
        <v>1</v>
      </c>
      <c r="S381">
        <v>2</v>
      </c>
      <c r="U381">
        <v>5</v>
      </c>
      <c r="V381">
        <v>4</v>
      </c>
      <c r="W381">
        <v>3</v>
      </c>
      <c r="X381">
        <v>3</v>
      </c>
      <c r="Y381">
        <v>3</v>
      </c>
      <c r="Z381">
        <v>3</v>
      </c>
      <c r="AA381">
        <v>1</v>
      </c>
      <c r="AB381">
        <v>0</v>
      </c>
      <c r="AC381">
        <v>4</v>
      </c>
      <c r="AD381">
        <v>1</v>
      </c>
      <c r="AE381">
        <v>1</v>
      </c>
      <c r="AF381">
        <v>2</v>
      </c>
      <c r="AG381" s="1">
        <f t="shared" si="5"/>
        <v>-7.7500000000000013E-2</v>
      </c>
    </row>
    <row r="382" spans="1:33">
      <c r="A382">
        <v>75344</v>
      </c>
      <c r="B382">
        <v>1</v>
      </c>
      <c r="C382">
        <v>62</v>
      </c>
      <c r="D382">
        <v>3</v>
      </c>
      <c r="E382">
        <v>2</v>
      </c>
      <c r="G382">
        <v>1</v>
      </c>
      <c r="H382">
        <v>2</v>
      </c>
      <c r="I382">
        <v>1</v>
      </c>
      <c r="J382">
        <v>50</v>
      </c>
      <c r="K382">
        <v>1.29</v>
      </c>
      <c r="L382">
        <v>196</v>
      </c>
      <c r="M382">
        <v>5.07</v>
      </c>
      <c r="N382">
        <v>46</v>
      </c>
      <c r="O382" s="1">
        <v>1.1868000000000001</v>
      </c>
      <c r="P382" s="2">
        <v>49.216337687156305</v>
      </c>
      <c r="Q382" s="1">
        <v>1.2697815123286327</v>
      </c>
      <c r="R382">
        <v>2</v>
      </c>
      <c r="S382">
        <v>1</v>
      </c>
      <c r="T382">
        <v>2</v>
      </c>
      <c r="U382">
        <v>15</v>
      </c>
      <c r="V382">
        <v>4</v>
      </c>
      <c r="W382">
        <v>1</v>
      </c>
      <c r="X382">
        <v>3</v>
      </c>
      <c r="Y382">
        <v>2</v>
      </c>
      <c r="Z382">
        <v>1</v>
      </c>
      <c r="AA382">
        <v>0</v>
      </c>
      <c r="AB382">
        <v>6</v>
      </c>
      <c r="AC382">
        <v>0</v>
      </c>
      <c r="AD382">
        <v>1</v>
      </c>
      <c r="AE382">
        <v>1</v>
      </c>
      <c r="AF382">
        <v>2</v>
      </c>
      <c r="AG382" s="1">
        <f t="shared" si="5"/>
        <v>-0.10319999999999996</v>
      </c>
    </row>
    <row r="383" spans="1:33">
      <c r="A383">
        <v>75346</v>
      </c>
      <c r="B383">
        <v>1</v>
      </c>
      <c r="C383">
        <v>41</v>
      </c>
      <c r="D383">
        <v>3</v>
      </c>
      <c r="E383">
        <v>2</v>
      </c>
      <c r="G383">
        <v>1</v>
      </c>
      <c r="H383">
        <v>5</v>
      </c>
      <c r="I383">
        <v>1</v>
      </c>
      <c r="J383">
        <v>48</v>
      </c>
      <c r="K383">
        <v>1.24</v>
      </c>
      <c r="L383">
        <v>183</v>
      </c>
      <c r="M383">
        <v>4.7300000000000004</v>
      </c>
      <c r="N383">
        <v>56</v>
      </c>
      <c r="O383" s="1">
        <v>1.4466666666666665</v>
      </c>
      <c r="P383" s="2">
        <v>51.137326099802891</v>
      </c>
      <c r="Q383" s="1">
        <v>1.3210475909115746</v>
      </c>
      <c r="R383">
        <v>2</v>
      </c>
      <c r="S383">
        <v>2</v>
      </c>
      <c r="U383">
        <v>15</v>
      </c>
      <c r="V383">
        <v>2</v>
      </c>
      <c r="W383">
        <v>0</v>
      </c>
      <c r="AA383">
        <v>2</v>
      </c>
      <c r="AB383">
        <v>0</v>
      </c>
      <c r="AC383">
        <v>2</v>
      </c>
      <c r="AD383">
        <v>1</v>
      </c>
      <c r="AE383">
        <v>1</v>
      </c>
      <c r="AF383">
        <v>2</v>
      </c>
      <c r="AG383" s="1">
        <f t="shared" si="5"/>
        <v>0.20666666666666655</v>
      </c>
    </row>
    <row r="384" spans="1:33">
      <c r="A384">
        <v>75349</v>
      </c>
      <c r="B384">
        <v>1</v>
      </c>
      <c r="C384">
        <v>54</v>
      </c>
      <c r="D384">
        <v>2</v>
      </c>
      <c r="E384">
        <v>2</v>
      </c>
      <c r="G384">
        <v>2</v>
      </c>
      <c r="H384">
        <v>2</v>
      </c>
      <c r="I384">
        <v>4</v>
      </c>
      <c r="J384">
        <v>43</v>
      </c>
      <c r="K384">
        <v>1.1100000000000001</v>
      </c>
      <c r="L384">
        <v>221</v>
      </c>
      <c r="M384">
        <v>5.72</v>
      </c>
      <c r="N384">
        <v>50</v>
      </c>
      <c r="O384" s="1">
        <v>1.2906976744186047</v>
      </c>
      <c r="P384" s="2">
        <v>48.231391220286163</v>
      </c>
      <c r="Q384" s="1">
        <v>1.2450428896399452</v>
      </c>
      <c r="R384">
        <v>2</v>
      </c>
      <c r="S384">
        <v>2</v>
      </c>
      <c r="U384">
        <v>6</v>
      </c>
      <c r="V384">
        <v>3</v>
      </c>
      <c r="W384">
        <v>1</v>
      </c>
      <c r="X384">
        <v>3</v>
      </c>
      <c r="Y384">
        <v>3</v>
      </c>
      <c r="Z384">
        <v>2</v>
      </c>
      <c r="AB384">
        <v>0</v>
      </c>
      <c r="AC384">
        <v>0</v>
      </c>
      <c r="AD384">
        <v>1</v>
      </c>
      <c r="AE384">
        <v>2</v>
      </c>
      <c r="AG384" s="1">
        <f t="shared" si="5"/>
        <v>0.18069767441860463</v>
      </c>
    </row>
    <row r="385" spans="1:33">
      <c r="A385">
        <v>75352</v>
      </c>
      <c r="B385">
        <v>1</v>
      </c>
      <c r="C385">
        <v>30</v>
      </c>
      <c r="D385">
        <v>2</v>
      </c>
      <c r="E385">
        <v>1</v>
      </c>
      <c r="F385">
        <v>2</v>
      </c>
      <c r="G385">
        <v>1</v>
      </c>
      <c r="H385">
        <v>4</v>
      </c>
      <c r="I385">
        <v>1</v>
      </c>
      <c r="J385">
        <v>36</v>
      </c>
      <c r="K385">
        <v>0.93</v>
      </c>
      <c r="L385">
        <v>173</v>
      </c>
      <c r="M385">
        <v>4.47</v>
      </c>
      <c r="N385">
        <v>45</v>
      </c>
      <c r="O385" s="1">
        <v>1.1625000000000001</v>
      </c>
      <c r="P385" s="2">
        <v>33.819617393641302</v>
      </c>
      <c r="Q385" s="1">
        <v>0.87367344933573365</v>
      </c>
      <c r="R385">
        <v>1</v>
      </c>
      <c r="U385">
        <v>12</v>
      </c>
      <c r="V385">
        <v>2</v>
      </c>
      <c r="W385">
        <v>1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2</v>
      </c>
      <c r="AG385" s="1">
        <f t="shared" si="5"/>
        <v>0.23250000000000004</v>
      </c>
    </row>
    <row r="386" spans="1:33">
      <c r="A386">
        <v>75358</v>
      </c>
      <c r="B386">
        <v>1</v>
      </c>
      <c r="C386">
        <v>40</v>
      </c>
      <c r="D386">
        <v>1</v>
      </c>
      <c r="E386">
        <v>2</v>
      </c>
      <c r="G386">
        <v>2</v>
      </c>
      <c r="H386">
        <v>2</v>
      </c>
      <c r="I386">
        <v>1</v>
      </c>
      <c r="J386">
        <v>37</v>
      </c>
      <c r="K386">
        <v>0.96</v>
      </c>
      <c r="L386">
        <v>180</v>
      </c>
      <c r="M386">
        <v>4.6500000000000004</v>
      </c>
      <c r="N386">
        <v>34</v>
      </c>
      <c r="O386" s="1">
        <v>0.88216216216216214</v>
      </c>
      <c r="P386" s="2">
        <v>44.161914337587412</v>
      </c>
      <c r="Q386" s="1">
        <v>1.1458226422725382</v>
      </c>
      <c r="R386">
        <v>1</v>
      </c>
      <c r="S386">
        <v>2</v>
      </c>
      <c r="U386">
        <v>77</v>
      </c>
      <c r="V386">
        <v>3</v>
      </c>
      <c r="W386">
        <v>2</v>
      </c>
      <c r="X386">
        <v>3</v>
      </c>
      <c r="Y386">
        <v>3</v>
      </c>
      <c r="Z386">
        <v>3</v>
      </c>
      <c r="AB386">
        <v>0</v>
      </c>
      <c r="AC386">
        <v>0</v>
      </c>
      <c r="AD386">
        <v>2</v>
      </c>
      <c r="AE386">
        <v>2</v>
      </c>
      <c r="AG386" s="1">
        <f t="shared" si="5"/>
        <v>-7.783783783783782E-2</v>
      </c>
    </row>
    <row r="387" spans="1:33">
      <c r="A387">
        <v>75361</v>
      </c>
      <c r="B387">
        <v>1</v>
      </c>
      <c r="C387">
        <v>66</v>
      </c>
      <c r="D387">
        <v>6</v>
      </c>
      <c r="E387">
        <v>1</v>
      </c>
      <c r="F387">
        <v>1</v>
      </c>
      <c r="G387">
        <v>1</v>
      </c>
      <c r="H387">
        <v>4</v>
      </c>
      <c r="I387">
        <v>1</v>
      </c>
      <c r="J387">
        <v>49</v>
      </c>
      <c r="K387">
        <v>1.27</v>
      </c>
      <c r="L387">
        <v>197</v>
      </c>
      <c r="M387">
        <v>5.09</v>
      </c>
      <c r="N387">
        <v>49</v>
      </c>
      <c r="O387" s="1">
        <v>1.27</v>
      </c>
      <c r="P387" s="2">
        <v>54.801852247925787</v>
      </c>
      <c r="Q387" s="1">
        <v>1.420374537854403</v>
      </c>
      <c r="R387">
        <v>2</v>
      </c>
      <c r="S387">
        <v>2</v>
      </c>
      <c r="U387">
        <v>7</v>
      </c>
      <c r="V387">
        <v>1</v>
      </c>
      <c r="W387">
        <v>2</v>
      </c>
      <c r="X387">
        <v>3</v>
      </c>
      <c r="Y387">
        <v>3</v>
      </c>
      <c r="Z387">
        <v>2</v>
      </c>
      <c r="AA387">
        <v>1</v>
      </c>
      <c r="AB387">
        <v>2</v>
      </c>
      <c r="AC387">
        <v>4</v>
      </c>
      <c r="AD387">
        <v>1</v>
      </c>
      <c r="AE387">
        <v>1</v>
      </c>
      <c r="AF387">
        <v>2</v>
      </c>
      <c r="AG387" s="1">
        <f t="shared" ref="AG387:AG450" si="6">O:O-K:K</f>
        <v>0</v>
      </c>
    </row>
    <row r="388" spans="1:33">
      <c r="A388">
        <v>75362</v>
      </c>
      <c r="B388">
        <v>1</v>
      </c>
      <c r="C388">
        <v>40</v>
      </c>
      <c r="D388">
        <v>2</v>
      </c>
      <c r="E388">
        <v>1</v>
      </c>
      <c r="F388">
        <v>1</v>
      </c>
      <c r="G388">
        <v>1</v>
      </c>
      <c r="H388">
        <v>4</v>
      </c>
      <c r="I388">
        <v>1</v>
      </c>
      <c r="J388">
        <v>93</v>
      </c>
      <c r="K388">
        <v>2.4</v>
      </c>
      <c r="L388">
        <v>246</v>
      </c>
      <c r="M388">
        <v>6.36</v>
      </c>
      <c r="N388">
        <v>90</v>
      </c>
      <c r="O388" s="1">
        <v>2.3225806451612905</v>
      </c>
      <c r="P388" s="2">
        <v>89.045768802101406</v>
      </c>
      <c r="Q388" s="1">
        <v>2.2979553239251973</v>
      </c>
      <c r="R388">
        <v>1</v>
      </c>
      <c r="S388">
        <v>2</v>
      </c>
      <c r="U388">
        <v>9</v>
      </c>
      <c r="V388">
        <v>4</v>
      </c>
      <c r="W388">
        <v>3</v>
      </c>
      <c r="X388">
        <v>3</v>
      </c>
      <c r="Y388">
        <v>3</v>
      </c>
      <c r="Z388">
        <v>3</v>
      </c>
      <c r="AA388">
        <v>0</v>
      </c>
      <c r="AB388">
        <v>1</v>
      </c>
      <c r="AC388">
        <v>0</v>
      </c>
      <c r="AD388">
        <v>1</v>
      </c>
      <c r="AE388">
        <v>1</v>
      </c>
      <c r="AF388">
        <v>2</v>
      </c>
      <c r="AG388" s="1">
        <f t="shared" si="6"/>
        <v>-7.7419354838709431E-2</v>
      </c>
    </row>
    <row r="389" spans="1:33">
      <c r="A389">
        <v>75364</v>
      </c>
      <c r="B389">
        <v>1</v>
      </c>
      <c r="C389">
        <v>61</v>
      </c>
      <c r="D389">
        <v>3</v>
      </c>
      <c r="E389">
        <v>2</v>
      </c>
      <c r="G389">
        <v>1</v>
      </c>
      <c r="H389">
        <v>4</v>
      </c>
      <c r="I389">
        <v>1</v>
      </c>
      <c r="J389">
        <v>48</v>
      </c>
      <c r="K389">
        <v>1.24</v>
      </c>
      <c r="L389">
        <v>175</v>
      </c>
      <c r="M389">
        <v>4.53</v>
      </c>
      <c r="N389">
        <v>47</v>
      </c>
      <c r="O389" s="1">
        <v>1.2141666666666666</v>
      </c>
      <c r="P389" s="2">
        <v>51.72102196809243</v>
      </c>
      <c r="Q389" s="1">
        <v>1.3361264008423879</v>
      </c>
      <c r="R389">
        <v>2</v>
      </c>
      <c r="S389">
        <v>2</v>
      </c>
      <c r="U389">
        <v>15</v>
      </c>
      <c r="V389">
        <v>2</v>
      </c>
      <c r="W389">
        <v>0</v>
      </c>
      <c r="X389">
        <v>3</v>
      </c>
      <c r="Y389">
        <v>2</v>
      </c>
      <c r="Z389">
        <v>1</v>
      </c>
      <c r="AA389">
        <v>1</v>
      </c>
      <c r="AB389">
        <v>3</v>
      </c>
      <c r="AC389">
        <v>0</v>
      </c>
      <c r="AD389">
        <v>1</v>
      </c>
      <c r="AE389">
        <v>1</v>
      </c>
      <c r="AF389">
        <v>2</v>
      </c>
      <c r="AG389" s="1">
        <f t="shared" si="6"/>
        <v>-2.5833333333333375E-2</v>
      </c>
    </row>
    <row r="390" spans="1:33">
      <c r="A390">
        <v>75370</v>
      </c>
      <c r="B390">
        <v>1</v>
      </c>
      <c r="C390">
        <v>25</v>
      </c>
      <c r="D390">
        <v>3</v>
      </c>
      <c r="E390">
        <v>2</v>
      </c>
      <c r="G390">
        <v>1</v>
      </c>
      <c r="H390">
        <v>5</v>
      </c>
      <c r="I390">
        <v>5</v>
      </c>
      <c r="J390">
        <v>84</v>
      </c>
      <c r="K390">
        <v>2.17</v>
      </c>
      <c r="L390">
        <v>154</v>
      </c>
      <c r="M390">
        <v>3.98</v>
      </c>
      <c r="N390">
        <v>91</v>
      </c>
      <c r="O390" s="1">
        <v>2.3508333333333331</v>
      </c>
      <c r="P390" s="2">
        <v>88.313542479744171</v>
      </c>
      <c r="Q390" s="1">
        <v>2.2814331807267245</v>
      </c>
      <c r="R390">
        <v>1</v>
      </c>
      <c r="U390">
        <v>7</v>
      </c>
      <c r="V390">
        <v>3</v>
      </c>
      <c r="W390">
        <v>2</v>
      </c>
      <c r="X390">
        <v>3</v>
      </c>
      <c r="Y390">
        <v>3</v>
      </c>
      <c r="Z390">
        <v>2</v>
      </c>
      <c r="AA390">
        <v>0</v>
      </c>
      <c r="AB390">
        <v>90</v>
      </c>
      <c r="AC390">
        <v>0</v>
      </c>
      <c r="AD390">
        <v>1</v>
      </c>
      <c r="AE390">
        <v>1</v>
      </c>
      <c r="AF390">
        <v>2</v>
      </c>
      <c r="AG390" s="1">
        <f t="shared" si="6"/>
        <v>0.18083333333333318</v>
      </c>
    </row>
    <row r="391" spans="1:33">
      <c r="A391">
        <v>75375</v>
      </c>
      <c r="B391">
        <v>1</v>
      </c>
      <c r="C391">
        <v>52</v>
      </c>
      <c r="D391">
        <v>3</v>
      </c>
      <c r="E391">
        <v>2</v>
      </c>
      <c r="G391">
        <v>1</v>
      </c>
      <c r="H391">
        <v>3</v>
      </c>
      <c r="I391">
        <v>1</v>
      </c>
      <c r="J391">
        <v>42</v>
      </c>
      <c r="K391">
        <v>1.0900000000000001</v>
      </c>
      <c r="L391">
        <v>180</v>
      </c>
      <c r="M391">
        <v>4.6500000000000004</v>
      </c>
      <c r="N391">
        <v>42</v>
      </c>
      <c r="O391" s="1">
        <v>1.0900000000000001</v>
      </c>
      <c r="P391" s="2">
        <v>48.463873378014732</v>
      </c>
      <c r="Q391" s="1">
        <v>1.257752904334192</v>
      </c>
      <c r="R391">
        <v>2</v>
      </c>
      <c r="S391">
        <v>2</v>
      </c>
      <c r="U391">
        <v>4</v>
      </c>
      <c r="V391">
        <v>2</v>
      </c>
      <c r="W391">
        <v>3</v>
      </c>
      <c r="X391">
        <v>3</v>
      </c>
      <c r="Y391">
        <v>3</v>
      </c>
      <c r="Z391">
        <v>3</v>
      </c>
      <c r="AA391">
        <v>0</v>
      </c>
      <c r="AB391">
        <v>0</v>
      </c>
      <c r="AC391">
        <v>0</v>
      </c>
      <c r="AD391">
        <v>1</v>
      </c>
      <c r="AE391">
        <v>1</v>
      </c>
      <c r="AF391">
        <v>2</v>
      </c>
      <c r="AG391" s="1">
        <f t="shared" si="6"/>
        <v>0</v>
      </c>
    </row>
    <row r="392" spans="1:33">
      <c r="A392">
        <v>75377</v>
      </c>
      <c r="B392">
        <v>1</v>
      </c>
      <c r="C392">
        <v>53</v>
      </c>
      <c r="D392">
        <v>3</v>
      </c>
      <c r="E392">
        <v>2</v>
      </c>
      <c r="G392">
        <v>1</v>
      </c>
      <c r="H392">
        <v>5</v>
      </c>
      <c r="I392">
        <v>1</v>
      </c>
      <c r="J392">
        <v>42</v>
      </c>
      <c r="K392">
        <v>1.0900000000000001</v>
      </c>
      <c r="L392">
        <v>162</v>
      </c>
      <c r="M392">
        <v>4.1900000000000004</v>
      </c>
      <c r="N392">
        <v>37</v>
      </c>
      <c r="O392" s="1">
        <v>0.96023809523809533</v>
      </c>
      <c r="P392" s="2">
        <v>45.730301093713734</v>
      </c>
      <c r="Q392" s="1">
        <v>1.1868101950511423</v>
      </c>
      <c r="R392">
        <v>2</v>
      </c>
      <c r="S392">
        <v>2</v>
      </c>
      <c r="U392">
        <v>15</v>
      </c>
      <c r="V392">
        <v>3</v>
      </c>
      <c r="W392">
        <v>1</v>
      </c>
      <c r="X392">
        <v>3</v>
      </c>
      <c r="Y392">
        <v>3</v>
      </c>
      <c r="Z392">
        <v>3</v>
      </c>
      <c r="AA392">
        <v>2</v>
      </c>
      <c r="AB392">
        <v>3</v>
      </c>
      <c r="AC392">
        <v>1</v>
      </c>
      <c r="AD392">
        <v>1</v>
      </c>
      <c r="AE392">
        <v>1</v>
      </c>
      <c r="AF392">
        <v>2</v>
      </c>
      <c r="AG392" s="1">
        <f t="shared" si="6"/>
        <v>-0.12976190476190474</v>
      </c>
    </row>
    <row r="393" spans="1:33">
      <c r="A393">
        <v>75382</v>
      </c>
      <c r="B393">
        <v>1</v>
      </c>
      <c r="C393">
        <v>54</v>
      </c>
      <c r="D393">
        <v>4</v>
      </c>
      <c r="E393">
        <v>2</v>
      </c>
      <c r="G393">
        <v>1</v>
      </c>
      <c r="H393">
        <v>3</v>
      </c>
      <c r="I393">
        <v>5</v>
      </c>
      <c r="J393">
        <v>33</v>
      </c>
      <c r="K393">
        <v>0.85</v>
      </c>
      <c r="L393">
        <v>161</v>
      </c>
      <c r="M393">
        <v>4.16</v>
      </c>
      <c r="N393">
        <v>27</v>
      </c>
      <c r="O393" s="1">
        <v>0.69545454545454544</v>
      </c>
      <c r="P393" s="2">
        <v>25.992341710955237</v>
      </c>
      <c r="Q393" s="1">
        <v>0.66949971073672576</v>
      </c>
      <c r="R393">
        <v>1</v>
      </c>
      <c r="S393">
        <v>2</v>
      </c>
      <c r="U393">
        <v>5</v>
      </c>
      <c r="V393">
        <v>2</v>
      </c>
      <c r="W393">
        <v>0</v>
      </c>
      <c r="X393">
        <v>3</v>
      </c>
      <c r="Y393">
        <v>3</v>
      </c>
      <c r="Z393">
        <v>2</v>
      </c>
      <c r="AA393">
        <v>0</v>
      </c>
      <c r="AB393">
        <v>1</v>
      </c>
      <c r="AC393">
        <v>0</v>
      </c>
      <c r="AD393">
        <v>1</v>
      </c>
      <c r="AE393">
        <v>1</v>
      </c>
      <c r="AF393">
        <v>2</v>
      </c>
      <c r="AG393" s="1">
        <f t="shared" si="6"/>
        <v>-0.15454545454545454</v>
      </c>
    </row>
    <row r="394" spans="1:33">
      <c r="A394">
        <v>75384</v>
      </c>
      <c r="B394">
        <v>1</v>
      </c>
      <c r="C394">
        <v>61</v>
      </c>
      <c r="D394">
        <v>3</v>
      </c>
      <c r="E394">
        <v>2</v>
      </c>
      <c r="G394">
        <v>1</v>
      </c>
      <c r="H394">
        <v>4</v>
      </c>
      <c r="I394">
        <v>1</v>
      </c>
      <c r="J394">
        <v>30</v>
      </c>
      <c r="K394">
        <v>0.78</v>
      </c>
      <c r="L394">
        <v>151</v>
      </c>
      <c r="M394">
        <v>3.9</v>
      </c>
      <c r="N394">
        <v>30</v>
      </c>
      <c r="O394" s="1">
        <v>0.78</v>
      </c>
      <c r="P394" s="2">
        <v>29.784738820550061</v>
      </c>
      <c r="Q394" s="1">
        <v>0.77440320933430162</v>
      </c>
      <c r="R394">
        <v>2</v>
      </c>
      <c r="S394">
        <v>2</v>
      </c>
      <c r="U394">
        <v>12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5</v>
      </c>
      <c r="AB394">
        <v>1</v>
      </c>
      <c r="AC394">
        <v>1</v>
      </c>
      <c r="AD394">
        <v>2</v>
      </c>
      <c r="AE394">
        <v>1</v>
      </c>
      <c r="AF394">
        <v>2</v>
      </c>
      <c r="AG394" s="1">
        <f t="shared" si="6"/>
        <v>0</v>
      </c>
    </row>
    <row r="395" spans="1:33">
      <c r="A395">
        <v>75390</v>
      </c>
      <c r="B395">
        <v>1</v>
      </c>
      <c r="C395">
        <v>36</v>
      </c>
      <c r="D395">
        <v>6</v>
      </c>
      <c r="E395">
        <v>2</v>
      </c>
      <c r="G395">
        <v>1</v>
      </c>
      <c r="H395">
        <v>5</v>
      </c>
      <c r="I395">
        <v>5</v>
      </c>
      <c r="J395">
        <v>33</v>
      </c>
      <c r="K395">
        <v>0.85</v>
      </c>
      <c r="L395">
        <v>209</v>
      </c>
      <c r="M395">
        <v>5.4</v>
      </c>
      <c r="N395">
        <v>30</v>
      </c>
      <c r="O395" s="1">
        <v>0.77272727272727271</v>
      </c>
      <c r="P395" s="2">
        <v>31.638006918114062</v>
      </c>
      <c r="Q395" s="1">
        <v>0.81491836001202878</v>
      </c>
      <c r="R395">
        <v>2</v>
      </c>
      <c r="U395">
        <v>14</v>
      </c>
      <c r="V395">
        <v>3</v>
      </c>
      <c r="W395">
        <v>0</v>
      </c>
      <c r="X395">
        <v>1</v>
      </c>
      <c r="Y395">
        <v>1</v>
      </c>
      <c r="Z395">
        <v>1</v>
      </c>
      <c r="AB395">
        <v>0</v>
      </c>
      <c r="AC395">
        <v>150</v>
      </c>
      <c r="AD395">
        <v>1</v>
      </c>
      <c r="AE395">
        <v>2</v>
      </c>
      <c r="AG395" s="1">
        <f t="shared" si="6"/>
        <v>-7.7272727272727271E-2</v>
      </c>
    </row>
    <row r="396" spans="1:33">
      <c r="A396">
        <v>75395</v>
      </c>
      <c r="B396">
        <v>1</v>
      </c>
      <c r="C396">
        <v>53</v>
      </c>
      <c r="D396">
        <v>4</v>
      </c>
      <c r="E396">
        <v>1</v>
      </c>
      <c r="F396">
        <v>2</v>
      </c>
      <c r="G396">
        <v>1</v>
      </c>
      <c r="H396">
        <v>4</v>
      </c>
      <c r="I396">
        <v>1</v>
      </c>
      <c r="J396">
        <v>82</v>
      </c>
      <c r="K396">
        <v>2.12</v>
      </c>
      <c r="L396">
        <v>227</v>
      </c>
      <c r="M396">
        <v>5.87</v>
      </c>
      <c r="N396">
        <v>81</v>
      </c>
      <c r="O396" s="1">
        <v>2.0941463414634147</v>
      </c>
      <c r="P396" s="2">
        <v>82.195368341456998</v>
      </c>
      <c r="Q396" s="1">
        <v>2.1250509863888882</v>
      </c>
      <c r="R396">
        <v>2</v>
      </c>
      <c r="S396">
        <v>2</v>
      </c>
      <c r="U396">
        <v>14</v>
      </c>
      <c r="V396">
        <v>3</v>
      </c>
      <c r="W396">
        <v>1</v>
      </c>
      <c r="X396">
        <v>3</v>
      </c>
      <c r="Y396">
        <v>3</v>
      </c>
      <c r="Z396">
        <v>1</v>
      </c>
      <c r="AA396">
        <v>1</v>
      </c>
      <c r="AB396">
        <v>1</v>
      </c>
      <c r="AC396">
        <v>0</v>
      </c>
      <c r="AD396">
        <v>1</v>
      </c>
      <c r="AE396">
        <v>1</v>
      </c>
      <c r="AF396">
        <v>2</v>
      </c>
      <c r="AG396" s="1">
        <f t="shared" si="6"/>
        <v>-2.5853658536585389E-2</v>
      </c>
    </row>
    <row r="397" spans="1:33">
      <c r="A397">
        <v>75404</v>
      </c>
      <c r="B397">
        <v>1</v>
      </c>
      <c r="C397">
        <v>43</v>
      </c>
      <c r="D397">
        <v>2</v>
      </c>
      <c r="E397">
        <v>1</v>
      </c>
      <c r="F397">
        <v>2</v>
      </c>
      <c r="G397">
        <v>2</v>
      </c>
      <c r="H397">
        <v>4</v>
      </c>
      <c r="I397">
        <v>1</v>
      </c>
      <c r="J397">
        <v>47</v>
      </c>
      <c r="K397">
        <v>1.22</v>
      </c>
      <c r="L397">
        <v>267</v>
      </c>
      <c r="M397">
        <v>6.9</v>
      </c>
      <c r="N397">
        <v>46</v>
      </c>
      <c r="O397" s="1">
        <v>1.1940425531914893</v>
      </c>
      <c r="P397" s="2">
        <v>47.672678824349674</v>
      </c>
      <c r="Q397" s="1">
        <v>1.2374610248022682</v>
      </c>
      <c r="R397">
        <v>2</v>
      </c>
      <c r="S397">
        <v>2</v>
      </c>
      <c r="U397">
        <v>14</v>
      </c>
      <c r="V397">
        <v>5</v>
      </c>
      <c r="W397">
        <v>3</v>
      </c>
      <c r="X397">
        <v>3</v>
      </c>
      <c r="Y397">
        <v>3</v>
      </c>
      <c r="Z397">
        <v>3</v>
      </c>
      <c r="AA397">
        <v>0</v>
      </c>
      <c r="AB397">
        <v>0</v>
      </c>
      <c r="AC397">
        <v>0</v>
      </c>
      <c r="AD397">
        <v>2</v>
      </c>
      <c r="AE397">
        <v>1</v>
      </c>
      <c r="AF397">
        <v>2</v>
      </c>
      <c r="AG397" s="1">
        <f t="shared" si="6"/>
        <v>-2.5957446808510642E-2</v>
      </c>
    </row>
    <row r="398" spans="1:33">
      <c r="A398">
        <v>75409</v>
      </c>
      <c r="B398">
        <v>1</v>
      </c>
      <c r="C398">
        <v>47</v>
      </c>
      <c r="D398">
        <v>1</v>
      </c>
      <c r="E398">
        <v>2</v>
      </c>
      <c r="G398">
        <v>2</v>
      </c>
      <c r="H398">
        <v>1</v>
      </c>
      <c r="I398">
        <v>1</v>
      </c>
      <c r="J398">
        <v>48</v>
      </c>
      <c r="K398">
        <v>1.24</v>
      </c>
      <c r="L398">
        <v>252</v>
      </c>
      <c r="M398">
        <v>6.52</v>
      </c>
      <c r="N398">
        <v>50</v>
      </c>
      <c r="O398" s="1">
        <v>1.2916666666666667</v>
      </c>
      <c r="P398" s="2">
        <v>53.143275238873372</v>
      </c>
      <c r="Q398" s="1">
        <v>1.3728679436708955</v>
      </c>
      <c r="R398">
        <v>1</v>
      </c>
      <c r="S398">
        <v>2</v>
      </c>
      <c r="U398">
        <v>7</v>
      </c>
      <c r="V398">
        <v>4</v>
      </c>
      <c r="W398">
        <v>0</v>
      </c>
      <c r="AB398">
        <v>0</v>
      </c>
      <c r="AC398">
        <v>0</v>
      </c>
      <c r="AD398">
        <v>2</v>
      </c>
      <c r="AE398">
        <v>1</v>
      </c>
      <c r="AF398">
        <v>2</v>
      </c>
      <c r="AG398" s="1">
        <f t="shared" si="6"/>
        <v>5.166666666666675E-2</v>
      </c>
    </row>
    <row r="399" spans="1:33">
      <c r="A399">
        <v>75414</v>
      </c>
      <c r="B399">
        <v>1</v>
      </c>
      <c r="C399">
        <v>56</v>
      </c>
      <c r="D399">
        <v>6</v>
      </c>
      <c r="E399">
        <v>2</v>
      </c>
      <c r="G399">
        <v>1</v>
      </c>
      <c r="H399">
        <v>5</v>
      </c>
      <c r="I399">
        <v>1</v>
      </c>
      <c r="J399">
        <v>112</v>
      </c>
      <c r="K399">
        <v>2.9</v>
      </c>
      <c r="L399">
        <v>230</v>
      </c>
      <c r="M399">
        <v>5.95</v>
      </c>
      <c r="N399">
        <v>119</v>
      </c>
      <c r="O399" s="1">
        <v>3.0812499999999998</v>
      </c>
      <c r="P399" s="2">
        <v>113.9515328792691</v>
      </c>
      <c r="Q399" s="1">
        <v>2.950530762052503</v>
      </c>
      <c r="R399">
        <v>2</v>
      </c>
      <c r="S399">
        <v>2</v>
      </c>
      <c r="U399">
        <v>14</v>
      </c>
      <c r="V399">
        <v>3</v>
      </c>
      <c r="W399">
        <v>3</v>
      </c>
      <c r="X399">
        <v>3</v>
      </c>
      <c r="Y399">
        <v>3</v>
      </c>
      <c r="Z399">
        <v>3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2</v>
      </c>
      <c r="AG399" s="1">
        <f t="shared" si="6"/>
        <v>0.18124999999999991</v>
      </c>
    </row>
    <row r="400" spans="1:33">
      <c r="A400">
        <v>75416</v>
      </c>
      <c r="B400">
        <v>1</v>
      </c>
      <c r="C400">
        <v>61</v>
      </c>
      <c r="D400">
        <v>3</v>
      </c>
      <c r="E400">
        <v>1</v>
      </c>
      <c r="F400">
        <v>1</v>
      </c>
      <c r="G400">
        <v>1</v>
      </c>
      <c r="H400">
        <v>4</v>
      </c>
      <c r="I400">
        <v>1</v>
      </c>
      <c r="J400">
        <v>22</v>
      </c>
      <c r="K400">
        <v>0.56999999999999995</v>
      </c>
      <c r="L400">
        <v>196</v>
      </c>
      <c r="M400">
        <v>5.07</v>
      </c>
      <c r="N400">
        <v>19</v>
      </c>
      <c r="O400" s="1">
        <v>0.4922727272727272</v>
      </c>
      <c r="P400" s="2">
        <v>18.174941632468197</v>
      </c>
      <c r="Q400" s="1">
        <v>0.47089621502303963</v>
      </c>
      <c r="R400">
        <v>1</v>
      </c>
      <c r="S400">
        <v>1</v>
      </c>
      <c r="T400">
        <v>1</v>
      </c>
      <c r="U400">
        <v>4</v>
      </c>
      <c r="V400">
        <v>4</v>
      </c>
      <c r="W400">
        <v>3</v>
      </c>
      <c r="X400">
        <v>3</v>
      </c>
      <c r="Y400">
        <v>3</v>
      </c>
      <c r="Z400">
        <v>3</v>
      </c>
      <c r="AA400">
        <v>1</v>
      </c>
      <c r="AB400">
        <v>0</v>
      </c>
      <c r="AC400">
        <v>0</v>
      </c>
      <c r="AD400">
        <v>1</v>
      </c>
      <c r="AE400">
        <v>1</v>
      </c>
      <c r="AF400">
        <v>2</v>
      </c>
      <c r="AG400" s="1">
        <f t="shared" si="6"/>
        <v>-7.7727272727272756E-2</v>
      </c>
    </row>
    <row r="401" spans="1:33">
      <c r="A401">
        <v>75418</v>
      </c>
      <c r="B401">
        <v>1</v>
      </c>
      <c r="C401">
        <v>64</v>
      </c>
      <c r="D401">
        <v>4</v>
      </c>
      <c r="E401">
        <v>2</v>
      </c>
      <c r="G401">
        <v>1</v>
      </c>
      <c r="H401">
        <v>4</v>
      </c>
      <c r="I401">
        <v>1</v>
      </c>
      <c r="J401">
        <v>55</v>
      </c>
      <c r="K401">
        <v>1.42</v>
      </c>
      <c r="L401">
        <v>202</v>
      </c>
      <c r="M401">
        <v>5.22</v>
      </c>
      <c r="N401">
        <v>58</v>
      </c>
      <c r="O401" s="1">
        <v>1.4974545454545454</v>
      </c>
      <c r="P401" s="2">
        <v>51.221133328183697</v>
      </c>
      <c r="Q401" s="1">
        <v>1.3224365332003791</v>
      </c>
      <c r="R401">
        <v>1</v>
      </c>
      <c r="S401">
        <v>2</v>
      </c>
      <c r="U401">
        <v>14</v>
      </c>
      <c r="V401">
        <v>3</v>
      </c>
      <c r="W401">
        <v>2</v>
      </c>
      <c r="AB401">
        <v>0</v>
      </c>
      <c r="AC401">
        <v>0</v>
      </c>
      <c r="AD401">
        <v>1</v>
      </c>
      <c r="AE401">
        <v>1</v>
      </c>
      <c r="AF401">
        <v>2</v>
      </c>
      <c r="AG401" s="1">
        <f t="shared" si="6"/>
        <v>7.7454545454545443E-2</v>
      </c>
    </row>
    <row r="402" spans="1:33">
      <c r="A402">
        <v>75424</v>
      </c>
      <c r="B402">
        <v>1</v>
      </c>
      <c r="C402">
        <v>42</v>
      </c>
      <c r="D402">
        <v>2</v>
      </c>
      <c r="E402">
        <v>2</v>
      </c>
      <c r="G402">
        <v>77</v>
      </c>
      <c r="H402">
        <v>5</v>
      </c>
      <c r="I402">
        <v>1</v>
      </c>
      <c r="J402">
        <v>44</v>
      </c>
      <c r="K402">
        <v>1.1399999999999999</v>
      </c>
      <c r="L402">
        <v>232</v>
      </c>
      <c r="M402">
        <v>6</v>
      </c>
      <c r="N402">
        <v>42</v>
      </c>
      <c r="O402" s="1">
        <v>1.0881818181818181</v>
      </c>
      <c r="P402" s="2">
        <v>41.427073397707233</v>
      </c>
      <c r="Q402" s="1">
        <v>1.0733378107587781</v>
      </c>
      <c r="R402">
        <v>1</v>
      </c>
      <c r="S402">
        <v>2</v>
      </c>
      <c r="U402">
        <v>77</v>
      </c>
      <c r="V402">
        <v>1</v>
      </c>
      <c r="W402">
        <v>0</v>
      </c>
      <c r="AB402">
        <v>9999</v>
      </c>
      <c r="AC402">
        <v>0</v>
      </c>
      <c r="AD402">
        <v>2</v>
      </c>
      <c r="AE402">
        <v>1</v>
      </c>
      <c r="AF402">
        <v>2</v>
      </c>
      <c r="AG402" s="1">
        <f t="shared" si="6"/>
        <v>-5.1818181818181763E-2</v>
      </c>
    </row>
    <row r="403" spans="1:33">
      <c r="A403">
        <v>75426</v>
      </c>
      <c r="B403">
        <v>1</v>
      </c>
      <c r="C403">
        <v>24</v>
      </c>
      <c r="D403">
        <v>3</v>
      </c>
      <c r="E403">
        <v>2</v>
      </c>
      <c r="G403">
        <v>1</v>
      </c>
      <c r="H403">
        <v>5</v>
      </c>
      <c r="I403">
        <v>5</v>
      </c>
      <c r="J403">
        <v>54</v>
      </c>
      <c r="K403">
        <v>1.4</v>
      </c>
      <c r="L403">
        <v>138</v>
      </c>
      <c r="M403">
        <v>3.57</v>
      </c>
      <c r="N403">
        <v>53</v>
      </c>
      <c r="O403" s="1">
        <v>1.3740740740740738</v>
      </c>
      <c r="P403" s="2">
        <v>48.278597835460864</v>
      </c>
      <c r="Q403" s="1">
        <v>1.2516673512897261</v>
      </c>
      <c r="R403">
        <v>2</v>
      </c>
      <c r="U403">
        <v>12</v>
      </c>
      <c r="V403">
        <v>2</v>
      </c>
      <c r="W403">
        <v>3</v>
      </c>
      <c r="X403">
        <v>3</v>
      </c>
      <c r="Y403">
        <v>3</v>
      </c>
      <c r="Z403">
        <v>3</v>
      </c>
      <c r="AA403">
        <v>4</v>
      </c>
      <c r="AB403">
        <v>0</v>
      </c>
      <c r="AC403">
        <v>1</v>
      </c>
      <c r="AD403">
        <v>1</v>
      </c>
      <c r="AE403">
        <v>1</v>
      </c>
      <c r="AF403">
        <v>2</v>
      </c>
      <c r="AG403" s="1">
        <f t="shared" si="6"/>
        <v>-2.592592592592613E-2</v>
      </c>
    </row>
    <row r="404" spans="1:33">
      <c r="A404">
        <v>75432</v>
      </c>
      <c r="B404">
        <v>1</v>
      </c>
      <c r="C404">
        <v>23</v>
      </c>
      <c r="D404">
        <v>3</v>
      </c>
      <c r="E404">
        <v>2</v>
      </c>
      <c r="G404">
        <v>1</v>
      </c>
      <c r="H404">
        <v>4</v>
      </c>
      <c r="I404">
        <v>1</v>
      </c>
      <c r="J404">
        <v>44</v>
      </c>
      <c r="K404">
        <v>1.1399999999999999</v>
      </c>
      <c r="L404">
        <v>166</v>
      </c>
      <c r="M404">
        <v>4.29</v>
      </c>
      <c r="N404">
        <v>50</v>
      </c>
      <c r="O404" s="1">
        <v>1.2954545454545452</v>
      </c>
      <c r="P404" s="2">
        <v>47.876147352051142</v>
      </c>
      <c r="Q404" s="1">
        <v>1.2404274541213249</v>
      </c>
      <c r="R404">
        <v>1</v>
      </c>
      <c r="U404">
        <v>77</v>
      </c>
      <c r="V404">
        <v>4</v>
      </c>
      <c r="W404">
        <v>2</v>
      </c>
      <c r="X404">
        <v>2</v>
      </c>
      <c r="Y404">
        <v>2</v>
      </c>
      <c r="Z404">
        <v>2</v>
      </c>
      <c r="AB404">
        <v>1</v>
      </c>
      <c r="AC404">
        <v>0</v>
      </c>
      <c r="AD404">
        <v>1</v>
      </c>
      <c r="AE404">
        <v>2</v>
      </c>
      <c r="AG404" s="1">
        <f t="shared" si="6"/>
        <v>0.15545454545454529</v>
      </c>
    </row>
    <row r="405" spans="1:33">
      <c r="A405">
        <v>75440</v>
      </c>
      <c r="B405">
        <v>1</v>
      </c>
      <c r="C405">
        <v>59</v>
      </c>
      <c r="D405">
        <v>2</v>
      </c>
      <c r="E405">
        <v>2</v>
      </c>
      <c r="G405">
        <v>2</v>
      </c>
      <c r="H405">
        <v>1</v>
      </c>
      <c r="I405">
        <v>5</v>
      </c>
      <c r="J405">
        <v>77</v>
      </c>
      <c r="K405">
        <v>1.99</v>
      </c>
      <c r="L405">
        <v>232</v>
      </c>
      <c r="M405">
        <v>6</v>
      </c>
      <c r="N405">
        <v>74</v>
      </c>
      <c r="O405" s="1">
        <v>1.9124675324675324</v>
      </c>
      <c r="P405" s="2">
        <v>68.642435882564868</v>
      </c>
      <c r="Q405" s="1">
        <v>1.7740058104714815</v>
      </c>
      <c r="R405">
        <v>1</v>
      </c>
      <c r="S405">
        <v>2</v>
      </c>
      <c r="U405">
        <v>14</v>
      </c>
      <c r="V405">
        <v>3</v>
      </c>
      <c r="W405">
        <v>3</v>
      </c>
      <c r="X405">
        <v>3</v>
      </c>
      <c r="Y405">
        <v>3</v>
      </c>
      <c r="Z405">
        <v>3</v>
      </c>
      <c r="AA405">
        <v>5</v>
      </c>
      <c r="AB405">
        <v>0</v>
      </c>
      <c r="AC405">
        <v>0</v>
      </c>
      <c r="AD405">
        <v>1</v>
      </c>
      <c r="AE405">
        <v>1</v>
      </c>
      <c r="AF405">
        <v>2</v>
      </c>
      <c r="AG405" s="1">
        <f t="shared" si="6"/>
        <v>-7.7532467532467564E-2</v>
      </c>
    </row>
    <row r="406" spans="1:33">
      <c r="A406">
        <v>75443</v>
      </c>
      <c r="B406">
        <v>1</v>
      </c>
      <c r="C406">
        <v>74</v>
      </c>
      <c r="D406">
        <v>3</v>
      </c>
      <c r="E406">
        <v>2</v>
      </c>
      <c r="G406">
        <v>1</v>
      </c>
      <c r="H406">
        <v>3</v>
      </c>
      <c r="I406">
        <v>1</v>
      </c>
      <c r="J406">
        <v>36</v>
      </c>
      <c r="K406">
        <v>0.93</v>
      </c>
      <c r="L406">
        <v>167</v>
      </c>
      <c r="M406">
        <v>4.32</v>
      </c>
      <c r="N406">
        <v>30</v>
      </c>
      <c r="O406" s="1">
        <v>0.77500000000000002</v>
      </c>
      <c r="P406" s="2">
        <v>37.342177977031717</v>
      </c>
      <c r="Q406" s="1">
        <v>0.96467293107331942</v>
      </c>
      <c r="R406">
        <v>1</v>
      </c>
      <c r="S406">
        <v>2</v>
      </c>
      <c r="U406">
        <v>4</v>
      </c>
      <c r="V406">
        <v>3</v>
      </c>
      <c r="W406">
        <v>3</v>
      </c>
      <c r="X406">
        <v>3</v>
      </c>
      <c r="Y406">
        <v>3</v>
      </c>
      <c r="Z406">
        <v>3</v>
      </c>
      <c r="AA406">
        <v>1</v>
      </c>
      <c r="AB406">
        <v>0</v>
      </c>
      <c r="AC406">
        <v>0</v>
      </c>
      <c r="AD406">
        <v>1</v>
      </c>
      <c r="AE406">
        <v>1</v>
      </c>
      <c r="AF406">
        <v>2</v>
      </c>
      <c r="AG406" s="1">
        <f t="shared" si="6"/>
        <v>-0.15500000000000003</v>
      </c>
    </row>
    <row r="407" spans="1:33">
      <c r="A407">
        <v>75445</v>
      </c>
      <c r="B407">
        <v>1</v>
      </c>
      <c r="C407">
        <v>21</v>
      </c>
      <c r="D407">
        <v>3</v>
      </c>
      <c r="E407">
        <v>2</v>
      </c>
      <c r="G407">
        <v>1</v>
      </c>
      <c r="H407">
        <v>4</v>
      </c>
      <c r="I407">
        <v>5</v>
      </c>
      <c r="J407">
        <v>37</v>
      </c>
      <c r="K407">
        <v>0.96</v>
      </c>
      <c r="L407">
        <v>195</v>
      </c>
      <c r="M407">
        <v>5.04</v>
      </c>
      <c r="N407">
        <v>42</v>
      </c>
      <c r="O407" s="1">
        <v>1.0897297297297297</v>
      </c>
      <c r="P407" s="2">
        <v>41.995057363291636</v>
      </c>
      <c r="Q407" s="1">
        <v>1.0896014883448639</v>
      </c>
      <c r="R407">
        <v>1</v>
      </c>
      <c r="U407">
        <v>8</v>
      </c>
      <c r="V407">
        <v>3</v>
      </c>
      <c r="W407">
        <v>3</v>
      </c>
      <c r="X407">
        <v>3</v>
      </c>
      <c r="Y407">
        <v>3</v>
      </c>
      <c r="Z407">
        <v>2</v>
      </c>
      <c r="AA407">
        <v>1</v>
      </c>
      <c r="AB407">
        <v>6</v>
      </c>
      <c r="AC407">
        <v>3</v>
      </c>
      <c r="AD407">
        <v>1</v>
      </c>
      <c r="AE407">
        <v>9</v>
      </c>
      <c r="AG407" s="1">
        <f t="shared" si="6"/>
        <v>0.12972972972972974</v>
      </c>
    </row>
    <row r="408" spans="1:33">
      <c r="A408">
        <v>75446</v>
      </c>
      <c r="B408">
        <v>1</v>
      </c>
      <c r="C408">
        <v>23</v>
      </c>
      <c r="D408">
        <v>1</v>
      </c>
      <c r="E408">
        <v>2</v>
      </c>
      <c r="G408">
        <v>2</v>
      </c>
      <c r="H408">
        <v>2</v>
      </c>
      <c r="I408">
        <v>1</v>
      </c>
      <c r="J408">
        <v>41</v>
      </c>
      <c r="K408">
        <v>1.06</v>
      </c>
      <c r="L408">
        <v>193</v>
      </c>
      <c r="M408">
        <v>4.99</v>
      </c>
      <c r="N408">
        <v>50</v>
      </c>
      <c r="O408" s="1">
        <v>1.2926829268292683</v>
      </c>
      <c r="P408" s="2">
        <v>36.410560057909642</v>
      </c>
      <c r="Q408" s="1">
        <v>0.94134618686302984</v>
      </c>
      <c r="R408">
        <v>2</v>
      </c>
      <c r="U408">
        <v>8</v>
      </c>
      <c r="V408">
        <v>3</v>
      </c>
      <c r="W408">
        <v>0</v>
      </c>
      <c r="AA408">
        <v>10</v>
      </c>
      <c r="AB408">
        <v>0</v>
      </c>
      <c r="AC408">
        <v>0</v>
      </c>
      <c r="AD408">
        <v>1</v>
      </c>
      <c r="AE408">
        <v>2</v>
      </c>
      <c r="AG408" s="1">
        <f t="shared" si="6"/>
        <v>0.23268292682926828</v>
      </c>
    </row>
    <row r="409" spans="1:33">
      <c r="A409">
        <v>75451</v>
      </c>
      <c r="B409">
        <v>1</v>
      </c>
      <c r="C409">
        <v>56</v>
      </c>
      <c r="D409">
        <v>4</v>
      </c>
      <c r="E409">
        <v>1</v>
      </c>
      <c r="F409">
        <v>1</v>
      </c>
      <c r="G409">
        <v>1</v>
      </c>
      <c r="H409">
        <v>4</v>
      </c>
      <c r="I409">
        <v>4</v>
      </c>
      <c r="J409">
        <v>44</v>
      </c>
      <c r="K409">
        <v>1.1399999999999999</v>
      </c>
      <c r="L409">
        <v>214</v>
      </c>
      <c r="M409">
        <v>5.53</v>
      </c>
      <c r="N409">
        <v>44</v>
      </c>
      <c r="O409" s="1">
        <v>1.1399999999999999</v>
      </c>
      <c r="P409" s="2">
        <v>43.643703440056207</v>
      </c>
      <c r="Q409" s="1">
        <v>1.1307686800378198</v>
      </c>
      <c r="R409">
        <v>1</v>
      </c>
      <c r="S409">
        <v>2</v>
      </c>
      <c r="U409">
        <v>14</v>
      </c>
      <c r="V409">
        <v>3</v>
      </c>
      <c r="W409">
        <v>1</v>
      </c>
      <c r="AA409">
        <v>4</v>
      </c>
      <c r="AB409">
        <v>3</v>
      </c>
      <c r="AC409">
        <v>0</v>
      </c>
      <c r="AD409">
        <v>1</v>
      </c>
      <c r="AE409">
        <v>1</v>
      </c>
      <c r="AF409">
        <v>2</v>
      </c>
      <c r="AG409" s="1">
        <f t="shared" si="6"/>
        <v>0</v>
      </c>
    </row>
    <row r="410" spans="1:33">
      <c r="A410">
        <v>75456</v>
      </c>
      <c r="B410">
        <v>1</v>
      </c>
      <c r="C410">
        <v>80</v>
      </c>
      <c r="D410">
        <v>3</v>
      </c>
      <c r="E410">
        <v>1</v>
      </c>
      <c r="F410">
        <v>1</v>
      </c>
      <c r="G410">
        <v>1</v>
      </c>
      <c r="H410">
        <v>5</v>
      </c>
      <c r="I410">
        <v>2</v>
      </c>
      <c r="J410">
        <v>54</v>
      </c>
      <c r="K410">
        <v>1.4</v>
      </c>
      <c r="L410">
        <v>162</v>
      </c>
      <c r="M410">
        <v>4.1900000000000004</v>
      </c>
      <c r="N410">
        <v>63</v>
      </c>
      <c r="O410" s="1">
        <v>1.6333333333333331</v>
      </c>
      <c r="P410" s="2">
        <v>59.254856522024042</v>
      </c>
      <c r="Q410" s="1">
        <v>1.5362370209413641</v>
      </c>
      <c r="R410">
        <v>2</v>
      </c>
      <c r="S410">
        <v>2</v>
      </c>
      <c r="U410">
        <v>8</v>
      </c>
      <c r="V410">
        <v>2</v>
      </c>
      <c r="W410">
        <v>2</v>
      </c>
      <c r="AA410">
        <v>0</v>
      </c>
      <c r="AB410">
        <v>30</v>
      </c>
      <c r="AC410">
        <v>0</v>
      </c>
      <c r="AD410">
        <v>2</v>
      </c>
      <c r="AE410">
        <v>1</v>
      </c>
      <c r="AF410">
        <v>2</v>
      </c>
      <c r="AG410" s="1">
        <f t="shared" si="6"/>
        <v>0.23333333333333317</v>
      </c>
    </row>
    <row r="411" spans="1:33">
      <c r="A411">
        <v>75457</v>
      </c>
      <c r="B411">
        <v>1</v>
      </c>
      <c r="C411">
        <v>27</v>
      </c>
      <c r="D411">
        <v>3</v>
      </c>
      <c r="E411">
        <v>2</v>
      </c>
      <c r="G411">
        <v>1</v>
      </c>
      <c r="H411">
        <v>3</v>
      </c>
      <c r="I411">
        <v>3</v>
      </c>
      <c r="J411">
        <v>57</v>
      </c>
      <c r="K411">
        <v>1.47</v>
      </c>
      <c r="L411">
        <v>157</v>
      </c>
      <c r="M411">
        <v>4.0599999999999996</v>
      </c>
      <c r="N411">
        <v>58</v>
      </c>
      <c r="O411" s="1">
        <v>1.4957894736842106</v>
      </c>
      <c r="P411" s="2">
        <v>59.04092457900768</v>
      </c>
      <c r="Q411" s="1">
        <v>1.5226343707217771</v>
      </c>
      <c r="R411">
        <v>1</v>
      </c>
      <c r="U411">
        <v>15</v>
      </c>
      <c r="V411">
        <v>4</v>
      </c>
      <c r="W411">
        <v>3</v>
      </c>
      <c r="X411">
        <v>3</v>
      </c>
      <c r="Y411">
        <v>3</v>
      </c>
      <c r="Z411">
        <v>3</v>
      </c>
      <c r="AA411">
        <v>2</v>
      </c>
      <c r="AB411">
        <v>60</v>
      </c>
      <c r="AC411">
        <v>0</v>
      </c>
      <c r="AD411">
        <v>1</v>
      </c>
      <c r="AE411">
        <v>1</v>
      </c>
      <c r="AF411">
        <v>2</v>
      </c>
      <c r="AG411" s="1">
        <f t="shared" si="6"/>
        <v>2.5789473684210584E-2</v>
      </c>
    </row>
    <row r="412" spans="1:33">
      <c r="A412">
        <v>75458</v>
      </c>
      <c r="B412">
        <v>1</v>
      </c>
      <c r="C412">
        <v>61</v>
      </c>
      <c r="D412">
        <v>3</v>
      </c>
      <c r="E412">
        <v>2</v>
      </c>
      <c r="G412">
        <v>1</v>
      </c>
      <c r="H412">
        <v>4</v>
      </c>
      <c r="I412">
        <v>1</v>
      </c>
      <c r="J412">
        <v>46</v>
      </c>
      <c r="K412">
        <v>1.19</v>
      </c>
      <c r="L412">
        <v>133</v>
      </c>
      <c r="M412">
        <v>3.44</v>
      </c>
      <c r="N412">
        <v>41</v>
      </c>
      <c r="O412" s="1">
        <v>1.0606521739130435</v>
      </c>
      <c r="P412" s="2">
        <v>45.786187853934329</v>
      </c>
      <c r="Q412" s="1">
        <v>1.1844687727430838</v>
      </c>
      <c r="R412">
        <v>2</v>
      </c>
      <c r="S412">
        <v>1</v>
      </c>
      <c r="T412">
        <v>2</v>
      </c>
      <c r="U412">
        <v>14</v>
      </c>
      <c r="V412">
        <v>3</v>
      </c>
      <c r="W412">
        <v>3</v>
      </c>
      <c r="X412">
        <v>3</v>
      </c>
      <c r="Y412">
        <v>3</v>
      </c>
      <c r="Z412">
        <v>3</v>
      </c>
      <c r="AA412">
        <v>3</v>
      </c>
      <c r="AB412">
        <v>5</v>
      </c>
      <c r="AC412">
        <v>15</v>
      </c>
      <c r="AD412">
        <v>1</v>
      </c>
      <c r="AE412">
        <v>1</v>
      </c>
      <c r="AF412">
        <v>2</v>
      </c>
      <c r="AG412" s="1">
        <f t="shared" si="6"/>
        <v>-0.1293478260869565</v>
      </c>
    </row>
    <row r="413" spans="1:33">
      <c r="A413">
        <v>75461</v>
      </c>
      <c r="B413">
        <v>1</v>
      </c>
      <c r="C413">
        <v>63</v>
      </c>
      <c r="D413">
        <v>4</v>
      </c>
      <c r="E413">
        <v>2</v>
      </c>
      <c r="G413">
        <v>1</v>
      </c>
      <c r="H413">
        <v>3</v>
      </c>
      <c r="I413">
        <v>3</v>
      </c>
      <c r="J413">
        <v>54</v>
      </c>
      <c r="K413">
        <v>1.4</v>
      </c>
      <c r="L413">
        <v>169</v>
      </c>
      <c r="M413">
        <v>4.37</v>
      </c>
      <c r="N413">
        <v>49</v>
      </c>
      <c r="O413" s="1">
        <v>1.2703703703703704</v>
      </c>
      <c r="P413" s="2">
        <v>50.709510986550868</v>
      </c>
      <c r="Q413" s="1">
        <v>1.3146910255772448</v>
      </c>
      <c r="R413">
        <v>1</v>
      </c>
      <c r="S413">
        <v>2</v>
      </c>
      <c r="U413">
        <v>3</v>
      </c>
      <c r="V413">
        <v>3</v>
      </c>
      <c r="W413">
        <v>0</v>
      </c>
      <c r="AB413">
        <v>0</v>
      </c>
      <c r="AC413">
        <v>0</v>
      </c>
      <c r="AD413">
        <v>2</v>
      </c>
      <c r="AE413">
        <v>2</v>
      </c>
      <c r="AG413" s="1">
        <f t="shared" si="6"/>
        <v>-0.12962962962962954</v>
      </c>
    </row>
    <row r="414" spans="1:33">
      <c r="A414">
        <v>75468</v>
      </c>
      <c r="B414">
        <v>1</v>
      </c>
      <c r="C414">
        <v>54</v>
      </c>
      <c r="D414">
        <v>3</v>
      </c>
      <c r="E414">
        <v>2</v>
      </c>
      <c r="G414">
        <v>1</v>
      </c>
      <c r="H414">
        <v>5</v>
      </c>
      <c r="I414">
        <v>1</v>
      </c>
      <c r="J414">
        <v>44</v>
      </c>
      <c r="K414">
        <v>1.1399999999999999</v>
      </c>
      <c r="L414">
        <v>168</v>
      </c>
      <c r="M414">
        <v>4.34</v>
      </c>
      <c r="N414">
        <v>47</v>
      </c>
      <c r="O414" s="1">
        <v>1.2177272727272728</v>
      </c>
      <c r="P414" s="2">
        <v>37.885343765085665</v>
      </c>
      <c r="Q414" s="1">
        <v>0.98157481573176486</v>
      </c>
      <c r="R414">
        <v>2</v>
      </c>
      <c r="S414">
        <v>2</v>
      </c>
      <c r="U414">
        <v>15</v>
      </c>
      <c r="V414">
        <v>4</v>
      </c>
      <c r="W414">
        <v>2</v>
      </c>
      <c r="X414">
        <v>3</v>
      </c>
      <c r="Y414">
        <v>3</v>
      </c>
      <c r="Z414">
        <v>3</v>
      </c>
      <c r="AA414">
        <v>1</v>
      </c>
      <c r="AB414">
        <v>0</v>
      </c>
      <c r="AC414">
        <v>0</v>
      </c>
      <c r="AD414">
        <v>1</v>
      </c>
      <c r="AE414">
        <v>1</v>
      </c>
      <c r="AF414">
        <v>1</v>
      </c>
      <c r="AG414" s="1">
        <f t="shared" si="6"/>
        <v>7.7727272727272867E-2</v>
      </c>
    </row>
    <row r="415" spans="1:33">
      <c r="A415">
        <v>75479</v>
      </c>
      <c r="B415">
        <v>1</v>
      </c>
      <c r="C415">
        <v>66</v>
      </c>
      <c r="D415">
        <v>4</v>
      </c>
      <c r="E415">
        <v>2</v>
      </c>
      <c r="G415">
        <v>1</v>
      </c>
      <c r="H415">
        <v>3</v>
      </c>
      <c r="I415">
        <v>3</v>
      </c>
      <c r="J415">
        <v>60</v>
      </c>
      <c r="K415">
        <v>1.55</v>
      </c>
      <c r="L415">
        <v>162</v>
      </c>
      <c r="M415">
        <v>4.1900000000000004</v>
      </c>
      <c r="N415">
        <v>69</v>
      </c>
      <c r="O415" s="1">
        <v>1.7825</v>
      </c>
      <c r="P415" s="2">
        <v>60.046995730947884</v>
      </c>
      <c r="Q415" s="1">
        <v>1.5512140563828205</v>
      </c>
      <c r="R415">
        <v>1</v>
      </c>
      <c r="S415">
        <v>1</v>
      </c>
      <c r="T415">
        <v>2</v>
      </c>
      <c r="U415">
        <v>10</v>
      </c>
      <c r="V415">
        <v>4</v>
      </c>
      <c r="W415">
        <v>0</v>
      </c>
      <c r="X415">
        <v>3</v>
      </c>
      <c r="Y415">
        <v>3</v>
      </c>
      <c r="Z415">
        <v>0</v>
      </c>
      <c r="AB415">
        <v>0</v>
      </c>
      <c r="AC415">
        <v>0</v>
      </c>
      <c r="AD415">
        <v>2</v>
      </c>
      <c r="AE415">
        <v>1</v>
      </c>
      <c r="AF415">
        <v>2</v>
      </c>
      <c r="AG415" s="1">
        <f t="shared" si="6"/>
        <v>0.23249999999999993</v>
      </c>
    </row>
    <row r="416" spans="1:33">
      <c r="A416">
        <v>75483</v>
      </c>
      <c r="B416">
        <v>1</v>
      </c>
      <c r="C416">
        <v>57</v>
      </c>
      <c r="D416">
        <v>4</v>
      </c>
      <c r="E416">
        <v>2</v>
      </c>
      <c r="G416">
        <v>1</v>
      </c>
      <c r="H416">
        <v>2</v>
      </c>
      <c r="I416">
        <v>1</v>
      </c>
      <c r="J416">
        <v>60</v>
      </c>
      <c r="K416">
        <v>1.55</v>
      </c>
      <c r="L416">
        <v>152</v>
      </c>
      <c r="M416">
        <v>3.93</v>
      </c>
      <c r="N416">
        <v>66</v>
      </c>
      <c r="O416" s="1">
        <v>1.7049999999999998</v>
      </c>
      <c r="P416" s="2">
        <v>62.269228527695418</v>
      </c>
      <c r="Q416" s="1">
        <v>1.608621736965465</v>
      </c>
      <c r="R416">
        <v>2</v>
      </c>
      <c r="S416">
        <v>2</v>
      </c>
      <c r="U416">
        <v>1</v>
      </c>
      <c r="V416">
        <v>3</v>
      </c>
      <c r="W416">
        <v>3</v>
      </c>
      <c r="X416">
        <v>3</v>
      </c>
      <c r="Y416">
        <v>3</v>
      </c>
      <c r="Z416">
        <v>3</v>
      </c>
      <c r="AB416">
        <v>0</v>
      </c>
      <c r="AC416">
        <v>0</v>
      </c>
      <c r="AD416">
        <v>1</v>
      </c>
      <c r="AE416">
        <v>2</v>
      </c>
      <c r="AG416" s="1">
        <f t="shared" si="6"/>
        <v>0.1549999999999998</v>
      </c>
    </row>
    <row r="417" spans="1:33">
      <c r="A417">
        <v>75486</v>
      </c>
      <c r="B417">
        <v>1</v>
      </c>
      <c r="C417">
        <v>37</v>
      </c>
      <c r="D417">
        <v>1</v>
      </c>
      <c r="E417">
        <v>2</v>
      </c>
      <c r="G417">
        <v>1</v>
      </c>
      <c r="H417">
        <v>4</v>
      </c>
      <c r="I417">
        <v>1</v>
      </c>
      <c r="J417">
        <v>50</v>
      </c>
      <c r="K417">
        <v>1.29</v>
      </c>
      <c r="L417">
        <v>190</v>
      </c>
      <c r="M417">
        <v>4.91</v>
      </c>
      <c r="N417">
        <v>57</v>
      </c>
      <c r="O417" s="1">
        <v>1.4706000000000001</v>
      </c>
      <c r="P417" s="2">
        <v>51.271435230337502</v>
      </c>
      <c r="Q417" s="1">
        <v>1.3228030289427075</v>
      </c>
      <c r="R417">
        <v>1</v>
      </c>
      <c r="U417">
        <v>10</v>
      </c>
      <c r="V417">
        <v>4</v>
      </c>
      <c r="W417">
        <v>3</v>
      </c>
      <c r="X417">
        <v>3</v>
      </c>
      <c r="Y417">
        <v>3</v>
      </c>
      <c r="Z417">
        <v>3</v>
      </c>
      <c r="AA417">
        <v>2</v>
      </c>
      <c r="AB417">
        <v>0</v>
      </c>
      <c r="AC417">
        <v>4</v>
      </c>
      <c r="AD417">
        <v>1</v>
      </c>
      <c r="AE417">
        <v>1</v>
      </c>
      <c r="AF417">
        <v>2</v>
      </c>
      <c r="AG417" s="1">
        <f t="shared" si="6"/>
        <v>0.18060000000000009</v>
      </c>
    </row>
    <row r="418" spans="1:33">
      <c r="A418">
        <v>75487</v>
      </c>
      <c r="B418">
        <v>1</v>
      </c>
      <c r="C418">
        <v>51</v>
      </c>
      <c r="D418">
        <v>1</v>
      </c>
      <c r="E418">
        <v>2</v>
      </c>
      <c r="G418">
        <v>2</v>
      </c>
      <c r="H418">
        <v>4</v>
      </c>
      <c r="I418">
        <v>1</v>
      </c>
      <c r="J418">
        <v>73</v>
      </c>
      <c r="K418">
        <v>1.89</v>
      </c>
      <c r="L418">
        <v>188</v>
      </c>
      <c r="M418">
        <v>4.8600000000000003</v>
      </c>
      <c r="N418">
        <v>81</v>
      </c>
      <c r="O418" s="1">
        <v>2.0971232876712329</v>
      </c>
      <c r="P418" s="2">
        <v>69.506432126553761</v>
      </c>
      <c r="Q418" s="1">
        <v>1.799550092043652</v>
      </c>
      <c r="R418">
        <v>1</v>
      </c>
      <c r="S418">
        <v>1</v>
      </c>
      <c r="T418">
        <v>2</v>
      </c>
      <c r="U418">
        <v>77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1</v>
      </c>
      <c r="AB418">
        <v>0</v>
      </c>
      <c r="AC418">
        <v>0</v>
      </c>
      <c r="AD418">
        <v>1</v>
      </c>
      <c r="AE418">
        <v>7</v>
      </c>
      <c r="AG418" s="1">
        <f t="shared" si="6"/>
        <v>0.207123287671233</v>
      </c>
    </row>
    <row r="419" spans="1:33">
      <c r="A419">
        <v>75490</v>
      </c>
      <c r="B419">
        <v>1</v>
      </c>
      <c r="C419">
        <v>28</v>
      </c>
      <c r="D419">
        <v>3</v>
      </c>
      <c r="E419">
        <v>2</v>
      </c>
      <c r="G419">
        <v>1</v>
      </c>
      <c r="H419">
        <v>5</v>
      </c>
      <c r="I419">
        <v>5</v>
      </c>
      <c r="J419">
        <v>43</v>
      </c>
      <c r="K419">
        <v>1.1100000000000001</v>
      </c>
      <c r="L419">
        <v>139</v>
      </c>
      <c r="M419">
        <v>3.59</v>
      </c>
      <c r="N419">
        <v>39</v>
      </c>
      <c r="O419" s="1">
        <v>1.0067441860465118</v>
      </c>
      <c r="P419" s="2">
        <v>46.646826061065561</v>
      </c>
      <c r="Q419" s="1">
        <v>1.2041389983205297</v>
      </c>
      <c r="R419">
        <v>1</v>
      </c>
      <c r="U419">
        <v>4</v>
      </c>
      <c r="V419">
        <v>2</v>
      </c>
      <c r="W419">
        <v>0</v>
      </c>
      <c r="X419">
        <v>3</v>
      </c>
      <c r="Y419">
        <v>3</v>
      </c>
      <c r="Z419">
        <v>1</v>
      </c>
      <c r="AA419">
        <v>0</v>
      </c>
      <c r="AB419">
        <v>7</v>
      </c>
      <c r="AC419">
        <v>7</v>
      </c>
      <c r="AD419">
        <v>1</v>
      </c>
      <c r="AE419">
        <v>2</v>
      </c>
      <c r="AG419" s="1">
        <f t="shared" si="6"/>
        <v>-0.10325581395348826</v>
      </c>
    </row>
    <row r="420" spans="1:33">
      <c r="A420">
        <v>75491</v>
      </c>
      <c r="B420">
        <v>1</v>
      </c>
      <c r="C420">
        <v>57</v>
      </c>
      <c r="D420">
        <v>6</v>
      </c>
      <c r="E420">
        <v>2</v>
      </c>
      <c r="G420">
        <v>1</v>
      </c>
      <c r="H420">
        <v>5</v>
      </c>
      <c r="I420">
        <v>1</v>
      </c>
      <c r="J420">
        <v>48</v>
      </c>
      <c r="K420">
        <v>1.24</v>
      </c>
      <c r="L420">
        <v>124</v>
      </c>
      <c r="M420">
        <v>3.21</v>
      </c>
      <c r="N420">
        <v>53</v>
      </c>
      <c r="O420" s="1">
        <v>1.3691666666666666</v>
      </c>
      <c r="P420" s="2">
        <v>48.71449628285955</v>
      </c>
      <c r="Q420" s="1">
        <v>1.2584578206405383</v>
      </c>
      <c r="R420">
        <v>2</v>
      </c>
      <c r="S420">
        <v>2</v>
      </c>
      <c r="U420">
        <v>12</v>
      </c>
      <c r="V420">
        <v>2</v>
      </c>
      <c r="W420">
        <v>1</v>
      </c>
      <c r="X420">
        <v>3</v>
      </c>
      <c r="Y420">
        <v>3</v>
      </c>
      <c r="Z420">
        <v>2</v>
      </c>
      <c r="AA420">
        <v>1</v>
      </c>
      <c r="AB420">
        <v>2</v>
      </c>
      <c r="AC420">
        <v>0</v>
      </c>
      <c r="AD420">
        <v>1</v>
      </c>
      <c r="AE420">
        <v>1</v>
      </c>
      <c r="AF420">
        <v>2</v>
      </c>
      <c r="AG420" s="1">
        <f t="shared" si="6"/>
        <v>0.12916666666666665</v>
      </c>
    </row>
    <row r="421" spans="1:33">
      <c r="A421">
        <v>75492</v>
      </c>
      <c r="B421">
        <v>1</v>
      </c>
      <c r="C421">
        <v>27</v>
      </c>
      <c r="D421">
        <v>1</v>
      </c>
      <c r="E421">
        <v>2</v>
      </c>
      <c r="G421">
        <v>1</v>
      </c>
      <c r="H421">
        <v>5</v>
      </c>
      <c r="I421">
        <v>1</v>
      </c>
      <c r="J421">
        <v>45</v>
      </c>
      <c r="K421">
        <v>1.1599999999999999</v>
      </c>
      <c r="L421">
        <v>181</v>
      </c>
      <c r="M421">
        <v>4.68</v>
      </c>
      <c r="N421">
        <v>55</v>
      </c>
      <c r="O421" s="1">
        <v>1.4177777777777778</v>
      </c>
      <c r="P421" s="2">
        <v>42.643390182609195</v>
      </c>
      <c r="Q421" s="1">
        <v>1.0992518358183703</v>
      </c>
      <c r="R421">
        <v>2</v>
      </c>
      <c r="U421">
        <v>10</v>
      </c>
      <c r="V421">
        <v>2</v>
      </c>
      <c r="W421">
        <v>3</v>
      </c>
      <c r="X421">
        <v>3</v>
      </c>
      <c r="Y421">
        <v>1</v>
      </c>
      <c r="Z421">
        <v>3</v>
      </c>
      <c r="AA421">
        <v>0</v>
      </c>
      <c r="AB421">
        <v>2</v>
      </c>
      <c r="AC421">
        <v>0</v>
      </c>
      <c r="AD421">
        <v>1</v>
      </c>
      <c r="AE421">
        <v>1</v>
      </c>
      <c r="AF421">
        <v>2</v>
      </c>
      <c r="AG421" s="1">
        <f t="shared" si="6"/>
        <v>0.25777777777777788</v>
      </c>
    </row>
    <row r="422" spans="1:33">
      <c r="A422">
        <v>75495</v>
      </c>
      <c r="B422">
        <v>1</v>
      </c>
      <c r="C422">
        <v>66</v>
      </c>
      <c r="D422">
        <v>4</v>
      </c>
      <c r="E422">
        <v>2</v>
      </c>
      <c r="G422">
        <v>1</v>
      </c>
      <c r="H422">
        <v>2</v>
      </c>
      <c r="I422">
        <v>3</v>
      </c>
      <c r="J422">
        <v>27</v>
      </c>
      <c r="K422">
        <v>0.7</v>
      </c>
      <c r="L422">
        <v>119</v>
      </c>
      <c r="M422">
        <v>3.08</v>
      </c>
      <c r="N422">
        <v>36</v>
      </c>
      <c r="O422" s="1">
        <v>0.93333333333333335</v>
      </c>
      <c r="P422" s="2">
        <v>29.239718391994479</v>
      </c>
      <c r="Q422" s="1">
        <v>0.75806677312578274</v>
      </c>
      <c r="R422">
        <v>2</v>
      </c>
      <c r="S422">
        <v>1</v>
      </c>
      <c r="T422">
        <v>2</v>
      </c>
      <c r="U422">
        <v>3</v>
      </c>
      <c r="V422">
        <v>2</v>
      </c>
      <c r="W422">
        <v>1</v>
      </c>
      <c r="X422">
        <v>3</v>
      </c>
      <c r="Y422">
        <v>3</v>
      </c>
      <c r="Z422">
        <v>2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2</v>
      </c>
      <c r="AG422" s="1">
        <f t="shared" si="6"/>
        <v>0.23333333333333339</v>
      </c>
    </row>
    <row r="423" spans="1:33">
      <c r="A423">
        <v>75496</v>
      </c>
      <c r="B423">
        <v>1</v>
      </c>
      <c r="C423">
        <v>72</v>
      </c>
      <c r="D423">
        <v>4</v>
      </c>
      <c r="E423">
        <v>2</v>
      </c>
      <c r="G423">
        <v>2</v>
      </c>
      <c r="H423">
        <v>1</v>
      </c>
      <c r="I423">
        <v>3</v>
      </c>
      <c r="J423">
        <v>44</v>
      </c>
      <c r="K423">
        <v>1.1399999999999999</v>
      </c>
      <c r="L423">
        <v>124</v>
      </c>
      <c r="M423">
        <v>3.21</v>
      </c>
      <c r="N423">
        <v>53</v>
      </c>
      <c r="O423" s="1">
        <v>1.3731818181818181</v>
      </c>
      <c r="P423" s="2">
        <v>43.887485756353215</v>
      </c>
      <c r="Q423" s="1">
        <v>1.1370848582327877</v>
      </c>
      <c r="R423">
        <v>1</v>
      </c>
      <c r="S423">
        <v>2</v>
      </c>
      <c r="U423">
        <v>4</v>
      </c>
      <c r="V423">
        <v>1</v>
      </c>
      <c r="W423">
        <v>0</v>
      </c>
      <c r="X423">
        <v>3</v>
      </c>
      <c r="Y423">
        <v>3</v>
      </c>
      <c r="Z423">
        <v>0</v>
      </c>
      <c r="AB423">
        <v>0</v>
      </c>
      <c r="AC423">
        <v>0</v>
      </c>
      <c r="AD423">
        <v>2</v>
      </c>
      <c r="AE423">
        <v>1</v>
      </c>
      <c r="AF423">
        <v>2</v>
      </c>
      <c r="AG423" s="1">
        <f t="shared" si="6"/>
        <v>0.23318181818181816</v>
      </c>
    </row>
    <row r="424" spans="1:33">
      <c r="A424">
        <v>75499</v>
      </c>
      <c r="B424">
        <v>1</v>
      </c>
      <c r="C424">
        <v>60</v>
      </c>
      <c r="D424">
        <v>3</v>
      </c>
      <c r="E424">
        <v>2</v>
      </c>
      <c r="G424">
        <v>1</v>
      </c>
      <c r="H424">
        <v>3</v>
      </c>
      <c r="I424">
        <v>1</v>
      </c>
      <c r="J424">
        <v>35</v>
      </c>
      <c r="K424">
        <v>0.91</v>
      </c>
      <c r="L424">
        <v>166</v>
      </c>
      <c r="M424">
        <v>4.29</v>
      </c>
      <c r="N424">
        <v>35</v>
      </c>
      <c r="O424" s="1">
        <v>0.91</v>
      </c>
      <c r="P424" s="2">
        <v>43.906650952473981</v>
      </c>
      <c r="Q424" s="1">
        <v>1.1415729247643236</v>
      </c>
      <c r="R424">
        <v>2</v>
      </c>
      <c r="S424">
        <v>2</v>
      </c>
      <c r="U424">
        <v>14</v>
      </c>
      <c r="V424">
        <v>3</v>
      </c>
      <c r="W424">
        <v>3</v>
      </c>
      <c r="X424">
        <v>3</v>
      </c>
      <c r="Y424">
        <v>3</v>
      </c>
      <c r="Z424">
        <v>3</v>
      </c>
      <c r="AA424">
        <v>1</v>
      </c>
      <c r="AB424">
        <v>5</v>
      </c>
      <c r="AC424">
        <v>0</v>
      </c>
      <c r="AD424">
        <v>1</v>
      </c>
      <c r="AE424">
        <v>1</v>
      </c>
      <c r="AF424">
        <v>2</v>
      </c>
      <c r="AG424" s="1">
        <f t="shared" si="6"/>
        <v>0</v>
      </c>
    </row>
    <row r="425" spans="1:33">
      <c r="A425">
        <v>75505</v>
      </c>
      <c r="B425">
        <v>1</v>
      </c>
      <c r="C425">
        <v>67</v>
      </c>
      <c r="D425">
        <v>3</v>
      </c>
      <c r="E425">
        <v>2</v>
      </c>
      <c r="G425">
        <v>1</v>
      </c>
      <c r="H425">
        <v>5</v>
      </c>
      <c r="I425">
        <v>1</v>
      </c>
      <c r="J425">
        <v>48</v>
      </c>
      <c r="K425">
        <v>1.24</v>
      </c>
      <c r="L425">
        <v>131</v>
      </c>
      <c r="M425">
        <v>3.39</v>
      </c>
      <c r="N425">
        <v>51</v>
      </c>
      <c r="O425" s="1">
        <v>1.3175000000000001</v>
      </c>
      <c r="P425" s="2">
        <v>54.795990981393466</v>
      </c>
      <c r="Q425" s="1">
        <v>1.4155631003526645</v>
      </c>
      <c r="R425">
        <v>2</v>
      </c>
      <c r="S425">
        <v>1</v>
      </c>
      <c r="T425">
        <v>2</v>
      </c>
      <c r="U425">
        <v>15</v>
      </c>
      <c r="V425">
        <v>2</v>
      </c>
      <c r="W425">
        <v>3</v>
      </c>
      <c r="X425">
        <v>3</v>
      </c>
      <c r="Y425">
        <v>3</v>
      </c>
      <c r="Z425">
        <v>3</v>
      </c>
      <c r="AA425">
        <v>0</v>
      </c>
      <c r="AB425">
        <v>0</v>
      </c>
      <c r="AC425">
        <v>2</v>
      </c>
      <c r="AD425">
        <v>1</v>
      </c>
      <c r="AE425">
        <v>1</v>
      </c>
      <c r="AF425">
        <v>2</v>
      </c>
      <c r="AG425" s="1">
        <f t="shared" si="6"/>
        <v>7.7500000000000124E-2</v>
      </c>
    </row>
    <row r="426" spans="1:33">
      <c r="A426">
        <v>75515</v>
      </c>
      <c r="B426">
        <v>1</v>
      </c>
      <c r="C426">
        <v>21</v>
      </c>
      <c r="D426">
        <v>1</v>
      </c>
      <c r="E426">
        <v>2</v>
      </c>
      <c r="G426">
        <v>1</v>
      </c>
      <c r="H426">
        <v>4</v>
      </c>
      <c r="I426">
        <v>5</v>
      </c>
      <c r="J426">
        <v>49</v>
      </c>
      <c r="K426">
        <v>1.27</v>
      </c>
      <c r="L426">
        <v>180</v>
      </c>
      <c r="M426">
        <v>4.6500000000000004</v>
      </c>
      <c r="N426">
        <v>58</v>
      </c>
      <c r="O426" s="1">
        <v>1.503265306122449</v>
      </c>
      <c r="P426" s="2">
        <v>48.525319379580324</v>
      </c>
      <c r="Q426" s="1">
        <v>1.25769705330749</v>
      </c>
      <c r="R426">
        <v>1</v>
      </c>
      <c r="U426">
        <v>15</v>
      </c>
      <c r="V426">
        <v>4</v>
      </c>
      <c r="W426">
        <v>2</v>
      </c>
      <c r="X426">
        <v>3</v>
      </c>
      <c r="Y426">
        <v>3</v>
      </c>
      <c r="Z426">
        <v>2</v>
      </c>
      <c r="AA426">
        <v>2</v>
      </c>
      <c r="AB426">
        <v>0</v>
      </c>
      <c r="AC426">
        <v>16</v>
      </c>
      <c r="AD426">
        <v>1</v>
      </c>
      <c r="AE426">
        <v>1</v>
      </c>
      <c r="AF426">
        <v>2</v>
      </c>
      <c r="AG426" s="1">
        <f t="shared" si="6"/>
        <v>0.233265306122449</v>
      </c>
    </row>
    <row r="427" spans="1:33">
      <c r="A427">
        <v>75523</v>
      </c>
      <c r="B427">
        <v>1</v>
      </c>
      <c r="C427">
        <v>58</v>
      </c>
      <c r="D427">
        <v>3</v>
      </c>
      <c r="E427">
        <v>2</v>
      </c>
      <c r="G427">
        <v>1</v>
      </c>
      <c r="H427">
        <v>2</v>
      </c>
      <c r="I427">
        <v>1</v>
      </c>
      <c r="J427">
        <v>79</v>
      </c>
      <c r="K427">
        <v>2.04</v>
      </c>
      <c r="L427">
        <v>163</v>
      </c>
      <c r="M427">
        <v>4.22</v>
      </c>
      <c r="N427">
        <v>77</v>
      </c>
      <c r="O427" s="1">
        <v>1.9883544303797469</v>
      </c>
      <c r="P427" s="2">
        <v>87.407361890810748</v>
      </c>
      <c r="Q427" s="1">
        <v>2.2571014969272647</v>
      </c>
      <c r="R427">
        <v>1</v>
      </c>
      <c r="S427">
        <v>2</v>
      </c>
      <c r="U427">
        <v>2</v>
      </c>
      <c r="V427">
        <v>3</v>
      </c>
      <c r="W427">
        <v>2</v>
      </c>
      <c r="X427">
        <v>4</v>
      </c>
      <c r="Y427">
        <v>4</v>
      </c>
      <c r="Z427">
        <v>4</v>
      </c>
      <c r="AB427">
        <v>0</v>
      </c>
      <c r="AC427">
        <v>0</v>
      </c>
      <c r="AD427">
        <v>2</v>
      </c>
      <c r="AE427">
        <v>1</v>
      </c>
      <c r="AF427">
        <v>2</v>
      </c>
      <c r="AG427" s="1">
        <f t="shared" si="6"/>
        <v>-5.1645569620253129E-2</v>
      </c>
    </row>
    <row r="428" spans="1:33">
      <c r="A428">
        <v>75524</v>
      </c>
      <c r="B428">
        <v>1</v>
      </c>
      <c r="C428">
        <v>48</v>
      </c>
      <c r="D428">
        <v>6</v>
      </c>
      <c r="E428">
        <v>2</v>
      </c>
      <c r="G428">
        <v>2</v>
      </c>
      <c r="H428">
        <v>5</v>
      </c>
      <c r="I428">
        <v>1</v>
      </c>
      <c r="J428">
        <v>43</v>
      </c>
      <c r="K428">
        <v>1.1100000000000001</v>
      </c>
      <c r="L428">
        <v>192</v>
      </c>
      <c r="M428">
        <v>4.97</v>
      </c>
      <c r="N428">
        <v>38</v>
      </c>
      <c r="O428" s="1">
        <v>0.98093023255813971</v>
      </c>
      <c r="P428" s="2">
        <v>45.507905079455021</v>
      </c>
      <c r="Q428" s="1">
        <v>1.1747389450743042</v>
      </c>
      <c r="R428">
        <v>1</v>
      </c>
      <c r="S428">
        <v>2</v>
      </c>
      <c r="U428">
        <v>15</v>
      </c>
      <c r="V428">
        <v>2</v>
      </c>
      <c r="W428">
        <v>3</v>
      </c>
      <c r="X428">
        <v>3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2</v>
      </c>
      <c r="AE428">
        <v>1</v>
      </c>
      <c r="AF428">
        <v>2</v>
      </c>
      <c r="AG428" s="1">
        <f t="shared" si="6"/>
        <v>-0.12906976744186038</v>
      </c>
    </row>
    <row r="429" spans="1:33">
      <c r="A429">
        <v>75529</v>
      </c>
      <c r="B429">
        <v>1</v>
      </c>
      <c r="C429">
        <v>48</v>
      </c>
      <c r="D429">
        <v>3</v>
      </c>
      <c r="E429">
        <v>2</v>
      </c>
      <c r="G429">
        <v>1</v>
      </c>
      <c r="H429">
        <v>4</v>
      </c>
      <c r="I429">
        <v>1</v>
      </c>
      <c r="J429">
        <v>30</v>
      </c>
      <c r="K429">
        <v>0.78</v>
      </c>
      <c r="L429">
        <v>165</v>
      </c>
      <c r="M429">
        <v>4.2699999999999996</v>
      </c>
      <c r="N429">
        <v>35</v>
      </c>
      <c r="O429" s="1">
        <v>0.91</v>
      </c>
      <c r="P429" s="2">
        <v>40.295224423888698</v>
      </c>
      <c r="Q429" s="1">
        <v>1.0476758350211062</v>
      </c>
      <c r="R429">
        <v>2</v>
      </c>
      <c r="S429">
        <v>2</v>
      </c>
      <c r="U429">
        <v>15</v>
      </c>
      <c r="V429">
        <v>4</v>
      </c>
      <c r="W429">
        <v>3</v>
      </c>
      <c r="X429">
        <v>3</v>
      </c>
      <c r="Y429">
        <v>3</v>
      </c>
      <c r="Z429">
        <v>3</v>
      </c>
      <c r="AA429">
        <v>2</v>
      </c>
      <c r="AB429">
        <v>0</v>
      </c>
      <c r="AC429">
        <v>0</v>
      </c>
      <c r="AD429">
        <v>1</v>
      </c>
      <c r="AE429">
        <v>1</v>
      </c>
      <c r="AF429">
        <v>2</v>
      </c>
      <c r="AG429" s="1">
        <f t="shared" si="6"/>
        <v>0.13</v>
      </c>
    </row>
    <row r="430" spans="1:33">
      <c r="A430">
        <v>75532</v>
      </c>
      <c r="B430">
        <v>1</v>
      </c>
      <c r="C430">
        <v>36</v>
      </c>
      <c r="D430">
        <v>1</v>
      </c>
      <c r="E430">
        <v>2</v>
      </c>
      <c r="G430">
        <v>2</v>
      </c>
      <c r="H430">
        <v>2</v>
      </c>
      <c r="I430">
        <v>1</v>
      </c>
      <c r="J430">
        <v>57</v>
      </c>
      <c r="K430">
        <v>1.47</v>
      </c>
      <c r="L430">
        <v>222</v>
      </c>
      <c r="M430">
        <v>5.74</v>
      </c>
      <c r="N430">
        <v>56</v>
      </c>
      <c r="O430" s="1">
        <v>1.4442105263157894</v>
      </c>
      <c r="P430" s="2">
        <v>60.362465710543567</v>
      </c>
      <c r="Q430" s="1">
        <v>1.5567162209561234</v>
      </c>
      <c r="R430">
        <v>1</v>
      </c>
      <c r="U430">
        <v>6</v>
      </c>
      <c r="V430">
        <v>4</v>
      </c>
      <c r="W430">
        <v>3</v>
      </c>
      <c r="X430">
        <v>3</v>
      </c>
      <c r="Y430">
        <v>3</v>
      </c>
      <c r="Z430">
        <v>3</v>
      </c>
      <c r="AA430">
        <v>3</v>
      </c>
      <c r="AB430">
        <v>0</v>
      </c>
      <c r="AC430">
        <v>0</v>
      </c>
      <c r="AD430">
        <v>1</v>
      </c>
      <c r="AE430">
        <v>1</v>
      </c>
      <c r="AF430">
        <v>2</v>
      </c>
      <c r="AG430" s="1">
        <f t="shared" si="6"/>
        <v>-2.5789473684210584E-2</v>
      </c>
    </row>
    <row r="431" spans="1:33">
      <c r="A431">
        <v>75533</v>
      </c>
      <c r="B431">
        <v>1</v>
      </c>
      <c r="C431">
        <v>21</v>
      </c>
      <c r="D431">
        <v>6</v>
      </c>
      <c r="E431">
        <v>2</v>
      </c>
      <c r="G431">
        <v>2</v>
      </c>
      <c r="H431">
        <v>3</v>
      </c>
      <c r="I431">
        <v>5</v>
      </c>
      <c r="J431">
        <v>62</v>
      </c>
      <c r="K431">
        <v>1.6</v>
      </c>
      <c r="L431">
        <v>163</v>
      </c>
      <c r="M431">
        <v>4.22</v>
      </c>
      <c r="N431">
        <v>63</v>
      </c>
      <c r="O431" s="1">
        <v>1.6258064516129034</v>
      </c>
      <c r="P431" s="2">
        <v>68.546644623959921</v>
      </c>
      <c r="Q431" s="1">
        <v>1.7689456677150948</v>
      </c>
      <c r="R431">
        <v>1</v>
      </c>
      <c r="U431">
        <v>9</v>
      </c>
      <c r="V431">
        <v>4</v>
      </c>
      <c r="W431">
        <v>0</v>
      </c>
      <c r="AA431">
        <v>5</v>
      </c>
      <c r="AB431">
        <v>60</v>
      </c>
      <c r="AC431">
        <v>0</v>
      </c>
      <c r="AD431">
        <v>1</v>
      </c>
      <c r="AE431">
        <v>1</v>
      </c>
      <c r="AF431">
        <v>2</v>
      </c>
      <c r="AG431" s="1">
        <f t="shared" si="6"/>
        <v>2.5806451612903292E-2</v>
      </c>
    </row>
    <row r="432" spans="1:33">
      <c r="A432">
        <v>75544</v>
      </c>
      <c r="B432">
        <v>1</v>
      </c>
      <c r="C432">
        <v>26</v>
      </c>
      <c r="D432">
        <v>1</v>
      </c>
      <c r="E432">
        <v>2</v>
      </c>
      <c r="G432">
        <v>1</v>
      </c>
      <c r="H432">
        <v>5</v>
      </c>
      <c r="I432">
        <v>5</v>
      </c>
      <c r="J432">
        <v>41</v>
      </c>
      <c r="K432">
        <v>1.06</v>
      </c>
      <c r="L432">
        <v>272</v>
      </c>
      <c r="M432">
        <v>7.03</v>
      </c>
      <c r="N432">
        <v>50</v>
      </c>
      <c r="O432" s="1">
        <v>1.2926829268292683</v>
      </c>
      <c r="P432" s="2">
        <v>39.949824987780325</v>
      </c>
      <c r="Q432" s="1">
        <v>1.0328491338304182</v>
      </c>
      <c r="R432">
        <v>1</v>
      </c>
      <c r="U432">
        <v>14</v>
      </c>
      <c r="V432">
        <v>4</v>
      </c>
      <c r="W432">
        <v>1</v>
      </c>
      <c r="AA432">
        <v>7</v>
      </c>
      <c r="AB432">
        <v>2</v>
      </c>
      <c r="AC432">
        <v>3</v>
      </c>
      <c r="AD432">
        <v>1</v>
      </c>
      <c r="AE432">
        <v>1</v>
      </c>
      <c r="AF432">
        <v>2</v>
      </c>
      <c r="AG432" s="1">
        <f t="shared" si="6"/>
        <v>0.23268292682926828</v>
      </c>
    </row>
    <row r="433" spans="1:33">
      <c r="A433">
        <v>75556</v>
      </c>
      <c r="B433">
        <v>1</v>
      </c>
      <c r="C433">
        <v>22</v>
      </c>
      <c r="D433">
        <v>1</v>
      </c>
      <c r="E433">
        <v>2</v>
      </c>
      <c r="G433">
        <v>1</v>
      </c>
      <c r="H433">
        <v>2</v>
      </c>
      <c r="I433">
        <v>5</v>
      </c>
      <c r="J433">
        <v>51</v>
      </c>
      <c r="K433">
        <v>1.32</v>
      </c>
      <c r="L433">
        <v>175</v>
      </c>
      <c r="M433">
        <v>4.53</v>
      </c>
      <c r="N433">
        <v>50</v>
      </c>
      <c r="O433" s="1">
        <v>1.2941176470588236</v>
      </c>
      <c r="P433" s="2">
        <v>59.612528803297721</v>
      </c>
      <c r="Q433" s="1">
        <v>1.5429125102029999</v>
      </c>
      <c r="R433">
        <v>1</v>
      </c>
      <c r="U433">
        <v>6</v>
      </c>
      <c r="V433">
        <v>5</v>
      </c>
      <c r="W433">
        <v>0</v>
      </c>
      <c r="X433">
        <v>3</v>
      </c>
      <c r="Y433">
        <v>2</v>
      </c>
      <c r="Z433">
        <v>3</v>
      </c>
      <c r="AA433">
        <v>16</v>
      </c>
      <c r="AB433">
        <v>0</v>
      </c>
      <c r="AC433">
        <v>0</v>
      </c>
      <c r="AD433">
        <v>1</v>
      </c>
      <c r="AE433">
        <v>1</v>
      </c>
      <c r="AF433">
        <v>2</v>
      </c>
      <c r="AG433" s="1">
        <f t="shared" si="6"/>
        <v>-2.5882352941176467E-2</v>
      </c>
    </row>
    <row r="434" spans="1:33">
      <c r="A434">
        <v>75558</v>
      </c>
      <c r="B434">
        <v>1</v>
      </c>
      <c r="C434">
        <v>37</v>
      </c>
      <c r="D434">
        <v>3</v>
      </c>
      <c r="E434">
        <v>2</v>
      </c>
      <c r="G434">
        <v>1</v>
      </c>
      <c r="H434">
        <v>5</v>
      </c>
      <c r="I434">
        <v>1</v>
      </c>
      <c r="J434">
        <v>44</v>
      </c>
      <c r="K434">
        <v>1.1399999999999999</v>
      </c>
      <c r="L434">
        <v>145</v>
      </c>
      <c r="M434">
        <v>3.75</v>
      </c>
      <c r="N434">
        <v>51</v>
      </c>
      <c r="O434" s="1">
        <v>1.3213636363636363</v>
      </c>
      <c r="P434" s="2">
        <v>54.039774160166665</v>
      </c>
      <c r="Q434" s="1">
        <v>1.4001214214225</v>
      </c>
      <c r="R434">
        <v>1</v>
      </c>
      <c r="U434">
        <v>14</v>
      </c>
      <c r="V434">
        <v>3</v>
      </c>
      <c r="W434">
        <v>3</v>
      </c>
      <c r="X434">
        <v>3</v>
      </c>
      <c r="Y434">
        <v>3</v>
      </c>
      <c r="Z434">
        <v>3</v>
      </c>
      <c r="AA434">
        <v>3</v>
      </c>
      <c r="AB434">
        <v>0</v>
      </c>
      <c r="AC434">
        <v>0</v>
      </c>
      <c r="AD434">
        <v>1</v>
      </c>
      <c r="AE434">
        <v>1</v>
      </c>
      <c r="AF434">
        <v>2</v>
      </c>
      <c r="AG434" s="1">
        <f t="shared" si="6"/>
        <v>0.18136363636363639</v>
      </c>
    </row>
    <row r="435" spans="1:33">
      <c r="A435">
        <v>75562</v>
      </c>
      <c r="B435">
        <v>1</v>
      </c>
      <c r="C435">
        <v>66</v>
      </c>
      <c r="D435">
        <v>4</v>
      </c>
      <c r="E435">
        <v>1</v>
      </c>
      <c r="F435">
        <v>1</v>
      </c>
      <c r="G435">
        <v>1</v>
      </c>
      <c r="H435">
        <v>4</v>
      </c>
      <c r="I435">
        <v>1</v>
      </c>
      <c r="J435">
        <v>30</v>
      </c>
      <c r="K435">
        <v>0.78</v>
      </c>
      <c r="L435">
        <v>172</v>
      </c>
      <c r="M435">
        <v>4.45</v>
      </c>
      <c r="N435">
        <v>25</v>
      </c>
      <c r="O435" s="1">
        <v>0.65</v>
      </c>
      <c r="P435" s="2">
        <v>29.839879446317134</v>
      </c>
      <c r="Q435" s="1">
        <v>0.77583686560424558</v>
      </c>
      <c r="R435">
        <v>1</v>
      </c>
      <c r="S435">
        <v>2</v>
      </c>
      <c r="U435">
        <v>8</v>
      </c>
      <c r="V435">
        <v>4</v>
      </c>
      <c r="W435">
        <v>3</v>
      </c>
      <c r="X435">
        <v>3</v>
      </c>
      <c r="Y435">
        <v>3</v>
      </c>
      <c r="Z435">
        <v>3</v>
      </c>
      <c r="AA435">
        <v>7</v>
      </c>
      <c r="AB435">
        <v>0</v>
      </c>
      <c r="AC435">
        <v>0</v>
      </c>
      <c r="AD435">
        <v>1</v>
      </c>
      <c r="AE435">
        <v>1</v>
      </c>
      <c r="AF435">
        <v>2</v>
      </c>
      <c r="AG435" s="1">
        <f t="shared" si="6"/>
        <v>-0.13</v>
      </c>
    </row>
    <row r="436" spans="1:33">
      <c r="A436">
        <v>75566</v>
      </c>
      <c r="B436">
        <v>1</v>
      </c>
      <c r="C436">
        <v>28</v>
      </c>
      <c r="D436">
        <v>1</v>
      </c>
      <c r="E436">
        <v>2</v>
      </c>
      <c r="G436">
        <v>1</v>
      </c>
      <c r="H436">
        <v>5</v>
      </c>
      <c r="I436">
        <v>5</v>
      </c>
      <c r="J436">
        <v>44</v>
      </c>
      <c r="K436">
        <v>1.1399999999999999</v>
      </c>
      <c r="L436">
        <v>209</v>
      </c>
      <c r="M436">
        <v>5.4</v>
      </c>
      <c r="N436">
        <v>48</v>
      </c>
      <c r="O436" s="1">
        <v>1.2436363636363637</v>
      </c>
      <c r="P436" s="2">
        <v>40.828346348405226</v>
      </c>
      <c r="Q436" s="1">
        <v>1.0578253372086808</v>
      </c>
      <c r="R436">
        <v>1</v>
      </c>
      <c r="U436">
        <v>14</v>
      </c>
      <c r="V436">
        <v>4</v>
      </c>
      <c r="W436">
        <v>2</v>
      </c>
      <c r="X436">
        <v>3</v>
      </c>
      <c r="Y436">
        <v>3</v>
      </c>
      <c r="Z436">
        <v>1</v>
      </c>
      <c r="AA436">
        <v>14</v>
      </c>
      <c r="AB436">
        <v>0</v>
      </c>
      <c r="AC436">
        <v>0</v>
      </c>
      <c r="AD436">
        <v>1</v>
      </c>
      <c r="AE436">
        <v>2</v>
      </c>
      <c r="AG436" s="1">
        <f t="shared" si="6"/>
        <v>0.10363636363636375</v>
      </c>
    </row>
    <row r="437" spans="1:33">
      <c r="A437">
        <v>75571</v>
      </c>
      <c r="B437">
        <v>1</v>
      </c>
      <c r="C437">
        <v>57</v>
      </c>
      <c r="D437">
        <v>6</v>
      </c>
      <c r="E437">
        <v>2</v>
      </c>
      <c r="G437">
        <v>2</v>
      </c>
      <c r="H437">
        <v>5</v>
      </c>
      <c r="I437">
        <v>1</v>
      </c>
      <c r="J437">
        <v>50</v>
      </c>
      <c r="K437">
        <v>1.29</v>
      </c>
      <c r="L437">
        <v>163</v>
      </c>
      <c r="M437">
        <v>4.22</v>
      </c>
      <c r="N437">
        <v>59</v>
      </c>
      <c r="O437" s="1">
        <v>1.5222</v>
      </c>
      <c r="P437" s="2">
        <v>47.889489472545463</v>
      </c>
      <c r="Q437" s="1">
        <v>1.2355488283916731</v>
      </c>
      <c r="R437">
        <v>1</v>
      </c>
      <c r="S437">
        <v>2</v>
      </c>
      <c r="U437">
        <v>15</v>
      </c>
      <c r="V437">
        <v>1</v>
      </c>
      <c r="W437">
        <v>3</v>
      </c>
      <c r="X437">
        <v>1</v>
      </c>
      <c r="Y437">
        <v>0</v>
      </c>
      <c r="Z437">
        <v>3</v>
      </c>
      <c r="AA437">
        <v>1</v>
      </c>
      <c r="AB437">
        <v>0</v>
      </c>
      <c r="AC437">
        <v>0</v>
      </c>
      <c r="AD437">
        <v>2</v>
      </c>
      <c r="AE437">
        <v>1</v>
      </c>
      <c r="AF437">
        <v>2</v>
      </c>
      <c r="AG437" s="1">
        <f t="shared" si="6"/>
        <v>0.23219999999999996</v>
      </c>
    </row>
    <row r="438" spans="1:33">
      <c r="A438">
        <v>75576</v>
      </c>
      <c r="B438">
        <v>1</v>
      </c>
      <c r="C438">
        <v>47</v>
      </c>
      <c r="D438">
        <v>4</v>
      </c>
      <c r="E438">
        <v>2</v>
      </c>
      <c r="G438">
        <v>1</v>
      </c>
      <c r="H438">
        <v>4</v>
      </c>
      <c r="I438">
        <v>5</v>
      </c>
      <c r="J438">
        <v>46</v>
      </c>
      <c r="K438">
        <v>1.19</v>
      </c>
      <c r="L438">
        <v>184</v>
      </c>
      <c r="M438">
        <v>4.76</v>
      </c>
      <c r="N438">
        <v>49</v>
      </c>
      <c r="O438" s="1">
        <v>1.2676086956521737</v>
      </c>
      <c r="P438" s="2">
        <v>46.780994845981802</v>
      </c>
      <c r="Q438" s="1">
        <v>1.2102039971025726</v>
      </c>
      <c r="R438">
        <v>2</v>
      </c>
      <c r="S438">
        <v>2</v>
      </c>
      <c r="U438">
        <v>9</v>
      </c>
      <c r="V438">
        <v>2</v>
      </c>
      <c r="W438">
        <v>3</v>
      </c>
      <c r="X438">
        <v>3</v>
      </c>
      <c r="Y438">
        <v>3</v>
      </c>
      <c r="Z438">
        <v>3</v>
      </c>
      <c r="AA438">
        <v>0</v>
      </c>
      <c r="AB438">
        <v>0</v>
      </c>
      <c r="AC438">
        <v>0</v>
      </c>
      <c r="AD438">
        <v>2</v>
      </c>
      <c r="AE438">
        <v>1</v>
      </c>
      <c r="AF438">
        <v>2</v>
      </c>
      <c r="AG438" s="1">
        <f t="shared" si="6"/>
        <v>7.7608695652173765E-2</v>
      </c>
    </row>
    <row r="439" spans="1:33">
      <c r="A439">
        <v>75579</v>
      </c>
      <c r="B439">
        <v>1</v>
      </c>
      <c r="C439">
        <v>60</v>
      </c>
      <c r="D439">
        <v>1</v>
      </c>
      <c r="E439">
        <v>1</v>
      </c>
      <c r="F439">
        <v>1</v>
      </c>
      <c r="G439">
        <v>2</v>
      </c>
      <c r="H439">
        <v>4</v>
      </c>
      <c r="I439">
        <v>1</v>
      </c>
      <c r="J439">
        <v>51</v>
      </c>
      <c r="K439">
        <v>1.32</v>
      </c>
      <c r="L439">
        <v>142</v>
      </c>
      <c r="M439">
        <v>3.67</v>
      </c>
      <c r="N439">
        <v>54</v>
      </c>
      <c r="O439" s="1">
        <v>1.3976470588235295</v>
      </c>
      <c r="P439" s="2">
        <v>49.90815316874054</v>
      </c>
      <c r="Q439" s="1">
        <v>1.2917404349556376</v>
      </c>
      <c r="R439">
        <v>1</v>
      </c>
      <c r="S439">
        <v>2</v>
      </c>
      <c r="U439">
        <v>7</v>
      </c>
      <c r="V439">
        <v>4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1</v>
      </c>
      <c r="AC439">
        <v>1</v>
      </c>
      <c r="AD439">
        <v>1</v>
      </c>
      <c r="AE439">
        <v>1</v>
      </c>
      <c r="AF439">
        <v>2</v>
      </c>
      <c r="AG439" s="1">
        <f t="shared" si="6"/>
        <v>7.7647058823529402E-2</v>
      </c>
    </row>
    <row r="440" spans="1:33">
      <c r="A440">
        <v>75585</v>
      </c>
      <c r="B440">
        <v>1</v>
      </c>
      <c r="C440">
        <v>31</v>
      </c>
      <c r="D440">
        <v>3</v>
      </c>
      <c r="E440">
        <v>2</v>
      </c>
      <c r="G440">
        <v>1</v>
      </c>
      <c r="H440">
        <v>5</v>
      </c>
      <c r="I440">
        <v>5</v>
      </c>
      <c r="J440">
        <v>47</v>
      </c>
      <c r="K440">
        <v>1.22</v>
      </c>
      <c r="L440">
        <v>246</v>
      </c>
      <c r="M440">
        <v>6.36</v>
      </c>
      <c r="N440">
        <v>55</v>
      </c>
      <c r="O440" s="1">
        <v>1.4276595744680849</v>
      </c>
      <c r="P440" s="2">
        <v>44.965704806397895</v>
      </c>
      <c r="Q440" s="1">
        <v>1.1671948907192646</v>
      </c>
      <c r="R440">
        <v>2</v>
      </c>
      <c r="V440">
        <v>2</v>
      </c>
      <c r="W440">
        <v>2</v>
      </c>
      <c r="X440">
        <v>3</v>
      </c>
      <c r="Y440">
        <v>3</v>
      </c>
      <c r="Z440">
        <v>2</v>
      </c>
      <c r="AA440">
        <v>0</v>
      </c>
      <c r="AB440">
        <v>2</v>
      </c>
      <c r="AC440">
        <v>1</v>
      </c>
      <c r="AD440">
        <v>1</v>
      </c>
      <c r="AE440">
        <v>1</v>
      </c>
      <c r="AF440">
        <v>2</v>
      </c>
      <c r="AG440" s="1">
        <f t="shared" si="6"/>
        <v>0.20765957446808492</v>
      </c>
    </row>
    <row r="441" spans="1:33">
      <c r="A441">
        <v>75588</v>
      </c>
      <c r="B441">
        <v>1</v>
      </c>
      <c r="C441">
        <v>32</v>
      </c>
      <c r="D441">
        <v>2</v>
      </c>
      <c r="E441">
        <v>1</v>
      </c>
      <c r="F441">
        <v>1</v>
      </c>
      <c r="G441">
        <v>1</v>
      </c>
      <c r="H441">
        <v>4</v>
      </c>
      <c r="I441">
        <v>5</v>
      </c>
      <c r="J441">
        <v>47</v>
      </c>
      <c r="K441">
        <v>1.22</v>
      </c>
      <c r="L441">
        <v>218</v>
      </c>
      <c r="M441">
        <v>5.64</v>
      </c>
      <c r="N441">
        <v>45</v>
      </c>
      <c r="O441" s="1">
        <v>1.1680851063829787</v>
      </c>
      <c r="P441" s="2">
        <v>49.660895341712923</v>
      </c>
      <c r="Q441" s="1">
        <v>1.2890700492955269</v>
      </c>
      <c r="R441">
        <v>1</v>
      </c>
      <c r="U441">
        <v>9</v>
      </c>
      <c r="V441">
        <v>5</v>
      </c>
      <c r="W441">
        <v>1</v>
      </c>
      <c r="AA441">
        <v>10</v>
      </c>
      <c r="AB441">
        <v>5</v>
      </c>
      <c r="AC441">
        <v>5</v>
      </c>
      <c r="AD441">
        <v>1</v>
      </c>
      <c r="AE441">
        <v>1</v>
      </c>
      <c r="AF441">
        <v>2</v>
      </c>
      <c r="AG441" s="1">
        <f t="shared" si="6"/>
        <v>-5.1914893617021285E-2</v>
      </c>
    </row>
    <row r="442" spans="1:33">
      <c r="A442">
        <v>75590</v>
      </c>
      <c r="B442">
        <v>1</v>
      </c>
      <c r="C442">
        <v>45</v>
      </c>
      <c r="D442">
        <v>6</v>
      </c>
      <c r="E442">
        <v>2</v>
      </c>
      <c r="G442">
        <v>2</v>
      </c>
      <c r="H442">
        <v>5</v>
      </c>
      <c r="I442">
        <v>1</v>
      </c>
      <c r="J442">
        <v>53</v>
      </c>
      <c r="K442">
        <v>1.37</v>
      </c>
      <c r="L442">
        <v>146</v>
      </c>
      <c r="M442">
        <v>3.78</v>
      </c>
      <c r="N442">
        <v>62</v>
      </c>
      <c r="O442" s="1">
        <v>1.6026415094339626</v>
      </c>
      <c r="P442" s="2">
        <v>54.932780531203811</v>
      </c>
      <c r="Q442" s="1">
        <v>1.4199605533537591</v>
      </c>
      <c r="R442">
        <v>1</v>
      </c>
      <c r="S442">
        <v>2</v>
      </c>
      <c r="U442">
        <v>15</v>
      </c>
      <c r="V442">
        <v>2</v>
      </c>
      <c r="W442">
        <v>0</v>
      </c>
      <c r="X442">
        <v>3</v>
      </c>
      <c r="Y442">
        <v>3</v>
      </c>
      <c r="Z442">
        <v>3</v>
      </c>
      <c r="AA442">
        <v>1</v>
      </c>
      <c r="AB442">
        <v>0</v>
      </c>
      <c r="AC442">
        <v>0</v>
      </c>
      <c r="AD442">
        <v>1</v>
      </c>
      <c r="AE442">
        <v>1</v>
      </c>
      <c r="AF442">
        <v>2</v>
      </c>
      <c r="AG442" s="1">
        <f t="shared" si="6"/>
        <v>0.23264150943396245</v>
      </c>
    </row>
    <row r="443" spans="1:33">
      <c r="A443">
        <v>75591</v>
      </c>
      <c r="B443">
        <v>1</v>
      </c>
      <c r="C443">
        <v>38</v>
      </c>
      <c r="D443">
        <v>1</v>
      </c>
      <c r="E443">
        <v>2</v>
      </c>
      <c r="G443">
        <v>1</v>
      </c>
      <c r="H443">
        <v>3</v>
      </c>
      <c r="I443">
        <v>1</v>
      </c>
      <c r="J443">
        <v>60</v>
      </c>
      <c r="K443">
        <v>1.55</v>
      </c>
      <c r="L443">
        <v>171</v>
      </c>
      <c r="M443">
        <v>4.42</v>
      </c>
      <c r="N443">
        <v>70</v>
      </c>
      <c r="O443" s="1">
        <v>1.8083333333333333</v>
      </c>
      <c r="P443" s="2">
        <v>63.098618181253897</v>
      </c>
      <c r="Q443" s="1">
        <v>1.630047636349059</v>
      </c>
      <c r="R443">
        <v>2</v>
      </c>
      <c r="U443">
        <v>7</v>
      </c>
      <c r="V443">
        <v>2</v>
      </c>
      <c r="W443">
        <v>3</v>
      </c>
      <c r="AA443">
        <v>0</v>
      </c>
      <c r="AB443">
        <v>1</v>
      </c>
      <c r="AC443">
        <v>6</v>
      </c>
      <c r="AD443">
        <v>1</v>
      </c>
      <c r="AE443">
        <v>1</v>
      </c>
      <c r="AF443">
        <v>2</v>
      </c>
      <c r="AG443" s="1">
        <f t="shared" si="6"/>
        <v>0.2583333333333333</v>
      </c>
    </row>
    <row r="444" spans="1:33">
      <c r="A444">
        <v>75595</v>
      </c>
      <c r="B444">
        <v>1</v>
      </c>
      <c r="C444">
        <v>21</v>
      </c>
      <c r="D444">
        <v>6</v>
      </c>
      <c r="E444">
        <v>2</v>
      </c>
      <c r="G444">
        <v>2</v>
      </c>
      <c r="H444">
        <v>3</v>
      </c>
      <c r="I444">
        <v>5</v>
      </c>
      <c r="J444">
        <v>46</v>
      </c>
      <c r="K444">
        <v>1.19</v>
      </c>
      <c r="L444">
        <v>224</v>
      </c>
      <c r="M444">
        <v>5.79</v>
      </c>
      <c r="N444">
        <v>55</v>
      </c>
      <c r="O444" s="1">
        <v>1.4228260869565219</v>
      </c>
      <c r="P444" s="2">
        <v>43.013437225948088</v>
      </c>
      <c r="Q444" s="1">
        <v>1.112738919540831</v>
      </c>
      <c r="R444">
        <v>1</v>
      </c>
      <c r="U444">
        <v>7</v>
      </c>
      <c r="V444">
        <v>2</v>
      </c>
      <c r="W444">
        <v>3</v>
      </c>
      <c r="X444">
        <v>1</v>
      </c>
      <c r="Y444">
        <v>2</v>
      </c>
      <c r="Z444">
        <v>3</v>
      </c>
      <c r="AA444">
        <v>3</v>
      </c>
      <c r="AB444">
        <v>12</v>
      </c>
      <c r="AC444">
        <v>0</v>
      </c>
      <c r="AD444">
        <v>1</v>
      </c>
      <c r="AE444">
        <v>1</v>
      </c>
      <c r="AF444">
        <v>2</v>
      </c>
      <c r="AG444" s="1">
        <f t="shared" si="6"/>
        <v>0.23282608695652196</v>
      </c>
    </row>
    <row r="445" spans="1:33">
      <c r="A445">
        <v>75596</v>
      </c>
      <c r="B445">
        <v>1</v>
      </c>
      <c r="C445">
        <v>35</v>
      </c>
      <c r="D445">
        <v>4</v>
      </c>
      <c r="E445">
        <v>1</v>
      </c>
      <c r="F445">
        <v>1</v>
      </c>
      <c r="G445">
        <v>1</v>
      </c>
      <c r="H445">
        <v>4</v>
      </c>
      <c r="I445">
        <v>4</v>
      </c>
      <c r="J445">
        <v>38</v>
      </c>
      <c r="K445">
        <v>0.98</v>
      </c>
      <c r="L445">
        <v>120</v>
      </c>
      <c r="M445">
        <v>3.1</v>
      </c>
      <c r="N445">
        <v>46</v>
      </c>
      <c r="O445" s="1">
        <v>1.1863157894736842</v>
      </c>
      <c r="P445" s="2">
        <v>48.224907559570269</v>
      </c>
      <c r="Q445" s="1">
        <v>1.2436949844310228</v>
      </c>
      <c r="R445">
        <v>1</v>
      </c>
      <c r="U445">
        <v>4</v>
      </c>
      <c r="V445">
        <v>3</v>
      </c>
      <c r="W445">
        <v>2</v>
      </c>
      <c r="X445">
        <v>3</v>
      </c>
      <c r="Y445">
        <v>3</v>
      </c>
      <c r="Z445">
        <v>2</v>
      </c>
      <c r="AB445">
        <v>2</v>
      </c>
      <c r="AC445">
        <v>1</v>
      </c>
      <c r="AD445">
        <v>1</v>
      </c>
      <c r="AE445">
        <v>1</v>
      </c>
      <c r="AF445">
        <v>2</v>
      </c>
      <c r="AG445" s="1">
        <f t="shared" si="6"/>
        <v>0.20631578947368423</v>
      </c>
    </row>
    <row r="446" spans="1:33">
      <c r="A446">
        <v>75601</v>
      </c>
      <c r="B446">
        <v>1</v>
      </c>
      <c r="C446">
        <v>61</v>
      </c>
      <c r="D446">
        <v>1</v>
      </c>
      <c r="E446">
        <v>2</v>
      </c>
      <c r="G446">
        <v>2</v>
      </c>
      <c r="H446">
        <v>4</v>
      </c>
      <c r="I446">
        <v>1</v>
      </c>
      <c r="J446">
        <v>39</v>
      </c>
      <c r="K446">
        <v>1.01</v>
      </c>
      <c r="L446">
        <v>121</v>
      </c>
      <c r="M446">
        <v>3.13</v>
      </c>
      <c r="N446">
        <v>44</v>
      </c>
      <c r="O446" s="1">
        <v>1.1394871794871795</v>
      </c>
      <c r="P446" s="2">
        <v>45.347694558784731</v>
      </c>
      <c r="Q446" s="1">
        <v>1.1743890129326302</v>
      </c>
      <c r="R446">
        <v>1</v>
      </c>
      <c r="S446">
        <v>2</v>
      </c>
      <c r="U446">
        <v>9</v>
      </c>
      <c r="V446">
        <v>4</v>
      </c>
      <c r="W446">
        <v>3</v>
      </c>
      <c r="X446">
        <v>3</v>
      </c>
      <c r="Y446">
        <v>3</v>
      </c>
      <c r="Z446">
        <v>2</v>
      </c>
      <c r="AA446">
        <v>1</v>
      </c>
      <c r="AB446">
        <v>2</v>
      </c>
      <c r="AC446">
        <v>0</v>
      </c>
      <c r="AD446">
        <v>1</v>
      </c>
      <c r="AE446">
        <v>1</v>
      </c>
      <c r="AF446">
        <v>1</v>
      </c>
      <c r="AG446" s="1">
        <f t="shared" si="6"/>
        <v>0.12948717948717947</v>
      </c>
    </row>
    <row r="447" spans="1:33">
      <c r="A447">
        <v>75607</v>
      </c>
      <c r="B447">
        <v>1</v>
      </c>
      <c r="C447">
        <v>64</v>
      </c>
      <c r="D447">
        <v>3</v>
      </c>
      <c r="E447">
        <v>1</v>
      </c>
      <c r="F447">
        <v>1</v>
      </c>
      <c r="G447">
        <v>1</v>
      </c>
      <c r="H447">
        <v>5</v>
      </c>
      <c r="I447">
        <v>3</v>
      </c>
      <c r="J447">
        <v>50</v>
      </c>
      <c r="K447">
        <v>1.29</v>
      </c>
      <c r="L447">
        <v>111</v>
      </c>
      <c r="M447">
        <v>2.87</v>
      </c>
      <c r="N447">
        <v>52</v>
      </c>
      <c r="O447" s="1">
        <v>1.3415999999999999</v>
      </c>
      <c r="P447" s="2">
        <v>48.974346640864276</v>
      </c>
      <c r="Q447" s="1">
        <v>1.2635381433342985</v>
      </c>
      <c r="R447">
        <v>2</v>
      </c>
      <c r="S447">
        <v>2</v>
      </c>
      <c r="U447">
        <v>12</v>
      </c>
      <c r="V447">
        <v>3</v>
      </c>
      <c r="W447">
        <v>0</v>
      </c>
      <c r="X447">
        <v>3</v>
      </c>
      <c r="Y447">
        <v>3</v>
      </c>
      <c r="Z447">
        <v>3</v>
      </c>
      <c r="AA447">
        <v>1</v>
      </c>
      <c r="AB447">
        <v>0</v>
      </c>
      <c r="AC447">
        <v>0</v>
      </c>
      <c r="AD447">
        <v>1</v>
      </c>
      <c r="AE447">
        <v>1</v>
      </c>
      <c r="AF447">
        <v>2</v>
      </c>
      <c r="AG447" s="1">
        <f t="shared" si="6"/>
        <v>5.1599999999999868E-2</v>
      </c>
    </row>
    <row r="448" spans="1:33">
      <c r="A448">
        <v>75610</v>
      </c>
      <c r="B448">
        <v>1</v>
      </c>
      <c r="C448">
        <v>56</v>
      </c>
      <c r="D448">
        <v>3</v>
      </c>
      <c r="E448">
        <v>2</v>
      </c>
      <c r="G448">
        <v>1</v>
      </c>
      <c r="H448">
        <v>3</v>
      </c>
      <c r="I448">
        <v>1</v>
      </c>
      <c r="J448">
        <v>45</v>
      </c>
      <c r="K448">
        <v>1.1599999999999999</v>
      </c>
      <c r="L448">
        <v>152</v>
      </c>
      <c r="M448">
        <v>3.93</v>
      </c>
      <c r="N448">
        <v>52</v>
      </c>
      <c r="O448" s="1">
        <v>1.3404444444444443</v>
      </c>
      <c r="P448" s="2">
        <v>49.207059594569714</v>
      </c>
      <c r="Q448" s="1">
        <v>1.2684486473266858</v>
      </c>
      <c r="R448">
        <v>2</v>
      </c>
      <c r="S448">
        <v>1</v>
      </c>
      <c r="T448">
        <v>2</v>
      </c>
      <c r="U448">
        <v>4</v>
      </c>
      <c r="V448">
        <v>5</v>
      </c>
      <c r="W448">
        <v>2</v>
      </c>
      <c r="X448">
        <v>3</v>
      </c>
      <c r="Y448">
        <v>3</v>
      </c>
      <c r="Z448">
        <v>3</v>
      </c>
      <c r="AB448">
        <v>3</v>
      </c>
      <c r="AC448">
        <v>5</v>
      </c>
      <c r="AD448">
        <v>1</v>
      </c>
      <c r="AE448">
        <v>1</v>
      </c>
      <c r="AF448">
        <v>2</v>
      </c>
      <c r="AG448" s="1">
        <f t="shared" si="6"/>
        <v>0.18044444444444441</v>
      </c>
    </row>
    <row r="449" spans="1:33">
      <c r="A449">
        <v>75616</v>
      </c>
      <c r="B449">
        <v>1</v>
      </c>
      <c r="C449">
        <v>30</v>
      </c>
      <c r="D449">
        <v>3</v>
      </c>
      <c r="E449">
        <v>2</v>
      </c>
      <c r="G449">
        <v>1</v>
      </c>
      <c r="H449">
        <v>3</v>
      </c>
      <c r="I449">
        <v>5</v>
      </c>
      <c r="J449">
        <v>43</v>
      </c>
      <c r="K449">
        <v>1.1100000000000001</v>
      </c>
      <c r="L449">
        <v>128</v>
      </c>
      <c r="M449">
        <v>3.31</v>
      </c>
      <c r="N449">
        <v>49</v>
      </c>
      <c r="O449" s="1">
        <v>1.2648837209302328</v>
      </c>
      <c r="P449" s="2">
        <v>45.965987282522619</v>
      </c>
      <c r="Q449" s="1">
        <v>1.1865638577581421</v>
      </c>
      <c r="R449">
        <v>1</v>
      </c>
      <c r="U449">
        <v>4</v>
      </c>
      <c r="V449">
        <v>3</v>
      </c>
      <c r="W449">
        <v>3</v>
      </c>
      <c r="X449">
        <v>3</v>
      </c>
      <c r="Y449">
        <v>3</v>
      </c>
      <c r="Z449">
        <v>3</v>
      </c>
      <c r="AA449">
        <v>3</v>
      </c>
      <c r="AB449">
        <v>0</v>
      </c>
      <c r="AC449">
        <v>2</v>
      </c>
      <c r="AD449">
        <v>1</v>
      </c>
      <c r="AE449">
        <v>1</v>
      </c>
      <c r="AF449">
        <v>2</v>
      </c>
      <c r="AG449" s="1">
        <f t="shared" si="6"/>
        <v>0.15488372093023273</v>
      </c>
    </row>
    <row r="450" spans="1:33">
      <c r="A450">
        <v>75619</v>
      </c>
      <c r="B450">
        <v>1</v>
      </c>
      <c r="C450">
        <v>36</v>
      </c>
      <c r="D450">
        <v>1</v>
      </c>
      <c r="E450">
        <v>2</v>
      </c>
      <c r="G450">
        <v>2</v>
      </c>
      <c r="H450">
        <v>4</v>
      </c>
      <c r="I450">
        <v>1</v>
      </c>
      <c r="J450">
        <v>29</v>
      </c>
      <c r="K450">
        <v>0.75</v>
      </c>
      <c r="L450">
        <v>195</v>
      </c>
      <c r="M450">
        <v>5.04</v>
      </c>
      <c r="N450">
        <v>34</v>
      </c>
      <c r="O450" s="1">
        <v>0.87931034482758619</v>
      </c>
      <c r="P450" s="2">
        <v>33.635596066135086</v>
      </c>
      <c r="Q450" s="1">
        <v>0.86988610515866593</v>
      </c>
      <c r="R450">
        <v>1</v>
      </c>
      <c r="U450">
        <v>15</v>
      </c>
      <c r="V450">
        <v>4</v>
      </c>
      <c r="W450">
        <v>3</v>
      </c>
      <c r="X450">
        <v>3</v>
      </c>
      <c r="Y450">
        <v>3</v>
      </c>
      <c r="Z450">
        <v>3</v>
      </c>
      <c r="AA450">
        <v>4</v>
      </c>
      <c r="AB450">
        <v>2</v>
      </c>
      <c r="AC450">
        <v>0</v>
      </c>
      <c r="AD450">
        <v>1</v>
      </c>
      <c r="AE450">
        <v>1</v>
      </c>
      <c r="AF450">
        <v>2</v>
      </c>
      <c r="AG450" s="1">
        <f t="shared" si="6"/>
        <v>0.12931034482758619</v>
      </c>
    </row>
    <row r="451" spans="1:33">
      <c r="A451">
        <v>75644</v>
      </c>
      <c r="B451">
        <v>1</v>
      </c>
      <c r="C451">
        <v>69</v>
      </c>
      <c r="D451">
        <v>6</v>
      </c>
      <c r="E451">
        <v>1</v>
      </c>
      <c r="F451">
        <v>1</v>
      </c>
      <c r="G451">
        <v>2</v>
      </c>
      <c r="H451">
        <v>2</v>
      </c>
      <c r="I451">
        <v>1</v>
      </c>
      <c r="J451">
        <v>68</v>
      </c>
      <c r="K451">
        <v>1.76</v>
      </c>
      <c r="L451">
        <v>185</v>
      </c>
      <c r="M451">
        <v>4.78</v>
      </c>
      <c r="N451">
        <v>75</v>
      </c>
      <c r="O451" s="1">
        <v>1.9411764705882353</v>
      </c>
      <c r="P451" s="2">
        <v>67.623608469830984</v>
      </c>
      <c r="Q451" s="1">
        <v>1.7502581015720959</v>
      </c>
      <c r="R451">
        <v>1</v>
      </c>
      <c r="S451">
        <v>2</v>
      </c>
      <c r="U451">
        <v>77</v>
      </c>
      <c r="V451">
        <v>3</v>
      </c>
      <c r="W451">
        <v>3</v>
      </c>
      <c r="X451">
        <v>3</v>
      </c>
      <c r="Y451">
        <v>3</v>
      </c>
      <c r="Z451">
        <v>3</v>
      </c>
      <c r="AB451">
        <v>0</v>
      </c>
      <c r="AC451">
        <v>0</v>
      </c>
      <c r="AD451">
        <v>1</v>
      </c>
      <c r="AE451">
        <v>1</v>
      </c>
      <c r="AF451">
        <v>2</v>
      </c>
      <c r="AG451" s="1">
        <f t="shared" ref="AG451:AG514" si="7">O:O-K:K</f>
        <v>0.18117647058823527</v>
      </c>
    </row>
    <row r="452" spans="1:33">
      <c r="A452">
        <v>75647</v>
      </c>
      <c r="B452">
        <v>1</v>
      </c>
      <c r="C452">
        <v>28</v>
      </c>
      <c r="D452">
        <v>1</v>
      </c>
      <c r="E452">
        <v>2</v>
      </c>
      <c r="G452">
        <v>1</v>
      </c>
      <c r="H452">
        <v>5</v>
      </c>
      <c r="I452">
        <v>1</v>
      </c>
      <c r="J452">
        <v>56</v>
      </c>
      <c r="K452">
        <v>1.45</v>
      </c>
      <c r="L452">
        <v>195</v>
      </c>
      <c r="M452">
        <v>5.04</v>
      </c>
      <c r="N452">
        <v>51</v>
      </c>
      <c r="O452" s="1">
        <v>1.3205357142857144</v>
      </c>
      <c r="P452" s="2">
        <v>55.401787033640986</v>
      </c>
      <c r="Q452" s="1">
        <v>1.4345105571210612</v>
      </c>
      <c r="R452">
        <v>2</v>
      </c>
      <c r="U452">
        <v>8</v>
      </c>
      <c r="V452">
        <v>5</v>
      </c>
      <c r="W452">
        <v>1</v>
      </c>
      <c r="X452">
        <v>3</v>
      </c>
      <c r="Y452">
        <v>2</v>
      </c>
      <c r="Z452">
        <v>1</v>
      </c>
      <c r="AA452">
        <v>4</v>
      </c>
      <c r="AB452">
        <v>0</v>
      </c>
      <c r="AC452">
        <v>4</v>
      </c>
      <c r="AD452">
        <v>1</v>
      </c>
      <c r="AE452">
        <v>1</v>
      </c>
      <c r="AF452">
        <v>2</v>
      </c>
      <c r="AG452" s="1">
        <f t="shared" si="7"/>
        <v>-0.12946428571428559</v>
      </c>
    </row>
    <row r="453" spans="1:33">
      <c r="A453">
        <v>75653</v>
      </c>
      <c r="B453">
        <v>1</v>
      </c>
      <c r="C453">
        <v>40</v>
      </c>
      <c r="D453">
        <v>4</v>
      </c>
      <c r="E453">
        <v>2</v>
      </c>
      <c r="G453">
        <v>1</v>
      </c>
      <c r="H453">
        <v>3</v>
      </c>
      <c r="I453">
        <v>1</v>
      </c>
      <c r="J453">
        <v>33</v>
      </c>
      <c r="K453">
        <v>0.85</v>
      </c>
      <c r="L453">
        <v>236</v>
      </c>
      <c r="M453">
        <v>6.1</v>
      </c>
      <c r="N453">
        <v>38</v>
      </c>
      <c r="O453" s="1">
        <v>0.97878787878787865</v>
      </c>
      <c r="P453" s="2">
        <v>36.301427074125677</v>
      </c>
      <c r="Q453" s="1">
        <v>0.93503675796990371</v>
      </c>
      <c r="R453">
        <v>2</v>
      </c>
      <c r="S453">
        <v>1</v>
      </c>
      <c r="T453">
        <v>2</v>
      </c>
      <c r="U453">
        <v>8</v>
      </c>
      <c r="V453">
        <v>3</v>
      </c>
      <c r="W453">
        <v>2</v>
      </c>
      <c r="X453">
        <v>3</v>
      </c>
      <c r="Y453">
        <v>2</v>
      </c>
      <c r="Z453">
        <v>2</v>
      </c>
      <c r="AA453">
        <v>0</v>
      </c>
      <c r="AB453">
        <v>2</v>
      </c>
      <c r="AC453">
        <v>0</v>
      </c>
      <c r="AD453">
        <v>1</v>
      </c>
      <c r="AE453">
        <v>1</v>
      </c>
      <c r="AF453">
        <v>2</v>
      </c>
      <c r="AG453" s="1">
        <f t="shared" si="7"/>
        <v>0.12878787878787867</v>
      </c>
    </row>
    <row r="454" spans="1:33">
      <c r="A454">
        <v>75655</v>
      </c>
      <c r="B454">
        <v>1</v>
      </c>
      <c r="C454">
        <v>29</v>
      </c>
      <c r="D454">
        <v>3</v>
      </c>
      <c r="E454">
        <v>2</v>
      </c>
      <c r="G454">
        <v>1</v>
      </c>
      <c r="H454">
        <v>3</v>
      </c>
      <c r="I454">
        <v>5</v>
      </c>
      <c r="J454">
        <v>52</v>
      </c>
      <c r="K454">
        <v>1.34</v>
      </c>
      <c r="L454">
        <v>222</v>
      </c>
      <c r="M454">
        <v>5.74</v>
      </c>
      <c r="N454">
        <v>48</v>
      </c>
      <c r="O454" s="1">
        <v>1.236923076923077</v>
      </c>
      <c r="P454" s="2">
        <v>48.2722966074383</v>
      </c>
      <c r="Q454" s="1">
        <v>1.2439399510378333</v>
      </c>
      <c r="R454">
        <v>2</v>
      </c>
      <c r="U454">
        <v>4</v>
      </c>
      <c r="V454">
        <v>3</v>
      </c>
      <c r="W454">
        <v>2</v>
      </c>
      <c r="X454">
        <v>2</v>
      </c>
      <c r="Y454">
        <v>2</v>
      </c>
      <c r="Z454">
        <v>2</v>
      </c>
      <c r="AA454">
        <v>0</v>
      </c>
      <c r="AB454">
        <v>0</v>
      </c>
      <c r="AC454">
        <v>0</v>
      </c>
      <c r="AD454">
        <v>1</v>
      </c>
      <c r="AE454">
        <v>1</v>
      </c>
      <c r="AF454">
        <v>2</v>
      </c>
      <c r="AG454" s="1">
        <f t="shared" si="7"/>
        <v>-0.10307692307692307</v>
      </c>
    </row>
    <row r="455" spans="1:33">
      <c r="A455">
        <v>75666</v>
      </c>
      <c r="B455">
        <v>1</v>
      </c>
      <c r="C455">
        <v>37</v>
      </c>
      <c r="D455">
        <v>4</v>
      </c>
      <c r="E455">
        <v>2</v>
      </c>
      <c r="G455">
        <v>1</v>
      </c>
      <c r="H455">
        <v>5</v>
      </c>
      <c r="I455">
        <v>1</v>
      </c>
      <c r="J455">
        <v>39</v>
      </c>
      <c r="K455">
        <v>1.01</v>
      </c>
      <c r="L455">
        <v>144</v>
      </c>
      <c r="M455">
        <v>3.72</v>
      </c>
      <c r="N455">
        <v>45</v>
      </c>
      <c r="O455" s="1">
        <v>1.1653846153846155</v>
      </c>
      <c r="P455" s="2">
        <v>38.487891290364864</v>
      </c>
      <c r="Q455" s="1">
        <v>0.99673769751970553</v>
      </c>
      <c r="R455">
        <v>2</v>
      </c>
      <c r="U455">
        <v>15</v>
      </c>
      <c r="V455">
        <v>3</v>
      </c>
      <c r="W455">
        <v>2</v>
      </c>
      <c r="X455">
        <v>3</v>
      </c>
      <c r="Y455">
        <v>3</v>
      </c>
      <c r="Z455">
        <v>2</v>
      </c>
      <c r="AA455">
        <v>1</v>
      </c>
      <c r="AB455">
        <v>0</v>
      </c>
      <c r="AC455">
        <v>0</v>
      </c>
      <c r="AD455">
        <v>1</v>
      </c>
      <c r="AE455">
        <v>1</v>
      </c>
      <c r="AF455">
        <v>2</v>
      </c>
      <c r="AG455" s="1">
        <f t="shared" si="7"/>
        <v>0.15538461538461545</v>
      </c>
    </row>
    <row r="456" spans="1:33">
      <c r="A456">
        <v>75669</v>
      </c>
      <c r="B456">
        <v>1</v>
      </c>
      <c r="C456">
        <v>64</v>
      </c>
      <c r="D456">
        <v>6</v>
      </c>
      <c r="E456">
        <v>2</v>
      </c>
      <c r="G456">
        <v>2</v>
      </c>
      <c r="H456">
        <v>5</v>
      </c>
      <c r="I456">
        <v>3</v>
      </c>
      <c r="J456">
        <v>71</v>
      </c>
      <c r="K456">
        <v>1.84</v>
      </c>
      <c r="L456">
        <v>256</v>
      </c>
      <c r="M456">
        <v>6.62</v>
      </c>
      <c r="N456">
        <v>71</v>
      </c>
      <c r="O456" s="1">
        <v>1.8400000000000003</v>
      </c>
      <c r="P456" s="2">
        <v>71.751178049774566</v>
      </c>
      <c r="Q456" s="1">
        <v>1.8594671494589468</v>
      </c>
      <c r="R456">
        <v>1</v>
      </c>
      <c r="S456">
        <v>2</v>
      </c>
      <c r="U456">
        <v>15</v>
      </c>
      <c r="V456">
        <v>3</v>
      </c>
      <c r="W456">
        <v>0</v>
      </c>
      <c r="AA456">
        <v>0</v>
      </c>
      <c r="AB456">
        <v>0</v>
      </c>
      <c r="AC456">
        <v>0</v>
      </c>
      <c r="AD456">
        <v>2</v>
      </c>
      <c r="AE456">
        <v>1</v>
      </c>
      <c r="AF456">
        <v>2</v>
      </c>
      <c r="AG456" s="1">
        <f t="shared" si="7"/>
        <v>0</v>
      </c>
    </row>
    <row r="457" spans="1:33">
      <c r="A457">
        <v>75674</v>
      </c>
      <c r="B457">
        <v>1</v>
      </c>
      <c r="C457">
        <v>60</v>
      </c>
      <c r="D457">
        <v>4</v>
      </c>
      <c r="E457">
        <v>2</v>
      </c>
      <c r="G457">
        <v>1</v>
      </c>
      <c r="H457">
        <v>2</v>
      </c>
      <c r="I457">
        <v>4</v>
      </c>
      <c r="J457">
        <v>41</v>
      </c>
      <c r="K457">
        <v>1.06</v>
      </c>
      <c r="L457">
        <v>155</v>
      </c>
      <c r="M457">
        <v>4.01</v>
      </c>
      <c r="N457">
        <v>39</v>
      </c>
      <c r="O457" s="1">
        <v>1.0082926829268293</v>
      </c>
      <c r="P457" s="2">
        <v>46.193951610981955</v>
      </c>
      <c r="Q457" s="1">
        <v>1.1942826514058751</v>
      </c>
      <c r="R457">
        <v>1</v>
      </c>
      <c r="S457">
        <v>1</v>
      </c>
      <c r="T457">
        <v>2</v>
      </c>
      <c r="U457">
        <v>4</v>
      </c>
      <c r="V457">
        <v>4</v>
      </c>
      <c r="W457">
        <v>1</v>
      </c>
      <c r="X457">
        <v>3</v>
      </c>
      <c r="Y457">
        <v>3</v>
      </c>
      <c r="Z457">
        <v>3</v>
      </c>
      <c r="AA457">
        <v>2</v>
      </c>
      <c r="AB457">
        <v>0</v>
      </c>
      <c r="AC457">
        <v>0</v>
      </c>
      <c r="AD457">
        <v>1</v>
      </c>
      <c r="AE457">
        <v>2</v>
      </c>
      <c r="AG457" s="1">
        <f t="shared" si="7"/>
        <v>-5.1707317073170778E-2</v>
      </c>
    </row>
    <row r="458" spans="1:33">
      <c r="A458">
        <v>75682</v>
      </c>
      <c r="B458">
        <v>1</v>
      </c>
      <c r="C458">
        <v>29</v>
      </c>
      <c r="D458">
        <v>6</v>
      </c>
      <c r="E458">
        <v>2</v>
      </c>
      <c r="G458">
        <v>2</v>
      </c>
      <c r="H458">
        <v>5</v>
      </c>
      <c r="I458">
        <v>1</v>
      </c>
      <c r="J458">
        <v>39</v>
      </c>
      <c r="K458">
        <v>1.01</v>
      </c>
      <c r="L458">
        <v>166</v>
      </c>
      <c r="M458">
        <v>4.29</v>
      </c>
      <c r="N458">
        <v>41</v>
      </c>
      <c r="O458" s="1">
        <v>1.061794871794872</v>
      </c>
      <c r="P458" s="2">
        <v>38.900038559987472</v>
      </c>
      <c r="Q458" s="1">
        <v>1.0074112550150602</v>
      </c>
      <c r="R458">
        <v>2</v>
      </c>
      <c r="U458">
        <v>9</v>
      </c>
      <c r="V458">
        <v>3</v>
      </c>
      <c r="W458">
        <v>0</v>
      </c>
      <c r="X458">
        <v>3</v>
      </c>
      <c r="Y458">
        <v>3</v>
      </c>
      <c r="Z458">
        <v>2</v>
      </c>
      <c r="AA458">
        <v>2</v>
      </c>
      <c r="AB458">
        <v>1</v>
      </c>
      <c r="AC458">
        <v>0</v>
      </c>
      <c r="AD458">
        <v>1</v>
      </c>
      <c r="AE458">
        <v>1</v>
      </c>
      <c r="AF458">
        <v>2</v>
      </c>
      <c r="AG458" s="1">
        <f t="shared" si="7"/>
        <v>5.1794871794871966E-2</v>
      </c>
    </row>
    <row r="459" spans="1:33">
      <c r="A459">
        <v>75683</v>
      </c>
      <c r="B459">
        <v>1</v>
      </c>
      <c r="C459">
        <v>23</v>
      </c>
      <c r="D459">
        <v>1</v>
      </c>
      <c r="E459">
        <v>2</v>
      </c>
      <c r="G459">
        <v>1</v>
      </c>
      <c r="H459">
        <v>4</v>
      </c>
      <c r="I459">
        <v>6</v>
      </c>
      <c r="J459">
        <v>65</v>
      </c>
      <c r="K459">
        <v>1.68</v>
      </c>
      <c r="L459">
        <v>197</v>
      </c>
      <c r="M459">
        <v>5.09</v>
      </c>
      <c r="N459">
        <v>72</v>
      </c>
      <c r="O459" s="1">
        <v>1.8609230769230769</v>
      </c>
      <c r="P459" s="2">
        <v>73.104729064245035</v>
      </c>
      <c r="Q459" s="1">
        <v>1.8894760742758716</v>
      </c>
      <c r="R459">
        <v>1</v>
      </c>
      <c r="U459">
        <v>77</v>
      </c>
      <c r="V459">
        <v>3</v>
      </c>
      <c r="W459">
        <v>2</v>
      </c>
      <c r="X459">
        <v>3</v>
      </c>
      <c r="Y459">
        <v>3</v>
      </c>
      <c r="Z459">
        <v>2</v>
      </c>
      <c r="AA459">
        <v>3</v>
      </c>
      <c r="AB459">
        <v>4</v>
      </c>
      <c r="AC459">
        <v>10</v>
      </c>
      <c r="AD459">
        <v>1</v>
      </c>
      <c r="AE459">
        <v>2</v>
      </c>
      <c r="AG459" s="1">
        <f t="shared" si="7"/>
        <v>0.18092307692307696</v>
      </c>
    </row>
    <row r="460" spans="1:33">
      <c r="A460">
        <v>75686</v>
      </c>
      <c r="B460">
        <v>1</v>
      </c>
      <c r="C460">
        <v>41</v>
      </c>
      <c r="D460">
        <v>3</v>
      </c>
      <c r="E460">
        <v>2</v>
      </c>
      <c r="G460">
        <v>1</v>
      </c>
      <c r="H460">
        <v>5</v>
      </c>
      <c r="I460">
        <v>1</v>
      </c>
      <c r="J460">
        <v>49</v>
      </c>
      <c r="K460">
        <v>1.27</v>
      </c>
      <c r="L460">
        <v>186</v>
      </c>
      <c r="M460">
        <v>4.8099999999999996</v>
      </c>
      <c r="N460">
        <v>51</v>
      </c>
      <c r="O460" s="1">
        <v>1.3218367346938775</v>
      </c>
      <c r="P460" s="2">
        <v>52.533457488959812</v>
      </c>
      <c r="Q460" s="1">
        <v>1.3615814492036522</v>
      </c>
      <c r="R460">
        <v>2</v>
      </c>
      <c r="S460">
        <v>1</v>
      </c>
      <c r="T460">
        <v>2</v>
      </c>
      <c r="U460">
        <v>8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2</v>
      </c>
      <c r="AG460" s="1">
        <f t="shared" si="7"/>
        <v>5.1836734693877506E-2</v>
      </c>
    </row>
    <row r="461" spans="1:33">
      <c r="A461">
        <v>75689</v>
      </c>
      <c r="B461">
        <v>1</v>
      </c>
      <c r="C461">
        <v>58</v>
      </c>
      <c r="D461">
        <v>4</v>
      </c>
      <c r="E461">
        <v>2</v>
      </c>
      <c r="G461">
        <v>1</v>
      </c>
      <c r="H461">
        <v>2</v>
      </c>
      <c r="I461">
        <v>6</v>
      </c>
      <c r="J461">
        <v>51</v>
      </c>
      <c r="K461">
        <v>1.32</v>
      </c>
      <c r="L461">
        <v>195</v>
      </c>
      <c r="M461">
        <v>5.04</v>
      </c>
      <c r="N461">
        <v>56</v>
      </c>
      <c r="O461" s="1">
        <v>1.4494117647058824</v>
      </c>
      <c r="P461" s="2">
        <v>51.719092032492981</v>
      </c>
      <c r="Q461" s="1">
        <v>1.3386117937821713</v>
      </c>
      <c r="R461">
        <v>2</v>
      </c>
      <c r="S461">
        <v>2</v>
      </c>
      <c r="U461">
        <v>5</v>
      </c>
      <c r="V461">
        <v>1</v>
      </c>
      <c r="W461">
        <v>2</v>
      </c>
      <c r="X461">
        <v>3</v>
      </c>
      <c r="Y461">
        <v>3</v>
      </c>
      <c r="Z461">
        <v>3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2</v>
      </c>
      <c r="AG461" s="1">
        <f t="shared" si="7"/>
        <v>0.12941176470588234</v>
      </c>
    </row>
    <row r="462" spans="1:33">
      <c r="A462">
        <v>75690</v>
      </c>
      <c r="B462">
        <v>1</v>
      </c>
      <c r="C462">
        <v>34</v>
      </c>
      <c r="D462">
        <v>1</v>
      </c>
      <c r="E462">
        <v>2</v>
      </c>
      <c r="G462">
        <v>2</v>
      </c>
      <c r="H462">
        <v>1</v>
      </c>
      <c r="I462">
        <v>1</v>
      </c>
      <c r="J462">
        <v>62</v>
      </c>
      <c r="K462">
        <v>1.6</v>
      </c>
      <c r="L462">
        <v>174</v>
      </c>
      <c r="M462">
        <v>4.5</v>
      </c>
      <c r="N462">
        <v>61</v>
      </c>
      <c r="O462" s="1">
        <v>1.574193548387097</v>
      </c>
      <c r="P462" s="2">
        <v>71.922314608366293</v>
      </c>
      <c r="Q462" s="1">
        <v>1.8560597318288077</v>
      </c>
      <c r="R462">
        <v>1</v>
      </c>
      <c r="U462">
        <v>7</v>
      </c>
      <c r="V462">
        <v>3</v>
      </c>
      <c r="W462">
        <v>3</v>
      </c>
      <c r="X462">
        <v>3</v>
      </c>
      <c r="Y462">
        <v>3</v>
      </c>
      <c r="Z462">
        <v>3</v>
      </c>
      <c r="AB462">
        <v>3</v>
      </c>
      <c r="AC462">
        <v>0</v>
      </c>
      <c r="AD462">
        <v>1</v>
      </c>
      <c r="AE462">
        <v>2</v>
      </c>
      <c r="AG462" s="1">
        <f t="shared" si="7"/>
        <v>-2.580645161290307E-2</v>
      </c>
    </row>
    <row r="463" spans="1:33">
      <c r="A463">
        <v>75698</v>
      </c>
      <c r="B463">
        <v>1</v>
      </c>
      <c r="C463">
        <v>22</v>
      </c>
      <c r="D463">
        <v>3</v>
      </c>
      <c r="E463">
        <v>2</v>
      </c>
      <c r="G463">
        <v>1</v>
      </c>
      <c r="H463">
        <v>4</v>
      </c>
      <c r="I463">
        <v>1</v>
      </c>
      <c r="J463">
        <v>40</v>
      </c>
      <c r="K463">
        <v>1.03</v>
      </c>
      <c r="L463">
        <v>167</v>
      </c>
      <c r="M463">
        <v>4.32</v>
      </c>
      <c r="N463">
        <v>39</v>
      </c>
      <c r="O463" s="1">
        <v>1.0042500000000001</v>
      </c>
      <c r="P463" s="2">
        <v>42.117869538925824</v>
      </c>
      <c r="Q463" s="1">
        <v>1.08453514062734</v>
      </c>
      <c r="R463">
        <v>1</v>
      </c>
      <c r="U463">
        <v>15</v>
      </c>
      <c r="V463">
        <v>4</v>
      </c>
      <c r="W463">
        <v>3</v>
      </c>
      <c r="X463">
        <v>3</v>
      </c>
      <c r="Y463">
        <v>3</v>
      </c>
      <c r="Z463">
        <v>3</v>
      </c>
      <c r="AA463">
        <v>1</v>
      </c>
      <c r="AB463">
        <v>0</v>
      </c>
      <c r="AC463">
        <v>1</v>
      </c>
      <c r="AD463">
        <v>1</v>
      </c>
      <c r="AE463">
        <v>1</v>
      </c>
      <c r="AF463">
        <v>2</v>
      </c>
      <c r="AG463" s="1">
        <f t="shared" si="7"/>
        <v>-2.574999999999994E-2</v>
      </c>
    </row>
    <row r="464" spans="1:33">
      <c r="A464">
        <v>75700</v>
      </c>
      <c r="B464">
        <v>1</v>
      </c>
      <c r="C464">
        <v>68</v>
      </c>
      <c r="D464">
        <v>2</v>
      </c>
      <c r="E464">
        <v>2</v>
      </c>
      <c r="G464">
        <v>2</v>
      </c>
      <c r="H464">
        <v>1</v>
      </c>
      <c r="I464">
        <v>3</v>
      </c>
      <c r="J464">
        <v>56</v>
      </c>
      <c r="K464">
        <v>1.45</v>
      </c>
      <c r="L464">
        <v>179</v>
      </c>
      <c r="M464">
        <v>4.63</v>
      </c>
      <c r="N464">
        <v>66</v>
      </c>
      <c r="O464" s="1">
        <v>1.7089285714285716</v>
      </c>
      <c r="P464" s="2">
        <v>55.568398340421652</v>
      </c>
      <c r="Q464" s="1">
        <v>1.4388245998859177</v>
      </c>
      <c r="R464">
        <v>1</v>
      </c>
      <c r="S464">
        <v>2</v>
      </c>
      <c r="U464">
        <v>4</v>
      </c>
      <c r="V464">
        <v>4</v>
      </c>
      <c r="W464">
        <v>1</v>
      </c>
      <c r="AA464">
        <v>1</v>
      </c>
      <c r="AB464">
        <v>0</v>
      </c>
      <c r="AC464">
        <v>0</v>
      </c>
      <c r="AD464">
        <v>1</v>
      </c>
      <c r="AE464">
        <v>1</v>
      </c>
      <c r="AF464">
        <v>2</v>
      </c>
      <c r="AG464" s="1">
        <f t="shared" si="7"/>
        <v>0.25892857142857162</v>
      </c>
    </row>
    <row r="465" spans="1:33">
      <c r="A465">
        <v>75704</v>
      </c>
      <c r="B465">
        <v>1</v>
      </c>
      <c r="C465">
        <v>24</v>
      </c>
      <c r="D465">
        <v>1</v>
      </c>
      <c r="E465">
        <v>2</v>
      </c>
      <c r="G465">
        <v>1</v>
      </c>
      <c r="H465">
        <v>4</v>
      </c>
      <c r="I465">
        <v>5</v>
      </c>
      <c r="J465">
        <v>46</v>
      </c>
      <c r="K465">
        <v>1.19</v>
      </c>
      <c r="L465">
        <v>157</v>
      </c>
      <c r="M465">
        <v>4.0599999999999996</v>
      </c>
      <c r="N465">
        <v>47</v>
      </c>
      <c r="O465" s="1">
        <v>1.2158695652173912</v>
      </c>
      <c r="P465" s="2">
        <v>48.679814753694487</v>
      </c>
      <c r="Q465" s="1">
        <v>1.2593256425412269</v>
      </c>
      <c r="R465">
        <v>1</v>
      </c>
      <c r="U465">
        <v>3</v>
      </c>
      <c r="V465">
        <v>4</v>
      </c>
      <c r="W465">
        <v>3</v>
      </c>
      <c r="X465">
        <v>3</v>
      </c>
      <c r="Y465">
        <v>3</v>
      </c>
      <c r="Z465">
        <v>2</v>
      </c>
      <c r="AA465">
        <v>4</v>
      </c>
      <c r="AB465">
        <v>5</v>
      </c>
      <c r="AC465">
        <v>0</v>
      </c>
      <c r="AD465">
        <v>1</v>
      </c>
      <c r="AE465">
        <v>2</v>
      </c>
      <c r="AG465" s="1">
        <f t="shared" si="7"/>
        <v>2.5869565217391255E-2</v>
      </c>
    </row>
    <row r="466" spans="1:33">
      <c r="A466">
        <v>75710</v>
      </c>
      <c r="B466">
        <v>1</v>
      </c>
      <c r="C466">
        <v>35</v>
      </c>
      <c r="D466">
        <v>3</v>
      </c>
      <c r="E466">
        <v>2</v>
      </c>
      <c r="G466">
        <v>1</v>
      </c>
      <c r="H466">
        <v>5</v>
      </c>
      <c r="I466">
        <v>1</v>
      </c>
      <c r="J466">
        <v>48</v>
      </c>
      <c r="K466">
        <v>1.24</v>
      </c>
      <c r="L466">
        <v>136</v>
      </c>
      <c r="M466">
        <v>3.52</v>
      </c>
      <c r="N466">
        <v>48</v>
      </c>
      <c r="O466" s="1">
        <v>1.24</v>
      </c>
      <c r="P466" s="2">
        <v>50.935669127230597</v>
      </c>
      <c r="Q466" s="1">
        <v>1.3158381191201236</v>
      </c>
      <c r="R466">
        <v>2</v>
      </c>
      <c r="U466">
        <v>15</v>
      </c>
      <c r="V466">
        <v>2</v>
      </c>
      <c r="W466">
        <v>2</v>
      </c>
      <c r="X466">
        <v>3</v>
      </c>
      <c r="Y466">
        <v>3</v>
      </c>
      <c r="Z466">
        <v>2</v>
      </c>
      <c r="AA466">
        <v>1</v>
      </c>
      <c r="AB466">
        <v>0</v>
      </c>
      <c r="AC466">
        <v>0</v>
      </c>
      <c r="AD466">
        <v>1</v>
      </c>
      <c r="AE466">
        <v>1</v>
      </c>
      <c r="AF466">
        <v>2</v>
      </c>
      <c r="AG466" s="1">
        <f t="shared" si="7"/>
        <v>0</v>
      </c>
    </row>
    <row r="467" spans="1:33">
      <c r="A467">
        <v>75714</v>
      </c>
      <c r="B467">
        <v>1</v>
      </c>
      <c r="C467">
        <v>54</v>
      </c>
      <c r="D467">
        <v>6</v>
      </c>
      <c r="E467">
        <v>2</v>
      </c>
      <c r="G467">
        <v>2</v>
      </c>
      <c r="H467">
        <v>5</v>
      </c>
      <c r="I467">
        <v>1</v>
      </c>
      <c r="J467">
        <v>35</v>
      </c>
      <c r="K467">
        <v>0.91</v>
      </c>
      <c r="L467">
        <v>188</v>
      </c>
      <c r="M467">
        <v>4.8600000000000003</v>
      </c>
      <c r="N467">
        <v>42</v>
      </c>
      <c r="O467" s="1">
        <v>1.0919999999999999</v>
      </c>
      <c r="P467" s="2">
        <v>38.318241804782971</v>
      </c>
      <c r="Q467" s="1">
        <v>0.99627428692435716</v>
      </c>
      <c r="R467">
        <v>1</v>
      </c>
      <c r="S467">
        <v>2</v>
      </c>
      <c r="U467">
        <v>15</v>
      </c>
      <c r="V467">
        <v>3</v>
      </c>
      <c r="W467">
        <v>0</v>
      </c>
      <c r="AB467">
        <v>0</v>
      </c>
      <c r="AC467">
        <v>0</v>
      </c>
      <c r="AD467">
        <v>2</v>
      </c>
      <c r="AE467">
        <v>1</v>
      </c>
      <c r="AF467">
        <v>2</v>
      </c>
      <c r="AG467" s="1">
        <f t="shared" si="7"/>
        <v>0.18199999999999983</v>
      </c>
    </row>
    <row r="468" spans="1:33">
      <c r="A468">
        <v>75721</v>
      </c>
      <c r="B468">
        <v>1</v>
      </c>
      <c r="C468">
        <v>32</v>
      </c>
      <c r="D468">
        <v>3</v>
      </c>
      <c r="E468">
        <v>2</v>
      </c>
      <c r="G468">
        <v>1</v>
      </c>
      <c r="H468">
        <v>3</v>
      </c>
      <c r="I468">
        <v>1</v>
      </c>
      <c r="J468">
        <v>10</v>
      </c>
      <c r="K468">
        <v>0.26</v>
      </c>
      <c r="L468">
        <v>251</v>
      </c>
      <c r="M468">
        <v>6.49</v>
      </c>
      <c r="N468">
        <v>16</v>
      </c>
      <c r="O468" s="1">
        <v>0.41600000000000004</v>
      </c>
      <c r="P468" s="2">
        <v>18.691409447031099</v>
      </c>
      <c r="Q468" s="1">
        <v>0.48597664562280862</v>
      </c>
      <c r="R468">
        <v>2</v>
      </c>
      <c r="U468">
        <v>5</v>
      </c>
      <c r="V468">
        <v>5</v>
      </c>
      <c r="W468">
        <v>3</v>
      </c>
      <c r="X468">
        <v>2</v>
      </c>
      <c r="Y468">
        <v>0</v>
      </c>
      <c r="Z468">
        <v>2</v>
      </c>
      <c r="AA468">
        <v>21</v>
      </c>
      <c r="AB468">
        <v>0</v>
      </c>
      <c r="AC468">
        <v>5</v>
      </c>
      <c r="AD468">
        <v>1</v>
      </c>
      <c r="AE468">
        <v>1</v>
      </c>
      <c r="AF468">
        <v>2</v>
      </c>
      <c r="AG468" s="1">
        <f t="shared" si="7"/>
        <v>0.15600000000000003</v>
      </c>
    </row>
    <row r="469" spans="1:33">
      <c r="A469">
        <v>75724</v>
      </c>
      <c r="B469">
        <v>1</v>
      </c>
      <c r="C469">
        <v>66</v>
      </c>
      <c r="D469">
        <v>1</v>
      </c>
      <c r="E469">
        <v>2</v>
      </c>
      <c r="G469">
        <v>2</v>
      </c>
      <c r="H469">
        <v>1</v>
      </c>
      <c r="I469">
        <v>1</v>
      </c>
      <c r="J469">
        <v>35</v>
      </c>
      <c r="K469">
        <v>0.91</v>
      </c>
      <c r="L469">
        <v>149</v>
      </c>
      <c r="M469">
        <v>3.85</v>
      </c>
      <c r="N469">
        <v>33</v>
      </c>
      <c r="O469" s="1">
        <v>0.85799999999999998</v>
      </c>
      <c r="P469" s="2">
        <v>33.418263360929906</v>
      </c>
      <c r="Q469" s="1">
        <v>0.86887484738417753</v>
      </c>
      <c r="R469">
        <v>1</v>
      </c>
      <c r="S469">
        <v>2</v>
      </c>
      <c r="U469">
        <v>8</v>
      </c>
      <c r="V469">
        <v>4</v>
      </c>
      <c r="W469">
        <v>1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2</v>
      </c>
      <c r="AG469" s="1">
        <f t="shared" si="7"/>
        <v>-5.2000000000000046E-2</v>
      </c>
    </row>
    <row r="470" spans="1:33">
      <c r="A470">
        <v>75725</v>
      </c>
      <c r="B470">
        <v>1</v>
      </c>
      <c r="C470">
        <v>24</v>
      </c>
      <c r="D470">
        <v>3</v>
      </c>
      <c r="E470">
        <v>2</v>
      </c>
      <c r="G470">
        <v>1</v>
      </c>
      <c r="H470">
        <v>5</v>
      </c>
      <c r="I470">
        <v>5</v>
      </c>
      <c r="J470">
        <v>43</v>
      </c>
      <c r="K470">
        <v>1.1100000000000001</v>
      </c>
      <c r="L470">
        <v>166</v>
      </c>
      <c r="M470">
        <v>4.29</v>
      </c>
      <c r="N470">
        <v>50</v>
      </c>
      <c r="O470" s="1">
        <v>1.2906976744186047</v>
      </c>
      <c r="P470" s="2">
        <v>47.147402594154151</v>
      </c>
      <c r="Q470" s="1">
        <v>1.2170608576630491</v>
      </c>
      <c r="R470">
        <v>2</v>
      </c>
      <c r="U470">
        <v>15</v>
      </c>
      <c r="V470">
        <v>2</v>
      </c>
      <c r="W470">
        <v>1</v>
      </c>
      <c r="X470">
        <v>3</v>
      </c>
      <c r="Y470">
        <v>3</v>
      </c>
      <c r="Z470">
        <v>1</v>
      </c>
      <c r="AA470">
        <v>0</v>
      </c>
      <c r="AB470">
        <v>8</v>
      </c>
      <c r="AC470">
        <v>2</v>
      </c>
      <c r="AD470">
        <v>1</v>
      </c>
      <c r="AE470">
        <v>1</v>
      </c>
      <c r="AF470">
        <v>2</v>
      </c>
      <c r="AG470" s="1">
        <f t="shared" si="7"/>
        <v>0.18069767441860463</v>
      </c>
    </row>
    <row r="471" spans="1:33">
      <c r="A471">
        <v>75726</v>
      </c>
      <c r="B471">
        <v>1</v>
      </c>
      <c r="C471">
        <v>33</v>
      </c>
      <c r="D471">
        <v>3</v>
      </c>
      <c r="E471">
        <v>2</v>
      </c>
      <c r="G471">
        <v>1</v>
      </c>
      <c r="H471">
        <v>3</v>
      </c>
      <c r="I471">
        <v>1</v>
      </c>
      <c r="J471">
        <v>32</v>
      </c>
      <c r="K471">
        <v>0.83</v>
      </c>
      <c r="L471">
        <v>191</v>
      </c>
      <c r="M471">
        <v>4.9400000000000004</v>
      </c>
      <c r="N471">
        <v>38</v>
      </c>
      <c r="O471" s="1">
        <v>0.98562499999999997</v>
      </c>
      <c r="P471" s="2">
        <v>28.590529376606483</v>
      </c>
      <c r="Q471" s="1">
        <v>0.74156685570573067</v>
      </c>
      <c r="R471">
        <v>2</v>
      </c>
      <c r="U471">
        <v>10</v>
      </c>
      <c r="V471">
        <v>5</v>
      </c>
      <c r="W471">
        <v>2</v>
      </c>
      <c r="AA471">
        <v>4</v>
      </c>
      <c r="AB471">
        <v>0</v>
      </c>
      <c r="AC471">
        <v>12</v>
      </c>
      <c r="AD471">
        <v>1</v>
      </c>
      <c r="AE471">
        <v>1</v>
      </c>
      <c r="AF471">
        <v>2</v>
      </c>
      <c r="AG471" s="1">
        <f t="shared" si="7"/>
        <v>0.15562500000000001</v>
      </c>
    </row>
    <row r="472" spans="1:33">
      <c r="A472">
        <v>75733</v>
      </c>
      <c r="B472">
        <v>1</v>
      </c>
      <c r="C472">
        <v>56</v>
      </c>
      <c r="D472">
        <v>4</v>
      </c>
      <c r="E472">
        <v>2</v>
      </c>
      <c r="G472">
        <v>1</v>
      </c>
      <c r="H472">
        <v>2</v>
      </c>
      <c r="I472">
        <v>5</v>
      </c>
      <c r="J472">
        <v>35</v>
      </c>
      <c r="K472">
        <v>0.91</v>
      </c>
      <c r="L472">
        <v>142</v>
      </c>
      <c r="M472">
        <v>3.67</v>
      </c>
      <c r="N472">
        <v>37</v>
      </c>
      <c r="O472" s="1">
        <v>0.96200000000000008</v>
      </c>
      <c r="P472" s="2">
        <v>36.547560188984029</v>
      </c>
      <c r="Q472" s="1">
        <v>0.95023656491358477</v>
      </c>
      <c r="R472">
        <v>2</v>
      </c>
      <c r="S472">
        <v>2</v>
      </c>
      <c r="U472">
        <v>8</v>
      </c>
      <c r="V472">
        <v>3</v>
      </c>
      <c r="W472">
        <v>3</v>
      </c>
      <c r="X472">
        <v>3</v>
      </c>
      <c r="Y472">
        <v>3</v>
      </c>
      <c r="Z472">
        <v>3</v>
      </c>
      <c r="AB472">
        <v>0</v>
      </c>
      <c r="AC472">
        <v>0</v>
      </c>
      <c r="AD472">
        <v>2</v>
      </c>
      <c r="AE472">
        <v>1</v>
      </c>
      <c r="AF472">
        <v>2</v>
      </c>
      <c r="AG472" s="1">
        <f t="shared" si="7"/>
        <v>5.2000000000000046E-2</v>
      </c>
    </row>
    <row r="473" spans="1:33">
      <c r="A473">
        <v>75738</v>
      </c>
      <c r="B473">
        <v>1</v>
      </c>
      <c r="C473">
        <v>47</v>
      </c>
      <c r="D473">
        <v>2</v>
      </c>
      <c r="E473">
        <v>2</v>
      </c>
      <c r="G473">
        <v>2</v>
      </c>
      <c r="H473">
        <v>5</v>
      </c>
      <c r="I473">
        <v>1</v>
      </c>
      <c r="J473">
        <v>26</v>
      </c>
      <c r="K473">
        <v>0.67</v>
      </c>
      <c r="L473">
        <v>311</v>
      </c>
      <c r="M473">
        <v>8.0399999999999991</v>
      </c>
      <c r="N473">
        <v>34</v>
      </c>
      <c r="O473" s="1">
        <v>0.87615384615384617</v>
      </c>
      <c r="P473" s="2">
        <v>21.796102115011422</v>
      </c>
      <c r="Q473" s="1">
        <v>0.56166878527144815</v>
      </c>
      <c r="R473">
        <v>1</v>
      </c>
      <c r="S473">
        <v>2</v>
      </c>
      <c r="U473">
        <v>14</v>
      </c>
      <c r="V473">
        <v>3</v>
      </c>
      <c r="W473">
        <v>3</v>
      </c>
      <c r="X473">
        <v>1</v>
      </c>
      <c r="Y473">
        <v>1</v>
      </c>
      <c r="Z473">
        <v>1</v>
      </c>
      <c r="AA473">
        <v>2</v>
      </c>
      <c r="AB473">
        <v>0</v>
      </c>
      <c r="AC473">
        <v>0</v>
      </c>
      <c r="AD473">
        <v>1</v>
      </c>
      <c r="AE473">
        <v>1</v>
      </c>
      <c r="AF473">
        <v>2</v>
      </c>
      <c r="AG473" s="1">
        <f t="shared" si="7"/>
        <v>0.20615384615384613</v>
      </c>
    </row>
    <row r="474" spans="1:33">
      <c r="A474">
        <v>75742</v>
      </c>
      <c r="B474">
        <v>1</v>
      </c>
      <c r="C474">
        <v>37</v>
      </c>
      <c r="D474">
        <v>2</v>
      </c>
      <c r="E474">
        <v>2</v>
      </c>
      <c r="G474">
        <v>2</v>
      </c>
      <c r="H474">
        <v>4</v>
      </c>
      <c r="I474">
        <v>1</v>
      </c>
      <c r="J474">
        <v>36</v>
      </c>
      <c r="K474">
        <v>0.93</v>
      </c>
      <c r="L474">
        <v>250</v>
      </c>
      <c r="M474">
        <v>6.47</v>
      </c>
      <c r="N474">
        <v>43</v>
      </c>
      <c r="O474" s="1">
        <v>1.1108333333333333</v>
      </c>
      <c r="P474" s="2">
        <v>40.071208178094992</v>
      </c>
      <c r="Q474" s="1">
        <v>1.0351728779341207</v>
      </c>
      <c r="R474">
        <v>2</v>
      </c>
      <c r="U474">
        <v>10</v>
      </c>
      <c r="V474">
        <v>3</v>
      </c>
      <c r="W474">
        <v>1</v>
      </c>
      <c r="X474">
        <v>3</v>
      </c>
      <c r="Y474">
        <v>3</v>
      </c>
      <c r="Z474">
        <v>1</v>
      </c>
      <c r="AA474">
        <v>11</v>
      </c>
      <c r="AB474">
        <v>0</v>
      </c>
      <c r="AC474">
        <v>0</v>
      </c>
      <c r="AD474">
        <v>1</v>
      </c>
      <c r="AE474">
        <v>2</v>
      </c>
      <c r="AG474" s="1">
        <f t="shared" si="7"/>
        <v>0.18083333333333329</v>
      </c>
    </row>
    <row r="475" spans="1:33">
      <c r="A475">
        <v>75749</v>
      </c>
      <c r="B475">
        <v>1</v>
      </c>
      <c r="C475">
        <v>69</v>
      </c>
      <c r="D475">
        <v>2</v>
      </c>
      <c r="E475">
        <v>1</v>
      </c>
      <c r="F475">
        <v>2</v>
      </c>
      <c r="G475">
        <v>2</v>
      </c>
      <c r="H475">
        <v>3</v>
      </c>
      <c r="I475">
        <v>3</v>
      </c>
      <c r="J475">
        <v>53</v>
      </c>
      <c r="K475">
        <v>1.37</v>
      </c>
      <c r="L475">
        <v>166</v>
      </c>
      <c r="M475">
        <v>4.29</v>
      </c>
      <c r="N475">
        <v>58</v>
      </c>
      <c r="O475" s="1">
        <v>1.4992452830188681</v>
      </c>
      <c r="P475" s="2">
        <v>52.03614345912586</v>
      </c>
      <c r="Q475" s="1">
        <v>1.3450852177170272</v>
      </c>
      <c r="R475">
        <v>1</v>
      </c>
      <c r="S475">
        <v>2</v>
      </c>
      <c r="U475">
        <v>2</v>
      </c>
      <c r="V475">
        <v>3</v>
      </c>
      <c r="W475">
        <v>0</v>
      </c>
      <c r="AA475">
        <v>1</v>
      </c>
      <c r="AB475">
        <v>0</v>
      </c>
      <c r="AC475">
        <v>0</v>
      </c>
      <c r="AD475">
        <v>1</v>
      </c>
      <c r="AE475">
        <v>1</v>
      </c>
      <c r="AF475">
        <v>2</v>
      </c>
      <c r="AG475" s="1">
        <f t="shared" si="7"/>
        <v>0.12924528301886795</v>
      </c>
    </row>
    <row r="476" spans="1:33">
      <c r="A476">
        <v>75750</v>
      </c>
      <c r="B476">
        <v>1</v>
      </c>
      <c r="C476">
        <v>70</v>
      </c>
      <c r="D476">
        <v>3</v>
      </c>
      <c r="E476">
        <v>2</v>
      </c>
      <c r="G476">
        <v>1</v>
      </c>
      <c r="H476">
        <v>5</v>
      </c>
      <c r="I476">
        <v>1</v>
      </c>
      <c r="J476">
        <v>47</v>
      </c>
      <c r="K476">
        <v>1.22</v>
      </c>
      <c r="L476">
        <v>224</v>
      </c>
      <c r="M476">
        <v>5.79</v>
      </c>
      <c r="N476">
        <v>46</v>
      </c>
      <c r="O476" s="1">
        <v>1.1940425531914893</v>
      </c>
      <c r="P476" s="2">
        <v>45.714329320269911</v>
      </c>
      <c r="Q476" s="1">
        <v>1.1866272717176445</v>
      </c>
      <c r="R476">
        <v>2</v>
      </c>
      <c r="S476">
        <v>2</v>
      </c>
      <c r="U476">
        <v>15</v>
      </c>
      <c r="V476">
        <v>2</v>
      </c>
      <c r="W476">
        <v>3</v>
      </c>
      <c r="X476">
        <v>3</v>
      </c>
      <c r="Y476">
        <v>3</v>
      </c>
      <c r="Z476">
        <v>3</v>
      </c>
      <c r="AA476">
        <v>2</v>
      </c>
      <c r="AB476">
        <v>0</v>
      </c>
      <c r="AC476">
        <v>0</v>
      </c>
      <c r="AD476">
        <v>1</v>
      </c>
      <c r="AE476">
        <v>1</v>
      </c>
      <c r="AF476">
        <v>2</v>
      </c>
      <c r="AG476" s="1">
        <f t="shared" si="7"/>
        <v>-2.5957446808510642E-2</v>
      </c>
    </row>
    <row r="477" spans="1:33">
      <c r="A477">
        <v>75751</v>
      </c>
      <c r="B477">
        <v>1</v>
      </c>
      <c r="C477">
        <v>47</v>
      </c>
      <c r="D477">
        <v>3</v>
      </c>
      <c r="E477">
        <v>2</v>
      </c>
      <c r="G477">
        <v>1</v>
      </c>
      <c r="H477">
        <v>5</v>
      </c>
      <c r="I477">
        <v>1</v>
      </c>
      <c r="J477">
        <v>51</v>
      </c>
      <c r="K477">
        <v>1.32</v>
      </c>
      <c r="L477">
        <v>227</v>
      </c>
      <c r="M477">
        <v>5.87</v>
      </c>
      <c r="N477">
        <v>52</v>
      </c>
      <c r="O477" s="1">
        <v>1.3458823529411765</v>
      </c>
      <c r="P477" s="2">
        <v>44.347323686662449</v>
      </c>
      <c r="Q477" s="1">
        <v>1.1478130836547928</v>
      </c>
      <c r="R477">
        <v>2</v>
      </c>
      <c r="S477">
        <v>2</v>
      </c>
      <c r="U477">
        <v>15</v>
      </c>
      <c r="V477">
        <v>3</v>
      </c>
      <c r="W477">
        <v>2</v>
      </c>
      <c r="X477">
        <v>3</v>
      </c>
      <c r="Y477">
        <v>3</v>
      </c>
      <c r="Z477">
        <v>2</v>
      </c>
      <c r="AA477">
        <v>2</v>
      </c>
      <c r="AB477">
        <v>1</v>
      </c>
      <c r="AC477">
        <v>5</v>
      </c>
      <c r="AD477">
        <v>1</v>
      </c>
      <c r="AE477">
        <v>1</v>
      </c>
      <c r="AF477">
        <v>2</v>
      </c>
      <c r="AG477" s="1">
        <f t="shared" si="7"/>
        <v>2.5882352941176467E-2</v>
      </c>
    </row>
    <row r="478" spans="1:33">
      <c r="A478">
        <v>75754</v>
      </c>
      <c r="B478">
        <v>1</v>
      </c>
      <c r="C478">
        <v>55</v>
      </c>
      <c r="D478">
        <v>3</v>
      </c>
      <c r="E478">
        <v>1</v>
      </c>
      <c r="F478">
        <v>1</v>
      </c>
      <c r="G478">
        <v>1</v>
      </c>
      <c r="H478">
        <v>4</v>
      </c>
      <c r="I478">
        <v>1</v>
      </c>
      <c r="J478">
        <v>50</v>
      </c>
      <c r="K478">
        <v>1.29</v>
      </c>
      <c r="L478">
        <v>199</v>
      </c>
      <c r="M478">
        <v>5.15</v>
      </c>
      <c r="N478">
        <v>49</v>
      </c>
      <c r="O478" s="1">
        <v>1.2642</v>
      </c>
      <c r="P478" s="2">
        <v>48.522221024352127</v>
      </c>
      <c r="Q478" s="1">
        <v>1.2518733024282849</v>
      </c>
      <c r="R478">
        <v>2</v>
      </c>
      <c r="S478">
        <v>2</v>
      </c>
      <c r="U478">
        <v>3</v>
      </c>
      <c r="V478">
        <v>2</v>
      </c>
      <c r="W478">
        <v>3</v>
      </c>
      <c r="X478">
        <v>3</v>
      </c>
      <c r="Y478">
        <v>3</v>
      </c>
      <c r="Z478">
        <v>3</v>
      </c>
      <c r="AA478">
        <v>1</v>
      </c>
      <c r="AB478">
        <v>12</v>
      </c>
      <c r="AC478">
        <v>3</v>
      </c>
      <c r="AD478">
        <v>1</v>
      </c>
      <c r="AE478">
        <v>1</v>
      </c>
      <c r="AF478">
        <v>2</v>
      </c>
      <c r="AG478" s="1">
        <f t="shared" si="7"/>
        <v>-2.5800000000000045E-2</v>
      </c>
    </row>
    <row r="479" spans="1:33">
      <c r="A479">
        <v>75758</v>
      </c>
      <c r="B479">
        <v>1</v>
      </c>
      <c r="C479">
        <v>47</v>
      </c>
      <c r="D479">
        <v>6</v>
      </c>
      <c r="E479">
        <v>2</v>
      </c>
      <c r="G479">
        <v>2</v>
      </c>
      <c r="H479">
        <v>5</v>
      </c>
      <c r="I479">
        <v>1</v>
      </c>
      <c r="J479">
        <v>51</v>
      </c>
      <c r="K479">
        <v>1.32</v>
      </c>
      <c r="L479">
        <v>197</v>
      </c>
      <c r="M479">
        <v>5.09</v>
      </c>
      <c r="N479">
        <v>56</v>
      </c>
      <c r="O479" s="1">
        <v>1.4494117647058824</v>
      </c>
      <c r="P479" s="2">
        <v>57.213374340245473</v>
      </c>
      <c r="Q479" s="1">
        <v>1.480816747629883</v>
      </c>
      <c r="R479">
        <v>1</v>
      </c>
      <c r="S479">
        <v>2</v>
      </c>
      <c r="U479">
        <v>15</v>
      </c>
      <c r="V479">
        <v>2</v>
      </c>
      <c r="W479">
        <v>3</v>
      </c>
      <c r="X479">
        <v>3</v>
      </c>
      <c r="Y479">
        <v>3</v>
      </c>
      <c r="Z479">
        <v>3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2</v>
      </c>
      <c r="AG479" s="1">
        <f t="shared" si="7"/>
        <v>0.12941176470588234</v>
      </c>
    </row>
    <row r="480" spans="1:33">
      <c r="A480">
        <v>75763</v>
      </c>
      <c r="B480">
        <v>1</v>
      </c>
      <c r="C480">
        <v>32</v>
      </c>
      <c r="D480">
        <v>2</v>
      </c>
      <c r="E480">
        <v>2</v>
      </c>
      <c r="G480">
        <v>2</v>
      </c>
      <c r="H480">
        <v>4</v>
      </c>
      <c r="I480">
        <v>1</v>
      </c>
      <c r="J480">
        <v>34</v>
      </c>
      <c r="K480">
        <v>0.88</v>
      </c>
      <c r="L480">
        <v>185</v>
      </c>
      <c r="M480">
        <v>4.78</v>
      </c>
      <c r="N480">
        <v>33</v>
      </c>
      <c r="O480" s="1">
        <v>0.85411764705882354</v>
      </c>
      <c r="P480" s="2">
        <v>36.801607099988736</v>
      </c>
      <c r="Q480" s="1">
        <v>0.95251218376441449</v>
      </c>
      <c r="R480">
        <v>1</v>
      </c>
      <c r="U480">
        <v>6</v>
      </c>
      <c r="V480">
        <v>5</v>
      </c>
      <c r="W480">
        <v>1</v>
      </c>
      <c r="AA480">
        <v>2</v>
      </c>
      <c r="AB480">
        <v>0</v>
      </c>
      <c r="AC480">
        <v>1</v>
      </c>
      <c r="AD480">
        <v>1</v>
      </c>
      <c r="AE480">
        <v>1</v>
      </c>
      <c r="AF480">
        <v>1</v>
      </c>
      <c r="AG480" s="1">
        <f t="shared" si="7"/>
        <v>-2.5882352941176467E-2</v>
      </c>
    </row>
    <row r="481" spans="1:33">
      <c r="A481">
        <v>75768</v>
      </c>
      <c r="B481">
        <v>1</v>
      </c>
      <c r="C481">
        <v>46</v>
      </c>
      <c r="D481">
        <v>6</v>
      </c>
      <c r="E481">
        <v>2</v>
      </c>
      <c r="G481">
        <v>2</v>
      </c>
      <c r="H481">
        <v>3</v>
      </c>
      <c r="I481">
        <v>1</v>
      </c>
      <c r="J481">
        <v>40</v>
      </c>
      <c r="K481">
        <v>1.03</v>
      </c>
      <c r="L481">
        <v>218</v>
      </c>
      <c r="M481">
        <v>5.64</v>
      </c>
      <c r="N481">
        <v>38</v>
      </c>
      <c r="O481" s="1">
        <v>0.97850000000000004</v>
      </c>
      <c r="P481" s="2">
        <v>43.049765590517431</v>
      </c>
      <c r="Q481" s="1">
        <v>1.1085314639558239</v>
      </c>
      <c r="R481">
        <v>1</v>
      </c>
      <c r="S481">
        <v>2</v>
      </c>
      <c r="U481">
        <v>10</v>
      </c>
      <c r="V481">
        <v>3</v>
      </c>
      <c r="W481">
        <v>3</v>
      </c>
      <c r="X481">
        <v>3</v>
      </c>
      <c r="Y481">
        <v>1</v>
      </c>
      <c r="Z481">
        <v>1</v>
      </c>
      <c r="AB481">
        <v>0</v>
      </c>
      <c r="AC481">
        <v>0</v>
      </c>
      <c r="AD481">
        <v>1</v>
      </c>
      <c r="AE481">
        <v>1</v>
      </c>
      <c r="AF481">
        <v>2</v>
      </c>
      <c r="AG481" s="1">
        <f t="shared" si="7"/>
        <v>-5.149999999999999E-2</v>
      </c>
    </row>
    <row r="482" spans="1:33">
      <c r="A482">
        <v>75769</v>
      </c>
      <c r="B482">
        <v>1</v>
      </c>
      <c r="C482">
        <v>72</v>
      </c>
      <c r="D482">
        <v>3</v>
      </c>
      <c r="E482">
        <v>1</v>
      </c>
      <c r="F482">
        <v>1</v>
      </c>
      <c r="G482">
        <v>1</v>
      </c>
      <c r="H482">
        <v>2</v>
      </c>
      <c r="I482">
        <v>1</v>
      </c>
      <c r="J482">
        <v>68</v>
      </c>
      <c r="K482">
        <v>1.76</v>
      </c>
      <c r="L482">
        <v>184</v>
      </c>
      <c r="M482">
        <v>4.76</v>
      </c>
      <c r="N482">
        <v>65</v>
      </c>
      <c r="O482" s="1">
        <v>1.6823529411764706</v>
      </c>
      <c r="P482" s="2">
        <v>65.458775166368639</v>
      </c>
      <c r="Q482" s="1">
        <v>1.6942271219530707</v>
      </c>
      <c r="R482">
        <v>2</v>
      </c>
      <c r="S482">
        <v>2</v>
      </c>
      <c r="U482">
        <v>15</v>
      </c>
      <c r="V482">
        <v>5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1</v>
      </c>
      <c r="AE482">
        <v>1</v>
      </c>
      <c r="AF482">
        <v>2</v>
      </c>
      <c r="AG482" s="1">
        <f t="shared" si="7"/>
        <v>-7.7647058823529402E-2</v>
      </c>
    </row>
    <row r="483" spans="1:33">
      <c r="A483">
        <v>75771</v>
      </c>
      <c r="B483">
        <v>1</v>
      </c>
      <c r="C483">
        <v>70</v>
      </c>
      <c r="D483">
        <v>3</v>
      </c>
      <c r="E483">
        <v>2</v>
      </c>
      <c r="G483">
        <v>1</v>
      </c>
      <c r="H483">
        <v>2</v>
      </c>
      <c r="I483">
        <v>1</v>
      </c>
      <c r="J483">
        <v>31</v>
      </c>
      <c r="K483">
        <v>0.8</v>
      </c>
      <c r="L483">
        <v>121</v>
      </c>
      <c r="M483">
        <v>3.13</v>
      </c>
      <c r="N483">
        <v>36</v>
      </c>
      <c r="O483" s="1">
        <v>0.92903225806451617</v>
      </c>
      <c r="P483" s="2">
        <v>35.690961131449932</v>
      </c>
      <c r="Q483" s="1">
        <v>0.92105706145677246</v>
      </c>
      <c r="R483">
        <v>2</v>
      </c>
      <c r="S483">
        <v>2</v>
      </c>
      <c r="U483">
        <v>12</v>
      </c>
      <c r="V483">
        <v>3</v>
      </c>
      <c r="W483">
        <v>3</v>
      </c>
      <c r="X483">
        <v>3</v>
      </c>
      <c r="Y483">
        <v>3</v>
      </c>
      <c r="Z483">
        <v>3</v>
      </c>
      <c r="AB483">
        <v>0</v>
      </c>
      <c r="AC483">
        <v>2</v>
      </c>
      <c r="AD483">
        <v>2</v>
      </c>
      <c r="AE483">
        <v>1</v>
      </c>
      <c r="AF483">
        <v>2</v>
      </c>
      <c r="AG483" s="1">
        <f t="shared" si="7"/>
        <v>0.12903225806451613</v>
      </c>
    </row>
    <row r="484" spans="1:33">
      <c r="A484">
        <v>75774</v>
      </c>
      <c r="B484">
        <v>1</v>
      </c>
      <c r="C484">
        <v>80</v>
      </c>
      <c r="D484">
        <v>3</v>
      </c>
      <c r="E484">
        <v>1</v>
      </c>
      <c r="F484">
        <v>1</v>
      </c>
      <c r="G484">
        <v>1</v>
      </c>
      <c r="H484">
        <v>5</v>
      </c>
      <c r="I484">
        <v>1</v>
      </c>
      <c r="J484">
        <v>71</v>
      </c>
      <c r="K484">
        <v>1.84</v>
      </c>
      <c r="L484">
        <v>137</v>
      </c>
      <c r="M484">
        <v>3.54</v>
      </c>
      <c r="N484">
        <v>75</v>
      </c>
      <c r="O484" s="1">
        <v>1.943661971830986</v>
      </c>
      <c r="P484" s="2">
        <v>69.304378788680168</v>
      </c>
      <c r="Q484" s="1">
        <v>1.7960571404390353</v>
      </c>
      <c r="R484">
        <v>2</v>
      </c>
      <c r="S484">
        <v>2</v>
      </c>
      <c r="U484">
        <v>4</v>
      </c>
      <c r="V484">
        <v>1</v>
      </c>
      <c r="W484">
        <v>2</v>
      </c>
      <c r="X484">
        <v>3</v>
      </c>
      <c r="Y484">
        <v>3</v>
      </c>
      <c r="Z484">
        <v>3</v>
      </c>
      <c r="AB484">
        <v>0</v>
      </c>
      <c r="AC484">
        <v>0</v>
      </c>
      <c r="AD484">
        <v>1</v>
      </c>
      <c r="AE484">
        <v>1</v>
      </c>
      <c r="AF484">
        <v>2</v>
      </c>
      <c r="AG484" s="1">
        <f t="shared" si="7"/>
        <v>0.10366197183098591</v>
      </c>
    </row>
    <row r="485" spans="1:33">
      <c r="A485">
        <v>75775</v>
      </c>
      <c r="B485">
        <v>1</v>
      </c>
      <c r="C485">
        <v>41</v>
      </c>
      <c r="D485">
        <v>3</v>
      </c>
      <c r="E485">
        <v>2</v>
      </c>
      <c r="G485">
        <v>2</v>
      </c>
      <c r="H485">
        <v>2</v>
      </c>
      <c r="I485">
        <v>1</v>
      </c>
      <c r="J485">
        <v>45</v>
      </c>
      <c r="K485">
        <v>1.1599999999999999</v>
      </c>
      <c r="L485">
        <v>190</v>
      </c>
      <c r="M485">
        <v>4.91</v>
      </c>
      <c r="N485">
        <v>40</v>
      </c>
      <c r="O485" s="1">
        <v>1.0311111111111111</v>
      </c>
      <c r="P485" s="2">
        <v>47.450106948171403</v>
      </c>
      <c r="Q485" s="1">
        <v>1.2231583124417515</v>
      </c>
      <c r="R485">
        <v>1</v>
      </c>
      <c r="S485">
        <v>2</v>
      </c>
      <c r="U485">
        <v>12</v>
      </c>
      <c r="V485">
        <v>3</v>
      </c>
      <c r="W485">
        <v>0</v>
      </c>
      <c r="X485">
        <v>3</v>
      </c>
      <c r="Y485">
        <v>3</v>
      </c>
      <c r="Z485">
        <v>1</v>
      </c>
      <c r="AB485">
        <v>0</v>
      </c>
      <c r="AC485">
        <v>0</v>
      </c>
      <c r="AD485">
        <v>2</v>
      </c>
      <c r="AE485">
        <v>2</v>
      </c>
      <c r="AG485" s="1">
        <f t="shared" si="7"/>
        <v>-0.12888888888888883</v>
      </c>
    </row>
    <row r="486" spans="1:33">
      <c r="A486">
        <v>75779</v>
      </c>
      <c r="B486">
        <v>1</v>
      </c>
      <c r="C486">
        <v>29</v>
      </c>
      <c r="D486">
        <v>3</v>
      </c>
      <c r="E486">
        <v>2</v>
      </c>
      <c r="G486">
        <v>1</v>
      </c>
      <c r="H486">
        <v>3</v>
      </c>
      <c r="I486">
        <v>6</v>
      </c>
      <c r="J486">
        <v>34</v>
      </c>
      <c r="K486">
        <v>0.88</v>
      </c>
      <c r="L486">
        <v>128</v>
      </c>
      <c r="M486">
        <v>3.31</v>
      </c>
      <c r="N486">
        <v>32</v>
      </c>
      <c r="O486" s="1">
        <v>0.82823529411764707</v>
      </c>
      <c r="P486" s="2">
        <v>33.850599396454705</v>
      </c>
      <c r="Q486" s="1">
        <v>0.87613316084941584</v>
      </c>
      <c r="R486">
        <v>2</v>
      </c>
      <c r="U486">
        <v>77</v>
      </c>
      <c r="V486">
        <v>5</v>
      </c>
      <c r="W486">
        <v>3</v>
      </c>
      <c r="AA486">
        <v>5</v>
      </c>
      <c r="AB486">
        <v>0</v>
      </c>
      <c r="AC486">
        <v>0</v>
      </c>
      <c r="AD486">
        <v>1</v>
      </c>
      <c r="AE486">
        <v>1</v>
      </c>
      <c r="AF486">
        <v>2</v>
      </c>
      <c r="AG486" s="1">
        <f t="shared" si="7"/>
        <v>-5.1764705882352935E-2</v>
      </c>
    </row>
    <row r="487" spans="1:33">
      <c r="A487">
        <v>75781</v>
      </c>
      <c r="B487">
        <v>1</v>
      </c>
      <c r="C487">
        <v>65</v>
      </c>
      <c r="D487">
        <v>3</v>
      </c>
      <c r="E487">
        <v>2</v>
      </c>
      <c r="G487">
        <v>1</v>
      </c>
      <c r="H487">
        <v>5</v>
      </c>
      <c r="I487">
        <v>1</v>
      </c>
      <c r="J487">
        <v>37</v>
      </c>
      <c r="K487">
        <v>0.96</v>
      </c>
      <c r="L487">
        <v>121</v>
      </c>
      <c r="M487">
        <v>3.13</v>
      </c>
      <c r="N487">
        <v>44</v>
      </c>
      <c r="O487" s="1">
        <v>1.1416216216216215</v>
      </c>
      <c r="P487" s="2">
        <v>37.765792930340275</v>
      </c>
      <c r="Q487" s="1">
        <v>0.97986922197639625</v>
      </c>
      <c r="R487">
        <v>2</v>
      </c>
      <c r="S487">
        <v>2</v>
      </c>
      <c r="U487">
        <v>15</v>
      </c>
      <c r="V487">
        <v>2</v>
      </c>
      <c r="W487">
        <v>2</v>
      </c>
      <c r="X487">
        <v>3</v>
      </c>
      <c r="Y487">
        <v>3</v>
      </c>
      <c r="Z487">
        <v>3</v>
      </c>
      <c r="AA487">
        <v>1</v>
      </c>
      <c r="AB487">
        <v>1</v>
      </c>
      <c r="AC487">
        <v>0</v>
      </c>
      <c r="AD487">
        <v>1</v>
      </c>
      <c r="AE487">
        <v>1</v>
      </c>
      <c r="AF487">
        <v>2</v>
      </c>
      <c r="AG487" s="1">
        <f t="shared" si="7"/>
        <v>0.18162162162162154</v>
      </c>
    </row>
    <row r="488" spans="1:33">
      <c r="A488">
        <v>75787</v>
      </c>
      <c r="B488">
        <v>1</v>
      </c>
      <c r="C488">
        <v>72</v>
      </c>
      <c r="D488">
        <v>3</v>
      </c>
      <c r="E488">
        <v>2</v>
      </c>
      <c r="G488">
        <v>1</v>
      </c>
      <c r="H488">
        <v>3</v>
      </c>
      <c r="I488">
        <v>1</v>
      </c>
      <c r="J488">
        <v>41</v>
      </c>
      <c r="K488">
        <v>1.06</v>
      </c>
      <c r="L488">
        <v>234</v>
      </c>
      <c r="M488">
        <v>6.05</v>
      </c>
      <c r="N488">
        <v>37</v>
      </c>
      <c r="O488" s="1">
        <v>0.9565853658536585</v>
      </c>
      <c r="P488" s="2">
        <v>46.536904523251792</v>
      </c>
      <c r="Q488" s="1">
        <v>1.203149238893827</v>
      </c>
      <c r="R488">
        <v>1</v>
      </c>
      <c r="S488">
        <v>1</v>
      </c>
      <c r="T488">
        <v>2</v>
      </c>
      <c r="U488">
        <v>13</v>
      </c>
      <c r="V488">
        <v>2</v>
      </c>
      <c r="W488">
        <v>3</v>
      </c>
      <c r="X488">
        <v>3</v>
      </c>
      <c r="Y488">
        <v>3</v>
      </c>
      <c r="Z488">
        <v>3</v>
      </c>
      <c r="AA488">
        <v>1</v>
      </c>
      <c r="AB488">
        <v>0</v>
      </c>
      <c r="AC488">
        <v>0</v>
      </c>
      <c r="AD488">
        <v>1</v>
      </c>
      <c r="AE488">
        <v>1</v>
      </c>
      <c r="AF488">
        <v>2</v>
      </c>
      <c r="AG488" s="1">
        <f t="shared" si="7"/>
        <v>-0.10341463414634156</v>
      </c>
    </row>
    <row r="489" spans="1:33">
      <c r="A489">
        <v>75789</v>
      </c>
      <c r="B489">
        <v>1</v>
      </c>
      <c r="C489">
        <v>58</v>
      </c>
      <c r="D489">
        <v>3</v>
      </c>
      <c r="E489">
        <v>2</v>
      </c>
      <c r="G489">
        <v>1</v>
      </c>
      <c r="H489">
        <v>3</v>
      </c>
      <c r="I489">
        <v>1</v>
      </c>
      <c r="J489">
        <v>45</v>
      </c>
      <c r="K489">
        <v>1.1599999999999999</v>
      </c>
      <c r="L489">
        <v>134</v>
      </c>
      <c r="M489">
        <v>3.47</v>
      </c>
      <c r="N489">
        <v>42</v>
      </c>
      <c r="O489" s="1">
        <v>1.0826666666666667</v>
      </c>
      <c r="P489" s="2">
        <v>45.128313767383524</v>
      </c>
      <c r="Q489" s="1">
        <v>1.1633076437814418</v>
      </c>
      <c r="R489">
        <v>2</v>
      </c>
      <c r="S489">
        <v>2</v>
      </c>
      <c r="U489">
        <v>15</v>
      </c>
      <c r="V489">
        <v>1</v>
      </c>
      <c r="W489">
        <v>3</v>
      </c>
      <c r="X489">
        <v>3</v>
      </c>
      <c r="Y489">
        <v>3</v>
      </c>
      <c r="Z489">
        <v>3</v>
      </c>
      <c r="AA489">
        <v>1</v>
      </c>
      <c r="AB489">
        <v>0</v>
      </c>
      <c r="AC489">
        <v>0</v>
      </c>
      <c r="AD489">
        <v>1</v>
      </c>
      <c r="AE489">
        <v>1</v>
      </c>
      <c r="AF489">
        <v>2</v>
      </c>
      <c r="AG489" s="1">
        <f t="shared" si="7"/>
        <v>-7.7333333333333254E-2</v>
      </c>
    </row>
    <row r="490" spans="1:33">
      <c r="A490">
        <v>75792</v>
      </c>
      <c r="B490">
        <v>1</v>
      </c>
      <c r="C490">
        <v>42</v>
      </c>
      <c r="D490">
        <v>3</v>
      </c>
      <c r="E490">
        <v>2</v>
      </c>
      <c r="G490">
        <v>1</v>
      </c>
      <c r="H490">
        <v>4</v>
      </c>
      <c r="I490">
        <v>1</v>
      </c>
      <c r="J490">
        <v>38</v>
      </c>
      <c r="K490">
        <v>0.98</v>
      </c>
      <c r="L490">
        <v>202</v>
      </c>
      <c r="M490">
        <v>5.22</v>
      </c>
      <c r="N490">
        <v>41</v>
      </c>
      <c r="O490" s="1">
        <v>1.0573684210526315</v>
      </c>
      <c r="P490" s="2">
        <v>36.371862131322565</v>
      </c>
      <c r="Q490" s="1">
        <v>0.93801118128147676</v>
      </c>
      <c r="R490">
        <v>2</v>
      </c>
      <c r="S490">
        <v>2</v>
      </c>
      <c r="U490">
        <v>7</v>
      </c>
      <c r="V490">
        <v>4</v>
      </c>
      <c r="W490">
        <v>3</v>
      </c>
      <c r="X490">
        <v>3</v>
      </c>
      <c r="Y490">
        <v>3</v>
      </c>
      <c r="Z490">
        <v>3</v>
      </c>
      <c r="AA490">
        <v>1</v>
      </c>
      <c r="AB490">
        <v>13</v>
      </c>
      <c r="AC490">
        <v>2</v>
      </c>
      <c r="AD490">
        <v>1</v>
      </c>
      <c r="AE490">
        <v>1</v>
      </c>
      <c r="AF490">
        <v>2</v>
      </c>
      <c r="AG490" s="1">
        <f t="shared" si="7"/>
        <v>7.7368421052631531E-2</v>
      </c>
    </row>
    <row r="491" spans="1:33">
      <c r="A491">
        <v>75795</v>
      </c>
      <c r="B491">
        <v>1</v>
      </c>
      <c r="C491">
        <v>79</v>
      </c>
      <c r="D491">
        <v>1</v>
      </c>
      <c r="E491">
        <v>2</v>
      </c>
      <c r="G491">
        <v>2</v>
      </c>
      <c r="H491">
        <v>1</v>
      </c>
      <c r="I491">
        <v>1</v>
      </c>
      <c r="J491">
        <v>59</v>
      </c>
      <c r="K491">
        <v>1.53</v>
      </c>
      <c r="L491">
        <v>184</v>
      </c>
      <c r="M491">
        <v>4.76</v>
      </c>
      <c r="N491">
        <v>56</v>
      </c>
      <c r="O491" s="1">
        <v>1.4522033898305087</v>
      </c>
      <c r="P491" s="2">
        <v>66.515307279154243</v>
      </c>
      <c r="Q491" s="1">
        <v>1.7248884769001016</v>
      </c>
      <c r="R491">
        <v>1</v>
      </c>
      <c r="S491">
        <v>2</v>
      </c>
      <c r="U491">
        <v>5</v>
      </c>
      <c r="V491">
        <v>2</v>
      </c>
      <c r="W491">
        <v>3</v>
      </c>
      <c r="X491">
        <v>3</v>
      </c>
      <c r="Y491">
        <v>3</v>
      </c>
      <c r="Z491">
        <v>3</v>
      </c>
      <c r="AB491">
        <v>0</v>
      </c>
      <c r="AC491">
        <v>0</v>
      </c>
      <c r="AD491">
        <v>1</v>
      </c>
      <c r="AE491">
        <v>1</v>
      </c>
      <c r="AF491">
        <v>2</v>
      </c>
      <c r="AG491" s="1">
        <f t="shared" si="7"/>
        <v>-7.7796610169491354E-2</v>
      </c>
    </row>
    <row r="492" spans="1:33">
      <c r="A492">
        <v>75803</v>
      </c>
      <c r="B492">
        <v>1</v>
      </c>
      <c r="C492">
        <v>40</v>
      </c>
      <c r="D492">
        <v>4</v>
      </c>
      <c r="E492">
        <v>2</v>
      </c>
      <c r="G492">
        <v>1</v>
      </c>
      <c r="H492">
        <v>3</v>
      </c>
      <c r="I492">
        <v>5</v>
      </c>
      <c r="J492">
        <v>40</v>
      </c>
      <c r="K492">
        <v>1.03</v>
      </c>
      <c r="L492">
        <v>200</v>
      </c>
      <c r="M492">
        <v>5.17</v>
      </c>
      <c r="N492">
        <v>40</v>
      </c>
      <c r="O492" s="1">
        <v>1.03</v>
      </c>
      <c r="P492" s="2">
        <v>42.955579773792941</v>
      </c>
      <c r="Q492" s="1">
        <v>1.1061061791751683</v>
      </c>
      <c r="R492">
        <v>2</v>
      </c>
      <c r="S492">
        <v>2</v>
      </c>
      <c r="U492">
        <v>6</v>
      </c>
      <c r="V492">
        <v>3</v>
      </c>
      <c r="W492">
        <v>0</v>
      </c>
      <c r="AB492">
        <v>0</v>
      </c>
      <c r="AC492">
        <v>0</v>
      </c>
      <c r="AD492">
        <v>1</v>
      </c>
      <c r="AE492">
        <v>2</v>
      </c>
      <c r="AG492" s="1">
        <f t="shared" si="7"/>
        <v>0</v>
      </c>
    </row>
    <row r="493" spans="1:33">
      <c r="A493">
        <v>75808</v>
      </c>
      <c r="B493">
        <v>1</v>
      </c>
      <c r="C493">
        <v>75</v>
      </c>
      <c r="D493">
        <v>3</v>
      </c>
      <c r="E493">
        <v>2</v>
      </c>
      <c r="G493">
        <v>1</v>
      </c>
      <c r="H493">
        <v>3</v>
      </c>
      <c r="I493">
        <v>1</v>
      </c>
      <c r="J493">
        <v>39</v>
      </c>
      <c r="K493">
        <v>1.01</v>
      </c>
      <c r="L493">
        <v>136</v>
      </c>
      <c r="M493">
        <v>3.52</v>
      </c>
      <c r="N493">
        <v>42</v>
      </c>
      <c r="O493" s="1">
        <v>1.0876923076923077</v>
      </c>
      <c r="P493" s="2">
        <v>44.420412082694313</v>
      </c>
      <c r="Q493" s="1">
        <v>1.1503747744492629</v>
      </c>
      <c r="R493">
        <v>2</v>
      </c>
      <c r="S493">
        <v>2</v>
      </c>
      <c r="U493">
        <v>12</v>
      </c>
      <c r="V493">
        <v>3</v>
      </c>
      <c r="W493">
        <v>1</v>
      </c>
      <c r="X493">
        <v>2</v>
      </c>
      <c r="Y493">
        <v>1</v>
      </c>
      <c r="Z493">
        <v>1</v>
      </c>
      <c r="AB493">
        <v>0</v>
      </c>
      <c r="AC493">
        <v>10</v>
      </c>
      <c r="AD493">
        <v>1</v>
      </c>
      <c r="AE493">
        <v>1</v>
      </c>
      <c r="AF493">
        <v>2</v>
      </c>
      <c r="AG493" s="1">
        <f t="shared" si="7"/>
        <v>7.7692307692307727E-2</v>
      </c>
    </row>
    <row r="494" spans="1:33">
      <c r="A494">
        <v>75814</v>
      </c>
      <c r="B494">
        <v>1</v>
      </c>
      <c r="C494">
        <v>28</v>
      </c>
      <c r="D494">
        <v>3</v>
      </c>
      <c r="E494">
        <v>2</v>
      </c>
      <c r="G494">
        <v>1</v>
      </c>
      <c r="H494">
        <v>4</v>
      </c>
      <c r="I494">
        <v>5</v>
      </c>
      <c r="J494">
        <v>39</v>
      </c>
      <c r="K494">
        <v>1.01</v>
      </c>
      <c r="L494">
        <v>244</v>
      </c>
      <c r="M494">
        <v>6.31</v>
      </c>
      <c r="N494">
        <v>35</v>
      </c>
      <c r="O494" s="1">
        <v>0.90641025641025641</v>
      </c>
      <c r="P494" s="2">
        <v>41.520659737188325</v>
      </c>
      <c r="Q494" s="1">
        <v>1.0752786239630823</v>
      </c>
      <c r="R494">
        <v>2</v>
      </c>
      <c r="U494">
        <v>1</v>
      </c>
      <c r="V494">
        <v>3</v>
      </c>
      <c r="W494">
        <v>3</v>
      </c>
      <c r="X494">
        <v>3</v>
      </c>
      <c r="Y494">
        <v>3</v>
      </c>
      <c r="Z494">
        <v>3</v>
      </c>
      <c r="AA494">
        <v>1</v>
      </c>
      <c r="AB494">
        <v>0</v>
      </c>
      <c r="AC494">
        <v>15</v>
      </c>
      <c r="AD494">
        <v>1</v>
      </c>
      <c r="AE494">
        <v>1</v>
      </c>
      <c r="AF494">
        <v>2</v>
      </c>
      <c r="AG494" s="1">
        <f t="shared" si="7"/>
        <v>-0.1035897435897436</v>
      </c>
    </row>
    <row r="495" spans="1:33">
      <c r="A495">
        <v>75826</v>
      </c>
      <c r="B495">
        <v>1</v>
      </c>
      <c r="C495">
        <v>70</v>
      </c>
      <c r="D495">
        <v>1</v>
      </c>
      <c r="E495">
        <v>2</v>
      </c>
      <c r="G495">
        <v>1</v>
      </c>
      <c r="H495">
        <v>3</v>
      </c>
      <c r="I495">
        <v>1</v>
      </c>
      <c r="J495">
        <v>48</v>
      </c>
      <c r="K495">
        <v>1.24</v>
      </c>
      <c r="L495">
        <v>120</v>
      </c>
      <c r="M495">
        <v>3.1</v>
      </c>
      <c r="N495">
        <v>52</v>
      </c>
      <c r="O495" s="1">
        <v>1.3433333333333335</v>
      </c>
      <c r="P495" s="2">
        <v>53.783387891668191</v>
      </c>
      <c r="Q495" s="1">
        <v>1.3894041872014282</v>
      </c>
      <c r="R495">
        <v>2</v>
      </c>
      <c r="S495">
        <v>2</v>
      </c>
      <c r="U495">
        <v>7</v>
      </c>
      <c r="V495">
        <v>1</v>
      </c>
      <c r="W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2</v>
      </c>
      <c r="AG495" s="1">
        <f t="shared" si="7"/>
        <v>0.1033333333333335</v>
      </c>
    </row>
    <row r="496" spans="1:33">
      <c r="A496">
        <v>75835</v>
      </c>
      <c r="B496">
        <v>1</v>
      </c>
      <c r="C496">
        <v>31</v>
      </c>
      <c r="D496">
        <v>3</v>
      </c>
      <c r="E496">
        <v>2</v>
      </c>
      <c r="G496">
        <v>1</v>
      </c>
      <c r="H496">
        <v>4</v>
      </c>
      <c r="I496">
        <v>5</v>
      </c>
      <c r="J496">
        <v>78</v>
      </c>
      <c r="K496">
        <v>2.02</v>
      </c>
      <c r="L496">
        <v>175</v>
      </c>
      <c r="M496">
        <v>4.53</v>
      </c>
      <c r="N496">
        <v>73</v>
      </c>
      <c r="O496" s="1">
        <v>1.8905128205128205</v>
      </c>
      <c r="P496" s="2">
        <v>84.158132540289841</v>
      </c>
      <c r="Q496" s="1">
        <v>2.1794798427100703</v>
      </c>
      <c r="R496">
        <v>2</v>
      </c>
      <c r="U496">
        <v>15</v>
      </c>
      <c r="V496">
        <v>3</v>
      </c>
      <c r="W496">
        <v>2</v>
      </c>
      <c r="X496">
        <v>3</v>
      </c>
      <c r="Y496">
        <v>3</v>
      </c>
      <c r="Z496">
        <v>2</v>
      </c>
      <c r="AA496">
        <v>0</v>
      </c>
      <c r="AB496">
        <v>1</v>
      </c>
      <c r="AC496">
        <v>0</v>
      </c>
      <c r="AD496">
        <v>1</v>
      </c>
      <c r="AE496">
        <v>1</v>
      </c>
      <c r="AF496">
        <v>2</v>
      </c>
      <c r="AG496" s="1">
        <f t="shared" si="7"/>
        <v>-0.12948717948717947</v>
      </c>
    </row>
    <row r="497" spans="1:33">
      <c r="A497">
        <v>75837</v>
      </c>
      <c r="B497">
        <v>1</v>
      </c>
      <c r="C497">
        <v>55</v>
      </c>
      <c r="D497">
        <v>3</v>
      </c>
      <c r="E497">
        <v>1</v>
      </c>
      <c r="F497">
        <v>2</v>
      </c>
      <c r="G497">
        <v>1</v>
      </c>
      <c r="H497">
        <v>3</v>
      </c>
      <c r="I497">
        <v>1</v>
      </c>
      <c r="J497">
        <v>48</v>
      </c>
      <c r="K497">
        <v>1.24</v>
      </c>
      <c r="L497">
        <v>198</v>
      </c>
      <c r="M497">
        <v>5.12</v>
      </c>
      <c r="N497">
        <v>45</v>
      </c>
      <c r="O497" s="1">
        <v>1.1624999999999999</v>
      </c>
      <c r="P497" s="2">
        <v>52.431781104018299</v>
      </c>
      <c r="Q497" s="1">
        <v>1.3544876785204727</v>
      </c>
      <c r="R497">
        <v>1</v>
      </c>
      <c r="S497">
        <v>1</v>
      </c>
      <c r="T497">
        <v>2</v>
      </c>
      <c r="U497">
        <v>14</v>
      </c>
      <c r="V497">
        <v>3</v>
      </c>
      <c r="W497">
        <v>0</v>
      </c>
      <c r="X497">
        <v>3</v>
      </c>
      <c r="Y497">
        <v>3</v>
      </c>
      <c r="Z497">
        <v>2</v>
      </c>
      <c r="AA497">
        <v>1</v>
      </c>
      <c r="AB497">
        <v>1</v>
      </c>
      <c r="AC497">
        <v>3</v>
      </c>
      <c r="AD497">
        <v>1</v>
      </c>
      <c r="AE497">
        <v>1</v>
      </c>
      <c r="AF497">
        <v>2</v>
      </c>
      <c r="AG497" s="1">
        <f t="shared" si="7"/>
        <v>-7.7500000000000124E-2</v>
      </c>
    </row>
    <row r="498" spans="1:33">
      <c r="A498">
        <v>75838</v>
      </c>
      <c r="B498">
        <v>1</v>
      </c>
      <c r="C498">
        <v>80</v>
      </c>
      <c r="D498">
        <v>3</v>
      </c>
      <c r="E498">
        <v>1</v>
      </c>
      <c r="F498">
        <v>2</v>
      </c>
      <c r="G498">
        <v>1</v>
      </c>
      <c r="H498">
        <v>3</v>
      </c>
      <c r="I498">
        <v>1</v>
      </c>
      <c r="J498">
        <v>48</v>
      </c>
      <c r="K498">
        <v>1.24</v>
      </c>
      <c r="L498">
        <v>129</v>
      </c>
      <c r="M498">
        <v>3.34</v>
      </c>
      <c r="N498">
        <v>46</v>
      </c>
      <c r="O498" s="1">
        <v>1.1883333333333332</v>
      </c>
      <c r="P498" s="2">
        <v>46.410921022265029</v>
      </c>
      <c r="Q498" s="1">
        <v>1.1989487930751799</v>
      </c>
      <c r="R498">
        <v>1</v>
      </c>
      <c r="S498">
        <v>1</v>
      </c>
      <c r="T498">
        <v>2</v>
      </c>
      <c r="U498">
        <v>14</v>
      </c>
      <c r="V498">
        <v>1</v>
      </c>
      <c r="W498">
        <v>3</v>
      </c>
      <c r="X498">
        <v>3</v>
      </c>
      <c r="Y498">
        <v>3</v>
      </c>
      <c r="Z498">
        <v>3</v>
      </c>
      <c r="AA498">
        <v>0</v>
      </c>
      <c r="AB498">
        <v>1</v>
      </c>
      <c r="AC498">
        <v>0</v>
      </c>
      <c r="AD498">
        <v>1</v>
      </c>
      <c r="AE498">
        <v>1</v>
      </c>
      <c r="AF498">
        <v>2</v>
      </c>
      <c r="AG498" s="1">
        <f t="shared" si="7"/>
        <v>-5.166666666666675E-2</v>
      </c>
    </row>
    <row r="499" spans="1:33">
      <c r="A499">
        <v>75840</v>
      </c>
      <c r="B499">
        <v>1</v>
      </c>
      <c r="C499">
        <v>52</v>
      </c>
      <c r="D499">
        <v>3</v>
      </c>
      <c r="E499">
        <v>2</v>
      </c>
      <c r="G499">
        <v>1</v>
      </c>
      <c r="H499">
        <v>5</v>
      </c>
      <c r="I499">
        <v>1</v>
      </c>
      <c r="J499">
        <v>31</v>
      </c>
      <c r="K499">
        <v>0.8</v>
      </c>
      <c r="L499">
        <v>237</v>
      </c>
      <c r="M499">
        <v>6.13</v>
      </c>
      <c r="N499">
        <v>38</v>
      </c>
      <c r="O499" s="1">
        <v>0.98064516129032264</v>
      </c>
      <c r="P499" s="2">
        <v>31.265707649567148</v>
      </c>
      <c r="Q499" s="1">
        <v>0.80685697160173286</v>
      </c>
      <c r="R499">
        <v>2</v>
      </c>
      <c r="S499">
        <v>2</v>
      </c>
      <c r="U499">
        <v>15</v>
      </c>
      <c r="V499">
        <v>4</v>
      </c>
      <c r="W499">
        <v>0</v>
      </c>
      <c r="AA499">
        <v>1</v>
      </c>
      <c r="AB499">
        <v>0</v>
      </c>
      <c r="AC499">
        <v>2</v>
      </c>
      <c r="AD499">
        <v>1</v>
      </c>
      <c r="AE499">
        <v>1</v>
      </c>
      <c r="AF499">
        <v>2</v>
      </c>
      <c r="AG499" s="1">
        <f t="shared" si="7"/>
        <v>0.1806451612903226</v>
      </c>
    </row>
    <row r="500" spans="1:33">
      <c r="A500">
        <v>75842</v>
      </c>
      <c r="B500">
        <v>1</v>
      </c>
      <c r="C500">
        <v>23</v>
      </c>
      <c r="D500">
        <v>7</v>
      </c>
      <c r="E500">
        <v>2</v>
      </c>
      <c r="G500">
        <v>1</v>
      </c>
      <c r="H500">
        <v>3</v>
      </c>
      <c r="I500">
        <v>5</v>
      </c>
      <c r="J500">
        <v>47</v>
      </c>
      <c r="K500">
        <v>1.22</v>
      </c>
      <c r="L500">
        <v>170</v>
      </c>
      <c r="M500">
        <v>4.4000000000000004</v>
      </c>
      <c r="N500">
        <v>49</v>
      </c>
      <c r="O500" s="1">
        <v>1.2719148936170213</v>
      </c>
      <c r="P500" s="2">
        <v>46.216895088398942</v>
      </c>
      <c r="Q500" s="1">
        <v>1.1996725959116321</v>
      </c>
      <c r="R500">
        <v>2</v>
      </c>
      <c r="U500">
        <v>77</v>
      </c>
      <c r="V500">
        <v>3</v>
      </c>
      <c r="W500">
        <v>3</v>
      </c>
      <c r="X500">
        <v>3</v>
      </c>
      <c r="Y500">
        <v>2</v>
      </c>
      <c r="Z500">
        <v>2</v>
      </c>
      <c r="AA500">
        <v>2</v>
      </c>
      <c r="AB500">
        <v>0</v>
      </c>
      <c r="AC500">
        <v>0</v>
      </c>
      <c r="AD500">
        <v>1</v>
      </c>
      <c r="AE500">
        <v>2</v>
      </c>
      <c r="AG500" s="1">
        <f t="shared" si="7"/>
        <v>5.1914893617021285E-2</v>
      </c>
    </row>
    <row r="501" spans="1:33">
      <c r="A501">
        <v>75845</v>
      </c>
      <c r="B501">
        <v>1</v>
      </c>
      <c r="C501">
        <v>59</v>
      </c>
      <c r="D501">
        <v>1</v>
      </c>
      <c r="E501">
        <v>2</v>
      </c>
      <c r="G501">
        <v>2</v>
      </c>
      <c r="H501">
        <v>4</v>
      </c>
      <c r="I501">
        <v>4</v>
      </c>
      <c r="J501">
        <v>40</v>
      </c>
      <c r="K501">
        <v>1.03</v>
      </c>
      <c r="L501">
        <v>129</v>
      </c>
      <c r="M501">
        <v>3.34</v>
      </c>
      <c r="N501">
        <v>41</v>
      </c>
      <c r="O501" s="1">
        <v>1.0557500000000002</v>
      </c>
      <c r="P501" s="2">
        <v>40.684992745379738</v>
      </c>
      <c r="Q501" s="1">
        <v>1.0476385631935283</v>
      </c>
      <c r="R501">
        <v>1</v>
      </c>
      <c r="S501">
        <v>2</v>
      </c>
      <c r="U501">
        <v>8</v>
      </c>
      <c r="V501">
        <v>3</v>
      </c>
      <c r="W501">
        <v>2</v>
      </c>
      <c r="X501">
        <v>2</v>
      </c>
      <c r="Y501">
        <v>3</v>
      </c>
      <c r="Z501">
        <v>2</v>
      </c>
      <c r="AA501">
        <v>1</v>
      </c>
      <c r="AB501">
        <v>0</v>
      </c>
      <c r="AC501">
        <v>0</v>
      </c>
      <c r="AD501">
        <v>1</v>
      </c>
      <c r="AE501">
        <v>1</v>
      </c>
      <c r="AF501">
        <v>2</v>
      </c>
      <c r="AG501" s="1">
        <f t="shared" si="7"/>
        <v>2.5750000000000162E-2</v>
      </c>
    </row>
    <row r="502" spans="1:33">
      <c r="A502">
        <v>75848</v>
      </c>
      <c r="B502">
        <v>1</v>
      </c>
      <c r="C502">
        <v>59</v>
      </c>
      <c r="D502">
        <v>3</v>
      </c>
      <c r="E502">
        <v>2</v>
      </c>
      <c r="G502">
        <v>1</v>
      </c>
      <c r="H502">
        <v>5</v>
      </c>
      <c r="I502">
        <v>1</v>
      </c>
      <c r="J502">
        <v>49</v>
      </c>
      <c r="K502">
        <v>1.27</v>
      </c>
      <c r="L502">
        <v>156</v>
      </c>
      <c r="M502">
        <v>4.03</v>
      </c>
      <c r="N502">
        <v>47</v>
      </c>
      <c r="O502" s="1">
        <v>1.2181632653061225</v>
      </c>
      <c r="P502" s="2">
        <v>44.204527173829867</v>
      </c>
      <c r="Q502" s="1">
        <v>1.1457091736890599</v>
      </c>
      <c r="R502">
        <v>2</v>
      </c>
      <c r="S502">
        <v>1</v>
      </c>
      <c r="T502">
        <v>2</v>
      </c>
      <c r="U502">
        <v>15</v>
      </c>
      <c r="V502">
        <v>2</v>
      </c>
      <c r="W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2</v>
      </c>
      <c r="AG502" s="1">
        <f t="shared" si="7"/>
        <v>-5.1836734693877506E-2</v>
      </c>
    </row>
    <row r="503" spans="1:33">
      <c r="A503">
        <v>75860</v>
      </c>
      <c r="B503">
        <v>1</v>
      </c>
      <c r="C503">
        <v>60</v>
      </c>
      <c r="D503">
        <v>6</v>
      </c>
      <c r="E503">
        <v>2</v>
      </c>
      <c r="G503">
        <v>2</v>
      </c>
      <c r="H503">
        <v>5</v>
      </c>
      <c r="I503">
        <v>1</v>
      </c>
      <c r="J503">
        <v>55</v>
      </c>
      <c r="K503">
        <v>1.42</v>
      </c>
      <c r="L503">
        <v>185</v>
      </c>
      <c r="M503">
        <v>4.78</v>
      </c>
      <c r="N503">
        <v>60</v>
      </c>
      <c r="O503" s="1">
        <v>1.5490909090909089</v>
      </c>
      <c r="P503" s="2">
        <v>50.930654782451022</v>
      </c>
      <c r="Q503" s="1">
        <v>1.3149369052923718</v>
      </c>
      <c r="R503">
        <v>1</v>
      </c>
      <c r="S503">
        <v>2</v>
      </c>
      <c r="U503">
        <v>14</v>
      </c>
      <c r="V503">
        <v>4</v>
      </c>
      <c r="W503">
        <v>1</v>
      </c>
      <c r="AA503">
        <v>2</v>
      </c>
      <c r="AB503">
        <v>2</v>
      </c>
      <c r="AC503">
        <v>4</v>
      </c>
      <c r="AD503">
        <v>1</v>
      </c>
      <c r="AE503">
        <v>1</v>
      </c>
      <c r="AF503">
        <v>2</v>
      </c>
      <c r="AG503" s="1">
        <f t="shared" si="7"/>
        <v>0.12909090909090892</v>
      </c>
    </row>
    <row r="504" spans="1:33">
      <c r="A504">
        <v>75869</v>
      </c>
      <c r="B504">
        <v>1</v>
      </c>
      <c r="C504">
        <v>27</v>
      </c>
      <c r="D504">
        <v>4</v>
      </c>
      <c r="E504">
        <v>2</v>
      </c>
      <c r="G504">
        <v>1</v>
      </c>
      <c r="H504">
        <v>4</v>
      </c>
      <c r="I504">
        <v>1</v>
      </c>
      <c r="J504">
        <v>53</v>
      </c>
      <c r="K504">
        <v>1.37</v>
      </c>
      <c r="L504">
        <v>166</v>
      </c>
      <c r="M504">
        <v>4.29</v>
      </c>
      <c r="N504">
        <v>50</v>
      </c>
      <c r="O504" s="1">
        <v>1.2924528301886793</v>
      </c>
      <c r="P504" s="2">
        <v>61.476663287908508</v>
      </c>
      <c r="Q504" s="1">
        <v>1.5891137491402767</v>
      </c>
      <c r="R504">
        <v>2</v>
      </c>
      <c r="U504">
        <v>8</v>
      </c>
      <c r="V504">
        <v>4</v>
      </c>
      <c r="W504">
        <v>2</v>
      </c>
      <c r="X504">
        <v>3</v>
      </c>
      <c r="Y504">
        <v>3</v>
      </c>
      <c r="Z504">
        <v>1</v>
      </c>
      <c r="AA504">
        <v>4</v>
      </c>
      <c r="AB504">
        <v>0</v>
      </c>
      <c r="AC504">
        <v>0</v>
      </c>
      <c r="AD504">
        <v>1</v>
      </c>
      <c r="AE504">
        <v>1</v>
      </c>
      <c r="AF504">
        <v>1</v>
      </c>
      <c r="AG504" s="1">
        <f t="shared" si="7"/>
        <v>-7.7547169811320815E-2</v>
      </c>
    </row>
    <row r="505" spans="1:33">
      <c r="A505">
        <v>75874</v>
      </c>
      <c r="B505">
        <v>1</v>
      </c>
      <c r="C505">
        <v>57</v>
      </c>
      <c r="D505">
        <v>3</v>
      </c>
      <c r="E505">
        <v>2</v>
      </c>
      <c r="G505">
        <v>1</v>
      </c>
      <c r="H505">
        <v>5</v>
      </c>
      <c r="I505">
        <v>1</v>
      </c>
      <c r="J505">
        <v>38</v>
      </c>
      <c r="K505">
        <v>0.98</v>
      </c>
      <c r="L505">
        <v>177</v>
      </c>
      <c r="M505">
        <v>4.58</v>
      </c>
      <c r="N505">
        <v>41</v>
      </c>
      <c r="O505" s="1">
        <v>1.0573684210526315</v>
      </c>
      <c r="P505" s="2">
        <v>38.893533087191564</v>
      </c>
      <c r="Q505" s="1">
        <v>1.0030437480380983</v>
      </c>
      <c r="R505">
        <v>2</v>
      </c>
      <c r="S505">
        <v>2</v>
      </c>
      <c r="U505">
        <v>8</v>
      </c>
      <c r="V505">
        <v>4</v>
      </c>
      <c r="W505">
        <v>3</v>
      </c>
      <c r="X505">
        <v>3</v>
      </c>
      <c r="Y505">
        <v>3</v>
      </c>
      <c r="Z505">
        <v>3</v>
      </c>
      <c r="AA505">
        <v>1</v>
      </c>
      <c r="AB505">
        <v>18</v>
      </c>
      <c r="AC505">
        <v>1</v>
      </c>
      <c r="AD505">
        <v>1</v>
      </c>
      <c r="AE505">
        <v>1</v>
      </c>
      <c r="AF505">
        <v>2</v>
      </c>
      <c r="AG505" s="1">
        <f t="shared" si="7"/>
        <v>7.7368421052631531E-2</v>
      </c>
    </row>
    <row r="506" spans="1:33">
      <c r="A506">
        <v>75879</v>
      </c>
      <c r="B506">
        <v>1</v>
      </c>
      <c r="C506">
        <v>56</v>
      </c>
      <c r="D506">
        <v>3</v>
      </c>
      <c r="E506">
        <v>1</v>
      </c>
      <c r="F506">
        <v>1</v>
      </c>
      <c r="G506">
        <v>1</v>
      </c>
      <c r="H506">
        <v>5</v>
      </c>
      <c r="I506">
        <v>5</v>
      </c>
      <c r="J506">
        <v>83</v>
      </c>
      <c r="K506">
        <v>2.15</v>
      </c>
      <c r="L506">
        <v>172</v>
      </c>
      <c r="M506">
        <v>4.45</v>
      </c>
      <c r="N506">
        <v>84</v>
      </c>
      <c r="O506" s="1">
        <v>2.1759036144578312</v>
      </c>
      <c r="P506" s="2">
        <v>86.088994818370494</v>
      </c>
      <c r="Q506" s="1">
        <v>2.2300161308373077</v>
      </c>
      <c r="R506">
        <v>2</v>
      </c>
      <c r="S506">
        <v>2</v>
      </c>
      <c r="U506">
        <v>3</v>
      </c>
      <c r="V506">
        <v>2</v>
      </c>
      <c r="W506">
        <v>0</v>
      </c>
      <c r="AB506">
        <v>0</v>
      </c>
      <c r="AC506">
        <v>0</v>
      </c>
      <c r="AD506">
        <v>1</v>
      </c>
      <c r="AE506">
        <v>1</v>
      </c>
      <c r="AF506">
        <v>2</v>
      </c>
      <c r="AG506" s="1">
        <f t="shared" si="7"/>
        <v>2.5903614457831292E-2</v>
      </c>
    </row>
    <row r="507" spans="1:33">
      <c r="A507">
        <v>75882</v>
      </c>
      <c r="B507">
        <v>1</v>
      </c>
      <c r="C507">
        <v>54</v>
      </c>
      <c r="D507">
        <v>3</v>
      </c>
      <c r="E507">
        <v>2</v>
      </c>
      <c r="G507">
        <v>1</v>
      </c>
      <c r="H507">
        <v>2</v>
      </c>
      <c r="I507">
        <v>1</v>
      </c>
      <c r="J507">
        <v>35</v>
      </c>
      <c r="K507">
        <v>0.91</v>
      </c>
      <c r="L507">
        <v>192</v>
      </c>
      <c r="M507">
        <v>4.97</v>
      </c>
      <c r="N507">
        <v>41</v>
      </c>
      <c r="O507" s="1">
        <v>1.0660000000000001</v>
      </c>
      <c r="P507" s="2">
        <v>41.445116690635892</v>
      </c>
      <c r="Q507" s="1">
        <v>1.0775730339565333</v>
      </c>
      <c r="R507">
        <v>2</v>
      </c>
      <c r="S507">
        <v>2</v>
      </c>
      <c r="U507">
        <v>15</v>
      </c>
      <c r="V507">
        <v>4</v>
      </c>
      <c r="W507">
        <v>2</v>
      </c>
      <c r="X507">
        <v>3</v>
      </c>
      <c r="Y507">
        <v>3</v>
      </c>
      <c r="Z507">
        <v>3</v>
      </c>
      <c r="AA507">
        <v>4</v>
      </c>
      <c r="AB507">
        <v>0</v>
      </c>
      <c r="AC507">
        <v>4</v>
      </c>
      <c r="AD507">
        <v>1</v>
      </c>
      <c r="AE507">
        <v>1</v>
      </c>
      <c r="AF507">
        <v>2</v>
      </c>
      <c r="AG507" s="1">
        <f t="shared" si="7"/>
        <v>0.15600000000000003</v>
      </c>
    </row>
    <row r="508" spans="1:33">
      <c r="A508">
        <v>75885</v>
      </c>
      <c r="B508">
        <v>1</v>
      </c>
      <c r="C508">
        <v>40</v>
      </c>
      <c r="D508">
        <v>3</v>
      </c>
      <c r="E508">
        <v>2</v>
      </c>
      <c r="G508">
        <v>1</v>
      </c>
      <c r="H508">
        <v>5</v>
      </c>
      <c r="I508">
        <v>1</v>
      </c>
      <c r="J508">
        <v>48</v>
      </c>
      <c r="K508">
        <v>1.24</v>
      </c>
      <c r="L508">
        <v>209</v>
      </c>
      <c r="M508">
        <v>5.4</v>
      </c>
      <c r="N508">
        <v>52</v>
      </c>
      <c r="O508" s="1">
        <v>1.3433333333333335</v>
      </c>
      <c r="P508" s="2">
        <v>47.838094090770234</v>
      </c>
      <c r="Q508" s="1">
        <v>1.235817430678231</v>
      </c>
      <c r="R508">
        <v>2</v>
      </c>
      <c r="S508">
        <v>1</v>
      </c>
      <c r="T508">
        <v>2</v>
      </c>
      <c r="U508">
        <v>15</v>
      </c>
      <c r="V508">
        <v>4</v>
      </c>
      <c r="W508">
        <v>2</v>
      </c>
      <c r="AB508">
        <v>1</v>
      </c>
      <c r="AC508">
        <v>20</v>
      </c>
      <c r="AD508">
        <v>1</v>
      </c>
      <c r="AE508">
        <v>1</v>
      </c>
      <c r="AF508">
        <v>2</v>
      </c>
      <c r="AG508" s="1">
        <f t="shared" si="7"/>
        <v>0.1033333333333335</v>
      </c>
    </row>
    <row r="509" spans="1:33">
      <c r="A509">
        <v>75896</v>
      </c>
      <c r="B509">
        <v>1</v>
      </c>
      <c r="C509">
        <v>26</v>
      </c>
      <c r="D509">
        <v>3</v>
      </c>
      <c r="E509">
        <v>2</v>
      </c>
      <c r="G509">
        <v>1</v>
      </c>
      <c r="H509">
        <v>4</v>
      </c>
      <c r="I509">
        <v>6</v>
      </c>
      <c r="J509">
        <v>27</v>
      </c>
      <c r="K509">
        <v>0.7</v>
      </c>
      <c r="L509">
        <v>143</v>
      </c>
      <c r="M509">
        <v>3.7</v>
      </c>
      <c r="N509">
        <v>28</v>
      </c>
      <c r="O509" s="1">
        <v>0.72592592592592586</v>
      </c>
      <c r="P509" s="2">
        <v>33.893539080657668</v>
      </c>
      <c r="Q509" s="1">
        <v>0.87872138357260621</v>
      </c>
      <c r="R509">
        <v>2</v>
      </c>
      <c r="U509">
        <v>7</v>
      </c>
      <c r="V509">
        <v>4</v>
      </c>
      <c r="W509">
        <v>3</v>
      </c>
      <c r="X509">
        <v>3</v>
      </c>
      <c r="Y509">
        <v>3</v>
      </c>
      <c r="Z509">
        <v>3</v>
      </c>
      <c r="AA509">
        <v>9</v>
      </c>
      <c r="AB509">
        <v>5</v>
      </c>
      <c r="AC509">
        <v>20</v>
      </c>
      <c r="AD509">
        <v>1</v>
      </c>
      <c r="AE509">
        <v>2</v>
      </c>
      <c r="AG509" s="1">
        <f t="shared" si="7"/>
        <v>2.5925925925925908E-2</v>
      </c>
    </row>
    <row r="510" spans="1:33">
      <c r="A510">
        <v>75898</v>
      </c>
      <c r="B510">
        <v>1</v>
      </c>
      <c r="C510">
        <v>24</v>
      </c>
      <c r="D510">
        <v>3</v>
      </c>
      <c r="E510">
        <v>2</v>
      </c>
      <c r="G510">
        <v>1</v>
      </c>
      <c r="H510">
        <v>4</v>
      </c>
      <c r="I510">
        <v>6</v>
      </c>
      <c r="J510">
        <v>49</v>
      </c>
      <c r="K510">
        <v>1.27</v>
      </c>
      <c r="L510">
        <v>187</v>
      </c>
      <c r="M510">
        <v>4.84</v>
      </c>
      <c r="N510">
        <v>45</v>
      </c>
      <c r="O510" s="1">
        <v>1.1663265306122448</v>
      </c>
      <c r="P510" s="2">
        <v>45.94538911586335</v>
      </c>
      <c r="Q510" s="1">
        <v>1.1908294730029889</v>
      </c>
      <c r="R510">
        <v>1</v>
      </c>
      <c r="U510">
        <v>7</v>
      </c>
      <c r="V510">
        <v>2</v>
      </c>
      <c r="W510">
        <v>3</v>
      </c>
      <c r="X510">
        <v>3</v>
      </c>
      <c r="Y510">
        <v>2</v>
      </c>
      <c r="Z510">
        <v>3</v>
      </c>
      <c r="AA510">
        <v>2</v>
      </c>
      <c r="AB510">
        <v>0</v>
      </c>
      <c r="AC510">
        <v>0</v>
      </c>
      <c r="AD510">
        <v>1</v>
      </c>
      <c r="AE510">
        <v>1</v>
      </c>
      <c r="AF510">
        <v>2</v>
      </c>
      <c r="AG510" s="1">
        <f t="shared" si="7"/>
        <v>-0.10367346938775523</v>
      </c>
    </row>
    <row r="511" spans="1:33">
      <c r="A511">
        <v>75900</v>
      </c>
      <c r="B511">
        <v>1</v>
      </c>
      <c r="C511">
        <v>21</v>
      </c>
      <c r="D511">
        <v>6</v>
      </c>
      <c r="E511">
        <v>2</v>
      </c>
      <c r="G511">
        <v>2</v>
      </c>
      <c r="H511">
        <v>3</v>
      </c>
      <c r="I511">
        <v>5</v>
      </c>
      <c r="J511">
        <v>43</v>
      </c>
      <c r="K511">
        <v>1.1100000000000001</v>
      </c>
      <c r="L511">
        <v>126</v>
      </c>
      <c r="M511">
        <v>3.26</v>
      </c>
      <c r="N511">
        <v>47</v>
      </c>
      <c r="O511" s="1">
        <v>1.2132558139534884</v>
      </c>
      <c r="P511" s="2">
        <v>38.653485831530567</v>
      </c>
      <c r="Q511" s="1">
        <v>0.99779928541857987</v>
      </c>
      <c r="R511">
        <v>1</v>
      </c>
      <c r="U511">
        <v>7</v>
      </c>
      <c r="V511">
        <v>2</v>
      </c>
      <c r="W511">
        <v>3</v>
      </c>
      <c r="X511">
        <v>1</v>
      </c>
      <c r="Y511">
        <v>2</v>
      </c>
      <c r="Z511">
        <v>3</v>
      </c>
      <c r="AA511">
        <v>1</v>
      </c>
      <c r="AB511">
        <v>0</v>
      </c>
      <c r="AC511">
        <v>0</v>
      </c>
      <c r="AD511">
        <v>1</v>
      </c>
      <c r="AE511">
        <v>2</v>
      </c>
      <c r="AG511" s="1">
        <f t="shared" si="7"/>
        <v>0.10325581395348826</v>
      </c>
    </row>
    <row r="512" spans="1:33">
      <c r="A512">
        <v>75903</v>
      </c>
      <c r="B512">
        <v>1</v>
      </c>
      <c r="C512">
        <v>28</v>
      </c>
      <c r="D512">
        <v>4</v>
      </c>
      <c r="E512">
        <v>2</v>
      </c>
      <c r="G512">
        <v>1</v>
      </c>
      <c r="H512">
        <v>2</v>
      </c>
      <c r="I512">
        <v>5</v>
      </c>
      <c r="J512">
        <v>57</v>
      </c>
      <c r="K512">
        <v>1.47</v>
      </c>
      <c r="L512">
        <v>159</v>
      </c>
      <c r="M512">
        <v>4.1100000000000003</v>
      </c>
      <c r="N512">
        <v>66</v>
      </c>
      <c r="O512" s="1">
        <v>1.7021052631578946</v>
      </c>
      <c r="P512" s="2">
        <v>56.809458618202939</v>
      </c>
      <c r="Q512" s="1">
        <v>1.4650860380483917</v>
      </c>
      <c r="R512">
        <v>2</v>
      </c>
      <c r="U512">
        <v>4</v>
      </c>
      <c r="V512">
        <v>3</v>
      </c>
      <c r="W512">
        <v>2</v>
      </c>
      <c r="X512">
        <v>3</v>
      </c>
      <c r="Y512">
        <v>2</v>
      </c>
      <c r="Z512">
        <v>2</v>
      </c>
      <c r="AA512">
        <v>2</v>
      </c>
      <c r="AB512">
        <v>4</v>
      </c>
      <c r="AC512">
        <v>4</v>
      </c>
      <c r="AD512">
        <v>1</v>
      </c>
      <c r="AE512">
        <v>2</v>
      </c>
      <c r="AG512" s="1">
        <f t="shared" si="7"/>
        <v>0.23210526315789459</v>
      </c>
    </row>
    <row r="513" spans="1:33">
      <c r="A513">
        <v>75907</v>
      </c>
      <c r="B513">
        <v>1</v>
      </c>
      <c r="C513">
        <v>40</v>
      </c>
      <c r="D513">
        <v>3</v>
      </c>
      <c r="E513">
        <v>2</v>
      </c>
      <c r="G513">
        <v>1</v>
      </c>
      <c r="H513">
        <v>5</v>
      </c>
      <c r="I513">
        <v>1</v>
      </c>
      <c r="J513">
        <v>31</v>
      </c>
      <c r="K513">
        <v>0.8</v>
      </c>
      <c r="L513">
        <v>163</v>
      </c>
      <c r="M513">
        <v>4.22</v>
      </c>
      <c r="N513">
        <v>28</v>
      </c>
      <c r="O513" s="1">
        <v>0.72258064516129039</v>
      </c>
      <c r="P513" s="2">
        <v>39.748699670979008</v>
      </c>
      <c r="Q513" s="1">
        <v>1.0257728947349423</v>
      </c>
      <c r="R513">
        <v>2</v>
      </c>
      <c r="S513">
        <v>2</v>
      </c>
      <c r="U513">
        <v>8</v>
      </c>
      <c r="V513">
        <v>3</v>
      </c>
      <c r="W513">
        <v>1</v>
      </c>
      <c r="X513">
        <v>3</v>
      </c>
      <c r="Y513">
        <v>3</v>
      </c>
      <c r="Z513">
        <v>2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2</v>
      </c>
      <c r="AG513" s="1">
        <f t="shared" si="7"/>
        <v>-7.7419354838709653E-2</v>
      </c>
    </row>
    <row r="514" spans="1:33">
      <c r="A514">
        <v>75910</v>
      </c>
      <c r="B514">
        <v>1</v>
      </c>
      <c r="C514">
        <v>30</v>
      </c>
      <c r="D514">
        <v>3</v>
      </c>
      <c r="E514">
        <v>2</v>
      </c>
      <c r="G514">
        <v>1</v>
      </c>
      <c r="H514">
        <v>4</v>
      </c>
      <c r="I514">
        <v>1</v>
      </c>
      <c r="J514">
        <v>28</v>
      </c>
      <c r="K514">
        <v>0.72</v>
      </c>
      <c r="L514">
        <v>141</v>
      </c>
      <c r="M514">
        <v>3.65</v>
      </c>
      <c r="N514">
        <v>31</v>
      </c>
      <c r="O514" s="1">
        <v>0.79714285714285715</v>
      </c>
      <c r="P514" s="2">
        <v>34.691018824375718</v>
      </c>
      <c r="Q514" s="1">
        <v>0.89205476976966125</v>
      </c>
      <c r="R514">
        <v>1</v>
      </c>
      <c r="U514">
        <v>7</v>
      </c>
      <c r="V514">
        <v>2</v>
      </c>
      <c r="W514">
        <v>2</v>
      </c>
      <c r="X514">
        <v>3</v>
      </c>
      <c r="Y514">
        <v>3</v>
      </c>
      <c r="Z514">
        <v>2</v>
      </c>
      <c r="AB514">
        <v>0</v>
      </c>
      <c r="AC514">
        <v>0</v>
      </c>
      <c r="AD514">
        <v>1</v>
      </c>
      <c r="AE514">
        <v>1</v>
      </c>
      <c r="AF514">
        <v>2</v>
      </c>
      <c r="AG514" s="1">
        <f t="shared" si="7"/>
        <v>7.714285714285718E-2</v>
      </c>
    </row>
    <row r="515" spans="1:33">
      <c r="A515">
        <v>75911</v>
      </c>
      <c r="B515">
        <v>1</v>
      </c>
      <c r="C515">
        <v>67</v>
      </c>
      <c r="D515">
        <v>4</v>
      </c>
      <c r="E515">
        <v>2</v>
      </c>
      <c r="G515">
        <v>2</v>
      </c>
      <c r="H515">
        <v>3</v>
      </c>
      <c r="I515">
        <v>4</v>
      </c>
      <c r="J515">
        <v>72</v>
      </c>
      <c r="K515">
        <v>1.86</v>
      </c>
      <c r="L515">
        <v>152</v>
      </c>
      <c r="M515">
        <v>3.93</v>
      </c>
      <c r="N515">
        <v>82</v>
      </c>
      <c r="O515" s="1">
        <v>2.1183333333333336</v>
      </c>
      <c r="P515" s="2">
        <v>70.723568856648001</v>
      </c>
      <c r="Q515" s="1">
        <v>1.8270255287967399</v>
      </c>
      <c r="R515">
        <v>1</v>
      </c>
      <c r="S515">
        <v>2</v>
      </c>
      <c r="U515">
        <v>8</v>
      </c>
      <c r="V515">
        <v>2</v>
      </c>
      <c r="W515">
        <v>3</v>
      </c>
      <c r="AA515">
        <v>7</v>
      </c>
      <c r="AB515">
        <v>0</v>
      </c>
      <c r="AC515">
        <v>0</v>
      </c>
      <c r="AD515">
        <v>1</v>
      </c>
      <c r="AE515">
        <v>2</v>
      </c>
      <c r="AG515" s="1">
        <f t="shared" ref="AG515:AG578" si="8">O:O-K:K</f>
        <v>0.25833333333333353</v>
      </c>
    </row>
    <row r="516" spans="1:33">
      <c r="A516">
        <v>75912</v>
      </c>
      <c r="B516">
        <v>1</v>
      </c>
      <c r="C516">
        <v>80</v>
      </c>
      <c r="D516">
        <v>4</v>
      </c>
      <c r="E516">
        <v>2</v>
      </c>
      <c r="G516">
        <v>1</v>
      </c>
      <c r="H516">
        <v>3</v>
      </c>
      <c r="I516">
        <v>1</v>
      </c>
      <c r="J516">
        <v>50</v>
      </c>
      <c r="K516">
        <v>1.29</v>
      </c>
      <c r="L516">
        <v>128</v>
      </c>
      <c r="M516">
        <v>3.31</v>
      </c>
      <c r="N516">
        <v>54</v>
      </c>
      <c r="O516" s="1">
        <v>1.3932</v>
      </c>
      <c r="P516" s="2">
        <v>60.531455800202238</v>
      </c>
      <c r="Q516" s="1">
        <v>1.5617115596452178</v>
      </c>
      <c r="R516">
        <v>2</v>
      </c>
      <c r="S516">
        <v>2</v>
      </c>
      <c r="U516">
        <v>9</v>
      </c>
      <c r="V516">
        <v>4</v>
      </c>
      <c r="W516">
        <v>2</v>
      </c>
      <c r="X516">
        <v>3</v>
      </c>
      <c r="Y516">
        <v>3</v>
      </c>
      <c r="Z516">
        <v>3</v>
      </c>
      <c r="AA516">
        <v>1</v>
      </c>
      <c r="AB516">
        <v>0</v>
      </c>
      <c r="AC516">
        <v>0</v>
      </c>
      <c r="AD516">
        <v>1</v>
      </c>
      <c r="AE516">
        <v>1</v>
      </c>
      <c r="AF516">
        <v>2</v>
      </c>
      <c r="AG516" s="1">
        <f t="shared" si="8"/>
        <v>0.10319999999999996</v>
      </c>
    </row>
    <row r="517" spans="1:33">
      <c r="A517">
        <v>75921</v>
      </c>
      <c r="B517">
        <v>1</v>
      </c>
      <c r="C517">
        <v>76</v>
      </c>
      <c r="D517">
        <v>4</v>
      </c>
      <c r="E517">
        <v>2</v>
      </c>
      <c r="G517">
        <v>2</v>
      </c>
      <c r="H517">
        <v>4</v>
      </c>
      <c r="I517">
        <v>1</v>
      </c>
      <c r="J517">
        <v>47</v>
      </c>
      <c r="K517">
        <v>1.22</v>
      </c>
      <c r="L517">
        <v>138</v>
      </c>
      <c r="M517">
        <v>3.57</v>
      </c>
      <c r="N517">
        <v>49</v>
      </c>
      <c r="O517" s="1">
        <v>1.2719148936170213</v>
      </c>
      <c r="P517" s="2">
        <v>45.333008035509195</v>
      </c>
      <c r="Q517" s="1">
        <v>1.1767291447515151</v>
      </c>
      <c r="R517">
        <v>1</v>
      </c>
      <c r="S517">
        <v>2</v>
      </c>
      <c r="U517">
        <v>14</v>
      </c>
      <c r="V517">
        <v>3</v>
      </c>
      <c r="W517">
        <v>2</v>
      </c>
      <c r="X517">
        <v>1</v>
      </c>
      <c r="Y517">
        <v>0</v>
      </c>
      <c r="Z517">
        <v>3</v>
      </c>
      <c r="AA517">
        <v>1</v>
      </c>
      <c r="AB517">
        <v>0</v>
      </c>
      <c r="AC517">
        <v>0</v>
      </c>
      <c r="AD517">
        <v>1</v>
      </c>
      <c r="AE517">
        <v>1</v>
      </c>
      <c r="AF517">
        <v>2</v>
      </c>
      <c r="AG517" s="1">
        <f t="shared" si="8"/>
        <v>5.1914893617021285E-2</v>
      </c>
    </row>
    <row r="518" spans="1:33">
      <c r="A518">
        <v>75923</v>
      </c>
      <c r="B518">
        <v>1</v>
      </c>
      <c r="C518">
        <v>80</v>
      </c>
      <c r="D518">
        <v>3</v>
      </c>
      <c r="E518">
        <v>1</v>
      </c>
      <c r="F518">
        <v>2</v>
      </c>
      <c r="G518">
        <v>1</v>
      </c>
      <c r="H518">
        <v>5</v>
      </c>
      <c r="I518">
        <v>1</v>
      </c>
      <c r="J518">
        <v>54</v>
      </c>
      <c r="K518">
        <v>1.4</v>
      </c>
      <c r="L518">
        <v>161</v>
      </c>
      <c r="M518">
        <v>4.16</v>
      </c>
      <c r="N518">
        <v>54</v>
      </c>
      <c r="O518" s="1">
        <v>1.4</v>
      </c>
      <c r="P518" s="2">
        <v>57.817034775104517</v>
      </c>
      <c r="Q518" s="1">
        <v>1.498960160836043</v>
      </c>
      <c r="R518">
        <v>2</v>
      </c>
      <c r="S518">
        <v>2</v>
      </c>
      <c r="U518">
        <v>9</v>
      </c>
      <c r="V518">
        <v>3</v>
      </c>
      <c r="W518">
        <v>3</v>
      </c>
      <c r="X518">
        <v>3</v>
      </c>
      <c r="Y518">
        <v>3</v>
      </c>
      <c r="Z518">
        <v>3</v>
      </c>
      <c r="AA518">
        <v>0</v>
      </c>
      <c r="AB518">
        <v>4</v>
      </c>
      <c r="AC518">
        <v>2</v>
      </c>
      <c r="AD518">
        <v>1</v>
      </c>
      <c r="AE518">
        <v>1</v>
      </c>
      <c r="AF518">
        <v>2</v>
      </c>
      <c r="AG518" s="1">
        <f t="shared" si="8"/>
        <v>0</v>
      </c>
    </row>
    <row r="519" spans="1:33">
      <c r="A519">
        <v>75924</v>
      </c>
      <c r="B519">
        <v>1</v>
      </c>
      <c r="C519">
        <v>30</v>
      </c>
      <c r="D519">
        <v>7</v>
      </c>
      <c r="E519">
        <v>2</v>
      </c>
      <c r="G519">
        <v>1</v>
      </c>
      <c r="H519">
        <v>3</v>
      </c>
      <c r="I519">
        <v>5</v>
      </c>
      <c r="J519">
        <v>50</v>
      </c>
      <c r="K519">
        <v>1.29</v>
      </c>
      <c r="L519">
        <v>157</v>
      </c>
      <c r="M519">
        <v>4.0599999999999996</v>
      </c>
      <c r="N519">
        <v>57</v>
      </c>
      <c r="O519" s="1">
        <v>1.4706000000000001</v>
      </c>
      <c r="P519" s="2">
        <v>53.85633133530127</v>
      </c>
      <c r="Q519" s="1">
        <v>1.389493348450773</v>
      </c>
      <c r="R519">
        <v>2</v>
      </c>
      <c r="U519">
        <v>10</v>
      </c>
      <c r="V519">
        <v>5</v>
      </c>
      <c r="W519">
        <v>1</v>
      </c>
      <c r="AB519">
        <v>0</v>
      </c>
      <c r="AC519">
        <v>0</v>
      </c>
      <c r="AD519">
        <v>1</v>
      </c>
      <c r="AE519">
        <v>1</v>
      </c>
      <c r="AF519">
        <v>2</v>
      </c>
      <c r="AG519" s="1">
        <f t="shared" si="8"/>
        <v>0.18060000000000009</v>
      </c>
    </row>
    <row r="520" spans="1:33">
      <c r="A520">
        <v>75925</v>
      </c>
      <c r="B520">
        <v>1</v>
      </c>
      <c r="C520">
        <v>51</v>
      </c>
      <c r="D520">
        <v>4</v>
      </c>
      <c r="E520">
        <v>2</v>
      </c>
      <c r="G520">
        <v>1</v>
      </c>
      <c r="H520">
        <v>2</v>
      </c>
      <c r="I520">
        <v>3</v>
      </c>
      <c r="J520">
        <v>76</v>
      </c>
      <c r="K520">
        <v>1.97</v>
      </c>
      <c r="L520">
        <v>154</v>
      </c>
      <c r="M520">
        <v>3.98</v>
      </c>
      <c r="N520">
        <v>83</v>
      </c>
      <c r="O520" s="1">
        <v>2.1514473684210524</v>
      </c>
      <c r="P520" s="2">
        <v>79.368823517088401</v>
      </c>
      <c r="Q520" s="1">
        <v>2.0573234516929495</v>
      </c>
      <c r="R520">
        <v>2</v>
      </c>
      <c r="S520">
        <v>2</v>
      </c>
      <c r="U520">
        <v>2</v>
      </c>
      <c r="V520">
        <v>1</v>
      </c>
      <c r="W520">
        <v>0</v>
      </c>
      <c r="AB520">
        <v>0</v>
      </c>
      <c r="AC520">
        <v>0</v>
      </c>
      <c r="AD520">
        <v>1</v>
      </c>
      <c r="AE520">
        <v>1</v>
      </c>
      <c r="AF520">
        <v>2</v>
      </c>
      <c r="AG520" s="1">
        <f t="shared" si="8"/>
        <v>0.18144736842105247</v>
      </c>
    </row>
    <row r="521" spans="1:33">
      <c r="A521">
        <v>75927</v>
      </c>
      <c r="B521">
        <v>1</v>
      </c>
      <c r="C521">
        <v>30</v>
      </c>
      <c r="D521">
        <v>4</v>
      </c>
      <c r="E521">
        <v>2</v>
      </c>
      <c r="G521">
        <v>1</v>
      </c>
      <c r="H521">
        <v>4</v>
      </c>
      <c r="I521">
        <v>5</v>
      </c>
      <c r="J521">
        <v>87</v>
      </c>
      <c r="K521">
        <v>2.25</v>
      </c>
      <c r="L521">
        <v>197</v>
      </c>
      <c r="M521">
        <v>5.09</v>
      </c>
      <c r="N521">
        <v>91</v>
      </c>
      <c r="O521" s="1">
        <v>2.353448275862069</v>
      </c>
      <c r="P521" s="2">
        <v>87.922811534973633</v>
      </c>
      <c r="Q521" s="1">
        <v>2.2738658155596632</v>
      </c>
      <c r="R521">
        <v>2</v>
      </c>
      <c r="U521">
        <v>12</v>
      </c>
      <c r="V521">
        <v>2</v>
      </c>
      <c r="W521">
        <v>3</v>
      </c>
      <c r="X521">
        <v>3</v>
      </c>
      <c r="Y521">
        <v>3</v>
      </c>
      <c r="Z521">
        <v>3</v>
      </c>
      <c r="AB521">
        <v>0</v>
      </c>
      <c r="AC521">
        <v>0</v>
      </c>
      <c r="AD521">
        <v>1</v>
      </c>
      <c r="AE521">
        <v>2</v>
      </c>
      <c r="AG521" s="1">
        <f t="shared" si="8"/>
        <v>0.10344827586206895</v>
      </c>
    </row>
    <row r="522" spans="1:33">
      <c r="A522">
        <v>75932</v>
      </c>
      <c r="B522">
        <v>1</v>
      </c>
      <c r="C522">
        <v>41</v>
      </c>
      <c r="D522">
        <v>2</v>
      </c>
      <c r="E522">
        <v>2</v>
      </c>
      <c r="G522">
        <v>1</v>
      </c>
      <c r="H522">
        <v>3</v>
      </c>
      <c r="I522">
        <v>6</v>
      </c>
      <c r="J522">
        <v>31</v>
      </c>
      <c r="K522">
        <v>0.8</v>
      </c>
      <c r="L522">
        <v>192</v>
      </c>
      <c r="M522">
        <v>4.97</v>
      </c>
      <c r="N522">
        <v>33</v>
      </c>
      <c r="O522" s="1">
        <v>0.85161290322580652</v>
      </c>
      <c r="P522" s="2">
        <v>34.448665798063182</v>
      </c>
      <c r="Q522" s="1">
        <v>0.88899782704679187</v>
      </c>
      <c r="R522">
        <v>2</v>
      </c>
      <c r="S522">
        <v>2</v>
      </c>
      <c r="U522">
        <v>15</v>
      </c>
      <c r="V522">
        <v>4</v>
      </c>
      <c r="W522">
        <v>2</v>
      </c>
      <c r="AA522">
        <v>1</v>
      </c>
      <c r="AB522">
        <v>0</v>
      </c>
      <c r="AC522">
        <v>1</v>
      </c>
      <c r="AD522">
        <v>1</v>
      </c>
      <c r="AE522">
        <v>1</v>
      </c>
      <c r="AF522">
        <v>1</v>
      </c>
      <c r="AG522" s="1">
        <f t="shared" si="8"/>
        <v>5.1612903225806472E-2</v>
      </c>
    </row>
    <row r="523" spans="1:33">
      <c r="A523">
        <v>75934</v>
      </c>
      <c r="B523">
        <v>1</v>
      </c>
      <c r="C523">
        <v>46</v>
      </c>
      <c r="D523">
        <v>3</v>
      </c>
      <c r="E523">
        <v>2</v>
      </c>
      <c r="G523">
        <v>1</v>
      </c>
      <c r="H523">
        <v>2</v>
      </c>
      <c r="I523">
        <v>4</v>
      </c>
      <c r="J523">
        <v>33</v>
      </c>
      <c r="K523">
        <v>0.85</v>
      </c>
      <c r="L523">
        <v>262</v>
      </c>
      <c r="M523">
        <v>6.78</v>
      </c>
      <c r="N523">
        <v>33</v>
      </c>
      <c r="O523" s="1">
        <v>0.85</v>
      </c>
      <c r="P523" s="2">
        <v>37.088737552881405</v>
      </c>
      <c r="Q523" s="1">
        <v>0.95531596727118773</v>
      </c>
      <c r="R523">
        <v>1</v>
      </c>
      <c r="S523">
        <v>2</v>
      </c>
      <c r="U523">
        <v>2</v>
      </c>
      <c r="V523">
        <v>3</v>
      </c>
      <c r="W523">
        <v>2</v>
      </c>
      <c r="X523">
        <v>3</v>
      </c>
      <c r="Y523">
        <v>3</v>
      </c>
      <c r="Z523">
        <v>3</v>
      </c>
      <c r="AA523">
        <v>0</v>
      </c>
      <c r="AB523">
        <v>0</v>
      </c>
      <c r="AC523">
        <v>0</v>
      </c>
      <c r="AD523">
        <v>1</v>
      </c>
      <c r="AE523">
        <v>2</v>
      </c>
      <c r="AG523" s="1">
        <f t="shared" si="8"/>
        <v>0</v>
      </c>
    </row>
    <row r="524" spans="1:33">
      <c r="A524">
        <v>75937</v>
      </c>
      <c r="B524">
        <v>1</v>
      </c>
      <c r="C524">
        <v>77</v>
      </c>
      <c r="D524">
        <v>3</v>
      </c>
      <c r="E524">
        <v>1</v>
      </c>
      <c r="F524">
        <v>2</v>
      </c>
      <c r="G524">
        <v>1</v>
      </c>
      <c r="H524">
        <v>4</v>
      </c>
      <c r="I524">
        <v>1</v>
      </c>
      <c r="J524">
        <v>44</v>
      </c>
      <c r="K524">
        <v>1.1399999999999999</v>
      </c>
      <c r="L524">
        <v>153</v>
      </c>
      <c r="M524">
        <v>3.96</v>
      </c>
      <c r="N524">
        <v>52</v>
      </c>
      <c r="O524" s="1">
        <v>1.3472727272727272</v>
      </c>
      <c r="P524" s="2">
        <v>48.427062003743444</v>
      </c>
      <c r="Q524" s="1">
        <v>1.254701151915171</v>
      </c>
      <c r="R524">
        <v>2</v>
      </c>
      <c r="S524">
        <v>2</v>
      </c>
      <c r="U524">
        <v>14</v>
      </c>
      <c r="V524">
        <v>2</v>
      </c>
      <c r="W524">
        <v>3</v>
      </c>
      <c r="X524">
        <v>3</v>
      </c>
      <c r="Y524">
        <v>3</v>
      </c>
      <c r="Z524">
        <v>3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2</v>
      </c>
      <c r="AG524" s="1">
        <f t="shared" si="8"/>
        <v>0.20727272727272728</v>
      </c>
    </row>
    <row r="525" spans="1:33">
      <c r="A525">
        <v>75942</v>
      </c>
      <c r="B525">
        <v>1</v>
      </c>
      <c r="C525">
        <v>78</v>
      </c>
      <c r="D525">
        <v>4</v>
      </c>
      <c r="E525">
        <v>1</v>
      </c>
      <c r="F525">
        <v>1</v>
      </c>
      <c r="G525">
        <v>1</v>
      </c>
      <c r="H525">
        <v>4</v>
      </c>
      <c r="I525">
        <v>1</v>
      </c>
      <c r="J525">
        <v>88</v>
      </c>
      <c r="K525">
        <v>2.2799999999999998</v>
      </c>
      <c r="L525">
        <v>192</v>
      </c>
      <c r="M525">
        <v>4.97</v>
      </c>
      <c r="N525">
        <v>89</v>
      </c>
      <c r="O525" s="1">
        <v>2.3059090909090907</v>
      </c>
      <c r="P525" s="2">
        <v>90.48427310217356</v>
      </c>
      <c r="Q525" s="1">
        <v>2.3443652576472238</v>
      </c>
      <c r="R525">
        <v>1</v>
      </c>
      <c r="S525">
        <v>2</v>
      </c>
      <c r="U525">
        <v>9</v>
      </c>
      <c r="V525">
        <v>4</v>
      </c>
      <c r="W525">
        <v>2</v>
      </c>
      <c r="X525">
        <v>3</v>
      </c>
      <c r="Y525">
        <v>3</v>
      </c>
      <c r="Z525">
        <v>3</v>
      </c>
      <c r="AA525">
        <v>2</v>
      </c>
      <c r="AB525">
        <v>0</v>
      </c>
      <c r="AC525">
        <v>4</v>
      </c>
      <c r="AD525">
        <v>1</v>
      </c>
      <c r="AE525">
        <v>1</v>
      </c>
      <c r="AF525">
        <v>2</v>
      </c>
      <c r="AG525" s="1">
        <f t="shared" si="8"/>
        <v>2.5909090909090882E-2</v>
      </c>
    </row>
    <row r="526" spans="1:33">
      <c r="A526">
        <v>75945</v>
      </c>
      <c r="B526">
        <v>1</v>
      </c>
      <c r="C526">
        <v>60</v>
      </c>
      <c r="D526">
        <v>6</v>
      </c>
      <c r="E526">
        <v>2</v>
      </c>
      <c r="G526">
        <v>2</v>
      </c>
      <c r="H526">
        <v>2</v>
      </c>
      <c r="I526">
        <v>1</v>
      </c>
      <c r="J526">
        <v>69</v>
      </c>
      <c r="K526">
        <v>1.78</v>
      </c>
      <c r="L526">
        <v>209</v>
      </c>
      <c r="M526">
        <v>5.4</v>
      </c>
      <c r="N526">
        <v>73</v>
      </c>
      <c r="O526" s="1">
        <v>1.8831884057971013</v>
      </c>
      <c r="P526" s="2">
        <v>66.605369952647223</v>
      </c>
      <c r="Q526" s="1">
        <v>1.7182254857349575</v>
      </c>
      <c r="R526">
        <v>1</v>
      </c>
      <c r="S526">
        <v>2</v>
      </c>
      <c r="U526">
        <v>9</v>
      </c>
      <c r="V526">
        <v>3</v>
      </c>
      <c r="W526">
        <v>2</v>
      </c>
      <c r="X526">
        <v>3</v>
      </c>
      <c r="Y526">
        <v>3</v>
      </c>
      <c r="Z526">
        <v>3</v>
      </c>
      <c r="AB526">
        <v>0</v>
      </c>
      <c r="AC526">
        <v>0</v>
      </c>
      <c r="AD526">
        <v>1</v>
      </c>
      <c r="AE526">
        <v>2</v>
      </c>
      <c r="AG526" s="1">
        <f t="shared" si="8"/>
        <v>0.10318840579710131</v>
      </c>
    </row>
    <row r="527" spans="1:33">
      <c r="A527">
        <v>75956</v>
      </c>
      <c r="B527">
        <v>1</v>
      </c>
      <c r="C527">
        <v>80</v>
      </c>
      <c r="D527">
        <v>3</v>
      </c>
      <c r="E527">
        <v>1</v>
      </c>
      <c r="F527">
        <v>1</v>
      </c>
      <c r="G527">
        <v>1</v>
      </c>
      <c r="H527">
        <v>5</v>
      </c>
      <c r="I527">
        <v>1</v>
      </c>
      <c r="J527">
        <v>50</v>
      </c>
      <c r="K527">
        <v>1.29</v>
      </c>
      <c r="L527">
        <v>130</v>
      </c>
      <c r="M527">
        <v>3.36</v>
      </c>
      <c r="N527">
        <v>44</v>
      </c>
      <c r="O527" s="1">
        <v>1.1352000000000002</v>
      </c>
      <c r="P527" s="2">
        <v>56.420463895826174</v>
      </c>
      <c r="Q527" s="1">
        <v>1.4556479685123154</v>
      </c>
      <c r="R527">
        <v>2</v>
      </c>
      <c r="S527">
        <v>2</v>
      </c>
      <c r="U527">
        <v>14</v>
      </c>
      <c r="V527">
        <v>2</v>
      </c>
      <c r="W527">
        <v>3</v>
      </c>
      <c r="X527">
        <v>3</v>
      </c>
      <c r="Y527">
        <v>3</v>
      </c>
      <c r="Z527">
        <v>2</v>
      </c>
      <c r="AA527">
        <v>1</v>
      </c>
      <c r="AB527">
        <v>0</v>
      </c>
      <c r="AC527">
        <v>0</v>
      </c>
      <c r="AD527">
        <v>1</v>
      </c>
      <c r="AE527">
        <v>1</v>
      </c>
      <c r="AF527">
        <v>2</v>
      </c>
      <c r="AG527" s="1">
        <f t="shared" si="8"/>
        <v>-0.15479999999999983</v>
      </c>
    </row>
    <row r="528" spans="1:33">
      <c r="A528">
        <v>75957</v>
      </c>
      <c r="B528">
        <v>1</v>
      </c>
      <c r="C528">
        <v>21</v>
      </c>
      <c r="D528">
        <v>1</v>
      </c>
      <c r="E528">
        <v>2</v>
      </c>
      <c r="G528">
        <v>1</v>
      </c>
      <c r="H528">
        <v>3</v>
      </c>
      <c r="I528">
        <v>5</v>
      </c>
      <c r="J528">
        <v>80</v>
      </c>
      <c r="K528">
        <v>2.0699999999999998</v>
      </c>
      <c r="L528">
        <v>154</v>
      </c>
      <c r="M528">
        <v>3.98</v>
      </c>
      <c r="N528">
        <v>84</v>
      </c>
      <c r="O528" s="1">
        <v>2.1734999999999998</v>
      </c>
      <c r="P528" s="2">
        <v>79.79258618076021</v>
      </c>
      <c r="Q528" s="1">
        <v>2.0646331674271705</v>
      </c>
      <c r="R528">
        <v>2</v>
      </c>
      <c r="U528">
        <v>15</v>
      </c>
      <c r="V528">
        <v>3</v>
      </c>
      <c r="W528">
        <v>3</v>
      </c>
      <c r="X528">
        <v>3</v>
      </c>
      <c r="Y528">
        <v>3</v>
      </c>
      <c r="Z528">
        <v>3</v>
      </c>
      <c r="AA528">
        <v>1</v>
      </c>
      <c r="AB528">
        <v>15</v>
      </c>
      <c r="AC528">
        <v>0</v>
      </c>
      <c r="AD528">
        <v>1</v>
      </c>
      <c r="AE528">
        <v>1</v>
      </c>
      <c r="AF528">
        <v>2</v>
      </c>
      <c r="AG528" s="1">
        <f t="shared" si="8"/>
        <v>0.10349999999999993</v>
      </c>
    </row>
    <row r="529" spans="1:33">
      <c r="A529">
        <v>75960</v>
      </c>
      <c r="B529">
        <v>1</v>
      </c>
      <c r="C529">
        <v>76</v>
      </c>
      <c r="D529">
        <v>1</v>
      </c>
      <c r="E529">
        <v>2</v>
      </c>
      <c r="G529">
        <v>1</v>
      </c>
      <c r="H529">
        <v>3</v>
      </c>
      <c r="I529">
        <v>1</v>
      </c>
      <c r="J529">
        <v>73</v>
      </c>
      <c r="K529">
        <v>1.89</v>
      </c>
      <c r="L529">
        <v>189</v>
      </c>
      <c r="M529">
        <v>4.8899999999999997</v>
      </c>
      <c r="N529">
        <v>69</v>
      </c>
      <c r="O529" s="1">
        <v>1.7864383561643835</v>
      </c>
      <c r="P529" s="2">
        <v>77.490197667174144</v>
      </c>
      <c r="Q529" s="1">
        <v>2.0062530628898512</v>
      </c>
      <c r="R529">
        <v>1</v>
      </c>
      <c r="S529">
        <v>2</v>
      </c>
      <c r="U529">
        <v>14</v>
      </c>
      <c r="V529">
        <v>2</v>
      </c>
      <c r="W529">
        <v>3</v>
      </c>
      <c r="X529">
        <v>3</v>
      </c>
      <c r="Y529">
        <v>3</v>
      </c>
      <c r="Z529">
        <v>3</v>
      </c>
      <c r="AA529">
        <v>3</v>
      </c>
      <c r="AB529">
        <v>0</v>
      </c>
      <c r="AC529">
        <v>0</v>
      </c>
      <c r="AD529">
        <v>1</v>
      </c>
      <c r="AE529">
        <v>1</v>
      </c>
      <c r="AF529">
        <v>2</v>
      </c>
      <c r="AG529" s="1">
        <f t="shared" si="8"/>
        <v>-0.10356164383561639</v>
      </c>
    </row>
    <row r="530" spans="1:33">
      <c r="A530">
        <v>75962</v>
      </c>
      <c r="B530">
        <v>1</v>
      </c>
      <c r="C530">
        <v>64</v>
      </c>
      <c r="D530">
        <v>1</v>
      </c>
      <c r="E530">
        <v>2</v>
      </c>
      <c r="G530">
        <v>2</v>
      </c>
      <c r="H530">
        <v>1</v>
      </c>
      <c r="I530">
        <v>1</v>
      </c>
      <c r="J530">
        <v>43</v>
      </c>
      <c r="K530">
        <v>1.1100000000000001</v>
      </c>
      <c r="L530">
        <v>236</v>
      </c>
      <c r="M530">
        <v>6.1</v>
      </c>
      <c r="N530">
        <v>44</v>
      </c>
      <c r="O530" s="1">
        <v>1.1358139534883722</v>
      </c>
      <c r="P530" s="2">
        <v>40.902429328733504</v>
      </c>
      <c r="Q530" s="1">
        <v>1.0558534082533533</v>
      </c>
      <c r="R530">
        <v>1</v>
      </c>
      <c r="S530">
        <v>2</v>
      </c>
      <c r="U530">
        <v>7</v>
      </c>
      <c r="V530">
        <v>4</v>
      </c>
      <c r="W530">
        <v>0</v>
      </c>
      <c r="X530">
        <v>3</v>
      </c>
      <c r="Y530">
        <v>3</v>
      </c>
      <c r="Z530">
        <v>3</v>
      </c>
      <c r="AB530">
        <v>0</v>
      </c>
      <c r="AC530">
        <v>6</v>
      </c>
      <c r="AD530">
        <v>2</v>
      </c>
      <c r="AE530">
        <v>2</v>
      </c>
      <c r="AG530" s="1">
        <f t="shared" si="8"/>
        <v>2.5813953488372121E-2</v>
      </c>
    </row>
    <row r="531" spans="1:33">
      <c r="A531">
        <v>75964</v>
      </c>
      <c r="B531">
        <v>1</v>
      </c>
      <c r="C531">
        <v>71</v>
      </c>
      <c r="D531">
        <v>3</v>
      </c>
      <c r="E531">
        <v>1</v>
      </c>
      <c r="F531">
        <v>2</v>
      </c>
      <c r="G531">
        <v>1</v>
      </c>
      <c r="H531">
        <v>5</v>
      </c>
      <c r="I531">
        <v>1</v>
      </c>
      <c r="J531">
        <v>50</v>
      </c>
      <c r="K531">
        <v>1.29</v>
      </c>
      <c r="L531">
        <v>165</v>
      </c>
      <c r="M531">
        <v>4.2699999999999996</v>
      </c>
      <c r="N531">
        <v>54</v>
      </c>
      <c r="O531" s="1">
        <v>1.3932</v>
      </c>
      <c r="P531" s="2">
        <v>45.483708970745582</v>
      </c>
      <c r="Q531" s="1">
        <v>1.1734796914452361</v>
      </c>
      <c r="R531">
        <v>2</v>
      </c>
      <c r="S531">
        <v>2</v>
      </c>
      <c r="U531">
        <v>15</v>
      </c>
      <c r="V531">
        <v>1</v>
      </c>
      <c r="W531">
        <v>3</v>
      </c>
      <c r="X531">
        <v>3</v>
      </c>
      <c r="Y531">
        <v>3</v>
      </c>
      <c r="Z531">
        <v>3</v>
      </c>
      <c r="AA531">
        <v>1</v>
      </c>
      <c r="AB531">
        <v>8</v>
      </c>
      <c r="AC531">
        <v>0</v>
      </c>
      <c r="AD531">
        <v>1</v>
      </c>
      <c r="AE531">
        <v>1</v>
      </c>
      <c r="AF531">
        <v>2</v>
      </c>
      <c r="AG531" s="1">
        <f t="shared" si="8"/>
        <v>0.10319999999999996</v>
      </c>
    </row>
    <row r="532" spans="1:33">
      <c r="A532">
        <v>75969</v>
      </c>
      <c r="B532">
        <v>1</v>
      </c>
      <c r="C532">
        <v>69</v>
      </c>
      <c r="D532">
        <v>6</v>
      </c>
      <c r="E532">
        <v>2</v>
      </c>
      <c r="G532">
        <v>2</v>
      </c>
      <c r="H532">
        <v>3</v>
      </c>
      <c r="I532">
        <v>3</v>
      </c>
      <c r="J532">
        <v>32</v>
      </c>
      <c r="K532">
        <v>0.83</v>
      </c>
      <c r="L532">
        <v>144</v>
      </c>
      <c r="M532">
        <v>3.72</v>
      </c>
      <c r="N532">
        <v>27</v>
      </c>
      <c r="O532" s="1">
        <v>0.7003125</v>
      </c>
      <c r="P532" s="2">
        <v>32.660429568595056</v>
      </c>
      <c r="Q532" s="1">
        <v>0.8471298919354342</v>
      </c>
      <c r="R532">
        <v>1</v>
      </c>
      <c r="S532">
        <v>2</v>
      </c>
      <c r="U532">
        <v>9</v>
      </c>
      <c r="V532">
        <v>3</v>
      </c>
      <c r="W532">
        <v>0</v>
      </c>
      <c r="AB532">
        <v>0</v>
      </c>
      <c r="AC532">
        <v>0</v>
      </c>
      <c r="AD532">
        <v>2</v>
      </c>
      <c r="AE532">
        <v>1</v>
      </c>
      <c r="AF532">
        <v>2</v>
      </c>
      <c r="AG532" s="1">
        <f t="shared" si="8"/>
        <v>-0.12968749999999996</v>
      </c>
    </row>
    <row r="533" spans="1:33">
      <c r="A533">
        <v>75970</v>
      </c>
      <c r="B533">
        <v>1</v>
      </c>
      <c r="C533">
        <v>30</v>
      </c>
      <c r="D533">
        <v>3</v>
      </c>
      <c r="E533">
        <v>2</v>
      </c>
      <c r="G533">
        <v>1</v>
      </c>
      <c r="H533">
        <v>2</v>
      </c>
      <c r="I533">
        <v>6</v>
      </c>
      <c r="J533">
        <v>72</v>
      </c>
      <c r="K533">
        <v>1.86</v>
      </c>
      <c r="L533">
        <v>252</v>
      </c>
      <c r="M533">
        <v>6.52</v>
      </c>
      <c r="N533">
        <v>76</v>
      </c>
      <c r="O533" s="1">
        <v>1.9633333333333336</v>
      </c>
      <c r="P533" s="2">
        <v>70.369332651667833</v>
      </c>
      <c r="Q533" s="1">
        <v>1.8178744268347526</v>
      </c>
      <c r="R533">
        <v>2</v>
      </c>
      <c r="U533">
        <v>5</v>
      </c>
      <c r="V533">
        <v>4</v>
      </c>
      <c r="W533">
        <v>3</v>
      </c>
      <c r="X533">
        <v>3</v>
      </c>
      <c r="Y533">
        <v>3</v>
      </c>
      <c r="Z533">
        <v>3</v>
      </c>
      <c r="AA533">
        <v>5</v>
      </c>
      <c r="AB533">
        <v>4</v>
      </c>
      <c r="AC533">
        <v>0</v>
      </c>
      <c r="AD533">
        <v>1</v>
      </c>
      <c r="AE533">
        <v>2</v>
      </c>
      <c r="AG533" s="1">
        <f t="shared" si="8"/>
        <v>0.1033333333333335</v>
      </c>
    </row>
    <row r="534" spans="1:33">
      <c r="A534">
        <v>75973</v>
      </c>
      <c r="B534">
        <v>1</v>
      </c>
      <c r="C534">
        <v>65</v>
      </c>
      <c r="D534">
        <v>3</v>
      </c>
      <c r="E534">
        <v>2</v>
      </c>
      <c r="G534">
        <v>1</v>
      </c>
      <c r="H534">
        <v>5</v>
      </c>
      <c r="I534">
        <v>1</v>
      </c>
      <c r="J534">
        <v>41</v>
      </c>
      <c r="K534">
        <v>1.06</v>
      </c>
      <c r="L534">
        <v>155</v>
      </c>
      <c r="M534">
        <v>4.01</v>
      </c>
      <c r="N534">
        <v>35</v>
      </c>
      <c r="O534" s="1">
        <v>0.90487804878048783</v>
      </c>
      <c r="P534" s="2">
        <v>35.166752034401171</v>
      </c>
      <c r="Q534" s="1">
        <v>0.90918919893817673</v>
      </c>
      <c r="R534">
        <v>2</v>
      </c>
      <c r="S534">
        <v>2</v>
      </c>
      <c r="U534">
        <v>15</v>
      </c>
      <c r="V534">
        <v>2</v>
      </c>
      <c r="W534">
        <v>3</v>
      </c>
      <c r="X534">
        <v>3</v>
      </c>
      <c r="Y534">
        <v>3</v>
      </c>
      <c r="Z534">
        <v>3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2</v>
      </c>
      <c r="AG534" s="1">
        <f t="shared" si="8"/>
        <v>-0.15512195121951222</v>
      </c>
    </row>
    <row r="535" spans="1:33">
      <c r="A535">
        <v>75975</v>
      </c>
      <c r="B535">
        <v>1</v>
      </c>
      <c r="C535">
        <v>31</v>
      </c>
      <c r="D535">
        <v>3</v>
      </c>
      <c r="E535">
        <v>2</v>
      </c>
      <c r="G535">
        <v>1</v>
      </c>
      <c r="H535">
        <v>3</v>
      </c>
      <c r="I535">
        <v>4</v>
      </c>
      <c r="J535">
        <v>32</v>
      </c>
      <c r="K535">
        <v>0.83</v>
      </c>
      <c r="L535">
        <v>139</v>
      </c>
      <c r="M535">
        <v>3.59</v>
      </c>
      <c r="N535">
        <v>38</v>
      </c>
      <c r="O535" s="1">
        <v>0.98562499999999997</v>
      </c>
      <c r="P535" s="2">
        <v>32.99665413867978</v>
      </c>
      <c r="Q535" s="1">
        <v>0.85585071672200674</v>
      </c>
      <c r="R535">
        <v>2</v>
      </c>
      <c r="U535">
        <v>6</v>
      </c>
      <c r="V535">
        <v>4</v>
      </c>
      <c r="W535">
        <v>1</v>
      </c>
      <c r="AB535">
        <v>0</v>
      </c>
      <c r="AC535">
        <v>2</v>
      </c>
      <c r="AD535">
        <v>1</v>
      </c>
      <c r="AE535">
        <v>2</v>
      </c>
      <c r="AG535" s="1">
        <f t="shared" si="8"/>
        <v>0.15562500000000001</v>
      </c>
    </row>
    <row r="536" spans="1:33">
      <c r="A536">
        <v>75976</v>
      </c>
      <c r="B536">
        <v>1</v>
      </c>
      <c r="C536">
        <v>67</v>
      </c>
      <c r="D536">
        <v>4</v>
      </c>
      <c r="E536">
        <v>1</v>
      </c>
      <c r="F536">
        <v>1</v>
      </c>
      <c r="G536">
        <v>1</v>
      </c>
      <c r="H536">
        <v>4</v>
      </c>
      <c r="I536">
        <v>2</v>
      </c>
      <c r="J536">
        <v>38</v>
      </c>
      <c r="K536">
        <v>0.98</v>
      </c>
      <c r="L536">
        <v>122</v>
      </c>
      <c r="M536">
        <v>3.15</v>
      </c>
      <c r="N536">
        <v>36</v>
      </c>
      <c r="O536" s="1">
        <v>0.92842105263157892</v>
      </c>
      <c r="P536" s="2">
        <v>36.33836789960742</v>
      </c>
      <c r="Q536" s="1">
        <v>0.93714738267408604</v>
      </c>
      <c r="R536">
        <v>1</v>
      </c>
      <c r="S536">
        <v>2</v>
      </c>
      <c r="U536">
        <v>5</v>
      </c>
      <c r="V536">
        <v>3</v>
      </c>
      <c r="W536">
        <v>3</v>
      </c>
      <c r="X536">
        <v>2</v>
      </c>
      <c r="Y536">
        <v>3</v>
      </c>
      <c r="Z536">
        <v>2</v>
      </c>
      <c r="AB536">
        <v>0</v>
      </c>
      <c r="AC536">
        <v>4</v>
      </c>
      <c r="AD536">
        <v>1</v>
      </c>
      <c r="AE536">
        <v>1</v>
      </c>
      <c r="AF536">
        <v>2</v>
      </c>
      <c r="AG536" s="1">
        <f t="shared" si="8"/>
        <v>-5.1578947368421058E-2</v>
      </c>
    </row>
    <row r="537" spans="1:33">
      <c r="A537">
        <v>75977</v>
      </c>
      <c r="B537">
        <v>1</v>
      </c>
      <c r="C537">
        <v>25</v>
      </c>
      <c r="D537">
        <v>3</v>
      </c>
      <c r="E537">
        <v>2</v>
      </c>
      <c r="G537">
        <v>1</v>
      </c>
      <c r="H537">
        <v>5</v>
      </c>
      <c r="I537">
        <v>5</v>
      </c>
      <c r="J537">
        <v>53</v>
      </c>
      <c r="K537">
        <v>1.37</v>
      </c>
      <c r="L537">
        <v>153</v>
      </c>
      <c r="M537">
        <v>3.96</v>
      </c>
      <c r="N537">
        <v>62</v>
      </c>
      <c r="O537" s="1">
        <v>1.6026415094339626</v>
      </c>
      <c r="P537" s="2">
        <v>54.5778581930035</v>
      </c>
      <c r="Q537" s="1">
        <v>1.4107861457436754</v>
      </c>
      <c r="R537">
        <v>1</v>
      </c>
      <c r="U537">
        <v>5</v>
      </c>
      <c r="V537">
        <v>3</v>
      </c>
      <c r="W537">
        <v>2</v>
      </c>
      <c r="X537">
        <v>3</v>
      </c>
      <c r="Y537">
        <v>3</v>
      </c>
      <c r="Z537">
        <v>3</v>
      </c>
      <c r="AA537">
        <v>3</v>
      </c>
      <c r="AB537">
        <v>1</v>
      </c>
      <c r="AC537">
        <v>3</v>
      </c>
      <c r="AD537">
        <v>1</v>
      </c>
      <c r="AE537">
        <v>1</v>
      </c>
      <c r="AF537">
        <v>2</v>
      </c>
      <c r="AG537" s="1">
        <f t="shared" si="8"/>
        <v>0.23264150943396245</v>
      </c>
    </row>
    <row r="538" spans="1:33">
      <c r="A538">
        <v>75978</v>
      </c>
      <c r="B538">
        <v>1</v>
      </c>
      <c r="C538">
        <v>71</v>
      </c>
      <c r="D538">
        <v>3</v>
      </c>
      <c r="E538">
        <v>1</v>
      </c>
      <c r="F538">
        <v>1</v>
      </c>
      <c r="G538">
        <v>1</v>
      </c>
      <c r="H538">
        <v>5</v>
      </c>
      <c r="I538">
        <v>1</v>
      </c>
      <c r="J538">
        <v>19</v>
      </c>
      <c r="K538">
        <v>0.49</v>
      </c>
      <c r="L538">
        <v>179</v>
      </c>
      <c r="M538">
        <v>4.63</v>
      </c>
      <c r="N538">
        <v>15</v>
      </c>
      <c r="O538" s="1">
        <v>0.38684210526315788</v>
      </c>
      <c r="P538" s="2">
        <v>24.77784858322859</v>
      </c>
      <c r="Q538" s="1">
        <v>0.63900767398852676</v>
      </c>
      <c r="R538">
        <v>2</v>
      </c>
      <c r="S538">
        <v>1</v>
      </c>
      <c r="T538">
        <v>2</v>
      </c>
      <c r="U538">
        <v>7</v>
      </c>
      <c r="V538">
        <v>3</v>
      </c>
      <c r="W538">
        <v>3</v>
      </c>
      <c r="X538">
        <v>3</v>
      </c>
      <c r="Y538">
        <v>3</v>
      </c>
      <c r="Z538">
        <v>3</v>
      </c>
      <c r="AA538">
        <v>1</v>
      </c>
      <c r="AB538">
        <v>2</v>
      </c>
      <c r="AC538">
        <v>4</v>
      </c>
      <c r="AD538">
        <v>1</v>
      </c>
      <c r="AE538">
        <v>1</v>
      </c>
      <c r="AF538">
        <v>2</v>
      </c>
      <c r="AG538" s="1">
        <f t="shared" si="8"/>
        <v>-0.10315789473684212</v>
      </c>
    </row>
    <row r="539" spans="1:33">
      <c r="A539">
        <v>75980</v>
      </c>
      <c r="B539">
        <v>1</v>
      </c>
      <c r="C539">
        <v>31</v>
      </c>
      <c r="D539">
        <v>3</v>
      </c>
      <c r="E539">
        <v>2</v>
      </c>
      <c r="G539">
        <v>1</v>
      </c>
      <c r="H539">
        <v>5</v>
      </c>
      <c r="I539">
        <v>1</v>
      </c>
      <c r="J539">
        <v>55</v>
      </c>
      <c r="K539">
        <v>1.42</v>
      </c>
      <c r="L539">
        <v>135</v>
      </c>
      <c r="M539">
        <v>3.49</v>
      </c>
      <c r="N539">
        <v>55</v>
      </c>
      <c r="O539" s="1">
        <v>1.42</v>
      </c>
      <c r="P539" s="2">
        <v>52.812734352523286</v>
      </c>
      <c r="Q539" s="1">
        <v>1.3635287778287828</v>
      </c>
      <c r="R539">
        <v>1</v>
      </c>
      <c r="U539">
        <v>15</v>
      </c>
      <c r="V539">
        <v>2</v>
      </c>
      <c r="W539">
        <v>3</v>
      </c>
      <c r="X539">
        <v>3</v>
      </c>
      <c r="Y539">
        <v>3</v>
      </c>
      <c r="Z539">
        <v>3</v>
      </c>
      <c r="AA539">
        <v>2</v>
      </c>
      <c r="AB539">
        <v>0</v>
      </c>
      <c r="AC539">
        <v>3</v>
      </c>
      <c r="AD539">
        <v>1</v>
      </c>
      <c r="AE539">
        <v>1</v>
      </c>
      <c r="AF539">
        <v>2</v>
      </c>
      <c r="AG539" s="1">
        <f t="shared" si="8"/>
        <v>0</v>
      </c>
    </row>
    <row r="540" spans="1:33">
      <c r="A540">
        <v>75986</v>
      </c>
      <c r="B540">
        <v>1</v>
      </c>
      <c r="C540">
        <v>55</v>
      </c>
      <c r="D540">
        <v>2</v>
      </c>
      <c r="E540">
        <v>2</v>
      </c>
      <c r="G540">
        <v>2</v>
      </c>
      <c r="H540">
        <v>5</v>
      </c>
      <c r="I540">
        <v>1</v>
      </c>
      <c r="J540">
        <v>42</v>
      </c>
      <c r="K540">
        <v>1.0900000000000001</v>
      </c>
      <c r="L540">
        <v>276</v>
      </c>
      <c r="M540">
        <v>7.14</v>
      </c>
      <c r="N540">
        <v>36</v>
      </c>
      <c r="O540" s="1">
        <v>0.93428571428571439</v>
      </c>
      <c r="P540" s="2">
        <v>42.313581987434489</v>
      </c>
      <c r="Q540" s="1">
        <v>1.0981381991977046</v>
      </c>
      <c r="R540">
        <v>1</v>
      </c>
      <c r="S540">
        <v>2</v>
      </c>
      <c r="U540">
        <v>8</v>
      </c>
      <c r="V540">
        <v>2</v>
      </c>
      <c r="W540">
        <v>0</v>
      </c>
      <c r="X540">
        <v>3</v>
      </c>
      <c r="Y540">
        <v>3</v>
      </c>
      <c r="Z540">
        <v>3</v>
      </c>
      <c r="AA540">
        <v>0</v>
      </c>
      <c r="AB540">
        <v>0</v>
      </c>
      <c r="AC540">
        <v>0</v>
      </c>
      <c r="AD540">
        <v>2</v>
      </c>
      <c r="AE540">
        <v>1</v>
      </c>
      <c r="AF540">
        <v>1</v>
      </c>
      <c r="AG540" s="1">
        <f t="shared" si="8"/>
        <v>-0.15571428571428569</v>
      </c>
    </row>
    <row r="541" spans="1:33">
      <c r="A541">
        <v>75989</v>
      </c>
      <c r="B541">
        <v>1</v>
      </c>
      <c r="C541">
        <v>32</v>
      </c>
      <c r="D541">
        <v>4</v>
      </c>
      <c r="E541">
        <v>2</v>
      </c>
      <c r="G541">
        <v>1</v>
      </c>
      <c r="H541">
        <v>2</v>
      </c>
      <c r="I541">
        <v>5</v>
      </c>
      <c r="J541">
        <v>70</v>
      </c>
      <c r="K541">
        <v>1.81</v>
      </c>
      <c r="L541">
        <v>183</v>
      </c>
      <c r="M541">
        <v>4.7300000000000004</v>
      </c>
      <c r="N541">
        <v>72</v>
      </c>
      <c r="O541" s="1">
        <v>1.8617142857142857</v>
      </c>
      <c r="P541" s="2">
        <v>66.056475438495085</v>
      </c>
      <c r="Q541" s="1">
        <v>1.7080317220525159</v>
      </c>
      <c r="R541">
        <v>2</v>
      </c>
      <c r="U541">
        <v>6</v>
      </c>
      <c r="V541">
        <v>4</v>
      </c>
      <c r="W541">
        <v>0</v>
      </c>
      <c r="AA541">
        <v>10</v>
      </c>
      <c r="AB541">
        <v>0</v>
      </c>
      <c r="AC541">
        <v>0</v>
      </c>
      <c r="AD541">
        <v>1</v>
      </c>
      <c r="AE541">
        <v>2</v>
      </c>
      <c r="AG541" s="1">
        <f t="shared" si="8"/>
        <v>5.1714285714285602E-2</v>
      </c>
    </row>
    <row r="542" spans="1:33">
      <c r="A542">
        <v>75991</v>
      </c>
      <c r="B542">
        <v>1</v>
      </c>
      <c r="C542">
        <v>80</v>
      </c>
      <c r="D542">
        <v>3</v>
      </c>
      <c r="E542">
        <v>1</v>
      </c>
      <c r="F542">
        <v>1</v>
      </c>
      <c r="G542">
        <v>1</v>
      </c>
      <c r="H542">
        <v>4</v>
      </c>
      <c r="I542">
        <v>2</v>
      </c>
      <c r="J542">
        <v>60</v>
      </c>
      <c r="K542">
        <v>1.55</v>
      </c>
      <c r="L542">
        <v>185</v>
      </c>
      <c r="M542">
        <v>4.78</v>
      </c>
      <c r="N542">
        <v>70</v>
      </c>
      <c r="O542" s="1">
        <v>1.8083333333333333</v>
      </c>
      <c r="P542" s="2">
        <v>65.442461255024426</v>
      </c>
      <c r="Q542" s="1">
        <v>1.6905969157547978</v>
      </c>
      <c r="R542">
        <v>2</v>
      </c>
      <c r="S542">
        <v>2</v>
      </c>
      <c r="U542">
        <v>8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2</v>
      </c>
      <c r="AG542" s="1">
        <f t="shared" si="8"/>
        <v>0.2583333333333333</v>
      </c>
    </row>
    <row r="543" spans="1:33">
      <c r="A543">
        <v>75993</v>
      </c>
      <c r="B543">
        <v>1</v>
      </c>
      <c r="C543">
        <v>48</v>
      </c>
      <c r="D543">
        <v>3</v>
      </c>
      <c r="E543">
        <v>2</v>
      </c>
      <c r="G543">
        <v>1</v>
      </c>
      <c r="H543">
        <v>4</v>
      </c>
      <c r="I543">
        <v>1</v>
      </c>
      <c r="J543">
        <v>52</v>
      </c>
      <c r="K543">
        <v>1.34</v>
      </c>
      <c r="L543">
        <v>270</v>
      </c>
      <c r="M543">
        <v>6.98</v>
      </c>
      <c r="N543">
        <v>47</v>
      </c>
      <c r="O543" s="1">
        <v>1.2111538461538462</v>
      </c>
      <c r="P543" s="2">
        <v>44.694054807418297</v>
      </c>
      <c r="Q543" s="1">
        <v>1.15173141234501</v>
      </c>
      <c r="R543">
        <v>2</v>
      </c>
      <c r="S543">
        <v>2</v>
      </c>
      <c r="U543">
        <v>15</v>
      </c>
      <c r="V543">
        <v>2</v>
      </c>
      <c r="W543">
        <v>1</v>
      </c>
      <c r="X543">
        <v>3</v>
      </c>
      <c r="Y543">
        <v>3</v>
      </c>
      <c r="Z543">
        <v>1</v>
      </c>
      <c r="AA543">
        <v>1</v>
      </c>
      <c r="AB543">
        <v>1</v>
      </c>
      <c r="AC543">
        <v>0</v>
      </c>
      <c r="AD543">
        <v>1</v>
      </c>
      <c r="AE543">
        <v>1</v>
      </c>
      <c r="AF543">
        <v>2</v>
      </c>
      <c r="AG543" s="1">
        <f t="shared" si="8"/>
        <v>-0.12884615384615383</v>
      </c>
    </row>
    <row r="544" spans="1:33">
      <c r="A544">
        <v>75996</v>
      </c>
      <c r="B544">
        <v>1</v>
      </c>
      <c r="C544">
        <v>61</v>
      </c>
      <c r="D544">
        <v>4</v>
      </c>
      <c r="E544">
        <v>2</v>
      </c>
      <c r="G544">
        <v>2</v>
      </c>
      <c r="H544">
        <v>3</v>
      </c>
      <c r="I544">
        <v>6</v>
      </c>
      <c r="J544">
        <v>41</v>
      </c>
      <c r="K544">
        <v>1.06</v>
      </c>
      <c r="L544">
        <v>157</v>
      </c>
      <c r="M544">
        <v>4.0599999999999996</v>
      </c>
      <c r="N544">
        <v>37</v>
      </c>
      <c r="O544" s="1">
        <v>0.9565853658536585</v>
      </c>
      <c r="P544" s="2">
        <v>41.806504921707337</v>
      </c>
      <c r="Q544" s="1">
        <v>1.080851102853897</v>
      </c>
      <c r="R544">
        <v>1</v>
      </c>
      <c r="S544">
        <v>1</v>
      </c>
      <c r="T544">
        <v>2</v>
      </c>
      <c r="U544">
        <v>12</v>
      </c>
      <c r="V544">
        <v>1</v>
      </c>
      <c r="W544">
        <v>0</v>
      </c>
      <c r="X544">
        <v>3</v>
      </c>
      <c r="Y544">
        <v>3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2</v>
      </c>
      <c r="AG544" s="1">
        <f t="shared" si="8"/>
        <v>-0.10341463414634156</v>
      </c>
    </row>
    <row r="545" spans="1:33">
      <c r="A545">
        <v>76012</v>
      </c>
      <c r="B545">
        <v>1</v>
      </c>
      <c r="C545">
        <v>59</v>
      </c>
      <c r="D545">
        <v>6</v>
      </c>
      <c r="E545">
        <v>2</v>
      </c>
      <c r="G545">
        <v>2</v>
      </c>
      <c r="H545">
        <v>1</v>
      </c>
      <c r="I545">
        <v>1</v>
      </c>
      <c r="J545">
        <v>54</v>
      </c>
      <c r="K545">
        <v>1.4</v>
      </c>
      <c r="L545">
        <v>151</v>
      </c>
      <c r="M545">
        <v>3.9</v>
      </c>
      <c r="N545">
        <v>59</v>
      </c>
      <c r="O545" s="1">
        <v>1.5296296296296295</v>
      </c>
      <c r="P545" s="2">
        <v>63.337495421363336</v>
      </c>
      <c r="Q545" s="1">
        <v>1.6420832146279383</v>
      </c>
      <c r="R545">
        <v>1</v>
      </c>
      <c r="S545">
        <v>2</v>
      </c>
      <c r="U545">
        <v>9</v>
      </c>
      <c r="V545">
        <v>3</v>
      </c>
      <c r="W545">
        <v>0</v>
      </c>
      <c r="AB545">
        <v>0</v>
      </c>
      <c r="AC545">
        <v>0</v>
      </c>
      <c r="AD545">
        <v>1</v>
      </c>
      <c r="AE545">
        <v>1</v>
      </c>
      <c r="AF545">
        <v>2</v>
      </c>
      <c r="AG545" s="1">
        <f t="shared" si="8"/>
        <v>0.12962962962962954</v>
      </c>
    </row>
    <row r="546" spans="1:33">
      <c r="A546">
        <v>76016</v>
      </c>
      <c r="B546">
        <v>1</v>
      </c>
      <c r="C546">
        <v>79</v>
      </c>
      <c r="D546">
        <v>3</v>
      </c>
      <c r="E546">
        <v>2</v>
      </c>
      <c r="G546">
        <v>1</v>
      </c>
      <c r="H546">
        <v>5</v>
      </c>
      <c r="I546">
        <v>1</v>
      </c>
      <c r="J546">
        <v>63</v>
      </c>
      <c r="K546">
        <v>1.63</v>
      </c>
      <c r="L546">
        <v>176</v>
      </c>
      <c r="M546">
        <v>4.55</v>
      </c>
      <c r="N546">
        <v>71</v>
      </c>
      <c r="O546" s="1">
        <v>1.8369841269841267</v>
      </c>
      <c r="P546" s="2">
        <v>68.582247660362853</v>
      </c>
      <c r="Q546" s="1">
        <v>1.7744295823236738</v>
      </c>
      <c r="R546">
        <v>2</v>
      </c>
      <c r="S546">
        <v>2</v>
      </c>
      <c r="U546">
        <v>8</v>
      </c>
      <c r="V546">
        <v>3</v>
      </c>
      <c r="W546">
        <v>3</v>
      </c>
      <c r="X546">
        <v>3</v>
      </c>
      <c r="Y546">
        <v>3</v>
      </c>
      <c r="Z546">
        <v>2</v>
      </c>
      <c r="AA546">
        <v>2</v>
      </c>
      <c r="AB546">
        <v>90</v>
      </c>
      <c r="AC546">
        <v>0</v>
      </c>
      <c r="AD546">
        <v>1</v>
      </c>
      <c r="AE546">
        <v>1</v>
      </c>
      <c r="AF546">
        <v>2</v>
      </c>
      <c r="AG546" s="1">
        <f t="shared" si="8"/>
        <v>0.20698412698412683</v>
      </c>
    </row>
    <row r="547" spans="1:33">
      <c r="A547">
        <v>76018</v>
      </c>
      <c r="B547">
        <v>1</v>
      </c>
      <c r="C547">
        <v>31</v>
      </c>
      <c r="D547">
        <v>3</v>
      </c>
      <c r="E547">
        <v>2</v>
      </c>
      <c r="G547">
        <v>1</v>
      </c>
      <c r="H547">
        <v>4</v>
      </c>
      <c r="I547">
        <v>6</v>
      </c>
      <c r="J547">
        <v>34</v>
      </c>
      <c r="K547">
        <v>0.88</v>
      </c>
      <c r="L547">
        <v>191</v>
      </c>
      <c r="M547">
        <v>4.9400000000000004</v>
      </c>
      <c r="N547">
        <v>28</v>
      </c>
      <c r="O547" s="1">
        <v>0.7247058823529412</v>
      </c>
      <c r="P547" s="2">
        <v>37.647850579706848</v>
      </c>
      <c r="Q547" s="1">
        <v>0.97441495618064788</v>
      </c>
      <c r="R547">
        <v>2</v>
      </c>
      <c r="U547">
        <v>6</v>
      </c>
      <c r="V547">
        <v>3</v>
      </c>
      <c r="W547">
        <v>2</v>
      </c>
      <c r="X547">
        <v>3</v>
      </c>
      <c r="Y547">
        <v>2</v>
      </c>
      <c r="Z547">
        <v>2</v>
      </c>
      <c r="AA547">
        <v>3</v>
      </c>
      <c r="AB547">
        <v>2</v>
      </c>
      <c r="AC547">
        <v>0</v>
      </c>
      <c r="AD547">
        <v>1</v>
      </c>
      <c r="AE547">
        <v>1</v>
      </c>
      <c r="AF547">
        <v>2</v>
      </c>
      <c r="AG547" s="1">
        <f t="shared" si="8"/>
        <v>-0.1552941176470588</v>
      </c>
    </row>
    <row r="548" spans="1:33">
      <c r="A548">
        <v>76019</v>
      </c>
      <c r="B548">
        <v>1</v>
      </c>
      <c r="C548">
        <v>29</v>
      </c>
      <c r="D548">
        <v>2</v>
      </c>
      <c r="E548">
        <v>1</v>
      </c>
      <c r="F548">
        <v>2</v>
      </c>
      <c r="G548">
        <v>1</v>
      </c>
      <c r="H548">
        <v>4</v>
      </c>
      <c r="I548">
        <v>1</v>
      </c>
      <c r="J548">
        <v>34</v>
      </c>
      <c r="K548">
        <v>0.88</v>
      </c>
      <c r="L548">
        <v>200</v>
      </c>
      <c r="M548">
        <v>5.17</v>
      </c>
      <c r="N548">
        <v>31</v>
      </c>
      <c r="O548" s="1">
        <v>0.8023529411764706</v>
      </c>
      <c r="P548" s="2">
        <v>37.139974522152571</v>
      </c>
      <c r="Q548" s="1">
        <v>0.96126992880865481</v>
      </c>
      <c r="R548">
        <v>2</v>
      </c>
      <c r="U548">
        <v>1</v>
      </c>
      <c r="V548">
        <v>1</v>
      </c>
      <c r="W548">
        <v>0</v>
      </c>
      <c r="AB548">
        <v>0</v>
      </c>
      <c r="AC548">
        <v>0</v>
      </c>
      <c r="AD548">
        <v>2</v>
      </c>
      <c r="AE548">
        <v>2</v>
      </c>
      <c r="AG548" s="1">
        <f t="shared" si="8"/>
        <v>-7.7647058823529402E-2</v>
      </c>
    </row>
    <row r="549" spans="1:33">
      <c r="A549">
        <v>76023</v>
      </c>
      <c r="B549">
        <v>1</v>
      </c>
      <c r="C549">
        <v>67</v>
      </c>
      <c r="D549">
        <v>4</v>
      </c>
      <c r="E549">
        <v>1</v>
      </c>
      <c r="F549">
        <v>2</v>
      </c>
      <c r="G549">
        <v>1</v>
      </c>
      <c r="H549">
        <v>5</v>
      </c>
      <c r="I549">
        <v>1</v>
      </c>
      <c r="J549">
        <v>82</v>
      </c>
      <c r="K549">
        <v>2.12</v>
      </c>
      <c r="L549">
        <v>216</v>
      </c>
      <c r="M549">
        <v>5.59</v>
      </c>
      <c r="N549">
        <v>89</v>
      </c>
      <c r="O549" s="1">
        <v>2.3009756097560978</v>
      </c>
      <c r="P549" s="2">
        <v>85.691114769375773</v>
      </c>
      <c r="Q549" s="1">
        <v>2.2154288208667885</v>
      </c>
      <c r="R549">
        <v>2</v>
      </c>
      <c r="S549">
        <v>2</v>
      </c>
      <c r="U549">
        <v>15</v>
      </c>
      <c r="V549">
        <v>3</v>
      </c>
      <c r="W549">
        <v>2</v>
      </c>
      <c r="X549">
        <v>3</v>
      </c>
      <c r="Y549">
        <v>3</v>
      </c>
      <c r="Z549">
        <v>2</v>
      </c>
      <c r="AA549">
        <v>2</v>
      </c>
      <c r="AB549">
        <v>3</v>
      </c>
      <c r="AC549">
        <v>0</v>
      </c>
      <c r="AD549">
        <v>1</v>
      </c>
      <c r="AE549">
        <v>1</v>
      </c>
      <c r="AF549">
        <v>2</v>
      </c>
      <c r="AG549" s="1">
        <f t="shared" si="8"/>
        <v>0.18097560975609772</v>
      </c>
    </row>
    <row r="550" spans="1:33">
      <c r="A550">
        <v>76025</v>
      </c>
      <c r="B550">
        <v>1</v>
      </c>
      <c r="C550">
        <v>51</v>
      </c>
      <c r="D550">
        <v>3</v>
      </c>
      <c r="E550">
        <v>2</v>
      </c>
      <c r="G550">
        <v>1</v>
      </c>
      <c r="H550">
        <v>5</v>
      </c>
      <c r="I550">
        <v>3</v>
      </c>
      <c r="J550">
        <v>59</v>
      </c>
      <c r="K550">
        <v>1.53</v>
      </c>
      <c r="L550">
        <v>211</v>
      </c>
      <c r="M550">
        <v>5.46</v>
      </c>
      <c r="N550">
        <v>60</v>
      </c>
      <c r="O550" s="1">
        <v>1.5559322033898304</v>
      </c>
      <c r="P550" s="2">
        <v>61.577299023074538</v>
      </c>
      <c r="Q550" s="1">
        <v>1.5968350424627804</v>
      </c>
      <c r="R550">
        <v>2</v>
      </c>
      <c r="S550">
        <v>2</v>
      </c>
      <c r="U550">
        <v>15</v>
      </c>
      <c r="V550">
        <v>2</v>
      </c>
      <c r="W550">
        <v>2</v>
      </c>
      <c r="X550">
        <v>3</v>
      </c>
      <c r="Y550">
        <v>3</v>
      </c>
      <c r="Z550">
        <v>2</v>
      </c>
      <c r="AA550">
        <v>1</v>
      </c>
      <c r="AB550">
        <v>0</v>
      </c>
      <c r="AC550">
        <v>0</v>
      </c>
      <c r="AD550">
        <v>1</v>
      </c>
      <c r="AE550">
        <v>1</v>
      </c>
      <c r="AF550">
        <v>2</v>
      </c>
      <c r="AG550" s="1">
        <f t="shared" si="8"/>
        <v>2.5932203389830377E-2</v>
      </c>
    </row>
    <row r="551" spans="1:33">
      <c r="A551">
        <v>76030</v>
      </c>
      <c r="B551">
        <v>1</v>
      </c>
      <c r="C551">
        <v>32</v>
      </c>
      <c r="D551">
        <v>4</v>
      </c>
      <c r="E551">
        <v>2</v>
      </c>
      <c r="G551">
        <v>1</v>
      </c>
      <c r="H551">
        <v>5</v>
      </c>
      <c r="I551">
        <v>1</v>
      </c>
      <c r="J551">
        <v>79</v>
      </c>
      <c r="K551">
        <v>2.04</v>
      </c>
      <c r="L551">
        <v>214</v>
      </c>
      <c r="M551">
        <v>5.53</v>
      </c>
      <c r="N551">
        <v>84</v>
      </c>
      <c r="O551" s="1">
        <v>2.1691139240506332</v>
      </c>
      <c r="P551" s="2">
        <v>84.63089768537489</v>
      </c>
      <c r="Q551" s="1">
        <v>2.1854054592172756</v>
      </c>
      <c r="R551">
        <v>1</v>
      </c>
      <c r="U551">
        <v>14</v>
      </c>
      <c r="V551">
        <v>3</v>
      </c>
      <c r="W551">
        <v>2</v>
      </c>
      <c r="X551">
        <v>3</v>
      </c>
      <c r="Y551">
        <v>3</v>
      </c>
      <c r="Z551">
        <v>1</v>
      </c>
      <c r="AA551">
        <v>6</v>
      </c>
      <c r="AB551">
        <v>2</v>
      </c>
      <c r="AC551">
        <v>1</v>
      </c>
      <c r="AD551">
        <v>1</v>
      </c>
      <c r="AE551">
        <v>1</v>
      </c>
      <c r="AF551">
        <v>2</v>
      </c>
      <c r="AG551" s="1">
        <f t="shared" si="8"/>
        <v>0.12911392405063316</v>
      </c>
    </row>
    <row r="552" spans="1:33">
      <c r="A552">
        <v>76036</v>
      </c>
      <c r="B552">
        <v>1</v>
      </c>
      <c r="C552">
        <v>64</v>
      </c>
      <c r="D552">
        <v>2</v>
      </c>
      <c r="E552">
        <v>2</v>
      </c>
      <c r="G552">
        <v>2</v>
      </c>
      <c r="H552">
        <v>1</v>
      </c>
      <c r="I552">
        <v>5</v>
      </c>
      <c r="J552">
        <v>55</v>
      </c>
      <c r="K552">
        <v>1.42</v>
      </c>
      <c r="L552">
        <v>162</v>
      </c>
      <c r="M552">
        <v>4.1900000000000004</v>
      </c>
      <c r="N552">
        <v>62</v>
      </c>
      <c r="O552" s="1">
        <v>1.6007272727272726</v>
      </c>
      <c r="P552" s="2">
        <v>51.988646866517648</v>
      </c>
      <c r="Q552" s="1">
        <v>1.3422523372810011</v>
      </c>
      <c r="R552">
        <v>1</v>
      </c>
      <c r="S552">
        <v>2</v>
      </c>
      <c r="U552">
        <v>1</v>
      </c>
      <c r="V552">
        <v>3</v>
      </c>
      <c r="W552">
        <v>0</v>
      </c>
      <c r="X552">
        <v>3</v>
      </c>
      <c r="Y552">
        <v>3</v>
      </c>
      <c r="Z552">
        <v>1</v>
      </c>
      <c r="AB552">
        <v>0</v>
      </c>
      <c r="AC552">
        <v>0</v>
      </c>
      <c r="AD552">
        <v>2</v>
      </c>
      <c r="AE552">
        <v>1</v>
      </c>
      <c r="AF552">
        <v>2</v>
      </c>
      <c r="AG552" s="1">
        <f t="shared" si="8"/>
        <v>0.18072727272727263</v>
      </c>
    </row>
    <row r="553" spans="1:33">
      <c r="A553">
        <v>76037</v>
      </c>
      <c r="B553">
        <v>1</v>
      </c>
      <c r="C553">
        <v>60</v>
      </c>
      <c r="D553">
        <v>1</v>
      </c>
      <c r="E553">
        <v>2</v>
      </c>
      <c r="G553">
        <v>2</v>
      </c>
      <c r="H553">
        <v>1</v>
      </c>
      <c r="I553">
        <v>1</v>
      </c>
      <c r="J553">
        <v>46</v>
      </c>
      <c r="K553">
        <v>1.19</v>
      </c>
      <c r="L553">
        <v>124</v>
      </c>
      <c r="M553">
        <v>3.21</v>
      </c>
      <c r="N553">
        <v>51</v>
      </c>
      <c r="O553" s="1">
        <v>1.3193478260869564</v>
      </c>
      <c r="P553" s="2">
        <v>45.05762414963732</v>
      </c>
      <c r="Q553" s="1">
        <v>1.1656211464797479</v>
      </c>
      <c r="R553">
        <v>1</v>
      </c>
      <c r="S553">
        <v>2</v>
      </c>
      <c r="U553">
        <v>5</v>
      </c>
      <c r="V553">
        <v>4</v>
      </c>
      <c r="W553">
        <v>2</v>
      </c>
      <c r="X553">
        <v>3</v>
      </c>
      <c r="Y553">
        <v>3</v>
      </c>
      <c r="Z553">
        <v>2</v>
      </c>
      <c r="AA553">
        <v>2</v>
      </c>
      <c r="AB553">
        <v>0</v>
      </c>
      <c r="AC553">
        <v>0</v>
      </c>
      <c r="AD553">
        <v>1</v>
      </c>
      <c r="AE553">
        <v>1</v>
      </c>
      <c r="AF553">
        <v>2</v>
      </c>
      <c r="AG553" s="1">
        <f t="shared" si="8"/>
        <v>0.1293478260869565</v>
      </c>
    </row>
    <row r="554" spans="1:33">
      <c r="A554">
        <v>76041</v>
      </c>
      <c r="B554">
        <v>1</v>
      </c>
      <c r="C554">
        <v>52</v>
      </c>
      <c r="D554">
        <v>3</v>
      </c>
      <c r="E554">
        <v>2</v>
      </c>
      <c r="G554">
        <v>1</v>
      </c>
      <c r="H554">
        <v>4</v>
      </c>
      <c r="I554">
        <v>1</v>
      </c>
      <c r="J554">
        <v>60</v>
      </c>
      <c r="K554">
        <v>1.55</v>
      </c>
      <c r="L554">
        <v>206</v>
      </c>
      <c r="M554">
        <v>5.33</v>
      </c>
      <c r="N554">
        <v>58</v>
      </c>
      <c r="O554" s="1">
        <v>1.4983333333333335</v>
      </c>
      <c r="P554" s="2">
        <v>67.142725972163575</v>
      </c>
      <c r="Q554" s="1">
        <v>1.7345204209475589</v>
      </c>
      <c r="R554">
        <v>2</v>
      </c>
      <c r="S554">
        <v>2</v>
      </c>
      <c r="U554">
        <v>9</v>
      </c>
      <c r="V554">
        <v>3</v>
      </c>
      <c r="W554">
        <v>1</v>
      </c>
      <c r="AA554">
        <v>2</v>
      </c>
      <c r="AB554">
        <v>0</v>
      </c>
      <c r="AC554">
        <v>0</v>
      </c>
      <c r="AD554">
        <v>1</v>
      </c>
      <c r="AE554">
        <v>1</v>
      </c>
      <c r="AF554">
        <v>2</v>
      </c>
      <c r="AG554" s="1">
        <f t="shared" si="8"/>
        <v>-5.1666666666666528E-2</v>
      </c>
    </row>
    <row r="555" spans="1:33">
      <c r="A555">
        <v>76046</v>
      </c>
      <c r="B555">
        <v>1</v>
      </c>
      <c r="C555">
        <v>50</v>
      </c>
      <c r="D555">
        <v>3</v>
      </c>
      <c r="E555">
        <v>2</v>
      </c>
      <c r="G555">
        <v>1</v>
      </c>
      <c r="H555">
        <v>3</v>
      </c>
      <c r="I555">
        <v>1</v>
      </c>
      <c r="J555">
        <v>41</v>
      </c>
      <c r="K555">
        <v>1.06</v>
      </c>
      <c r="L555">
        <v>246</v>
      </c>
      <c r="M555">
        <v>6.36</v>
      </c>
      <c r="N555">
        <v>43</v>
      </c>
      <c r="O555" s="1">
        <v>1.1117073170731708</v>
      </c>
      <c r="P555" s="2">
        <v>38.024099763414902</v>
      </c>
      <c r="Q555" s="1">
        <v>0.98306209144438528</v>
      </c>
      <c r="R555">
        <v>2</v>
      </c>
      <c r="S555">
        <v>2</v>
      </c>
      <c r="U555">
        <v>5</v>
      </c>
      <c r="V555">
        <v>3</v>
      </c>
      <c r="W555">
        <v>0</v>
      </c>
      <c r="X555">
        <v>3</v>
      </c>
      <c r="Y555">
        <v>3</v>
      </c>
      <c r="Z555">
        <v>3</v>
      </c>
      <c r="AA555">
        <v>1</v>
      </c>
      <c r="AB555">
        <v>0</v>
      </c>
      <c r="AC555">
        <v>0</v>
      </c>
      <c r="AD555">
        <v>1</v>
      </c>
      <c r="AE555">
        <v>2</v>
      </c>
      <c r="AG555" s="1">
        <f t="shared" si="8"/>
        <v>5.1707317073170778E-2</v>
      </c>
    </row>
    <row r="556" spans="1:33">
      <c r="A556">
        <v>76048</v>
      </c>
      <c r="B556">
        <v>1</v>
      </c>
      <c r="C556">
        <v>49</v>
      </c>
      <c r="D556">
        <v>3</v>
      </c>
      <c r="E556">
        <v>1</v>
      </c>
      <c r="F556">
        <v>2</v>
      </c>
      <c r="G556">
        <v>1</v>
      </c>
      <c r="H556">
        <v>4</v>
      </c>
      <c r="I556">
        <v>3</v>
      </c>
      <c r="J556">
        <v>33</v>
      </c>
      <c r="K556">
        <v>0.85</v>
      </c>
      <c r="L556">
        <v>304</v>
      </c>
      <c r="M556">
        <v>7.86</v>
      </c>
      <c r="N556">
        <v>40</v>
      </c>
      <c r="O556" s="1">
        <v>1.0303030303030303</v>
      </c>
      <c r="P556" s="2">
        <v>25.889734638287734</v>
      </c>
      <c r="Q556" s="1">
        <v>0.66685680128922953</v>
      </c>
      <c r="R556">
        <v>1</v>
      </c>
      <c r="S556">
        <v>1</v>
      </c>
      <c r="T556">
        <v>2</v>
      </c>
      <c r="U556">
        <v>8</v>
      </c>
      <c r="V556">
        <v>3</v>
      </c>
      <c r="W556">
        <v>3</v>
      </c>
      <c r="X556">
        <v>3</v>
      </c>
      <c r="Y556">
        <v>3</v>
      </c>
      <c r="Z556">
        <v>4</v>
      </c>
      <c r="AA556">
        <v>0</v>
      </c>
      <c r="AB556">
        <v>0</v>
      </c>
      <c r="AC556">
        <v>0</v>
      </c>
      <c r="AD556">
        <v>1</v>
      </c>
      <c r="AE556">
        <v>2</v>
      </c>
      <c r="AG556" s="1">
        <f t="shared" si="8"/>
        <v>0.1803030303030303</v>
      </c>
    </row>
    <row r="557" spans="1:33">
      <c r="A557">
        <v>76049</v>
      </c>
      <c r="B557">
        <v>1</v>
      </c>
      <c r="C557">
        <v>54</v>
      </c>
      <c r="D557">
        <v>3</v>
      </c>
      <c r="E557">
        <v>2</v>
      </c>
      <c r="G557">
        <v>1</v>
      </c>
      <c r="H557">
        <v>2</v>
      </c>
      <c r="I557">
        <v>6</v>
      </c>
      <c r="J557">
        <v>52</v>
      </c>
      <c r="K557">
        <v>1.34</v>
      </c>
      <c r="L557">
        <v>203</v>
      </c>
      <c r="M557">
        <v>5.25</v>
      </c>
      <c r="N557">
        <v>51</v>
      </c>
      <c r="O557" s="1">
        <v>1.3142307692307693</v>
      </c>
      <c r="P557" s="2">
        <v>56.629445515482054</v>
      </c>
      <c r="Q557" s="1">
        <v>1.4592972498220376</v>
      </c>
      <c r="R557">
        <v>2</v>
      </c>
      <c r="S557">
        <v>2</v>
      </c>
      <c r="U557">
        <v>9</v>
      </c>
      <c r="V557">
        <v>2</v>
      </c>
      <c r="W557">
        <v>3</v>
      </c>
      <c r="X557">
        <v>3</v>
      </c>
      <c r="Y557">
        <v>3</v>
      </c>
      <c r="Z557">
        <v>3</v>
      </c>
      <c r="AB557">
        <v>0</v>
      </c>
      <c r="AC557">
        <v>0</v>
      </c>
      <c r="AD557">
        <v>2</v>
      </c>
      <c r="AE557">
        <v>1</v>
      </c>
      <c r="AF557">
        <v>2</v>
      </c>
      <c r="AG557" s="1">
        <f t="shared" si="8"/>
        <v>-2.5769230769230766E-2</v>
      </c>
    </row>
    <row r="558" spans="1:33">
      <c r="A558">
        <v>76051</v>
      </c>
      <c r="B558">
        <v>1</v>
      </c>
      <c r="C558">
        <v>50</v>
      </c>
      <c r="D558">
        <v>3</v>
      </c>
      <c r="E558">
        <v>2</v>
      </c>
      <c r="G558">
        <v>2</v>
      </c>
      <c r="H558">
        <v>4</v>
      </c>
      <c r="I558">
        <v>1</v>
      </c>
      <c r="J558">
        <v>50</v>
      </c>
      <c r="K558">
        <v>1.29</v>
      </c>
      <c r="L558">
        <v>209</v>
      </c>
      <c r="M558">
        <v>5.4</v>
      </c>
      <c r="N558">
        <v>46</v>
      </c>
      <c r="O558" s="1">
        <v>1.1868000000000001</v>
      </c>
      <c r="P558" s="2">
        <v>58.665262474426136</v>
      </c>
      <c r="Q558" s="1">
        <v>1.5135637718401944</v>
      </c>
      <c r="R558">
        <v>2</v>
      </c>
      <c r="S558">
        <v>2</v>
      </c>
      <c r="U558">
        <v>77</v>
      </c>
      <c r="V558">
        <v>3</v>
      </c>
      <c r="W558">
        <v>3</v>
      </c>
      <c r="X558">
        <v>3</v>
      </c>
      <c r="Y558">
        <v>3</v>
      </c>
      <c r="Z558">
        <v>3</v>
      </c>
      <c r="AA558">
        <v>1</v>
      </c>
      <c r="AB558">
        <v>0</v>
      </c>
      <c r="AC558">
        <v>1</v>
      </c>
      <c r="AD558">
        <v>1</v>
      </c>
      <c r="AE558">
        <v>1</v>
      </c>
      <c r="AF558">
        <v>2</v>
      </c>
      <c r="AG558" s="1">
        <f t="shared" si="8"/>
        <v>-0.10319999999999996</v>
      </c>
    </row>
    <row r="559" spans="1:33">
      <c r="A559">
        <v>76059</v>
      </c>
      <c r="B559">
        <v>1</v>
      </c>
      <c r="C559">
        <v>21</v>
      </c>
      <c r="D559">
        <v>4</v>
      </c>
      <c r="E559">
        <v>2</v>
      </c>
      <c r="G559">
        <v>1</v>
      </c>
      <c r="H559">
        <v>3</v>
      </c>
      <c r="I559">
        <v>6</v>
      </c>
      <c r="J559">
        <v>61</v>
      </c>
      <c r="K559">
        <v>1.58</v>
      </c>
      <c r="L559">
        <v>147</v>
      </c>
      <c r="M559">
        <v>3.8</v>
      </c>
      <c r="N559">
        <v>58</v>
      </c>
      <c r="O559" s="1">
        <v>1.5022950819672132</v>
      </c>
      <c r="P559" s="2">
        <v>65.655060827177962</v>
      </c>
      <c r="Q559" s="1">
        <v>1.7005737066711668</v>
      </c>
      <c r="R559">
        <v>2</v>
      </c>
      <c r="U559">
        <v>10</v>
      </c>
      <c r="V559">
        <v>4</v>
      </c>
      <c r="W559">
        <v>2</v>
      </c>
      <c r="X559">
        <v>3</v>
      </c>
      <c r="Y559">
        <v>2</v>
      </c>
      <c r="Z559">
        <v>2</v>
      </c>
      <c r="AA559">
        <v>7</v>
      </c>
      <c r="AB559">
        <v>0</v>
      </c>
      <c r="AC559">
        <v>0</v>
      </c>
      <c r="AD559">
        <v>1</v>
      </c>
      <c r="AE559">
        <v>2</v>
      </c>
      <c r="AG559" s="1">
        <f t="shared" si="8"/>
        <v>-7.7704918032786896E-2</v>
      </c>
    </row>
    <row r="560" spans="1:33">
      <c r="A560">
        <v>76062</v>
      </c>
      <c r="B560">
        <v>1</v>
      </c>
      <c r="C560">
        <v>30</v>
      </c>
      <c r="D560">
        <v>3</v>
      </c>
      <c r="E560">
        <v>2</v>
      </c>
      <c r="G560">
        <v>1</v>
      </c>
      <c r="H560">
        <v>4</v>
      </c>
      <c r="I560">
        <v>6</v>
      </c>
      <c r="J560">
        <v>21</v>
      </c>
      <c r="K560">
        <v>0.54</v>
      </c>
      <c r="L560">
        <v>212</v>
      </c>
      <c r="M560">
        <v>5.48</v>
      </c>
      <c r="N560">
        <v>29</v>
      </c>
      <c r="O560" s="1">
        <v>0.74571428571428577</v>
      </c>
      <c r="P560" s="2">
        <v>24.307309675415343</v>
      </c>
      <c r="Q560" s="1">
        <v>0.62504510593925167</v>
      </c>
      <c r="R560">
        <v>2</v>
      </c>
      <c r="U560">
        <v>7</v>
      </c>
      <c r="V560">
        <v>4</v>
      </c>
      <c r="W560">
        <v>3</v>
      </c>
      <c r="X560">
        <v>3</v>
      </c>
      <c r="Y560">
        <v>3</v>
      </c>
      <c r="Z560">
        <v>3</v>
      </c>
      <c r="AA560">
        <v>7</v>
      </c>
      <c r="AB560">
        <v>0</v>
      </c>
      <c r="AC560">
        <v>0</v>
      </c>
      <c r="AD560">
        <v>1</v>
      </c>
      <c r="AE560">
        <v>1</v>
      </c>
      <c r="AF560">
        <v>2</v>
      </c>
      <c r="AG560" s="1">
        <f t="shared" si="8"/>
        <v>0.20571428571428574</v>
      </c>
    </row>
    <row r="561" spans="1:33">
      <c r="A561">
        <v>76064</v>
      </c>
      <c r="B561">
        <v>1</v>
      </c>
      <c r="C561">
        <v>42</v>
      </c>
      <c r="D561">
        <v>3</v>
      </c>
      <c r="E561">
        <v>2</v>
      </c>
      <c r="G561">
        <v>1</v>
      </c>
      <c r="H561">
        <v>5</v>
      </c>
      <c r="I561">
        <v>3</v>
      </c>
      <c r="J561">
        <v>56</v>
      </c>
      <c r="K561">
        <v>1.45</v>
      </c>
      <c r="L561">
        <v>173</v>
      </c>
      <c r="M561">
        <v>4.47</v>
      </c>
      <c r="N561">
        <v>56</v>
      </c>
      <c r="O561" s="1">
        <v>1.45</v>
      </c>
      <c r="P561" s="2">
        <v>55.538319601532329</v>
      </c>
      <c r="Q561" s="1">
        <v>1.4380457753968192</v>
      </c>
      <c r="R561">
        <v>2</v>
      </c>
      <c r="S561">
        <v>2</v>
      </c>
      <c r="U561">
        <v>10</v>
      </c>
      <c r="V561">
        <v>3</v>
      </c>
      <c r="W561">
        <v>0</v>
      </c>
      <c r="X561">
        <v>3</v>
      </c>
      <c r="Y561">
        <v>2</v>
      </c>
      <c r="Z561">
        <v>3</v>
      </c>
      <c r="AA561">
        <v>0</v>
      </c>
      <c r="AB561">
        <v>0</v>
      </c>
      <c r="AC561">
        <v>0</v>
      </c>
      <c r="AD561">
        <v>2</v>
      </c>
      <c r="AE561">
        <v>1</v>
      </c>
      <c r="AF561">
        <v>2</v>
      </c>
      <c r="AG561" s="1">
        <f t="shared" si="8"/>
        <v>0</v>
      </c>
    </row>
    <row r="562" spans="1:33">
      <c r="A562">
        <v>76067</v>
      </c>
      <c r="B562">
        <v>1</v>
      </c>
      <c r="C562">
        <v>26</v>
      </c>
      <c r="D562">
        <v>3</v>
      </c>
      <c r="E562">
        <v>2</v>
      </c>
      <c r="G562">
        <v>1</v>
      </c>
      <c r="H562">
        <v>3</v>
      </c>
      <c r="I562">
        <v>1</v>
      </c>
      <c r="J562">
        <v>39</v>
      </c>
      <c r="K562">
        <v>1.01</v>
      </c>
      <c r="L562">
        <v>184</v>
      </c>
      <c r="M562">
        <v>4.76</v>
      </c>
      <c r="N562">
        <v>35</v>
      </c>
      <c r="O562" s="1">
        <v>0.90641025641025641</v>
      </c>
      <c r="P562" s="2">
        <v>36.832079736722655</v>
      </c>
      <c r="Q562" s="1">
        <v>0.95385642395102255</v>
      </c>
      <c r="R562">
        <v>2</v>
      </c>
      <c r="U562">
        <v>9</v>
      </c>
      <c r="V562">
        <v>3</v>
      </c>
      <c r="W562">
        <v>1</v>
      </c>
      <c r="X562">
        <v>3</v>
      </c>
      <c r="Y562">
        <v>3</v>
      </c>
      <c r="Z562">
        <v>1</v>
      </c>
      <c r="AB562">
        <v>0</v>
      </c>
      <c r="AC562">
        <v>1</v>
      </c>
      <c r="AD562">
        <v>1</v>
      </c>
      <c r="AE562">
        <v>2</v>
      </c>
      <c r="AG562" s="1">
        <f t="shared" si="8"/>
        <v>-0.1035897435897436</v>
      </c>
    </row>
    <row r="563" spans="1:33">
      <c r="A563">
        <v>76069</v>
      </c>
      <c r="B563">
        <v>1</v>
      </c>
      <c r="C563">
        <v>44</v>
      </c>
      <c r="D563">
        <v>4</v>
      </c>
      <c r="E563">
        <v>2</v>
      </c>
      <c r="G563">
        <v>1</v>
      </c>
      <c r="H563">
        <v>5</v>
      </c>
      <c r="I563">
        <v>1</v>
      </c>
      <c r="J563">
        <v>25</v>
      </c>
      <c r="K563">
        <v>0.65</v>
      </c>
      <c r="L563">
        <v>159</v>
      </c>
      <c r="M563">
        <v>4.1100000000000003</v>
      </c>
      <c r="N563">
        <v>22</v>
      </c>
      <c r="O563" s="1">
        <v>0.57200000000000006</v>
      </c>
      <c r="P563" s="2">
        <v>26.757954677985111</v>
      </c>
      <c r="Q563" s="1">
        <v>0.69570682162761288</v>
      </c>
      <c r="R563">
        <v>2</v>
      </c>
      <c r="S563">
        <v>2</v>
      </c>
      <c r="U563">
        <v>15</v>
      </c>
      <c r="V563">
        <v>3</v>
      </c>
      <c r="W563">
        <v>3</v>
      </c>
      <c r="AA563">
        <v>2</v>
      </c>
      <c r="AB563">
        <v>2</v>
      </c>
      <c r="AC563">
        <v>1</v>
      </c>
      <c r="AD563">
        <v>1</v>
      </c>
      <c r="AE563">
        <v>1</v>
      </c>
      <c r="AF563">
        <v>2</v>
      </c>
      <c r="AG563" s="1">
        <f t="shared" si="8"/>
        <v>-7.7999999999999958E-2</v>
      </c>
    </row>
    <row r="564" spans="1:33">
      <c r="A564">
        <v>76071</v>
      </c>
      <c r="B564">
        <v>1</v>
      </c>
      <c r="C564">
        <v>34</v>
      </c>
      <c r="D564">
        <v>3</v>
      </c>
      <c r="E564">
        <v>2</v>
      </c>
      <c r="G564">
        <v>1</v>
      </c>
      <c r="H564">
        <v>5</v>
      </c>
      <c r="I564">
        <v>1</v>
      </c>
      <c r="J564">
        <v>39</v>
      </c>
      <c r="K564">
        <v>1.01</v>
      </c>
      <c r="L564">
        <v>148</v>
      </c>
      <c r="M564">
        <v>3.83</v>
      </c>
      <c r="N564">
        <v>34</v>
      </c>
      <c r="O564" s="1">
        <v>0.88051282051282065</v>
      </c>
      <c r="P564" s="2">
        <v>49.074610260203485</v>
      </c>
      <c r="Q564" s="1">
        <v>1.2709065734052698</v>
      </c>
      <c r="R564">
        <v>2</v>
      </c>
      <c r="U564">
        <v>15</v>
      </c>
      <c r="V564">
        <v>2</v>
      </c>
      <c r="W564">
        <v>3</v>
      </c>
      <c r="X564">
        <v>3</v>
      </c>
      <c r="Y564">
        <v>3</v>
      </c>
      <c r="Z564">
        <v>3</v>
      </c>
      <c r="AA564">
        <v>1</v>
      </c>
      <c r="AB564">
        <v>0</v>
      </c>
      <c r="AC564">
        <v>0</v>
      </c>
      <c r="AD564">
        <v>1</v>
      </c>
      <c r="AE564">
        <v>1</v>
      </c>
      <c r="AF564">
        <v>2</v>
      </c>
      <c r="AG564" s="1">
        <f t="shared" si="8"/>
        <v>-0.12948717948717936</v>
      </c>
    </row>
    <row r="565" spans="1:33">
      <c r="A565">
        <v>76072</v>
      </c>
      <c r="B565">
        <v>1</v>
      </c>
      <c r="C565">
        <v>73</v>
      </c>
      <c r="D565">
        <v>3</v>
      </c>
      <c r="E565">
        <v>1</v>
      </c>
      <c r="F565">
        <v>2</v>
      </c>
      <c r="G565">
        <v>1</v>
      </c>
      <c r="H565">
        <v>1</v>
      </c>
      <c r="I565">
        <v>1</v>
      </c>
      <c r="J565">
        <v>44</v>
      </c>
      <c r="K565">
        <v>1.1399999999999999</v>
      </c>
      <c r="L565">
        <v>144</v>
      </c>
      <c r="M565">
        <v>3.72</v>
      </c>
      <c r="N565">
        <v>41</v>
      </c>
      <c r="O565" s="1">
        <v>1.0622727272727273</v>
      </c>
      <c r="P565" s="2">
        <v>50.524518892363993</v>
      </c>
      <c r="Q565" s="1">
        <v>1.3090443531203397</v>
      </c>
      <c r="R565">
        <v>2</v>
      </c>
      <c r="S565">
        <v>1</v>
      </c>
      <c r="T565">
        <v>2</v>
      </c>
      <c r="U565">
        <v>3</v>
      </c>
      <c r="V565">
        <v>3</v>
      </c>
      <c r="W565">
        <v>3</v>
      </c>
      <c r="X565">
        <v>3</v>
      </c>
      <c r="Y565">
        <v>3</v>
      </c>
      <c r="Z565">
        <v>3</v>
      </c>
      <c r="AA565">
        <v>1</v>
      </c>
      <c r="AB565">
        <v>0</v>
      </c>
      <c r="AC565">
        <v>1</v>
      </c>
      <c r="AD565">
        <v>1</v>
      </c>
      <c r="AE565">
        <v>1</v>
      </c>
      <c r="AF565">
        <v>2</v>
      </c>
      <c r="AG565" s="1">
        <f t="shared" si="8"/>
        <v>-7.7727272727272645E-2</v>
      </c>
    </row>
    <row r="566" spans="1:33">
      <c r="A566">
        <v>76073</v>
      </c>
      <c r="B566">
        <v>1</v>
      </c>
      <c r="C566">
        <v>21</v>
      </c>
      <c r="D566">
        <v>3</v>
      </c>
      <c r="E566">
        <v>2</v>
      </c>
      <c r="G566">
        <v>1</v>
      </c>
      <c r="H566">
        <v>4</v>
      </c>
      <c r="I566">
        <v>5</v>
      </c>
      <c r="J566">
        <v>53</v>
      </c>
      <c r="K566">
        <v>1.37</v>
      </c>
      <c r="L566">
        <v>137</v>
      </c>
      <c r="M566">
        <v>3.54</v>
      </c>
      <c r="N566">
        <v>58</v>
      </c>
      <c r="O566" s="1">
        <v>1.4992452830188681</v>
      </c>
      <c r="P566" s="2">
        <v>51.298940740951821</v>
      </c>
      <c r="Q566" s="1">
        <v>1.3260292229264905</v>
      </c>
      <c r="R566">
        <v>2</v>
      </c>
      <c r="U566">
        <v>15</v>
      </c>
      <c r="V566">
        <v>3</v>
      </c>
      <c r="W566">
        <v>3</v>
      </c>
      <c r="X566">
        <v>3</v>
      </c>
      <c r="Y566">
        <v>2</v>
      </c>
      <c r="Z566">
        <v>3</v>
      </c>
      <c r="AA566">
        <v>1</v>
      </c>
      <c r="AB566">
        <v>0</v>
      </c>
      <c r="AD566">
        <v>1</v>
      </c>
      <c r="AE566">
        <v>1</v>
      </c>
      <c r="AF566">
        <v>2</v>
      </c>
      <c r="AG566" s="1">
        <f t="shared" si="8"/>
        <v>0.12924528301886795</v>
      </c>
    </row>
    <row r="567" spans="1:33">
      <c r="A567">
        <v>76074</v>
      </c>
      <c r="B567">
        <v>1</v>
      </c>
      <c r="C567">
        <v>70</v>
      </c>
      <c r="D567">
        <v>4</v>
      </c>
      <c r="E567">
        <v>2</v>
      </c>
      <c r="G567">
        <v>1</v>
      </c>
      <c r="H567">
        <v>2</v>
      </c>
      <c r="I567">
        <v>1</v>
      </c>
      <c r="J567">
        <v>33</v>
      </c>
      <c r="K567">
        <v>0.85</v>
      </c>
      <c r="L567">
        <v>115</v>
      </c>
      <c r="M567">
        <v>2.97</v>
      </c>
      <c r="N567">
        <v>35</v>
      </c>
      <c r="O567" s="1">
        <v>0.90151515151515149</v>
      </c>
      <c r="P567" s="2">
        <v>33.116098809906376</v>
      </c>
      <c r="Q567" s="1">
        <v>0.8529904238915279</v>
      </c>
      <c r="R567">
        <v>1</v>
      </c>
      <c r="S567">
        <v>2</v>
      </c>
      <c r="U567">
        <v>9</v>
      </c>
      <c r="V567">
        <v>4</v>
      </c>
      <c r="W567">
        <v>2</v>
      </c>
      <c r="X567">
        <v>3</v>
      </c>
      <c r="Y567">
        <v>3</v>
      </c>
      <c r="Z567">
        <v>2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2</v>
      </c>
      <c r="AG567" s="1">
        <f t="shared" si="8"/>
        <v>5.1515151515151514E-2</v>
      </c>
    </row>
    <row r="568" spans="1:33">
      <c r="A568">
        <v>76075</v>
      </c>
      <c r="B568">
        <v>1</v>
      </c>
      <c r="C568">
        <v>35</v>
      </c>
      <c r="D568">
        <v>3</v>
      </c>
      <c r="E568">
        <v>2</v>
      </c>
      <c r="G568">
        <v>1</v>
      </c>
      <c r="H568">
        <v>3</v>
      </c>
      <c r="I568">
        <v>1</v>
      </c>
      <c r="J568">
        <v>39</v>
      </c>
      <c r="K568">
        <v>1.01</v>
      </c>
      <c r="L568">
        <v>180</v>
      </c>
      <c r="M568">
        <v>4.6500000000000004</v>
      </c>
      <c r="N568">
        <v>39</v>
      </c>
      <c r="O568" s="1">
        <v>1.01</v>
      </c>
      <c r="P568" s="2">
        <v>40.333719094293109</v>
      </c>
      <c r="Q568" s="1">
        <v>1.0445399047496422</v>
      </c>
      <c r="R568">
        <v>2</v>
      </c>
      <c r="U568">
        <v>8</v>
      </c>
      <c r="V568">
        <v>2</v>
      </c>
      <c r="W568">
        <v>1</v>
      </c>
      <c r="X568">
        <v>3</v>
      </c>
      <c r="Y568">
        <v>3</v>
      </c>
      <c r="Z568">
        <v>3</v>
      </c>
      <c r="AA568">
        <v>0</v>
      </c>
      <c r="AB568">
        <v>0</v>
      </c>
      <c r="AC568">
        <v>0</v>
      </c>
      <c r="AD568">
        <v>2</v>
      </c>
      <c r="AE568">
        <v>1</v>
      </c>
      <c r="AF568">
        <v>2</v>
      </c>
      <c r="AG568" s="1">
        <f t="shared" si="8"/>
        <v>0</v>
      </c>
    </row>
    <row r="569" spans="1:33">
      <c r="A569">
        <v>76078</v>
      </c>
      <c r="B569">
        <v>1</v>
      </c>
      <c r="C569">
        <v>48</v>
      </c>
      <c r="D569">
        <v>2</v>
      </c>
      <c r="E569">
        <v>1</v>
      </c>
      <c r="F569">
        <v>2</v>
      </c>
      <c r="G569">
        <v>1</v>
      </c>
      <c r="H569">
        <v>5</v>
      </c>
      <c r="I569">
        <v>1</v>
      </c>
      <c r="J569">
        <v>55</v>
      </c>
      <c r="K569">
        <v>1.42</v>
      </c>
      <c r="L569">
        <v>216</v>
      </c>
      <c r="M569">
        <v>5.59</v>
      </c>
      <c r="N569">
        <v>50</v>
      </c>
      <c r="O569" s="1">
        <v>1.290909090909091</v>
      </c>
      <c r="P569" s="2">
        <v>61.833963704279796</v>
      </c>
      <c r="Q569" s="1">
        <v>1.5964405174559511</v>
      </c>
      <c r="R569">
        <v>2</v>
      </c>
      <c r="S569">
        <v>2</v>
      </c>
      <c r="U569">
        <v>15</v>
      </c>
      <c r="V569">
        <v>2</v>
      </c>
      <c r="W569">
        <v>0</v>
      </c>
      <c r="X569">
        <v>3</v>
      </c>
      <c r="Y569">
        <v>3</v>
      </c>
      <c r="Z569">
        <v>2</v>
      </c>
      <c r="AA569">
        <v>15</v>
      </c>
      <c r="AB569">
        <v>3</v>
      </c>
      <c r="AC569">
        <v>0</v>
      </c>
      <c r="AD569">
        <v>1</v>
      </c>
      <c r="AE569">
        <v>1</v>
      </c>
      <c r="AF569">
        <v>2</v>
      </c>
      <c r="AG569" s="1">
        <f t="shared" si="8"/>
        <v>-0.12909090909090892</v>
      </c>
    </row>
    <row r="570" spans="1:33">
      <c r="A570">
        <v>76081</v>
      </c>
      <c r="B570">
        <v>1</v>
      </c>
      <c r="C570">
        <v>35</v>
      </c>
      <c r="D570">
        <v>3</v>
      </c>
      <c r="E570">
        <v>2</v>
      </c>
      <c r="G570">
        <v>1</v>
      </c>
      <c r="H570">
        <v>4</v>
      </c>
      <c r="I570">
        <v>1</v>
      </c>
      <c r="J570">
        <v>54</v>
      </c>
      <c r="K570">
        <v>1.4</v>
      </c>
      <c r="L570">
        <v>189</v>
      </c>
      <c r="M570">
        <v>4.8899999999999997</v>
      </c>
      <c r="N570">
        <v>53</v>
      </c>
      <c r="O570" s="1">
        <v>1.3740740740740738</v>
      </c>
      <c r="P570" s="2">
        <v>55.677495035854072</v>
      </c>
      <c r="Q570" s="1">
        <v>1.443490612040661</v>
      </c>
      <c r="R570">
        <v>2</v>
      </c>
      <c r="U570">
        <v>15</v>
      </c>
      <c r="V570">
        <v>4</v>
      </c>
      <c r="W570">
        <v>0</v>
      </c>
      <c r="AA570">
        <v>8</v>
      </c>
      <c r="AB570">
        <v>0</v>
      </c>
      <c r="AC570">
        <v>0</v>
      </c>
      <c r="AD570">
        <v>1</v>
      </c>
      <c r="AE570">
        <v>1</v>
      </c>
      <c r="AF570">
        <v>2</v>
      </c>
      <c r="AG570" s="1">
        <f t="shared" si="8"/>
        <v>-2.592592592592613E-2</v>
      </c>
    </row>
    <row r="571" spans="1:33">
      <c r="A571">
        <v>76082</v>
      </c>
      <c r="B571">
        <v>1</v>
      </c>
      <c r="C571">
        <v>30</v>
      </c>
      <c r="D571">
        <v>3</v>
      </c>
      <c r="E571">
        <v>2</v>
      </c>
      <c r="G571">
        <v>1</v>
      </c>
      <c r="H571">
        <v>5</v>
      </c>
      <c r="I571">
        <v>1</v>
      </c>
      <c r="J571">
        <v>41</v>
      </c>
      <c r="K571">
        <v>1.06</v>
      </c>
      <c r="L571">
        <v>130</v>
      </c>
      <c r="M571">
        <v>3.36</v>
      </c>
      <c r="N571">
        <v>43</v>
      </c>
      <c r="O571" s="1">
        <v>1.1117073170731708</v>
      </c>
      <c r="P571" s="2">
        <v>37.018495714894541</v>
      </c>
      <c r="Q571" s="1">
        <v>0.95706354775093205</v>
      </c>
      <c r="R571">
        <v>2</v>
      </c>
      <c r="U571">
        <v>15</v>
      </c>
      <c r="V571">
        <v>3</v>
      </c>
      <c r="W571">
        <v>2</v>
      </c>
      <c r="X571">
        <v>3</v>
      </c>
      <c r="Y571">
        <v>3</v>
      </c>
      <c r="Z571">
        <v>2</v>
      </c>
      <c r="AA571">
        <v>1</v>
      </c>
      <c r="AB571">
        <v>0</v>
      </c>
      <c r="AC571">
        <v>0</v>
      </c>
      <c r="AD571">
        <v>1</v>
      </c>
      <c r="AE571">
        <v>1</v>
      </c>
      <c r="AF571">
        <v>2</v>
      </c>
      <c r="AG571" s="1">
        <f t="shared" si="8"/>
        <v>5.1707317073170778E-2</v>
      </c>
    </row>
    <row r="572" spans="1:33">
      <c r="A572">
        <v>76084</v>
      </c>
      <c r="B572">
        <v>1</v>
      </c>
      <c r="C572">
        <v>48</v>
      </c>
      <c r="D572">
        <v>2</v>
      </c>
      <c r="E572">
        <v>2</v>
      </c>
      <c r="G572">
        <v>1</v>
      </c>
      <c r="H572">
        <v>5</v>
      </c>
      <c r="I572">
        <v>1</v>
      </c>
      <c r="J572">
        <v>50</v>
      </c>
      <c r="K572">
        <v>1.29</v>
      </c>
      <c r="L572">
        <v>219</v>
      </c>
      <c r="M572">
        <v>5.66</v>
      </c>
      <c r="N572">
        <v>58</v>
      </c>
      <c r="O572" s="1">
        <v>1.4964000000000002</v>
      </c>
      <c r="P572" s="2">
        <v>49.436335897444579</v>
      </c>
      <c r="Q572" s="1">
        <v>1.2754574661540701</v>
      </c>
      <c r="R572">
        <v>2</v>
      </c>
      <c r="S572">
        <v>1</v>
      </c>
      <c r="T572">
        <v>2</v>
      </c>
      <c r="U572">
        <v>15</v>
      </c>
      <c r="V572">
        <v>4</v>
      </c>
      <c r="W572">
        <v>2</v>
      </c>
      <c r="X572">
        <v>3</v>
      </c>
      <c r="Y572">
        <v>3</v>
      </c>
      <c r="Z572">
        <v>3</v>
      </c>
      <c r="AA572">
        <v>1</v>
      </c>
      <c r="AB572">
        <v>4</v>
      </c>
      <c r="AC572">
        <v>1</v>
      </c>
      <c r="AD572">
        <v>1</v>
      </c>
      <c r="AE572">
        <v>1</v>
      </c>
      <c r="AF572">
        <v>2</v>
      </c>
      <c r="AG572" s="1">
        <f t="shared" si="8"/>
        <v>0.20640000000000014</v>
      </c>
    </row>
    <row r="573" spans="1:33">
      <c r="A573">
        <v>76087</v>
      </c>
      <c r="B573">
        <v>1</v>
      </c>
      <c r="C573">
        <v>55</v>
      </c>
      <c r="D573">
        <v>2</v>
      </c>
      <c r="E573">
        <v>2</v>
      </c>
      <c r="G573">
        <v>2</v>
      </c>
      <c r="H573">
        <v>3</v>
      </c>
      <c r="I573">
        <v>1</v>
      </c>
      <c r="J573">
        <v>39</v>
      </c>
      <c r="K573">
        <v>1.01</v>
      </c>
      <c r="L573">
        <v>152</v>
      </c>
      <c r="M573">
        <v>3.93</v>
      </c>
      <c r="N573">
        <v>34</v>
      </c>
      <c r="O573" s="1">
        <v>0.88051282051282065</v>
      </c>
      <c r="P573" s="2">
        <v>43.12618442343323</v>
      </c>
      <c r="Q573" s="1">
        <v>1.1168575966068606</v>
      </c>
      <c r="R573">
        <v>1</v>
      </c>
      <c r="S573">
        <v>2</v>
      </c>
      <c r="U573">
        <v>15</v>
      </c>
      <c r="V573">
        <v>4</v>
      </c>
      <c r="W573">
        <v>2</v>
      </c>
      <c r="X573">
        <v>3</v>
      </c>
      <c r="Y573">
        <v>3</v>
      </c>
      <c r="Z573">
        <v>3</v>
      </c>
      <c r="AA573">
        <v>0</v>
      </c>
      <c r="AB573">
        <v>1</v>
      </c>
      <c r="AC573">
        <v>0</v>
      </c>
      <c r="AD573">
        <v>1</v>
      </c>
      <c r="AE573">
        <v>1</v>
      </c>
      <c r="AF573">
        <v>2</v>
      </c>
      <c r="AG573" s="1">
        <f t="shared" si="8"/>
        <v>-0.12948717948717936</v>
      </c>
    </row>
    <row r="574" spans="1:33">
      <c r="A574">
        <v>76088</v>
      </c>
      <c r="B574">
        <v>1</v>
      </c>
      <c r="C574">
        <v>27</v>
      </c>
      <c r="D574">
        <v>3</v>
      </c>
      <c r="E574">
        <v>2</v>
      </c>
      <c r="G574">
        <v>1</v>
      </c>
      <c r="H574">
        <v>5</v>
      </c>
      <c r="I574">
        <v>1</v>
      </c>
      <c r="J574">
        <v>55</v>
      </c>
      <c r="K574">
        <v>1.42</v>
      </c>
      <c r="L574">
        <v>238</v>
      </c>
      <c r="M574">
        <v>6.15</v>
      </c>
      <c r="N574">
        <v>65</v>
      </c>
      <c r="O574" s="1">
        <v>1.6781818181818182</v>
      </c>
      <c r="P574" s="2">
        <v>49.472785613949597</v>
      </c>
      <c r="Q574" s="1">
        <v>1.2772973740328804</v>
      </c>
      <c r="R574">
        <v>2</v>
      </c>
      <c r="U574">
        <v>15</v>
      </c>
      <c r="V574">
        <v>3</v>
      </c>
      <c r="W574">
        <v>2</v>
      </c>
      <c r="X574">
        <v>3</v>
      </c>
      <c r="Y574">
        <v>3</v>
      </c>
      <c r="Z574">
        <v>2</v>
      </c>
      <c r="AA574">
        <v>2</v>
      </c>
      <c r="AB574">
        <v>0</v>
      </c>
      <c r="AC574">
        <v>0</v>
      </c>
      <c r="AD574">
        <v>1</v>
      </c>
      <c r="AE574">
        <v>1</v>
      </c>
      <c r="AF574">
        <v>2</v>
      </c>
      <c r="AG574" s="1">
        <f t="shared" si="8"/>
        <v>0.25818181818181829</v>
      </c>
    </row>
    <row r="575" spans="1:33">
      <c r="A575">
        <v>76090</v>
      </c>
      <c r="B575">
        <v>1</v>
      </c>
      <c r="C575">
        <v>44</v>
      </c>
      <c r="D575">
        <v>3</v>
      </c>
      <c r="E575">
        <v>2</v>
      </c>
      <c r="G575">
        <v>1</v>
      </c>
      <c r="H575">
        <v>5</v>
      </c>
      <c r="I575">
        <v>5</v>
      </c>
      <c r="J575">
        <v>43</v>
      </c>
      <c r="K575">
        <v>1.1100000000000001</v>
      </c>
      <c r="L575">
        <v>206</v>
      </c>
      <c r="M575">
        <v>5.33</v>
      </c>
      <c r="N575">
        <v>45</v>
      </c>
      <c r="O575" s="1">
        <v>1.1616279069767443</v>
      </c>
      <c r="P575" s="2">
        <v>44.037993422064901</v>
      </c>
      <c r="Q575" s="1">
        <v>1.1367947139184196</v>
      </c>
      <c r="R575">
        <v>1</v>
      </c>
      <c r="S575">
        <v>2</v>
      </c>
      <c r="U575">
        <v>15</v>
      </c>
      <c r="V575">
        <v>5</v>
      </c>
      <c r="W575">
        <v>0</v>
      </c>
      <c r="AA575">
        <v>0</v>
      </c>
      <c r="AB575">
        <v>30</v>
      </c>
      <c r="AC575">
        <v>0</v>
      </c>
      <c r="AD575">
        <v>2</v>
      </c>
      <c r="AE575">
        <v>1</v>
      </c>
      <c r="AF575">
        <v>2</v>
      </c>
      <c r="AG575" s="1">
        <f t="shared" si="8"/>
        <v>5.1627906976744242E-2</v>
      </c>
    </row>
    <row r="576" spans="1:33">
      <c r="A576">
        <v>76096</v>
      </c>
      <c r="B576">
        <v>1</v>
      </c>
      <c r="C576">
        <v>37</v>
      </c>
      <c r="D576">
        <v>1</v>
      </c>
      <c r="E576">
        <v>2</v>
      </c>
      <c r="G576">
        <v>1</v>
      </c>
      <c r="H576">
        <v>4</v>
      </c>
      <c r="I576">
        <v>1</v>
      </c>
      <c r="J576">
        <v>73</v>
      </c>
      <c r="K576">
        <v>1.89</v>
      </c>
      <c r="L576">
        <v>224</v>
      </c>
      <c r="M576">
        <v>5.79</v>
      </c>
      <c r="N576">
        <v>71</v>
      </c>
      <c r="O576" s="1">
        <v>1.8382191780821917</v>
      </c>
      <c r="P576" s="2">
        <v>77.089279117902706</v>
      </c>
      <c r="Q576" s="1">
        <v>1.9958731168881658</v>
      </c>
      <c r="R576">
        <v>2</v>
      </c>
      <c r="U576">
        <v>15</v>
      </c>
      <c r="V576">
        <v>5</v>
      </c>
      <c r="W576">
        <v>2</v>
      </c>
      <c r="X576">
        <v>2</v>
      </c>
      <c r="Y576">
        <v>3</v>
      </c>
      <c r="Z576">
        <v>3</v>
      </c>
      <c r="AA576">
        <v>2</v>
      </c>
      <c r="AB576">
        <v>1</v>
      </c>
      <c r="AC576">
        <v>0</v>
      </c>
      <c r="AD576">
        <v>1</v>
      </c>
      <c r="AE576">
        <v>1</v>
      </c>
      <c r="AF576">
        <v>2</v>
      </c>
      <c r="AG576" s="1">
        <f t="shared" si="8"/>
        <v>-5.1780821917808195E-2</v>
      </c>
    </row>
    <row r="577" spans="1:33">
      <c r="A577">
        <v>76106</v>
      </c>
      <c r="B577">
        <v>1</v>
      </c>
      <c r="C577">
        <v>39</v>
      </c>
      <c r="D577">
        <v>1</v>
      </c>
      <c r="E577">
        <v>2</v>
      </c>
      <c r="G577">
        <v>1</v>
      </c>
      <c r="H577">
        <v>2</v>
      </c>
      <c r="I577">
        <v>1</v>
      </c>
      <c r="J577">
        <v>50</v>
      </c>
      <c r="K577">
        <v>1.29</v>
      </c>
      <c r="L577">
        <v>231</v>
      </c>
      <c r="M577">
        <v>5.97</v>
      </c>
      <c r="N577">
        <v>51</v>
      </c>
      <c r="O577" s="1">
        <v>1.3158000000000001</v>
      </c>
      <c r="P577" s="2">
        <v>49.643484464077147</v>
      </c>
      <c r="Q577" s="1">
        <v>1.2808018991731904</v>
      </c>
      <c r="R577">
        <v>2</v>
      </c>
      <c r="U577">
        <v>99</v>
      </c>
      <c r="V577">
        <v>3</v>
      </c>
      <c r="W577">
        <v>2</v>
      </c>
      <c r="X577">
        <v>3</v>
      </c>
      <c r="Y577">
        <v>3</v>
      </c>
      <c r="Z577">
        <v>2</v>
      </c>
      <c r="AB577">
        <v>0</v>
      </c>
      <c r="AC577">
        <v>0</v>
      </c>
      <c r="AD577">
        <v>1</v>
      </c>
      <c r="AE577">
        <v>1</v>
      </c>
      <c r="AF577">
        <v>2</v>
      </c>
      <c r="AG577" s="1">
        <f t="shared" si="8"/>
        <v>2.5800000000000045E-2</v>
      </c>
    </row>
    <row r="578" spans="1:33">
      <c r="A578">
        <v>76108</v>
      </c>
      <c r="B578">
        <v>1</v>
      </c>
      <c r="C578">
        <v>48</v>
      </c>
      <c r="D578">
        <v>3</v>
      </c>
      <c r="E578">
        <v>2</v>
      </c>
      <c r="G578">
        <v>1</v>
      </c>
      <c r="H578">
        <v>1</v>
      </c>
      <c r="I578">
        <v>1</v>
      </c>
      <c r="J578">
        <v>49</v>
      </c>
      <c r="K578">
        <v>1.27</v>
      </c>
      <c r="L578">
        <v>228</v>
      </c>
      <c r="M578">
        <v>5.9</v>
      </c>
      <c r="N578">
        <v>57</v>
      </c>
      <c r="O578" s="1">
        <v>1.4773469387755103</v>
      </c>
      <c r="P578" s="2">
        <v>49.882590325617009</v>
      </c>
      <c r="Q578" s="1">
        <v>1.2928753002761959</v>
      </c>
      <c r="R578">
        <v>2</v>
      </c>
      <c r="S578">
        <v>2</v>
      </c>
      <c r="U578">
        <v>15</v>
      </c>
      <c r="V578">
        <v>3</v>
      </c>
      <c r="W578">
        <v>3</v>
      </c>
      <c r="AB578">
        <v>0</v>
      </c>
      <c r="AC578">
        <v>0</v>
      </c>
      <c r="AD578">
        <v>1</v>
      </c>
      <c r="AE578">
        <v>1</v>
      </c>
      <c r="AF578">
        <v>2</v>
      </c>
      <c r="AG578" s="1">
        <f t="shared" si="8"/>
        <v>0.20734693877551025</v>
      </c>
    </row>
    <row r="579" spans="1:33">
      <c r="A579">
        <v>76109</v>
      </c>
      <c r="B579">
        <v>1</v>
      </c>
      <c r="C579">
        <v>36</v>
      </c>
      <c r="D579">
        <v>7</v>
      </c>
      <c r="E579">
        <v>2</v>
      </c>
      <c r="G579">
        <v>1</v>
      </c>
      <c r="H579">
        <v>5</v>
      </c>
      <c r="I579">
        <v>1</v>
      </c>
      <c r="J579">
        <v>48</v>
      </c>
      <c r="K579">
        <v>1.24</v>
      </c>
      <c r="L579">
        <v>237</v>
      </c>
      <c r="M579">
        <v>6.13</v>
      </c>
      <c r="N579">
        <v>48</v>
      </c>
      <c r="O579" s="1">
        <v>1.24</v>
      </c>
      <c r="P579" s="2">
        <v>47.060014397291795</v>
      </c>
      <c r="Q579" s="1">
        <v>1.2157170385967047</v>
      </c>
      <c r="R579">
        <v>2</v>
      </c>
      <c r="U579">
        <v>8</v>
      </c>
      <c r="V579">
        <v>4</v>
      </c>
      <c r="W579">
        <v>1</v>
      </c>
      <c r="X579">
        <v>3</v>
      </c>
      <c r="Y579">
        <v>3</v>
      </c>
      <c r="Z579">
        <v>2</v>
      </c>
      <c r="AA579">
        <v>3</v>
      </c>
      <c r="AB579">
        <v>8</v>
      </c>
      <c r="AC579">
        <v>4</v>
      </c>
      <c r="AD579">
        <v>1</v>
      </c>
      <c r="AE579">
        <v>1</v>
      </c>
      <c r="AF579">
        <v>2</v>
      </c>
      <c r="AG579" s="1">
        <f t="shared" ref="AG579:AG642" si="9">O:O-K:K</f>
        <v>0</v>
      </c>
    </row>
    <row r="580" spans="1:33">
      <c r="A580">
        <v>76110</v>
      </c>
      <c r="B580">
        <v>1</v>
      </c>
      <c r="C580">
        <v>22</v>
      </c>
      <c r="D580">
        <v>3</v>
      </c>
      <c r="E580">
        <v>2</v>
      </c>
      <c r="G580">
        <v>1</v>
      </c>
      <c r="H580">
        <v>2</v>
      </c>
      <c r="I580">
        <v>6</v>
      </c>
      <c r="J580">
        <v>35</v>
      </c>
      <c r="K580">
        <v>0.91</v>
      </c>
      <c r="L580">
        <v>112</v>
      </c>
      <c r="M580">
        <v>2.9</v>
      </c>
      <c r="N580">
        <v>43</v>
      </c>
      <c r="O580" s="1">
        <v>1.1180000000000001</v>
      </c>
      <c r="P580" s="2">
        <v>41.274768860386672</v>
      </c>
      <c r="Q580" s="1">
        <v>1.0731439903700535</v>
      </c>
      <c r="R580">
        <v>2</v>
      </c>
      <c r="U580">
        <v>5</v>
      </c>
      <c r="V580">
        <v>4</v>
      </c>
      <c r="W580">
        <v>0</v>
      </c>
      <c r="AB580">
        <v>1</v>
      </c>
      <c r="AC580">
        <v>0</v>
      </c>
      <c r="AD580">
        <v>2</v>
      </c>
      <c r="AE580">
        <v>1</v>
      </c>
      <c r="AF580">
        <v>2</v>
      </c>
      <c r="AG580" s="1">
        <f t="shared" si="9"/>
        <v>0.20800000000000007</v>
      </c>
    </row>
    <row r="581" spans="1:33">
      <c r="A581">
        <v>76112</v>
      </c>
      <c r="B581">
        <v>1</v>
      </c>
      <c r="C581">
        <v>63</v>
      </c>
      <c r="D581">
        <v>4</v>
      </c>
      <c r="E581">
        <v>2</v>
      </c>
      <c r="G581">
        <v>1</v>
      </c>
      <c r="H581">
        <v>5</v>
      </c>
      <c r="I581">
        <v>1</v>
      </c>
      <c r="J581">
        <v>27</v>
      </c>
      <c r="K581">
        <v>0.7</v>
      </c>
      <c r="L581">
        <v>198</v>
      </c>
      <c r="M581">
        <v>5.12</v>
      </c>
      <c r="N581">
        <v>30</v>
      </c>
      <c r="O581" s="1">
        <v>0.77777777777777779</v>
      </c>
      <c r="P581" s="2">
        <v>30.33858815675401</v>
      </c>
      <c r="Q581" s="1">
        <v>0.78655598924917802</v>
      </c>
      <c r="R581">
        <v>2</v>
      </c>
      <c r="S581">
        <v>2</v>
      </c>
      <c r="U581">
        <v>15</v>
      </c>
      <c r="V581">
        <v>2</v>
      </c>
      <c r="W581">
        <v>2</v>
      </c>
      <c r="AA581">
        <v>2</v>
      </c>
      <c r="AB581">
        <v>0</v>
      </c>
      <c r="AC581">
        <v>0</v>
      </c>
      <c r="AD581">
        <v>1</v>
      </c>
      <c r="AE581">
        <v>1</v>
      </c>
      <c r="AF581">
        <v>2</v>
      </c>
      <c r="AG581" s="1">
        <f t="shared" si="9"/>
        <v>7.7777777777777835E-2</v>
      </c>
    </row>
    <row r="582" spans="1:33">
      <c r="A582">
        <v>76116</v>
      </c>
      <c r="B582">
        <v>1</v>
      </c>
      <c r="C582">
        <v>68</v>
      </c>
      <c r="D582">
        <v>3</v>
      </c>
      <c r="E582">
        <v>1</v>
      </c>
      <c r="F582">
        <v>1</v>
      </c>
      <c r="G582">
        <v>1</v>
      </c>
      <c r="H582">
        <v>4</v>
      </c>
      <c r="I582">
        <v>1</v>
      </c>
      <c r="J582">
        <v>34</v>
      </c>
      <c r="K582">
        <v>0.88</v>
      </c>
      <c r="L582">
        <v>197</v>
      </c>
      <c r="M582">
        <v>5.09</v>
      </c>
      <c r="N582">
        <v>40</v>
      </c>
      <c r="O582" s="1">
        <v>1.0352941176470589</v>
      </c>
      <c r="P582" s="2">
        <v>39.929772864035549</v>
      </c>
      <c r="Q582" s="1">
        <v>1.0334764741279789</v>
      </c>
      <c r="R582">
        <v>2</v>
      </c>
      <c r="S582">
        <v>1</v>
      </c>
      <c r="T582">
        <v>2</v>
      </c>
      <c r="U582">
        <v>13</v>
      </c>
      <c r="V582">
        <v>3</v>
      </c>
      <c r="W582">
        <v>1</v>
      </c>
      <c r="X582">
        <v>3</v>
      </c>
      <c r="Y582">
        <v>3</v>
      </c>
      <c r="Z582">
        <v>1</v>
      </c>
      <c r="AA582">
        <v>1</v>
      </c>
      <c r="AB582">
        <v>0</v>
      </c>
      <c r="AC582">
        <v>1</v>
      </c>
      <c r="AD582">
        <v>1</v>
      </c>
      <c r="AE582">
        <v>1</v>
      </c>
      <c r="AF582">
        <v>2</v>
      </c>
      <c r="AG582" s="1">
        <f t="shared" si="9"/>
        <v>0.15529411764705892</v>
      </c>
    </row>
    <row r="583" spans="1:33">
      <c r="A583">
        <v>76119</v>
      </c>
      <c r="B583">
        <v>1</v>
      </c>
      <c r="C583">
        <v>49</v>
      </c>
      <c r="D583">
        <v>4</v>
      </c>
      <c r="E583">
        <v>2</v>
      </c>
      <c r="G583">
        <v>1</v>
      </c>
      <c r="H583">
        <v>4</v>
      </c>
      <c r="I583">
        <v>5</v>
      </c>
      <c r="J583">
        <v>53</v>
      </c>
      <c r="K583">
        <v>1.37</v>
      </c>
      <c r="L583">
        <v>144</v>
      </c>
      <c r="M583">
        <v>3.72</v>
      </c>
      <c r="N583">
        <v>49</v>
      </c>
      <c r="O583" s="1">
        <v>1.2666037735849058</v>
      </c>
      <c r="P583" s="2">
        <v>50.73528659186799</v>
      </c>
      <c r="Q583" s="1">
        <v>1.3114592949218709</v>
      </c>
      <c r="R583">
        <v>2</v>
      </c>
      <c r="S583">
        <v>1</v>
      </c>
      <c r="T583">
        <v>1</v>
      </c>
      <c r="U583">
        <v>5</v>
      </c>
      <c r="V583">
        <v>4</v>
      </c>
      <c r="W583">
        <v>1</v>
      </c>
      <c r="X583">
        <v>3</v>
      </c>
      <c r="Y583">
        <v>3</v>
      </c>
      <c r="Z583">
        <v>3</v>
      </c>
      <c r="AA583">
        <v>21</v>
      </c>
      <c r="AB583">
        <v>0</v>
      </c>
      <c r="AC583">
        <v>0</v>
      </c>
      <c r="AD583">
        <v>1</v>
      </c>
      <c r="AE583">
        <v>2</v>
      </c>
      <c r="AG583" s="1">
        <f t="shared" si="9"/>
        <v>-0.10339622641509427</v>
      </c>
    </row>
    <row r="584" spans="1:33">
      <c r="A584">
        <v>76120</v>
      </c>
      <c r="B584">
        <v>1</v>
      </c>
      <c r="C584">
        <v>40</v>
      </c>
      <c r="D584">
        <v>4</v>
      </c>
      <c r="E584">
        <v>1</v>
      </c>
      <c r="F584">
        <v>1</v>
      </c>
      <c r="G584">
        <v>1</v>
      </c>
      <c r="H584">
        <v>5</v>
      </c>
      <c r="I584">
        <v>1</v>
      </c>
      <c r="J584">
        <v>52</v>
      </c>
      <c r="K584">
        <v>1.34</v>
      </c>
      <c r="L584">
        <v>155</v>
      </c>
      <c r="M584">
        <v>4.01</v>
      </c>
      <c r="N584">
        <v>59</v>
      </c>
      <c r="O584" s="1">
        <v>1.5203846153846154</v>
      </c>
      <c r="P584" s="2">
        <v>56.999647177205034</v>
      </c>
      <c r="Q584" s="1">
        <v>1.4688370618741298</v>
      </c>
      <c r="R584">
        <v>2</v>
      </c>
      <c r="S584">
        <v>2</v>
      </c>
      <c r="U584">
        <v>7</v>
      </c>
      <c r="V584">
        <v>1</v>
      </c>
      <c r="W584">
        <v>3</v>
      </c>
      <c r="X584">
        <v>3</v>
      </c>
      <c r="Y584">
        <v>3</v>
      </c>
      <c r="Z584">
        <v>3</v>
      </c>
      <c r="AB584">
        <v>0</v>
      </c>
      <c r="AC584">
        <v>0</v>
      </c>
      <c r="AD584">
        <v>2</v>
      </c>
      <c r="AE584">
        <v>1</v>
      </c>
      <c r="AF584">
        <v>2</v>
      </c>
      <c r="AG584" s="1">
        <f t="shared" si="9"/>
        <v>0.18038461538461537</v>
      </c>
    </row>
    <row r="585" spans="1:33">
      <c r="A585">
        <v>76127</v>
      </c>
      <c r="B585">
        <v>1</v>
      </c>
      <c r="C585">
        <v>67</v>
      </c>
      <c r="D585">
        <v>4</v>
      </c>
      <c r="E585">
        <v>1</v>
      </c>
      <c r="F585">
        <v>1</v>
      </c>
      <c r="G585">
        <v>1</v>
      </c>
      <c r="H585">
        <v>3</v>
      </c>
      <c r="I585">
        <v>1</v>
      </c>
      <c r="J585">
        <v>55</v>
      </c>
      <c r="K585">
        <v>1.42</v>
      </c>
      <c r="L585">
        <v>168</v>
      </c>
      <c r="M585">
        <v>4.34</v>
      </c>
      <c r="N585">
        <v>57</v>
      </c>
      <c r="O585" s="1">
        <v>1.4716363636363636</v>
      </c>
      <c r="P585" s="2">
        <v>48.807223943540095</v>
      </c>
      <c r="Q585" s="1">
        <v>1.260113781815035</v>
      </c>
      <c r="R585">
        <v>2</v>
      </c>
      <c r="S585">
        <v>2</v>
      </c>
      <c r="U585">
        <v>15</v>
      </c>
      <c r="V585">
        <v>2</v>
      </c>
      <c r="W585">
        <v>0</v>
      </c>
      <c r="X585">
        <v>3</v>
      </c>
      <c r="Y585">
        <v>3</v>
      </c>
      <c r="Z585">
        <v>1</v>
      </c>
      <c r="AA585">
        <v>0</v>
      </c>
      <c r="AB585">
        <v>2</v>
      </c>
      <c r="AC585">
        <v>3</v>
      </c>
      <c r="AD585">
        <v>1</v>
      </c>
      <c r="AE585">
        <v>1</v>
      </c>
      <c r="AF585">
        <v>2</v>
      </c>
      <c r="AG585" s="1">
        <f t="shared" si="9"/>
        <v>5.1636363636363702E-2</v>
      </c>
    </row>
    <row r="586" spans="1:33">
      <c r="A586">
        <v>76134</v>
      </c>
      <c r="B586">
        <v>1</v>
      </c>
      <c r="C586">
        <v>58</v>
      </c>
      <c r="D586">
        <v>3</v>
      </c>
      <c r="E586">
        <v>1</v>
      </c>
      <c r="F586">
        <v>2</v>
      </c>
      <c r="G586">
        <v>1</v>
      </c>
      <c r="H586">
        <v>3</v>
      </c>
      <c r="I586">
        <v>5</v>
      </c>
      <c r="J586">
        <v>61</v>
      </c>
      <c r="K586">
        <v>1.58</v>
      </c>
      <c r="L586">
        <v>154</v>
      </c>
      <c r="M586">
        <v>3.98</v>
      </c>
      <c r="N586">
        <v>56</v>
      </c>
      <c r="O586" s="1">
        <v>1.4504918032786887</v>
      </c>
      <c r="P586" s="2">
        <v>61.479897208215938</v>
      </c>
      <c r="Q586" s="1">
        <v>1.5924301244095276</v>
      </c>
      <c r="R586">
        <v>2</v>
      </c>
      <c r="S586">
        <v>2</v>
      </c>
      <c r="U586">
        <v>4</v>
      </c>
      <c r="V586">
        <v>2</v>
      </c>
      <c r="W586">
        <v>1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2</v>
      </c>
      <c r="AE586">
        <v>1</v>
      </c>
      <c r="AF586">
        <v>2</v>
      </c>
      <c r="AG586" s="1">
        <f t="shared" si="9"/>
        <v>-0.12950819672131142</v>
      </c>
    </row>
    <row r="587" spans="1:33">
      <c r="A587">
        <v>76137</v>
      </c>
      <c r="B587">
        <v>1</v>
      </c>
      <c r="C587">
        <v>56</v>
      </c>
      <c r="D587">
        <v>1</v>
      </c>
      <c r="E587">
        <v>2</v>
      </c>
      <c r="G587">
        <v>1</v>
      </c>
      <c r="H587">
        <v>4</v>
      </c>
      <c r="I587">
        <v>5</v>
      </c>
      <c r="J587">
        <v>30</v>
      </c>
      <c r="K587">
        <v>0.78</v>
      </c>
      <c r="L587">
        <v>210</v>
      </c>
      <c r="M587">
        <v>5.43</v>
      </c>
      <c r="N587">
        <v>24</v>
      </c>
      <c r="O587" s="1">
        <v>0.624</v>
      </c>
      <c r="P587" s="2">
        <v>31.70993977173142</v>
      </c>
      <c r="Q587" s="1">
        <v>0.82445843406501695</v>
      </c>
      <c r="R587">
        <v>2</v>
      </c>
      <c r="S587">
        <v>2</v>
      </c>
      <c r="U587">
        <v>14</v>
      </c>
      <c r="V587">
        <v>4</v>
      </c>
      <c r="W587">
        <v>3</v>
      </c>
      <c r="X587">
        <v>3</v>
      </c>
      <c r="Y587">
        <v>3</v>
      </c>
      <c r="Z587">
        <v>3</v>
      </c>
      <c r="AA587">
        <v>1</v>
      </c>
      <c r="AB587">
        <v>2</v>
      </c>
      <c r="AC587">
        <v>1</v>
      </c>
      <c r="AD587">
        <v>1</v>
      </c>
      <c r="AE587">
        <v>1</v>
      </c>
      <c r="AF587">
        <v>2</v>
      </c>
      <c r="AG587" s="1">
        <f t="shared" si="9"/>
        <v>-0.15600000000000003</v>
      </c>
    </row>
    <row r="588" spans="1:33">
      <c r="A588">
        <v>76144</v>
      </c>
      <c r="B588">
        <v>1</v>
      </c>
      <c r="C588">
        <v>80</v>
      </c>
      <c r="D588">
        <v>3</v>
      </c>
      <c r="E588">
        <v>2</v>
      </c>
      <c r="G588">
        <v>1</v>
      </c>
      <c r="H588">
        <v>2</v>
      </c>
      <c r="I588">
        <v>3</v>
      </c>
      <c r="J588">
        <v>43</v>
      </c>
      <c r="K588">
        <v>1.1100000000000001</v>
      </c>
      <c r="L588">
        <v>159</v>
      </c>
      <c r="M588">
        <v>4.1100000000000003</v>
      </c>
      <c r="N588">
        <v>40</v>
      </c>
      <c r="O588" s="1">
        <v>1.032558139534884</v>
      </c>
      <c r="P588" s="2">
        <v>41.755240550767247</v>
      </c>
      <c r="Q588" s="1">
        <v>1.0778678374732942</v>
      </c>
      <c r="R588">
        <v>2</v>
      </c>
      <c r="S588">
        <v>2</v>
      </c>
      <c r="U588">
        <v>3</v>
      </c>
      <c r="V588">
        <v>1</v>
      </c>
      <c r="W588">
        <v>3</v>
      </c>
      <c r="X588">
        <v>3</v>
      </c>
      <c r="Y588">
        <v>3</v>
      </c>
      <c r="Z588">
        <v>3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2</v>
      </c>
      <c r="AG588" s="1">
        <f t="shared" si="9"/>
        <v>-7.7441860465116141E-2</v>
      </c>
    </row>
    <row r="589" spans="1:33">
      <c r="A589">
        <v>76147</v>
      </c>
      <c r="B589">
        <v>1</v>
      </c>
      <c r="C589">
        <v>54</v>
      </c>
      <c r="D589">
        <v>3</v>
      </c>
      <c r="E589">
        <v>2</v>
      </c>
      <c r="G589">
        <v>1</v>
      </c>
      <c r="H589">
        <v>2</v>
      </c>
      <c r="I589">
        <v>6</v>
      </c>
      <c r="J589">
        <v>35</v>
      </c>
      <c r="K589">
        <v>0.91</v>
      </c>
      <c r="L589">
        <v>146</v>
      </c>
      <c r="M589">
        <v>3.78</v>
      </c>
      <c r="N589">
        <v>41</v>
      </c>
      <c r="O589" s="1">
        <v>1.0660000000000001</v>
      </c>
      <c r="P589" s="2">
        <v>31.661926690586697</v>
      </c>
      <c r="Q589" s="1">
        <v>0.82321009395525413</v>
      </c>
      <c r="R589">
        <v>2</v>
      </c>
      <c r="S589">
        <v>1</v>
      </c>
      <c r="T589">
        <v>2</v>
      </c>
      <c r="U589">
        <v>12</v>
      </c>
      <c r="V589">
        <v>3</v>
      </c>
      <c r="W589">
        <v>2</v>
      </c>
      <c r="X589">
        <v>3</v>
      </c>
      <c r="Y589">
        <v>3</v>
      </c>
      <c r="Z589">
        <v>2</v>
      </c>
      <c r="AA589">
        <v>2</v>
      </c>
      <c r="AB589">
        <v>0</v>
      </c>
      <c r="AC589">
        <v>0</v>
      </c>
      <c r="AD589">
        <v>1</v>
      </c>
      <c r="AE589">
        <v>1</v>
      </c>
      <c r="AF589">
        <v>2</v>
      </c>
      <c r="AG589" s="1">
        <f t="shared" si="9"/>
        <v>0.15600000000000003</v>
      </c>
    </row>
    <row r="590" spans="1:33">
      <c r="A590">
        <v>76151</v>
      </c>
      <c r="B590">
        <v>1</v>
      </c>
      <c r="C590">
        <v>55</v>
      </c>
      <c r="D590">
        <v>3</v>
      </c>
      <c r="E590">
        <v>2</v>
      </c>
      <c r="G590">
        <v>1</v>
      </c>
      <c r="H590">
        <v>1</v>
      </c>
      <c r="I590">
        <v>2</v>
      </c>
      <c r="J590">
        <v>39</v>
      </c>
      <c r="K590">
        <v>1.01</v>
      </c>
      <c r="L590">
        <v>190</v>
      </c>
      <c r="M590">
        <v>4.91</v>
      </c>
      <c r="N590">
        <v>48</v>
      </c>
      <c r="O590" s="1">
        <v>1.2430769230769232</v>
      </c>
      <c r="P590" s="2">
        <v>42.302281222016688</v>
      </c>
      <c r="Q590" s="1">
        <v>1.0955206162624835</v>
      </c>
      <c r="R590">
        <v>1</v>
      </c>
      <c r="S590">
        <v>2</v>
      </c>
      <c r="U590">
        <v>2</v>
      </c>
      <c r="V590">
        <v>3</v>
      </c>
      <c r="W590">
        <v>3</v>
      </c>
      <c r="X590">
        <v>3</v>
      </c>
      <c r="Y590">
        <v>3</v>
      </c>
      <c r="Z590">
        <v>3</v>
      </c>
      <c r="AB590">
        <v>0</v>
      </c>
      <c r="AC590">
        <v>0</v>
      </c>
      <c r="AD590">
        <v>1</v>
      </c>
      <c r="AE590">
        <v>2</v>
      </c>
      <c r="AG590" s="1">
        <f t="shared" si="9"/>
        <v>0.23307692307692318</v>
      </c>
    </row>
    <row r="591" spans="1:33">
      <c r="A591">
        <v>76156</v>
      </c>
      <c r="B591">
        <v>1</v>
      </c>
      <c r="C591">
        <v>61</v>
      </c>
      <c r="D591">
        <v>4</v>
      </c>
      <c r="E591">
        <v>2</v>
      </c>
      <c r="G591">
        <v>1</v>
      </c>
      <c r="H591">
        <v>1</v>
      </c>
      <c r="I591">
        <v>4</v>
      </c>
      <c r="J591">
        <v>79</v>
      </c>
      <c r="K591">
        <v>2.04</v>
      </c>
      <c r="L591">
        <v>195</v>
      </c>
      <c r="M591">
        <v>5.04</v>
      </c>
      <c r="N591">
        <v>88</v>
      </c>
      <c r="O591" s="1">
        <v>2.2724050632911394</v>
      </c>
      <c r="P591" s="2">
        <v>80.44082960202816</v>
      </c>
      <c r="Q591" s="1">
        <v>2.0772062327612337</v>
      </c>
      <c r="R591">
        <v>1</v>
      </c>
      <c r="S591">
        <v>1</v>
      </c>
      <c r="T591">
        <v>1</v>
      </c>
      <c r="U591">
        <v>14</v>
      </c>
      <c r="V591">
        <v>4</v>
      </c>
      <c r="W591">
        <v>2</v>
      </c>
      <c r="X591">
        <v>3</v>
      </c>
      <c r="Y591">
        <v>2</v>
      </c>
      <c r="Z591">
        <v>2</v>
      </c>
      <c r="AA591">
        <v>3</v>
      </c>
      <c r="AB591">
        <v>5</v>
      </c>
      <c r="AC591">
        <v>2</v>
      </c>
      <c r="AD591">
        <v>1</v>
      </c>
      <c r="AE591">
        <v>1</v>
      </c>
      <c r="AF591">
        <v>2</v>
      </c>
      <c r="AG591" s="1">
        <f t="shared" si="9"/>
        <v>0.23240506329113941</v>
      </c>
    </row>
    <row r="592" spans="1:33">
      <c r="A592">
        <v>76159</v>
      </c>
      <c r="B592">
        <v>1</v>
      </c>
      <c r="C592">
        <v>75</v>
      </c>
      <c r="D592">
        <v>3</v>
      </c>
      <c r="E592">
        <v>1</v>
      </c>
      <c r="F592">
        <v>1</v>
      </c>
      <c r="G592">
        <v>1</v>
      </c>
      <c r="H592">
        <v>5</v>
      </c>
      <c r="I592">
        <v>2</v>
      </c>
      <c r="J592">
        <v>55</v>
      </c>
      <c r="K592">
        <v>1.42</v>
      </c>
      <c r="L592">
        <v>179</v>
      </c>
      <c r="M592">
        <v>4.63</v>
      </c>
      <c r="N592">
        <v>57</v>
      </c>
      <c r="O592" s="1">
        <v>1.4716363636363636</v>
      </c>
      <c r="P592" s="2">
        <v>52.671081515899097</v>
      </c>
      <c r="Q592" s="1">
        <v>1.3598715591377584</v>
      </c>
      <c r="R592">
        <v>1</v>
      </c>
      <c r="S592">
        <v>2</v>
      </c>
      <c r="U592">
        <v>6</v>
      </c>
      <c r="V592">
        <v>2</v>
      </c>
      <c r="W592">
        <v>3</v>
      </c>
      <c r="X592">
        <v>3</v>
      </c>
      <c r="Y592">
        <v>3</v>
      </c>
      <c r="Z592">
        <v>3</v>
      </c>
      <c r="AA592">
        <v>1</v>
      </c>
      <c r="AB592">
        <v>0</v>
      </c>
      <c r="AC592">
        <v>0</v>
      </c>
      <c r="AD592">
        <v>1</v>
      </c>
      <c r="AE592">
        <v>1</v>
      </c>
      <c r="AF592">
        <v>2</v>
      </c>
      <c r="AG592" s="1">
        <f t="shared" si="9"/>
        <v>5.1636363636363702E-2</v>
      </c>
    </row>
    <row r="593" spans="1:33">
      <c r="A593">
        <v>76161</v>
      </c>
      <c r="B593">
        <v>1</v>
      </c>
      <c r="C593">
        <v>34</v>
      </c>
      <c r="D593">
        <v>3</v>
      </c>
      <c r="E593">
        <v>2</v>
      </c>
      <c r="G593">
        <v>1</v>
      </c>
      <c r="H593">
        <v>4</v>
      </c>
      <c r="I593">
        <v>1</v>
      </c>
      <c r="J593">
        <v>39</v>
      </c>
      <c r="K593">
        <v>1.01</v>
      </c>
      <c r="L593">
        <v>222</v>
      </c>
      <c r="M593">
        <v>5.74</v>
      </c>
      <c r="N593">
        <v>33</v>
      </c>
      <c r="O593" s="1">
        <v>0.85461538461538455</v>
      </c>
      <c r="P593" s="2">
        <v>41.753603814338945</v>
      </c>
      <c r="Q593" s="1">
        <v>1.0813112782687777</v>
      </c>
      <c r="R593">
        <v>2</v>
      </c>
      <c r="U593">
        <v>6</v>
      </c>
      <c r="V593">
        <v>4</v>
      </c>
      <c r="W593">
        <v>3</v>
      </c>
      <c r="X593">
        <v>3</v>
      </c>
      <c r="Y593">
        <v>2</v>
      </c>
      <c r="Z593">
        <v>2</v>
      </c>
      <c r="AA593">
        <v>6</v>
      </c>
      <c r="AB593">
        <v>0</v>
      </c>
      <c r="AC593">
        <v>2</v>
      </c>
      <c r="AD593">
        <v>1</v>
      </c>
      <c r="AE593">
        <v>2</v>
      </c>
      <c r="AG593" s="1">
        <f t="shared" si="9"/>
        <v>-0.15538461538461545</v>
      </c>
    </row>
    <row r="594" spans="1:33">
      <c r="A594">
        <v>76168</v>
      </c>
      <c r="B594">
        <v>1</v>
      </c>
      <c r="C594">
        <v>52</v>
      </c>
      <c r="D594">
        <v>3</v>
      </c>
      <c r="E594">
        <v>2</v>
      </c>
      <c r="G594">
        <v>1</v>
      </c>
      <c r="H594">
        <v>2</v>
      </c>
      <c r="I594">
        <v>3</v>
      </c>
      <c r="J594">
        <v>33</v>
      </c>
      <c r="K594">
        <v>0.85</v>
      </c>
      <c r="L594">
        <v>193</v>
      </c>
      <c r="M594">
        <v>4.99</v>
      </c>
      <c r="N594">
        <v>37</v>
      </c>
      <c r="O594" s="1">
        <v>0.95303030303030301</v>
      </c>
      <c r="P594" s="2">
        <v>35.330401290905975</v>
      </c>
      <c r="Q594" s="1">
        <v>0.91002548779606296</v>
      </c>
      <c r="R594">
        <v>2</v>
      </c>
      <c r="S594">
        <v>1</v>
      </c>
      <c r="T594">
        <v>2</v>
      </c>
      <c r="U594">
        <v>5</v>
      </c>
      <c r="V594">
        <v>2</v>
      </c>
      <c r="W594">
        <v>1</v>
      </c>
      <c r="AA594">
        <v>1</v>
      </c>
      <c r="AB594">
        <v>0</v>
      </c>
      <c r="AC594">
        <v>0</v>
      </c>
      <c r="AD594">
        <v>1</v>
      </c>
      <c r="AE594">
        <v>2</v>
      </c>
      <c r="AG594" s="1">
        <f t="shared" si="9"/>
        <v>0.10303030303030303</v>
      </c>
    </row>
    <row r="595" spans="1:33">
      <c r="A595">
        <v>76171</v>
      </c>
      <c r="B595">
        <v>1</v>
      </c>
      <c r="C595">
        <v>80</v>
      </c>
      <c r="D595">
        <v>6</v>
      </c>
      <c r="E595">
        <v>2</v>
      </c>
      <c r="G595">
        <v>2</v>
      </c>
      <c r="H595">
        <v>5</v>
      </c>
      <c r="I595">
        <v>2</v>
      </c>
      <c r="J595">
        <v>55</v>
      </c>
      <c r="K595">
        <v>1.42</v>
      </c>
      <c r="L595">
        <v>179</v>
      </c>
      <c r="M595">
        <v>4.63</v>
      </c>
      <c r="N595">
        <v>53</v>
      </c>
      <c r="O595" s="1">
        <v>1.3683636363636362</v>
      </c>
      <c r="P595" s="2">
        <v>49.978068318767264</v>
      </c>
      <c r="Q595" s="1">
        <v>1.2903428547754456</v>
      </c>
      <c r="R595">
        <v>1</v>
      </c>
      <c r="S595">
        <v>2</v>
      </c>
      <c r="U595">
        <v>7</v>
      </c>
      <c r="V595">
        <v>2</v>
      </c>
      <c r="W595">
        <v>3</v>
      </c>
      <c r="X595">
        <v>3</v>
      </c>
      <c r="Y595">
        <v>3</v>
      </c>
      <c r="Z595">
        <v>3</v>
      </c>
      <c r="AA595">
        <v>0</v>
      </c>
      <c r="AB595">
        <v>0</v>
      </c>
      <c r="AC595">
        <v>0</v>
      </c>
      <c r="AD595">
        <v>2</v>
      </c>
      <c r="AE595">
        <v>1</v>
      </c>
      <c r="AF595">
        <v>2</v>
      </c>
      <c r="AG595" s="1">
        <f t="shared" si="9"/>
        <v>-5.1636363636363702E-2</v>
      </c>
    </row>
    <row r="596" spans="1:33">
      <c r="A596">
        <v>76174</v>
      </c>
      <c r="B596">
        <v>1</v>
      </c>
      <c r="C596">
        <v>21</v>
      </c>
      <c r="D596">
        <v>3</v>
      </c>
      <c r="E596">
        <v>2</v>
      </c>
      <c r="G596">
        <v>1</v>
      </c>
      <c r="H596">
        <v>3</v>
      </c>
      <c r="I596">
        <v>5</v>
      </c>
      <c r="J596">
        <v>66</v>
      </c>
      <c r="K596">
        <v>1.71</v>
      </c>
      <c r="L596">
        <v>161</v>
      </c>
      <c r="M596">
        <v>4.16</v>
      </c>
      <c r="N596">
        <v>61</v>
      </c>
      <c r="O596" s="1">
        <v>1.5804545454545456</v>
      </c>
      <c r="P596" s="2">
        <v>65.34371115428408</v>
      </c>
      <c r="Q596" s="1">
        <v>1.6929961526337238</v>
      </c>
      <c r="R596">
        <v>1</v>
      </c>
      <c r="U596">
        <v>14</v>
      </c>
      <c r="V596">
        <v>4</v>
      </c>
      <c r="W596">
        <v>3</v>
      </c>
      <c r="X596">
        <v>3</v>
      </c>
      <c r="Y596">
        <v>3</v>
      </c>
      <c r="Z596">
        <v>3</v>
      </c>
      <c r="AA596">
        <v>3</v>
      </c>
      <c r="AB596">
        <v>0</v>
      </c>
      <c r="AC596">
        <v>1</v>
      </c>
      <c r="AD596">
        <v>1</v>
      </c>
      <c r="AE596">
        <v>1</v>
      </c>
      <c r="AF596">
        <v>2</v>
      </c>
      <c r="AG596" s="1">
        <f t="shared" si="9"/>
        <v>-0.12954545454545441</v>
      </c>
    </row>
    <row r="597" spans="1:33">
      <c r="A597">
        <v>76180</v>
      </c>
      <c r="B597">
        <v>1</v>
      </c>
      <c r="C597">
        <v>55</v>
      </c>
      <c r="D597">
        <v>3</v>
      </c>
      <c r="E597">
        <v>2</v>
      </c>
      <c r="G597">
        <v>1</v>
      </c>
      <c r="H597">
        <v>1</v>
      </c>
      <c r="I597">
        <v>1</v>
      </c>
      <c r="J597">
        <v>43</v>
      </c>
      <c r="K597">
        <v>1.1100000000000001</v>
      </c>
      <c r="L597">
        <v>284</v>
      </c>
      <c r="M597">
        <v>7.34</v>
      </c>
      <c r="N597">
        <v>53</v>
      </c>
      <c r="O597" s="1">
        <v>1.3681395348837211</v>
      </c>
      <c r="P597" s="2">
        <v>45.671086207374827</v>
      </c>
      <c r="Q597" s="1">
        <v>1.178951295120606</v>
      </c>
      <c r="R597">
        <v>2</v>
      </c>
      <c r="S597">
        <v>2</v>
      </c>
      <c r="U597">
        <v>1</v>
      </c>
      <c r="V597">
        <v>2</v>
      </c>
      <c r="W597">
        <v>3</v>
      </c>
      <c r="X597">
        <v>3</v>
      </c>
      <c r="Y597">
        <v>3</v>
      </c>
      <c r="Z597">
        <v>3</v>
      </c>
      <c r="AB597">
        <v>0</v>
      </c>
      <c r="AC597">
        <v>0</v>
      </c>
      <c r="AD597">
        <v>2</v>
      </c>
      <c r="AE597">
        <v>2</v>
      </c>
      <c r="AG597" s="1">
        <f t="shared" si="9"/>
        <v>0.25813953488372099</v>
      </c>
    </row>
    <row r="598" spans="1:33">
      <c r="A598">
        <v>76184</v>
      </c>
      <c r="B598">
        <v>1</v>
      </c>
      <c r="C598">
        <v>59</v>
      </c>
      <c r="D598">
        <v>3</v>
      </c>
      <c r="E598">
        <v>2</v>
      </c>
      <c r="G598">
        <v>1</v>
      </c>
      <c r="H598">
        <v>4</v>
      </c>
      <c r="I598">
        <v>1</v>
      </c>
      <c r="J598">
        <v>43</v>
      </c>
      <c r="K598">
        <v>1.1100000000000001</v>
      </c>
      <c r="L598">
        <v>164</v>
      </c>
      <c r="M598">
        <v>4.24</v>
      </c>
      <c r="N598">
        <v>37</v>
      </c>
      <c r="O598" s="1">
        <v>0.95511627906976748</v>
      </c>
      <c r="P598" s="2">
        <v>43.796450124328146</v>
      </c>
      <c r="Q598" s="1">
        <v>1.1305595264652151</v>
      </c>
      <c r="R598">
        <v>2</v>
      </c>
      <c r="S598">
        <v>2</v>
      </c>
      <c r="U598">
        <v>7</v>
      </c>
      <c r="V598">
        <v>2</v>
      </c>
      <c r="W598">
        <v>2</v>
      </c>
      <c r="X598">
        <v>3</v>
      </c>
      <c r="Y598">
        <v>3</v>
      </c>
      <c r="Z598">
        <v>2</v>
      </c>
      <c r="AA598">
        <v>4</v>
      </c>
      <c r="AB598">
        <v>0</v>
      </c>
      <c r="AC598">
        <v>0</v>
      </c>
      <c r="AD598">
        <v>1</v>
      </c>
      <c r="AE598">
        <v>1</v>
      </c>
      <c r="AF598">
        <v>2</v>
      </c>
      <c r="AG598" s="1">
        <f t="shared" si="9"/>
        <v>-0.15488372093023262</v>
      </c>
    </row>
    <row r="599" spans="1:33">
      <c r="A599">
        <v>76190</v>
      </c>
      <c r="B599">
        <v>1</v>
      </c>
      <c r="C599">
        <v>48</v>
      </c>
      <c r="D599">
        <v>3</v>
      </c>
      <c r="E599">
        <v>1</v>
      </c>
      <c r="F599">
        <v>2</v>
      </c>
      <c r="G599">
        <v>1</v>
      </c>
      <c r="H599">
        <v>3</v>
      </c>
      <c r="I599">
        <v>5</v>
      </c>
      <c r="J599">
        <v>59</v>
      </c>
      <c r="K599">
        <v>1.53</v>
      </c>
      <c r="L599">
        <v>228</v>
      </c>
      <c r="M599">
        <v>5.9</v>
      </c>
      <c r="N599">
        <v>54</v>
      </c>
      <c r="O599" s="1">
        <v>1.4003389830508475</v>
      </c>
      <c r="P599" s="2">
        <v>70.54400224582443</v>
      </c>
      <c r="Q599" s="1">
        <v>1.8293614141713792</v>
      </c>
      <c r="R599">
        <v>2</v>
      </c>
      <c r="S599">
        <v>2</v>
      </c>
      <c r="U599">
        <v>12</v>
      </c>
      <c r="V599">
        <v>5</v>
      </c>
      <c r="W599">
        <v>2</v>
      </c>
      <c r="X599">
        <v>2</v>
      </c>
      <c r="Y599">
        <v>2</v>
      </c>
      <c r="Z599">
        <v>3</v>
      </c>
      <c r="AA599">
        <v>0</v>
      </c>
      <c r="AB599">
        <v>0</v>
      </c>
      <c r="AC599">
        <v>0</v>
      </c>
      <c r="AD599">
        <v>2</v>
      </c>
      <c r="AE599">
        <v>1</v>
      </c>
      <c r="AF599">
        <v>1</v>
      </c>
      <c r="AG599" s="1">
        <f t="shared" si="9"/>
        <v>-0.12966101694915255</v>
      </c>
    </row>
    <row r="600" spans="1:33">
      <c r="A600">
        <v>76208</v>
      </c>
      <c r="B600">
        <v>1</v>
      </c>
      <c r="C600">
        <v>51</v>
      </c>
      <c r="D600">
        <v>4</v>
      </c>
      <c r="E600">
        <v>1</v>
      </c>
      <c r="F600">
        <v>2</v>
      </c>
      <c r="G600">
        <v>1</v>
      </c>
      <c r="H600">
        <v>4</v>
      </c>
      <c r="I600">
        <v>1</v>
      </c>
      <c r="J600">
        <v>37</v>
      </c>
      <c r="K600">
        <v>0.96</v>
      </c>
      <c r="L600">
        <v>135</v>
      </c>
      <c r="M600">
        <v>3.49</v>
      </c>
      <c r="N600">
        <v>32</v>
      </c>
      <c r="O600" s="1">
        <v>0.83027027027027023</v>
      </c>
      <c r="P600" s="2">
        <v>49.330641823464788</v>
      </c>
      <c r="Q600" s="1">
        <v>1.2799301662304376</v>
      </c>
      <c r="R600">
        <v>1</v>
      </c>
      <c r="S600">
        <v>1</v>
      </c>
      <c r="T600">
        <v>2</v>
      </c>
      <c r="U600">
        <v>15</v>
      </c>
      <c r="V600">
        <v>3</v>
      </c>
      <c r="W600">
        <v>0</v>
      </c>
      <c r="AA600">
        <v>0</v>
      </c>
      <c r="AB600">
        <v>0</v>
      </c>
      <c r="AC600">
        <v>3</v>
      </c>
      <c r="AD600">
        <v>1</v>
      </c>
      <c r="AE600">
        <v>1</v>
      </c>
      <c r="AF600">
        <v>2</v>
      </c>
      <c r="AG600" s="1">
        <f t="shared" si="9"/>
        <v>-0.12972972972972974</v>
      </c>
    </row>
    <row r="601" spans="1:33">
      <c r="A601">
        <v>76209</v>
      </c>
      <c r="B601">
        <v>1</v>
      </c>
      <c r="C601">
        <v>59</v>
      </c>
      <c r="D601">
        <v>3</v>
      </c>
      <c r="E601">
        <v>2</v>
      </c>
      <c r="G601">
        <v>1</v>
      </c>
      <c r="H601">
        <v>5</v>
      </c>
      <c r="I601">
        <v>1</v>
      </c>
      <c r="J601">
        <v>58</v>
      </c>
      <c r="K601">
        <v>1.5</v>
      </c>
      <c r="L601">
        <v>167</v>
      </c>
      <c r="M601">
        <v>4.32</v>
      </c>
      <c r="N601">
        <v>53</v>
      </c>
      <c r="O601" s="1">
        <v>1.3706896551724137</v>
      </c>
      <c r="P601" s="2">
        <v>65.121531154510777</v>
      </c>
      <c r="Q601" s="1">
        <v>1.6841775298580375</v>
      </c>
      <c r="R601">
        <v>1</v>
      </c>
      <c r="S601">
        <v>1</v>
      </c>
      <c r="T601">
        <v>2</v>
      </c>
      <c r="U601">
        <v>15</v>
      </c>
      <c r="V601">
        <v>2</v>
      </c>
      <c r="W601">
        <v>3</v>
      </c>
      <c r="X601">
        <v>3</v>
      </c>
      <c r="Y601">
        <v>3</v>
      </c>
      <c r="Z601">
        <v>3</v>
      </c>
      <c r="AA601">
        <v>0</v>
      </c>
      <c r="AB601">
        <v>60</v>
      </c>
      <c r="AC601">
        <v>30</v>
      </c>
      <c r="AD601">
        <v>1</v>
      </c>
      <c r="AE601">
        <v>1</v>
      </c>
      <c r="AF601">
        <v>2</v>
      </c>
      <c r="AG601" s="1">
        <f t="shared" si="9"/>
        <v>-0.1293103448275863</v>
      </c>
    </row>
    <row r="602" spans="1:33">
      <c r="A602">
        <v>76213</v>
      </c>
      <c r="B602">
        <v>1</v>
      </c>
      <c r="C602">
        <v>78</v>
      </c>
      <c r="D602">
        <v>3</v>
      </c>
      <c r="E602">
        <v>2</v>
      </c>
      <c r="G602">
        <v>1</v>
      </c>
      <c r="H602">
        <v>5</v>
      </c>
      <c r="I602">
        <v>1</v>
      </c>
      <c r="J602">
        <v>46</v>
      </c>
      <c r="K602">
        <v>1.19</v>
      </c>
      <c r="L602">
        <v>137</v>
      </c>
      <c r="M602">
        <v>3.54</v>
      </c>
      <c r="N602">
        <v>53</v>
      </c>
      <c r="O602" s="1">
        <v>1.3710869565217392</v>
      </c>
      <c r="P602" s="2">
        <v>47.962669114271314</v>
      </c>
      <c r="Q602" s="1">
        <v>1.2407733966518013</v>
      </c>
      <c r="R602">
        <v>2</v>
      </c>
      <c r="S602">
        <v>1</v>
      </c>
      <c r="T602">
        <v>2</v>
      </c>
      <c r="U602">
        <v>10</v>
      </c>
      <c r="V602">
        <v>3</v>
      </c>
      <c r="W602">
        <v>0</v>
      </c>
      <c r="X602">
        <v>3</v>
      </c>
      <c r="Y602">
        <v>3</v>
      </c>
      <c r="Z602">
        <v>1</v>
      </c>
      <c r="AA602">
        <v>0</v>
      </c>
      <c r="AB602">
        <v>2</v>
      </c>
      <c r="AC602">
        <v>0</v>
      </c>
      <c r="AD602">
        <v>1</v>
      </c>
      <c r="AE602">
        <v>1</v>
      </c>
      <c r="AF602">
        <v>2</v>
      </c>
      <c r="AG602" s="1">
        <f t="shared" si="9"/>
        <v>0.18108695652173923</v>
      </c>
    </row>
    <row r="603" spans="1:33">
      <c r="A603">
        <v>76220</v>
      </c>
      <c r="B603">
        <v>1</v>
      </c>
      <c r="C603">
        <v>56</v>
      </c>
      <c r="D603">
        <v>3</v>
      </c>
      <c r="E603">
        <v>2</v>
      </c>
      <c r="G603">
        <v>1</v>
      </c>
      <c r="H603">
        <v>4</v>
      </c>
      <c r="I603">
        <v>1</v>
      </c>
      <c r="J603">
        <v>66</v>
      </c>
      <c r="K603">
        <v>1.71</v>
      </c>
      <c r="L603">
        <v>203</v>
      </c>
      <c r="M603">
        <v>5.25</v>
      </c>
      <c r="N603">
        <v>64</v>
      </c>
      <c r="O603" s="1">
        <v>1.6581818181818182</v>
      </c>
      <c r="P603" s="2">
        <v>66.164783155238268</v>
      </c>
      <c r="Q603" s="1">
        <v>1.7142693817493551</v>
      </c>
      <c r="R603">
        <v>1</v>
      </c>
      <c r="S603">
        <v>2</v>
      </c>
      <c r="U603">
        <v>15</v>
      </c>
      <c r="V603">
        <v>3</v>
      </c>
      <c r="W603">
        <v>3</v>
      </c>
      <c r="X603">
        <v>3</v>
      </c>
      <c r="Y603">
        <v>3</v>
      </c>
      <c r="Z603">
        <v>3</v>
      </c>
      <c r="AA603">
        <v>1</v>
      </c>
      <c r="AB603">
        <v>0</v>
      </c>
      <c r="AC603">
        <v>0</v>
      </c>
      <c r="AD603">
        <v>1</v>
      </c>
      <c r="AE603">
        <v>1</v>
      </c>
      <c r="AF603">
        <v>2</v>
      </c>
      <c r="AG603" s="1">
        <f t="shared" si="9"/>
        <v>-5.1818181818181763E-2</v>
      </c>
    </row>
    <row r="604" spans="1:33">
      <c r="A604">
        <v>76223</v>
      </c>
      <c r="B604">
        <v>1</v>
      </c>
      <c r="C604">
        <v>76</v>
      </c>
      <c r="D604">
        <v>3</v>
      </c>
      <c r="E604">
        <v>1</v>
      </c>
      <c r="F604">
        <v>1</v>
      </c>
      <c r="G604">
        <v>1</v>
      </c>
      <c r="H604">
        <v>4</v>
      </c>
      <c r="I604">
        <v>1</v>
      </c>
      <c r="J604">
        <v>34</v>
      </c>
      <c r="K604">
        <v>0.88</v>
      </c>
      <c r="L604">
        <v>184</v>
      </c>
      <c r="M604">
        <v>4.76</v>
      </c>
      <c r="N604">
        <v>34</v>
      </c>
      <c r="O604" s="1">
        <v>0.88</v>
      </c>
      <c r="P604" s="2">
        <v>36.51837932485688</v>
      </c>
      <c r="Q604" s="1">
        <v>0.94518158252570761</v>
      </c>
      <c r="R604">
        <v>2</v>
      </c>
      <c r="S604">
        <v>2</v>
      </c>
      <c r="U604">
        <v>10</v>
      </c>
      <c r="V604">
        <v>2</v>
      </c>
      <c r="W604">
        <v>3</v>
      </c>
      <c r="X604">
        <v>3</v>
      </c>
      <c r="Y604">
        <v>3</v>
      </c>
      <c r="Z604">
        <v>3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2</v>
      </c>
      <c r="AG604" s="1">
        <f t="shared" si="9"/>
        <v>0</v>
      </c>
    </row>
    <row r="605" spans="1:33">
      <c r="A605">
        <v>76226</v>
      </c>
      <c r="B605">
        <v>1</v>
      </c>
      <c r="C605">
        <v>43</v>
      </c>
      <c r="D605">
        <v>7</v>
      </c>
      <c r="E605">
        <v>2</v>
      </c>
      <c r="G605">
        <v>2</v>
      </c>
      <c r="H605">
        <v>4</v>
      </c>
      <c r="I605">
        <v>1</v>
      </c>
      <c r="J605">
        <v>54</v>
      </c>
      <c r="K605">
        <v>1.4</v>
      </c>
      <c r="L605">
        <v>220</v>
      </c>
      <c r="M605">
        <v>5.69</v>
      </c>
      <c r="N605">
        <v>62</v>
      </c>
      <c r="O605" s="1">
        <v>1.6074074074074074</v>
      </c>
      <c r="P605" s="2">
        <v>53.609126769224844</v>
      </c>
      <c r="Q605" s="1">
        <v>1.3898662495724958</v>
      </c>
      <c r="R605">
        <v>2</v>
      </c>
      <c r="S605">
        <v>2</v>
      </c>
      <c r="U605">
        <v>6</v>
      </c>
      <c r="V605">
        <v>1</v>
      </c>
      <c r="W605">
        <v>2</v>
      </c>
      <c r="X605">
        <v>3</v>
      </c>
      <c r="Y605">
        <v>2</v>
      </c>
      <c r="Z605">
        <v>2</v>
      </c>
      <c r="AB605">
        <v>0</v>
      </c>
      <c r="AC605">
        <v>0</v>
      </c>
      <c r="AD605">
        <v>1</v>
      </c>
      <c r="AE605">
        <v>1</v>
      </c>
      <c r="AF605">
        <v>2</v>
      </c>
      <c r="AG605" s="1">
        <f t="shared" si="9"/>
        <v>0.20740740740740748</v>
      </c>
    </row>
    <row r="606" spans="1:33">
      <c r="A606">
        <v>76230</v>
      </c>
      <c r="B606">
        <v>1</v>
      </c>
      <c r="C606">
        <v>24</v>
      </c>
      <c r="D606">
        <v>3</v>
      </c>
      <c r="E606">
        <v>2</v>
      </c>
      <c r="G606">
        <v>1</v>
      </c>
      <c r="H606">
        <v>5</v>
      </c>
      <c r="I606">
        <v>5</v>
      </c>
      <c r="J606">
        <v>64</v>
      </c>
      <c r="K606">
        <v>1.66</v>
      </c>
      <c r="L606">
        <v>135</v>
      </c>
      <c r="M606">
        <v>3.49</v>
      </c>
      <c r="N606">
        <v>65</v>
      </c>
      <c r="O606" s="1">
        <v>1.6859374999999999</v>
      </c>
      <c r="P606" s="2">
        <v>62.180260013539666</v>
      </c>
      <c r="Q606" s="1">
        <v>1.6128004941011851</v>
      </c>
      <c r="R606">
        <v>2</v>
      </c>
      <c r="U606">
        <v>12</v>
      </c>
      <c r="V606">
        <v>2</v>
      </c>
      <c r="W606">
        <v>3</v>
      </c>
      <c r="X606">
        <v>3</v>
      </c>
      <c r="Y606">
        <v>3</v>
      </c>
      <c r="Z606">
        <v>2</v>
      </c>
      <c r="AA606">
        <v>3</v>
      </c>
      <c r="AB606">
        <v>0</v>
      </c>
      <c r="AC606">
        <v>10</v>
      </c>
      <c r="AD606">
        <v>1</v>
      </c>
      <c r="AE606">
        <v>1</v>
      </c>
      <c r="AF606">
        <v>2</v>
      </c>
      <c r="AG606" s="1">
        <f t="shared" si="9"/>
        <v>2.5937499999999947E-2</v>
      </c>
    </row>
    <row r="607" spans="1:33">
      <c r="A607">
        <v>76231</v>
      </c>
      <c r="B607">
        <v>1</v>
      </c>
      <c r="C607">
        <v>25</v>
      </c>
      <c r="D607">
        <v>1</v>
      </c>
      <c r="E607">
        <v>2</v>
      </c>
      <c r="G607">
        <v>1</v>
      </c>
      <c r="H607">
        <v>4</v>
      </c>
      <c r="I607">
        <v>1</v>
      </c>
      <c r="J607">
        <v>42</v>
      </c>
      <c r="K607">
        <v>1.0900000000000001</v>
      </c>
      <c r="L607">
        <v>171</v>
      </c>
      <c r="M607">
        <v>4.42</v>
      </c>
      <c r="N607">
        <v>42</v>
      </c>
      <c r="O607" s="1">
        <v>1.0900000000000001</v>
      </c>
      <c r="P607" s="2">
        <v>35.857700311021553</v>
      </c>
      <c r="Q607" s="1">
        <v>0.93059269854794047</v>
      </c>
      <c r="R607">
        <v>2</v>
      </c>
      <c r="U607">
        <v>9</v>
      </c>
      <c r="V607">
        <v>3</v>
      </c>
      <c r="W607">
        <v>3</v>
      </c>
      <c r="X607">
        <v>3</v>
      </c>
      <c r="Y607">
        <v>2</v>
      </c>
      <c r="Z607">
        <v>3</v>
      </c>
      <c r="AA607">
        <v>2</v>
      </c>
      <c r="AB607">
        <v>0</v>
      </c>
      <c r="AC607">
        <v>0</v>
      </c>
      <c r="AD607">
        <v>1</v>
      </c>
      <c r="AE607">
        <v>1</v>
      </c>
      <c r="AF607">
        <v>2</v>
      </c>
      <c r="AG607" s="1">
        <f t="shared" si="9"/>
        <v>0</v>
      </c>
    </row>
    <row r="608" spans="1:33">
      <c r="A608">
        <v>76232</v>
      </c>
      <c r="B608">
        <v>1</v>
      </c>
      <c r="C608">
        <v>29</v>
      </c>
      <c r="D608">
        <v>1</v>
      </c>
      <c r="E608">
        <v>2</v>
      </c>
      <c r="G608">
        <v>2</v>
      </c>
      <c r="H608">
        <v>2</v>
      </c>
      <c r="I608">
        <v>6</v>
      </c>
      <c r="J608">
        <v>39</v>
      </c>
      <c r="K608">
        <v>1.01</v>
      </c>
      <c r="L608">
        <v>196</v>
      </c>
      <c r="M608">
        <v>5.07</v>
      </c>
      <c r="N608">
        <v>43</v>
      </c>
      <c r="O608" s="1">
        <v>1.1135897435897435</v>
      </c>
      <c r="P608" s="2">
        <v>37.719805923662591</v>
      </c>
      <c r="Q608" s="1">
        <v>0.97684625597177477</v>
      </c>
      <c r="R608">
        <v>1</v>
      </c>
      <c r="U608">
        <v>4</v>
      </c>
      <c r="V608">
        <v>1</v>
      </c>
      <c r="W608">
        <v>1</v>
      </c>
      <c r="AA608">
        <v>1</v>
      </c>
      <c r="AB608">
        <v>0</v>
      </c>
      <c r="AC608">
        <v>0</v>
      </c>
      <c r="AD608">
        <v>1</v>
      </c>
      <c r="AE608">
        <v>2</v>
      </c>
      <c r="AG608" s="1">
        <f t="shared" si="9"/>
        <v>0.10358974358974349</v>
      </c>
    </row>
    <row r="609" spans="1:33">
      <c r="A609">
        <v>76240</v>
      </c>
      <c r="B609">
        <v>1</v>
      </c>
      <c r="C609">
        <v>35</v>
      </c>
      <c r="D609">
        <v>3</v>
      </c>
      <c r="E609">
        <v>2</v>
      </c>
      <c r="G609">
        <v>1</v>
      </c>
      <c r="H609">
        <v>3</v>
      </c>
      <c r="I609">
        <v>1</v>
      </c>
      <c r="J609">
        <v>37</v>
      </c>
      <c r="K609">
        <v>0.96</v>
      </c>
      <c r="L609">
        <v>167</v>
      </c>
      <c r="M609">
        <v>4.32</v>
      </c>
      <c r="N609">
        <v>35</v>
      </c>
      <c r="O609" s="1">
        <v>0.90810810810810816</v>
      </c>
      <c r="P609" s="2">
        <v>32.346559752473098</v>
      </c>
      <c r="Q609" s="1">
        <v>0.83926209087497761</v>
      </c>
      <c r="R609">
        <v>2</v>
      </c>
      <c r="U609">
        <v>8</v>
      </c>
      <c r="V609">
        <v>4</v>
      </c>
      <c r="W609">
        <v>0</v>
      </c>
      <c r="AA609">
        <v>0</v>
      </c>
      <c r="AB609">
        <v>21</v>
      </c>
      <c r="AC609">
        <v>0</v>
      </c>
      <c r="AD609">
        <v>1</v>
      </c>
      <c r="AE609">
        <v>1</v>
      </c>
      <c r="AF609">
        <v>1</v>
      </c>
      <c r="AG609" s="1">
        <f t="shared" si="9"/>
        <v>-5.1891891891891806E-2</v>
      </c>
    </row>
    <row r="610" spans="1:33">
      <c r="A610">
        <v>76246</v>
      </c>
      <c r="B610">
        <v>1</v>
      </c>
      <c r="C610">
        <v>44</v>
      </c>
      <c r="D610">
        <v>2</v>
      </c>
      <c r="E610">
        <v>2</v>
      </c>
      <c r="G610">
        <v>1</v>
      </c>
      <c r="H610">
        <v>4</v>
      </c>
      <c r="I610">
        <v>1</v>
      </c>
      <c r="J610">
        <v>56</v>
      </c>
      <c r="K610">
        <v>1.45</v>
      </c>
      <c r="L610">
        <v>266</v>
      </c>
      <c r="M610">
        <v>6.88</v>
      </c>
      <c r="N610">
        <v>58</v>
      </c>
      <c r="O610" s="1">
        <v>1.5017857142857143</v>
      </c>
      <c r="P610" s="2">
        <v>64.283458424651698</v>
      </c>
      <c r="Q610" s="1">
        <v>1.664482405638303</v>
      </c>
      <c r="R610">
        <v>2</v>
      </c>
      <c r="S610">
        <v>2</v>
      </c>
      <c r="U610">
        <v>5</v>
      </c>
      <c r="V610">
        <v>3</v>
      </c>
      <c r="W610">
        <v>0</v>
      </c>
      <c r="AB610">
        <v>0</v>
      </c>
      <c r="AC610">
        <v>0</v>
      </c>
      <c r="AD610">
        <v>1</v>
      </c>
      <c r="AE610">
        <v>1</v>
      </c>
      <c r="AF610">
        <v>1</v>
      </c>
      <c r="AG610" s="1">
        <f t="shared" si="9"/>
        <v>5.1785714285714324E-2</v>
      </c>
    </row>
    <row r="611" spans="1:33">
      <c r="A611">
        <v>76248</v>
      </c>
      <c r="B611">
        <v>1</v>
      </c>
      <c r="C611">
        <v>50</v>
      </c>
      <c r="D611">
        <v>4</v>
      </c>
      <c r="E611">
        <v>1</v>
      </c>
      <c r="F611">
        <v>2</v>
      </c>
      <c r="G611">
        <v>1</v>
      </c>
      <c r="H611">
        <v>5</v>
      </c>
      <c r="I611">
        <v>1</v>
      </c>
      <c r="J611">
        <v>60</v>
      </c>
      <c r="K611">
        <v>1.55</v>
      </c>
      <c r="L611">
        <v>178</v>
      </c>
      <c r="M611">
        <v>4.5999999999999996</v>
      </c>
      <c r="N611">
        <v>56</v>
      </c>
      <c r="O611" s="1">
        <v>1.4466666666666665</v>
      </c>
      <c r="P611" s="2">
        <v>62.755288744049608</v>
      </c>
      <c r="Q611" s="1">
        <v>1.6211782925546148</v>
      </c>
      <c r="R611">
        <v>1</v>
      </c>
      <c r="S611">
        <v>2</v>
      </c>
      <c r="U611">
        <v>15</v>
      </c>
      <c r="V611">
        <v>2</v>
      </c>
      <c r="W611">
        <v>1</v>
      </c>
      <c r="AB611">
        <v>0</v>
      </c>
      <c r="AC611">
        <v>30</v>
      </c>
      <c r="AD611">
        <v>1</v>
      </c>
      <c r="AE611">
        <v>1</v>
      </c>
      <c r="AF611">
        <v>2</v>
      </c>
      <c r="AG611" s="1">
        <f t="shared" si="9"/>
        <v>-0.1033333333333335</v>
      </c>
    </row>
    <row r="612" spans="1:33">
      <c r="A612">
        <v>76264</v>
      </c>
      <c r="B612">
        <v>1</v>
      </c>
      <c r="C612">
        <v>80</v>
      </c>
      <c r="D612">
        <v>3</v>
      </c>
      <c r="E612">
        <v>1</v>
      </c>
      <c r="F612">
        <v>1</v>
      </c>
      <c r="G612">
        <v>1</v>
      </c>
      <c r="H612">
        <v>5</v>
      </c>
      <c r="I612">
        <v>5</v>
      </c>
      <c r="J612">
        <v>75</v>
      </c>
      <c r="K612">
        <v>1.94</v>
      </c>
      <c r="L612">
        <v>193</v>
      </c>
      <c r="M612">
        <v>4.99</v>
      </c>
      <c r="N612">
        <v>83</v>
      </c>
      <c r="O612" s="1">
        <v>2.1469333333333331</v>
      </c>
      <c r="P612" s="2">
        <v>73.954540136473526</v>
      </c>
      <c r="Q612" s="1">
        <v>1.9129574381967818</v>
      </c>
      <c r="R612">
        <v>2</v>
      </c>
      <c r="S612">
        <v>2</v>
      </c>
      <c r="U612">
        <v>7</v>
      </c>
      <c r="V612">
        <v>2</v>
      </c>
      <c r="W612">
        <v>3</v>
      </c>
      <c r="X612">
        <v>3</v>
      </c>
      <c r="Y612">
        <v>3</v>
      </c>
      <c r="Z612">
        <v>3</v>
      </c>
      <c r="AA612">
        <v>1</v>
      </c>
      <c r="AB612">
        <v>0</v>
      </c>
      <c r="AC612">
        <v>4</v>
      </c>
      <c r="AD612">
        <v>1</v>
      </c>
      <c r="AE612">
        <v>1</v>
      </c>
      <c r="AF612">
        <v>2</v>
      </c>
      <c r="AG612" s="1">
        <f t="shared" si="9"/>
        <v>0.20693333333333319</v>
      </c>
    </row>
    <row r="613" spans="1:33">
      <c r="A613">
        <v>76267</v>
      </c>
      <c r="B613">
        <v>1</v>
      </c>
      <c r="C613">
        <v>63</v>
      </c>
      <c r="D613">
        <v>4</v>
      </c>
      <c r="E613">
        <v>2</v>
      </c>
      <c r="G613">
        <v>1</v>
      </c>
      <c r="H613">
        <v>2</v>
      </c>
      <c r="I613">
        <v>1</v>
      </c>
      <c r="J613">
        <v>44</v>
      </c>
      <c r="K613">
        <v>1.1399999999999999</v>
      </c>
      <c r="L613">
        <v>171</v>
      </c>
      <c r="M613">
        <v>4.42</v>
      </c>
      <c r="N613">
        <v>38</v>
      </c>
      <c r="O613" s="1">
        <v>0.98454545454545439</v>
      </c>
      <c r="P613" s="2">
        <v>48.825465383004854</v>
      </c>
      <c r="Q613" s="1">
        <v>1.265023421286944</v>
      </c>
      <c r="R613">
        <v>2</v>
      </c>
      <c r="S613">
        <v>2</v>
      </c>
      <c r="U613">
        <v>8</v>
      </c>
      <c r="V613">
        <v>4</v>
      </c>
      <c r="W613">
        <v>0</v>
      </c>
      <c r="X613">
        <v>2</v>
      </c>
      <c r="Y613">
        <v>2</v>
      </c>
      <c r="Z613">
        <v>2</v>
      </c>
      <c r="AB613">
        <v>0</v>
      </c>
      <c r="AC613">
        <v>0</v>
      </c>
      <c r="AD613">
        <v>1</v>
      </c>
      <c r="AE613">
        <v>1</v>
      </c>
      <c r="AF613">
        <v>2</v>
      </c>
      <c r="AG613" s="1">
        <f t="shared" si="9"/>
        <v>-0.15545454545454551</v>
      </c>
    </row>
    <row r="614" spans="1:33">
      <c r="A614">
        <v>76271</v>
      </c>
      <c r="B614">
        <v>1</v>
      </c>
      <c r="C614">
        <v>61</v>
      </c>
      <c r="D614">
        <v>3</v>
      </c>
      <c r="E614">
        <v>2</v>
      </c>
      <c r="G614">
        <v>1</v>
      </c>
      <c r="H614">
        <v>5</v>
      </c>
      <c r="I614">
        <v>5</v>
      </c>
      <c r="J614">
        <v>56</v>
      </c>
      <c r="K614">
        <v>1.45</v>
      </c>
      <c r="L614">
        <v>178</v>
      </c>
      <c r="M614">
        <v>4.5999999999999996</v>
      </c>
      <c r="N614">
        <v>61</v>
      </c>
      <c r="O614" s="1">
        <v>1.5794642857142858</v>
      </c>
      <c r="P614" s="2">
        <v>51.735726037438049</v>
      </c>
      <c r="Q614" s="1">
        <v>1.339585763469378</v>
      </c>
      <c r="R614">
        <v>2</v>
      </c>
      <c r="S614">
        <v>2</v>
      </c>
      <c r="U614">
        <v>14</v>
      </c>
      <c r="V614">
        <v>2</v>
      </c>
      <c r="W614">
        <v>3</v>
      </c>
      <c r="X614">
        <v>3</v>
      </c>
      <c r="Y614">
        <v>3</v>
      </c>
      <c r="Z614">
        <v>2</v>
      </c>
      <c r="AA614">
        <v>0</v>
      </c>
      <c r="AB614">
        <v>0</v>
      </c>
      <c r="AC614">
        <v>0</v>
      </c>
      <c r="AD614">
        <v>2</v>
      </c>
      <c r="AE614">
        <v>1</v>
      </c>
      <c r="AF614">
        <v>2</v>
      </c>
      <c r="AG614" s="1">
        <f t="shared" si="9"/>
        <v>0.12946428571428581</v>
      </c>
    </row>
    <row r="615" spans="1:33">
      <c r="A615">
        <v>76276</v>
      </c>
      <c r="B615">
        <v>1</v>
      </c>
      <c r="C615">
        <v>42</v>
      </c>
      <c r="D615">
        <v>1</v>
      </c>
      <c r="E615">
        <v>2</v>
      </c>
      <c r="G615">
        <v>2</v>
      </c>
      <c r="H615">
        <v>4</v>
      </c>
      <c r="I615">
        <v>1</v>
      </c>
      <c r="J615">
        <v>34</v>
      </c>
      <c r="K615">
        <v>0.88</v>
      </c>
      <c r="L615">
        <v>253</v>
      </c>
      <c r="M615">
        <v>6.54</v>
      </c>
      <c r="N615">
        <v>38</v>
      </c>
      <c r="O615" s="1">
        <v>0.98352941176470576</v>
      </c>
      <c r="P615" s="2">
        <v>36.873626136538974</v>
      </c>
      <c r="Q615" s="1">
        <v>0.95437620588689098</v>
      </c>
      <c r="R615">
        <v>1</v>
      </c>
      <c r="S615">
        <v>2</v>
      </c>
      <c r="U615">
        <v>77</v>
      </c>
      <c r="V615">
        <v>3</v>
      </c>
      <c r="W615">
        <v>0</v>
      </c>
      <c r="X615">
        <v>3</v>
      </c>
      <c r="Y615">
        <v>3</v>
      </c>
      <c r="Z615">
        <v>1</v>
      </c>
      <c r="AA615">
        <v>0</v>
      </c>
      <c r="AB615">
        <v>4</v>
      </c>
      <c r="AC615">
        <v>0</v>
      </c>
      <c r="AD615">
        <v>2</v>
      </c>
      <c r="AE615">
        <v>2</v>
      </c>
      <c r="AG615" s="1">
        <f t="shared" si="9"/>
        <v>0.10352941176470576</v>
      </c>
    </row>
    <row r="616" spans="1:33">
      <c r="A616">
        <v>76277</v>
      </c>
      <c r="B616">
        <v>1</v>
      </c>
      <c r="C616">
        <v>80</v>
      </c>
      <c r="D616">
        <v>3</v>
      </c>
      <c r="E616">
        <v>1</v>
      </c>
      <c r="F616">
        <v>1</v>
      </c>
      <c r="G616">
        <v>1</v>
      </c>
      <c r="H616">
        <v>3</v>
      </c>
      <c r="I616">
        <v>1</v>
      </c>
      <c r="J616">
        <v>40</v>
      </c>
      <c r="K616">
        <v>1.03</v>
      </c>
      <c r="L616">
        <v>121</v>
      </c>
      <c r="M616">
        <v>3.13</v>
      </c>
      <c r="N616">
        <v>41</v>
      </c>
      <c r="O616" s="1">
        <v>1.0557500000000002</v>
      </c>
      <c r="P616" s="2">
        <v>38.904822005739945</v>
      </c>
      <c r="Q616" s="1">
        <v>1.0017991666478037</v>
      </c>
      <c r="R616">
        <v>1</v>
      </c>
      <c r="S616">
        <v>1</v>
      </c>
      <c r="T616">
        <v>2</v>
      </c>
      <c r="U616">
        <v>4</v>
      </c>
      <c r="V616">
        <v>1</v>
      </c>
      <c r="W616">
        <v>3</v>
      </c>
      <c r="X616">
        <v>3</v>
      </c>
      <c r="Y616">
        <v>3</v>
      </c>
      <c r="Z616">
        <v>2</v>
      </c>
      <c r="AA616">
        <v>0</v>
      </c>
      <c r="AB616">
        <v>3</v>
      </c>
      <c r="AC616">
        <v>0</v>
      </c>
      <c r="AD616">
        <v>1</v>
      </c>
      <c r="AE616">
        <v>1</v>
      </c>
      <c r="AF616">
        <v>2</v>
      </c>
      <c r="AG616" s="1">
        <f t="shared" si="9"/>
        <v>2.5750000000000162E-2</v>
      </c>
    </row>
    <row r="617" spans="1:33">
      <c r="A617">
        <v>76284</v>
      </c>
      <c r="B617">
        <v>1</v>
      </c>
      <c r="C617">
        <v>29</v>
      </c>
      <c r="D617">
        <v>2</v>
      </c>
      <c r="E617">
        <v>2</v>
      </c>
      <c r="G617">
        <v>2</v>
      </c>
      <c r="H617">
        <v>1</v>
      </c>
      <c r="I617">
        <v>1</v>
      </c>
      <c r="J617">
        <v>40</v>
      </c>
      <c r="K617">
        <v>1.03</v>
      </c>
      <c r="L617">
        <v>89</v>
      </c>
      <c r="M617">
        <v>2.2999999999999998</v>
      </c>
      <c r="N617">
        <v>40</v>
      </c>
      <c r="O617" s="1">
        <v>1.03</v>
      </c>
      <c r="P617" s="2">
        <v>40.356574313959236</v>
      </c>
      <c r="Q617" s="1">
        <v>1.0391817885844503</v>
      </c>
      <c r="R617">
        <v>1</v>
      </c>
      <c r="U617">
        <v>3</v>
      </c>
      <c r="V617">
        <v>3</v>
      </c>
      <c r="W617">
        <v>0</v>
      </c>
      <c r="AA617">
        <v>5</v>
      </c>
      <c r="AB617">
        <v>0</v>
      </c>
      <c r="AC617">
        <v>0</v>
      </c>
      <c r="AD617">
        <v>1</v>
      </c>
      <c r="AE617">
        <v>2</v>
      </c>
      <c r="AG617" s="1">
        <f t="shared" si="9"/>
        <v>0</v>
      </c>
    </row>
    <row r="618" spans="1:33">
      <c r="A618">
        <v>76285</v>
      </c>
      <c r="B618">
        <v>1</v>
      </c>
      <c r="C618">
        <v>40</v>
      </c>
      <c r="D618">
        <v>3</v>
      </c>
      <c r="E618">
        <v>2</v>
      </c>
      <c r="G618">
        <v>1</v>
      </c>
      <c r="H618">
        <v>5</v>
      </c>
      <c r="I618">
        <v>1</v>
      </c>
      <c r="J618">
        <v>66</v>
      </c>
      <c r="K618">
        <v>1.71</v>
      </c>
      <c r="L618">
        <v>270</v>
      </c>
      <c r="M618">
        <v>6.98</v>
      </c>
      <c r="N618">
        <v>62</v>
      </c>
      <c r="O618" s="1">
        <v>1.6063636363636362</v>
      </c>
      <c r="P618" s="2">
        <v>70.480948692527406</v>
      </c>
      <c r="Q618" s="1">
        <v>1.8260973070336646</v>
      </c>
      <c r="R618">
        <v>1</v>
      </c>
      <c r="S618">
        <v>2</v>
      </c>
      <c r="U618">
        <v>15</v>
      </c>
      <c r="V618">
        <v>3</v>
      </c>
      <c r="W618">
        <v>2</v>
      </c>
      <c r="X618">
        <v>3</v>
      </c>
      <c r="Y618">
        <v>3</v>
      </c>
      <c r="Z618">
        <v>2</v>
      </c>
      <c r="AA618">
        <v>0</v>
      </c>
      <c r="AB618">
        <v>2</v>
      </c>
      <c r="AC618">
        <v>2</v>
      </c>
      <c r="AD618">
        <v>1</v>
      </c>
      <c r="AE618">
        <v>1</v>
      </c>
      <c r="AF618">
        <v>2</v>
      </c>
      <c r="AG618" s="1">
        <f t="shared" si="9"/>
        <v>-0.10363636363636375</v>
      </c>
    </row>
    <row r="619" spans="1:33">
      <c r="A619">
        <v>76294</v>
      </c>
      <c r="B619">
        <v>1</v>
      </c>
      <c r="C619">
        <v>72</v>
      </c>
      <c r="D619">
        <v>4</v>
      </c>
      <c r="E619">
        <v>2</v>
      </c>
      <c r="G619">
        <v>1</v>
      </c>
      <c r="H619">
        <v>2</v>
      </c>
      <c r="I619">
        <v>2</v>
      </c>
      <c r="J619">
        <v>32</v>
      </c>
      <c r="K619">
        <v>0.83</v>
      </c>
      <c r="L619">
        <v>145</v>
      </c>
      <c r="M619">
        <v>3.75</v>
      </c>
      <c r="N619">
        <v>34</v>
      </c>
      <c r="O619" s="1">
        <v>0.88187499999999996</v>
      </c>
      <c r="P619" s="2">
        <v>35.500274524743091</v>
      </c>
      <c r="Q619" s="1">
        <v>0.92078837048552387</v>
      </c>
      <c r="R619">
        <v>1</v>
      </c>
      <c r="S619">
        <v>2</v>
      </c>
      <c r="U619">
        <v>2</v>
      </c>
      <c r="V619">
        <v>3</v>
      </c>
      <c r="W619">
        <v>2</v>
      </c>
      <c r="X619">
        <v>3</v>
      </c>
      <c r="Y619">
        <v>3</v>
      </c>
      <c r="Z619">
        <v>3</v>
      </c>
      <c r="AA619">
        <v>1</v>
      </c>
      <c r="AB619">
        <v>0</v>
      </c>
      <c r="AC619">
        <v>3</v>
      </c>
      <c r="AD619">
        <v>1</v>
      </c>
      <c r="AE619">
        <v>1</v>
      </c>
      <c r="AF619">
        <v>2</v>
      </c>
      <c r="AG619" s="1">
        <f t="shared" si="9"/>
        <v>5.1875000000000004E-2</v>
      </c>
    </row>
    <row r="620" spans="1:33">
      <c r="A620">
        <v>76295</v>
      </c>
      <c r="B620">
        <v>1</v>
      </c>
      <c r="C620">
        <v>41</v>
      </c>
      <c r="D620">
        <v>3</v>
      </c>
      <c r="E620">
        <v>2</v>
      </c>
      <c r="G620">
        <v>1</v>
      </c>
      <c r="H620">
        <v>4</v>
      </c>
      <c r="I620">
        <v>4</v>
      </c>
      <c r="J620">
        <v>60</v>
      </c>
      <c r="K620">
        <v>1.55</v>
      </c>
      <c r="L620">
        <v>220</v>
      </c>
      <c r="M620">
        <v>5.69</v>
      </c>
      <c r="N620">
        <v>63</v>
      </c>
      <c r="O620" s="1">
        <v>1.6275000000000002</v>
      </c>
      <c r="P620" s="2">
        <v>60.706322228941396</v>
      </c>
      <c r="Q620" s="1">
        <v>1.5682466575809861</v>
      </c>
      <c r="R620">
        <v>2</v>
      </c>
      <c r="S620">
        <v>1</v>
      </c>
      <c r="T620">
        <v>2</v>
      </c>
      <c r="U620">
        <v>10</v>
      </c>
      <c r="V620">
        <v>4</v>
      </c>
      <c r="W620">
        <v>1</v>
      </c>
      <c r="AA620">
        <v>1</v>
      </c>
      <c r="AB620">
        <v>8</v>
      </c>
      <c r="AC620">
        <v>12</v>
      </c>
      <c r="AD620">
        <v>1</v>
      </c>
      <c r="AE620">
        <v>2</v>
      </c>
      <c r="AG620" s="1">
        <f t="shared" si="9"/>
        <v>7.7500000000000124E-2</v>
      </c>
    </row>
    <row r="621" spans="1:33">
      <c r="A621">
        <v>76302</v>
      </c>
      <c r="B621">
        <v>1</v>
      </c>
      <c r="C621">
        <v>49</v>
      </c>
      <c r="D621">
        <v>4</v>
      </c>
      <c r="E621">
        <v>2</v>
      </c>
      <c r="G621">
        <v>1</v>
      </c>
      <c r="H621">
        <v>4</v>
      </c>
      <c r="I621">
        <v>1</v>
      </c>
      <c r="J621">
        <v>67</v>
      </c>
      <c r="K621">
        <v>1.73</v>
      </c>
      <c r="L621">
        <v>197</v>
      </c>
      <c r="M621">
        <v>5.09</v>
      </c>
      <c r="N621">
        <v>68</v>
      </c>
      <c r="O621" s="1">
        <v>1.755820895522388</v>
      </c>
      <c r="P621" s="2">
        <v>62.721457854002473</v>
      </c>
      <c r="Q621" s="1">
        <v>1.619524210260064</v>
      </c>
      <c r="R621">
        <v>2</v>
      </c>
      <c r="S621">
        <v>2</v>
      </c>
      <c r="U621">
        <v>15</v>
      </c>
      <c r="V621">
        <v>2</v>
      </c>
      <c r="W621">
        <v>3</v>
      </c>
      <c r="X621">
        <v>3</v>
      </c>
      <c r="Y621">
        <v>3</v>
      </c>
      <c r="Z621">
        <v>3</v>
      </c>
      <c r="AA621">
        <v>2</v>
      </c>
      <c r="AB621">
        <v>3</v>
      </c>
      <c r="AC621">
        <v>1</v>
      </c>
      <c r="AD621">
        <v>1</v>
      </c>
      <c r="AE621">
        <v>1</v>
      </c>
      <c r="AF621">
        <v>2</v>
      </c>
      <c r="AG621" s="1">
        <f t="shared" si="9"/>
        <v>2.5820895522387977E-2</v>
      </c>
    </row>
    <row r="622" spans="1:33">
      <c r="A622">
        <v>76306</v>
      </c>
      <c r="B622">
        <v>1</v>
      </c>
      <c r="C622">
        <v>66</v>
      </c>
      <c r="D622">
        <v>3</v>
      </c>
      <c r="E622">
        <v>1</v>
      </c>
      <c r="F622">
        <v>2</v>
      </c>
      <c r="G622">
        <v>1</v>
      </c>
      <c r="H622">
        <v>5</v>
      </c>
      <c r="I622">
        <v>1</v>
      </c>
      <c r="J622">
        <v>65</v>
      </c>
      <c r="K622">
        <v>1.68</v>
      </c>
      <c r="L622">
        <v>179</v>
      </c>
      <c r="M622">
        <v>4.63</v>
      </c>
      <c r="N622">
        <v>59</v>
      </c>
      <c r="O622" s="1">
        <v>1.5249230769230768</v>
      </c>
      <c r="P622" s="2">
        <v>66.178855703891969</v>
      </c>
      <c r="Q622" s="1">
        <v>1.7104688858852077</v>
      </c>
      <c r="R622">
        <v>2</v>
      </c>
      <c r="S622">
        <v>2</v>
      </c>
      <c r="U622">
        <v>15</v>
      </c>
      <c r="V622">
        <v>2</v>
      </c>
      <c r="W622">
        <v>1</v>
      </c>
      <c r="X622">
        <v>3</v>
      </c>
      <c r="Y622">
        <v>3</v>
      </c>
      <c r="Z622">
        <v>3</v>
      </c>
      <c r="AA622">
        <v>2</v>
      </c>
      <c r="AB622">
        <v>1</v>
      </c>
      <c r="AC622">
        <v>0</v>
      </c>
      <c r="AD622">
        <v>1</v>
      </c>
      <c r="AE622">
        <v>1</v>
      </c>
      <c r="AF622">
        <v>2</v>
      </c>
      <c r="AG622" s="1">
        <f t="shared" si="9"/>
        <v>-0.15507692307692311</v>
      </c>
    </row>
    <row r="623" spans="1:33">
      <c r="A623">
        <v>76325</v>
      </c>
      <c r="B623">
        <v>1</v>
      </c>
      <c r="C623">
        <v>64</v>
      </c>
      <c r="D623">
        <v>2</v>
      </c>
      <c r="E623">
        <v>1</v>
      </c>
      <c r="F623">
        <v>2</v>
      </c>
      <c r="G623">
        <v>2</v>
      </c>
      <c r="H623">
        <v>3</v>
      </c>
      <c r="I623">
        <v>3</v>
      </c>
      <c r="J623">
        <v>44</v>
      </c>
      <c r="K623">
        <v>1.1399999999999999</v>
      </c>
      <c r="L623">
        <v>223</v>
      </c>
      <c r="M623">
        <v>5.77</v>
      </c>
      <c r="N623">
        <v>51</v>
      </c>
      <c r="O623" s="1">
        <v>1.3213636363636363</v>
      </c>
      <c r="P623" s="2">
        <v>42.579330217624758</v>
      </c>
      <c r="Q623" s="1">
        <v>1.1031917374566413</v>
      </c>
      <c r="R623">
        <v>1</v>
      </c>
      <c r="S623">
        <v>1</v>
      </c>
      <c r="T623">
        <v>2</v>
      </c>
      <c r="U623">
        <v>2</v>
      </c>
      <c r="V623">
        <v>4</v>
      </c>
      <c r="W623">
        <v>0</v>
      </c>
      <c r="AA623">
        <v>1</v>
      </c>
      <c r="AB623">
        <v>3</v>
      </c>
      <c r="AC623">
        <v>0</v>
      </c>
      <c r="AD623">
        <v>1</v>
      </c>
      <c r="AE623">
        <v>1</v>
      </c>
      <c r="AF623">
        <v>2</v>
      </c>
      <c r="AG623" s="1">
        <f t="shared" si="9"/>
        <v>0.18136363636363639</v>
      </c>
    </row>
    <row r="624" spans="1:33">
      <c r="A624">
        <v>76326</v>
      </c>
      <c r="B624">
        <v>1</v>
      </c>
      <c r="C624">
        <v>32</v>
      </c>
      <c r="D624">
        <v>2</v>
      </c>
      <c r="E624">
        <v>2</v>
      </c>
      <c r="G624">
        <v>2</v>
      </c>
      <c r="H624">
        <v>4</v>
      </c>
      <c r="I624">
        <v>1</v>
      </c>
      <c r="J624">
        <v>29</v>
      </c>
      <c r="K624">
        <v>0.75</v>
      </c>
      <c r="L624">
        <v>154</v>
      </c>
      <c r="M624">
        <v>3.98</v>
      </c>
      <c r="N624">
        <v>34</v>
      </c>
      <c r="O624" s="1">
        <v>0.87931034482758619</v>
      </c>
      <c r="P624" s="2">
        <v>32.381061037267294</v>
      </c>
      <c r="Q624" s="1">
        <v>0.83744123372242996</v>
      </c>
      <c r="R624">
        <v>1</v>
      </c>
      <c r="U624">
        <v>9</v>
      </c>
      <c r="V624">
        <v>4</v>
      </c>
      <c r="W624">
        <v>2</v>
      </c>
      <c r="X624">
        <v>3</v>
      </c>
      <c r="Y624">
        <v>3</v>
      </c>
      <c r="Z624">
        <v>2</v>
      </c>
      <c r="AA624">
        <v>6</v>
      </c>
      <c r="AB624">
        <v>5</v>
      </c>
      <c r="AC624">
        <v>0</v>
      </c>
      <c r="AD624">
        <v>1</v>
      </c>
      <c r="AE624">
        <v>1</v>
      </c>
      <c r="AF624">
        <v>2</v>
      </c>
      <c r="AG624" s="1">
        <f t="shared" si="9"/>
        <v>0.12931034482758619</v>
      </c>
    </row>
    <row r="625" spans="1:33">
      <c r="A625">
        <v>76335</v>
      </c>
      <c r="B625">
        <v>1</v>
      </c>
      <c r="C625">
        <v>65</v>
      </c>
      <c r="D625">
        <v>4</v>
      </c>
      <c r="E625">
        <v>2</v>
      </c>
      <c r="G625">
        <v>1</v>
      </c>
      <c r="H625">
        <v>5</v>
      </c>
      <c r="I625">
        <v>1</v>
      </c>
      <c r="J625">
        <v>32</v>
      </c>
      <c r="K625">
        <v>0.83</v>
      </c>
      <c r="L625">
        <v>182</v>
      </c>
      <c r="M625">
        <v>4.71</v>
      </c>
      <c r="N625">
        <v>38</v>
      </c>
      <c r="O625" s="1">
        <v>0.98562499999999997</v>
      </c>
      <c r="P625" s="2">
        <v>45.442713231281729</v>
      </c>
      <c r="Q625" s="1">
        <v>1.1786703744363698</v>
      </c>
      <c r="R625">
        <v>1</v>
      </c>
      <c r="S625">
        <v>2</v>
      </c>
      <c r="U625">
        <v>7</v>
      </c>
      <c r="V625">
        <v>2</v>
      </c>
      <c r="W625">
        <v>3</v>
      </c>
      <c r="X625">
        <v>3</v>
      </c>
      <c r="Y625">
        <v>3</v>
      </c>
      <c r="Z625">
        <v>3</v>
      </c>
      <c r="AA625">
        <v>6</v>
      </c>
      <c r="AB625">
        <v>0</v>
      </c>
      <c r="AC625">
        <v>5</v>
      </c>
      <c r="AD625">
        <v>1</v>
      </c>
      <c r="AE625">
        <v>1</v>
      </c>
      <c r="AF625">
        <v>2</v>
      </c>
      <c r="AG625" s="1">
        <f t="shared" si="9"/>
        <v>0.15562500000000001</v>
      </c>
    </row>
    <row r="626" spans="1:33">
      <c r="A626">
        <v>76349</v>
      </c>
      <c r="B626">
        <v>1</v>
      </c>
      <c r="C626">
        <v>38</v>
      </c>
      <c r="D626">
        <v>3</v>
      </c>
      <c r="E626">
        <v>2</v>
      </c>
      <c r="G626">
        <v>1</v>
      </c>
      <c r="H626">
        <v>2</v>
      </c>
      <c r="I626">
        <v>4</v>
      </c>
      <c r="J626">
        <v>53</v>
      </c>
      <c r="K626">
        <v>1.37</v>
      </c>
      <c r="L626">
        <v>180</v>
      </c>
      <c r="M626">
        <v>4.6500000000000004</v>
      </c>
      <c r="N626">
        <v>56</v>
      </c>
      <c r="O626" s="1">
        <v>1.4475471698113207</v>
      </c>
      <c r="P626" s="2">
        <v>52.28976332690975</v>
      </c>
      <c r="Q626" s="1">
        <v>1.3516410520352145</v>
      </c>
      <c r="R626">
        <v>2</v>
      </c>
      <c r="U626">
        <v>4</v>
      </c>
      <c r="V626">
        <v>4</v>
      </c>
      <c r="W626">
        <v>1</v>
      </c>
      <c r="X626">
        <v>4</v>
      </c>
      <c r="Y626">
        <v>4</v>
      </c>
      <c r="Z626">
        <v>4</v>
      </c>
      <c r="AB626">
        <v>0</v>
      </c>
      <c r="AC626">
        <v>30</v>
      </c>
      <c r="AD626">
        <v>2</v>
      </c>
      <c r="AE626">
        <v>2</v>
      </c>
      <c r="AG626" s="1">
        <f t="shared" si="9"/>
        <v>7.7547169811320593E-2</v>
      </c>
    </row>
    <row r="627" spans="1:33">
      <c r="A627">
        <v>76354</v>
      </c>
      <c r="B627">
        <v>1</v>
      </c>
      <c r="C627">
        <v>54</v>
      </c>
      <c r="D627">
        <v>1</v>
      </c>
      <c r="E627">
        <v>2</v>
      </c>
      <c r="G627">
        <v>1</v>
      </c>
      <c r="H627">
        <v>3</v>
      </c>
      <c r="I627">
        <v>6</v>
      </c>
      <c r="J627">
        <v>63</v>
      </c>
      <c r="K627">
        <v>1.63</v>
      </c>
      <c r="L627">
        <v>144</v>
      </c>
      <c r="M627">
        <v>3.72</v>
      </c>
      <c r="N627">
        <v>65</v>
      </c>
      <c r="O627" s="1">
        <v>1.6817460317460315</v>
      </c>
      <c r="P627" s="2">
        <v>69.998928998868166</v>
      </c>
      <c r="Q627" s="1">
        <v>1.8110834010818271</v>
      </c>
      <c r="R627">
        <v>1</v>
      </c>
      <c r="S627">
        <v>2</v>
      </c>
      <c r="U627">
        <v>4</v>
      </c>
      <c r="V627">
        <v>3</v>
      </c>
      <c r="W627">
        <v>2</v>
      </c>
      <c r="X627">
        <v>3</v>
      </c>
      <c r="Y627">
        <v>3</v>
      </c>
      <c r="Z627">
        <v>3</v>
      </c>
      <c r="AA627">
        <v>1</v>
      </c>
      <c r="AB627">
        <v>1</v>
      </c>
      <c r="AC627">
        <v>0</v>
      </c>
      <c r="AD627">
        <v>1</v>
      </c>
      <c r="AE627">
        <v>1</v>
      </c>
      <c r="AF627">
        <v>2</v>
      </c>
      <c r="AG627" s="1">
        <f t="shared" si="9"/>
        <v>5.1746031746031651E-2</v>
      </c>
    </row>
    <row r="628" spans="1:33">
      <c r="A628">
        <v>76365</v>
      </c>
      <c r="B628">
        <v>1</v>
      </c>
      <c r="C628">
        <v>55</v>
      </c>
      <c r="D628">
        <v>4</v>
      </c>
      <c r="E628">
        <v>2</v>
      </c>
      <c r="G628">
        <v>2</v>
      </c>
      <c r="H628">
        <v>3</v>
      </c>
      <c r="I628">
        <v>1</v>
      </c>
      <c r="J628">
        <v>50</v>
      </c>
      <c r="K628">
        <v>1.29</v>
      </c>
      <c r="L628">
        <v>196</v>
      </c>
      <c r="M628">
        <v>5.07</v>
      </c>
      <c r="N628">
        <v>55</v>
      </c>
      <c r="O628" s="1">
        <v>1.419</v>
      </c>
      <c r="P628" s="2">
        <v>45.098207148513318</v>
      </c>
      <c r="Q628" s="1">
        <v>1.1635337444316436</v>
      </c>
      <c r="R628">
        <v>1</v>
      </c>
      <c r="S628">
        <v>2</v>
      </c>
      <c r="U628">
        <v>14</v>
      </c>
      <c r="V628">
        <v>3</v>
      </c>
      <c r="W628">
        <v>0</v>
      </c>
      <c r="X628">
        <v>3</v>
      </c>
      <c r="Y628">
        <v>2</v>
      </c>
      <c r="Z628">
        <v>1</v>
      </c>
      <c r="AB628">
        <v>0</v>
      </c>
      <c r="AC628">
        <v>1</v>
      </c>
      <c r="AD628">
        <v>2</v>
      </c>
      <c r="AE628">
        <v>1</v>
      </c>
      <c r="AF628">
        <v>2</v>
      </c>
      <c r="AG628" s="1">
        <f t="shared" si="9"/>
        <v>0.129</v>
      </c>
    </row>
    <row r="629" spans="1:33">
      <c r="A629">
        <v>76367</v>
      </c>
      <c r="B629">
        <v>1</v>
      </c>
      <c r="C629">
        <v>42</v>
      </c>
      <c r="D629">
        <v>3</v>
      </c>
      <c r="E629">
        <v>2</v>
      </c>
      <c r="G629">
        <v>1</v>
      </c>
      <c r="H629">
        <v>5</v>
      </c>
      <c r="I629">
        <v>6</v>
      </c>
      <c r="J629">
        <v>47</v>
      </c>
      <c r="K629">
        <v>1.22</v>
      </c>
      <c r="L629">
        <v>203</v>
      </c>
      <c r="M629">
        <v>5.25</v>
      </c>
      <c r="N629">
        <v>45</v>
      </c>
      <c r="O629" s="1">
        <v>1.1680851063829787</v>
      </c>
      <c r="P629" s="2">
        <v>50.842251074983722</v>
      </c>
      <c r="Q629" s="1">
        <v>1.3197350279038327</v>
      </c>
      <c r="R629">
        <v>2</v>
      </c>
      <c r="S629">
        <v>2</v>
      </c>
      <c r="U629">
        <v>14</v>
      </c>
      <c r="V629">
        <v>2</v>
      </c>
      <c r="W629">
        <v>3</v>
      </c>
      <c r="X629">
        <v>3</v>
      </c>
      <c r="Y629">
        <v>3</v>
      </c>
      <c r="Z629">
        <v>3</v>
      </c>
      <c r="AA629">
        <v>7</v>
      </c>
      <c r="AB629">
        <v>0</v>
      </c>
      <c r="AC629">
        <v>0</v>
      </c>
      <c r="AD629">
        <v>1</v>
      </c>
      <c r="AE629">
        <v>1</v>
      </c>
      <c r="AF629">
        <v>2</v>
      </c>
      <c r="AG629" s="1">
        <f t="shared" si="9"/>
        <v>-5.1914893617021285E-2</v>
      </c>
    </row>
    <row r="630" spans="1:33">
      <c r="A630">
        <v>76369</v>
      </c>
      <c r="B630">
        <v>1</v>
      </c>
      <c r="C630">
        <v>31</v>
      </c>
      <c r="D630">
        <v>3</v>
      </c>
      <c r="E630">
        <v>2</v>
      </c>
      <c r="G630">
        <v>1</v>
      </c>
      <c r="H630">
        <v>5</v>
      </c>
      <c r="I630">
        <v>5</v>
      </c>
      <c r="J630">
        <v>62</v>
      </c>
      <c r="K630">
        <v>1.6</v>
      </c>
      <c r="L630">
        <v>205</v>
      </c>
      <c r="M630">
        <v>5.3</v>
      </c>
      <c r="N630">
        <v>68</v>
      </c>
      <c r="O630" s="1">
        <v>1.7548387096774196</v>
      </c>
      <c r="P630" s="2">
        <v>66.260228268400212</v>
      </c>
      <c r="Q630" s="1">
        <v>1.7099413746683925</v>
      </c>
      <c r="R630">
        <v>1</v>
      </c>
      <c r="U630">
        <v>6</v>
      </c>
      <c r="V630">
        <v>2</v>
      </c>
      <c r="W630">
        <v>2</v>
      </c>
      <c r="X630">
        <v>3</v>
      </c>
      <c r="Y630">
        <v>3</v>
      </c>
      <c r="Z630">
        <v>3</v>
      </c>
      <c r="AA630">
        <v>1</v>
      </c>
      <c r="AB630">
        <v>30</v>
      </c>
      <c r="AC630">
        <v>7</v>
      </c>
      <c r="AD630">
        <v>1</v>
      </c>
      <c r="AE630">
        <v>2</v>
      </c>
      <c r="AG630" s="1">
        <f t="shared" si="9"/>
        <v>0.15483870967741953</v>
      </c>
    </row>
    <row r="631" spans="1:33">
      <c r="A631">
        <v>76377</v>
      </c>
      <c r="B631">
        <v>1</v>
      </c>
      <c r="C631">
        <v>36</v>
      </c>
      <c r="D631">
        <v>3</v>
      </c>
      <c r="E631">
        <v>2</v>
      </c>
      <c r="G631">
        <v>1</v>
      </c>
      <c r="H631">
        <v>3</v>
      </c>
      <c r="I631">
        <v>3</v>
      </c>
      <c r="J631">
        <v>34</v>
      </c>
      <c r="K631">
        <v>0.88</v>
      </c>
      <c r="L631">
        <v>190</v>
      </c>
      <c r="M631">
        <v>4.91</v>
      </c>
      <c r="N631">
        <v>28</v>
      </c>
      <c r="O631" s="1">
        <v>0.7247058823529412</v>
      </c>
      <c r="P631" s="2">
        <v>40.233172597647105</v>
      </c>
      <c r="Q631" s="1">
        <v>1.0413291731155723</v>
      </c>
      <c r="R631">
        <v>2</v>
      </c>
      <c r="U631">
        <v>7</v>
      </c>
      <c r="V631">
        <v>4</v>
      </c>
      <c r="W631">
        <v>1</v>
      </c>
      <c r="X631">
        <v>3</v>
      </c>
      <c r="Y631">
        <v>3</v>
      </c>
      <c r="Z631">
        <v>1</v>
      </c>
      <c r="AA631">
        <v>0</v>
      </c>
      <c r="AC631">
        <v>120</v>
      </c>
      <c r="AD631">
        <v>1</v>
      </c>
      <c r="AE631">
        <v>2</v>
      </c>
      <c r="AG631" s="1">
        <f t="shared" si="9"/>
        <v>-0.1552941176470588</v>
      </c>
    </row>
    <row r="632" spans="1:33">
      <c r="A632">
        <v>76383</v>
      </c>
      <c r="B632">
        <v>1</v>
      </c>
      <c r="C632">
        <v>23</v>
      </c>
      <c r="D632">
        <v>3</v>
      </c>
      <c r="E632">
        <v>2</v>
      </c>
      <c r="G632">
        <v>1</v>
      </c>
      <c r="H632">
        <v>4</v>
      </c>
      <c r="I632">
        <v>5</v>
      </c>
      <c r="J632">
        <v>30</v>
      </c>
      <c r="K632">
        <v>0.78</v>
      </c>
      <c r="L632">
        <v>213</v>
      </c>
      <c r="M632">
        <v>5.51</v>
      </c>
      <c r="N632">
        <v>27</v>
      </c>
      <c r="O632" s="1">
        <v>0.70200000000000007</v>
      </c>
      <c r="P632" s="2">
        <v>33.168900620759516</v>
      </c>
      <c r="Q632" s="1">
        <v>0.86239141613974746</v>
      </c>
      <c r="R632">
        <v>2</v>
      </c>
      <c r="U632">
        <v>10</v>
      </c>
      <c r="V632">
        <v>3</v>
      </c>
      <c r="W632">
        <v>3</v>
      </c>
      <c r="X632">
        <v>3</v>
      </c>
      <c r="Y632">
        <v>3</v>
      </c>
      <c r="Z632">
        <v>3</v>
      </c>
      <c r="AA632">
        <v>2</v>
      </c>
      <c r="AB632">
        <v>6</v>
      </c>
      <c r="AC632">
        <v>6</v>
      </c>
      <c r="AD632">
        <v>1</v>
      </c>
      <c r="AE632">
        <v>1</v>
      </c>
      <c r="AF632">
        <v>2</v>
      </c>
      <c r="AG632" s="1">
        <f t="shared" si="9"/>
        <v>-7.7999999999999958E-2</v>
      </c>
    </row>
    <row r="633" spans="1:33">
      <c r="A633">
        <v>76385</v>
      </c>
      <c r="B633">
        <v>1</v>
      </c>
      <c r="C633">
        <v>57</v>
      </c>
      <c r="D633">
        <v>6</v>
      </c>
      <c r="E633">
        <v>2</v>
      </c>
      <c r="G633">
        <v>2</v>
      </c>
      <c r="H633">
        <v>4</v>
      </c>
      <c r="I633">
        <v>3</v>
      </c>
      <c r="J633">
        <v>51</v>
      </c>
      <c r="K633">
        <v>1.32</v>
      </c>
      <c r="L633">
        <v>190</v>
      </c>
      <c r="M633">
        <v>4.91</v>
      </c>
      <c r="N633">
        <v>56</v>
      </c>
      <c r="O633" s="1">
        <v>1.4494117647058824</v>
      </c>
      <c r="P633" s="2">
        <v>46.947842744200869</v>
      </c>
      <c r="Q633" s="1">
        <v>1.2151206357322579</v>
      </c>
      <c r="R633">
        <v>1</v>
      </c>
      <c r="S633">
        <v>2</v>
      </c>
      <c r="U633">
        <v>77</v>
      </c>
      <c r="V633">
        <v>3</v>
      </c>
      <c r="W633">
        <v>2</v>
      </c>
      <c r="X633">
        <v>3</v>
      </c>
      <c r="Y633">
        <v>3</v>
      </c>
      <c r="Z633">
        <v>3</v>
      </c>
      <c r="AA633">
        <v>0</v>
      </c>
      <c r="AB633">
        <v>2</v>
      </c>
      <c r="AC633">
        <v>0</v>
      </c>
      <c r="AD633">
        <v>1</v>
      </c>
      <c r="AE633">
        <v>1</v>
      </c>
      <c r="AF633">
        <v>2</v>
      </c>
      <c r="AG633" s="1">
        <f t="shared" si="9"/>
        <v>0.12941176470588234</v>
      </c>
    </row>
    <row r="634" spans="1:33">
      <c r="A634">
        <v>76390</v>
      </c>
      <c r="B634">
        <v>1</v>
      </c>
      <c r="C634">
        <v>23</v>
      </c>
      <c r="D634">
        <v>2</v>
      </c>
      <c r="E634">
        <v>2</v>
      </c>
      <c r="G634">
        <v>2</v>
      </c>
      <c r="H634">
        <v>5</v>
      </c>
      <c r="I634">
        <v>5</v>
      </c>
      <c r="J634">
        <v>44</v>
      </c>
      <c r="K634">
        <v>1.1399999999999999</v>
      </c>
      <c r="L634">
        <v>153</v>
      </c>
      <c r="M634">
        <v>3.96</v>
      </c>
      <c r="N634">
        <v>51</v>
      </c>
      <c r="O634" s="1">
        <v>1.3213636363636363</v>
      </c>
      <c r="P634" s="2">
        <v>44.567432725149288</v>
      </c>
      <c r="Q634" s="1">
        <v>1.1547016660606859</v>
      </c>
      <c r="R634">
        <v>1</v>
      </c>
      <c r="U634">
        <v>2</v>
      </c>
      <c r="V634">
        <v>3</v>
      </c>
      <c r="W634">
        <v>3</v>
      </c>
      <c r="X634">
        <v>3</v>
      </c>
      <c r="Y634">
        <v>3</v>
      </c>
      <c r="Z634">
        <v>3</v>
      </c>
      <c r="AA634">
        <v>2</v>
      </c>
      <c r="AB634">
        <v>10</v>
      </c>
      <c r="AC634">
        <v>20</v>
      </c>
      <c r="AD634">
        <v>1</v>
      </c>
      <c r="AE634">
        <v>1</v>
      </c>
      <c r="AF634">
        <v>2</v>
      </c>
      <c r="AG634" s="1">
        <f t="shared" si="9"/>
        <v>0.18136363636363639</v>
      </c>
    </row>
    <row r="635" spans="1:33">
      <c r="A635">
        <v>76395</v>
      </c>
      <c r="B635">
        <v>1</v>
      </c>
      <c r="C635">
        <v>71</v>
      </c>
      <c r="D635">
        <v>4</v>
      </c>
      <c r="E635">
        <v>2</v>
      </c>
      <c r="G635">
        <v>1</v>
      </c>
      <c r="H635">
        <v>3</v>
      </c>
      <c r="I635">
        <v>1</v>
      </c>
      <c r="J635">
        <v>45</v>
      </c>
      <c r="K635">
        <v>1.1599999999999999</v>
      </c>
      <c r="L635">
        <v>128</v>
      </c>
      <c r="M635">
        <v>3.31</v>
      </c>
      <c r="N635">
        <v>40</v>
      </c>
      <c r="O635" s="1">
        <v>1.0311111111111111</v>
      </c>
      <c r="P635" s="2">
        <v>41.071670159793328</v>
      </c>
      <c r="Q635" s="1">
        <v>1.058736386341339</v>
      </c>
      <c r="R635">
        <v>1</v>
      </c>
      <c r="S635">
        <v>2</v>
      </c>
      <c r="U635">
        <v>7</v>
      </c>
      <c r="V635">
        <v>2</v>
      </c>
      <c r="W635">
        <v>1</v>
      </c>
      <c r="X635">
        <v>2</v>
      </c>
      <c r="Y635">
        <v>2</v>
      </c>
      <c r="Z635">
        <v>2</v>
      </c>
      <c r="AA635">
        <v>2</v>
      </c>
      <c r="AB635">
        <v>1</v>
      </c>
      <c r="AC635">
        <v>0</v>
      </c>
      <c r="AD635">
        <v>1</v>
      </c>
      <c r="AE635">
        <v>1</v>
      </c>
      <c r="AF635">
        <v>2</v>
      </c>
      <c r="AG635" s="1">
        <f t="shared" si="9"/>
        <v>-0.12888888888888883</v>
      </c>
    </row>
    <row r="636" spans="1:33">
      <c r="A636">
        <v>76397</v>
      </c>
      <c r="B636">
        <v>1</v>
      </c>
      <c r="C636">
        <v>69</v>
      </c>
      <c r="D636">
        <v>1</v>
      </c>
      <c r="E636">
        <v>2</v>
      </c>
      <c r="G636">
        <v>1</v>
      </c>
      <c r="H636">
        <v>2</v>
      </c>
      <c r="I636">
        <v>1</v>
      </c>
      <c r="J636">
        <v>40</v>
      </c>
      <c r="K636">
        <v>1.03</v>
      </c>
      <c r="L636">
        <v>286</v>
      </c>
      <c r="M636">
        <v>7.4</v>
      </c>
      <c r="N636">
        <v>34</v>
      </c>
      <c r="O636" s="1">
        <v>0.87550000000000006</v>
      </c>
      <c r="P636" s="2">
        <v>40.177236184569544</v>
      </c>
      <c r="Q636" s="1">
        <v>1.0345638317526658</v>
      </c>
      <c r="R636">
        <v>1</v>
      </c>
      <c r="S636">
        <v>2</v>
      </c>
      <c r="U636">
        <v>4</v>
      </c>
      <c r="V636">
        <v>4</v>
      </c>
      <c r="W636">
        <v>2</v>
      </c>
      <c r="AA636">
        <v>1</v>
      </c>
      <c r="AB636">
        <v>0</v>
      </c>
      <c r="AC636">
        <v>0</v>
      </c>
      <c r="AD636">
        <v>1</v>
      </c>
      <c r="AE636">
        <v>1</v>
      </c>
      <c r="AF636">
        <v>2</v>
      </c>
      <c r="AG636" s="1">
        <f t="shared" si="9"/>
        <v>-0.15449999999999997</v>
      </c>
    </row>
    <row r="637" spans="1:33">
      <c r="A637">
        <v>76400</v>
      </c>
      <c r="B637">
        <v>1</v>
      </c>
      <c r="C637">
        <v>61</v>
      </c>
      <c r="D637">
        <v>2</v>
      </c>
      <c r="E637">
        <v>2</v>
      </c>
      <c r="G637">
        <v>2</v>
      </c>
      <c r="H637">
        <v>5</v>
      </c>
      <c r="I637">
        <v>1</v>
      </c>
      <c r="J637">
        <v>39</v>
      </c>
      <c r="K637">
        <v>1.01</v>
      </c>
      <c r="L637">
        <v>178</v>
      </c>
      <c r="M637">
        <v>4.5999999999999996</v>
      </c>
      <c r="N637">
        <v>47</v>
      </c>
      <c r="O637" s="1">
        <v>1.2171794871794872</v>
      </c>
      <c r="P637" s="2">
        <v>44.006918801093192</v>
      </c>
      <c r="Q637" s="1">
        <v>1.1396663586949776</v>
      </c>
      <c r="R637">
        <v>1</v>
      </c>
      <c r="S637">
        <v>2</v>
      </c>
      <c r="U637">
        <v>14</v>
      </c>
      <c r="V637">
        <v>3</v>
      </c>
      <c r="W637">
        <v>3</v>
      </c>
      <c r="X637">
        <v>3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1</v>
      </c>
      <c r="AE637">
        <v>1</v>
      </c>
      <c r="AF637">
        <v>2</v>
      </c>
      <c r="AG637" s="1">
        <f t="shared" si="9"/>
        <v>0.2071794871794872</v>
      </c>
    </row>
    <row r="638" spans="1:33">
      <c r="A638">
        <v>76406</v>
      </c>
      <c r="B638">
        <v>1</v>
      </c>
      <c r="C638">
        <v>36</v>
      </c>
      <c r="D638">
        <v>7</v>
      </c>
      <c r="E638">
        <v>2</v>
      </c>
      <c r="G638">
        <v>1</v>
      </c>
      <c r="H638">
        <v>4</v>
      </c>
      <c r="I638">
        <v>6</v>
      </c>
      <c r="J638">
        <v>47</v>
      </c>
      <c r="K638">
        <v>1.22</v>
      </c>
      <c r="L638">
        <v>168</v>
      </c>
      <c r="M638">
        <v>4.34</v>
      </c>
      <c r="N638">
        <v>46</v>
      </c>
      <c r="O638" s="1">
        <v>1.1940425531914893</v>
      </c>
      <c r="P638" s="2">
        <v>53.587060776243014</v>
      </c>
      <c r="Q638" s="1">
        <v>1.3909832797237547</v>
      </c>
      <c r="R638">
        <v>2</v>
      </c>
      <c r="U638">
        <v>6</v>
      </c>
      <c r="V638">
        <v>3</v>
      </c>
      <c r="W638">
        <v>3</v>
      </c>
      <c r="X638">
        <v>3</v>
      </c>
      <c r="Y638">
        <v>3</v>
      </c>
      <c r="Z638">
        <v>1</v>
      </c>
      <c r="AA638">
        <v>17</v>
      </c>
      <c r="AB638">
        <v>0</v>
      </c>
      <c r="AC638">
        <v>0</v>
      </c>
      <c r="AD638">
        <v>1</v>
      </c>
      <c r="AE638">
        <v>1</v>
      </c>
      <c r="AF638">
        <v>1</v>
      </c>
      <c r="AG638" s="1">
        <f t="shared" si="9"/>
        <v>-2.5957446808510642E-2</v>
      </c>
    </row>
    <row r="639" spans="1:33">
      <c r="A639">
        <v>76408</v>
      </c>
      <c r="B639">
        <v>1</v>
      </c>
      <c r="C639">
        <v>48</v>
      </c>
      <c r="D639">
        <v>4</v>
      </c>
      <c r="E639">
        <v>2</v>
      </c>
      <c r="G639">
        <v>1</v>
      </c>
      <c r="H639">
        <v>2</v>
      </c>
      <c r="I639">
        <v>5</v>
      </c>
      <c r="J639">
        <v>53</v>
      </c>
      <c r="K639">
        <v>1.37</v>
      </c>
      <c r="L639">
        <v>165</v>
      </c>
      <c r="M639">
        <v>4.2699999999999996</v>
      </c>
      <c r="N639">
        <v>52</v>
      </c>
      <c r="O639" s="1">
        <v>1.3441509433962266</v>
      </c>
      <c r="P639" s="2">
        <v>55.175361360704613</v>
      </c>
      <c r="Q639" s="1">
        <v>1.4262310389465156</v>
      </c>
      <c r="R639">
        <v>1</v>
      </c>
      <c r="S639">
        <v>2</v>
      </c>
      <c r="U639">
        <v>3</v>
      </c>
      <c r="V639">
        <v>3</v>
      </c>
      <c r="W639">
        <v>2</v>
      </c>
      <c r="AA639">
        <v>3</v>
      </c>
      <c r="AB639">
        <v>0</v>
      </c>
      <c r="AC639">
        <v>1</v>
      </c>
      <c r="AD639">
        <v>1</v>
      </c>
      <c r="AE639">
        <v>2</v>
      </c>
      <c r="AG639" s="1">
        <f t="shared" si="9"/>
        <v>-2.5849056603773457E-2</v>
      </c>
    </row>
    <row r="640" spans="1:33">
      <c r="A640">
        <v>76415</v>
      </c>
      <c r="B640">
        <v>1</v>
      </c>
      <c r="C640">
        <v>25</v>
      </c>
      <c r="D640">
        <v>6</v>
      </c>
      <c r="E640">
        <v>2</v>
      </c>
      <c r="G640">
        <v>1</v>
      </c>
      <c r="H640">
        <v>5</v>
      </c>
      <c r="I640">
        <v>5</v>
      </c>
      <c r="J640">
        <v>43</v>
      </c>
      <c r="K640">
        <v>1.1100000000000001</v>
      </c>
      <c r="L640">
        <v>151</v>
      </c>
      <c r="M640">
        <v>3.9</v>
      </c>
      <c r="N640">
        <v>45</v>
      </c>
      <c r="O640" s="1">
        <v>1.1616279069767443</v>
      </c>
      <c r="P640" s="2">
        <v>39.292843661285559</v>
      </c>
      <c r="Q640" s="1">
        <v>1.0143036386983018</v>
      </c>
      <c r="R640">
        <v>2</v>
      </c>
      <c r="U640">
        <v>5</v>
      </c>
      <c r="V640">
        <v>2</v>
      </c>
      <c r="W640">
        <v>0</v>
      </c>
      <c r="X640">
        <v>3</v>
      </c>
      <c r="Y640">
        <v>2</v>
      </c>
      <c r="Z640">
        <v>1</v>
      </c>
      <c r="AA640">
        <v>1</v>
      </c>
      <c r="AB640">
        <v>2</v>
      </c>
      <c r="AC640">
        <v>12</v>
      </c>
      <c r="AD640">
        <v>1</v>
      </c>
      <c r="AE640">
        <v>2</v>
      </c>
      <c r="AG640" s="1">
        <f t="shared" si="9"/>
        <v>5.1627906976744242E-2</v>
      </c>
    </row>
    <row r="641" spans="1:33">
      <c r="A641">
        <v>76418</v>
      </c>
      <c r="B641">
        <v>1</v>
      </c>
      <c r="C641">
        <v>40</v>
      </c>
      <c r="D641">
        <v>4</v>
      </c>
      <c r="E641">
        <v>1</v>
      </c>
      <c r="F641">
        <v>1</v>
      </c>
      <c r="G641">
        <v>2</v>
      </c>
      <c r="H641">
        <v>5</v>
      </c>
      <c r="I641">
        <v>1</v>
      </c>
      <c r="J641">
        <v>35</v>
      </c>
      <c r="K641">
        <v>0.91</v>
      </c>
      <c r="L641">
        <v>94</v>
      </c>
      <c r="M641">
        <v>2.4300000000000002</v>
      </c>
      <c r="N641">
        <v>35</v>
      </c>
      <c r="O641" s="1">
        <v>0.91</v>
      </c>
      <c r="P641" s="2">
        <v>34.762907127777815</v>
      </c>
      <c r="Q641" s="1">
        <v>0.90383558532222319</v>
      </c>
      <c r="R641">
        <v>1</v>
      </c>
      <c r="S641">
        <v>2</v>
      </c>
      <c r="U641">
        <v>15</v>
      </c>
      <c r="V641">
        <v>4</v>
      </c>
      <c r="W641">
        <v>1</v>
      </c>
      <c r="X641">
        <v>3</v>
      </c>
      <c r="Y641">
        <v>3</v>
      </c>
      <c r="Z641">
        <v>3</v>
      </c>
      <c r="AA641">
        <v>0</v>
      </c>
      <c r="AB641">
        <v>0</v>
      </c>
      <c r="AC641">
        <v>10</v>
      </c>
      <c r="AD641">
        <v>1</v>
      </c>
      <c r="AE641">
        <v>1</v>
      </c>
      <c r="AF641">
        <v>2</v>
      </c>
      <c r="AG641" s="1">
        <f t="shared" si="9"/>
        <v>0</v>
      </c>
    </row>
    <row r="642" spans="1:33">
      <c r="A642">
        <v>76422</v>
      </c>
      <c r="B642">
        <v>1</v>
      </c>
      <c r="C642">
        <v>69</v>
      </c>
      <c r="D642">
        <v>4</v>
      </c>
      <c r="E642">
        <v>1</v>
      </c>
      <c r="F642">
        <v>2</v>
      </c>
      <c r="G642">
        <v>1</v>
      </c>
      <c r="H642">
        <v>2</v>
      </c>
      <c r="I642">
        <v>1</v>
      </c>
      <c r="J642">
        <v>55</v>
      </c>
      <c r="K642">
        <v>1.42</v>
      </c>
      <c r="L642">
        <v>148</v>
      </c>
      <c r="M642">
        <v>3.83</v>
      </c>
      <c r="N642">
        <v>49</v>
      </c>
      <c r="O642" s="1">
        <v>1.265090909090909</v>
      </c>
      <c r="P642" s="2">
        <v>54.74572987476234</v>
      </c>
      <c r="Q642" s="1">
        <v>1.4134352076756822</v>
      </c>
      <c r="R642">
        <v>2</v>
      </c>
      <c r="S642">
        <v>2</v>
      </c>
      <c r="U642">
        <v>12</v>
      </c>
      <c r="V642">
        <v>1</v>
      </c>
      <c r="W642">
        <v>0</v>
      </c>
      <c r="AB642">
        <v>0</v>
      </c>
      <c r="AC642">
        <v>0</v>
      </c>
      <c r="AD642">
        <v>2</v>
      </c>
      <c r="AE642">
        <v>1</v>
      </c>
      <c r="AF642">
        <v>2</v>
      </c>
      <c r="AG642" s="1">
        <f t="shared" si="9"/>
        <v>-0.15490909090909089</v>
      </c>
    </row>
    <row r="643" spans="1:33">
      <c r="A643">
        <v>76424</v>
      </c>
      <c r="B643">
        <v>1</v>
      </c>
      <c r="C643">
        <v>60</v>
      </c>
      <c r="D643">
        <v>3</v>
      </c>
      <c r="E643">
        <v>2</v>
      </c>
      <c r="G643">
        <v>1</v>
      </c>
      <c r="H643">
        <v>5</v>
      </c>
      <c r="I643">
        <v>1</v>
      </c>
      <c r="J643">
        <v>41</v>
      </c>
      <c r="K643">
        <v>1.06</v>
      </c>
      <c r="L643">
        <v>250</v>
      </c>
      <c r="M643">
        <v>6.47</v>
      </c>
      <c r="N643">
        <v>51</v>
      </c>
      <c r="O643" s="1">
        <v>1.3185365853658537</v>
      </c>
      <c r="P643" s="2">
        <v>43.055856902115437</v>
      </c>
      <c r="Q643" s="1">
        <v>1.1131514223473749</v>
      </c>
      <c r="R643">
        <v>2</v>
      </c>
      <c r="S643">
        <v>2</v>
      </c>
      <c r="U643">
        <v>10</v>
      </c>
      <c r="V643">
        <v>3</v>
      </c>
      <c r="W643">
        <v>3</v>
      </c>
      <c r="X643">
        <v>3</v>
      </c>
      <c r="Y643">
        <v>3</v>
      </c>
      <c r="Z643">
        <v>3</v>
      </c>
      <c r="AA643">
        <v>2</v>
      </c>
      <c r="AB643">
        <v>0</v>
      </c>
      <c r="AC643">
        <v>4</v>
      </c>
      <c r="AD643">
        <v>1</v>
      </c>
      <c r="AE643">
        <v>1</v>
      </c>
      <c r="AF643">
        <v>2</v>
      </c>
      <c r="AG643" s="1">
        <f t="shared" ref="AG643:AG706" si="10">O:O-K:K</f>
        <v>0.25853658536585367</v>
      </c>
    </row>
    <row r="644" spans="1:33">
      <c r="A644">
        <v>76425</v>
      </c>
      <c r="B644">
        <v>1</v>
      </c>
      <c r="C644">
        <v>29</v>
      </c>
      <c r="D644">
        <v>1</v>
      </c>
      <c r="E644">
        <v>2</v>
      </c>
      <c r="G644">
        <v>2</v>
      </c>
      <c r="H644">
        <v>1</v>
      </c>
      <c r="I644">
        <v>6</v>
      </c>
      <c r="J644">
        <v>33</v>
      </c>
      <c r="K644">
        <v>0.85</v>
      </c>
      <c r="L644">
        <v>175</v>
      </c>
      <c r="M644">
        <v>4.53</v>
      </c>
      <c r="N644">
        <v>42</v>
      </c>
      <c r="O644" s="1">
        <v>1.0818181818181818</v>
      </c>
      <c r="P644" s="2">
        <v>36.280266192205936</v>
      </c>
      <c r="Q644" s="1">
        <v>0.93449170495075895</v>
      </c>
      <c r="R644">
        <v>1</v>
      </c>
      <c r="U644">
        <v>14</v>
      </c>
      <c r="V644">
        <v>4</v>
      </c>
      <c r="W644">
        <v>1</v>
      </c>
      <c r="X644">
        <v>2</v>
      </c>
      <c r="Y644">
        <v>1</v>
      </c>
      <c r="Z644">
        <v>1</v>
      </c>
      <c r="AA644">
        <v>1</v>
      </c>
      <c r="AB644">
        <v>0</v>
      </c>
      <c r="AC644">
        <v>0</v>
      </c>
      <c r="AD644">
        <v>1</v>
      </c>
      <c r="AE644">
        <v>2</v>
      </c>
      <c r="AG644" s="1">
        <f t="shared" si="10"/>
        <v>0.23181818181818181</v>
      </c>
    </row>
    <row r="645" spans="1:33">
      <c r="A645">
        <v>76427</v>
      </c>
      <c r="B645">
        <v>1</v>
      </c>
      <c r="C645">
        <v>37</v>
      </c>
      <c r="D645">
        <v>6</v>
      </c>
      <c r="E645">
        <v>2</v>
      </c>
      <c r="G645">
        <v>2</v>
      </c>
      <c r="H645">
        <v>5</v>
      </c>
      <c r="I645">
        <v>1</v>
      </c>
      <c r="J645">
        <v>43</v>
      </c>
      <c r="K645">
        <v>1.1100000000000001</v>
      </c>
      <c r="L645">
        <v>245</v>
      </c>
      <c r="M645">
        <v>6.34</v>
      </c>
      <c r="N645">
        <v>44</v>
      </c>
      <c r="O645" s="1">
        <v>1.1358139534883722</v>
      </c>
      <c r="P645" s="2">
        <v>47.820844326399367</v>
      </c>
      <c r="Q645" s="1">
        <v>1.2344450512163558</v>
      </c>
      <c r="R645">
        <v>1</v>
      </c>
      <c r="U645">
        <v>8</v>
      </c>
      <c r="V645">
        <v>4</v>
      </c>
      <c r="W645">
        <v>3</v>
      </c>
      <c r="AA645">
        <v>5</v>
      </c>
      <c r="AB645">
        <v>0</v>
      </c>
      <c r="AC645">
        <v>1</v>
      </c>
      <c r="AD645">
        <v>1</v>
      </c>
      <c r="AE645">
        <v>2</v>
      </c>
      <c r="AG645" s="1">
        <f t="shared" si="10"/>
        <v>2.5813953488372121E-2</v>
      </c>
    </row>
    <row r="646" spans="1:33">
      <c r="A646">
        <v>76429</v>
      </c>
      <c r="B646">
        <v>1</v>
      </c>
      <c r="C646">
        <v>63</v>
      </c>
      <c r="D646">
        <v>2</v>
      </c>
      <c r="E646">
        <v>2</v>
      </c>
      <c r="G646">
        <v>2</v>
      </c>
      <c r="H646">
        <v>1</v>
      </c>
      <c r="I646">
        <v>1</v>
      </c>
      <c r="J646">
        <v>41</v>
      </c>
      <c r="K646">
        <v>1.06</v>
      </c>
      <c r="L646">
        <v>215</v>
      </c>
      <c r="M646">
        <v>5.56</v>
      </c>
      <c r="N646">
        <v>35</v>
      </c>
      <c r="O646" s="1">
        <v>0.90487804878048783</v>
      </c>
      <c r="P646" s="2">
        <v>41.1219650224199</v>
      </c>
      <c r="Q646" s="1">
        <v>1.0631532420430512</v>
      </c>
      <c r="R646">
        <v>1</v>
      </c>
      <c r="S646">
        <v>2</v>
      </c>
      <c r="U646">
        <v>77</v>
      </c>
      <c r="V646">
        <v>3</v>
      </c>
      <c r="W646">
        <v>3</v>
      </c>
      <c r="X646">
        <v>3</v>
      </c>
      <c r="Y646">
        <v>3</v>
      </c>
      <c r="Z646">
        <v>3</v>
      </c>
      <c r="AA646">
        <v>1</v>
      </c>
      <c r="AB646">
        <v>0</v>
      </c>
      <c r="AC646">
        <v>0</v>
      </c>
      <c r="AD646">
        <v>1</v>
      </c>
      <c r="AE646">
        <v>1</v>
      </c>
      <c r="AF646">
        <v>2</v>
      </c>
      <c r="AG646" s="1">
        <f t="shared" si="10"/>
        <v>-0.15512195121951222</v>
      </c>
    </row>
    <row r="647" spans="1:33">
      <c r="A647">
        <v>76433</v>
      </c>
      <c r="B647">
        <v>1</v>
      </c>
      <c r="C647">
        <v>44</v>
      </c>
      <c r="D647">
        <v>3</v>
      </c>
      <c r="E647">
        <v>2</v>
      </c>
      <c r="G647">
        <v>1</v>
      </c>
      <c r="H647">
        <v>2</v>
      </c>
      <c r="I647">
        <v>1</v>
      </c>
      <c r="J647">
        <v>40</v>
      </c>
      <c r="K647">
        <v>1.03</v>
      </c>
      <c r="L647">
        <v>181</v>
      </c>
      <c r="M647">
        <v>4.68</v>
      </c>
      <c r="N647">
        <v>44</v>
      </c>
      <c r="O647" s="1">
        <v>1.133</v>
      </c>
      <c r="P647" s="2">
        <v>37.2950992234165</v>
      </c>
      <c r="Q647" s="1">
        <v>0.96034880500297493</v>
      </c>
      <c r="R647">
        <v>1</v>
      </c>
      <c r="S647">
        <v>2</v>
      </c>
      <c r="U647">
        <v>4</v>
      </c>
      <c r="V647">
        <v>4</v>
      </c>
      <c r="W647">
        <v>0</v>
      </c>
      <c r="AB647">
        <v>0</v>
      </c>
      <c r="AC647">
        <v>0</v>
      </c>
      <c r="AD647">
        <v>1</v>
      </c>
      <c r="AE647">
        <v>2</v>
      </c>
      <c r="AG647" s="1">
        <f t="shared" si="10"/>
        <v>0.10299999999999998</v>
      </c>
    </row>
    <row r="648" spans="1:33">
      <c r="A648">
        <v>76434</v>
      </c>
      <c r="B648">
        <v>1</v>
      </c>
      <c r="C648">
        <v>50</v>
      </c>
      <c r="D648">
        <v>1</v>
      </c>
      <c r="E648">
        <v>2</v>
      </c>
      <c r="G648">
        <v>2</v>
      </c>
      <c r="H648">
        <v>1</v>
      </c>
      <c r="I648">
        <v>1</v>
      </c>
      <c r="J648">
        <v>59</v>
      </c>
      <c r="K648">
        <v>1.53</v>
      </c>
      <c r="L648">
        <v>183</v>
      </c>
      <c r="M648">
        <v>4.7300000000000004</v>
      </c>
      <c r="N648">
        <v>62</v>
      </c>
      <c r="O648" s="1">
        <v>1.6077966101694916</v>
      </c>
      <c r="P648" s="2">
        <v>59.541583727960251</v>
      </c>
      <c r="Q648" s="1">
        <v>1.544044459386088</v>
      </c>
      <c r="R648">
        <v>1</v>
      </c>
      <c r="S648">
        <v>2</v>
      </c>
      <c r="U648">
        <v>12</v>
      </c>
      <c r="V648">
        <v>3</v>
      </c>
      <c r="W648">
        <v>1</v>
      </c>
      <c r="X648">
        <v>1</v>
      </c>
      <c r="Y648">
        <v>1</v>
      </c>
      <c r="Z648">
        <v>1</v>
      </c>
      <c r="AA648">
        <v>3</v>
      </c>
      <c r="AB648">
        <v>2</v>
      </c>
      <c r="AC648">
        <v>0</v>
      </c>
      <c r="AD648">
        <v>1</v>
      </c>
      <c r="AE648">
        <v>1</v>
      </c>
      <c r="AF648">
        <v>2</v>
      </c>
      <c r="AG648" s="1">
        <f t="shared" si="10"/>
        <v>7.7796610169491576E-2</v>
      </c>
    </row>
    <row r="649" spans="1:33">
      <c r="A649">
        <v>76436</v>
      </c>
      <c r="B649">
        <v>1</v>
      </c>
      <c r="C649">
        <v>78</v>
      </c>
      <c r="D649">
        <v>3</v>
      </c>
      <c r="E649">
        <v>1</v>
      </c>
      <c r="F649">
        <v>2</v>
      </c>
      <c r="G649">
        <v>1</v>
      </c>
      <c r="H649">
        <v>4</v>
      </c>
      <c r="I649">
        <v>2</v>
      </c>
      <c r="J649">
        <v>53</v>
      </c>
      <c r="K649">
        <v>1.37</v>
      </c>
      <c r="L649">
        <v>197</v>
      </c>
      <c r="M649">
        <v>5.09</v>
      </c>
      <c r="N649">
        <v>51</v>
      </c>
      <c r="O649" s="1">
        <v>1.318301886792453</v>
      </c>
      <c r="P649" s="2">
        <v>59.798637308579941</v>
      </c>
      <c r="Q649" s="1">
        <v>1.54573836061801</v>
      </c>
      <c r="R649">
        <v>2</v>
      </c>
      <c r="S649">
        <v>2</v>
      </c>
      <c r="U649">
        <v>6</v>
      </c>
      <c r="V649">
        <v>4</v>
      </c>
      <c r="W649">
        <v>3</v>
      </c>
      <c r="X649">
        <v>3</v>
      </c>
      <c r="Y649">
        <v>3</v>
      </c>
      <c r="Z649">
        <v>3</v>
      </c>
      <c r="AA649">
        <v>3</v>
      </c>
      <c r="AB649">
        <v>3</v>
      </c>
      <c r="AC649">
        <v>6</v>
      </c>
      <c r="AD649">
        <v>1</v>
      </c>
      <c r="AE649">
        <v>1</v>
      </c>
      <c r="AF649">
        <v>2</v>
      </c>
      <c r="AG649" s="1">
        <f t="shared" si="10"/>
        <v>-5.1698113207547136E-2</v>
      </c>
    </row>
    <row r="650" spans="1:33">
      <c r="A650">
        <v>76437</v>
      </c>
      <c r="B650">
        <v>1</v>
      </c>
      <c r="C650">
        <v>64</v>
      </c>
      <c r="D650">
        <v>2</v>
      </c>
      <c r="E650">
        <v>1</v>
      </c>
      <c r="F650">
        <v>1</v>
      </c>
      <c r="G650">
        <v>1</v>
      </c>
      <c r="H650">
        <v>2</v>
      </c>
      <c r="I650">
        <v>1</v>
      </c>
      <c r="J650">
        <v>39</v>
      </c>
      <c r="K650">
        <v>1.01</v>
      </c>
      <c r="L650">
        <v>285</v>
      </c>
      <c r="M650">
        <v>7.37</v>
      </c>
      <c r="N650">
        <v>34</v>
      </c>
      <c r="O650" s="1">
        <v>0.88051282051282065</v>
      </c>
      <c r="P650" s="2">
        <v>39.826495631657153</v>
      </c>
      <c r="Q650" s="1">
        <v>1.0314041176403519</v>
      </c>
      <c r="R650">
        <v>1</v>
      </c>
      <c r="S650">
        <v>2</v>
      </c>
      <c r="U650">
        <v>3</v>
      </c>
      <c r="V650">
        <v>4</v>
      </c>
      <c r="W650">
        <v>2</v>
      </c>
      <c r="X650">
        <v>2</v>
      </c>
      <c r="Y650">
        <v>2</v>
      </c>
      <c r="Z650">
        <v>3</v>
      </c>
      <c r="AA650">
        <v>1</v>
      </c>
      <c r="AB650">
        <v>0</v>
      </c>
      <c r="AC650">
        <v>1</v>
      </c>
      <c r="AD650">
        <v>1</v>
      </c>
      <c r="AE650">
        <v>1</v>
      </c>
      <c r="AF650">
        <v>2</v>
      </c>
      <c r="AG650" s="1">
        <f t="shared" si="10"/>
        <v>-0.12948717948717936</v>
      </c>
    </row>
    <row r="651" spans="1:33">
      <c r="A651">
        <v>76439</v>
      </c>
      <c r="B651">
        <v>1</v>
      </c>
      <c r="C651">
        <v>28</v>
      </c>
      <c r="D651">
        <v>1</v>
      </c>
      <c r="E651">
        <v>2</v>
      </c>
      <c r="G651">
        <v>2</v>
      </c>
      <c r="H651">
        <v>2</v>
      </c>
      <c r="I651">
        <v>1</v>
      </c>
      <c r="J651">
        <v>33</v>
      </c>
      <c r="K651">
        <v>0.85</v>
      </c>
      <c r="L651">
        <v>198</v>
      </c>
      <c r="M651">
        <v>5.12</v>
      </c>
      <c r="N651">
        <v>29</v>
      </c>
      <c r="O651" s="1">
        <v>0.74696969696969695</v>
      </c>
      <c r="P651" s="2">
        <v>34.867462954535775</v>
      </c>
      <c r="Q651" s="1">
        <v>0.89810131852592145</v>
      </c>
      <c r="R651">
        <v>1</v>
      </c>
      <c r="U651">
        <v>6</v>
      </c>
      <c r="V651">
        <v>4</v>
      </c>
      <c r="W651">
        <v>1</v>
      </c>
      <c r="AB651">
        <v>0</v>
      </c>
      <c r="AC651">
        <v>0</v>
      </c>
      <c r="AD651">
        <v>1</v>
      </c>
      <c r="AE651">
        <v>2</v>
      </c>
      <c r="AG651" s="1">
        <f t="shared" si="10"/>
        <v>-0.10303030303030303</v>
      </c>
    </row>
    <row r="652" spans="1:33">
      <c r="A652">
        <v>76443</v>
      </c>
      <c r="B652">
        <v>1</v>
      </c>
      <c r="C652">
        <v>63</v>
      </c>
      <c r="D652">
        <v>3</v>
      </c>
      <c r="E652">
        <v>2</v>
      </c>
      <c r="G652">
        <v>1</v>
      </c>
      <c r="H652">
        <v>3</v>
      </c>
      <c r="I652">
        <v>6</v>
      </c>
      <c r="J652">
        <v>40</v>
      </c>
      <c r="K652">
        <v>1.03</v>
      </c>
      <c r="L652">
        <v>199</v>
      </c>
      <c r="M652">
        <v>5.15</v>
      </c>
      <c r="N652">
        <v>37</v>
      </c>
      <c r="O652" s="1">
        <v>0.95274999999999999</v>
      </c>
      <c r="P652" s="2">
        <v>43.657391964822111</v>
      </c>
      <c r="Q652" s="1">
        <v>1.1241778430941693</v>
      </c>
      <c r="R652">
        <v>1</v>
      </c>
      <c r="S652">
        <v>2</v>
      </c>
      <c r="U652">
        <v>2</v>
      </c>
      <c r="V652">
        <v>1</v>
      </c>
      <c r="W652">
        <v>1</v>
      </c>
      <c r="AA652">
        <v>1</v>
      </c>
      <c r="AB652">
        <v>1</v>
      </c>
      <c r="AC652">
        <v>1</v>
      </c>
      <c r="AD652">
        <v>1</v>
      </c>
      <c r="AE652">
        <v>2</v>
      </c>
      <c r="AG652" s="1">
        <f t="shared" si="10"/>
        <v>-7.7250000000000041E-2</v>
      </c>
    </row>
    <row r="653" spans="1:33">
      <c r="A653">
        <v>76459</v>
      </c>
      <c r="B653">
        <v>1</v>
      </c>
      <c r="C653">
        <v>33</v>
      </c>
      <c r="D653">
        <v>4</v>
      </c>
      <c r="E653">
        <v>2</v>
      </c>
      <c r="G653">
        <v>1</v>
      </c>
      <c r="H653">
        <v>2</v>
      </c>
      <c r="I653">
        <v>5</v>
      </c>
      <c r="J653">
        <v>38</v>
      </c>
      <c r="K653">
        <v>0.98</v>
      </c>
      <c r="L653">
        <v>199</v>
      </c>
      <c r="M653">
        <v>5.15</v>
      </c>
      <c r="N653">
        <v>36</v>
      </c>
      <c r="O653" s="1">
        <v>0.92842105263157892</v>
      </c>
      <c r="P653" s="2">
        <v>39.790331019954436</v>
      </c>
      <c r="Q653" s="1">
        <v>1.0261716947251407</v>
      </c>
      <c r="R653">
        <v>2</v>
      </c>
      <c r="U653">
        <v>5</v>
      </c>
      <c r="V653">
        <v>3</v>
      </c>
      <c r="W653">
        <v>2</v>
      </c>
      <c r="X653">
        <v>3</v>
      </c>
      <c r="Y653">
        <v>3</v>
      </c>
      <c r="Z653">
        <v>2</v>
      </c>
      <c r="AA653">
        <v>3</v>
      </c>
      <c r="AB653">
        <v>0</v>
      </c>
      <c r="AC653">
        <v>2</v>
      </c>
      <c r="AD653">
        <v>1</v>
      </c>
      <c r="AE653">
        <v>2</v>
      </c>
      <c r="AG653" s="1">
        <f t="shared" si="10"/>
        <v>-5.1578947368421058E-2</v>
      </c>
    </row>
    <row r="654" spans="1:33">
      <c r="A654">
        <v>76464</v>
      </c>
      <c r="B654">
        <v>1</v>
      </c>
      <c r="C654">
        <v>33</v>
      </c>
      <c r="D654">
        <v>3</v>
      </c>
      <c r="E654">
        <v>2</v>
      </c>
      <c r="G654">
        <v>1</v>
      </c>
      <c r="H654">
        <v>5</v>
      </c>
      <c r="I654">
        <v>1</v>
      </c>
      <c r="J654">
        <v>34</v>
      </c>
      <c r="K654">
        <v>0.88</v>
      </c>
      <c r="L654">
        <v>234</v>
      </c>
      <c r="M654">
        <v>6.05</v>
      </c>
      <c r="N654">
        <v>38</v>
      </c>
      <c r="O654" s="1">
        <v>0.98352941176470576</v>
      </c>
      <c r="P654" s="2">
        <v>34.108649492000211</v>
      </c>
      <c r="Q654" s="1">
        <v>0.88281210449882896</v>
      </c>
      <c r="R654">
        <v>2</v>
      </c>
      <c r="U654">
        <v>14</v>
      </c>
      <c r="V654">
        <v>3</v>
      </c>
      <c r="W654">
        <v>3</v>
      </c>
      <c r="X654">
        <v>3</v>
      </c>
      <c r="Y654">
        <v>3</v>
      </c>
      <c r="Z654">
        <v>3</v>
      </c>
      <c r="AA654">
        <v>4</v>
      </c>
      <c r="AB654">
        <v>0</v>
      </c>
      <c r="AC654">
        <v>0</v>
      </c>
      <c r="AD654">
        <v>1</v>
      </c>
      <c r="AE654">
        <v>1</v>
      </c>
      <c r="AF654">
        <v>2</v>
      </c>
      <c r="AG654" s="1">
        <f t="shared" si="10"/>
        <v>0.10352941176470576</v>
      </c>
    </row>
    <row r="655" spans="1:33">
      <c r="A655">
        <v>76468</v>
      </c>
      <c r="B655">
        <v>1</v>
      </c>
      <c r="C655">
        <v>73</v>
      </c>
      <c r="D655">
        <v>3</v>
      </c>
      <c r="E655">
        <v>2</v>
      </c>
      <c r="G655">
        <v>1</v>
      </c>
      <c r="H655">
        <v>2</v>
      </c>
      <c r="I655">
        <v>1</v>
      </c>
      <c r="J655">
        <v>51</v>
      </c>
      <c r="K655">
        <v>1.32</v>
      </c>
      <c r="L655">
        <v>176</v>
      </c>
      <c r="M655">
        <v>4.55</v>
      </c>
      <c r="N655">
        <v>59</v>
      </c>
      <c r="O655" s="1">
        <v>1.527058823529412</v>
      </c>
      <c r="P655" s="2">
        <v>62.07150028131079</v>
      </c>
      <c r="Q655" s="1">
        <v>1.6065564778692205</v>
      </c>
      <c r="R655">
        <v>1</v>
      </c>
      <c r="S655">
        <v>2</v>
      </c>
      <c r="U655">
        <v>10</v>
      </c>
      <c r="V655">
        <v>3</v>
      </c>
      <c r="W655">
        <v>2</v>
      </c>
      <c r="X655">
        <v>3</v>
      </c>
      <c r="Y655">
        <v>3</v>
      </c>
      <c r="Z655">
        <v>1</v>
      </c>
      <c r="AA655">
        <v>5</v>
      </c>
      <c r="AB655">
        <v>0</v>
      </c>
      <c r="AC655">
        <v>10</v>
      </c>
      <c r="AD655">
        <v>1</v>
      </c>
      <c r="AE655">
        <v>1</v>
      </c>
      <c r="AF655">
        <v>2</v>
      </c>
      <c r="AG655" s="1">
        <f t="shared" si="10"/>
        <v>0.20705882352941196</v>
      </c>
    </row>
    <row r="656" spans="1:33">
      <c r="A656">
        <v>76469</v>
      </c>
      <c r="B656">
        <v>1</v>
      </c>
      <c r="C656">
        <v>72</v>
      </c>
      <c r="D656">
        <v>1</v>
      </c>
      <c r="E656">
        <v>2</v>
      </c>
      <c r="G656">
        <v>1</v>
      </c>
      <c r="H656">
        <v>4</v>
      </c>
      <c r="I656">
        <v>1</v>
      </c>
      <c r="J656">
        <v>44</v>
      </c>
      <c r="K656">
        <v>1.1399999999999999</v>
      </c>
      <c r="L656">
        <v>207</v>
      </c>
      <c r="M656">
        <v>5.35</v>
      </c>
      <c r="N656">
        <v>54</v>
      </c>
      <c r="O656" s="1">
        <v>1.3990909090909089</v>
      </c>
      <c r="P656" s="2">
        <v>41.697515288239771</v>
      </c>
      <c r="Q656" s="1">
        <v>1.0803447142862121</v>
      </c>
      <c r="R656">
        <v>1</v>
      </c>
      <c r="S656">
        <v>1</v>
      </c>
      <c r="T656">
        <v>2</v>
      </c>
      <c r="U656">
        <v>6</v>
      </c>
      <c r="V656">
        <v>4</v>
      </c>
      <c r="W656">
        <v>1</v>
      </c>
      <c r="X656">
        <v>3</v>
      </c>
      <c r="Y656">
        <v>3</v>
      </c>
      <c r="Z656">
        <v>2</v>
      </c>
      <c r="AA656">
        <v>2</v>
      </c>
      <c r="AB656">
        <v>0</v>
      </c>
      <c r="AC656">
        <v>1</v>
      </c>
      <c r="AD656">
        <v>1</v>
      </c>
      <c r="AE656">
        <v>1</v>
      </c>
      <c r="AF656">
        <v>2</v>
      </c>
      <c r="AG656" s="1">
        <f t="shared" si="10"/>
        <v>0.25909090909090904</v>
      </c>
    </row>
    <row r="657" spans="1:33">
      <c r="A657">
        <v>76484</v>
      </c>
      <c r="B657">
        <v>1</v>
      </c>
      <c r="C657">
        <v>63</v>
      </c>
      <c r="D657">
        <v>4</v>
      </c>
      <c r="E657">
        <v>2</v>
      </c>
      <c r="G657">
        <v>2</v>
      </c>
      <c r="H657">
        <v>2</v>
      </c>
      <c r="I657">
        <v>1</v>
      </c>
      <c r="J657">
        <v>43</v>
      </c>
      <c r="K657">
        <v>1.1100000000000001</v>
      </c>
      <c r="L657">
        <v>248</v>
      </c>
      <c r="M657">
        <v>6.41</v>
      </c>
      <c r="N657">
        <v>48</v>
      </c>
      <c r="O657" s="1">
        <v>1.2390697674418605</v>
      </c>
      <c r="P657" s="2">
        <v>37.604481267621878</v>
      </c>
      <c r="Q657" s="1">
        <v>0.97072033039675099</v>
      </c>
      <c r="R657">
        <v>1</v>
      </c>
      <c r="S657">
        <v>2</v>
      </c>
      <c r="U657">
        <v>7</v>
      </c>
      <c r="V657">
        <v>2</v>
      </c>
      <c r="W657">
        <v>2</v>
      </c>
      <c r="X657">
        <v>3</v>
      </c>
      <c r="Y657">
        <v>3</v>
      </c>
      <c r="Z657">
        <v>3</v>
      </c>
      <c r="AA657">
        <v>0</v>
      </c>
      <c r="AB657">
        <v>0</v>
      </c>
      <c r="AC657">
        <v>0</v>
      </c>
      <c r="AD657">
        <v>1</v>
      </c>
      <c r="AE657">
        <v>2</v>
      </c>
      <c r="AG657" s="1">
        <f t="shared" si="10"/>
        <v>0.12906976744186038</v>
      </c>
    </row>
    <row r="658" spans="1:33">
      <c r="A658">
        <v>76488</v>
      </c>
      <c r="B658">
        <v>1</v>
      </c>
      <c r="C658">
        <v>41</v>
      </c>
      <c r="D658">
        <v>1</v>
      </c>
      <c r="E658">
        <v>2</v>
      </c>
      <c r="G658">
        <v>2</v>
      </c>
      <c r="H658">
        <v>3</v>
      </c>
      <c r="I658">
        <v>1</v>
      </c>
      <c r="J658">
        <v>83</v>
      </c>
      <c r="K658">
        <v>2.15</v>
      </c>
      <c r="L658">
        <v>163</v>
      </c>
      <c r="M658">
        <v>4.22</v>
      </c>
      <c r="N658">
        <v>82</v>
      </c>
      <c r="O658" s="1">
        <v>2.1240963855421686</v>
      </c>
      <c r="P658" s="2">
        <v>89.621118822203371</v>
      </c>
      <c r="Q658" s="1">
        <v>2.3215109092498465</v>
      </c>
      <c r="R658">
        <v>1</v>
      </c>
      <c r="S658">
        <v>2</v>
      </c>
      <c r="U658">
        <v>5</v>
      </c>
      <c r="V658">
        <v>4</v>
      </c>
      <c r="W658">
        <v>1</v>
      </c>
      <c r="AA658">
        <v>3</v>
      </c>
      <c r="AB658">
        <v>3</v>
      </c>
      <c r="AC658">
        <v>0</v>
      </c>
      <c r="AD658">
        <v>1</v>
      </c>
      <c r="AE658">
        <v>2</v>
      </c>
      <c r="AG658" s="1">
        <f t="shared" si="10"/>
        <v>-2.5903614457831292E-2</v>
      </c>
    </row>
    <row r="659" spans="1:33">
      <c r="A659">
        <v>76489</v>
      </c>
      <c r="B659">
        <v>1</v>
      </c>
      <c r="C659">
        <v>39</v>
      </c>
      <c r="D659">
        <v>4</v>
      </c>
      <c r="E659">
        <v>2</v>
      </c>
      <c r="G659">
        <v>1</v>
      </c>
      <c r="H659">
        <v>4</v>
      </c>
      <c r="I659">
        <v>6</v>
      </c>
      <c r="J659">
        <v>42</v>
      </c>
      <c r="K659">
        <v>1.0900000000000001</v>
      </c>
      <c r="L659">
        <v>202</v>
      </c>
      <c r="M659">
        <v>5.22</v>
      </c>
      <c r="N659">
        <v>40</v>
      </c>
      <c r="O659" s="1">
        <v>1.0380952380952382</v>
      </c>
      <c r="P659" s="2">
        <v>35.824228893702312</v>
      </c>
      <c r="Q659" s="1">
        <v>0.92972403557465522</v>
      </c>
      <c r="R659">
        <v>2</v>
      </c>
      <c r="U659">
        <v>10</v>
      </c>
      <c r="V659">
        <v>4</v>
      </c>
      <c r="W659">
        <v>0</v>
      </c>
      <c r="AA659">
        <v>4</v>
      </c>
      <c r="AB659">
        <v>0</v>
      </c>
      <c r="AC659">
        <v>0</v>
      </c>
      <c r="AD659">
        <v>1</v>
      </c>
      <c r="AE659">
        <v>2</v>
      </c>
      <c r="AG659" s="1">
        <f t="shared" si="10"/>
        <v>-5.1904761904761898E-2</v>
      </c>
    </row>
    <row r="660" spans="1:33">
      <c r="A660">
        <v>76493</v>
      </c>
      <c r="B660">
        <v>1</v>
      </c>
      <c r="C660">
        <v>38</v>
      </c>
      <c r="D660">
        <v>4</v>
      </c>
      <c r="E660">
        <v>2</v>
      </c>
      <c r="G660">
        <v>2</v>
      </c>
      <c r="H660">
        <v>3</v>
      </c>
      <c r="I660">
        <v>6</v>
      </c>
      <c r="J660">
        <v>47</v>
      </c>
      <c r="K660">
        <v>1.22</v>
      </c>
      <c r="L660">
        <v>146</v>
      </c>
      <c r="M660">
        <v>3.78</v>
      </c>
      <c r="N660">
        <v>42</v>
      </c>
      <c r="O660" s="1">
        <v>1.0902127659574468</v>
      </c>
      <c r="P660" s="2">
        <v>54.17305358724942</v>
      </c>
      <c r="Q660" s="1">
        <v>1.4061941569456233</v>
      </c>
      <c r="R660">
        <v>1</v>
      </c>
      <c r="U660">
        <v>77</v>
      </c>
      <c r="V660">
        <v>1</v>
      </c>
      <c r="W660">
        <v>0</v>
      </c>
      <c r="X660">
        <v>3</v>
      </c>
      <c r="Y660">
        <v>2</v>
      </c>
      <c r="Z660">
        <v>1</v>
      </c>
      <c r="AB660">
        <v>0</v>
      </c>
      <c r="AC660">
        <v>0</v>
      </c>
      <c r="AD660">
        <v>1</v>
      </c>
      <c r="AE660">
        <v>2</v>
      </c>
      <c r="AG660" s="1">
        <f t="shared" si="10"/>
        <v>-0.12978723404255321</v>
      </c>
    </row>
    <row r="661" spans="1:33">
      <c r="A661">
        <v>76494</v>
      </c>
      <c r="B661">
        <v>1</v>
      </c>
      <c r="C661">
        <v>29</v>
      </c>
      <c r="D661">
        <v>6</v>
      </c>
      <c r="E661">
        <v>2</v>
      </c>
      <c r="G661">
        <v>2</v>
      </c>
      <c r="H661">
        <v>4</v>
      </c>
      <c r="I661">
        <v>3</v>
      </c>
      <c r="J661">
        <v>33</v>
      </c>
      <c r="K661">
        <v>0.85</v>
      </c>
      <c r="L661">
        <v>144</v>
      </c>
      <c r="M661">
        <v>3.72</v>
      </c>
      <c r="N661">
        <v>27</v>
      </c>
      <c r="O661" s="1">
        <v>0.69545454545454544</v>
      </c>
      <c r="P661" s="2">
        <v>34.268393258626546</v>
      </c>
      <c r="Q661" s="1">
        <v>0.88267073544947161</v>
      </c>
      <c r="R661">
        <v>1</v>
      </c>
      <c r="U661">
        <v>5</v>
      </c>
      <c r="V661">
        <v>2</v>
      </c>
      <c r="W661">
        <v>0</v>
      </c>
      <c r="X661">
        <v>1</v>
      </c>
      <c r="Y661">
        <v>2</v>
      </c>
      <c r="Z661">
        <v>1</v>
      </c>
      <c r="AB661">
        <v>0</v>
      </c>
      <c r="AC661">
        <v>1</v>
      </c>
      <c r="AD661">
        <v>2</v>
      </c>
      <c r="AE661">
        <v>1</v>
      </c>
      <c r="AF661">
        <v>2</v>
      </c>
      <c r="AG661" s="1">
        <f t="shared" si="10"/>
        <v>-0.15454545454545454</v>
      </c>
    </row>
    <row r="662" spans="1:33">
      <c r="A662">
        <v>76509</v>
      </c>
      <c r="B662">
        <v>1</v>
      </c>
      <c r="C662">
        <v>24</v>
      </c>
      <c r="D662">
        <v>6</v>
      </c>
      <c r="E662">
        <v>2</v>
      </c>
      <c r="G662">
        <v>1</v>
      </c>
      <c r="H662">
        <v>5</v>
      </c>
      <c r="I662">
        <v>5</v>
      </c>
      <c r="J662">
        <v>59</v>
      </c>
      <c r="K662">
        <v>1.53</v>
      </c>
      <c r="L662">
        <v>170</v>
      </c>
      <c r="M662">
        <v>4.4000000000000004</v>
      </c>
      <c r="N662">
        <v>61</v>
      </c>
      <c r="O662" s="1">
        <v>1.581864406779661</v>
      </c>
      <c r="P662" s="2">
        <v>53.632593666277145</v>
      </c>
      <c r="Q662" s="1">
        <v>1.3908113272780345</v>
      </c>
      <c r="R662">
        <v>2</v>
      </c>
      <c r="U662">
        <v>12</v>
      </c>
      <c r="V662">
        <v>3</v>
      </c>
      <c r="W662">
        <v>0</v>
      </c>
      <c r="X662">
        <v>3</v>
      </c>
      <c r="Y662">
        <v>2</v>
      </c>
      <c r="Z662">
        <v>0</v>
      </c>
      <c r="AA662">
        <v>10</v>
      </c>
      <c r="AB662">
        <v>0</v>
      </c>
      <c r="AC662">
        <v>15</v>
      </c>
      <c r="AD662">
        <v>1</v>
      </c>
      <c r="AE662">
        <v>1</v>
      </c>
      <c r="AF662">
        <v>2</v>
      </c>
      <c r="AG662" s="1">
        <f t="shared" si="10"/>
        <v>5.1864406779660976E-2</v>
      </c>
    </row>
    <row r="663" spans="1:33">
      <c r="A663">
        <v>76518</v>
      </c>
      <c r="B663">
        <v>1</v>
      </c>
      <c r="C663">
        <v>47</v>
      </c>
      <c r="D663">
        <v>2</v>
      </c>
      <c r="E663">
        <v>2</v>
      </c>
      <c r="G663">
        <v>1</v>
      </c>
      <c r="H663">
        <v>4</v>
      </c>
      <c r="I663">
        <v>5</v>
      </c>
      <c r="J663">
        <v>70</v>
      </c>
      <c r="K663">
        <v>1.81</v>
      </c>
      <c r="L663">
        <v>178</v>
      </c>
      <c r="M663">
        <v>4.5999999999999996</v>
      </c>
      <c r="N663">
        <v>66</v>
      </c>
      <c r="O663" s="1">
        <v>1.7065714285714286</v>
      </c>
      <c r="P663" s="2">
        <v>72.002653757400367</v>
      </c>
      <c r="Q663" s="1">
        <v>1.8617829042984952</v>
      </c>
      <c r="R663">
        <v>1</v>
      </c>
      <c r="S663">
        <v>2</v>
      </c>
      <c r="U663">
        <v>3</v>
      </c>
      <c r="V663">
        <v>2</v>
      </c>
      <c r="W663">
        <v>3</v>
      </c>
      <c r="X663">
        <v>3</v>
      </c>
      <c r="Y663">
        <v>3</v>
      </c>
      <c r="Z663">
        <v>3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2</v>
      </c>
      <c r="AG663" s="1">
        <f t="shared" si="10"/>
        <v>-0.10342857142857143</v>
      </c>
    </row>
    <row r="664" spans="1:33">
      <c r="A664">
        <v>76527</v>
      </c>
      <c r="B664">
        <v>1</v>
      </c>
      <c r="C664">
        <v>68</v>
      </c>
      <c r="D664">
        <v>3</v>
      </c>
      <c r="E664">
        <v>1</v>
      </c>
      <c r="F664">
        <v>2</v>
      </c>
      <c r="G664">
        <v>1</v>
      </c>
      <c r="H664">
        <v>5</v>
      </c>
      <c r="I664">
        <v>1</v>
      </c>
      <c r="J664">
        <v>62</v>
      </c>
      <c r="K664">
        <v>1.6</v>
      </c>
      <c r="L664">
        <v>199</v>
      </c>
      <c r="M664">
        <v>5.15</v>
      </c>
      <c r="N664">
        <v>66</v>
      </c>
      <c r="O664" s="1">
        <v>1.703225806451613</v>
      </c>
      <c r="P664" s="2">
        <v>65.542890449665393</v>
      </c>
      <c r="Q664" s="1">
        <v>1.6914294309591069</v>
      </c>
      <c r="R664">
        <v>2</v>
      </c>
      <c r="S664">
        <v>2</v>
      </c>
      <c r="U664">
        <v>10</v>
      </c>
      <c r="V664">
        <v>3</v>
      </c>
      <c r="W664">
        <v>3</v>
      </c>
      <c r="X664">
        <v>3</v>
      </c>
      <c r="Y664">
        <v>3</v>
      </c>
      <c r="Z664">
        <v>2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2</v>
      </c>
      <c r="AG664" s="1">
        <f t="shared" si="10"/>
        <v>0.10322580645161294</v>
      </c>
    </row>
    <row r="665" spans="1:33">
      <c r="A665">
        <v>76531</v>
      </c>
      <c r="B665">
        <v>1</v>
      </c>
      <c r="C665">
        <v>80</v>
      </c>
      <c r="D665">
        <v>3</v>
      </c>
      <c r="E665">
        <v>1</v>
      </c>
      <c r="F665">
        <v>1</v>
      </c>
      <c r="G665">
        <v>1</v>
      </c>
      <c r="H665">
        <v>1</v>
      </c>
      <c r="I665">
        <v>2</v>
      </c>
      <c r="J665">
        <v>30</v>
      </c>
      <c r="K665">
        <v>0.78</v>
      </c>
      <c r="L665">
        <v>116</v>
      </c>
      <c r="M665">
        <v>3</v>
      </c>
      <c r="N665">
        <v>34</v>
      </c>
      <c r="O665" s="1">
        <v>0.88400000000000001</v>
      </c>
      <c r="P665" s="2">
        <v>37.00564570412778</v>
      </c>
      <c r="Q665" s="1">
        <v>0.96214678830732225</v>
      </c>
      <c r="R665">
        <v>1</v>
      </c>
      <c r="S665">
        <v>2</v>
      </c>
      <c r="U665">
        <v>15</v>
      </c>
      <c r="V665">
        <v>1</v>
      </c>
      <c r="W665">
        <v>2</v>
      </c>
      <c r="AA665">
        <v>3</v>
      </c>
      <c r="AB665">
        <v>0</v>
      </c>
      <c r="AC665">
        <v>0</v>
      </c>
      <c r="AD665">
        <v>1</v>
      </c>
      <c r="AE665">
        <v>1</v>
      </c>
      <c r="AF665">
        <v>2</v>
      </c>
      <c r="AG665" s="1">
        <f t="shared" si="10"/>
        <v>0.10399999999999998</v>
      </c>
    </row>
    <row r="666" spans="1:33">
      <c r="A666">
        <v>76532</v>
      </c>
      <c r="B666">
        <v>1</v>
      </c>
      <c r="C666">
        <v>38</v>
      </c>
      <c r="D666">
        <v>4</v>
      </c>
      <c r="E666">
        <v>2</v>
      </c>
      <c r="G666">
        <v>1</v>
      </c>
      <c r="H666">
        <v>4</v>
      </c>
      <c r="I666">
        <v>5</v>
      </c>
      <c r="J666">
        <v>51</v>
      </c>
      <c r="K666">
        <v>1.32</v>
      </c>
      <c r="L666">
        <v>227</v>
      </c>
      <c r="M666">
        <v>5.87</v>
      </c>
      <c r="N666">
        <v>48</v>
      </c>
      <c r="O666" s="1">
        <v>1.2423529411764707</v>
      </c>
      <c r="P666" s="2">
        <v>55.221495986111805</v>
      </c>
      <c r="Q666" s="1">
        <v>1.4292622490523057</v>
      </c>
      <c r="R666">
        <v>2</v>
      </c>
      <c r="U666">
        <v>3</v>
      </c>
      <c r="V666">
        <v>4</v>
      </c>
      <c r="W666">
        <v>0</v>
      </c>
      <c r="AA666">
        <v>7</v>
      </c>
      <c r="AB666">
        <v>0</v>
      </c>
      <c r="AC666">
        <v>0</v>
      </c>
      <c r="AD666">
        <v>1</v>
      </c>
      <c r="AE666">
        <v>2</v>
      </c>
      <c r="AG666" s="1">
        <f t="shared" si="10"/>
        <v>-7.7647058823529402E-2</v>
      </c>
    </row>
    <row r="667" spans="1:33">
      <c r="A667">
        <v>76533</v>
      </c>
      <c r="B667">
        <v>1</v>
      </c>
      <c r="C667">
        <v>67</v>
      </c>
      <c r="D667">
        <v>4</v>
      </c>
      <c r="E667">
        <v>1</v>
      </c>
      <c r="F667">
        <v>1</v>
      </c>
      <c r="G667">
        <v>1</v>
      </c>
      <c r="H667">
        <v>4</v>
      </c>
      <c r="I667">
        <v>3</v>
      </c>
      <c r="J667">
        <v>75</v>
      </c>
      <c r="K667">
        <v>1.94</v>
      </c>
      <c r="L667">
        <v>175</v>
      </c>
      <c r="M667">
        <v>4.53</v>
      </c>
      <c r="N667">
        <v>75</v>
      </c>
      <c r="O667" s="1">
        <v>1.94</v>
      </c>
      <c r="P667" s="2">
        <v>71.626836917703699</v>
      </c>
      <c r="Q667" s="1">
        <v>1.8527475149379355</v>
      </c>
      <c r="R667">
        <v>1</v>
      </c>
      <c r="S667">
        <v>2</v>
      </c>
      <c r="U667">
        <v>7</v>
      </c>
      <c r="V667">
        <v>2</v>
      </c>
      <c r="W667">
        <v>3</v>
      </c>
      <c r="X667">
        <v>3</v>
      </c>
      <c r="Y667">
        <v>2</v>
      </c>
      <c r="Z667">
        <v>2</v>
      </c>
      <c r="AA667">
        <v>4</v>
      </c>
      <c r="AB667">
        <v>0</v>
      </c>
      <c r="AC667">
        <v>4</v>
      </c>
      <c r="AD667">
        <v>1</v>
      </c>
      <c r="AE667">
        <v>1</v>
      </c>
      <c r="AF667">
        <v>2</v>
      </c>
      <c r="AG667" s="1">
        <f t="shared" si="10"/>
        <v>0</v>
      </c>
    </row>
    <row r="668" spans="1:33">
      <c r="A668">
        <v>76534</v>
      </c>
      <c r="B668">
        <v>1</v>
      </c>
      <c r="C668">
        <v>52</v>
      </c>
      <c r="D668">
        <v>3</v>
      </c>
      <c r="E668">
        <v>2</v>
      </c>
      <c r="G668">
        <v>1</v>
      </c>
      <c r="H668">
        <v>4</v>
      </c>
      <c r="I668">
        <v>3</v>
      </c>
      <c r="J668">
        <v>42</v>
      </c>
      <c r="K668">
        <v>1.0900000000000001</v>
      </c>
      <c r="L668">
        <v>221</v>
      </c>
      <c r="M668">
        <v>5.72</v>
      </c>
      <c r="N668">
        <v>51</v>
      </c>
      <c r="O668" s="1">
        <v>1.3235714285714286</v>
      </c>
      <c r="P668" s="2">
        <v>40.235167420948073</v>
      </c>
      <c r="Q668" s="1">
        <v>1.0441983925912715</v>
      </c>
      <c r="R668">
        <v>2</v>
      </c>
      <c r="S668">
        <v>2</v>
      </c>
      <c r="U668">
        <v>5</v>
      </c>
      <c r="V668">
        <v>3</v>
      </c>
      <c r="W668">
        <v>3</v>
      </c>
      <c r="X668">
        <v>3</v>
      </c>
      <c r="Y668">
        <v>3</v>
      </c>
      <c r="Z668">
        <v>3</v>
      </c>
      <c r="AA668">
        <v>3</v>
      </c>
      <c r="AB668">
        <v>0</v>
      </c>
      <c r="AC668">
        <v>0</v>
      </c>
      <c r="AD668">
        <v>1</v>
      </c>
      <c r="AE668">
        <v>1</v>
      </c>
      <c r="AF668">
        <v>2</v>
      </c>
      <c r="AG668" s="1">
        <f t="shared" si="10"/>
        <v>0.23357142857142854</v>
      </c>
    </row>
    <row r="669" spans="1:33">
      <c r="A669">
        <v>76540</v>
      </c>
      <c r="B669">
        <v>1</v>
      </c>
      <c r="C669">
        <v>69</v>
      </c>
      <c r="D669">
        <v>3</v>
      </c>
      <c r="E669">
        <v>1</v>
      </c>
      <c r="F669">
        <v>2</v>
      </c>
      <c r="G669">
        <v>1</v>
      </c>
      <c r="H669">
        <v>5</v>
      </c>
      <c r="I669">
        <v>1</v>
      </c>
      <c r="J669">
        <v>53</v>
      </c>
      <c r="K669">
        <v>1.37</v>
      </c>
      <c r="L669">
        <v>153</v>
      </c>
      <c r="M669">
        <v>3.96</v>
      </c>
      <c r="N669">
        <v>57</v>
      </c>
      <c r="O669" s="1">
        <v>1.4733962264150944</v>
      </c>
      <c r="P669" s="2">
        <v>46.662907787291815</v>
      </c>
      <c r="Q669" s="1">
        <v>1.2061921446903734</v>
      </c>
      <c r="R669">
        <v>2</v>
      </c>
      <c r="S669">
        <v>2</v>
      </c>
      <c r="U669">
        <v>9</v>
      </c>
      <c r="V669">
        <v>1</v>
      </c>
      <c r="W669">
        <v>2</v>
      </c>
      <c r="X669">
        <v>4</v>
      </c>
      <c r="Y669">
        <v>4</v>
      </c>
      <c r="Z669">
        <v>4</v>
      </c>
      <c r="AA669">
        <v>3</v>
      </c>
      <c r="AB669">
        <v>0</v>
      </c>
      <c r="AC669">
        <v>0</v>
      </c>
      <c r="AD669">
        <v>1</v>
      </c>
      <c r="AE669">
        <v>1</v>
      </c>
      <c r="AF669">
        <v>2</v>
      </c>
      <c r="AG669" s="1">
        <f t="shared" si="10"/>
        <v>0.10339622641509427</v>
      </c>
    </row>
    <row r="670" spans="1:33">
      <c r="A670">
        <v>76541</v>
      </c>
      <c r="B670">
        <v>1</v>
      </c>
      <c r="C670">
        <v>26</v>
      </c>
      <c r="D670">
        <v>2</v>
      </c>
      <c r="E670">
        <v>2</v>
      </c>
      <c r="G670">
        <v>2</v>
      </c>
      <c r="H670">
        <v>2</v>
      </c>
      <c r="I670">
        <v>1</v>
      </c>
      <c r="J670">
        <v>37</v>
      </c>
      <c r="K670">
        <v>0.96</v>
      </c>
      <c r="L670">
        <v>244</v>
      </c>
      <c r="M670">
        <v>6.31</v>
      </c>
      <c r="N670">
        <v>39</v>
      </c>
      <c r="O670" s="1">
        <v>1.0118918918918918</v>
      </c>
      <c r="P670" s="2">
        <v>42.673703589379066</v>
      </c>
      <c r="Q670" s="1">
        <v>1.1072096066433488</v>
      </c>
      <c r="R670">
        <v>2</v>
      </c>
      <c r="U670">
        <v>6</v>
      </c>
      <c r="V670">
        <v>1</v>
      </c>
      <c r="W670">
        <v>3</v>
      </c>
      <c r="X670">
        <v>3</v>
      </c>
      <c r="Y670">
        <v>3</v>
      </c>
      <c r="Z670">
        <v>3</v>
      </c>
      <c r="AA670">
        <v>0</v>
      </c>
      <c r="AB670">
        <v>0</v>
      </c>
      <c r="AC670">
        <v>0</v>
      </c>
      <c r="AD670">
        <v>1</v>
      </c>
      <c r="AE670">
        <v>2</v>
      </c>
      <c r="AG670" s="1">
        <f t="shared" si="10"/>
        <v>5.1891891891891806E-2</v>
      </c>
    </row>
    <row r="671" spans="1:33">
      <c r="A671">
        <v>76543</v>
      </c>
      <c r="B671">
        <v>1</v>
      </c>
      <c r="C671">
        <v>40</v>
      </c>
      <c r="D671">
        <v>3</v>
      </c>
      <c r="E671">
        <v>2</v>
      </c>
      <c r="G671">
        <v>1</v>
      </c>
      <c r="H671">
        <v>5</v>
      </c>
      <c r="I671">
        <v>1</v>
      </c>
      <c r="J671">
        <v>43</v>
      </c>
      <c r="K671">
        <v>1.1100000000000001</v>
      </c>
      <c r="L671">
        <v>177</v>
      </c>
      <c r="M671">
        <v>4.58</v>
      </c>
      <c r="N671">
        <v>38</v>
      </c>
      <c r="O671" s="1">
        <v>0.98093023255813971</v>
      </c>
      <c r="P671" s="2">
        <v>42.938062500769817</v>
      </c>
      <c r="Q671" s="1">
        <v>1.1084011482756861</v>
      </c>
      <c r="R671">
        <v>2</v>
      </c>
      <c r="S671">
        <v>1</v>
      </c>
      <c r="T671">
        <v>2</v>
      </c>
      <c r="U671">
        <v>6</v>
      </c>
      <c r="V671">
        <v>3</v>
      </c>
      <c r="W671">
        <v>1</v>
      </c>
      <c r="AA671">
        <v>1</v>
      </c>
      <c r="AB671">
        <v>0</v>
      </c>
      <c r="AC671">
        <v>1</v>
      </c>
      <c r="AD671">
        <v>1</v>
      </c>
      <c r="AE671">
        <v>2</v>
      </c>
      <c r="AG671" s="1">
        <f t="shared" si="10"/>
        <v>-0.12906976744186038</v>
      </c>
    </row>
    <row r="672" spans="1:33">
      <c r="A672">
        <v>76548</v>
      </c>
      <c r="B672">
        <v>1</v>
      </c>
      <c r="C672">
        <v>62</v>
      </c>
      <c r="D672">
        <v>4</v>
      </c>
      <c r="E672">
        <v>1</v>
      </c>
      <c r="F672">
        <v>1</v>
      </c>
      <c r="G672">
        <v>1</v>
      </c>
      <c r="H672">
        <v>3</v>
      </c>
      <c r="I672">
        <v>1</v>
      </c>
      <c r="J672">
        <v>58</v>
      </c>
      <c r="K672">
        <v>1.5</v>
      </c>
      <c r="L672">
        <v>147</v>
      </c>
      <c r="M672">
        <v>3.8</v>
      </c>
      <c r="N672">
        <v>55</v>
      </c>
      <c r="O672" s="1">
        <v>1.4224137931034482</v>
      </c>
      <c r="P672" s="2">
        <v>56.384186990848619</v>
      </c>
      <c r="Q672" s="1">
        <v>1.4582117325219472</v>
      </c>
      <c r="R672">
        <v>2</v>
      </c>
      <c r="S672">
        <v>1</v>
      </c>
      <c r="T672">
        <v>2</v>
      </c>
      <c r="U672">
        <v>8</v>
      </c>
      <c r="V672">
        <v>3</v>
      </c>
      <c r="W672">
        <v>2</v>
      </c>
      <c r="X672">
        <v>3</v>
      </c>
      <c r="Y672">
        <v>3</v>
      </c>
      <c r="Z672">
        <v>3</v>
      </c>
      <c r="AA672">
        <v>2</v>
      </c>
      <c r="AB672">
        <v>0</v>
      </c>
      <c r="AC672">
        <v>0</v>
      </c>
      <c r="AD672">
        <v>1</v>
      </c>
      <c r="AE672">
        <v>2</v>
      </c>
      <c r="AG672" s="1">
        <f t="shared" si="10"/>
        <v>-7.7586206896551824E-2</v>
      </c>
    </row>
    <row r="673" spans="1:33">
      <c r="A673">
        <v>76549</v>
      </c>
      <c r="B673">
        <v>1</v>
      </c>
      <c r="C673">
        <v>74</v>
      </c>
      <c r="D673">
        <v>4</v>
      </c>
      <c r="E673">
        <v>1</v>
      </c>
      <c r="F673">
        <v>2</v>
      </c>
      <c r="G673">
        <v>1</v>
      </c>
      <c r="H673">
        <v>1</v>
      </c>
      <c r="I673">
        <v>3</v>
      </c>
      <c r="J673">
        <v>29</v>
      </c>
      <c r="K673">
        <v>0.75</v>
      </c>
      <c r="L673">
        <v>104</v>
      </c>
      <c r="M673">
        <v>2.69</v>
      </c>
      <c r="N673">
        <v>25</v>
      </c>
      <c r="O673" s="1">
        <v>0.64655172413793105</v>
      </c>
      <c r="P673" s="2">
        <v>27.643819226902625</v>
      </c>
      <c r="Q673" s="1">
        <v>0.71492635931644721</v>
      </c>
      <c r="R673">
        <v>2</v>
      </c>
      <c r="S673">
        <v>1</v>
      </c>
      <c r="T673">
        <v>2</v>
      </c>
      <c r="U673">
        <v>2</v>
      </c>
      <c r="V673">
        <v>2</v>
      </c>
      <c r="W673">
        <v>0</v>
      </c>
      <c r="AB673">
        <v>0</v>
      </c>
      <c r="AC673">
        <v>0</v>
      </c>
      <c r="AD673">
        <v>2</v>
      </c>
      <c r="AE673">
        <v>1</v>
      </c>
      <c r="AF673">
        <v>2</v>
      </c>
      <c r="AG673" s="1">
        <f t="shared" si="10"/>
        <v>-0.10344827586206895</v>
      </c>
    </row>
    <row r="674" spans="1:33">
      <c r="A674">
        <v>76550</v>
      </c>
      <c r="B674">
        <v>1</v>
      </c>
      <c r="C674">
        <v>70</v>
      </c>
      <c r="D674">
        <v>2</v>
      </c>
      <c r="E674">
        <v>2</v>
      </c>
      <c r="G674">
        <v>2</v>
      </c>
      <c r="H674">
        <v>1</v>
      </c>
      <c r="I674">
        <v>1</v>
      </c>
      <c r="J674">
        <v>63</v>
      </c>
      <c r="K674">
        <v>1.63</v>
      </c>
      <c r="L674">
        <v>252</v>
      </c>
      <c r="M674">
        <v>6.52</v>
      </c>
      <c r="N674">
        <v>73</v>
      </c>
      <c r="O674" s="1">
        <v>1.8887301587301586</v>
      </c>
      <c r="P674" s="2">
        <v>69.917675906402437</v>
      </c>
      <c r="Q674" s="1">
        <v>1.8089811385307295</v>
      </c>
      <c r="R674">
        <v>1</v>
      </c>
      <c r="S674">
        <v>2</v>
      </c>
      <c r="U674">
        <v>6</v>
      </c>
      <c r="V674">
        <v>3</v>
      </c>
      <c r="W674">
        <v>0</v>
      </c>
      <c r="X674">
        <v>3</v>
      </c>
      <c r="Y674">
        <v>3</v>
      </c>
      <c r="Z674">
        <v>2</v>
      </c>
      <c r="AA674">
        <v>1</v>
      </c>
      <c r="AB674">
        <v>2</v>
      </c>
      <c r="AC674">
        <v>0</v>
      </c>
      <c r="AD674">
        <v>1</v>
      </c>
      <c r="AE674">
        <v>1</v>
      </c>
      <c r="AF674">
        <v>2</v>
      </c>
      <c r="AG674" s="1">
        <f t="shared" si="10"/>
        <v>0.2587301587301587</v>
      </c>
    </row>
    <row r="675" spans="1:33">
      <c r="A675">
        <v>76553</v>
      </c>
      <c r="B675">
        <v>1</v>
      </c>
      <c r="C675">
        <v>22</v>
      </c>
      <c r="D675">
        <v>3</v>
      </c>
      <c r="E675">
        <v>2</v>
      </c>
      <c r="G675">
        <v>1</v>
      </c>
      <c r="H675">
        <v>3</v>
      </c>
      <c r="I675">
        <v>5</v>
      </c>
      <c r="J675">
        <v>26</v>
      </c>
      <c r="K675">
        <v>0.67</v>
      </c>
      <c r="L675">
        <v>160</v>
      </c>
      <c r="M675">
        <v>4.1399999999999997</v>
      </c>
      <c r="N675">
        <v>25</v>
      </c>
      <c r="O675" s="1">
        <v>0.64423076923076927</v>
      </c>
      <c r="P675" s="2">
        <v>25.825632148671822</v>
      </c>
      <c r="Q675" s="1">
        <v>0.66550667460038926</v>
      </c>
      <c r="R675">
        <v>2</v>
      </c>
      <c r="U675">
        <v>15</v>
      </c>
      <c r="V675">
        <v>3</v>
      </c>
      <c r="W675">
        <v>3</v>
      </c>
      <c r="X675">
        <v>3</v>
      </c>
      <c r="Y675">
        <v>3</v>
      </c>
      <c r="Z675">
        <v>3</v>
      </c>
      <c r="AA675">
        <v>3</v>
      </c>
      <c r="AB675">
        <v>9</v>
      </c>
      <c r="AC675">
        <v>10</v>
      </c>
      <c r="AD675">
        <v>1</v>
      </c>
      <c r="AE675">
        <v>1</v>
      </c>
      <c r="AF675">
        <v>2</v>
      </c>
      <c r="AG675" s="1">
        <f t="shared" si="10"/>
        <v>-2.5769230769230766E-2</v>
      </c>
    </row>
    <row r="676" spans="1:33">
      <c r="A676">
        <v>76556</v>
      </c>
      <c r="B676">
        <v>1</v>
      </c>
      <c r="C676">
        <v>45</v>
      </c>
      <c r="D676">
        <v>1</v>
      </c>
      <c r="E676">
        <v>2</v>
      </c>
      <c r="G676">
        <v>2</v>
      </c>
      <c r="H676">
        <v>3</v>
      </c>
      <c r="I676">
        <v>1</v>
      </c>
      <c r="J676">
        <v>35</v>
      </c>
      <c r="K676">
        <v>0.91</v>
      </c>
      <c r="L676">
        <v>173</v>
      </c>
      <c r="M676">
        <v>4.47</v>
      </c>
      <c r="N676">
        <v>30</v>
      </c>
      <c r="O676" s="1">
        <v>0.78</v>
      </c>
      <c r="P676" s="2">
        <v>40.127252239838597</v>
      </c>
      <c r="Q676" s="1">
        <v>1.0433085582358037</v>
      </c>
      <c r="R676">
        <v>1</v>
      </c>
      <c r="S676">
        <v>2</v>
      </c>
      <c r="U676">
        <v>9</v>
      </c>
      <c r="V676">
        <v>5</v>
      </c>
      <c r="W676">
        <v>2</v>
      </c>
      <c r="AA676">
        <v>4</v>
      </c>
      <c r="AB676">
        <v>0</v>
      </c>
      <c r="AC676">
        <v>0</v>
      </c>
      <c r="AD676">
        <v>1</v>
      </c>
      <c r="AE676">
        <v>1</v>
      </c>
      <c r="AF676">
        <v>2</v>
      </c>
      <c r="AG676" s="1">
        <f t="shared" si="10"/>
        <v>-0.13</v>
      </c>
    </row>
    <row r="677" spans="1:33">
      <c r="A677">
        <v>76557</v>
      </c>
      <c r="B677">
        <v>1</v>
      </c>
      <c r="C677">
        <v>54</v>
      </c>
      <c r="D677">
        <v>1</v>
      </c>
      <c r="E677">
        <v>2</v>
      </c>
      <c r="G677">
        <v>2</v>
      </c>
      <c r="H677">
        <v>1</v>
      </c>
      <c r="I677">
        <v>1</v>
      </c>
      <c r="J677">
        <v>39</v>
      </c>
      <c r="K677">
        <v>1.01</v>
      </c>
      <c r="L677">
        <v>230</v>
      </c>
      <c r="M677">
        <v>5.95</v>
      </c>
      <c r="N677">
        <v>37</v>
      </c>
      <c r="O677" s="1">
        <v>0.95820512820512815</v>
      </c>
      <c r="P677" s="2">
        <v>49.425399626810261</v>
      </c>
      <c r="Q677" s="1">
        <v>1.2799911185404709</v>
      </c>
      <c r="R677">
        <v>1</v>
      </c>
      <c r="S677">
        <v>2</v>
      </c>
      <c r="U677">
        <v>5</v>
      </c>
      <c r="V677">
        <v>3</v>
      </c>
      <c r="W677">
        <v>3</v>
      </c>
      <c r="X677">
        <v>3</v>
      </c>
      <c r="Y677">
        <v>3</v>
      </c>
      <c r="Z677">
        <v>3</v>
      </c>
      <c r="AA677">
        <v>0</v>
      </c>
      <c r="AB677">
        <v>1</v>
      </c>
      <c r="AC677">
        <v>0</v>
      </c>
      <c r="AD677">
        <v>2</v>
      </c>
      <c r="AE677">
        <v>2</v>
      </c>
      <c r="AG677" s="1">
        <f t="shared" si="10"/>
        <v>-5.1794871794871855E-2</v>
      </c>
    </row>
    <row r="678" spans="1:33">
      <c r="A678">
        <v>76560</v>
      </c>
      <c r="B678">
        <v>1</v>
      </c>
      <c r="C678">
        <v>57</v>
      </c>
      <c r="D678">
        <v>6</v>
      </c>
      <c r="E678">
        <v>2</v>
      </c>
      <c r="G678">
        <v>2</v>
      </c>
      <c r="H678">
        <v>5</v>
      </c>
      <c r="I678">
        <v>1</v>
      </c>
      <c r="J678">
        <v>78</v>
      </c>
      <c r="K678">
        <v>2.02</v>
      </c>
      <c r="L678">
        <v>212</v>
      </c>
      <c r="M678">
        <v>5.48</v>
      </c>
      <c r="N678">
        <v>86</v>
      </c>
      <c r="O678" s="1">
        <v>2.227179487179487</v>
      </c>
      <c r="P678" s="2">
        <v>79.185830128223358</v>
      </c>
      <c r="Q678" s="1">
        <v>2.0507099597309124</v>
      </c>
      <c r="R678">
        <v>1</v>
      </c>
      <c r="S678">
        <v>2</v>
      </c>
      <c r="U678">
        <v>8</v>
      </c>
      <c r="V678">
        <v>1</v>
      </c>
      <c r="W678">
        <v>1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2</v>
      </c>
      <c r="AG678" s="1">
        <f t="shared" si="10"/>
        <v>0.20717948717948698</v>
      </c>
    </row>
    <row r="679" spans="1:33">
      <c r="A679">
        <v>76561</v>
      </c>
      <c r="B679">
        <v>1</v>
      </c>
      <c r="C679">
        <v>61</v>
      </c>
      <c r="D679">
        <v>1</v>
      </c>
      <c r="E679">
        <v>2</v>
      </c>
      <c r="G679">
        <v>1</v>
      </c>
      <c r="H679">
        <v>4</v>
      </c>
      <c r="I679">
        <v>1</v>
      </c>
      <c r="J679">
        <v>46</v>
      </c>
      <c r="K679">
        <v>1.19</v>
      </c>
      <c r="L679">
        <v>248</v>
      </c>
      <c r="M679">
        <v>6.41</v>
      </c>
      <c r="N679">
        <v>56</v>
      </c>
      <c r="O679" s="1">
        <v>1.4486956521739132</v>
      </c>
      <c r="P679" s="2">
        <v>49.021915438569401</v>
      </c>
      <c r="Q679" s="1">
        <v>1.2681756385195126</v>
      </c>
      <c r="R679">
        <v>1</v>
      </c>
      <c r="S679">
        <v>2</v>
      </c>
      <c r="U679">
        <v>3</v>
      </c>
      <c r="V679">
        <v>3</v>
      </c>
      <c r="W679">
        <v>3</v>
      </c>
      <c r="X679">
        <v>2</v>
      </c>
      <c r="Y679">
        <v>3</v>
      </c>
      <c r="Z679">
        <v>3</v>
      </c>
      <c r="AA679">
        <v>2</v>
      </c>
      <c r="AB679">
        <v>1</v>
      </c>
      <c r="AC679">
        <v>0</v>
      </c>
      <c r="AD679">
        <v>1</v>
      </c>
      <c r="AE679">
        <v>1</v>
      </c>
      <c r="AF679">
        <v>2</v>
      </c>
      <c r="AG679" s="1">
        <f t="shared" si="10"/>
        <v>0.25869565217391322</v>
      </c>
    </row>
    <row r="680" spans="1:33">
      <c r="A680">
        <v>76569</v>
      </c>
      <c r="B680">
        <v>1</v>
      </c>
      <c r="C680">
        <v>45</v>
      </c>
      <c r="D680">
        <v>1</v>
      </c>
      <c r="E680">
        <v>2</v>
      </c>
      <c r="G680">
        <v>2</v>
      </c>
      <c r="H680">
        <v>1</v>
      </c>
      <c r="I680">
        <v>1</v>
      </c>
      <c r="J680">
        <v>69</v>
      </c>
      <c r="K680">
        <v>1.78</v>
      </c>
      <c r="L680">
        <v>210</v>
      </c>
      <c r="M680">
        <v>5.43</v>
      </c>
      <c r="N680">
        <v>72</v>
      </c>
      <c r="O680" s="1">
        <v>1.8573913043478261</v>
      </c>
      <c r="P680" s="2">
        <v>72.221950715483999</v>
      </c>
      <c r="Q680" s="1">
        <v>1.863116989471906</v>
      </c>
      <c r="R680">
        <v>1</v>
      </c>
      <c r="S680">
        <v>2</v>
      </c>
      <c r="U680">
        <v>4</v>
      </c>
      <c r="V680">
        <v>4</v>
      </c>
      <c r="W680">
        <v>2</v>
      </c>
      <c r="X680">
        <v>3</v>
      </c>
      <c r="Y680">
        <v>3</v>
      </c>
      <c r="Z680">
        <v>2</v>
      </c>
      <c r="AA680">
        <v>0</v>
      </c>
      <c r="AB680">
        <v>4</v>
      </c>
      <c r="AC680">
        <v>0</v>
      </c>
      <c r="AD680">
        <v>1</v>
      </c>
      <c r="AE680">
        <v>1</v>
      </c>
      <c r="AF680">
        <v>2</v>
      </c>
      <c r="AG680" s="1">
        <f t="shared" si="10"/>
        <v>7.739130434782604E-2</v>
      </c>
    </row>
    <row r="681" spans="1:33">
      <c r="A681">
        <v>76571</v>
      </c>
      <c r="B681">
        <v>1</v>
      </c>
      <c r="C681">
        <v>57</v>
      </c>
      <c r="D681">
        <v>2</v>
      </c>
      <c r="E681">
        <v>2</v>
      </c>
      <c r="G681">
        <v>2</v>
      </c>
      <c r="H681">
        <v>3</v>
      </c>
      <c r="I681">
        <v>1</v>
      </c>
      <c r="J681">
        <v>61</v>
      </c>
      <c r="K681">
        <v>1.58</v>
      </c>
      <c r="L681">
        <v>195</v>
      </c>
      <c r="M681">
        <v>5.04</v>
      </c>
      <c r="N681">
        <v>56</v>
      </c>
      <c r="O681" s="1">
        <v>1.4504918032786887</v>
      </c>
      <c r="P681" s="2">
        <v>59.309079019126251</v>
      </c>
      <c r="Q681" s="1">
        <v>1.5362023745937619</v>
      </c>
      <c r="R681">
        <v>1</v>
      </c>
      <c r="S681">
        <v>2</v>
      </c>
      <c r="U681">
        <v>14</v>
      </c>
      <c r="V681">
        <v>3</v>
      </c>
      <c r="W681">
        <v>2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2</v>
      </c>
      <c r="AG681" s="1">
        <f t="shared" si="10"/>
        <v>-0.12950819672131142</v>
      </c>
    </row>
    <row r="682" spans="1:33">
      <c r="A682">
        <v>76578</v>
      </c>
      <c r="B682">
        <v>1</v>
      </c>
      <c r="C682">
        <v>43</v>
      </c>
      <c r="D682">
        <v>1</v>
      </c>
      <c r="E682">
        <v>2</v>
      </c>
      <c r="G682">
        <v>2</v>
      </c>
      <c r="H682">
        <v>1</v>
      </c>
      <c r="I682">
        <v>6</v>
      </c>
      <c r="J682">
        <v>44</v>
      </c>
      <c r="K682">
        <v>1.1399999999999999</v>
      </c>
      <c r="L682">
        <v>190</v>
      </c>
      <c r="M682">
        <v>4.91</v>
      </c>
      <c r="N682">
        <v>53</v>
      </c>
      <c r="O682" s="1">
        <v>1.3731818181818181</v>
      </c>
      <c r="P682" s="2">
        <v>49.68724893749868</v>
      </c>
      <c r="Q682" s="1">
        <v>1.2873514497442839</v>
      </c>
      <c r="R682">
        <v>1</v>
      </c>
      <c r="S682">
        <v>2</v>
      </c>
      <c r="U682">
        <v>8</v>
      </c>
      <c r="V682">
        <v>3</v>
      </c>
      <c r="W682">
        <v>2</v>
      </c>
      <c r="AA682">
        <v>1</v>
      </c>
      <c r="AB682">
        <v>0</v>
      </c>
      <c r="AC682">
        <v>0</v>
      </c>
      <c r="AD682">
        <v>2</v>
      </c>
      <c r="AE682">
        <v>2</v>
      </c>
      <c r="AG682" s="1">
        <f t="shared" si="10"/>
        <v>0.23318181818181816</v>
      </c>
    </row>
    <row r="683" spans="1:33">
      <c r="A683">
        <v>76587</v>
      </c>
      <c r="B683">
        <v>1</v>
      </c>
      <c r="C683">
        <v>62</v>
      </c>
      <c r="D683">
        <v>1</v>
      </c>
      <c r="E683">
        <v>2</v>
      </c>
      <c r="G683">
        <v>2</v>
      </c>
      <c r="H683">
        <v>1</v>
      </c>
      <c r="I683">
        <v>1</v>
      </c>
      <c r="J683">
        <v>37</v>
      </c>
      <c r="K683">
        <v>0.96</v>
      </c>
      <c r="L683">
        <v>163</v>
      </c>
      <c r="M683">
        <v>4.22</v>
      </c>
      <c r="N683">
        <v>35</v>
      </c>
      <c r="O683" s="1">
        <v>0.90810810810810816</v>
      </c>
      <c r="P683" s="2">
        <v>47.848073905885201</v>
      </c>
      <c r="Q683" s="1">
        <v>1.241463539179724</v>
      </c>
      <c r="R683">
        <v>1</v>
      </c>
      <c r="S683">
        <v>2</v>
      </c>
      <c r="U683">
        <v>15</v>
      </c>
      <c r="V683">
        <v>3</v>
      </c>
      <c r="W683">
        <v>2</v>
      </c>
      <c r="X683">
        <v>3</v>
      </c>
      <c r="Y683">
        <v>3</v>
      </c>
      <c r="Z683">
        <v>3</v>
      </c>
      <c r="AB683">
        <v>0</v>
      </c>
      <c r="AC683">
        <v>0</v>
      </c>
      <c r="AD683">
        <v>2</v>
      </c>
      <c r="AE683">
        <v>2</v>
      </c>
      <c r="AG683" s="1">
        <f t="shared" si="10"/>
        <v>-5.1891891891891806E-2</v>
      </c>
    </row>
    <row r="684" spans="1:33">
      <c r="A684">
        <v>76589</v>
      </c>
      <c r="B684">
        <v>1</v>
      </c>
      <c r="C684">
        <v>38</v>
      </c>
      <c r="D684">
        <v>3</v>
      </c>
      <c r="E684">
        <v>2</v>
      </c>
      <c r="G684">
        <v>1</v>
      </c>
      <c r="H684">
        <v>3</v>
      </c>
      <c r="I684">
        <v>3</v>
      </c>
      <c r="J684">
        <v>52</v>
      </c>
      <c r="K684">
        <v>1.34</v>
      </c>
      <c r="L684">
        <v>160</v>
      </c>
      <c r="M684">
        <v>4.1399999999999997</v>
      </c>
      <c r="N684">
        <v>58</v>
      </c>
      <c r="O684" s="1">
        <v>1.4946153846153847</v>
      </c>
      <c r="P684" s="2">
        <v>48.092333895192887</v>
      </c>
      <c r="Q684" s="1">
        <v>1.2393024503761245</v>
      </c>
      <c r="R684">
        <v>2</v>
      </c>
      <c r="U684">
        <v>3</v>
      </c>
      <c r="V684">
        <v>1</v>
      </c>
      <c r="W684">
        <v>2</v>
      </c>
      <c r="X684">
        <v>3</v>
      </c>
      <c r="Y684">
        <v>3</v>
      </c>
      <c r="Z684">
        <v>3</v>
      </c>
      <c r="AB684">
        <v>0</v>
      </c>
      <c r="AC684">
        <v>0</v>
      </c>
      <c r="AD684">
        <v>2</v>
      </c>
      <c r="AE684">
        <v>1</v>
      </c>
      <c r="AF684">
        <v>2</v>
      </c>
      <c r="AG684" s="1">
        <f t="shared" si="10"/>
        <v>0.1546153846153846</v>
      </c>
    </row>
    <row r="685" spans="1:33">
      <c r="A685">
        <v>76593</v>
      </c>
      <c r="B685">
        <v>1</v>
      </c>
      <c r="C685">
        <v>76</v>
      </c>
      <c r="D685">
        <v>4</v>
      </c>
      <c r="E685">
        <v>2</v>
      </c>
      <c r="G685">
        <v>2</v>
      </c>
      <c r="H685">
        <v>3</v>
      </c>
      <c r="I685">
        <v>2</v>
      </c>
      <c r="J685">
        <v>79</v>
      </c>
      <c r="K685">
        <v>2.04</v>
      </c>
      <c r="L685">
        <v>151</v>
      </c>
      <c r="M685">
        <v>3.9</v>
      </c>
      <c r="N685">
        <v>77</v>
      </c>
      <c r="O685" s="1">
        <v>1.9883544303797469</v>
      </c>
      <c r="P685" s="2">
        <v>77.866008372736502</v>
      </c>
      <c r="Q685" s="1">
        <v>2.0107171782326896</v>
      </c>
      <c r="R685">
        <v>2</v>
      </c>
      <c r="S685">
        <v>1</v>
      </c>
      <c r="T685">
        <v>2</v>
      </c>
      <c r="U685">
        <v>2</v>
      </c>
      <c r="V685">
        <v>1</v>
      </c>
      <c r="W685">
        <v>3</v>
      </c>
      <c r="AB685">
        <v>0</v>
      </c>
      <c r="AC685">
        <v>0</v>
      </c>
      <c r="AD685">
        <v>2</v>
      </c>
      <c r="AE685">
        <v>1</v>
      </c>
      <c r="AF685">
        <v>2</v>
      </c>
      <c r="AG685" s="1">
        <f t="shared" si="10"/>
        <v>-5.1645569620253129E-2</v>
      </c>
    </row>
    <row r="686" spans="1:33">
      <c r="A686">
        <v>76598</v>
      </c>
      <c r="B686">
        <v>1</v>
      </c>
      <c r="C686">
        <v>40</v>
      </c>
      <c r="D686">
        <v>1</v>
      </c>
      <c r="E686">
        <v>2</v>
      </c>
      <c r="G686">
        <v>2</v>
      </c>
      <c r="H686">
        <v>4</v>
      </c>
      <c r="I686">
        <v>3</v>
      </c>
      <c r="J686">
        <v>98</v>
      </c>
      <c r="K686">
        <v>2.5299999999999998</v>
      </c>
      <c r="L686">
        <v>191</v>
      </c>
      <c r="M686">
        <v>4.9400000000000004</v>
      </c>
      <c r="N686">
        <v>107</v>
      </c>
      <c r="O686" s="1">
        <v>2.7623469387755102</v>
      </c>
      <c r="P686" s="2">
        <v>103.47167296486998</v>
      </c>
      <c r="Q686" s="1">
        <v>2.6712584959298069</v>
      </c>
      <c r="R686">
        <v>1</v>
      </c>
      <c r="S686">
        <v>1</v>
      </c>
      <c r="T686">
        <v>1</v>
      </c>
      <c r="U686">
        <v>9</v>
      </c>
      <c r="V686">
        <v>2</v>
      </c>
      <c r="W686">
        <v>2</v>
      </c>
      <c r="X686">
        <v>3</v>
      </c>
      <c r="Y686">
        <v>3</v>
      </c>
      <c r="Z686">
        <v>2</v>
      </c>
      <c r="AA686">
        <v>1</v>
      </c>
      <c r="AB686">
        <v>0</v>
      </c>
      <c r="AC686">
        <v>5</v>
      </c>
      <c r="AD686">
        <v>1</v>
      </c>
      <c r="AE686">
        <v>1</v>
      </c>
      <c r="AF686">
        <v>2</v>
      </c>
      <c r="AG686" s="1">
        <f t="shared" si="10"/>
        <v>0.23234693877551038</v>
      </c>
    </row>
    <row r="687" spans="1:33">
      <c r="A687">
        <v>76599</v>
      </c>
      <c r="B687">
        <v>1</v>
      </c>
      <c r="C687">
        <v>63</v>
      </c>
      <c r="D687">
        <v>4</v>
      </c>
      <c r="E687">
        <v>2</v>
      </c>
      <c r="G687">
        <v>1</v>
      </c>
      <c r="H687">
        <v>3</v>
      </c>
      <c r="I687">
        <v>1</v>
      </c>
      <c r="J687">
        <v>29</v>
      </c>
      <c r="K687">
        <v>0.75</v>
      </c>
      <c r="L687">
        <v>131</v>
      </c>
      <c r="M687">
        <v>3.39</v>
      </c>
      <c r="N687">
        <v>28</v>
      </c>
      <c r="O687" s="1">
        <v>0.72413793103448276</v>
      </c>
      <c r="P687" s="2">
        <v>22.193920012489869</v>
      </c>
      <c r="Q687" s="1">
        <v>0.5739806899781863</v>
      </c>
      <c r="R687">
        <v>1</v>
      </c>
      <c r="S687">
        <v>2</v>
      </c>
      <c r="U687">
        <v>77</v>
      </c>
      <c r="V687">
        <v>4</v>
      </c>
      <c r="W687">
        <v>0</v>
      </c>
      <c r="X687">
        <v>3</v>
      </c>
      <c r="Y687">
        <v>3</v>
      </c>
      <c r="Z687">
        <v>0</v>
      </c>
      <c r="AB687">
        <v>0</v>
      </c>
      <c r="AC687">
        <v>0</v>
      </c>
      <c r="AD687">
        <v>2</v>
      </c>
      <c r="AE687">
        <v>2</v>
      </c>
      <c r="AG687" s="1">
        <f t="shared" si="10"/>
        <v>-2.5862068965517238E-2</v>
      </c>
    </row>
    <row r="688" spans="1:33">
      <c r="A688">
        <v>76601</v>
      </c>
      <c r="B688">
        <v>1</v>
      </c>
      <c r="C688">
        <v>39</v>
      </c>
      <c r="D688">
        <v>3</v>
      </c>
      <c r="E688">
        <v>2</v>
      </c>
      <c r="G688">
        <v>1</v>
      </c>
      <c r="H688">
        <v>4</v>
      </c>
      <c r="I688">
        <v>1</v>
      </c>
      <c r="J688">
        <v>58</v>
      </c>
      <c r="K688">
        <v>1.5</v>
      </c>
      <c r="L688">
        <v>183</v>
      </c>
      <c r="M688">
        <v>4.7300000000000004</v>
      </c>
      <c r="N688">
        <v>59</v>
      </c>
      <c r="O688" s="1">
        <v>1.5258620689655173</v>
      </c>
      <c r="P688" s="2">
        <v>64.911346881098851</v>
      </c>
      <c r="Q688" s="1">
        <v>1.6787417296835911</v>
      </c>
      <c r="R688">
        <v>2</v>
      </c>
      <c r="U688">
        <v>10</v>
      </c>
      <c r="V688">
        <v>2</v>
      </c>
      <c r="W688">
        <v>2</v>
      </c>
      <c r="AA688">
        <v>1</v>
      </c>
      <c r="AB688">
        <v>0</v>
      </c>
      <c r="AC688">
        <v>1</v>
      </c>
      <c r="AD688">
        <v>1</v>
      </c>
      <c r="AE688">
        <v>1</v>
      </c>
      <c r="AF688">
        <v>2</v>
      </c>
      <c r="AG688" s="1">
        <f t="shared" si="10"/>
        <v>2.5862068965517349E-2</v>
      </c>
    </row>
    <row r="689" spans="1:33">
      <c r="A689">
        <v>76604</v>
      </c>
      <c r="B689">
        <v>1</v>
      </c>
      <c r="C689">
        <v>61</v>
      </c>
      <c r="D689">
        <v>3</v>
      </c>
      <c r="E689">
        <v>2</v>
      </c>
      <c r="G689">
        <v>1</v>
      </c>
      <c r="H689">
        <v>4</v>
      </c>
      <c r="I689">
        <v>6</v>
      </c>
      <c r="J689">
        <v>125</v>
      </c>
      <c r="K689">
        <v>3.23</v>
      </c>
      <c r="L689">
        <v>263</v>
      </c>
      <c r="M689">
        <v>6.8</v>
      </c>
      <c r="N689">
        <v>130</v>
      </c>
      <c r="O689" s="1">
        <v>3.3592</v>
      </c>
      <c r="P689" s="2">
        <v>125.81277498389879</v>
      </c>
      <c r="Q689" s="1">
        <v>3.2510021055839449</v>
      </c>
      <c r="R689">
        <v>2</v>
      </c>
      <c r="S689">
        <v>2</v>
      </c>
      <c r="U689">
        <v>5</v>
      </c>
      <c r="V689">
        <v>1</v>
      </c>
      <c r="W689">
        <v>0</v>
      </c>
      <c r="X689">
        <v>3</v>
      </c>
      <c r="Y689">
        <v>1</v>
      </c>
      <c r="Z689">
        <v>0</v>
      </c>
      <c r="AB689">
        <v>0</v>
      </c>
      <c r="AC689">
        <v>0</v>
      </c>
      <c r="AD689">
        <v>1</v>
      </c>
      <c r="AE689">
        <v>1</v>
      </c>
      <c r="AF689">
        <v>2</v>
      </c>
      <c r="AG689" s="1">
        <f t="shared" si="10"/>
        <v>0.12919999999999998</v>
      </c>
    </row>
    <row r="690" spans="1:33">
      <c r="A690">
        <v>76612</v>
      </c>
      <c r="B690">
        <v>1</v>
      </c>
      <c r="C690">
        <v>62</v>
      </c>
      <c r="D690">
        <v>1</v>
      </c>
      <c r="E690">
        <v>2</v>
      </c>
      <c r="G690">
        <v>2</v>
      </c>
      <c r="H690">
        <v>3</v>
      </c>
      <c r="I690">
        <v>1</v>
      </c>
      <c r="J690">
        <v>42</v>
      </c>
      <c r="K690">
        <v>1.0900000000000001</v>
      </c>
      <c r="L690">
        <v>218</v>
      </c>
      <c r="M690">
        <v>5.64</v>
      </c>
      <c r="N690">
        <v>40</v>
      </c>
      <c r="O690" s="1">
        <v>1.0380952380952382</v>
      </c>
      <c r="P690" s="2">
        <v>42.152000937624862</v>
      </c>
      <c r="Q690" s="1">
        <v>1.0939447862383596</v>
      </c>
      <c r="R690">
        <v>1</v>
      </c>
      <c r="S690">
        <v>1</v>
      </c>
      <c r="T690">
        <v>2</v>
      </c>
      <c r="U690">
        <v>15</v>
      </c>
      <c r="V690">
        <v>2</v>
      </c>
      <c r="W690">
        <v>3</v>
      </c>
      <c r="X690">
        <v>3</v>
      </c>
      <c r="Y690">
        <v>3</v>
      </c>
      <c r="Z690">
        <v>3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2</v>
      </c>
      <c r="AG690" s="1">
        <f t="shared" si="10"/>
        <v>-5.1904761904761898E-2</v>
      </c>
    </row>
    <row r="691" spans="1:33">
      <c r="A691">
        <v>76613</v>
      </c>
      <c r="B691">
        <v>1</v>
      </c>
      <c r="C691">
        <v>32</v>
      </c>
      <c r="D691">
        <v>6</v>
      </c>
      <c r="E691">
        <v>2</v>
      </c>
      <c r="G691">
        <v>2</v>
      </c>
      <c r="H691">
        <v>5</v>
      </c>
      <c r="I691">
        <v>1</v>
      </c>
      <c r="J691">
        <v>36</v>
      </c>
      <c r="K691">
        <v>0.93</v>
      </c>
      <c r="L691">
        <v>143</v>
      </c>
      <c r="M691">
        <v>3.7</v>
      </c>
      <c r="N691">
        <v>31</v>
      </c>
      <c r="O691" s="1">
        <v>0.8008333333333334</v>
      </c>
      <c r="P691" s="2">
        <v>34.316900080473545</v>
      </c>
      <c r="Q691" s="1">
        <v>0.88651991874556657</v>
      </c>
      <c r="R691">
        <v>2</v>
      </c>
      <c r="U691">
        <v>15</v>
      </c>
      <c r="V691">
        <v>1</v>
      </c>
      <c r="W691">
        <v>3</v>
      </c>
      <c r="X691">
        <v>3</v>
      </c>
      <c r="Y691">
        <v>3</v>
      </c>
      <c r="Z691">
        <v>3</v>
      </c>
      <c r="AA691">
        <v>2</v>
      </c>
      <c r="AB691">
        <v>0</v>
      </c>
      <c r="AC691">
        <v>0</v>
      </c>
      <c r="AD691">
        <v>1</v>
      </c>
      <c r="AE691">
        <v>1</v>
      </c>
      <c r="AF691">
        <v>2</v>
      </c>
      <c r="AG691" s="1">
        <f t="shared" si="10"/>
        <v>-0.12916666666666665</v>
      </c>
    </row>
    <row r="692" spans="1:33">
      <c r="A692">
        <v>76615</v>
      </c>
      <c r="B692">
        <v>1</v>
      </c>
      <c r="C692">
        <v>69</v>
      </c>
      <c r="D692">
        <v>3</v>
      </c>
      <c r="E692">
        <v>2</v>
      </c>
      <c r="G692">
        <v>1</v>
      </c>
      <c r="H692">
        <v>2</v>
      </c>
      <c r="I692">
        <v>1</v>
      </c>
      <c r="J692">
        <v>65</v>
      </c>
      <c r="K692">
        <v>1.68</v>
      </c>
      <c r="L692">
        <v>191</v>
      </c>
      <c r="M692">
        <v>4.9400000000000004</v>
      </c>
      <c r="N692">
        <v>62</v>
      </c>
      <c r="O692" s="1">
        <v>1.6024615384615384</v>
      </c>
      <c r="P692" s="2">
        <v>62.289638655777985</v>
      </c>
      <c r="Q692" s="1">
        <v>1.6099475837185695</v>
      </c>
      <c r="R692">
        <v>1</v>
      </c>
      <c r="S692">
        <v>2</v>
      </c>
      <c r="U692">
        <v>6</v>
      </c>
      <c r="V692">
        <v>5</v>
      </c>
      <c r="W692">
        <v>3</v>
      </c>
      <c r="X692">
        <v>3</v>
      </c>
      <c r="Y692">
        <v>3</v>
      </c>
      <c r="Z692">
        <v>3</v>
      </c>
      <c r="AB692">
        <v>0</v>
      </c>
      <c r="AC692">
        <v>0</v>
      </c>
      <c r="AD692">
        <v>2</v>
      </c>
      <c r="AE692">
        <v>1</v>
      </c>
      <c r="AF692">
        <v>2</v>
      </c>
      <c r="AG692" s="1">
        <f t="shared" si="10"/>
        <v>-7.7538461538461556E-2</v>
      </c>
    </row>
    <row r="693" spans="1:33">
      <c r="A693">
        <v>76622</v>
      </c>
      <c r="B693">
        <v>1</v>
      </c>
      <c r="C693">
        <v>22</v>
      </c>
      <c r="D693">
        <v>4</v>
      </c>
      <c r="E693">
        <v>2</v>
      </c>
      <c r="G693">
        <v>1</v>
      </c>
      <c r="H693">
        <v>3</v>
      </c>
      <c r="I693">
        <v>5</v>
      </c>
      <c r="J693">
        <v>43</v>
      </c>
      <c r="K693">
        <v>1.1100000000000001</v>
      </c>
      <c r="L693">
        <v>174</v>
      </c>
      <c r="M693">
        <v>4.5</v>
      </c>
      <c r="N693">
        <v>42</v>
      </c>
      <c r="O693" s="1">
        <v>1.084186046511628</v>
      </c>
      <c r="P693" s="2">
        <v>45.273209204457515</v>
      </c>
      <c r="Q693" s="1">
        <v>1.1686805166732057</v>
      </c>
      <c r="R693">
        <v>2</v>
      </c>
      <c r="U693">
        <v>6</v>
      </c>
      <c r="V693">
        <v>3</v>
      </c>
      <c r="W693">
        <v>3</v>
      </c>
      <c r="X693">
        <v>3</v>
      </c>
      <c r="Y693">
        <v>3</v>
      </c>
      <c r="Z693">
        <v>3</v>
      </c>
      <c r="AA693">
        <v>2</v>
      </c>
      <c r="AB693">
        <v>0</v>
      </c>
      <c r="AC693">
        <v>0</v>
      </c>
      <c r="AD693">
        <v>1</v>
      </c>
      <c r="AE693">
        <v>2</v>
      </c>
      <c r="AG693" s="1">
        <f t="shared" si="10"/>
        <v>-2.5813953488372121E-2</v>
      </c>
    </row>
    <row r="694" spans="1:33">
      <c r="A694">
        <v>76624</v>
      </c>
      <c r="B694">
        <v>1</v>
      </c>
      <c r="C694">
        <v>51</v>
      </c>
      <c r="D694">
        <v>3</v>
      </c>
      <c r="E694">
        <v>2</v>
      </c>
      <c r="G694">
        <v>1</v>
      </c>
      <c r="H694">
        <v>2</v>
      </c>
      <c r="I694">
        <v>2</v>
      </c>
      <c r="J694">
        <v>56</v>
      </c>
      <c r="K694">
        <v>1.45</v>
      </c>
      <c r="L694">
        <v>167</v>
      </c>
      <c r="M694">
        <v>4.32</v>
      </c>
      <c r="N694">
        <v>64</v>
      </c>
      <c r="O694" s="1">
        <v>1.657142857142857</v>
      </c>
      <c r="P694" s="2">
        <v>59.178273700285622</v>
      </c>
      <c r="Q694" s="1">
        <v>1.5322945868823956</v>
      </c>
      <c r="R694">
        <v>2</v>
      </c>
      <c r="S694">
        <v>1</v>
      </c>
      <c r="T694">
        <v>1</v>
      </c>
      <c r="U694">
        <v>4</v>
      </c>
      <c r="V694">
        <v>4</v>
      </c>
      <c r="W694">
        <v>2</v>
      </c>
      <c r="X694">
        <v>3</v>
      </c>
      <c r="Y694">
        <v>3</v>
      </c>
      <c r="Z694">
        <v>3</v>
      </c>
      <c r="AA694">
        <v>5</v>
      </c>
      <c r="AB694">
        <v>0</v>
      </c>
      <c r="AC694">
        <v>30</v>
      </c>
      <c r="AD694">
        <v>1</v>
      </c>
      <c r="AE694">
        <v>2</v>
      </c>
      <c r="AG694" s="1">
        <f t="shared" si="10"/>
        <v>0.20714285714285707</v>
      </c>
    </row>
    <row r="695" spans="1:33">
      <c r="A695">
        <v>76629</v>
      </c>
      <c r="B695">
        <v>1</v>
      </c>
      <c r="C695">
        <v>25</v>
      </c>
      <c r="D695">
        <v>4</v>
      </c>
      <c r="E695">
        <v>2</v>
      </c>
      <c r="G695">
        <v>1</v>
      </c>
      <c r="H695">
        <v>4</v>
      </c>
      <c r="I695">
        <v>1</v>
      </c>
      <c r="J695">
        <v>35</v>
      </c>
      <c r="K695">
        <v>0.91</v>
      </c>
      <c r="L695">
        <v>184</v>
      </c>
      <c r="M695">
        <v>4.76</v>
      </c>
      <c r="N695">
        <v>38</v>
      </c>
      <c r="O695" s="1">
        <v>0.98799999999999999</v>
      </c>
      <c r="P695" s="2">
        <v>36.017272619174342</v>
      </c>
      <c r="Q695" s="1">
        <v>0.93644908809853289</v>
      </c>
      <c r="R695">
        <v>2</v>
      </c>
      <c r="U695">
        <v>14</v>
      </c>
      <c r="V695">
        <v>3</v>
      </c>
      <c r="W695">
        <v>3</v>
      </c>
      <c r="X695">
        <v>3</v>
      </c>
      <c r="Y695">
        <v>3</v>
      </c>
      <c r="Z695">
        <v>3</v>
      </c>
      <c r="AA695">
        <v>5</v>
      </c>
      <c r="AB695">
        <v>0</v>
      </c>
      <c r="AC695">
        <v>1</v>
      </c>
      <c r="AD695">
        <v>1</v>
      </c>
      <c r="AE695">
        <v>1</v>
      </c>
      <c r="AF695">
        <v>2</v>
      </c>
      <c r="AG695" s="1">
        <f t="shared" si="10"/>
        <v>7.7999999999999958E-2</v>
      </c>
    </row>
    <row r="696" spans="1:33">
      <c r="A696">
        <v>76632</v>
      </c>
      <c r="B696">
        <v>1</v>
      </c>
      <c r="C696">
        <v>49</v>
      </c>
      <c r="D696">
        <v>6</v>
      </c>
      <c r="E696">
        <v>2</v>
      </c>
      <c r="G696">
        <v>2</v>
      </c>
      <c r="H696">
        <v>3</v>
      </c>
      <c r="I696">
        <v>1</v>
      </c>
      <c r="J696">
        <v>74</v>
      </c>
      <c r="K696">
        <v>1.91</v>
      </c>
      <c r="L696">
        <v>187</v>
      </c>
      <c r="M696">
        <v>4.84</v>
      </c>
      <c r="N696">
        <v>69</v>
      </c>
      <c r="O696" s="1">
        <v>1.7809459459459458</v>
      </c>
      <c r="P696" s="2">
        <v>80.060844715763437</v>
      </c>
      <c r="Q696" s="1">
        <v>2.0664353163122726</v>
      </c>
      <c r="R696">
        <v>1</v>
      </c>
      <c r="S696">
        <v>2</v>
      </c>
      <c r="U696">
        <v>10</v>
      </c>
      <c r="V696">
        <v>3</v>
      </c>
      <c r="W696">
        <v>0</v>
      </c>
      <c r="AA696">
        <v>0</v>
      </c>
      <c r="AB696">
        <v>0</v>
      </c>
      <c r="AC696">
        <v>0</v>
      </c>
      <c r="AD696">
        <v>2</v>
      </c>
      <c r="AE696">
        <v>1</v>
      </c>
      <c r="AF696">
        <v>2</v>
      </c>
      <c r="AG696" s="1">
        <f t="shared" si="10"/>
        <v>-0.12905405405405412</v>
      </c>
    </row>
    <row r="697" spans="1:33">
      <c r="A697">
        <v>76633</v>
      </c>
      <c r="B697">
        <v>1</v>
      </c>
      <c r="C697">
        <v>48</v>
      </c>
      <c r="D697">
        <v>7</v>
      </c>
      <c r="E697">
        <v>2</v>
      </c>
      <c r="G697">
        <v>1</v>
      </c>
      <c r="H697">
        <v>5</v>
      </c>
      <c r="I697">
        <v>3</v>
      </c>
      <c r="J697">
        <v>54</v>
      </c>
      <c r="K697">
        <v>1.4</v>
      </c>
      <c r="L697">
        <v>217</v>
      </c>
      <c r="M697">
        <v>5.61</v>
      </c>
      <c r="N697">
        <v>53</v>
      </c>
      <c r="O697" s="1">
        <v>1.3740740740740738</v>
      </c>
      <c r="P697" s="2">
        <v>50.734371519865114</v>
      </c>
      <c r="Q697" s="1">
        <v>1.3153355579224286</v>
      </c>
      <c r="R697">
        <v>2</v>
      </c>
      <c r="S697">
        <v>2</v>
      </c>
      <c r="U697">
        <v>15</v>
      </c>
      <c r="V697">
        <v>4</v>
      </c>
      <c r="W697">
        <v>0</v>
      </c>
      <c r="X697">
        <v>3</v>
      </c>
      <c r="Y697">
        <v>3</v>
      </c>
      <c r="Z697">
        <v>3</v>
      </c>
      <c r="AA697">
        <v>1</v>
      </c>
      <c r="AB697">
        <v>2</v>
      </c>
      <c r="AC697">
        <v>1</v>
      </c>
      <c r="AD697">
        <v>1</v>
      </c>
      <c r="AE697">
        <v>2</v>
      </c>
      <c r="AG697" s="1">
        <f t="shared" si="10"/>
        <v>-2.592592592592613E-2</v>
      </c>
    </row>
    <row r="698" spans="1:33">
      <c r="A698">
        <v>76635</v>
      </c>
      <c r="B698">
        <v>1</v>
      </c>
      <c r="C698">
        <v>59</v>
      </c>
      <c r="D698">
        <v>6</v>
      </c>
      <c r="E698">
        <v>2</v>
      </c>
      <c r="G698">
        <v>2</v>
      </c>
      <c r="H698">
        <v>5</v>
      </c>
      <c r="I698">
        <v>1</v>
      </c>
      <c r="J698">
        <v>38</v>
      </c>
      <c r="K698">
        <v>0.98</v>
      </c>
      <c r="L698">
        <v>219</v>
      </c>
      <c r="M698">
        <v>5.66</v>
      </c>
      <c r="N698">
        <v>36</v>
      </c>
      <c r="O698" s="1">
        <v>0.92842105263157892</v>
      </c>
      <c r="P698" s="2">
        <v>43.133810368003978</v>
      </c>
      <c r="Q698" s="1">
        <v>1.1123982673853656</v>
      </c>
      <c r="R698">
        <v>1</v>
      </c>
      <c r="S698">
        <v>2</v>
      </c>
      <c r="U698">
        <v>15</v>
      </c>
      <c r="V698">
        <v>2</v>
      </c>
      <c r="W698">
        <v>1</v>
      </c>
      <c r="AA698">
        <v>2</v>
      </c>
      <c r="AB698">
        <v>0</v>
      </c>
      <c r="AC698">
        <v>0</v>
      </c>
      <c r="AD698">
        <v>1</v>
      </c>
      <c r="AE698">
        <v>1</v>
      </c>
      <c r="AF698">
        <v>2</v>
      </c>
      <c r="AG698" s="1">
        <f t="shared" si="10"/>
        <v>-5.1578947368421058E-2</v>
      </c>
    </row>
    <row r="699" spans="1:33">
      <c r="A699">
        <v>76639</v>
      </c>
      <c r="B699">
        <v>1</v>
      </c>
      <c r="C699">
        <v>43</v>
      </c>
      <c r="D699">
        <v>4</v>
      </c>
      <c r="E699">
        <v>2</v>
      </c>
      <c r="G699">
        <v>1</v>
      </c>
      <c r="H699">
        <v>3</v>
      </c>
      <c r="I699">
        <v>5</v>
      </c>
      <c r="J699">
        <v>59</v>
      </c>
      <c r="K699">
        <v>1.53</v>
      </c>
      <c r="L699">
        <v>132</v>
      </c>
      <c r="M699">
        <v>3.41</v>
      </c>
      <c r="N699">
        <v>68</v>
      </c>
      <c r="O699" s="1">
        <v>1.7633898305084748</v>
      </c>
      <c r="P699" s="2">
        <v>62.168592524892659</v>
      </c>
      <c r="Q699" s="1">
        <v>1.612168585815013</v>
      </c>
      <c r="R699">
        <v>1</v>
      </c>
      <c r="S699">
        <v>2</v>
      </c>
      <c r="U699">
        <v>1</v>
      </c>
      <c r="V699">
        <v>2</v>
      </c>
      <c r="W699">
        <v>0</v>
      </c>
      <c r="AA699">
        <v>0</v>
      </c>
      <c r="AB699">
        <v>0</v>
      </c>
      <c r="AC699">
        <v>0</v>
      </c>
      <c r="AD699">
        <v>2</v>
      </c>
      <c r="AE699">
        <v>1</v>
      </c>
      <c r="AF699">
        <v>2</v>
      </c>
      <c r="AG699" s="1">
        <f t="shared" si="10"/>
        <v>0.23338983050847473</v>
      </c>
    </row>
    <row r="700" spans="1:33">
      <c r="A700">
        <v>76645</v>
      </c>
      <c r="B700">
        <v>1</v>
      </c>
      <c r="C700">
        <v>52</v>
      </c>
      <c r="D700">
        <v>7</v>
      </c>
      <c r="E700">
        <v>2</v>
      </c>
      <c r="G700">
        <v>1</v>
      </c>
      <c r="H700">
        <v>4</v>
      </c>
      <c r="I700">
        <v>3</v>
      </c>
      <c r="J700">
        <v>60</v>
      </c>
      <c r="K700">
        <v>1.55</v>
      </c>
      <c r="L700">
        <v>182</v>
      </c>
      <c r="M700">
        <v>4.71</v>
      </c>
      <c r="N700">
        <v>55</v>
      </c>
      <c r="O700" s="1">
        <v>1.4208333333333334</v>
      </c>
      <c r="P700" s="2">
        <v>62.760252954470118</v>
      </c>
      <c r="Q700" s="1">
        <v>1.6213065346571447</v>
      </c>
      <c r="R700">
        <v>2</v>
      </c>
      <c r="S700">
        <v>2</v>
      </c>
      <c r="U700">
        <v>8</v>
      </c>
      <c r="V700">
        <v>3</v>
      </c>
      <c r="W700">
        <v>3</v>
      </c>
      <c r="X700">
        <v>3</v>
      </c>
      <c r="Y700">
        <v>2</v>
      </c>
      <c r="Z700">
        <v>2</v>
      </c>
      <c r="AA700">
        <v>4</v>
      </c>
      <c r="AB700">
        <v>3</v>
      </c>
      <c r="AC700">
        <v>4</v>
      </c>
      <c r="AD700">
        <v>1</v>
      </c>
      <c r="AE700">
        <v>1</v>
      </c>
      <c r="AF700">
        <v>2</v>
      </c>
      <c r="AG700" s="1">
        <f t="shared" si="10"/>
        <v>-0.12916666666666665</v>
      </c>
    </row>
    <row r="701" spans="1:33">
      <c r="A701">
        <v>76649</v>
      </c>
      <c r="B701">
        <v>1</v>
      </c>
      <c r="C701">
        <v>59</v>
      </c>
      <c r="D701">
        <v>4</v>
      </c>
      <c r="E701">
        <v>2</v>
      </c>
      <c r="G701">
        <v>2</v>
      </c>
      <c r="H701">
        <v>4</v>
      </c>
      <c r="I701">
        <v>3</v>
      </c>
      <c r="J701">
        <v>76</v>
      </c>
      <c r="K701">
        <v>1.97</v>
      </c>
      <c r="L701">
        <v>224</v>
      </c>
      <c r="M701">
        <v>5.79</v>
      </c>
      <c r="N701">
        <v>86</v>
      </c>
      <c r="O701" s="1">
        <v>2.2292105263157893</v>
      </c>
      <c r="P701" s="2">
        <v>73.772884089670939</v>
      </c>
      <c r="Q701" s="1">
        <v>1.9122708112717335</v>
      </c>
      <c r="R701">
        <v>1</v>
      </c>
      <c r="S701">
        <v>1</v>
      </c>
      <c r="T701">
        <v>2</v>
      </c>
      <c r="U701">
        <v>3</v>
      </c>
      <c r="V701">
        <v>3</v>
      </c>
      <c r="W701">
        <v>3</v>
      </c>
      <c r="X701">
        <v>3</v>
      </c>
      <c r="Y701">
        <v>3</v>
      </c>
      <c r="Z701">
        <v>3</v>
      </c>
      <c r="AA701">
        <v>0</v>
      </c>
      <c r="AB701">
        <v>0</v>
      </c>
      <c r="AC701">
        <v>0</v>
      </c>
      <c r="AD701">
        <v>2</v>
      </c>
      <c r="AE701">
        <v>2</v>
      </c>
      <c r="AG701" s="1">
        <f t="shared" si="10"/>
        <v>0.25921052631578934</v>
      </c>
    </row>
    <row r="702" spans="1:33">
      <c r="A702">
        <v>76663</v>
      </c>
      <c r="B702">
        <v>1</v>
      </c>
      <c r="C702">
        <v>71</v>
      </c>
      <c r="D702">
        <v>1</v>
      </c>
      <c r="E702">
        <v>2</v>
      </c>
      <c r="G702">
        <v>2</v>
      </c>
      <c r="H702">
        <v>1</v>
      </c>
      <c r="I702">
        <v>1</v>
      </c>
      <c r="J702">
        <v>52</v>
      </c>
      <c r="K702">
        <v>1.34</v>
      </c>
      <c r="L702">
        <v>222</v>
      </c>
      <c r="M702">
        <v>5.74</v>
      </c>
      <c r="N702">
        <v>49</v>
      </c>
      <c r="O702" s="1">
        <v>1.262692307692308</v>
      </c>
      <c r="P702" s="2">
        <v>52.262426396156364</v>
      </c>
      <c r="Q702" s="1">
        <v>1.3467625263624909</v>
      </c>
      <c r="R702">
        <v>1</v>
      </c>
      <c r="S702">
        <v>2</v>
      </c>
      <c r="V702">
        <v>3</v>
      </c>
      <c r="W702">
        <v>2</v>
      </c>
      <c r="X702">
        <v>3</v>
      </c>
      <c r="Y702">
        <v>3</v>
      </c>
      <c r="Z702">
        <v>2</v>
      </c>
      <c r="AB702">
        <v>0</v>
      </c>
      <c r="AC702">
        <v>0</v>
      </c>
      <c r="AD702">
        <v>2</v>
      </c>
      <c r="AE702">
        <v>1</v>
      </c>
      <c r="AF702">
        <v>2</v>
      </c>
      <c r="AG702" s="1">
        <f t="shared" si="10"/>
        <v>-7.7307692307692077E-2</v>
      </c>
    </row>
    <row r="703" spans="1:33">
      <c r="A703">
        <v>76669</v>
      </c>
      <c r="B703">
        <v>1</v>
      </c>
      <c r="C703">
        <v>63</v>
      </c>
      <c r="D703">
        <v>1</v>
      </c>
      <c r="E703">
        <v>2</v>
      </c>
      <c r="G703">
        <v>2</v>
      </c>
      <c r="H703">
        <v>1</v>
      </c>
      <c r="I703">
        <v>5</v>
      </c>
      <c r="J703">
        <v>70</v>
      </c>
      <c r="K703">
        <v>1.81</v>
      </c>
      <c r="L703">
        <v>207</v>
      </c>
      <c r="M703">
        <v>5.35</v>
      </c>
      <c r="N703">
        <v>77</v>
      </c>
      <c r="O703" s="1">
        <v>1.9910000000000001</v>
      </c>
      <c r="P703" s="2">
        <v>75.474239642890325</v>
      </c>
      <c r="Q703" s="1">
        <v>1.95154819648045</v>
      </c>
      <c r="R703">
        <v>1</v>
      </c>
      <c r="S703">
        <v>1</v>
      </c>
      <c r="T703">
        <v>2</v>
      </c>
      <c r="U703">
        <v>9</v>
      </c>
      <c r="V703">
        <v>4</v>
      </c>
      <c r="W703">
        <v>2</v>
      </c>
      <c r="X703">
        <v>3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2</v>
      </c>
      <c r="AE703">
        <v>2</v>
      </c>
      <c r="AG703" s="1">
        <f t="shared" si="10"/>
        <v>0.18100000000000005</v>
      </c>
    </row>
    <row r="704" spans="1:33">
      <c r="A704">
        <v>76670</v>
      </c>
      <c r="B704">
        <v>1</v>
      </c>
      <c r="C704">
        <v>49</v>
      </c>
      <c r="D704">
        <v>3</v>
      </c>
      <c r="E704">
        <v>1</v>
      </c>
      <c r="F704">
        <v>2</v>
      </c>
      <c r="G704">
        <v>1</v>
      </c>
      <c r="H704">
        <v>3</v>
      </c>
      <c r="I704">
        <v>3</v>
      </c>
      <c r="J704">
        <v>40</v>
      </c>
      <c r="K704">
        <v>1.03</v>
      </c>
      <c r="L704">
        <v>245</v>
      </c>
      <c r="M704">
        <v>6.34</v>
      </c>
      <c r="N704">
        <v>50</v>
      </c>
      <c r="O704" s="1">
        <v>1.2875000000000001</v>
      </c>
      <c r="P704" s="2">
        <v>44.324123497143489</v>
      </c>
      <c r="Q704" s="1">
        <v>1.1413461800514448</v>
      </c>
      <c r="R704">
        <v>2</v>
      </c>
      <c r="S704">
        <v>2</v>
      </c>
      <c r="U704">
        <v>10</v>
      </c>
      <c r="V704">
        <v>2</v>
      </c>
      <c r="W704">
        <v>2</v>
      </c>
      <c r="X704">
        <v>3</v>
      </c>
      <c r="Y704">
        <v>3</v>
      </c>
      <c r="Z704">
        <v>2</v>
      </c>
      <c r="AA704">
        <v>1</v>
      </c>
      <c r="AB704">
        <v>8</v>
      </c>
      <c r="AC704">
        <v>7</v>
      </c>
      <c r="AD704">
        <v>1</v>
      </c>
      <c r="AE704">
        <v>2</v>
      </c>
      <c r="AG704" s="1">
        <f t="shared" si="10"/>
        <v>0.25750000000000006</v>
      </c>
    </row>
    <row r="705" spans="1:33">
      <c r="A705">
        <v>76673</v>
      </c>
      <c r="B705">
        <v>1</v>
      </c>
      <c r="C705">
        <v>80</v>
      </c>
      <c r="D705">
        <v>3</v>
      </c>
      <c r="E705">
        <v>1</v>
      </c>
      <c r="F705">
        <v>1</v>
      </c>
      <c r="G705">
        <v>1</v>
      </c>
      <c r="H705">
        <v>5</v>
      </c>
      <c r="I705">
        <v>1</v>
      </c>
      <c r="J705">
        <v>45</v>
      </c>
      <c r="K705">
        <v>1.1599999999999999</v>
      </c>
      <c r="L705">
        <v>159</v>
      </c>
      <c r="M705">
        <v>4.1100000000000003</v>
      </c>
      <c r="N705">
        <v>54</v>
      </c>
      <c r="O705" s="1">
        <v>1.3919999999999999</v>
      </c>
      <c r="P705" s="2">
        <v>50.174663223944563</v>
      </c>
      <c r="Q705" s="1">
        <v>1.2933913186616821</v>
      </c>
      <c r="R705">
        <v>1</v>
      </c>
      <c r="S705">
        <v>2</v>
      </c>
      <c r="U705">
        <v>14</v>
      </c>
      <c r="V705">
        <v>1</v>
      </c>
      <c r="W705">
        <v>3</v>
      </c>
      <c r="X705">
        <v>3</v>
      </c>
      <c r="Y705">
        <v>3</v>
      </c>
      <c r="Z705">
        <v>3</v>
      </c>
      <c r="AA705">
        <v>0</v>
      </c>
      <c r="AB705">
        <v>0</v>
      </c>
      <c r="AC705">
        <v>0</v>
      </c>
      <c r="AD705">
        <v>2</v>
      </c>
      <c r="AE705">
        <v>1</v>
      </c>
      <c r="AF705">
        <v>2</v>
      </c>
      <c r="AG705" s="1">
        <f t="shared" si="10"/>
        <v>0.23199999999999998</v>
      </c>
    </row>
    <row r="706" spans="1:33">
      <c r="A706">
        <v>76675</v>
      </c>
      <c r="B706">
        <v>1</v>
      </c>
      <c r="C706">
        <v>48</v>
      </c>
      <c r="D706">
        <v>6</v>
      </c>
      <c r="E706">
        <v>2</v>
      </c>
      <c r="G706">
        <v>2</v>
      </c>
      <c r="H706">
        <v>5</v>
      </c>
      <c r="I706">
        <v>1</v>
      </c>
      <c r="J706">
        <v>36</v>
      </c>
      <c r="K706">
        <v>0.93</v>
      </c>
      <c r="L706">
        <v>195</v>
      </c>
      <c r="M706">
        <v>5.04</v>
      </c>
      <c r="N706">
        <v>44</v>
      </c>
      <c r="O706" s="1">
        <v>1.1366666666666667</v>
      </c>
      <c r="P706" s="2">
        <v>36.256252429876007</v>
      </c>
      <c r="Q706" s="1">
        <v>0.93661985443846363</v>
      </c>
      <c r="R706">
        <v>1</v>
      </c>
      <c r="S706">
        <v>1</v>
      </c>
      <c r="T706">
        <v>2</v>
      </c>
      <c r="U706">
        <v>15</v>
      </c>
      <c r="V706">
        <v>3</v>
      </c>
      <c r="W706">
        <v>0</v>
      </c>
      <c r="AA706">
        <v>2</v>
      </c>
      <c r="AB706">
        <v>15</v>
      </c>
      <c r="AC706">
        <v>0</v>
      </c>
      <c r="AD706">
        <v>1</v>
      </c>
      <c r="AE706">
        <v>1</v>
      </c>
      <c r="AF706">
        <v>2</v>
      </c>
      <c r="AG706" s="1">
        <f t="shared" si="10"/>
        <v>0.20666666666666667</v>
      </c>
    </row>
    <row r="707" spans="1:33">
      <c r="A707">
        <v>76686</v>
      </c>
      <c r="B707">
        <v>1</v>
      </c>
      <c r="C707">
        <v>34</v>
      </c>
      <c r="D707">
        <v>7</v>
      </c>
      <c r="E707">
        <v>2</v>
      </c>
      <c r="G707">
        <v>2</v>
      </c>
      <c r="H707">
        <v>2</v>
      </c>
      <c r="I707">
        <v>1</v>
      </c>
      <c r="J707">
        <v>39</v>
      </c>
      <c r="K707">
        <v>1.01</v>
      </c>
      <c r="L707">
        <v>101</v>
      </c>
      <c r="M707">
        <v>2.61</v>
      </c>
      <c r="N707">
        <v>34</v>
      </c>
      <c r="O707" s="1">
        <v>0.88051282051282065</v>
      </c>
      <c r="P707" s="2">
        <v>41.694154746051659</v>
      </c>
      <c r="Q707" s="1">
        <v>1.0797716998336455</v>
      </c>
      <c r="R707">
        <v>1</v>
      </c>
      <c r="U707">
        <v>77</v>
      </c>
      <c r="V707">
        <v>3</v>
      </c>
      <c r="W707">
        <v>3</v>
      </c>
      <c r="X707">
        <v>3</v>
      </c>
      <c r="Y707">
        <v>3</v>
      </c>
      <c r="Z707">
        <v>3</v>
      </c>
      <c r="AA707">
        <v>4</v>
      </c>
      <c r="AB707">
        <v>0</v>
      </c>
      <c r="AC707">
        <v>0</v>
      </c>
      <c r="AD707">
        <v>1</v>
      </c>
      <c r="AE707">
        <v>2</v>
      </c>
      <c r="AG707" s="1">
        <f t="shared" ref="AG707:AG770" si="11">O:O-K:K</f>
        <v>-0.12948717948717936</v>
      </c>
    </row>
    <row r="708" spans="1:33">
      <c r="A708">
        <v>76687</v>
      </c>
      <c r="B708">
        <v>1</v>
      </c>
      <c r="C708">
        <v>79</v>
      </c>
      <c r="D708">
        <v>4</v>
      </c>
      <c r="E708">
        <v>1</v>
      </c>
      <c r="F708">
        <v>1</v>
      </c>
      <c r="G708">
        <v>1</v>
      </c>
      <c r="H708">
        <v>4</v>
      </c>
      <c r="I708">
        <v>4</v>
      </c>
      <c r="J708">
        <v>46</v>
      </c>
      <c r="K708">
        <v>1.19</v>
      </c>
      <c r="L708">
        <v>89</v>
      </c>
      <c r="M708">
        <v>2.2999999999999998</v>
      </c>
      <c r="N708">
        <v>50</v>
      </c>
      <c r="O708" s="1">
        <v>1.2934782608695652</v>
      </c>
      <c r="P708" s="2">
        <v>55.76386993788995</v>
      </c>
      <c r="Q708" s="1">
        <v>1.4425870701323704</v>
      </c>
      <c r="R708">
        <v>2</v>
      </c>
      <c r="S708">
        <v>2</v>
      </c>
      <c r="U708">
        <v>5</v>
      </c>
      <c r="V708">
        <v>1</v>
      </c>
      <c r="W708">
        <v>0</v>
      </c>
      <c r="X708">
        <v>9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2</v>
      </c>
      <c r="AG708" s="1">
        <f t="shared" si="11"/>
        <v>0.10347826086956524</v>
      </c>
    </row>
    <row r="709" spans="1:33">
      <c r="A709">
        <v>76688</v>
      </c>
      <c r="B709">
        <v>1</v>
      </c>
      <c r="C709">
        <v>68</v>
      </c>
      <c r="D709">
        <v>3</v>
      </c>
      <c r="E709">
        <v>2</v>
      </c>
      <c r="G709">
        <v>1</v>
      </c>
      <c r="H709">
        <v>5</v>
      </c>
      <c r="I709">
        <v>3</v>
      </c>
      <c r="J709">
        <v>44</v>
      </c>
      <c r="K709">
        <v>1.1399999999999999</v>
      </c>
      <c r="L709">
        <v>93</v>
      </c>
      <c r="M709">
        <v>2.4</v>
      </c>
      <c r="N709">
        <v>41</v>
      </c>
      <c r="O709" s="1">
        <v>1.0622727272727273</v>
      </c>
      <c r="P709" s="2">
        <v>47.921840840973118</v>
      </c>
      <c r="Q709" s="1">
        <v>1.2416113308797578</v>
      </c>
      <c r="R709">
        <v>2</v>
      </c>
      <c r="S709">
        <v>2</v>
      </c>
      <c r="U709">
        <v>7</v>
      </c>
      <c r="V709">
        <v>4</v>
      </c>
      <c r="W709">
        <v>3</v>
      </c>
      <c r="X709">
        <v>3</v>
      </c>
      <c r="Y709">
        <v>3</v>
      </c>
      <c r="Z709">
        <v>3</v>
      </c>
      <c r="AA709">
        <v>0</v>
      </c>
      <c r="AB709">
        <v>0</v>
      </c>
      <c r="AC709">
        <v>0</v>
      </c>
      <c r="AD709">
        <v>1</v>
      </c>
      <c r="AE709">
        <v>1</v>
      </c>
      <c r="AF709">
        <v>2</v>
      </c>
      <c r="AG709" s="1">
        <f t="shared" si="11"/>
        <v>-7.7727272727272645E-2</v>
      </c>
    </row>
    <row r="710" spans="1:33">
      <c r="A710">
        <v>76691</v>
      </c>
      <c r="B710">
        <v>1</v>
      </c>
      <c r="C710">
        <v>38</v>
      </c>
      <c r="D710">
        <v>2</v>
      </c>
      <c r="E710">
        <v>2</v>
      </c>
      <c r="G710">
        <v>2</v>
      </c>
      <c r="H710">
        <v>4</v>
      </c>
      <c r="I710">
        <v>5</v>
      </c>
      <c r="J710">
        <v>56</v>
      </c>
      <c r="K710">
        <v>1.45</v>
      </c>
      <c r="L710">
        <v>119</v>
      </c>
      <c r="M710">
        <v>3.08</v>
      </c>
      <c r="N710">
        <v>64</v>
      </c>
      <c r="O710" s="1">
        <v>1.657142857142857</v>
      </c>
      <c r="P710" s="2">
        <v>58.187470334739814</v>
      </c>
      <c r="Q710" s="1">
        <v>1.5066398568816557</v>
      </c>
      <c r="R710">
        <v>1</v>
      </c>
      <c r="U710">
        <v>99</v>
      </c>
      <c r="V710">
        <v>3</v>
      </c>
      <c r="W710">
        <v>2</v>
      </c>
      <c r="X710">
        <v>3</v>
      </c>
      <c r="Y710">
        <v>3</v>
      </c>
      <c r="Z710">
        <v>2</v>
      </c>
      <c r="AB710">
        <v>0</v>
      </c>
      <c r="AC710">
        <v>0</v>
      </c>
      <c r="AD710">
        <v>1</v>
      </c>
      <c r="AE710">
        <v>2</v>
      </c>
      <c r="AG710" s="1">
        <f t="shared" si="11"/>
        <v>0.20714285714285707</v>
      </c>
    </row>
    <row r="711" spans="1:33">
      <c r="A711">
        <v>76697</v>
      </c>
      <c r="B711">
        <v>1</v>
      </c>
      <c r="C711">
        <v>24</v>
      </c>
      <c r="D711">
        <v>7</v>
      </c>
      <c r="E711">
        <v>2</v>
      </c>
      <c r="G711">
        <v>1</v>
      </c>
      <c r="H711">
        <v>1</v>
      </c>
      <c r="I711">
        <v>5</v>
      </c>
      <c r="J711">
        <v>62</v>
      </c>
      <c r="K711">
        <v>1.6</v>
      </c>
      <c r="L711">
        <v>178</v>
      </c>
      <c r="M711">
        <v>4.5999999999999996</v>
      </c>
      <c r="N711">
        <v>72</v>
      </c>
      <c r="O711" s="1">
        <v>1.8580645161290323</v>
      </c>
      <c r="P711" s="2">
        <v>68.712486981089498</v>
      </c>
      <c r="Q711" s="1">
        <v>1.773225470479729</v>
      </c>
      <c r="R711">
        <v>1</v>
      </c>
      <c r="U711">
        <v>6</v>
      </c>
      <c r="V711">
        <v>4</v>
      </c>
      <c r="W711">
        <v>3</v>
      </c>
      <c r="X711">
        <v>3</v>
      </c>
      <c r="Y711">
        <v>3</v>
      </c>
      <c r="Z711">
        <v>3</v>
      </c>
      <c r="AB711">
        <v>1</v>
      </c>
      <c r="AC711">
        <v>0</v>
      </c>
      <c r="AD711">
        <v>2</v>
      </c>
      <c r="AE711">
        <v>2</v>
      </c>
      <c r="AG711" s="1">
        <f t="shared" si="11"/>
        <v>0.25806451612903225</v>
      </c>
    </row>
    <row r="712" spans="1:33">
      <c r="A712">
        <v>76700</v>
      </c>
      <c r="B712">
        <v>1</v>
      </c>
      <c r="C712">
        <v>53</v>
      </c>
      <c r="D712">
        <v>1</v>
      </c>
      <c r="E712">
        <v>2</v>
      </c>
      <c r="G712">
        <v>2</v>
      </c>
      <c r="H712">
        <v>2</v>
      </c>
      <c r="I712">
        <v>1</v>
      </c>
      <c r="J712">
        <v>45</v>
      </c>
      <c r="K712">
        <v>1.1599999999999999</v>
      </c>
      <c r="L712">
        <v>154</v>
      </c>
      <c r="M712">
        <v>3.98</v>
      </c>
      <c r="N712">
        <v>53</v>
      </c>
      <c r="O712" s="1">
        <v>1.3662222222222222</v>
      </c>
      <c r="P712" s="2">
        <v>48.534055755706262</v>
      </c>
      <c r="Q712" s="1">
        <v>1.2511001039248724</v>
      </c>
      <c r="R712">
        <v>1</v>
      </c>
      <c r="S712">
        <v>2</v>
      </c>
      <c r="U712">
        <v>4</v>
      </c>
      <c r="V712">
        <v>1</v>
      </c>
      <c r="W712">
        <v>1</v>
      </c>
      <c r="AA712">
        <v>1</v>
      </c>
      <c r="AB712">
        <v>2</v>
      </c>
      <c r="AC712">
        <v>0</v>
      </c>
      <c r="AD712">
        <v>1</v>
      </c>
      <c r="AE712">
        <v>1</v>
      </c>
      <c r="AF712">
        <v>2</v>
      </c>
      <c r="AG712" s="1">
        <f t="shared" si="11"/>
        <v>0.20622222222222231</v>
      </c>
    </row>
    <row r="713" spans="1:33">
      <c r="A713">
        <v>76702</v>
      </c>
      <c r="B713">
        <v>1</v>
      </c>
      <c r="C713">
        <v>62</v>
      </c>
      <c r="D713">
        <v>4</v>
      </c>
      <c r="E713">
        <v>1</v>
      </c>
      <c r="F713">
        <v>1</v>
      </c>
      <c r="G713">
        <v>1</v>
      </c>
      <c r="H713">
        <v>4</v>
      </c>
      <c r="I713">
        <v>3</v>
      </c>
      <c r="J713">
        <v>105</v>
      </c>
      <c r="K713">
        <v>2.72</v>
      </c>
      <c r="L713">
        <v>208</v>
      </c>
      <c r="M713">
        <v>5.38</v>
      </c>
      <c r="N713">
        <v>103</v>
      </c>
      <c r="O713" s="1">
        <v>2.6681904761904764</v>
      </c>
      <c r="P713" s="2">
        <v>109.25858210951728</v>
      </c>
      <c r="Q713" s="1">
        <v>2.8303175555989242</v>
      </c>
      <c r="R713">
        <v>1</v>
      </c>
      <c r="S713">
        <v>2</v>
      </c>
      <c r="U713">
        <v>4</v>
      </c>
      <c r="V713">
        <v>4</v>
      </c>
      <c r="W713">
        <v>0</v>
      </c>
      <c r="X713">
        <v>3</v>
      </c>
      <c r="Y713">
        <v>3</v>
      </c>
      <c r="Z713">
        <v>3</v>
      </c>
      <c r="AB713">
        <v>0</v>
      </c>
      <c r="AC713">
        <v>0</v>
      </c>
      <c r="AD713">
        <v>1</v>
      </c>
      <c r="AE713">
        <v>1</v>
      </c>
      <c r="AF713">
        <v>2</v>
      </c>
      <c r="AG713" s="1">
        <f t="shared" si="11"/>
        <v>-5.180952380952375E-2</v>
      </c>
    </row>
    <row r="714" spans="1:33">
      <c r="A714">
        <v>76703</v>
      </c>
      <c r="B714">
        <v>1</v>
      </c>
      <c r="C714">
        <v>36</v>
      </c>
      <c r="D714">
        <v>3</v>
      </c>
      <c r="E714">
        <v>2</v>
      </c>
      <c r="G714">
        <v>1</v>
      </c>
      <c r="H714">
        <v>3</v>
      </c>
      <c r="I714">
        <v>3</v>
      </c>
      <c r="J714">
        <v>51</v>
      </c>
      <c r="K714">
        <v>1.32</v>
      </c>
      <c r="L714">
        <v>141</v>
      </c>
      <c r="M714">
        <v>3.65</v>
      </c>
      <c r="N714">
        <v>54</v>
      </c>
      <c r="O714" s="1">
        <v>1.3976470588235295</v>
      </c>
      <c r="P714" s="2">
        <v>60.774568913557381</v>
      </c>
      <c r="Q714" s="1">
        <v>1.5729888424685441</v>
      </c>
      <c r="R714">
        <v>2</v>
      </c>
      <c r="U714">
        <v>5</v>
      </c>
      <c r="V714">
        <v>4</v>
      </c>
      <c r="W714">
        <v>0</v>
      </c>
      <c r="X714">
        <v>3</v>
      </c>
      <c r="Y714">
        <v>2</v>
      </c>
      <c r="Z714">
        <v>0</v>
      </c>
      <c r="AA714">
        <v>10</v>
      </c>
      <c r="AB714">
        <v>10</v>
      </c>
      <c r="AC714">
        <v>20</v>
      </c>
      <c r="AD714">
        <v>1</v>
      </c>
      <c r="AE714">
        <v>2</v>
      </c>
      <c r="AG714" s="1">
        <f t="shared" si="11"/>
        <v>7.7647058823529402E-2</v>
      </c>
    </row>
    <row r="715" spans="1:33">
      <c r="A715">
        <v>76706</v>
      </c>
      <c r="B715">
        <v>1</v>
      </c>
      <c r="C715">
        <v>60</v>
      </c>
      <c r="D715">
        <v>2</v>
      </c>
      <c r="E715">
        <v>2</v>
      </c>
      <c r="G715">
        <v>2</v>
      </c>
      <c r="H715">
        <v>2</v>
      </c>
      <c r="I715">
        <v>5</v>
      </c>
      <c r="J715">
        <v>53</v>
      </c>
      <c r="K715">
        <v>1.37</v>
      </c>
      <c r="L715">
        <v>207</v>
      </c>
      <c r="M715">
        <v>5.35</v>
      </c>
      <c r="N715">
        <v>53</v>
      </c>
      <c r="O715" s="1">
        <v>1.3699999999999999</v>
      </c>
      <c r="P715" s="2">
        <v>57.302566878924345</v>
      </c>
      <c r="Q715" s="1">
        <v>1.4812172947948368</v>
      </c>
      <c r="R715">
        <v>1</v>
      </c>
      <c r="S715">
        <v>2</v>
      </c>
      <c r="U715">
        <v>8</v>
      </c>
      <c r="V715">
        <v>3</v>
      </c>
      <c r="W715">
        <v>3</v>
      </c>
      <c r="X715">
        <v>3</v>
      </c>
      <c r="Y715">
        <v>3</v>
      </c>
      <c r="Z715">
        <v>3</v>
      </c>
      <c r="AA715">
        <v>0</v>
      </c>
      <c r="AB715">
        <v>0</v>
      </c>
      <c r="AC715">
        <v>0</v>
      </c>
      <c r="AD715">
        <v>2</v>
      </c>
      <c r="AE715">
        <v>1</v>
      </c>
      <c r="AF715">
        <v>2</v>
      </c>
      <c r="AG715" s="1">
        <f t="shared" si="11"/>
        <v>0</v>
      </c>
    </row>
    <row r="716" spans="1:33">
      <c r="A716">
        <v>76708</v>
      </c>
      <c r="B716">
        <v>1</v>
      </c>
      <c r="C716">
        <v>23</v>
      </c>
      <c r="D716">
        <v>4</v>
      </c>
      <c r="E716">
        <v>2</v>
      </c>
      <c r="G716">
        <v>1</v>
      </c>
      <c r="H716">
        <v>5</v>
      </c>
      <c r="I716">
        <v>5</v>
      </c>
      <c r="J716">
        <v>53</v>
      </c>
      <c r="K716">
        <v>1.37</v>
      </c>
      <c r="L716">
        <v>186</v>
      </c>
      <c r="M716">
        <v>4.8099999999999996</v>
      </c>
      <c r="N716">
        <v>49</v>
      </c>
      <c r="O716" s="1">
        <v>1.2666037735849058</v>
      </c>
      <c r="P716" s="2">
        <v>54.518511099343961</v>
      </c>
      <c r="Q716" s="1">
        <v>1.4092520793604006</v>
      </c>
      <c r="R716">
        <v>2</v>
      </c>
      <c r="U716">
        <v>1</v>
      </c>
      <c r="V716">
        <v>3</v>
      </c>
      <c r="W716">
        <v>3</v>
      </c>
      <c r="X716">
        <v>3</v>
      </c>
      <c r="Y716">
        <v>3</v>
      </c>
      <c r="Z716">
        <v>3</v>
      </c>
      <c r="AA716">
        <v>1</v>
      </c>
      <c r="AB716">
        <v>0</v>
      </c>
      <c r="AC716">
        <v>0</v>
      </c>
      <c r="AD716">
        <v>1</v>
      </c>
      <c r="AE716">
        <v>1</v>
      </c>
      <c r="AF716">
        <v>2</v>
      </c>
      <c r="AG716" s="1">
        <f t="shared" si="11"/>
        <v>-0.10339622641509427</v>
      </c>
    </row>
    <row r="717" spans="1:33">
      <c r="A717">
        <v>76709</v>
      </c>
      <c r="B717">
        <v>1</v>
      </c>
      <c r="C717">
        <v>74</v>
      </c>
      <c r="D717">
        <v>3</v>
      </c>
      <c r="E717">
        <v>2</v>
      </c>
      <c r="G717">
        <v>1</v>
      </c>
      <c r="H717">
        <v>4</v>
      </c>
      <c r="I717">
        <v>1</v>
      </c>
      <c r="J717">
        <v>52</v>
      </c>
      <c r="K717">
        <v>1.34</v>
      </c>
      <c r="L717">
        <v>205</v>
      </c>
      <c r="M717">
        <v>5.3</v>
      </c>
      <c r="N717">
        <v>60</v>
      </c>
      <c r="O717" s="1">
        <v>1.5461538461538462</v>
      </c>
      <c r="P717" s="2">
        <v>47.008932253310704</v>
      </c>
      <c r="Q717" s="1">
        <v>1.211384023450699</v>
      </c>
      <c r="R717">
        <v>1</v>
      </c>
      <c r="S717">
        <v>1</v>
      </c>
      <c r="T717">
        <v>2</v>
      </c>
      <c r="U717">
        <v>6</v>
      </c>
      <c r="V717">
        <v>3</v>
      </c>
      <c r="W717">
        <v>2</v>
      </c>
      <c r="X717">
        <v>4</v>
      </c>
      <c r="Y717">
        <v>4</v>
      </c>
      <c r="Z717">
        <v>4</v>
      </c>
      <c r="AA717">
        <v>2</v>
      </c>
      <c r="AB717">
        <v>0</v>
      </c>
      <c r="AC717">
        <v>90</v>
      </c>
      <c r="AD717">
        <v>1</v>
      </c>
      <c r="AE717">
        <v>1</v>
      </c>
      <c r="AF717">
        <v>2</v>
      </c>
      <c r="AG717" s="1">
        <f t="shared" si="11"/>
        <v>0.20615384615384613</v>
      </c>
    </row>
    <row r="718" spans="1:33">
      <c r="A718">
        <v>76715</v>
      </c>
      <c r="B718">
        <v>1</v>
      </c>
      <c r="C718">
        <v>74</v>
      </c>
      <c r="D718">
        <v>4</v>
      </c>
      <c r="E718">
        <v>1</v>
      </c>
      <c r="F718">
        <v>1</v>
      </c>
      <c r="G718">
        <v>1</v>
      </c>
      <c r="H718">
        <v>3</v>
      </c>
      <c r="I718">
        <v>1</v>
      </c>
      <c r="J718">
        <v>43</v>
      </c>
      <c r="K718">
        <v>1.1100000000000001</v>
      </c>
      <c r="L718">
        <v>197</v>
      </c>
      <c r="M718">
        <v>5.09</v>
      </c>
      <c r="N718">
        <v>51</v>
      </c>
      <c r="O718" s="1">
        <v>1.3165116279069768</v>
      </c>
      <c r="P718" s="2">
        <v>45.785553099118879</v>
      </c>
      <c r="Q718" s="1">
        <v>1.1819061381400455</v>
      </c>
      <c r="R718">
        <v>1</v>
      </c>
      <c r="S718">
        <v>1</v>
      </c>
      <c r="T718">
        <v>3</v>
      </c>
      <c r="U718">
        <v>6</v>
      </c>
      <c r="V718">
        <v>3</v>
      </c>
      <c r="W718">
        <v>2</v>
      </c>
      <c r="X718">
        <v>2</v>
      </c>
      <c r="Y718">
        <v>2</v>
      </c>
      <c r="Z718">
        <v>2</v>
      </c>
      <c r="AA718">
        <v>1</v>
      </c>
      <c r="AB718">
        <v>4</v>
      </c>
      <c r="AC718">
        <v>0</v>
      </c>
      <c r="AD718">
        <v>1</v>
      </c>
      <c r="AE718">
        <v>1</v>
      </c>
      <c r="AF718">
        <v>2</v>
      </c>
      <c r="AG718" s="1">
        <f t="shared" si="11"/>
        <v>0.20651162790697675</v>
      </c>
    </row>
    <row r="719" spans="1:33">
      <c r="A719">
        <v>76722</v>
      </c>
      <c r="B719">
        <v>1</v>
      </c>
      <c r="C719">
        <v>73</v>
      </c>
      <c r="D719">
        <v>3</v>
      </c>
      <c r="E719">
        <v>1</v>
      </c>
      <c r="F719">
        <v>1</v>
      </c>
      <c r="G719">
        <v>1</v>
      </c>
      <c r="H719">
        <v>4</v>
      </c>
      <c r="I719">
        <v>1</v>
      </c>
      <c r="J719">
        <v>32</v>
      </c>
      <c r="K719">
        <v>0.83</v>
      </c>
      <c r="L719">
        <v>240</v>
      </c>
      <c r="M719">
        <v>6.21</v>
      </c>
      <c r="N719">
        <v>27</v>
      </c>
      <c r="O719" s="1">
        <v>0.7003125</v>
      </c>
      <c r="P719" s="2">
        <v>35.391569656061634</v>
      </c>
      <c r="Q719" s="1">
        <v>0.91796883795409856</v>
      </c>
      <c r="R719">
        <v>1</v>
      </c>
      <c r="S719">
        <v>2</v>
      </c>
      <c r="U719">
        <v>15</v>
      </c>
      <c r="V719">
        <v>4</v>
      </c>
      <c r="W719">
        <v>3</v>
      </c>
      <c r="X719">
        <v>3</v>
      </c>
      <c r="Y719">
        <v>3</v>
      </c>
      <c r="Z719">
        <v>3</v>
      </c>
      <c r="AA719">
        <v>0</v>
      </c>
      <c r="AB719">
        <v>0</v>
      </c>
      <c r="AC719">
        <v>1</v>
      </c>
      <c r="AD719">
        <v>1</v>
      </c>
      <c r="AE719">
        <v>1</v>
      </c>
      <c r="AF719">
        <v>2</v>
      </c>
      <c r="AG719" s="1">
        <f t="shared" si="11"/>
        <v>-0.12968749999999996</v>
      </c>
    </row>
    <row r="720" spans="1:33">
      <c r="A720">
        <v>76730</v>
      </c>
      <c r="B720">
        <v>1</v>
      </c>
      <c r="C720">
        <v>58</v>
      </c>
      <c r="D720">
        <v>3</v>
      </c>
      <c r="E720">
        <v>2</v>
      </c>
      <c r="G720">
        <v>1</v>
      </c>
      <c r="H720">
        <v>2</v>
      </c>
      <c r="I720">
        <v>1</v>
      </c>
      <c r="J720">
        <v>34</v>
      </c>
      <c r="K720">
        <v>0.88</v>
      </c>
      <c r="L720">
        <v>244</v>
      </c>
      <c r="M720">
        <v>6.31</v>
      </c>
      <c r="N720">
        <v>33</v>
      </c>
      <c r="O720" s="1">
        <v>0.85411764705882354</v>
      </c>
      <c r="P720" s="2">
        <v>44.170754477147703</v>
      </c>
      <c r="Q720" s="1">
        <v>1.1432430570555876</v>
      </c>
      <c r="R720">
        <v>2</v>
      </c>
      <c r="S720">
        <v>1</v>
      </c>
      <c r="T720">
        <v>2</v>
      </c>
      <c r="U720">
        <v>4</v>
      </c>
      <c r="V720">
        <v>3</v>
      </c>
      <c r="W720">
        <v>1</v>
      </c>
      <c r="X720">
        <v>2</v>
      </c>
      <c r="Y720">
        <v>2</v>
      </c>
      <c r="Z720">
        <v>3</v>
      </c>
      <c r="AA720">
        <v>1</v>
      </c>
      <c r="AB720">
        <v>1</v>
      </c>
      <c r="AC720">
        <v>0</v>
      </c>
      <c r="AD720">
        <v>1</v>
      </c>
      <c r="AE720">
        <v>1</v>
      </c>
      <c r="AF720">
        <v>2</v>
      </c>
      <c r="AG720" s="1">
        <f t="shared" si="11"/>
        <v>-2.5882352941176467E-2</v>
      </c>
    </row>
    <row r="721" spans="1:33">
      <c r="A721">
        <v>76731</v>
      </c>
      <c r="B721">
        <v>1</v>
      </c>
      <c r="C721">
        <v>41</v>
      </c>
      <c r="D721">
        <v>1</v>
      </c>
      <c r="E721">
        <v>2</v>
      </c>
      <c r="G721">
        <v>2</v>
      </c>
      <c r="H721">
        <v>4</v>
      </c>
      <c r="I721">
        <v>1</v>
      </c>
      <c r="J721">
        <v>42</v>
      </c>
      <c r="K721">
        <v>1.0900000000000001</v>
      </c>
      <c r="L721">
        <v>216</v>
      </c>
      <c r="M721">
        <v>5.59</v>
      </c>
      <c r="N721">
        <v>48</v>
      </c>
      <c r="O721" s="1">
        <v>1.245714285714286</v>
      </c>
      <c r="P721" s="2">
        <v>44.368056496035187</v>
      </c>
      <c r="Q721" s="1">
        <v>1.1514567043018655</v>
      </c>
      <c r="R721">
        <v>1</v>
      </c>
      <c r="S721">
        <v>2</v>
      </c>
      <c r="U721">
        <v>10</v>
      </c>
      <c r="V721">
        <v>4</v>
      </c>
      <c r="W721">
        <v>2</v>
      </c>
      <c r="X721">
        <v>3</v>
      </c>
      <c r="Y721">
        <v>1</v>
      </c>
      <c r="Z721">
        <v>2</v>
      </c>
      <c r="AA721">
        <v>3</v>
      </c>
      <c r="AB721">
        <v>0</v>
      </c>
      <c r="AC721">
        <v>0</v>
      </c>
      <c r="AD721">
        <v>1</v>
      </c>
      <c r="AE721">
        <v>1</v>
      </c>
      <c r="AF721">
        <v>2</v>
      </c>
      <c r="AG721" s="1">
        <f t="shared" si="11"/>
        <v>0.15571428571428592</v>
      </c>
    </row>
    <row r="722" spans="1:33">
      <c r="A722">
        <v>76733</v>
      </c>
      <c r="B722">
        <v>1</v>
      </c>
      <c r="C722">
        <v>77</v>
      </c>
      <c r="D722">
        <v>3</v>
      </c>
      <c r="E722">
        <v>1</v>
      </c>
      <c r="F722">
        <v>1</v>
      </c>
      <c r="G722">
        <v>1</v>
      </c>
      <c r="H722">
        <v>4</v>
      </c>
      <c r="I722">
        <v>1</v>
      </c>
      <c r="J722">
        <v>43</v>
      </c>
      <c r="K722">
        <v>1.1100000000000001</v>
      </c>
      <c r="L722">
        <v>131</v>
      </c>
      <c r="M722">
        <v>3.39</v>
      </c>
      <c r="N722">
        <v>51</v>
      </c>
      <c r="O722" s="1">
        <v>1.3165116279069768</v>
      </c>
      <c r="P722" s="2">
        <v>49.404989042695469</v>
      </c>
      <c r="Q722" s="1">
        <v>1.2753380892416737</v>
      </c>
      <c r="R722">
        <v>1</v>
      </c>
      <c r="S722">
        <v>1</v>
      </c>
      <c r="T722">
        <v>2</v>
      </c>
      <c r="U722">
        <v>7</v>
      </c>
      <c r="V722">
        <v>2</v>
      </c>
      <c r="W722">
        <v>3</v>
      </c>
      <c r="X722">
        <v>3</v>
      </c>
      <c r="Y722">
        <v>3</v>
      </c>
      <c r="Z722">
        <v>2</v>
      </c>
      <c r="AA722">
        <v>1</v>
      </c>
      <c r="AB722">
        <v>3</v>
      </c>
      <c r="AC722">
        <v>3</v>
      </c>
      <c r="AD722">
        <v>1</v>
      </c>
      <c r="AE722">
        <v>1</v>
      </c>
      <c r="AF722">
        <v>2</v>
      </c>
      <c r="AG722" s="1">
        <f t="shared" si="11"/>
        <v>0.20651162790697675</v>
      </c>
    </row>
    <row r="723" spans="1:33">
      <c r="A723">
        <v>76742</v>
      </c>
      <c r="B723">
        <v>1</v>
      </c>
      <c r="C723">
        <v>40</v>
      </c>
      <c r="D723">
        <v>6</v>
      </c>
      <c r="E723">
        <v>2</v>
      </c>
      <c r="G723">
        <v>2</v>
      </c>
      <c r="H723">
        <v>5</v>
      </c>
      <c r="I723">
        <v>1</v>
      </c>
      <c r="J723">
        <v>48</v>
      </c>
      <c r="K723">
        <v>1.24</v>
      </c>
      <c r="L723">
        <v>207</v>
      </c>
      <c r="M723">
        <v>5.35</v>
      </c>
      <c r="N723">
        <v>50</v>
      </c>
      <c r="O723" s="1">
        <v>1.2916666666666667</v>
      </c>
      <c r="P723" s="2">
        <v>52.520404068202858</v>
      </c>
      <c r="Q723" s="1">
        <v>1.3567771050952404</v>
      </c>
      <c r="R723">
        <v>2</v>
      </c>
      <c r="S723">
        <v>2</v>
      </c>
      <c r="U723">
        <v>15</v>
      </c>
      <c r="V723">
        <v>1</v>
      </c>
      <c r="W723">
        <v>3</v>
      </c>
      <c r="AA723">
        <v>2</v>
      </c>
      <c r="AB723">
        <v>0</v>
      </c>
      <c r="AC723">
        <v>0</v>
      </c>
      <c r="AD723">
        <v>1</v>
      </c>
      <c r="AE723">
        <v>1</v>
      </c>
      <c r="AF723">
        <v>2</v>
      </c>
      <c r="AG723" s="1">
        <f t="shared" si="11"/>
        <v>5.166666666666675E-2</v>
      </c>
    </row>
    <row r="724" spans="1:33">
      <c r="A724">
        <v>76745</v>
      </c>
      <c r="B724">
        <v>1</v>
      </c>
      <c r="C724">
        <v>70</v>
      </c>
      <c r="D724">
        <v>2</v>
      </c>
      <c r="E724">
        <v>2</v>
      </c>
      <c r="G724">
        <v>2</v>
      </c>
      <c r="H724">
        <v>1</v>
      </c>
      <c r="I724">
        <v>2</v>
      </c>
      <c r="J724">
        <v>41</v>
      </c>
      <c r="K724">
        <v>1.06</v>
      </c>
      <c r="L724">
        <v>203</v>
      </c>
      <c r="M724">
        <v>5.25</v>
      </c>
      <c r="N724">
        <v>44</v>
      </c>
      <c r="O724" s="1">
        <v>1.1375609756097562</v>
      </c>
      <c r="P724" s="2">
        <v>40.808327705135156</v>
      </c>
      <c r="Q724" s="1">
        <v>1.0550445699376405</v>
      </c>
      <c r="R724">
        <v>1</v>
      </c>
      <c r="S724">
        <v>2</v>
      </c>
      <c r="U724">
        <v>14</v>
      </c>
      <c r="V724">
        <v>4</v>
      </c>
      <c r="W724">
        <v>1</v>
      </c>
      <c r="X724">
        <v>2</v>
      </c>
      <c r="Y724">
        <v>2</v>
      </c>
      <c r="Z724">
        <v>2</v>
      </c>
      <c r="AB724">
        <v>0</v>
      </c>
      <c r="AC724">
        <v>0</v>
      </c>
      <c r="AD724">
        <v>2</v>
      </c>
      <c r="AE724">
        <v>1</v>
      </c>
      <c r="AF724">
        <v>2</v>
      </c>
      <c r="AG724" s="1">
        <f t="shared" si="11"/>
        <v>7.7560975609756166E-2</v>
      </c>
    </row>
    <row r="725" spans="1:33">
      <c r="A725">
        <v>76746</v>
      </c>
      <c r="B725">
        <v>1</v>
      </c>
      <c r="C725">
        <v>55</v>
      </c>
      <c r="D725">
        <v>6</v>
      </c>
      <c r="E725">
        <v>2</v>
      </c>
      <c r="G725">
        <v>2</v>
      </c>
      <c r="H725">
        <v>5</v>
      </c>
      <c r="I725">
        <v>5</v>
      </c>
      <c r="J725">
        <v>30</v>
      </c>
      <c r="K725">
        <v>0.78</v>
      </c>
      <c r="L725">
        <v>225</v>
      </c>
      <c r="M725">
        <v>5.82</v>
      </c>
      <c r="N725">
        <v>39</v>
      </c>
      <c r="O725" s="1">
        <v>1.014</v>
      </c>
      <c r="P725" s="2">
        <v>33.063573656273377</v>
      </c>
      <c r="Q725" s="1">
        <v>0.85965291506310781</v>
      </c>
      <c r="R725">
        <v>1</v>
      </c>
      <c r="S725">
        <v>2</v>
      </c>
      <c r="U725">
        <v>77</v>
      </c>
      <c r="V725">
        <v>4</v>
      </c>
      <c r="W725">
        <v>3</v>
      </c>
      <c r="X725">
        <v>3</v>
      </c>
      <c r="Y725">
        <v>3</v>
      </c>
      <c r="Z725">
        <v>3</v>
      </c>
      <c r="AA725">
        <v>20</v>
      </c>
      <c r="AB725">
        <v>21</v>
      </c>
      <c r="AC725">
        <v>10</v>
      </c>
      <c r="AD725">
        <v>1</v>
      </c>
      <c r="AE725">
        <v>1</v>
      </c>
      <c r="AF725">
        <v>2</v>
      </c>
      <c r="AG725" s="1">
        <f t="shared" si="11"/>
        <v>0.23399999999999999</v>
      </c>
    </row>
    <row r="726" spans="1:33">
      <c r="A726">
        <v>76753</v>
      </c>
      <c r="B726">
        <v>1</v>
      </c>
      <c r="C726">
        <v>61</v>
      </c>
      <c r="D726">
        <v>3</v>
      </c>
      <c r="E726">
        <v>2</v>
      </c>
      <c r="G726">
        <v>1</v>
      </c>
      <c r="H726">
        <v>3</v>
      </c>
      <c r="I726">
        <v>6</v>
      </c>
      <c r="J726">
        <v>48</v>
      </c>
      <c r="K726">
        <v>1.24</v>
      </c>
      <c r="L726">
        <v>115</v>
      </c>
      <c r="M726">
        <v>2.97</v>
      </c>
      <c r="N726">
        <v>42</v>
      </c>
      <c r="O726" s="1">
        <v>1.085</v>
      </c>
      <c r="P726" s="2">
        <v>45.574892729089591</v>
      </c>
      <c r="Q726" s="1">
        <v>1.1773513955014812</v>
      </c>
      <c r="R726">
        <v>2</v>
      </c>
      <c r="S726">
        <v>2</v>
      </c>
      <c r="U726">
        <v>10</v>
      </c>
      <c r="V726">
        <v>3</v>
      </c>
      <c r="W726">
        <v>3</v>
      </c>
      <c r="X726">
        <v>3</v>
      </c>
      <c r="Y726">
        <v>3</v>
      </c>
      <c r="Z726">
        <v>3</v>
      </c>
      <c r="AA726">
        <v>7</v>
      </c>
      <c r="AB726">
        <v>1</v>
      </c>
      <c r="AC726">
        <v>0</v>
      </c>
      <c r="AD726">
        <v>1</v>
      </c>
      <c r="AE726">
        <v>1</v>
      </c>
      <c r="AF726">
        <v>2</v>
      </c>
      <c r="AG726" s="1">
        <f t="shared" si="11"/>
        <v>-0.15500000000000003</v>
      </c>
    </row>
    <row r="727" spans="1:33">
      <c r="A727">
        <v>76754</v>
      </c>
      <c r="B727">
        <v>1</v>
      </c>
      <c r="C727">
        <v>76</v>
      </c>
      <c r="D727">
        <v>4</v>
      </c>
      <c r="E727">
        <v>1</v>
      </c>
      <c r="F727">
        <v>1</v>
      </c>
      <c r="G727">
        <v>1</v>
      </c>
      <c r="H727">
        <v>4</v>
      </c>
      <c r="I727">
        <v>1</v>
      </c>
      <c r="J727">
        <v>42</v>
      </c>
      <c r="K727">
        <v>1.0900000000000001</v>
      </c>
      <c r="L727">
        <v>227</v>
      </c>
      <c r="M727">
        <v>5.87</v>
      </c>
      <c r="N727">
        <v>52</v>
      </c>
      <c r="O727" s="1">
        <v>1.3495238095238098</v>
      </c>
      <c r="P727" s="2">
        <v>40.52183316533538</v>
      </c>
      <c r="Q727" s="1">
        <v>1.0516380511956087</v>
      </c>
      <c r="R727">
        <v>2</v>
      </c>
      <c r="S727">
        <v>2</v>
      </c>
      <c r="U727">
        <v>15</v>
      </c>
      <c r="V727">
        <v>3</v>
      </c>
      <c r="W727">
        <v>2</v>
      </c>
      <c r="AB727">
        <v>1</v>
      </c>
      <c r="AC727">
        <v>0</v>
      </c>
      <c r="AD727">
        <v>1</v>
      </c>
      <c r="AE727">
        <v>1</v>
      </c>
      <c r="AF727">
        <v>2</v>
      </c>
      <c r="AG727" s="1">
        <f t="shared" si="11"/>
        <v>0.25952380952380971</v>
      </c>
    </row>
    <row r="728" spans="1:33">
      <c r="A728">
        <v>76756</v>
      </c>
      <c r="B728">
        <v>1</v>
      </c>
      <c r="C728">
        <v>44</v>
      </c>
      <c r="D728">
        <v>4</v>
      </c>
      <c r="E728">
        <v>2</v>
      </c>
      <c r="G728">
        <v>2</v>
      </c>
      <c r="H728">
        <v>1</v>
      </c>
      <c r="I728">
        <v>1</v>
      </c>
      <c r="J728">
        <v>44</v>
      </c>
      <c r="K728">
        <v>1.1399999999999999</v>
      </c>
      <c r="L728">
        <v>198</v>
      </c>
      <c r="M728">
        <v>5.12</v>
      </c>
      <c r="N728">
        <v>46</v>
      </c>
      <c r="O728" s="1">
        <v>1.1918181818181817</v>
      </c>
      <c r="P728" s="2">
        <v>42.26771038857386</v>
      </c>
      <c r="Q728" s="1">
        <v>1.0951179509766862</v>
      </c>
      <c r="R728">
        <v>1</v>
      </c>
      <c r="S728">
        <v>2</v>
      </c>
      <c r="U728">
        <v>4</v>
      </c>
      <c r="V728">
        <v>2</v>
      </c>
      <c r="W728">
        <v>4</v>
      </c>
      <c r="X728">
        <v>3</v>
      </c>
      <c r="Y728">
        <v>3</v>
      </c>
      <c r="Z728">
        <v>3</v>
      </c>
      <c r="AA728">
        <v>0</v>
      </c>
      <c r="AB728">
        <v>0</v>
      </c>
      <c r="AC728">
        <v>0</v>
      </c>
      <c r="AD728">
        <v>2</v>
      </c>
      <c r="AE728">
        <v>1</v>
      </c>
      <c r="AF728">
        <v>2</v>
      </c>
      <c r="AG728" s="1">
        <f t="shared" si="11"/>
        <v>5.1818181818181763E-2</v>
      </c>
    </row>
    <row r="729" spans="1:33">
      <c r="A729">
        <v>76757</v>
      </c>
      <c r="B729">
        <v>1</v>
      </c>
      <c r="C729">
        <v>79</v>
      </c>
      <c r="D729">
        <v>4</v>
      </c>
      <c r="E729">
        <v>2</v>
      </c>
      <c r="G729">
        <v>2</v>
      </c>
      <c r="H729">
        <v>3</v>
      </c>
      <c r="I729">
        <v>4</v>
      </c>
      <c r="J729">
        <v>71</v>
      </c>
      <c r="K729">
        <v>1.84</v>
      </c>
      <c r="L729">
        <v>160</v>
      </c>
      <c r="M729">
        <v>4.1399999999999997</v>
      </c>
      <c r="N729">
        <v>73</v>
      </c>
      <c r="O729" s="1">
        <v>1.8918309859154929</v>
      </c>
      <c r="P729" s="2">
        <v>69.685667636082741</v>
      </c>
      <c r="Q729" s="1">
        <v>1.8059384288787641</v>
      </c>
      <c r="R729">
        <v>1</v>
      </c>
      <c r="S729">
        <v>2</v>
      </c>
      <c r="U729">
        <v>7</v>
      </c>
      <c r="V729">
        <v>3</v>
      </c>
      <c r="W729">
        <v>2</v>
      </c>
      <c r="AB729">
        <v>0</v>
      </c>
      <c r="AC729">
        <v>0</v>
      </c>
      <c r="AD729">
        <v>1</v>
      </c>
      <c r="AE729">
        <v>1</v>
      </c>
      <c r="AF729">
        <v>2</v>
      </c>
      <c r="AG729" s="1">
        <f t="shared" si="11"/>
        <v>5.1830985915492844E-2</v>
      </c>
    </row>
    <row r="730" spans="1:33">
      <c r="A730">
        <v>76771</v>
      </c>
      <c r="B730">
        <v>1</v>
      </c>
      <c r="C730">
        <v>33</v>
      </c>
      <c r="D730">
        <v>2</v>
      </c>
      <c r="E730">
        <v>2</v>
      </c>
      <c r="G730">
        <v>2</v>
      </c>
      <c r="H730">
        <v>2</v>
      </c>
      <c r="I730">
        <v>1</v>
      </c>
      <c r="J730">
        <v>51</v>
      </c>
      <c r="K730">
        <v>1.32</v>
      </c>
      <c r="L730">
        <v>224</v>
      </c>
      <c r="M730">
        <v>5.79</v>
      </c>
      <c r="N730">
        <v>45</v>
      </c>
      <c r="O730" s="1">
        <v>1.1647058823529413</v>
      </c>
      <c r="P730" s="2">
        <v>52.077547158906576</v>
      </c>
      <c r="Q730" s="1">
        <v>1.347889455877582</v>
      </c>
      <c r="R730">
        <v>1</v>
      </c>
      <c r="U730">
        <v>77</v>
      </c>
      <c r="V730">
        <v>3</v>
      </c>
      <c r="W730">
        <v>0</v>
      </c>
      <c r="X730">
        <v>3</v>
      </c>
      <c r="Y730">
        <v>2</v>
      </c>
      <c r="Z730">
        <v>1</v>
      </c>
      <c r="AA730">
        <v>1</v>
      </c>
      <c r="AB730">
        <v>0</v>
      </c>
      <c r="AC730">
        <v>1</v>
      </c>
      <c r="AD730">
        <v>2</v>
      </c>
      <c r="AE730">
        <v>2</v>
      </c>
      <c r="AG730" s="1">
        <f t="shared" si="11"/>
        <v>-0.1552941176470588</v>
      </c>
    </row>
    <row r="731" spans="1:33">
      <c r="A731">
        <v>76777</v>
      </c>
      <c r="B731">
        <v>1</v>
      </c>
      <c r="C731">
        <v>29</v>
      </c>
      <c r="D731">
        <v>1</v>
      </c>
      <c r="E731">
        <v>2</v>
      </c>
      <c r="G731">
        <v>1</v>
      </c>
      <c r="H731">
        <v>4</v>
      </c>
      <c r="I731">
        <v>1</v>
      </c>
      <c r="J731">
        <v>48</v>
      </c>
      <c r="K731">
        <v>1.24</v>
      </c>
      <c r="L731">
        <v>184</v>
      </c>
      <c r="M731">
        <v>4.76</v>
      </c>
      <c r="N731">
        <v>47</v>
      </c>
      <c r="O731" s="1">
        <v>1.2141666666666666</v>
      </c>
      <c r="P731" s="2">
        <v>49.655192910052925</v>
      </c>
      <c r="Q731" s="1">
        <v>1.2827591501763671</v>
      </c>
      <c r="R731">
        <v>2</v>
      </c>
      <c r="U731">
        <v>14</v>
      </c>
      <c r="V731">
        <v>2</v>
      </c>
      <c r="W731">
        <v>3</v>
      </c>
      <c r="X731">
        <v>3</v>
      </c>
      <c r="Y731">
        <v>3</v>
      </c>
      <c r="Z731">
        <v>3</v>
      </c>
      <c r="AA731">
        <v>1</v>
      </c>
      <c r="AB731">
        <v>25</v>
      </c>
      <c r="AC731">
        <v>0</v>
      </c>
      <c r="AD731">
        <v>1</v>
      </c>
      <c r="AE731">
        <v>1</v>
      </c>
      <c r="AF731">
        <v>1</v>
      </c>
      <c r="AG731" s="1">
        <f t="shared" si="11"/>
        <v>-2.5833333333333375E-2</v>
      </c>
    </row>
    <row r="732" spans="1:33">
      <c r="A732">
        <v>76785</v>
      </c>
      <c r="B732">
        <v>1</v>
      </c>
      <c r="C732">
        <v>22</v>
      </c>
      <c r="D732">
        <v>6</v>
      </c>
      <c r="E732">
        <v>2</v>
      </c>
      <c r="G732">
        <v>1</v>
      </c>
      <c r="H732">
        <v>3</v>
      </c>
      <c r="I732">
        <v>6</v>
      </c>
      <c r="J732">
        <v>71</v>
      </c>
      <c r="K732">
        <v>1.84</v>
      </c>
      <c r="L732">
        <v>138</v>
      </c>
      <c r="M732">
        <v>3.57</v>
      </c>
      <c r="N732">
        <v>74</v>
      </c>
      <c r="O732" s="1">
        <v>1.9177464788732395</v>
      </c>
      <c r="P732" s="2">
        <v>78.76568376633864</v>
      </c>
      <c r="Q732" s="1">
        <v>2.0412515229586354</v>
      </c>
      <c r="R732">
        <v>2</v>
      </c>
      <c r="V732">
        <v>4</v>
      </c>
      <c r="W732">
        <v>3</v>
      </c>
      <c r="X732">
        <v>2</v>
      </c>
      <c r="Y732">
        <v>2</v>
      </c>
      <c r="Z732">
        <v>1</v>
      </c>
      <c r="AA732">
        <v>1</v>
      </c>
      <c r="AB732">
        <v>150</v>
      </c>
      <c r="AC732">
        <v>0</v>
      </c>
      <c r="AD732">
        <v>1</v>
      </c>
      <c r="AE732">
        <v>2</v>
      </c>
      <c r="AG732" s="1">
        <f t="shared" si="11"/>
        <v>7.7746478873239377E-2</v>
      </c>
    </row>
    <row r="733" spans="1:33">
      <c r="A733">
        <v>76799</v>
      </c>
      <c r="B733">
        <v>1</v>
      </c>
      <c r="C733">
        <v>36</v>
      </c>
      <c r="D733">
        <v>3</v>
      </c>
      <c r="E733">
        <v>2</v>
      </c>
      <c r="G733">
        <v>1</v>
      </c>
      <c r="H733">
        <v>3</v>
      </c>
      <c r="I733">
        <v>1</v>
      </c>
      <c r="J733">
        <v>64</v>
      </c>
      <c r="K733">
        <v>1.66</v>
      </c>
      <c r="L733">
        <v>205</v>
      </c>
      <c r="M733">
        <v>5.3</v>
      </c>
      <c r="N733">
        <v>60</v>
      </c>
      <c r="O733" s="1">
        <v>1.5562499999999999</v>
      </c>
      <c r="P733" s="2">
        <v>70.361165825910064</v>
      </c>
      <c r="Q733" s="1">
        <v>1.8249927386095421</v>
      </c>
      <c r="R733">
        <v>2</v>
      </c>
      <c r="U733">
        <v>77</v>
      </c>
      <c r="V733">
        <v>3</v>
      </c>
      <c r="W733">
        <v>1</v>
      </c>
      <c r="X733">
        <v>3</v>
      </c>
      <c r="Y733">
        <v>3</v>
      </c>
      <c r="Z733">
        <v>2</v>
      </c>
      <c r="AA733">
        <v>4</v>
      </c>
      <c r="AB733">
        <v>0</v>
      </c>
      <c r="AC733">
        <v>0</v>
      </c>
      <c r="AD733">
        <v>1</v>
      </c>
      <c r="AE733">
        <v>1</v>
      </c>
      <c r="AF733">
        <v>2</v>
      </c>
      <c r="AG733" s="1">
        <f t="shared" si="11"/>
        <v>-0.10375000000000001</v>
      </c>
    </row>
    <row r="734" spans="1:33">
      <c r="A734">
        <v>76802</v>
      </c>
      <c r="B734">
        <v>1</v>
      </c>
      <c r="C734">
        <v>57</v>
      </c>
      <c r="D734">
        <v>4</v>
      </c>
      <c r="E734">
        <v>2</v>
      </c>
      <c r="G734">
        <v>2</v>
      </c>
      <c r="H734">
        <v>1</v>
      </c>
      <c r="I734">
        <v>1</v>
      </c>
      <c r="J734">
        <v>40</v>
      </c>
      <c r="K734">
        <v>1.03</v>
      </c>
      <c r="L734">
        <v>179</v>
      </c>
      <c r="M734">
        <v>4.63</v>
      </c>
      <c r="N734">
        <v>50</v>
      </c>
      <c r="O734" s="1">
        <v>1.2875000000000001</v>
      </c>
      <c r="P734" s="2">
        <v>35.126023957980607</v>
      </c>
      <c r="Q734" s="1">
        <v>0.90449511691800066</v>
      </c>
      <c r="R734">
        <v>1</v>
      </c>
      <c r="S734">
        <v>2</v>
      </c>
      <c r="U734">
        <v>4</v>
      </c>
      <c r="V734">
        <v>2</v>
      </c>
      <c r="W734">
        <v>2</v>
      </c>
      <c r="X734">
        <v>3</v>
      </c>
      <c r="Y734">
        <v>3</v>
      </c>
      <c r="Z734">
        <v>3</v>
      </c>
      <c r="AA734">
        <v>7</v>
      </c>
      <c r="AB734">
        <v>17</v>
      </c>
      <c r="AC734">
        <v>0</v>
      </c>
      <c r="AD734">
        <v>1</v>
      </c>
      <c r="AE734">
        <v>2</v>
      </c>
      <c r="AG734" s="1">
        <f t="shared" si="11"/>
        <v>0.25750000000000006</v>
      </c>
    </row>
    <row r="735" spans="1:33">
      <c r="A735">
        <v>76809</v>
      </c>
      <c r="B735">
        <v>1</v>
      </c>
      <c r="C735">
        <v>80</v>
      </c>
      <c r="D735">
        <v>3</v>
      </c>
      <c r="E735">
        <v>2</v>
      </c>
      <c r="G735">
        <v>1</v>
      </c>
      <c r="H735">
        <v>4</v>
      </c>
      <c r="I735">
        <v>1</v>
      </c>
      <c r="J735">
        <v>42</v>
      </c>
      <c r="K735">
        <v>1.0900000000000001</v>
      </c>
      <c r="L735">
        <v>153</v>
      </c>
      <c r="M735">
        <v>3.96</v>
      </c>
      <c r="N735">
        <v>44</v>
      </c>
      <c r="O735" s="1">
        <v>1.141904761904762</v>
      </c>
      <c r="P735" s="2">
        <v>45.063676233415698</v>
      </c>
      <c r="Q735" s="1">
        <v>1.16950969272436</v>
      </c>
      <c r="R735">
        <v>1</v>
      </c>
      <c r="S735">
        <v>2</v>
      </c>
      <c r="U735">
        <v>8</v>
      </c>
      <c r="V735">
        <v>4</v>
      </c>
      <c r="W735">
        <v>0</v>
      </c>
      <c r="AA735">
        <v>1</v>
      </c>
      <c r="AB735">
        <v>0</v>
      </c>
      <c r="AC735">
        <v>1</v>
      </c>
      <c r="AD735">
        <v>1</v>
      </c>
      <c r="AE735">
        <v>1</v>
      </c>
      <c r="AF735">
        <v>2</v>
      </c>
      <c r="AG735" s="1">
        <f t="shared" si="11"/>
        <v>5.1904761904761898E-2</v>
      </c>
    </row>
    <row r="736" spans="1:33">
      <c r="A736">
        <v>76814</v>
      </c>
      <c r="B736">
        <v>1</v>
      </c>
      <c r="C736">
        <v>62</v>
      </c>
      <c r="D736">
        <v>3</v>
      </c>
      <c r="E736">
        <v>1</v>
      </c>
      <c r="F736">
        <v>2</v>
      </c>
      <c r="G736">
        <v>1</v>
      </c>
      <c r="H736">
        <v>4</v>
      </c>
      <c r="I736">
        <v>1</v>
      </c>
      <c r="J736">
        <v>32</v>
      </c>
      <c r="K736">
        <v>0.83</v>
      </c>
      <c r="L736">
        <v>175</v>
      </c>
      <c r="M736">
        <v>4.53</v>
      </c>
      <c r="N736">
        <v>32</v>
      </c>
      <c r="O736" s="1">
        <v>0.83</v>
      </c>
      <c r="P736" s="2">
        <v>37.133338008846501</v>
      </c>
      <c r="Q736" s="1">
        <v>0.96314595460445607</v>
      </c>
      <c r="R736">
        <v>2</v>
      </c>
      <c r="S736">
        <v>2</v>
      </c>
      <c r="U736">
        <v>15</v>
      </c>
      <c r="V736">
        <v>3</v>
      </c>
      <c r="W736">
        <v>1</v>
      </c>
      <c r="AA736">
        <v>3</v>
      </c>
      <c r="AB736">
        <v>1</v>
      </c>
      <c r="AC736">
        <v>1</v>
      </c>
      <c r="AD736">
        <v>1</v>
      </c>
      <c r="AE736">
        <v>1</v>
      </c>
      <c r="AF736">
        <v>2</v>
      </c>
      <c r="AG736" s="1">
        <f t="shared" si="11"/>
        <v>0</v>
      </c>
    </row>
    <row r="737" spans="1:33">
      <c r="A737">
        <v>76815</v>
      </c>
      <c r="B737">
        <v>1</v>
      </c>
      <c r="C737">
        <v>44</v>
      </c>
      <c r="D737">
        <v>4</v>
      </c>
      <c r="E737">
        <v>2</v>
      </c>
      <c r="G737">
        <v>1</v>
      </c>
      <c r="H737">
        <v>2</v>
      </c>
      <c r="I737">
        <v>3</v>
      </c>
      <c r="J737">
        <v>34</v>
      </c>
      <c r="K737">
        <v>0.88</v>
      </c>
      <c r="L737">
        <v>218</v>
      </c>
      <c r="M737">
        <v>5.64</v>
      </c>
      <c r="N737">
        <v>40</v>
      </c>
      <c r="O737" s="1">
        <v>1.0352941176470589</v>
      </c>
      <c r="P737" s="2">
        <v>36.695806562532624</v>
      </c>
      <c r="Q737" s="1">
        <v>0.9497738169126092</v>
      </c>
      <c r="R737">
        <v>2</v>
      </c>
      <c r="S737">
        <v>1</v>
      </c>
      <c r="T737">
        <v>1</v>
      </c>
      <c r="U737">
        <v>77</v>
      </c>
      <c r="V737">
        <v>4</v>
      </c>
      <c r="W737">
        <v>0</v>
      </c>
      <c r="AA737">
        <v>1</v>
      </c>
      <c r="AB737">
        <v>0</v>
      </c>
      <c r="AC737">
        <v>4</v>
      </c>
      <c r="AD737">
        <v>1</v>
      </c>
      <c r="AE737">
        <v>2</v>
      </c>
      <c r="AG737" s="1">
        <f t="shared" si="11"/>
        <v>0.15529411764705892</v>
      </c>
    </row>
    <row r="738" spans="1:33">
      <c r="A738">
        <v>76817</v>
      </c>
      <c r="B738">
        <v>1</v>
      </c>
      <c r="C738">
        <v>54</v>
      </c>
      <c r="D738">
        <v>4</v>
      </c>
      <c r="E738">
        <v>1</v>
      </c>
      <c r="F738">
        <v>2</v>
      </c>
      <c r="G738">
        <v>1</v>
      </c>
      <c r="H738">
        <v>2</v>
      </c>
      <c r="I738">
        <v>1</v>
      </c>
      <c r="J738">
        <v>79</v>
      </c>
      <c r="K738">
        <v>2.04</v>
      </c>
      <c r="L738">
        <v>156</v>
      </c>
      <c r="M738">
        <v>4.03</v>
      </c>
      <c r="N738">
        <v>74</v>
      </c>
      <c r="O738" s="1">
        <v>1.9108860759493671</v>
      </c>
      <c r="P738" s="2">
        <v>79.362751353705363</v>
      </c>
      <c r="Q738" s="1">
        <v>2.0493672501463158</v>
      </c>
      <c r="R738">
        <v>2</v>
      </c>
      <c r="S738">
        <v>2</v>
      </c>
      <c r="U738">
        <v>8</v>
      </c>
      <c r="V738">
        <v>4</v>
      </c>
      <c r="W738">
        <v>1</v>
      </c>
      <c r="X738">
        <v>3</v>
      </c>
      <c r="Y738">
        <v>3</v>
      </c>
      <c r="Z738">
        <v>3</v>
      </c>
      <c r="AA738">
        <v>0</v>
      </c>
      <c r="AB738">
        <v>0</v>
      </c>
      <c r="AC738">
        <v>0</v>
      </c>
      <c r="AD738">
        <v>1</v>
      </c>
      <c r="AE738">
        <v>2</v>
      </c>
      <c r="AG738" s="1">
        <f t="shared" si="11"/>
        <v>-0.12911392405063293</v>
      </c>
    </row>
    <row r="739" spans="1:33">
      <c r="A739">
        <v>76818</v>
      </c>
      <c r="B739">
        <v>1</v>
      </c>
      <c r="C739">
        <v>80</v>
      </c>
      <c r="D739">
        <v>3</v>
      </c>
      <c r="E739">
        <v>1</v>
      </c>
      <c r="F739">
        <v>1</v>
      </c>
      <c r="G739">
        <v>1</v>
      </c>
      <c r="H739">
        <v>5</v>
      </c>
      <c r="I739">
        <v>1</v>
      </c>
      <c r="J739">
        <v>47</v>
      </c>
      <c r="K739">
        <v>1.22</v>
      </c>
      <c r="L739">
        <v>141</v>
      </c>
      <c r="M739">
        <v>3.65</v>
      </c>
      <c r="N739">
        <v>54</v>
      </c>
      <c r="O739" s="1">
        <v>1.4017021276595745</v>
      </c>
      <c r="P739" s="2">
        <v>47.134849887340451</v>
      </c>
      <c r="Q739" s="1">
        <v>1.2235003587777733</v>
      </c>
      <c r="R739">
        <v>1</v>
      </c>
      <c r="S739">
        <v>1</v>
      </c>
      <c r="T739">
        <v>1</v>
      </c>
      <c r="U739">
        <v>8</v>
      </c>
      <c r="V739">
        <v>3</v>
      </c>
      <c r="W739">
        <v>3</v>
      </c>
      <c r="X739">
        <v>3</v>
      </c>
      <c r="Y739">
        <v>3</v>
      </c>
      <c r="Z739">
        <v>3</v>
      </c>
      <c r="AA739">
        <v>1</v>
      </c>
      <c r="AB739">
        <v>0</v>
      </c>
      <c r="AC739">
        <v>2</v>
      </c>
      <c r="AD739">
        <v>2</v>
      </c>
      <c r="AE739">
        <v>1</v>
      </c>
      <c r="AF739">
        <v>2</v>
      </c>
      <c r="AG739" s="1">
        <f t="shared" si="11"/>
        <v>0.1817021276595745</v>
      </c>
    </row>
    <row r="740" spans="1:33">
      <c r="A740">
        <v>76825</v>
      </c>
      <c r="B740">
        <v>1</v>
      </c>
      <c r="C740">
        <v>28</v>
      </c>
      <c r="D740">
        <v>2</v>
      </c>
      <c r="E740">
        <v>2</v>
      </c>
      <c r="G740">
        <v>1</v>
      </c>
      <c r="H740">
        <v>2</v>
      </c>
      <c r="I740">
        <v>4</v>
      </c>
      <c r="J740">
        <v>45</v>
      </c>
      <c r="K740">
        <v>1.1599999999999999</v>
      </c>
      <c r="L740">
        <v>231</v>
      </c>
      <c r="M740">
        <v>5.97</v>
      </c>
      <c r="N740">
        <v>42</v>
      </c>
      <c r="O740" s="1">
        <v>1.0826666666666667</v>
      </c>
      <c r="P740" s="2">
        <v>47.56527629260431</v>
      </c>
      <c r="Q740" s="1">
        <v>1.2261271222093555</v>
      </c>
      <c r="R740">
        <v>1</v>
      </c>
      <c r="U740">
        <v>6</v>
      </c>
      <c r="V740">
        <v>4</v>
      </c>
      <c r="W740">
        <v>2</v>
      </c>
      <c r="X740">
        <v>3</v>
      </c>
      <c r="Y740">
        <v>2</v>
      </c>
      <c r="Z740">
        <v>2</v>
      </c>
      <c r="AA740">
        <v>3</v>
      </c>
      <c r="AB740">
        <v>2</v>
      </c>
      <c r="AC740">
        <v>0</v>
      </c>
      <c r="AD740">
        <v>1</v>
      </c>
      <c r="AE740">
        <v>2</v>
      </c>
      <c r="AG740" s="1">
        <f t="shared" si="11"/>
        <v>-7.7333333333333254E-2</v>
      </c>
    </row>
    <row r="741" spans="1:33">
      <c r="A741">
        <v>76826</v>
      </c>
      <c r="B741">
        <v>1</v>
      </c>
      <c r="C741">
        <v>23</v>
      </c>
      <c r="D741">
        <v>3</v>
      </c>
      <c r="E741">
        <v>2</v>
      </c>
      <c r="G741">
        <v>1</v>
      </c>
      <c r="H741">
        <v>3</v>
      </c>
      <c r="I741">
        <v>5</v>
      </c>
      <c r="J741">
        <v>49</v>
      </c>
      <c r="K741">
        <v>1.27</v>
      </c>
      <c r="L741">
        <v>166</v>
      </c>
      <c r="M741">
        <v>4.29</v>
      </c>
      <c r="N741">
        <v>48</v>
      </c>
      <c r="O741" s="1">
        <v>1.2440816326530613</v>
      </c>
      <c r="P741" s="2">
        <v>50.463176612749955</v>
      </c>
      <c r="Q741" s="1">
        <v>1.307923148942703</v>
      </c>
      <c r="R741">
        <v>2</v>
      </c>
      <c r="U741">
        <v>15</v>
      </c>
      <c r="V741">
        <v>1</v>
      </c>
      <c r="W741">
        <v>3</v>
      </c>
      <c r="X741">
        <v>3</v>
      </c>
      <c r="Y741">
        <v>3</v>
      </c>
      <c r="Z741">
        <v>3</v>
      </c>
      <c r="AA741">
        <v>1</v>
      </c>
      <c r="AB741">
        <v>0</v>
      </c>
      <c r="AC741">
        <v>1</v>
      </c>
      <c r="AD741">
        <v>1</v>
      </c>
      <c r="AE741">
        <v>1</v>
      </c>
      <c r="AF741">
        <v>2</v>
      </c>
      <c r="AG741" s="1">
        <f t="shared" si="11"/>
        <v>-2.5918367346938753E-2</v>
      </c>
    </row>
    <row r="742" spans="1:33">
      <c r="A742">
        <v>76837</v>
      </c>
      <c r="B742">
        <v>1</v>
      </c>
      <c r="C742">
        <v>40</v>
      </c>
      <c r="D742">
        <v>6</v>
      </c>
      <c r="E742">
        <v>2</v>
      </c>
      <c r="G742">
        <v>2</v>
      </c>
      <c r="H742">
        <v>2</v>
      </c>
      <c r="I742">
        <v>1</v>
      </c>
      <c r="J742">
        <v>51</v>
      </c>
      <c r="K742">
        <v>1.32</v>
      </c>
      <c r="L742">
        <v>205</v>
      </c>
      <c r="M742">
        <v>5.3</v>
      </c>
      <c r="N742">
        <v>47</v>
      </c>
      <c r="O742" s="1">
        <v>1.2164705882352942</v>
      </c>
      <c r="P742" s="2">
        <v>54.458245883132768</v>
      </c>
      <c r="Q742" s="1">
        <v>1.4095075405046129</v>
      </c>
      <c r="R742">
        <v>1</v>
      </c>
      <c r="S742">
        <v>2</v>
      </c>
      <c r="U742">
        <v>15</v>
      </c>
      <c r="V742">
        <v>1</v>
      </c>
      <c r="W742">
        <v>3</v>
      </c>
      <c r="X742">
        <v>3</v>
      </c>
      <c r="Y742">
        <v>3</v>
      </c>
      <c r="Z742">
        <v>3</v>
      </c>
      <c r="AB742">
        <v>0</v>
      </c>
      <c r="AC742">
        <v>0</v>
      </c>
      <c r="AD742">
        <v>1</v>
      </c>
      <c r="AE742">
        <v>1</v>
      </c>
      <c r="AF742">
        <v>2</v>
      </c>
      <c r="AG742" s="1">
        <f t="shared" si="11"/>
        <v>-0.10352941176470587</v>
      </c>
    </row>
    <row r="743" spans="1:33">
      <c r="A743">
        <v>76842</v>
      </c>
      <c r="B743">
        <v>1</v>
      </c>
      <c r="C743">
        <v>62</v>
      </c>
      <c r="D743">
        <v>1</v>
      </c>
      <c r="E743">
        <v>2</v>
      </c>
      <c r="G743">
        <v>2</v>
      </c>
      <c r="H743">
        <v>3</v>
      </c>
      <c r="I743">
        <v>1</v>
      </c>
      <c r="J743">
        <v>71</v>
      </c>
      <c r="K743">
        <v>1.84</v>
      </c>
      <c r="L743">
        <v>230</v>
      </c>
      <c r="M743">
        <v>5.95</v>
      </c>
      <c r="N743">
        <v>69</v>
      </c>
      <c r="O743" s="1">
        <v>1.7881690140845072</v>
      </c>
      <c r="P743" s="2">
        <v>73.552246590759424</v>
      </c>
      <c r="Q743" s="1">
        <v>1.9061427285492583</v>
      </c>
      <c r="R743">
        <v>1</v>
      </c>
      <c r="S743">
        <v>2</v>
      </c>
      <c r="U743">
        <v>14</v>
      </c>
      <c r="V743">
        <v>3</v>
      </c>
      <c r="W743">
        <v>1</v>
      </c>
      <c r="AB743">
        <v>0</v>
      </c>
      <c r="AC743">
        <v>0</v>
      </c>
      <c r="AD743">
        <v>1</v>
      </c>
      <c r="AE743">
        <v>1</v>
      </c>
      <c r="AF743">
        <v>2</v>
      </c>
      <c r="AG743" s="1">
        <f t="shared" si="11"/>
        <v>-5.1830985915492844E-2</v>
      </c>
    </row>
    <row r="744" spans="1:33">
      <c r="A744">
        <v>76843</v>
      </c>
      <c r="B744">
        <v>1</v>
      </c>
      <c r="C744">
        <v>59</v>
      </c>
      <c r="D744">
        <v>4</v>
      </c>
      <c r="E744">
        <v>2</v>
      </c>
      <c r="G744">
        <v>1</v>
      </c>
      <c r="H744">
        <v>1</v>
      </c>
      <c r="I744">
        <v>3</v>
      </c>
      <c r="J744">
        <v>51</v>
      </c>
      <c r="K744">
        <v>1.32</v>
      </c>
      <c r="L744">
        <v>197</v>
      </c>
      <c r="M744">
        <v>5.09</v>
      </c>
      <c r="N744">
        <v>58</v>
      </c>
      <c r="O744" s="1">
        <v>1.5011764705882353</v>
      </c>
      <c r="P744" s="2">
        <v>54.672104247159567</v>
      </c>
      <c r="Q744" s="1">
        <v>1.4150426981617772</v>
      </c>
      <c r="R744">
        <v>1</v>
      </c>
      <c r="S744">
        <v>2</v>
      </c>
      <c r="U744">
        <v>4</v>
      </c>
      <c r="V744">
        <v>3</v>
      </c>
      <c r="W744">
        <v>2</v>
      </c>
      <c r="X744">
        <v>3</v>
      </c>
      <c r="Y744">
        <v>3</v>
      </c>
      <c r="Z744">
        <v>2</v>
      </c>
      <c r="AA744">
        <v>3</v>
      </c>
      <c r="AB744">
        <v>0</v>
      </c>
      <c r="AC744">
        <v>0</v>
      </c>
      <c r="AD744">
        <v>1</v>
      </c>
      <c r="AE744">
        <v>1</v>
      </c>
      <c r="AF744">
        <v>2</v>
      </c>
      <c r="AG744" s="1">
        <f t="shared" si="11"/>
        <v>0.18117647058823527</v>
      </c>
    </row>
    <row r="745" spans="1:33">
      <c r="A745">
        <v>76853</v>
      </c>
      <c r="B745">
        <v>1</v>
      </c>
      <c r="C745">
        <v>80</v>
      </c>
      <c r="D745">
        <v>3</v>
      </c>
      <c r="E745">
        <v>2</v>
      </c>
      <c r="G745">
        <v>1</v>
      </c>
      <c r="H745">
        <v>4</v>
      </c>
      <c r="I745">
        <v>1</v>
      </c>
      <c r="J745">
        <v>64</v>
      </c>
      <c r="K745">
        <v>1.66</v>
      </c>
      <c r="L745">
        <v>110</v>
      </c>
      <c r="M745">
        <v>2.84</v>
      </c>
      <c r="N745">
        <v>67</v>
      </c>
      <c r="O745" s="1">
        <v>1.7378125</v>
      </c>
      <c r="P745" s="2">
        <v>63.404592335090236</v>
      </c>
      <c r="Q745" s="1">
        <v>1.6445566136914029</v>
      </c>
      <c r="R745">
        <v>2</v>
      </c>
      <c r="S745">
        <v>1</v>
      </c>
      <c r="T745">
        <v>2</v>
      </c>
      <c r="U745">
        <v>15</v>
      </c>
      <c r="V745">
        <v>2</v>
      </c>
      <c r="W745">
        <v>3</v>
      </c>
      <c r="X745">
        <v>3</v>
      </c>
      <c r="Y745">
        <v>3</v>
      </c>
      <c r="Z745">
        <v>3</v>
      </c>
      <c r="AA745">
        <v>1</v>
      </c>
      <c r="AB745">
        <v>0</v>
      </c>
      <c r="AC745">
        <v>0</v>
      </c>
      <c r="AD745">
        <v>1</v>
      </c>
      <c r="AE745">
        <v>1</v>
      </c>
      <c r="AF745">
        <v>2</v>
      </c>
      <c r="AG745" s="1">
        <f t="shared" si="11"/>
        <v>7.7812500000000062E-2</v>
      </c>
    </row>
    <row r="746" spans="1:33">
      <c r="A746">
        <v>76854</v>
      </c>
      <c r="B746">
        <v>1</v>
      </c>
      <c r="C746">
        <v>36</v>
      </c>
      <c r="D746">
        <v>3</v>
      </c>
      <c r="E746">
        <v>2</v>
      </c>
      <c r="G746">
        <v>1</v>
      </c>
      <c r="H746">
        <v>5</v>
      </c>
      <c r="I746">
        <v>1</v>
      </c>
      <c r="J746">
        <v>41</v>
      </c>
      <c r="K746">
        <v>1.06</v>
      </c>
      <c r="L746">
        <v>188</v>
      </c>
      <c r="M746">
        <v>4.8600000000000003</v>
      </c>
      <c r="N746">
        <v>45</v>
      </c>
      <c r="O746" s="1">
        <v>1.1634146341463416</v>
      </c>
      <c r="P746" s="2">
        <v>40.628919821684867</v>
      </c>
      <c r="Q746" s="1">
        <v>1.0504062197801454</v>
      </c>
      <c r="R746">
        <v>2</v>
      </c>
      <c r="U746">
        <v>15</v>
      </c>
      <c r="V746">
        <v>3</v>
      </c>
      <c r="W746">
        <v>3</v>
      </c>
      <c r="X746">
        <v>3</v>
      </c>
      <c r="Y746">
        <v>3</v>
      </c>
      <c r="Z746">
        <v>3</v>
      </c>
      <c r="AA746">
        <v>1</v>
      </c>
      <c r="AB746">
        <v>1</v>
      </c>
      <c r="AC746">
        <v>0</v>
      </c>
      <c r="AD746">
        <v>1</v>
      </c>
      <c r="AE746">
        <v>1</v>
      </c>
      <c r="AF746">
        <v>1</v>
      </c>
      <c r="AG746" s="1">
        <f t="shared" si="11"/>
        <v>0.10341463414634156</v>
      </c>
    </row>
    <row r="747" spans="1:33">
      <c r="A747">
        <v>76859</v>
      </c>
      <c r="B747">
        <v>1</v>
      </c>
      <c r="C747">
        <v>32</v>
      </c>
      <c r="D747">
        <v>6</v>
      </c>
      <c r="E747">
        <v>2</v>
      </c>
      <c r="G747">
        <v>1</v>
      </c>
      <c r="H747">
        <v>3</v>
      </c>
      <c r="I747">
        <v>4</v>
      </c>
      <c r="J747">
        <v>28</v>
      </c>
      <c r="K747">
        <v>0.72</v>
      </c>
      <c r="L747">
        <v>160</v>
      </c>
      <c r="M747">
        <v>4.1399999999999997</v>
      </c>
      <c r="N747">
        <v>34</v>
      </c>
      <c r="O747" s="1">
        <v>0.87428571428571433</v>
      </c>
      <c r="P747" s="2">
        <v>21.226298157336039</v>
      </c>
      <c r="Q747" s="1">
        <v>0.54581909547435525</v>
      </c>
      <c r="R747">
        <v>2</v>
      </c>
      <c r="U747">
        <v>15</v>
      </c>
      <c r="V747">
        <v>5</v>
      </c>
      <c r="W747">
        <v>1</v>
      </c>
      <c r="AA747">
        <v>8</v>
      </c>
      <c r="AB747">
        <v>0</v>
      </c>
      <c r="AC747">
        <v>0</v>
      </c>
      <c r="AD747">
        <v>1</v>
      </c>
      <c r="AE747">
        <v>2</v>
      </c>
      <c r="AG747" s="1">
        <f t="shared" si="11"/>
        <v>0.15428571428571436</v>
      </c>
    </row>
    <row r="748" spans="1:33">
      <c r="A748">
        <v>76867</v>
      </c>
      <c r="B748">
        <v>1</v>
      </c>
      <c r="C748">
        <v>51</v>
      </c>
      <c r="D748">
        <v>4</v>
      </c>
      <c r="E748">
        <v>2</v>
      </c>
      <c r="G748">
        <v>1</v>
      </c>
      <c r="H748">
        <v>4</v>
      </c>
      <c r="I748">
        <v>3</v>
      </c>
      <c r="J748">
        <v>60</v>
      </c>
      <c r="K748">
        <v>1.55</v>
      </c>
      <c r="L748">
        <v>194</v>
      </c>
      <c r="M748">
        <v>5.0199999999999996</v>
      </c>
      <c r="N748">
        <v>64</v>
      </c>
      <c r="O748" s="1">
        <v>1.6533333333333333</v>
      </c>
      <c r="P748" s="2">
        <v>60.444039237562571</v>
      </c>
      <c r="Q748" s="1">
        <v>1.5614710136370331</v>
      </c>
      <c r="R748">
        <v>2</v>
      </c>
      <c r="S748">
        <v>2</v>
      </c>
      <c r="U748">
        <v>9</v>
      </c>
      <c r="V748">
        <v>3</v>
      </c>
      <c r="W748">
        <v>0</v>
      </c>
      <c r="AA748">
        <v>0</v>
      </c>
      <c r="AB748">
        <v>12</v>
      </c>
      <c r="AC748">
        <v>0</v>
      </c>
      <c r="AD748">
        <v>2</v>
      </c>
      <c r="AE748">
        <v>1</v>
      </c>
      <c r="AF748">
        <v>2</v>
      </c>
      <c r="AG748" s="1">
        <f t="shared" si="11"/>
        <v>0.10333333333333328</v>
      </c>
    </row>
    <row r="749" spans="1:33">
      <c r="A749">
        <v>76868</v>
      </c>
      <c r="B749">
        <v>1</v>
      </c>
      <c r="C749">
        <v>55</v>
      </c>
      <c r="D749">
        <v>3</v>
      </c>
      <c r="E749">
        <v>2</v>
      </c>
      <c r="G749">
        <v>1</v>
      </c>
      <c r="H749">
        <v>4</v>
      </c>
      <c r="I749">
        <v>5</v>
      </c>
      <c r="J749">
        <v>37</v>
      </c>
      <c r="K749">
        <v>0.96</v>
      </c>
      <c r="L749">
        <v>135</v>
      </c>
      <c r="M749">
        <v>3.49</v>
      </c>
      <c r="N749">
        <v>34</v>
      </c>
      <c r="O749" s="1">
        <v>0.88216216216216214</v>
      </c>
      <c r="P749" s="2">
        <v>34.60535770458533</v>
      </c>
      <c r="Q749" s="1">
        <v>0.89786874044329501</v>
      </c>
      <c r="R749">
        <v>2</v>
      </c>
      <c r="S749">
        <v>2</v>
      </c>
      <c r="U749">
        <v>6</v>
      </c>
      <c r="V749">
        <v>4</v>
      </c>
      <c r="W749">
        <v>0</v>
      </c>
      <c r="X749">
        <v>3</v>
      </c>
      <c r="Y749">
        <v>2</v>
      </c>
      <c r="Z749">
        <v>1</v>
      </c>
      <c r="AA749">
        <v>0</v>
      </c>
      <c r="AB749">
        <v>3</v>
      </c>
      <c r="AC749">
        <v>0</v>
      </c>
      <c r="AD749">
        <v>1</v>
      </c>
      <c r="AE749">
        <v>2</v>
      </c>
      <c r="AG749" s="1">
        <f t="shared" si="11"/>
        <v>-7.783783783783782E-2</v>
      </c>
    </row>
    <row r="750" spans="1:33">
      <c r="A750">
        <v>76872</v>
      </c>
      <c r="B750">
        <v>1</v>
      </c>
      <c r="C750">
        <v>66</v>
      </c>
      <c r="D750">
        <v>3</v>
      </c>
      <c r="E750">
        <v>2</v>
      </c>
      <c r="G750">
        <v>1</v>
      </c>
      <c r="H750">
        <v>2</v>
      </c>
      <c r="I750">
        <v>1</v>
      </c>
      <c r="J750">
        <v>46</v>
      </c>
      <c r="K750">
        <v>1.19</v>
      </c>
      <c r="L750">
        <v>253</v>
      </c>
      <c r="M750">
        <v>6.54</v>
      </c>
      <c r="N750">
        <v>41</v>
      </c>
      <c r="O750" s="1">
        <v>1.0606521739130435</v>
      </c>
      <c r="P750" s="2">
        <v>46.213695861689764</v>
      </c>
      <c r="Q750" s="1">
        <v>1.19552821903067</v>
      </c>
      <c r="R750">
        <v>1</v>
      </c>
      <c r="S750">
        <v>2</v>
      </c>
      <c r="U750">
        <v>7</v>
      </c>
      <c r="V750">
        <v>4</v>
      </c>
      <c r="W750">
        <v>1</v>
      </c>
      <c r="AA750">
        <v>0</v>
      </c>
      <c r="AB750">
        <v>0</v>
      </c>
      <c r="AC750">
        <v>0</v>
      </c>
      <c r="AD750">
        <v>2</v>
      </c>
      <c r="AE750">
        <v>1</v>
      </c>
      <c r="AF750">
        <v>2</v>
      </c>
      <c r="AG750" s="1">
        <f t="shared" si="11"/>
        <v>-0.1293478260869565</v>
      </c>
    </row>
    <row r="751" spans="1:33">
      <c r="A751">
        <v>76878</v>
      </c>
      <c r="B751">
        <v>1</v>
      </c>
      <c r="C751">
        <v>30</v>
      </c>
      <c r="D751">
        <v>3</v>
      </c>
      <c r="E751">
        <v>2</v>
      </c>
      <c r="G751">
        <v>1</v>
      </c>
      <c r="H751">
        <v>4</v>
      </c>
      <c r="I751">
        <v>5</v>
      </c>
      <c r="J751">
        <v>30</v>
      </c>
      <c r="K751">
        <v>0.78</v>
      </c>
      <c r="L751">
        <v>245</v>
      </c>
      <c r="M751">
        <v>6.34</v>
      </c>
      <c r="N751">
        <v>35</v>
      </c>
      <c r="O751" s="1">
        <v>0.91</v>
      </c>
      <c r="P751" s="2">
        <v>23.255423403151941</v>
      </c>
      <c r="Q751" s="1">
        <v>0.60464100848195046</v>
      </c>
      <c r="R751">
        <v>2</v>
      </c>
      <c r="U751">
        <v>7</v>
      </c>
      <c r="V751">
        <v>4</v>
      </c>
      <c r="W751">
        <v>2</v>
      </c>
      <c r="X751">
        <v>3</v>
      </c>
      <c r="Y751">
        <v>3</v>
      </c>
      <c r="Z751">
        <v>3</v>
      </c>
      <c r="AA751">
        <v>2</v>
      </c>
      <c r="AB751">
        <v>0</v>
      </c>
      <c r="AC751">
        <v>3</v>
      </c>
      <c r="AD751">
        <v>1</v>
      </c>
      <c r="AE751">
        <v>1</v>
      </c>
      <c r="AF751">
        <v>1</v>
      </c>
      <c r="AG751" s="1">
        <f t="shared" si="11"/>
        <v>0.13</v>
      </c>
    </row>
    <row r="752" spans="1:33">
      <c r="A752">
        <v>76885</v>
      </c>
      <c r="B752">
        <v>1</v>
      </c>
      <c r="C752">
        <v>51</v>
      </c>
      <c r="D752">
        <v>3</v>
      </c>
      <c r="E752">
        <v>2</v>
      </c>
      <c r="G752">
        <v>1</v>
      </c>
      <c r="H752">
        <v>4</v>
      </c>
      <c r="I752">
        <v>1</v>
      </c>
      <c r="J752">
        <v>57</v>
      </c>
      <c r="K752">
        <v>1.47</v>
      </c>
      <c r="L752">
        <v>229</v>
      </c>
      <c r="M752">
        <v>5.92</v>
      </c>
      <c r="N752">
        <v>53</v>
      </c>
      <c r="O752" s="1">
        <v>1.3668421052631579</v>
      </c>
      <c r="P752" s="2">
        <v>60.546451474639461</v>
      </c>
      <c r="Q752" s="1">
        <v>1.5614611169775441</v>
      </c>
      <c r="R752">
        <v>2</v>
      </c>
      <c r="S752">
        <v>2</v>
      </c>
      <c r="U752">
        <v>15</v>
      </c>
      <c r="V752">
        <v>2</v>
      </c>
      <c r="W752">
        <v>3</v>
      </c>
      <c r="X752">
        <v>3</v>
      </c>
      <c r="Y752">
        <v>2</v>
      </c>
      <c r="Z752">
        <v>2</v>
      </c>
      <c r="AA752">
        <v>10</v>
      </c>
      <c r="AB752">
        <v>0</v>
      </c>
      <c r="AC752">
        <v>0</v>
      </c>
      <c r="AD752">
        <v>1</v>
      </c>
      <c r="AE752">
        <v>1</v>
      </c>
      <c r="AF752">
        <v>2</v>
      </c>
      <c r="AG752" s="1">
        <f t="shared" si="11"/>
        <v>-0.10315789473684212</v>
      </c>
    </row>
    <row r="753" spans="1:33">
      <c r="A753">
        <v>76886</v>
      </c>
      <c r="B753">
        <v>1</v>
      </c>
      <c r="C753">
        <v>54</v>
      </c>
      <c r="D753">
        <v>2</v>
      </c>
      <c r="E753">
        <v>1</v>
      </c>
      <c r="F753">
        <v>2</v>
      </c>
      <c r="G753">
        <v>2</v>
      </c>
      <c r="H753">
        <v>2</v>
      </c>
      <c r="I753">
        <v>1</v>
      </c>
      <c r="J753">
        <v>60</v>
      </c>
      <c r="K753">
        <v>1.55</v>
      </c>
      <c r="L753">
        <v>213</v>
      </c>
      <c r="M753">
        <v>5.51</v>
      </c>
      <c r="N753">
        <v>55</v>
      </c>
      <c r="O753" s="1">
        <v>1.4208333333333334</v>
      </c>
      <c r="P753" s="2">
        <v>62.556726274735368</v>
      </c>
      <c r="Q753" s="1">
        <v>1.6160487620973305</v>
      </c>
      <c r="R753">
        <v>1</v>
      </c>
      <c r="S753">
        <v>2</v>
      </c>
      <c r="U753">
        <v>12</v>
      </c>
      <c r="V753">
        <v>3</v>
      </c>
      <c r="W753">
        <v>3</v>
      </c>
      <c r="X753">
        <v>3</v>
      </c>
      <c r="Y753">
        <v>3</v>
      </c>
      <c r="Z753">
        <v>3</v>
      </c>
      <c r="AA753">
        <v>1</v>
      </c>
      <c r="AB753">
        <v>0</v>
      </c>
      <c r="AC753">
        <v>0</v>
      </c>
      <c r="AD753">
        <v>1</v>
      </c>
      <c r="AE753">
        <v>1</v>
      </c>
      <c r="AF753">
        <v>2</v>
      </c>
      <c r="AG753" s="1">
        <f t="shared" si="11"/>
        <v>-0.12916666666666665</v>
      </c>
    </row>
    <row r="754" spans="1:33">
      <c r="A754">
        <v>76888</v>
      </c>
      <c r="B754">
        <v>1</v>
      </c>
      <c r="C754">
        <v>80</v>
      </c>
      <c r="D754">
        <v>3</v>
      </c>
      <c r="E754">
        <v>1</v>
      </c>
      <c r="F754">
        <v>2</v>
      </c>
      <c r="G754">
        <v>1</v>
      </c>
      <c r="H754">
        <v>4</v>
      </c>
      <c r="I754">
        <v>1</v>
      </c>
      <c r="J754">
        <v>42</v>
      </c>
      <c r="K754">
        <v>1.0900000000000001</v>
      </c>
      <c r="L754">
        <v>164</v>
      </c>
      <c r="M754">
        <v>4.24</v>
      </c>
      <c r="N754">
        <v>36</v>
      </c>
      <c r="O754" s="1">
        <v>0.93428571428571439</v>
      </c>
      <c r="P754" s="2">
        <v>43.276765765686498</v>
      </c>
      <c r="Q754" s="1">
        <v>1.1231351115380543</v>
      </c>
      <c r="R754">
        <v>1</v>
      </c>
      <c r="S754">
        <v>2</v>
      </c>
      <c r="U754">
        <v>9</v>
      </c>
      <c r="V754">
        <v>1</v>
      </c>
      <c r="W754">
        <v>0</v>
      </c>
      <c r="AA754">
        <v>0</v>
      </c>
      <c r="AB754">
        <v>0</v>
      </c>
      <c r="AC754">
        <v>0</v>
      </c>
      <c r="AD754">
        <v>2</v>
      </c>
      <c r="AE754">
        <v>1</v>
      </c>
      <c r="AF754">
        <v>2</v>
      </c>
      <c r="AG754" s="1">
        <f t="shared" si="11"/>
        <v>-0.15571428571428569</v>
      </c>
    </row>
    <row r="755" spans="1:33">
      <c r="A755">
        <v>76892</v>
      </c>
      <c r="B755">
        <v>1</v>
      </c>
      <c r="C755">
        <v>62</v>
      </c>
      <c r="D755">
        <v>3</v>
      </c>
      <c r="E755">
        <v>2</v>
      </c>
      <c r="G755">
        <v>1</v>
      </c>
      <c r="H755">
        <v>2</v>
      </c>
      <c r="I755">
        <v>3</v>
      </c>
      <c r="J755">
        <v>41</v>
      </c>
      <c r="K755">
        <v>1.06</v>
      </c>
      <c r="L755">
        <v>151</v>
      </c>
      <c r="M755">
        <v>3.9</v>
      </c>
      <c r="N755">
        <v>42</v>
      </c>
      <c r="O755" s="1">
        <v>1.0858536585365854</v>
      </c>
      <c r="P755" s="2">
        <v>37.16696427234919</v>
      </c>
      <c r="Q755" s="1">
        <v>0.96090200313878393</v>
      </c>
      <c r="R755">
        <v>2</v>
      </c>
      <c r="S755">
        <v>1</v>
      </c>
      <c r="T755">
        <v>1</v>
      </c>
      <c r="U755">
        <v>5</v>
      </c>
      <c r="V755">
        <v>3</v>
      </c>
      <c r="W755">
        <v>3</v>
      </c>
      <c r="X755">
        <v>3</v>
      </c>
      <c r="Y755">
        <v>3</v>
      </c>
      <c r="Z755">
        <v>3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2</v>
      </c>
      <c r="AG755" s="1">
        <f t="shared" si="11"/>
        <v>2.5853658536585389E-2</v>
      </c>
    </row>
    <row r="756" spans="1:33">
      <c r="A756">
        <v>76899</v>
      </c>
      <c r="B756">
        <v>1</v>
      </c>
      <c r="C756">
        <v>60</v>
      </c>
      <c r="D756">
        <v>6</v>
      </c>
      <c r="E756">
        <v>2</v>
      </c>
      <c r="G756">
        <v>2</v>
      </c>
      <c r="H756">
        <v>5</v>
      </c>
      <c r="I756">
        <v>1</v>
      </c>
      <c r="J756">
        <v>40</v>
      </c>
      <c r="K756">
        <v>1.03</v>
      </c>
      <c r="L756">
        <v>141</v>
      </c>
      <c r="M756">
        <v>3.65</v>
      </c>
      <c r="N756">
        <v>49</v>
      </c>
      <c r="O756" s="1">
        <v>1.2617499999999999</v>
      </c>
      <c r="P756" s="2">
        <v>47.538480470622737</v>
      </c>
      <c r="Q756" s="1">
        <v>1.2241158721185355</v>
      </c>
      <c r="R756">
        <v>1</v>
      </c>
      <c r="S756">
        <v>2</v>
      </c>
      <c r="U756">
        <v>9</v>
      </c>
      <c r="V756">
        <v>3</v>
      </c>
      <c r="W756">
        <v>2</v>
      </c>
      <c r="X756">
        <v>1</v>
      </c>
      <c r="Y756">
        <v>1</v>
      </c>
      <c r="Z756">
        <v>2</v>
      </c>
      <c r="AB756">
        <v>0</v>
      </c>
      <c r="AC756">
        <v>0</v>
      </c>
      <c r="AD756">
        <v>2</v>
      </c>
      <c r="AE756">
        <v>1</v>
      </c>
      <c r="AF756">
        <v>2</v>
      </c>
      <c r="AG756" s="1">
        <f t="shared" si="11"/>
        <v>0.2317499999999999</v>
      </c>
    </row>
    <row r="757" spans="1:33">
      <c r="A757">
        <v>76902</v>
      </c>
      <c r="B757">
        <v>1</v>
      </c>
      <c r="C757">
        <v>56</v>
      </c>
      <c r="D757">
        <v>2</v>
      </c>
      <c r="E757">
        <v>2</v>
      </c>
      <c r="G757">
        <v>1</v>
      </c>
      <c r="H757">
        <v>5</v>
      </c>
      <c r="I757">
        <v>1</v>
      </c>
      <c r="J757">
        <v>50</v>
      </c>
      <c r="K757">
        <v>1.29</v>
      </c>
      <c r="L757">
        <v>168</v>
      </c>
      <c r="M757">
        <v>4.34</v>
      </c>
      <c r="N757">
        <v>44</v>
      </c>
      <c r="O757" s="1">
        <v>1.1352000000000002</v>
      </c>
      <c r="P757" s="2">
        <v>54.719147082102744</v>
      </c>
      <c r="Q757" s="1">
        <v>1.4117539947182507</v>
      </c>
      <c r="R757">
        <v>2</v>
      </c>
      <c r="S757">
        <v>2</v>
      </c>
      <c r="U757">
        <v>15</v>
      </c>
      <c r="V757">
        <v>4</v>
      </c>
      <c r="W757">
        <v>0</v>
      </c>
      <c r="AA757">
        <v>0</v>
      </c>
      <c r="AB757">
        <v>0</v>
      </c>
      <c r="AC757">
        <v>0</v>
      </c>
      <c r="AD757">
        <v>2</v>
      </c>
      <c r="AE757">
        <v>1</v>
      </c>
      <c r="AF757">
        <v>2</v>
      </c>
      <c r="AG757" s="1">
        <f t="shared" si="11"/>
        <v>-0.15479999999999983</v>
      </c>
    </row>
    <row r="758" spans="1:33">
      <c r="A758">
        <v>76903</v>
      </c>
      <c r="B758">
        <v>1</v>
      </c>
      <c r="C758">
        <v>34</v>
      </c>
      <c r="D758">
        <v>3</v>
      </c>
      <c r="E758">
        <v>2</v>
      </c>
      <c r="G758">
        <v>1</v>
      </c>
      <c r="H758">
        <v>3</v>
      </c>
      <c r="I758">
        <v>1</v>
      </c>
      <c r="J758">
        <v>35</v>
      </c>
      <c r="K758">
        <v>0.91</v>
      </c>
      <c r="L758">
        <v>269</v>
      </c>
      <c r="M758">
        <v>6.96</v>
      </c>
      <c r="N758">
        <v>30</v>
      </c>
      <c r="O758" s="1">
        <v>0.78</v>
      </c>
      <c r="P758" s="2">
        <v>37.49875516837222</v>
      </c>
      <c r="Q758" s="1">
        <v>0.97496763437767775</v>
      </c>
      <c r="R758">
        <v>2</v>
      </c>
      <c r="U758">
        <v>5</v>
      </c>
      <c r="V758">
        <v>3</v>
      </c>
      <c r="W758">
        <v>3</v>
      </c>
      <c r="X758">
        <v>3</v>
      </c>
      <c r="Y758">
        <v>3</v>
      </c>
      <c r="Z758">
        <v>3</v>
      </c>
      <c r="AB758">
        <v>0</v>
      </c>
      <c r="AC758">
        <v>1</v>
      </c>
      <c r="AD758">
        <v>1</v>
      </c>
      <c r="AE758">
        <v>1</v>
      </c>
      <c r="AF758">
        <v>2</v>
      </c>
      <c r="AG758" s="1">
        <f t="shared" si="11"/>
        <v>-0.13</v>
      </c>
    </row>
    <row r="759" spans="1:33">
      <c r="A759">
        <v>76907</v>
      </c>
      <c r="B759">
        <v>1</v>
      </c>
      <c r="C759">
        <v>32</v>
      </c>
      <c r="D759">
        <v>3</v>
      </c>
      <c r="E759">
        <v>2</v>
      </c>
      <c r="G759">
        <v>1</v>
      </c>
      <c r="H759">
        <v>5</v>
      </c>
      <c r="I759">
        <v>1</v>
      </c>
      <c r="J759">
        <v>40</v>
      </c>
      <c r="K759">
        <v>1.03</v>
      </c>
      <c r="L759">
        <v>145</v>
      </c>
      <c r="M759">
        <v>3.75</v>
      </c>
      <c r="N759">
        <v>40</v>
      </c>
      <c r="O759" s="1">
        <v>1.03</v>
      </c>
      <c r="P759" s="2">
        <v>38.385659060252358</v>
      </c>
      <c r="Q759" s="1">
        <v>0.9884307208014983</v>
      </c>
      <c r="R759">
        <v>2</v>
      </c>
      <c r="U759">
        <v>8</v>
      </c>
      <c r="V759">
        <v>3</v>
      </c>
      <c r="W759">
        <v>0</v>
      </c>
      <c r="X759">
        <v>3</v>
      </c>
      <c r="Y759">
        <v>2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2</v>
      </c>
      <c r="AG759" s="1">
        <f t="shared" si="11"/>
        <v>0</v>
      </c>
    </row>
    <row r="760" spans="1:33">
      <c r="A760">
        <v>76912</v>
      </c>
      <c r="B760">
        <v>1</v>
      </c>
      <c r="C760">
        <v>74</v>
      </c>
      <c r="D760">
        <v>1</v>
      </c>
      <c r="E760">
        <v>2</v>
      </c>
      <c r="G760">
        <v>2</v>
      </c>
      <c r="H760">
        <v>1</v>
      </c>
      <c r="I760">
        <v>1</v>
      </c>
      <c r="J760">
        <v>33</v>
      </c>
      <c r="K760">
        <v>0.85</v>
      </c>
      <c r="L760">
        <v>157</v>
      </c>
      <c r="M760">
        <v>4.0599999999999996</v>
      </c>
      <c r="N760">
        <v>41</v>
      </c>
      <c r="O760" s="1">
        <v>1.0560606060606061</v>
      </c>
      <c r="P760" s="2">
        <v>31.103558054111666</v>
      </c>
      <c r="Q760" s="1">
        <v>0.80115225290893677</v>
      </c>
      <c r="R760">
        <v>1</v>
      </c>
      <c r="S760">
        <v>2</v>
      </c>
      <c r="U760">
        <v>4</v>
      </c>
      <c r="V760">
        <v>3</v>
      </c>
      <c r="W760">
        <v>2</v>
      </c>
      <c r="X760">
        <v>2</v>
      </c>
      <c r="Y760">
        <v>2</v>
      </c>
      <c r="Z760">
        <v>2</v>
      </c>
      <c r="AB760">
        <v>0</v>
      </c>
      <c r="AC760">
        <v>0</v>
      </c>
      <c r="AD760">
        <v>2</v>
      </c>
      <c r="AE760">
        <v>1</v>
      </c>
      <c r="AF760">
        <v>1</v>
      </c>
      <c r="AG760" s="1">
        <f t="shared" si="11"/>
        <v>0.20606060606060617</v>
      </c>
    </row>
    <row r="761" spans="1:33">
      <c r="A761">
        <v>76915</v>
      </c>
      <c r="B761">
        <v>1</v>
      </c>
      <c r="C761">
        <v>63</v>
      </c>
      <c r="D761">
        <v>4</v>
      </c>
      <c r="E761">
        <v>2</v>
      </c>
      <c r="G761">
        <v>1</v>
      </c>
      <c r="H761">
        <v>4</v>
      </c>
      <c r="I761">
        <v>1</v>
      </c>
      <c r="J761">
        <v>40</v>
      </c>
      <c r="K761">
        <v>1.03</v>
      </c>
      <c r="L761">
        <v>144</v>
      </c>
      <c r="M761">
        <v>3.72</v>
      </c>
      <c r="N761">
        <v>42</v>
      </c>
      <c r="O761" s="1">
        <v>1.0814999999999999</v>
      </c>
      <c r="P761" s="2">
        <v>42.441204015350316</v>
      </c>
      <c r="Q761" s="1">
        <v>1.0928610033952706</v>
      </c>
      <c r="R761">
        <v>2</v>
      </c>
      <c r="S761">
        <v>1</v>
      </c>
      <c r="T761">
        <v>2</v>
      </c>
      <c r="U761">
        <v>15</v>
      </c>
      <c r="V761">
        <v>3</v>
      </c>
      <c r="W761">
        <v>2</v>
      </c>
      <c r="X761">
        <v>3</v>
      </c>
      <c r="Y761">
        <v>3</v>
      </c>
      <c r="Z761">
        <v>2</v>
      </c>
      <c r="AA761">
        <v>1</v>
      </c>
      <c r="AB761">
        <v>1</v>
      </c>
      <c r="AC761">
        <v>0</v>
      </c>
      <c r="AD761">
        <v>1</v>
      </c>
      <c r="AE761">
        <v>1</v>
      </c>
      <c r="AF761">
        <v>2</v>
      </c>
      <c r="AG761" s="1">
        <f t="shared" si="11"/>
        <v>5.1499999999999879E-2</v>
      </c>
    </row>
    <row r="762" spans="1:33">
      <c r="A762">
        <v>76917</v>
      </c>
      <c r="B762">
        <v>1</v>
      </c>
      <c r="C762">
        <v>80</v>
      </c>
      <c r="D762">
        <v>3</v>
      </c>
      <c r="E762">
        <v>2</v>
      </c>
      <c r="G762">
        <v>1</v>
      </c>
      <c r="H762">
        <v>4</v>
      </c>
      <c r="I762">
        <v>2</v>
      </c>
      <c r="J762">
        <v>76</v>
      </c>
      <c r="K762">
        <v>1.97</v>
      </c>
      <c r="L762">
        <v>174</v>
      </c>
      <c r="M762">
        <v>4.5</v>
      </c>
      <c r="N762">
        <v>70</v>
      </c>
      <c r="O762" s="1">
        <v>1.8144736842105265</v>
      </c>
      <c r="P762" s="2">
        <v>82.635603618490947</v>
      </c>
      <c r="Q762" s="1">
        <v>2.1420018306371995</v>
      </c>
      <c r="R762">
        <v>1</v>
      </c>
      <c r="S762">
        <v>2</v>
      </c>
      <c r="U762">
        <v>4</v>
      </c>
      <c r="V762">
        <v>4</v>
      </c>
      <c r="W762">
        <v>2</v>
      </c>
      <c r="X762">
        <v>3</v>
      </c>
      <c r="Y762">
        <v>2</v>
      </c>
      <c r="Z762">
        <v>2</v>
      </c>
      <c r="AB762">
        <v>4</v>
      </c>
      <c r="AC762">
        <v>4</v>
      </c>
      <c r="AD762">
        <v>1</v>
      </c>
      <c r="AE762">
        <v>1</v>
      </c>
      <c r="AF762">
        <v>2</v>
      </c>
      <c r="AG762" s="1">
        <f t="shared" si="11"/>
        <v>-0.15552631578947351</v>
      </c>
    </row>
    <row r="763" spans="1:33">
      <c r="A763">
        <v>76919</v>
      </c>
      <c r="B763">
        <v>1</v>
      </c>
      <c r="C763">
        <v>37</v>
      </c>
      <c r="D763">
        <v>3</v>
      </c>
      <c r="E763">
        <v>2</v>
      </c>
      <c r="G763">
        <v>1</v>
      </c>
      <c r="H763">
        <v>5</v>
      </c>
      <c r="I763">
        <v>1</v>
      </c>
      <c r="J763">
        <v>58</v>
      </c>
      <c r="K763">
        <v>1.5</v>
      </c>
      <c r="L763">
        <v>193</v>
      </c>
      <c r="M763">
        <v>4.99</v>
      </c>
      <c r="N763">
        <v>54</v>
      </c>
      <c r="O763" s="1">
        <v>1.396551724137931</v>
      </c>
      <c r="P763" s="2">
        <v>59.703883991630981</v>
      </c>
      <c r="Q763" s="1">
        <v>1.5440659653008011</v>
      </c>
      <c r="R763">
        <v>2</v>
      </c>
      <c r="U763">
        <v>14</v>
      </c>
      <c r="V763">
        <v>3</v>
      </c>
      <c r="W763">
        <v>0</v>
      </c>
      <c r="AA763">
        <v>2</v>
      </c>
      <c r="AB763">
        <v>2</v>
      </c>
      <c r="AC763">
        <v>0</v>
      </c>
      <c r="AD763">
        <v>1</v>
      </c>
      <c r="AE763">
        <v>1</v>
      </c>
      <c r="AF763">
        <v>2</v>
      </c>
      <c r="AG763" s="1">
        <f t="shared" si="11"/>
        <v>-0.10344827586206895</v>
      </c>
    </row>
    <row r="764" spans="1:33">
      <c r="A764">
        <v>76921</v>
      </c>
      <c r="B764">
        <v>1</v>
      </c>
      <c r="C764">
        <v>64</v>
      </c>
      <c r="D764">
        <v>2</v>
      </c>
      <c r="E764">
        <v>2</v>
      </c>
      <c r="G764">
        <v>2</v>
      </c>
      <c r="H764">
        <v>1</v>
      </c>
      <c r="I764">
        <v>5</v>
      </c>
      <c r="J764">
        <v>41</v>
      </c>
      <c r="K764">
        <v>1.06</v>
      </c>
      <c r="L764">
        <v>133</v>
      </c>
      <c r="M764">
        <v>3.44</v>
      </c>
      <c r="N764">
        <v>40</v>
      </c>
      <c r="O764" s="1">
        <v>1.0341463414634147</v>
      </c>
      <c r="P764" s="2">
        <v>49.342852956336351</v>
      </c>
      <c r="Q764" s="1">
        <v>1.2756932715540619</v>
      </c>
      <c r="R764">
        <v>1</v>
      </c>
      <c r="S764">
        <v>1</v>
      </c>
      <c r="T764">
        <v>2</v>
      </c>
      <c r="U764">
        <v>3</v>
      </c>
      <c r="V764">
        <v>9</v>
      </c>
      <c r="W764">
        <v>3</v>
      </c>
      <c r="X764">
        <v>3</v>
      </c>
      <c r="Y764">
        <v>3</v>
      </c>
      <c r="Z764">
        <v>3</v>
      </c>
      <c r="AB764">
        <v>0</v>
      </c>
      <c r="AC764">
        <v>0</v>
      </c>
      <c r="AD764">
        <v>2</v>
      </c>
      <c r="AE764">
        <v>1</v>
      </c>
      <c r="AF764">
        <v>1</v>
      </c>
      <c r="AG764" s="1">
        <f t="shared" si="11"/>
        <v>-2.5853658536585389E-2</v>
      </c>
    </row>
    <row r="765" spans="1:33">
      <c r="A765">
        <v>76928</v>
      </c>
      <c r="B765">
        <v>1</v>
      </c>
      <c r="C765">
        <v>57</v>
      </c>
      <c r="D765">
        <v>3</v>
      </c>
      <c r="E765">
        <v>2</v>
      </c>
      <c r="G765">
        <v>1</v>
      </c>
      <c r="H765">
        <v>4</v>
      </c>
      <c r="I765">
        <v>6</v>
      </c>
      <c r="J765">
        <v>33</v>
      </c>
      <c r="K765">
        <v>0.85</v>
      </c>
      <c r="L765">
        <v>119</v>
      </c>
      <c r="M765">
        <v>3.08</v>
      </c>
      <c r="N765">
        <v>30</v>
      </c>
      <c r="O765" s="1">
        <v>0.77272727272727271</v>
      </c>
      <c r="P765" s="2">
        <v>38.199024919574235</v>
      </c>
      <c r="Q765" s="1">
        <v>0.9839142782314575</v>
      </c>
      <c r="R765">
        <v>2</v>
      </c>
      <c r="S765">
        <v>2</v>
      </c>
      <c r="U765">
        <v>15</v>
      </c>
      <c r="V765">
        <v>4</v>
      </c>
      <c r="W765">
        <v>3</v>
      </c>
      <c r="X765">
        <v>3</v>
      </c>
      <c r="Y765">
        <v>3</v>
      </c>
      <c r="Z765">
        <v>3</v>
      </c>
      <c r="AA765">
        <v>3</v>
      </c>
      <c r="AB765">
        <v>6</v>
      </c>
      <c r="AC765">
        <v>3</v>
      </c>
      <c r="AD765">
        <v>1</v>
      </c>
      <c r="AE765">
        <v>1</v>
      </c>
      <c r="AF765">
        <v>2</v>
      </c>
      <c r="AG765" s="1">
        <f t="shared" si="11"/>
        <v>-7.7272727272727271E-2</v>
      </c>
    </row>
    <row r="766" spans="1:33">
      <c r="A766">
        <v>76931</v>
      </c>
      <c r="B766">
        <v>1</v>
      </c>
      <c r="C766">
        <v>80</v>
      </c>
      <c r="D766">
        <v>3</v>
      </c>
      <c r="E766">
        <v>2</v>
      </c>
      <c r="G766">
        <v>1</v>
      </c>
      <c r="H766">
        <v>4</v>
      </c>
      <c r="I766">
        <v>1</v>
      </c>
      <c r="J766">
        <v>75</v>
      </c>
      <c r="K766">
        <v>1.94</v>
      </c>
      <c r="L766">
        <v>152</v>
      </c>
      <c r="M766">
        <v>3.93</v>
      </c>
      <c r="N766">
        <v>81</v>
      </c>
      <c r="O766" s="1">
        <v>2.0951999999999997</v>
      </c>
      <c r="P766" s="2">
        <v>80.025640303309913</v>
      </c>
      <c r="Q766" s="1">
        <v>2.0699965625122831</v>
      </c>
      <c r="R766">
        <v>1</v>
      </c>
      <c r="S766">
        <v>1</v>
      </c>
      <c r="T766">
        <v>1</v>
      </c>
      <c r="U766">
        <v>4</v>
      </c>
      <c r="V766">
        <v>2</v>
      </c>
      <c r="W766">
        <v>1</v>
      </c>
      <c r="X766">
        <v>3</v>
      </c>
      <c r="Y766">
        <v>3</v>
      </c>
      <c r="Z766">
        <v>3</v>
      </c>
      <c r="AA766">
        <v>1</v>
      </c>
      <c r="AB766">
        <v>2</v>
      </c>
      <c r="AC766">
        <v>4</v>
      </c>
      <c r="AD766">
        <v>1</v>
      </c>
      <c r="AE766">
        <v>1</v>
      </c>
      <c r="AF766">
        <v>2</v>
      </c>
      <c r="AG766" s="1">
        <f t="shared" si="11"/>
        <v>0.15519999999999978</v>
      </c>
    </row>
    <row r="767" spans="1:33">
      <c r="A767">
        <v>76934</v>
      </c>
      <c r="B767">
        <v>1</v>
      </c>
      <c r="C767">
        <v>41</v>
      </c>
      <c r="D767">
        <v>7</v>
      </c>
      <c r="E767">
        <v>1</v>
      </c>
      <c r="F767">
        <v>2</v>
      </c>
      <c r="G767">
        <v>1</v>
      </c>
      <c r="H767">
        <v>5</v>
      </c>
      <c r="I767">
        <v>1</v>
      </c>
      <c r="J767">
        <v>38</v>
      </c>
      <c r="K767">
        <v>0.98</v>
      </c>
      <c r="L767">
        <v>150</v>
      </c>
      <c r="M767">
        <v>3.88</v>
      </c>
      <c r="N767">
        <v>35</v>
      </c>
      <c r="O767" s="1">
        <v>0.90263157894736834</v>
      </c>
      <c r="P767" s="2">
        <v>38.726890114480021</v>
      </c>
      <c r="Q767" s="1">
        <v>0.99874611347869524</v>
      </c>
      <c r="R767">
        <v>2</v>
      </c>
      <c r="S767">
        <v>2</v>
      </c>
      <c r="U767">
        <v>15</v>
      </c>
      <c r="V767">
        <v>3</v>
      </c>
      <c r="W767">
        <v>3</v>
      </c>
      <c r="X767">
        <v>3</v>
      </c>
      <c r="Y767">
        <v>3</v>
      </c>
      <c r="Z767">
        <v>3</v>
      </c>
      <c r="AB767">
        <v>0</v>
      </c>
      <c r="AC767">
        <v>4</v>
      </c>
      <c r="AD767">
        <v>1</v>
      </c>
      <c r="AE767">
        <v>1</v>
      </c>
      <c r="AF767">
        <v>2</v>
      </c>
      <c r="AG767" s="1">
        <f t="shared" si="11"/>
        <v>-7.7368421052631642E-2</v>
      </c>
    </row>
    <row r="768" spans="1:33">
      <c r="A768">
        <v>76935</v>
      </c>
      <c r="B768">
        <v>1</v>
      </c>
      <c r="C768">
        <v>43</v>
      </c>
      <c r="D768">
        <v>2</v>
      </c>
      <c r="E768">
        <v>2</v>
      </c>
      <c r="G768">
        <v>2</v>
      </c>
      <c r="H768">
        <v>3</v>
      </c>
      <c r="I768">
        <v>1</v>
      </c>
      <c r="J768">
        <v>40</v>
      </c>
      <c r="K768">
        <v>1.03</v>
      </c>
      <c r="L768">
        <v>252</v>
      </c>
      <c r="M768">
        <v>6.52</v>
      </c>
      <c r="N768">
        <v>50</v>
      </c>
      <c r="O768" s="1">
        <v>1.2875000000000001</v>
      </c>
      <c r="P768" s="2">
        <v>41.55526901216269</v>
      </c>
      <c r="Q768" s="1">
        <v>1.0700481770631893</v>
      </c>
      <c r="R768">
        <v>2</v>
      </c>
      <c r="S768">
        <v>2</v>
      </c>
      <c r="U768">
        <v>10</v>
      </c>
      <c r="V768">
        <v>3</v>
      </c>
      <c r="W768">
        <v>2</v>
      </c>
      <c r="AA768">
        <v>1</v>
      </c>
      <c r="AB768">
        <v>5</v>
      </c>
      <c r="AC768">
        <v>0</v>
      </c>
      <c r="AD768">
        <v>1</v>
      </c>
      <c r="AE768">
        <v>1</v>
      </c>
      <c r="AF768">
        <v>2</v>
      </c>
      <c r="AG768" s="1">
        <f t="shared" si="11"/>
        <v>0.25750000000000006</v>
      </c>
    </row>
    <row r="769" spans="1:33">
      <c r="A769">
        <v>76937</v>
      </c>
      <c r="B769">
        <v>1</v>
      </c>
      <c r="C769">
        <v>39</v>
      </c>
      <c r="D769">
        <v>3</v>
      </c>
      <c r="E769">
        <v>2</v>
      </c>
      <c r="G769">
        <v>1</v>
      </c>
      <c r="H769">
        <v>5</v>
      </c>
      <c r="I769">
        <v>3</v>
      </c>
      <c r="J769">
        <v>59</v>
      </c>
      <c r="K769">
        <v>1.53</v>
      </c>
      <c r="L769">
        <v>232</v>
      </c>
      <c r="M769">
        <v>6</v>
      </c>
      <c r="N769">
        <v>53</v>
      </c>
      <c r="O769" s="1">
        <v>1.3744067796610171</v>
      </c>
      <c r="P769" s="2">
        <v>62.419129360482934</v>
      </c>
      <c r="Q769" s="1">
        <v>1.6186655579921847</v>
      </c>
      <c r="R769">
        <v>2</v>
      </c>
      <c r="U769">
        <v>9</v>
      </c>
      <c r="V769">
        <v>3</v>
      </c>
      <c r="W769">
        <v>3</v>
      </c>
      <c r="X769">
        <v>3</v>
      </c>
      <c r="Y769">
        <v>3</v>
      </c>
      <c r="Z769">
        <v>3</v>
      </c>
      <c r="AA769">
        <v>1</v>
      </c>
      <c r="AB769">
        <v>0</v>
      </c>
      <c r="AC769">
        <v>0</v>
      </c>
      <c r="AD769">
        <v>1</v>
      </c>
      <c r="AE769">
        <v>1</v>
      </c>
      <c r="AF769">
        <v>2</v>
      </c>
      <c r="AG769" s="1">
        <f t="shared" si="11"/>
        <v>-0.15559322033898293</v>
      </c>
    </row>
    <row r="770" spans="1:33">
      <c r="A770">
        <v>76940</v>
      </c>
      <c r="B770">
        <v>1</v>
      </c>
      <c r="C770">
        <v>21</v>
      </c>
      <c r="D770">
        <v>3</v>
      </c>
      <c r="E770">
        <v>2</v>
      </c>
      <c r="G770">
        <v>1</v>
      </c>
      <c r="H770">
        <v>3</v>
      </c>
      <c r="I770">
        <v>5</v>
      </c>
      <c r="J770">
        <v>59</v>
      </c>
      <c r="K770">
        <v>1.53</v>
      </c>
      <c r="L770">
        <v>185</v>
      </c>
      <c r="M770">
        <v>4.78</v>
      </c>
      <c r="N770">
        <v>53</v>
      </c>
      <c r="O770" s="1">
        <v>1.3744067796610171</v>
      </c>
      <c r="P770" s="2">
        <v>57.954086112527214</v>
      </c>
      <c r="Q770" s="1">
        <v>1.5028771483418073</v>
      </c>
      <c r="R770">
        <v>2</v>
      </c>
      <c r="U770">
        <v>15</v>
      </c>
      <c r="V770">
        <v>4</v>
      </c>
      <c r="W770">
        <v>2</v>
      </c>
      <c r="X770">
        <v>3</v>
      </c>
      <c r="Y770">
        <v>3</v>
      </c>
      <c r="Z770">
        <v>3</v>
      </c>
      <c r="AA770">
        <v>7</v>
      </c>
      <c r="AB770">
        <v>0</v>
      </c>
      <c r="AC770">
        <v>0</v>
      </c>
      <c r="AD770">
        <v>1</v>
      </c>
      <c r="AE770">
        <v>1</v>
      </c>
      <c r="AF770">
        <v>2</v>
      </c>
      <c r="AG770" s="1">
        <f t="shared" si="11"/>
        <v>-0.15559322033898293</v>
      </c>
    </row>
    <row r="771" spans="1:33">
      <c r="A771">
        <v>76944</v>
      </c>
      <c r="B771">
        <v>1</v>
      </c>
      <c r="C771">
        <v>64</v>
      </c>
      <c r="D771">
        <v>2</v>
      </c>
      <c r="E771">
        <v>2</v>
      </c>
      <c r="G771">
        <v>2</v>
      </c>
      <c r="H771">
        <v>1</v>
      </c>
      <c r="I771">
        <v>4</v>
      </c>
      <c r="J771">
        <v>26</v>
      </c>
      <c r="K771">
        <v>0.67</v>
      </c>
      <c r="L771">
        <v>166</v>
      </c>
      <c r="M771">
        <v>4.29</v>
      </c>
      <c r="N771">
        <v>24</v>
      </c>
      <c r="O771" s="1">
        <v>0.61846153846153851</v>
      </c>
      <c r="P771" s="2">
        <v>22.535274944869322</v>
      </c>
      <c r="Q771" s="1">
        <v>0.58071670050240176</v>
      </c>
      <c r="R771">
        <v>1</v>
      </c>
      <c r="S771">
        <v>2</v>
      </c>
      <c r="U771">
        <v>2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30</v>
      </c>
      <c r="AC771">
        <v>0</v>
      </c>
      <c r="AD771">
        <v>2</v>
      </c>
      <c r="AE771">
        <v>1</v>
      </c>
      <c r="AF771">
        <v>1</v>
      </c>
      <c r="AG771" s="1">
        <f t="shared" ref="AG771:AG834" si="12">O:O-K:K</f>
        <v>-5.1538461538461533E-2</v>
      </c>
    </row>
    <row r="772" spans="1:33">
      <c r="A772">
        <v>76953</v>
      </c>
      <c r="B772">
        <v>1</v>
      </c>
      <c r="C772">
        <v>41</v>
      </c>
      <c r="D772">
        <v>6</v>
      </c>
      <c r="E772">
        <v>2</v>
      </c>
      <c r="G772">
        <v>2</v>
      </c>
      <c r="H772">
        <v>5</v>
      </c>
      <c r="I772">
        <v>1</v>
      </c>
      <c r="J772">
        <v>45</v>
      </c>
      <c r="K772">
        <v>1.1599999999999999</v>
      </c>
      <c r="L772">
        <v>212</v>
      </c>
      <c r="M772">
        <v>5.48</v>
      </c>
      <c r="N772">
        <v>51</v>
      </c>
      <c r="O772" s="1">
        <v>1.3146666666666667</v>
      </c>
      <c r="P772" s="2">
        <v>41.310673309809417</v>
      </c>
      <c r="Q772" s="1">
        <v>1.0648973564306425</v>
      </c>
      <c r="R772">
        <v>1</v>
      </c>
      <c r="S772">
        <v>2</v>
      </c>
      <c r="U772">
        <v>15</v>
      </c>
      <c r="V772">
        <v>4</v>
      </c>
      <c r="W772">
        <v>0</v>
      </c>
      <c r="X772">
        <v>2</v>
      </c>
      <c r="Y772">
        <v>2</v>
      </c>
      <c r="Z772">
        <v>2</v>
      </c>
      <c r="AB772">
        <v>5</v>
      </c>
      <c r="AC772">
        <v>5</v>
      </c>
      <c r="AD772">
        <v>2</v>
      </c>
      <c r="AE772">
        <v>1</v>
      </c>
      <c r="AF772">
        <v>2</v>
      </c>
      <c r="AG772" s="1">
        <f t="shared" si="12"/>
        <v>0.15466666666666673</v>
      </c>
    </row>
    <row r="773" spans="1:33">
      <c r="A773">
        <v>76954</v>
      </c>
      <c r="B773">
        <v>1</v>
      </c>
      <c r="C773">
        <v>48</v>
      </c>
      <c r="D773">
        <v>7</v>
      </c>
      <c r="E773">
        <v>1</v>
      </c>
      <c r="F773">
        <v>2</v>
      </c>
      <c r="G773">
        <v>1</v>
      </c>
      <c r="H773">
        <v>4</v>
      </c>
      <c r="I773">
        <v>3</v>
      </c>
      <c r="J773">
        <v>43</v>
      </c>
      <c r="K773">
        <v>1.1100000000000001</v>
      </c>
      <c r="L773">
        <v>229</v>
      </c>
      <c r="M773">
        <v>5.92</v>
      </c>
      <c r="N773">
        <v>48</v>
      </c>
      <c r="O773" s="1">
        <v>1.2390697674418605</v>
      </c>
      <c r="P773" s="2">
        <v>47.355282559512617</v>
      </c>
      <c r="Q773" s="1">
        <v>1.222427061419977</v>
      </c>
      <c r="R773">
        <v>1</v>
      </c>
      <c r="S773">
        <v>2</v>
      </c>
      <c r="U773">
        <v>4</v>
      </c>
      <c r="V773">
        <v>2</v>
      </c>
      <c r="W773">
        <v>2</v>
      </c>
      <c r="X773">
        <v>3</v>
      </c>
      <c r="Y773">
        <v>3</v>
      </c>
      <c r="Z773">
        <v>3</v>
      </c>
      <c r="AA773">
        <v>1</v>
      </c>
      <c r="AB773">
        <v>1</v>
      </c>
      <c r="AC773">
        <v>2</v>
      </c>
      <c r="AD773">
        <v>1</v>
      </c>
      <c r="AE773">
        <v>1</v>
      </c>
      <c r="AF773">
        <v>2</v>
      </c>
      <c r="AG773" s="1">
        <f t="shared" si="12"/>
        <v>0.12906976744186038</v>
      </c>
    </row>
    <row r="774" spans="1:33">
      <c r="A774">
        <v>76955</v>
      </c>
      <c r="B774">
        <v>1</v>
      </c>
      <c r="C774">
        <v>38</v>
      </c>
      <c r="D774">
        <v>4</v>
      </c>
      <c r="E774">
        <v>2</v>
      </c>
      <c r="G774">
        <v>1</v>
      </c>
      <c r="H774">
        <v>4</v>
      </c>
      <c r="I774">
        <v>6</v>
      </c>
      <c r="J774">
        <v>68</v>
      </c>
      <c r="K774">
        <v>1.76</v>
      </c>
      <c r="L774">
        <v>156</v>
      </c>
      <c r="M774">
        <v>4.03</v>
      </c>
      <c r="N774">
        <v>63</v>
      </c>
      <c r="O774" s="1">
        <v>1.6305882352941177</v>
      </c>
      <c r="P774" s="2">
        <v>70.829098361164526</v>
      </c>
      <c r="Q774" s="1">
        <v>1.8332237222889642</v>
      </c>
      <c r="R774">
        <v>2</v>
      </c>
      <c r="U774">
        <v>9</v>
      </c>
      <c r="V774">
        <v>3</v>
      </c>
      <c r="W774">
        <v>3</v>
      </c>
      <c r="AA774">
        <v>0</v>
      </c>
      <c r="AB774">
        <v>2</v>
      </c>
      <c r="AC774">
        <v>0</v>
      </c>
      <c r="AD774">
        <v>1</v>
      </c>
      <c r="AE774">
        <v>1</v>
      </c>
      <c r="AF774">
        <v>1</v>
      </c>
      <c r="AG774" s="1">
        <f t="shared" si="12"/>
        <v>-0.12941176470588234</v>
      </c>
    </row>
    <row r="775" spans="1:33">
      <c r="A775">
        <v>76960</v>
      </c>
      <c r="B775">
        <v>1</v>
      </c>
      <c r="C775">
        <v>59</v>
      </c>
      <c r="D775">
        <v>6</v>
      </c>
      <c r="E775">
        <v>2</v>
      </c>
      <c r="G775">
        <v>2</v>
      </c>
      <c r="H775">
        <v>3</v>
      </c>
      <c r="I775">
        <v>1</v>
      </c>
      <c r="J775">
        <v>50</v>
      </c>
      <c r="K775">
        <v>1.29</v>
      </c>
      <c r="L775">
        <v>257</v>
      </c>
      <c r="M775">
        <v>6.65</v>
      </c>
      <c r="N775">
        <v>50</v>
      </c>
      <c r="O775" s="1">
        <v>1.29</v>
      </c>
      <c r="P775" s="2">
        <v>53.809610523544492</v>
      </c>
      <c r="Q775" s="1">
        <v>1.3882879515074478</v>
      </c>
      <c r="R775">
        <v>1</v>
      </c>
      <c r="S775">
        <v>2</v>
      </c>
      <c r="U775">
        <v>3</v>
      </c>
      <c r="V775">
        <v>3</v>
      </c>
      <c r="W775">
        <v>2</v>
      </c>
      <c r="AA775">
        <v>0</v>
      </c>
      <c r="AB775">
        <v>0</v>
      </c>
      <c r="AC775">
        <v>0</v>
      </c>
      <c r="AD775">
        <v>2</v>
      </c>
      <c r="AE775">
        <v>2</v>
      </c>
      <c r="AG775" s="1">
        <f t="shared" si="12"/>
        <v>0</v>
      </c>
    </row>
    <row r="776" spans="1:33">
      <c r="A776">
        <v>76963</v>
      </c>
      <c r="B776">
        <v>1</v>
      </c>
      <c r="C776">
        <v>39</v>
      </c>
      <c r="D776">
        <v>6</v>
      </c>
      <c r="E776">
        <v>2</v>
      </c>
      <c r="G776">
        <v>2</v>
      </c>
      <c r="H776">
        <v>5</v>
      </c>
      <c r="I776">
        <v>1</v>
      </c>
      <c r="J776">
        <v>51</v>
      </c>
      <c r="K776">
        <v>1.32</v>
      </c>
      <c r="L776">
        <v>208</v>
      </c>
      <c r="M776">
        <v>5.38</v>
      </c>
      <c r="N776">
        <v>55</v>
      </c>
      <c r="O776" s="1">
        <v>1.4235294117647062</v>
      </c>
      <c r="P776" s="2">
        <v>48.574509225096563</v>
      </c>
      <c r="Q776" s="1">
        <v>1.2572225917083817</v>
      </c>
      <c r="R776">
        <v>1</v>
      </c>
      <c r="U776">
        <v>15</v>
      </c>
      <c r="V776">
        <v>1</v>
      </c>
      <c r="W776">
        <v>2</v>
      </c>
      <c r="X776">
        <v>3</v>
      </c>
      <c r="Y776">
        <v>3</v>
      </c>
      <c r="Z776">
        <v>3</v>
      </c>
      <c r="AA776">
        <v>6</v>
      </c>
      <c r="AB776">
        <v>0</v>
      </c>
      <c r="AC776">
        <v>0</v>
      </c>
      <c r="AD776">
        <v>1</v>
      </c>
      <c r="AE776">
        <v>1</v>
      </c>
      <c r="AF776">
        <v>2</v>
      </c>
      <c r="AG776" s="1">
        <f t="shared" si="12"/>
        <v>0.10352941176470609</v>
      </c>
    </row>
    <row r="777" spans="1:33">
      <c r="A777">
        <v>76965</v>
      </c>
      <c r="B777">
        <v>1</v>
      </c>
      <c r="C777">
        <v>35</v>
      </c>
      <c r="D777">
        <v>6</v>
      </c>
      <c r="E777">
        <v>2</v>
      </c>
      <c r="G777">
        <v>2</v>
      </c>
      <c r="H777">
        <v>5</v>
      </c>
      <c r="I777">
        <v>1</v>
      </c>
      <c r="J777">
        <v>57</v>
      </c>
      <c r="K777">
        <v>1.47</v>
      </c>
      <c r="L777">
        <v>204</v>
      </c>
      <c r="M777">
        <v>5.28</v>
      </c>
      <c r="N777">
        <v>52</v>
      </c>
      <c r="O777" s="1">
        <v>1.3410526315789473</v>
      </c>
      <c r="P777" s="2">
        <v>61.929365518103303</v>
      </c>
      <c r="Q777" s="1">
        <v>1.5971257423089797</v>
      </c>
      <c r="R777">
        <v>2</v>
      </c>
      <c r="U777">
        <v>15</v>
      </c>
      <c r="V777">
        <v>3</v>
      </c>
      <c r="W777">
        <v>3</v>
      </c>
      <c r="X777">
        <v>3</v>
      </c>
      <c r="Y777">
        <v>3</v>
      </c>
      <c r="Z777">
        <v>3</v>
      </c>
      <c r="AA777">
        <v>0</v>
      </c>
      <c r="AB777">
        <v>1</v>
      </c>
      <c r="AC777">
        <v>1</v>
      </c>
      <c r="AD777">
        <v>1</v>
      </c>
      <c r="AE777">
        <v>1</v>
      </c>
      <c r="AF777">
        <v>2</v>
      </c>
      <c r="AG777" s="1">
        <f t="shared" si="12"/>
        <v>-0.1289473684210527</v>
      </c>
    </row>
    <row r="778" spans="1:33">
      <c r="A778">
        <v>76968</v>
      </c>
      <c r="B778">
        <v>1</v>
      </c>
      <c r="C778">
        <v>34</v>
      </c>
      <c r="D778">
        <v>1</v>
      </c>
      <c r="E778">
        <v>2</v>
      </c>
      <c r="G778">
        <v>2</v>
      </c>
      <c r="H778">
        <v>2</v>
      </c>
      <c r="I778">
        <v>1</v>
      </c>
      <c r="J778">
        <v>52</v>
      </c>
      <c r="K778">
        <v>1.34</v>
      </c>
      <c r="L778">
        <v>174</v>
      </c>
      <c r="M778">
        <v>4.5</v>
      </c>
      <c r="N778">
        <v>50</v>
      </c>
      <c r="O778" s="1">
        <v>1.2884615384615385</v>
      </c>
      <c r="P778" s="2">
        <v>47.936197513869381</v>
      </c>
      <c r="Q778" s="1">
        <v>1.2352789359343264</v>
      </c>
      <c r="R778">
        <v>1</v>
      </c>
      <c r="U778">
        <v>6</v>
      </c>
      <c r="V778">
        <v>4</v>
      </c>
      <c r="W778">
        <v>2</v>
      </c>
      <c r="X778">
        <v>3</v>
      </c>
      <c r="Y778">
        <v>3</v>
      </c>
      <c r="Z778">
        <v>3</v>
      </c>
      <c r="AA778">
        <v>0</v>
      </c>
      <c r="AB778">
        <v>1</v>
      </c>
      <c r="AC778">
        <v>0</v>
      </c>
      <c r="AD778">
        <v>1</v>
      </c>
      <c r="AE778">
        <v>2</v>
      </c>
      <c r="AG778" s="1">
        <f t="shared" si="12"/>
        <v>-5.1538461538461533E-2</v>
      </c>
    </row>
    <row r="779" spans="1:33">
      <c r="A779">
        <v>76969</v>
      </c>
      <c r="B779">
        <v>1</v>
      </c>
      <c r="C779">
        <v>52</v>
      </c>
      <c r="D779">
        <v>3</v>
      </c>
      <c r="E779">
        <v>2</v>
      </c>
      <c r="G779">
        <v>1</v>
      </c>
      <c r="H779">
        <v>4</v>
      </c>
      <c r="I779">
        <v>1</v>
      </c>
      <c r="J779">
        <v>38</v>
      </c>
      <c r="K779">
        <v>0.98</v>
      </c>
      <c r="L779">
        <v>143</v>
      </c>
      <c r="M779">
        <v>3.7</v>
      </c>
      <c r="N779">
        <v>39</v>
      </c>
      <c r="O779" s="1">
        <v>1.0057894736842106</v>
      </c>
      <c r="P779" s="2">
        <v>41.176378163054551</v>
      </c>
      <c r="Q779" s="1">
        <v>1.0619171210471963</v>
      </c>
      <c r="R779">
        <v>2</v>
      </c>
      <c r="S779">
        <v>2</v>
      </c>
      <c r="U779">
        <v>9</v>
      </c>
      <c r="V779">
        <v>3</v>
      </c>
      <c r="W779">
        <v>3</v>
      </c>
      <c r="X779">
        <v>3</v>
      </c>
      <c r="Y779">
        <v>3</v>
      </c>
      <c r="Z779">
        <v>3</v>
      </c>
      <c r="AA779">
        <v>1</v>
      </c>
      <c r="AB779">
        <v>0</v>
      </c>
      <c r="AC779">
        <v>1</v>
      </c>
      <c r="AD779">
        <v>1</v>
      </c>
      <c r="AE779">
        <v>1</v>
      </c>
      <c r="AF779">
        <v>2</v>
      </c>
      <c r="AG779" s="1">
        <f t="shared" si="12"/>
        <v>2.5789473684210584E-2</v>
      </c>
    </row>
    <row r="780" spans="1:33">
      <c r="A780">
        <v>76972</v>
      </c>
      <c r="B780">
        <v>1</v>
      </c>
      <c r="C780">
        <v>57</v>
      </c>
      <c r="D780">
        <v>1</v>
      </c>
      <c r="E780">
        <v>2</v>
      </c>
      <c r="G780">
        <v>2</v>
      </c>
      <c r="H780">
        <v>3</v>
      </c>
      <c r="I780">
        <v>1</v>
      </c>
      <c r="J780">
        <v>50</v>
      </c>
      <c r="K780">
        <v>1.29</v>
      </c>
      <c r="L780">
        <v>170</v>
      </c>
      <c r="M780">
        <v>4.4000000000000004</v>
      </c>
      <c r="N780">
        <v>55</v>
      </c>
      <c r="O780" s="1">
        <v>1.419</v>
      </c>
      <c r="P780" s="2">
        <v>50.135440552890138</v>
      </c>
      <c r="Q780" s="1">
        <v>1.2934943662645657</v>
      </c>
      <c r="R780">
        <v>1</v>
      </c>
      <c r="S780">
        <v>1</v>
      </c>
      <c r="T780">
        <v>2</v>
      </c>
      <c r="U780">
        <v>8</v>
      </c>
      <c r="V780">
        <v>2</v>
      </c>
      <c r="W780">
        <v>3</v>
      </c>
      <c r="X780">
        <v>1</v>
      </c>
      <c r="Y780">
        <v>1</v>
      </c>
      <c r="Z780">
        <v>2</v>
      </c>
      <c r="AA780">
        <v>0</v>
      </c>
      <c r="AB780">
        <v>0</v>
      </c>
      <c r="AC780">
        <v>0</v>
      </c>
      <c r="AD780">
        <v>1</v>
      </c>
      <c r="AE780">
        <v>2</v>
      </c>
      <c r="AG780" s="1">
        <f t="shared" si="12"/>
        <v>0.129</v>
      </c>
    </row>
    <row r="781" spans="1:33">
      <c r="A781">
        <v>76975</v>
      </c>
      <c r="B781">
        <v>1</v>
      </c>
      <c r="C781">
        <v>53</v>
      </c>
      <c r="D781">
        <v>6</v>
      </c>
      <c r="E781">
        <v>2</v>
      </c>
      <c r="G781">
        <v>2</v>
      </c>
      <c r="H781">
        <v>4</v>
      </c>
      <c r="I781">
        <v>1</v>
      </c>
      <c r="J781">
        <v>37</v>
      </c>
      <c r="K781">
        <v>0.96</v>
      </c>
      <c r="L781">
        <v>180</v>
      </c>
      <c r="M781">
        <v>4.6500000000000004</v>
      </c>
      <c r="N781">
        <v>36</v>
      </c>
      <c r="O781" s="1">
        <v>0.93405405405405406</v>
      </c>
      <c r="P781" s="2">
        <v>32.470332751052347</v>
      </c>
      <c r="Q781" s="1">
        <v>0.84247349840568242</v>
      </c>
      <c r="R781">
        <v>1</v>
      </c>
      <c r="S781">
        <v>2</v>
      </c>
      <c r="U781">
        <v>77</v>
      </c>
      <c r="V781">
        <v>4</v>
      </c>
      <c r="W781">
        <v>0</v>
      </c>
      <c r="AA781">
        <v>1</v>
      </c>
      <c r="AB781">
        <v>0</v>
      </c>
      <c r="AC781">
        <v>4</v>
      </c>
      <c r="AD781">
        <v>1</v>
      </c>
      <c r="AE781">
        <v>1</v>
      </c>
      <c r="AF781">
        <v>2</v>
      </c>
      <c r="AG781" s="1">
        <f t="shared" si="12"/>
        <v>-2.5945945945945903E-2</v>
      </c>
    </row>
    <row r="782" spans="1:33">
      <c r="A782">
        <v>76977</v>
      </c>
      <c r="B782">
        <v>1</v>
      </c>
      <c r="C782">
        <v>69</v>
      </c>
      <c r="D782">
        <v>4</v>
      </c>
      <c r="E782">
        <v>1</v>
      </c>
      <c r="F782">
        <v>1</v>
      </c>
      <c r="G782">
        <v>1</v>
      </c>
      <c r="H782">
        <v>3</v>
      </c>
      <c r="I782">
        <v>6</v>
      </c>
      <c r="J782">
        <v>51</v>
      </c>
      <c r="K782">
        <v>1.32</v>
      </c>
      <c r="L782">
        <v>197</v>
      </c>
      <c r="M782">
        <v>5.09</v>
      </c>
      <c r="N782">
        <v>50</v>
      </c>
      <c r="O782" s="1">
        <v>1.2941176470588236</v>
      </c>
      <c r="P782" s="2">
        <v>50.090997522634773</v>
      </c>
      <c r="Q782" s="1">
        <v>1.2964728770564296</v>
      </c>
      <c r="R782">
        <v>2</v>
      </c>
      <c r="S782">
        <v>2</v>
      </c>
      <c r="U782">
        <v>12</v>
      </c>
      <c r="V782">
        <v>3</v>
      </c>
      <c r="W782">
        <v>2</v>
      </c>
      <c r="X782">
        <v>2</v>
      </c>
      <c r="Y782">
        <v>2</v>
      </c>
      <c r="Z782">
        <v>2</v>
      </c>
      <c r="AB782">
        <v>0</v>
      </c>
      <c r="AC782">
        <v>1</v>
      </c>
      <c r="AD782">
        <v>1</v>
      </c>
      <c r="AE782">
        <v>1</v>
      </c>
      <c r="AF782">
        <v>2</v>
      </c>
      <c r="AG782" s="1">
        <f t="shared" si="12"/>
        <v>-2.5882352941176467E-2</v>
      </c>
    </row>
    <row r="783" spans="1:33">
      <c r="A783">
        <v>76984</v>
      </c>
      <c r="B783">
        <v>1</v>
      </c>
      <c r="C783">
        <v>43</v>
      </c>
      <c r="D783">
        <v>3</v>
      </c>
      <c r="E783">
        <v>2</v>
      </c>
      <c r="G783">
        <v>1</v>
      </c>
      <c r="H783">
        <v>4</v>
      </c>
      <c r="I783">
        <v>1</v>
      </c>
      <c r="J783">
        <v>36</v>
      </c>
      <c r="K783">
        <v>0.93</v>
      </c>
      <c r="L783">
        <v>156</v>
      </c>
      <c r="M783">
        <v>4.03</v>
      </c>
      <c r="N783">
        <v>33</v>
      </c>
      <c r="O783" s="1">
        <v>0.85250000000000004</v>
      </c>
      <c r="P783" s="2">
        <v>36.098722937696699</v>
      </c>
      <c r="Q783" s="1">
        <v>0.93255034255716474</v>
      </c>
      <c r="R783">
        <v>2</v>
      </c>
      <c r="S783">
        <v>1</v>
      </c>
      <c r="T783">
        <v>2</v>
      </c>
      <c r="U783">
        <v>5</v>
      </c>
      <c r="V783">
        <v>4</v>
      </c>
      <c r="W783">
        <v>1</v>
      </c>
      <c r="AB783">
        <v>0</v>
      </c>
      <c r="AC783">
        <v>0</v>
      </c>
      <c r="AD783">
        <v>1</v>
      </c>
      <c r="AE783">
        <v>1</v>
      </c>
      <c r="AF783">
        <v>2</v>
      </c>
      <c r="AG783" s="1">
        <f t="shared" si="12"/>
        <v>-7.7500000000000013E-2</v>
      </c>
    </row>
    <row r="784" spans="1:33">
      <c r="A784">
        <v>76988</v>
      </c>
      <c r="B784">
        <v>1</v>
      </c>
      <c r="C784">
        <v>67</v>
      </c>
      <c r="D784">
        <v>6</v>
      </c>
      <c r="E784">
        <v>1</v>
      </c>
      <c r="F784">
        <v>1</v>
      </c>
      <c r="G784">
        <v>1</v>
      </c>
      <c r="H784">
        <v>5</v>
      </c>
      <c r="I784">
        <v>1</v>
      </c>
      <c r="J784">
        <v>41</v>
      </c>
      <c r="K784">
        <v>1.06</v>
      </c>
      <c r="L784">
        <v>150</v>
      </c>
      <c r="M784">
        <v>3.88</v>
      </c>
      <c r="N784">
        <v>50</v>
      </c>
      <c r="O784" s="1">
        <v>1.2926829268292683</v>
      </c>
      <c r="P784" s="2">
        <v>46.219125326946958</v>
      </c>
      <c r="Q784" s="1">
        <v>1.1949334840625312</v>
      </c>
      <c r="R784">
        <v>2</v>
      </c>
      <c r="S784">
        <v>2</v>
      </c>
      <c r="U784">
        <v>14</v>
      </c>
      <c r="V784">
        <v>3</v>
      </c>
      <c r="W784">
        <v>2</v>
      </c>
      <c r="AA784">
        <v>2</v>
      </c>
      <c r="AB784">
        <v>0</v>
      </c>
      <c r="AC784">
        <v>30</v>
      </c>
      <c r="AD784">
        <v>1</v>
      </c>
      <c r="AE784">
        <v>1</v>
      </c>
      <c r="AF784">
        <v>2</v>
      </c>
      <c r="AG784" s="1">
        <f t="shared" si="12"/>
        <v>0.23268292682926828</v>
      </c>
    </row>
    <row r="785" spans="1:33">
      <c r="A785">
        <v>76990</v>
      </c>
      <c r="B785">
        <v>1</v>
      </c>
      <c r="C785">
        <v>21</v>
      </c>
      <c r="D785">
        <v>3</v>
      </c>
      <c r="E785">
        <v>2</v>
      </c>
      <c r="G785">
        <v>1</v>
      </c>
      <c r="H785">
        <v>3</v>
      </c>
      <c r="I785">
        <v>5</v>
      </c>
      <c r="J785">
        <v>50</v>
      </c>
      <c r="K785">
        <v>1.29</v>
      </c>
      <c r="L785">
        <v>171</v>
      </c>
      <c r="M785">
        <v>4.42</v>
      </c>
      <c r="N785">
        <v>59</v>
      </c>
      <c r="O785" s="1">
        <v>1.5222</v>
      </c>
      <c r="P785" s="2">
        <v>53.485477018466</v>
      </c>
      <c r="Q785" s="1">
        <v>1.3799253070764228</v>
      </c>
      <c r="R785">
        <v>2</v>
      </c>
      <c r="U785">
        <v>15</v>
      </c>
      <c r="V785">
        <v>3</v>
      </c>
      <c r="W785">
        <v>3</v>
      </c>
      <c r="X785">
        <v>3</v>
      </c>
      <c r="Y785">
        <v>3</v>
      </c>
      <c r="Z785">
        <v>3</v>
      </c>
      <c r="AA785">
        <v>4</v>
      </c>
      <c r="AB785">
        <v>0</v>
      </c>
      <c r="AC785">
        <v>15</v>
      </c>
      <c r="AD785">
        <v>1</v>
      </c>
      <c r="AE785">
        <v>2</v>
      </c>
      <c r="AG785" s="1">
        <f t="shared" si="12"/>
        <v>0.23219999999999996</v>
      </c>
    </row>
    <row r="786" spans="1:33">
      <c r="A786">
        <v>76992</v>
      </c>
      <c r="B786">
        <v>1</v>
      </c>
      <c r="C786">
        <v>67</v>
      </c>
      <c r="D786">
        <v>2</v>
      </c>
      <c r="E786">
        <v>2</v>
      </c>
      <c r="G786">
        <v>2</v>
      </c>
      <c r="H786">
        <v>5</v>
      </c>
      <c r="I786">
        <v>1</v>
      </c>
      <c r="J786">
        <v>46</v>
      </c>
      <c r="K786">
        <v>1.19</v>
      </c>
      <c r="L786">
        <v>193</v>
      </c>
      <c r="M786">
        <v>4.99</v>
      </c>
      <c r="N786">
        <v>41</v>
      </c>
      <c r="O786" s="1">
        <v>1.0606521739130435</v>
      </c>
      <c r="P786" s="2">
        <v>47.29464255991499</v>
      </c>
      <c r="Q786" s="1">
        <v>1.2234918401369312</v>
      </c>
      <c r="R786">
        <v>1</v>
      </c>
      <c r="S786">
        <v>2</v>
      </c>
      <c r="U786">
        <v>15</v>
      </c>
      <c r="V786">
        <v>1</v>
      </c>
      <c r="W786">
        <v>2</v>
      </c>
      <c r="AA786">
        <v>1</v>
      </c>
      <c r="AB786">
        <v>0</v>
      </c>
      <c r="AC786">
        <v>0</v>
      </c>
      <c r="AD786">
        <v>1</v>
      </c>
      <c r="AE786">
        <v>1</v>
      </c>
      <c r="AF786">
        <v>2</v>
      </c>
      <c r="AG786" s="1">
        <f t="shared" si="12"/>
        <v>-0.1293478260869565</v>
      </c>
    </row>
    <row r="787" spans="1:33">
      <c r="A787">
        <v>76996</v>
      </c>
      <c r="B787">
        <v>1</v>
      </c>
      <c r="C787">
        <v>36</v>
      </c>
      <c r="D787">
        <v>1</v>
      </c>
      <c r="E787">
        <v>2</v>
      </c>
      <c r="G787">
        <v>2</v>
      </c>
      <c r="H787">
        <v>1</v>
      </c>
      <c r="I787">
        <v>5</v>
      </c>
      <c r="J787">
        <v>65</v>
      </c>
      <c r="K787">
        <v>1.68</v>
      </c>
      <c r="L787">
        <v>174</v>
      </c>
      <c r="M787">
        <v>4.5</v>
      </c>
      <c r="N787">
        <v>64</v>
      </c>
      <c r="O787" s="1">
        <v>1.6541538461538461</v>
      </c>
      <c r="P787" s="2">
        <v>70.356597738221268</v>
      </c>
      <c r="Q787" s="1">
        <v>1.8184474492340266</v>
      </c>
      <c r="R787">
        <v>1</v>
      </c>
      <c r="U787">
        <v>12</v>
      </c>
      <c r="V787">
        <v>4</v>
      </c>
      <c r="W787">
        <v>3</v>
      </c>
      <c r="X787">
        <v>3</v>
      </c>
      <c r="Y787">
        <v>3</v>
      </c>
      <c r="Z787">
        <v>3</v>
      </c>
      <c r="AA787">
        <v>2</v>
      </c>
      <c r="AB787">
        <v>6</v>
      </c>
      <c r="AC787">
        <v>0</v>
      </c>
      <c r="AD787">
        <v>1</v>
      </c>
      <c r="AE787">
        <v>2</v>
      </c>
      <c r="AG787" s="1">
        <f t="shared" si="12"/>
        <v>-2.5846153846153852E-2</v>
      </c>
    </row>
    <row r="788" spans="1:33">
      <c r="A788">
        <v>77003</v>
      </c>
      <c r="B788">
        <v>1</v>
      </c>
      <c r="C788">
        <v>42</v>
      </c>
      <c r="D788">
        <v>6</v>
      </c>
      <c r="E788">
        <v>2</v>
      </c>
      <c r="G788">
        <v>2</v>
      </c>
      <c r="H788">
        <v>1</v>
      </c>
      <c r="I788">
        <v>1</v>
      </c>
      <c r="J788">
        <v>52</v>
      </c>
      <c r="K788">
        <v>1.34</v>
      </c>
      <c r="L788">
        <v>205</v>
      </c>
      <c r="M788">
        <v>5.3</v>
      </c>
      <c r="N788">
        <v>47</v>
      </c>
      <c r="O788" s="1">
        <v>1.2111538461538462</v>
      </c>
      <c r="P788" s="2">
        <v>58.510425686466164</v>
      </c>
      <c r="Q788" s="1">
        <v>1.5077686619204742</v>
      </c>
      <c r="R788">
        <v>1</v>
      </c>
      <c r="S788">
        <v>2</v>
      </c>
      <c r="U788">
        <v>12</v>
      </c>
      <c r="V788">
        <v>3</v>
      </c>
      <c r="W788">
        <v>0</v>
      </c>
      <c r="X788">
        <v>3</v>
      </c>
      <c r="Y788">
        <v>3</v>
      </c>
      <c r="Z788">
        <v>0</v>
      </c>
      <c r="AB788">
        <v>0</v>
      </c>
      <c r="AC788">
        <v>0</v>
      </c>
      <c r="AD788">
        <v>1</v>
      </c>
      <c r="AE788">
        <v>1</v>
      </c>
      <c r="AF788">
        <v>2</v>
      </c>
      <c r="AG788" s="1">
        <f t="shared" si="12"/>
        <v>-0.12884615384615383</v>
      </c>
    </row>
    <row r="789" spans="1:33">
      <c r="A789">
        <v>77010</v>
      </c>
      <c r="B789">
        <v>1</v>
      </c>
      <c r="C789">
        <v>44</v>
      </c>
      <c r="D789">
        <v>1</v>
      </c>
      <c r="E789">
        <v>2</v>
      </c>
      <c r="G789">
        <v>1</v>
      </c>
      <c r="H789">
        <v>3</v>
      </c>
      <c r="I789">
        <v>3</v>
      </c>
      <c r="J789">
        <v>55</v>
      </c>
      <c r="K789">
        <v>1.42</v>
      </c>
      <c r="L789">
        <v>190</v>
      </c>
      <c r="M789">
        <v>4.91</v>
      </c>
      <c r="N789">
        <v>62</v>
      </c>
      <c r="O789" s="1">
        <v>1.6007272727272726</v>
      </c>
      <c r="P789" s="2">
        <v>59.417905663097677</v>
      </c>
      <c r="Q789" s="1">
        <v>1.5340622916654307</v>
      </c>
      <c r="R789">
        <v>2</v>
      </c>
      <c r="S789">
        <v>2</v>
      </c>
      <c r="U789">
        <v>3</v>
      </c>
      <c r="V789">
        <v>3</v>
      </c>
      <c r="W789">
        <v>1</v>
      </c>
      <c r="X789">
        <v>3</v>
      </c>
      <c r="Y789">
        <v>3</v>
      </c>
      <c r="Z789">
        <v>1</v>
      </c>
      <c r="AA789">
        <v>2</v>
      </c>
      <c r="AB789">
        <v>0</v>
      </c>
      <c r="AC789">
        <v>0</v>
      </c>
      <c r="AD789">
        <v>1</v>
      </c>
      <c r="AE789">
        <v>2</v>
      </c>
      <c r="AG789" s="1">
        <f t="shared" si="12"/>
        <v>0.18072727272727263</v>
      </c>
    </row>
    <row r="790" spans="1:33">
      <c r="A790">
        <v>77012</v>
      </c>
      <c r="B790">
        <v>1</v>
      </c>
      <c r="C790">
        <v>80</v>
      </c>
      <c r="D790">
        <v>3</v>
      </c>
      <c r="E790">
        <v>1</v>
      </c>
      <c r="F790">
        <v>1</v>
      </c>
      <c r="G790">
        <v>1</v>
      </c>
      <c r="H790">
        <v>5</v>
      </c>
      <c r="I790">
        <v>1</v>
      </c>
      <c r="J790">
        <v>53</v>
      </c>
      <c r="K790">
        <v>1.37</v>
      </c>
      <c r="L790">
        <v>210</v>
      </c>
      <c r="M790">
        <v>5.43</v>
      </c>
      <c r="N790">
        <v>54</v>
      </c>
      <c r="O790" s="1">
        <v>1.3958490566037736</v>
      </c>
      <c r="P790" s="2">
        <v>56.086486322074919</v>
      </c>
      <c r="Q790" s="1">
        <v>1.4497827596460877</v>
      </c>
      <c r="R790">
        <v>2</v>
      </c>
      <c r="S790">
        <v>2</v>
      </c>
      <c r="U790">
        <v>15</v>
      </c>
      <c r="V790">
        <v>3</v>
      </c>
      <c r="W790">
        <v>3</v>
      </c>
      <c r="X790">
        <v>3</v>
      </c>
      <c r="Y790">
        <v>3</v>
      </c>
      <c r="Z790">
        <v>3</v>
      </c>
      <c r="AA790">
        <v>0</v>
      </c>
      <c r="AB790">
        <v>0</v>
      </c>
      <c r="AC790">
        <v>0</v>
      </c>
      <c r="AD790">
        <v>2</v>
      </c>
      <c r="AE790">
        <v>1</v>
      </c>
      <c r="AF790">
        <v>2</v>
      </c>
      <c r="AG790" s="1">
        <f t="shared" si="12"/>
        <v>2.5849056603773457E-2</v>
      </c>
    </row>
    <row r="791" spans="1:33">
      <c r="A791">
        <v>77013</v>
      </c>
      <c r="B791">
        <v>1</v>
      </c>
      <c r="C791">
        <v>25</v>
      </c>
      <c r="D791">
        <v>3</v>
      </c>
      <c r="E791">
        <v>2</v>
      </c>
      <c r="G791">
        <v>1</v>
      </c>
      <c r="H791">
        <v>5</v>
      </c>
      <c r="I791">
        <v>5</v>
      </c>
      <c r="J791">
        <v>45</v>
      </c>
      <c r="K791">
        <v>1.1599999999999999</v>
      </c>
      <c r="L791">
        <v>170</v>
      </c>
      <c r="M791">
        <v>4.4000000000000004</v>
      </c>
      <c r="N791">
        <v>44</v>
      </c>
      <c r="O791" s="1">
        <v>1.1342222222222222</v>
      </c>
      <c r="P791" s="2">
        <v>45.454086757488824</v>
      </c>
      <c r="Q791" s="1">
        <v>1.1717053475263786</v>
      </c>
      <c r="R791">
        <v>1</v>
      </c>
      <c r="U791">
        <v>15</v>
      </c>
      <c r="V791">
        <v>3</v>
      </c>
      <c r="W791">
        <v>0</v>
      </c>
      <c r="AA791">
        <v>3</v>
      </c>
      <c r="AB791">
        <v>0</v>
      </c>
      <c r="AC791">
        <v>0</v>
      </c>
      <c r="AD791">
        <v>1</v>
      </c>
      <c r="AE791">
        <v>1</v>
      </c>
      <c r="AF791">
        <v>1</v>
      </c>
      <c r="AG791" s="1">
        <f t="shared" si="12"/>
        <v>-2.5777777777777677E-2</v>
      </c>
    </row>
    <row r="792" spans="1:33">
      <c r="A792">
        <v>77017</v>
      </c>
      <c r="B792">
        <v>1</v>
      </c>
      <c r="C792">
        <v>34</v>
      </c>
      <c r="D792">
        <v>3</v>
      </c>
      <c r="E792">
        <v>2</v>
      </c>
      <c r="G792">
        <v>1</v>
      </c>
      <c r="H792">
        <v>4</v>
      </c>
      <c r="I792">
        <v>1</v>
      </c>
      <c r="J792">
        <v>38</v>
      </c>
      <c r="K792">
        <v>0.98</v>
      </c>
      <c r="L792">
        <v>230</v>
      </c>
      <c r="M792">
        <v>5.95</v>
      </c>
      <c r="N792">
        <v>46</v>
      </c>
      <c r="O792" s="1">
        <v>1.1863157894736842</v>
      </c>
      <c r="P792" s="2">
        <v>50.035154222674684</v>
      </c>
      <c r="Q792" s="1">
        <v>1.2903802931110839</v>
      </c>
      <c r="R792">
        <v>2</v>
      </c>
      <c r="U792">
        <v>9</v>
      </c>
      <c r="V792">
        <v>5</v>
      </c>
      <c r="W792">
        <v>1</v>
      </c>
      <c r="X792">
        <v>2</v>
      </c>
      <c r="Y792">
        <v>2</v>
      </c>
      <c r="Z792">
        <v>2</v>
      </c>
      <c r="AA792">
        <v>1</v>
      </c>
      <c r="AB792">
        <v>0</v>
      </c>
      <c r="AC792">
        <v>21</v>
      </c>
      <c r="AD792">
        <v>1</v>
      </c>
      <c r="AE792">
        <v>2</v>
      </c>
      <c r="AG792" s="1">
        <f t="shared" si="12"/>
        <v>0.20631578947368423</v>
      </c>
    </row>
    <row r="793" spans="1:33">
      <c r="A793">
        <v>77020</v>
      </c>
      <c r="B793">
        <v>1</v>
      </c>
      <c r="C793">
        <v>47</v>
      </c>
      <c r="D793">
        <v>3</v>
      </c>
      <c r="E793">
        <v>2</v>
      </c>
      <c r="G793">
        <v>1</v>
      </c>
      <c r="H793">
        <v>2</v>
      </c>
      <c r="I793">
        <v>1</v>
      </c>
      <c r="J793">
        <v>39</v>
      </c>
      <c r="K793">
        <v>1.01</v>
      </c>
      <c r="L793">
        <v>189</v>
      </c>
      <c r="M793">
        <v>4.8899999999999997</v>
      </c>
      <c r="N793">
        <v>44</v>
      </c>
      <c r="O793" s="1">
        <v>1.1394871794871795</v>
      </c>
      <c r="P793" s="2">
        <v>46.234858549933207</v>
      </c>
      <c r="Q793" s="1">
        <v>1.1973642855239113</v>
      </c>
      <c r="R793">
        <v>2</v>
      </c>
      <c r="S793">
        <v>2</v>
      </c>
      <c r="U793">
        <v>8</v>
      </c>
      <c r="V793">
        <v>3</v>
      </c>
      <c r="W793">
        <v>3</v>
      </c>
      <c r="X793">
        <v>3</v>
      </c>
      <c r="Y793">
        <v>3</v>
      </c>
      <c r="Z793">
        <v>3</v>
      </c>
      <c r="AA793">
        <v>0</v>
      </c>
      <c r="AB793">
        <v>0</v>
      </c>
      <c r="AC793">
        <v>1</v>
      </c>
      <c r="AD793">
        <v>1</v>
      </c>
      <c r="AE793">
        <v>2</v>
      </c>
      <c r="AG793" s="1">
        <f t="shared" si="12"/>
        <v>0.12948717948717947</v>
      </c>
    </row>
    <row r="794" spans="1:33">
      <c r="A794">
        <v>77021</v>
      </c>
      <c r="B794">
        <v>1</v>
      </c>
      <c r="C794">
        <v>43</v>
      </c>
      <c r="D794">
        <v>4</v>
      </c>
      <c r="E794">
        <v>2</v>
      </c>
      <c r="G794">
        <v>1</v>
      </c>
      <c r="H794">
        <v>4</v>
      </c>
      <c r="I794">
        <v>5</v>
      </c>
      <c r="J794">
        <v>54</v>
      </c>
      <c r="K794">
        <v>1.4</v>
      </c>
      <c r="L794">
        <v>148</v>
      </c>
      <c r="M794">
        <v>3.83</v>
      </c>
      <c r="N794">
        <v>57</v>
      </c>
      <c r="O794" s="1">
        <v>1.4777777777777776</v>
      </c>
      <c r="P794" s="2">
        <v>58.871396165528175</v>
      </c>
      <c r="Q794" s="1">
        <v>1.5262954561433231</v>
      </c>
      <c r="R794">
        <v>2</v>
      </c>
      <c r="S794">
        <v>2</v>
      </c>
      <c r="U794">
        <v>6</v>
      </c>
      <c r="V794">
        <v>1</v>
      </c>
      <c r="W794">
        <v>3</v>
      </c>
      <c r="X794">
        <v>3</v>
      </c>
      <c r="Y794">
        <v>3</v>
      </c>
      <c r="Z794">
        <v>3</v>
      </c>
      <c r="AA794">
        <v>7</v>
      </c>
      <c r="AB794">
        <v>0</v>
      </c>
      <c r="AC794">
        <v>0</v>
      </c>
      <c r="AD794">
        <v>1</v>
      </c>
      <c r="AE794">
        <v>2</v>
      </c>
      <c r="AG794" s="1">
        <f t="shared" si="12"/>
        <v>7.7777777777777724E-2</v>
      </c>
    </row>
    <row r="795" spans="1:33">
      <c r="A795">
        <v>77022</v>
      </c>
      <c r="B795">
        <v>1</v>
      </c>
      <c r="C795">
        <v>54</v>
      </c>
      <c r="D795">
        <v>1</v>
      </c>
      <c r="E795">
        <v>2</v>
      </c>
      <c r="G795">
        <v>1</v>
      </c>
      <c r="H795">
        <v>3</v>
      </c>
      <c r="I795">
        <v>5</v>
      </c>
      <c r="J795">
        <v>66</v>
      </c>
      <c r="K795">
        <v>1.71</v>
      </c>
      <c r="L795">
        <v>164</v>
      </c>
      <c r="M795">
        <v>4.24</v>
      </c>
      <c r="N795">
        <v>67</v>
      </c>
      <c r="O795" s="1">
        <v>1.7359090909090908</v>
      </c>
      <c r="P795" s="2">
        <v>56.78988238259425</v>
      </c>
      <c r="Q795" s="1">
        <v>1.4713742253672146</v>
      </c>
      <c r="R795">
        <v>1</v>
      </c>
      <c r="S795">
        <v>2</v>
      </c>
      <c r="U795">
        <v>3</v>
      </c>
      <c r="V795">
        <v>4</v>
      </c>
      <c r="W795">
        <v>2</v>
      </c>
      <c r="AB795">
        <v>0</v>
      </c>
      <c r="AC795">
        <v>0</v>
      </c>
      <c r="AD795">
        <v>1</v>
      </c>
      <c r="AE795">
        <v>2</v>
      </c>
      <c r="AG795" s="1">
        <f t="shared" si="12"/>
        <v>2.5909090909090882E-2</v>
      </c>
    </row>
    <row r="796" spans="1:33">
      <c r="A796">
        <v>77024</v>
      </c>
      <c r="B796">
        <v>1</v>
      </c>
      <c r="C796">
        <v>25</v>
      </c>
      <c r="D796">
        <v>4</v>
      </c>
      <c r="E796">
        <v>2</v>
      </c>
      <c r="G796">
        <v>1</v>
      </c>
      <c r="H796">
        <v>4</v>
      </c>
      <c r="I796">
        <v>1</v>
      </c>
      <c r="J796">
        <v>54</v>
      </c>
      <c r="K796">
        <v>1.4</v>
      </c>
      <c r="L796">
        <v>150</v>
      </c>
      <c r="M796">
        <v>3.88</v>
      </c>
      <c r="N796">
        <v>57</v>
      </c>
      <c r="O796" s="1">
        <v>1.4777777777777776</v>
      </c>
      <c r="P796" s="2">
        <v>62.918885173462549</v>
      </c>
      <c r="Q796" s="1">
        <v>1.6312303563490289</v>
      </c>
      <c r="R796">
        <v>1</v>
      </c>
      <c r="U796">
        <v>10</v>
      </c>
      <c r="V796">
        <v>3</v>
      </c>
      <c r="W796">
        <v>2</v>
      </c>
      <c r="X796">
        <v>3</v>
      </c>
      <c r="Y796">
        <v>3</v>
      </c>
      <c r="Z796">
        <v>2</v>
      </c>
      <c r="AA796">
        <v>5</v>
      </c>
      <c r="AB796">
        <v>0</v>
      </c>
      <c r="AC796">
        <v>0</v>
      </c>
      <c r="AD796">
        <v>1</v>
      </c>
      <c r="AE796">
        <v>2</v>
      </c>
      <c r="AG796" s="1">
        <f t="shared" si="12"/>
        <v>7.7777777777777724E-2</v>
      </c>
    </row>
    <row r="797" spans="1:33">
      <c r="A797">
        <v>77025</v>
      </c>
      <c r="B797">
        <v>1</v>
      </c>
      <c r="C797">
        <v>55</v>
      </c>
      <c r="D797">
        <v>6</v>
      </c>
      <c r="E797">
        <v>2</v>
      </c>
      <c r="G797">
        <v>2</v>
      </c>
      <c r="H797">
        <v>3</v>
      </c>
      <c r="I797">
        <v>1</v>
      </c>
      <c r="J797">
        <v>45</v>
      </c>
      <c r="K797">
        <v>1.1599999999999999</v>
      </c>
      <c r="L797">
        <v>211</v>
      </c>
      <c r="M797">
        <v>5.46</v>
      </c>
      <c r="N797">
        <v>52</v>
      </c>
      <c r="O797" s="1">
        <v>1.3404444444444443</v>
      </c>
      <c r="P797" s="2">
        <v>54.003467766338332</v>
      </c>
      <c r="Q797" s="1">
        <v>1.3920893913100547</v>
      </c>
      <c r="R797">
        <v>1</v>
      </c>
      <c r="S797">
        <v>2</v>
      </c>
      <c r="U797">
        <v>9</v>
      </c>
      <c r="V797">
        <v>4</v>
      </c>
      <c r="W797">
        <v>3</v>
      </c>
      <c r="X797">
        <v>0</v>
      </c>
      <c r="Y797">
        <v>0</v>
      </c>
      <c r="Z797">
        <v>0</v>
      </c>
      <c r="AB797">
        <v>0</v>
      </c>
      <c r="AC797">
        <v>30</v>
      </c>
      <c r="AD797">
        <v>1</v>
      </c>
      <c r="AE797">
        <v>2</v>
      </c>
      <c r="AG797" s="1">
        <f t="shared" si="12"/>
        <v>0.18044444444444441</v>
      </c>
    </row>
    <row r="798" spans="1:33">
      <c r="A798">
        <v>77028</v>
      </c>
      <c r="B798">
        <v>1</v>
      </c>
      <c r="C798">
        <v>54</v>
      </c>
      <c r="D798">
        <v>4</v>
      </c>
      <c r="E798">
        <v>2</v>
      </c>
      <c r="G798">
        <v>1</v>
      </c>
      <c r="H798">
        <v>2</v>
      </c>
      <c r="I798">
        <v>6</v>
      </c>
      <c r="J798">
        <v>63</v>
      </c>
      <c r="K798">
        <v>1.63</v>
      </c>
      <c r="L798">
        <v>208</v>
      </c>
      <c r="M798">
        <v>5.38</v>
      </c>
      <c r="N798">
        <v>61</v>
      </c>
      <c r="O798" s="1">
        <v>1.5782539682539682</v>
      </c>
      <c r="P798" s="2">
        <v>69.529287131221679</v>
      </c>
      <c r="Q798" s="1">
        <v>1.7989323495855765</v>
      </c>
      <c r="R798">
        <v>1</v>
      </c>
      <c r="S798">
        <v>2</v>
      </c>
      <c r="U798">
        <v>2</v>
      </c>
      <c r="V798">
        <v>2</v>
      </c>
      <c r="W798">
        <v>3</v>
      </c>
      <c r="AA798">
        <v>4</v>
      </c>
      <c r="AB798">
        <v>0</v>
      </c>
      <c r="AC798">
        <v>17</v>
      </c>
      <c r="AD798">
        <v>1</v>
      </c>
      <c r="AE798">
        <v>1</v>
      </c>
      <c r="AF798">
        <v>2</v>
      </c>
      <c r="AG798" s="1">
        <f t="shared" si="12"/>
        <v>-5.1746031746031651E-2</v>
      </c>
    </row>
    <row r="799" spans="1:33">
      <c r="A799">
        <v>77029</v>
      </c>
      <c r="B799">
        <v>1</v>
      </c>
      <c r="C799">
        <v>48</v>
      </c>
      <c r="D799">
        <v>2</v>
      </c>
      <c r="E799">
        <v>2</v>
      </c>
      <c r="G799">
        <v>2</v>
      </c>
      <c r="H799">
        <v>3</v>
      </c>
      <c r="I799">
        <v>5</v>
      </c>
      <c r="J799">
        <v>60</v>
      </c>
      <c r="K799">
        <v>1.55</v>
      </c>
      <c r="L799">
        <v>216</v>
      </c>
      <c r="M799">
        <v>5.59</v>
      </c>
      <c r="N799">
        <v>60</v>
      </c>
      <c r="O799" s="1">
        <v>1.55</v>
      </c>
      <c r="P799" s="2">
        <v>65.658026697291902</v>
      </c>
      <c r="Q799" s="1">
        <v>1.6961656896800408</v>
      </c>
      <c r="R799">
        <v>1</v>
      </c>
      <c r="S799">
        <v>2</v>
      </c>
      <c r="U799">
        <v>2</v>
      </c>
      <c r="V799">
        <v>3</v>
      </c>
      <c r="W799">
        <v>2</v>
      </c>
      <c r="X799">
        <v>3</v>
      </c>
      <c r="Y799">
        <v>3</v>
      </c>
      <c r="Z799">
        <v>3</v>
      </c>
      <c r="AA799">
        <v>1</v>
      </c>
      <c r="AB799">
        <v>1</v>
      </c>
      <c r="AC799">
        <v>0</v>
      </c>
      <c r="AD799">
        <v>1</v>
      </c>
      <c r="AE799">
        <v>2</v>
      </c>
      <c r="AG799" s="1">
        <f t="shared" si="12"/>
        <v>0</v>
      </c>
    </row>
    <row r="800" spans="1:33">
      <c r="A800">
        <v>77030</v>
      </c>
      <c r="B800">
        <v>1</v>
      </c>
      <c r="C800">
        <v>70</v>
      </c>
      <c r="D800">
        <v>4</v>
      </c>
      <c r="E800">
        <v>2</v>
      </c>
      <c r="G800">
        <v>1</v>
      </c>
      <c r="H800">
        <v>3</v>
      </c>
      <c r="I800">
        <v>3</v>
      </c>
      <c r="J800">
        <v>52</v>
      </c>
      <c r="K800">
        <v>1.34</v>
      </c>
      <c r="L800">
        <v>194</v>
      </c>
      <c r="M800">
        <v>5.0199999999999996</v>
      </c>
      <c r="N800">
        <v>49</v>
      </c>
      <c r="O800" s="1">
        <v>1.262692307692308</v>
      </c>
      <c r="P800" s="2">
        <v>45.609940067511815</v>
      </c>
      <c r="Q800" s="1">
        <v>1.1753330709704968</v>
      </c>
      <c r="R800">
        <v>2</v>
      </c>
      <c r="S800">
        <v>2</v>
      </c>
      <c r="U800">
        <v>4</v>
      </c>
      <c r="V800">
        <v>3</v>
      </c>
      <c r="W800">
        <v>3</v>
      </c>
      <c r="X800">
        <v>3</v>
      </c>
      <c r="Y800">
        <v>3</v>
      </c>
      <c r="Z800">
        <v>3</v>
      </c>
      <c r="AB800">
        <v>0</v>
      </c>
      <c r="AC800">
        <v>0</v>
      </c>
      <c r="AD800">
        <v>2</v>
      </c>
      <c r="AE800">
        <v>2</v>
      </c>
      <c r="AF800">
        <v>1</v>
      </c>
      <c r="AG800" s="1">
        <f t="shared" si="12"/>
        <v>-7.7307692307692077E-2</v>
      </c>
    </row>
    <row r="801" spans="1:33">
      <c r="A801">
        <v>77033</v>
      </c>
      <c r="B801">
        <v>1</v>
      </c>
      <c r="C801">
        <v>21</v>
      </c>
      <c r="D801">
        <v>4</v>
      </c>
      <c r="E801">
        <v>2</v>
      </c>
      <c r="G801">
        <v>1</v>
      </c>
      <c r="H801">
        <v>4</v>
      </c>
      <c r="I801">
        <v>5</v>
      </c>
      <c r="J801">
        <v>43</v>
      </c>
      <c r="K801">
        <v>1.1100000000000001</v>
      </c>
      <c r="L801">
        <v>196</v>
      </c>
      <c r="M801">
        <v>5.07</v>
      </c>
      <c r="N801">
        <v>51</v>
      </c>
      <c r="O801" s="1">
        <v>1.3165116279069768</v>
      </c>
      <c r="P801" s="2">
        <v>41.37273451338605</v>
      </c>
      <c r="Q801" s="1">
        <v>1.0679938444153145</v>
      </c>
      <c r="R801">
        <v>2</v>
      </c>
      <c r="U801">
        <v>7</v>
      </c>
      <c r="V801">
        <v>4</v>
      </c>
      <c r="W801">
        <v>3</v>
      </c>
      <c r="X801">
        <v>3</v>
      </c>
      <c r="Y801">
        <v>3</v>
      </c>
      <c r="Z801">
        <v>1</v>
      </c>
      <c r="AB801">
        <v>0</v>
      </c>
      <c r="AC801">
        <v>0</v>
      </c>
      <c r="AD801">
        <v>1</v>
      </c>
      <c r="AE801">
        <v>2</v>
      </c>
      <c r="AG801" s="1">
        <f t="shared" si="12"/>
        <v>0.20651162790697675</v>
      </c>
    </row>
    <row r="802" spans="1:33">
      <c r="A802">
        <v>77035</v>
      </c>
      <c r="B802">
        <v>1</v>
      </c>
      <c r="C802">
        <v>64</v>
      </c>
      <c r="D802">
        <v>4</v>
      </c>
      <c r="E802">
        <v>1</v>
      </c>
      <c r="F802">
        <v>1</v>
      </c>
      <c r="G802">
        <v>1</v>
      </c>
      <c r="H802">
        <v>4</v>
      </c>
      <c r="I802">
        <v>1</v>
      </c>
      <c r="J802">
        <v>58</v>
      </c>
      <c r="K802">
        <v>1.5</v>
      </c>
      <c r="L802">
        <v>193</v>
      </c>
      <c r="M802">
        <v>4.99</v>
      </c>
      <c r="N802">
        <v>52</v>
      </c>
      <c r="O802" s="1">
        <v>1.3448275862068966</v>
      </c>
      <c r="P802" s="2">
        <v>66.558876007758641</v>
      </c>
      <c r="Q802" s="1">
        <v>1.7213502415799649</v>
      </c>
      <c r="R802">
        <v>1</v>
      </c>
      <c r="S802">
        <v>2</v>
      </c>
      <c r="U802">
        <v>8</v>
      </c>
      <c r="V802">
        <v>3</v>
      </c>
      <c r="W802">
        <v>2</v>
      </c>
      <c r="X802">
        <v>2</v>
      </c>
      <c r="Y802">
        <v>2</v>
      </c>
      <c r="Z802">
        <v>2</v>
      </c>
      <c r="AA802">
        <v>1</v>
      </c>
      <c r="AB802">
        <v>1</v>
      </c>
      <c r="AC802">
        <v>0</v>
      </c>
      <c r="AD802">
        <v>1</v>
      </c>
      <c r="AE802">
        <v>1</v>
      </c>
      <c r="AF802">
        <v>2</v>
      </c>
      <c r="AG802" s="1">
        <f t="shared" si="12"/>
        <v>-0.15517241379310343</v>
      </c>
    </row>
    <row r="803" spans="1:33">
      <c r="A803">
        <v>77041</v>
      </c>
      <c r="B803">
        <v>1</v>
      </c>
      <c r="C803">
        <v>73</v>
      </c>
      <c r="D803">
        <v>4</v>
      </c>
      <c r="E803">
        <v>2</v>
      </c>
      <c r="G803">
        <v>1</v>
      </c>
      <c r="H803">
        <v>2</v>
      </c>
      <c r="I803">
        <v>1</v>
      </c>
      <c r="J803">
        <v>43</v>
      </c>
      <c r="K803">
        <v>1.1100000000000001</v>
      </c>
      <c r="L803">
        <v>171</v>
      </c>
      <c r="M803">
        <v>4.42</v>
      </c>
      <c r="N803">
        <v>38</v>
      </c>
      <c r="O803" s="1">
        <v>0.98093023255813971</v>
      </c>
      <c r="P803" s="2">
        <v>45.49392486386278</v>
      </c>
      <c r="Q803" s="1">
        <v>1.1743780604392486</v>
      </c>
      <c r="R803">
        <v>1</v>
      </c>
      <c r="S803">
        <v>2</v>
      </c>
      <c r="U803">
        <v>7</v>
      </c>
      <c r="V803">
        <v>2</v>
      </c>
      <c r="W803">
        <v>2</v>
      </c>
      <c r="X803">
        <v>3</v>
      </c>
      <c r="Y803">
        <v>2</v>
      </c>
      <c r="Z803">
        <v>1</v>
      </c>
      <c r="AA803">
        <v>5</v>
      </c>
      <c r="AB803">
        <v>0</v>
      </c>
      <c r="AC803">
        <v>0</v>
      </c>
      <c r="AD803">
        <v>1</v>
      </c>
      <c r="AE803">
        <v>1</v>
      </c>
      <c r="AF803">
        <v>2</v>
      </c>
      <c r="AG803" s="1">
        <f t="shared" si="12"/>
        <v>-0.12906976744186038</v>
      </c>
    </row>
    <row r="804" spans="1:33">
      <c r="A804">
        <v>77045</v>
      </c>
      <c r="B804">
        <v>1</v>
      </c>
      <c r="C804">
        <v>30</v>
      </c>
      <c r="D804">
        <v>4</v>
      </c>
      <c r="E804">
        <v>2</v>
      </c>
      <c r="G804">
        <v>1</v>
      </c>
      <c r="H804">
        <v>3</v>
      </c>
      <c r="I804">
        <v>3</v>
      </c>
      <c r="J804">
        <v>45</v>
      </c>
      <c r="K804">
        <v>1.1599999999999999</v>
      </c>
      <c r="L804">
        <v>223</v>
      </c>
      <c r="M804">
        <v>5.77</v>
      </c>
      <c r="N804">
        <v>54</v>
      </c>
      <c r="O804" s="1">
        <v>1.3919999999999999</v>
      </c>
      <c r="P804" s="2">
        <v>43.111401269122986</v>
      </c>
      <c r="Q804" s="1">
        <v>1.1113161216040592</v>
      </c>
      <c r="R804">
        <v>2</v>
      </c>
      <c r="U804">
        <v>4</v>
      </c>
      <c r="V804">
        <v>4</v>
      </c>
      <c r="W804">
        <v>1</v>
      </c>
      <c r="AA804">
        <v>3</v>
      </c>
      <c r="AB804">
        <v>2</v>
      </c>
      <c r="AC804">
        <v>0</v>
      </c>
      <c r="AD804">
        <v>1</v>
      </c>
      <c r="AE804">
        <v>2</v>
      </c>
      <c r="AG804" s="1">
        <f t="shared" si="12"/>
        <v>0.23199999999999998</v>
      </c>
    </row>
    <row r="805" spans="1:33">
      <c r="A805">
        <v>77046</v>
      </c>
      <c r="B805">
        <v>1</v>
      </c>
      <c r="C805">
        <v>62</v>
      </c>
      <c r="D805">
        <v>3</v>
      </c>
      <c r="E805">
        <v>2</v>
      </c>
      <c r="G805">
        <v>1</v>
      </c>
      <c r="H805">
        <v>3</v>
      </c>
      <c r="I805">
        <v>1</v>
      </c>
      <c r="J805">
        <v>46</v>
      </c>
      <c r="K805">
        <v>1.19</v>
      </c>
      <c r="L805">
        <v>190</v>
      </c>
      <c r="M805">
        <v>4.91</v>
      </c>
      <c r="N805">
        <v>46</v>
      </c>
      <c r="O805" s="1">
        <v>1.19</v>
      </c>
      <c r="P805" s="2">
        <v>49.325609586828811</v>
      </c>
      <c r="Q805" s="1">
        <v>1.2760320740940496</v>
      </c>
      <c r="R805">
        <v>2</v>
      </c>
      <c r="S805">
        <v>2</v>
      </c>
      <c r="U805">
        <v>7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2</v>
      </c>
      <c r="AB805">
        <v>0</v>
      </c>
      <c r="AC805">
        <v>0</v>
      </c>
      <c r="AD805">
        <v>1</v>
      </c>
      <c r="AE805">
        <v>1</v>
      </c>
      <c r="AF805">
        <v>2</v>
      </c>
      <c r="AG805" s="1">
        <f t="shared" si="12"/>
        <v>0</v>
      </c>
    </row>
    <row r="806" spans="1:33">
      <c r="A806">
        <v>77047</v>
      </c>
      <c r="B806">
        <v>1</v>
      </c>
      <c r="C806">
        <v>28</v>
      </c>
      <c r="D806">
        <v>2</v>
      </c>
      <c r="E806">
        <v>2</v>
      </c>
      <c r="G806">
        <v>1</v>
      </c>
      <c r="H806">
        <v>3</v>
      </c>
      <c r="I806">
        <v>5</v>
      </c>
      <c r="J806">
        <v>37</v>
      </c>
      <c r="K806">
        <v>0.96</v>
      </c>
      <c r="L806">
        <v>127</v>
      </c>
      <c r="M806">
        <v>3.28</v>
      </c>
      <c r="N806">
        <v>45</v>
      </c>
      <c r="O806" s="1">
        <v>1.1675675675675674</v>
      </c>
      <c r="P806" s="2">
        <v>34.831281999046894</v>
      </c>
      <c r="Q806" s="1">
        <v>0.90373055997527085</v>
      </c>
      <c r="R806">
        <v>2</v>
      </c>
      <c r="U806">
        <v>7</v>
      </c>
      <c r="V806">
        <v>1</v>
      </c>
      <c r="W806">
        <v>2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2</v>
      </c>
      <c r="AG806" s="1">
        <f t="shared" si="12"/>
        <v>0.20756756756756745</v>
      </c>
    </row>
    <row r="807" spans="1:33">
      <c r="A807">
        <v>77050</v>
      </c>
      <c r="B807">
        <v>1</v>
      </c>
      <c r="C807">
        <v>31</v>
      </c>
      <c r="D807">
        <v>3</v>
      </c>
      <c r="E807">
        <v>2</v>
      </c>
      <c r="G807">
        <v>1</v>
      </c>
      <c r="H807">
        <v>4</v>
      </c>
      <c r="I807">
        <v>1</v>
      </c>
      <c r="J807">
        <v>45</v>
      </c>
      <c r="K807">
        <v>1.1599999999999999</v>
      </c>
      <c r="L807">
        <v>179</v>
      </c>
      <c r="M807">
        <v>4.63</v>
      </c>
      <c r="N807">
        <v>48</v>
      </c>
      <c r="O807" s="1">
        <v>1.2373333333333332</v>
      </c>
      <c r="P807" s="2">
        <v>43.256297315964282</v>
      </c>
      <c r="Q807" s="1">
        <v>1.1150512197004125</v>
      </c>
      <c r="R807">
        <v>1</v>
      </c>
      <c r="U807">
        <v>3</v>
      </c>
      <c r="V807">
        <v>4</v>
      </c>
      <c r="W807">
        <v>3</v>
      </c>
      <c r="X807">
        <v>3</v>
      </c>
      <c r="Y807">
        <v>3</v>
      </c>
      <c r="Z807">
        <v>3</v>
      </c>
      <c r="AA807">
        <v>7</v>
      </c>
      <c r="AB807">
        <v>0</v>
      </c>
      <c r="AC807">
        <v>3</v>
      </c>
      <c r="AD807">
        <v>1</v>
      </c>
      <c r="AE807">
        <v>1</v>
      </c>
      <c r="AF807">
        <v>2</v>
      </c>
      <c r="AG807" s="1">
        <f t="shared" si="12"/>
        <v>7.7333333333333254E-2</v>
      </c>
    </row>
    <row r="808" spans="1:33">
      <c r="A808">
        <v>77054</v>
      </c>
      <c r="B808">
        <v>1</v>
      </c>
      <c r="C808">
        <v>54</v>
      </c>
      <c r="D808">
        <v>6</v>
      </c>
      <c r="E808">
        <v>2</v>
      </c>
      <c r="G808">
        <v>2</v>
      </c>
      <c r="H808">
        <v>5</v>
      </c>
      <c r="I808">
        <v>1</v>
      </c>
      <c r="J808">
        <v>58</v>
      </c>
      <c r="K808">
        <v>1.5</v>
      </c>
      <c r="L808">
        <v>199</v>
      </c>
      <c r="M808">
        <v>5.15</v>
      </c>
      <c r="N808">
        <v>58</v>
      </c>
      <c r="O808" s="1">
        <v>1.5</v>
      </c>
      <c r="P808" s="2">
        <v>60.953894142138481</v>
      </c>
      <c r="Q808" s="1">
        <v>1.5763938140208227</v>
      </c>
      <c r="R808">
        <v>2</v>
      </c>
      <c r="S808">
        <v>2</v>
      </c>
      <c r="U808">
        <v>15</v>
      </c>
      <c r="V808">
        <v>3</v>
      </c>
      <c r="W808">
        <v>2</v>
      </c>
      <c r="X808">
        <v>1</v>
      </c>
      <c r="Y808">
        <v>2</v>
      </c>
      <c r="Z808">
        <v>2</v>
      </c>
      <c r="AA808">
        <v>1</v>
      </c>
      <c r="AB808">
        <v>4</v>
      </c>
      <c r="AC808">
        <v>1</v>
      </c>
      <c r="AD808">
        <v>1</v>
      </c>
      <c r="AE808">
        <v>1</v>
      </c>
      <c r="AF808">
        <v>2</v>
      </c>
      <c r="AG808" s="1">
        <f t="shared" si="12"/>
        <v>0</v>
      </c>
    </row>
    <row r="809" spans="1:33">
      <c r="A809">
        <v>77070</v>
      </c>
      <c r="B809">
        <v>1</v>
      </c>
      <c r="C809">
        <v>30</v>
      </c>
      <c r="D809">
        <v>3</v>
      </c>
      <c r="E809">
        <v>2</v>
      </c>
      <c r="G809">
        <v>1</v>
      </c>
      <c r="H809">
        <v>3</v>
      </c>
      <c r="I809">
        <v>1</v>
      </c>
      <c r="J809">
        <v>48</v>
      </c>
      <c r="K809">
        <v>1.24</v>
      </c>
      <c r="L809">
        <v>159</v>
      </c>
      <c r="M809">
        <v>4.1100000000000003</v>
      </c>
      <c r="N809">
        <v>46</v>
      </c>
      <c r="O809" s="1">
        <v>1.1883333333333332</v>
      </c>
      <c r="P809" s="2">
        <v>48.652667560532329</v>
      </c>
      <c r="Q809" s="1">
        <v>1.2568605786470852</v>
      </c>
      <c r="R809">
        <v>2</v>
      </c>
      <c r="U809">
        <v>6</v>
      </c>
      <c r="V809">
        <v>3</v>
      </c>
      <c r="W809">
        <v>2</v>
      </c>
      <c r="X809">
        <v>3</v>
      </c>
      <c r="Y809">
        <v>3</v>
      </c>
      <c r="Z809">
        <v>2</v>
      </c>
      <c r="AB809">
        <v>4</v>
      </c>
      <c r="AC809">
        <v>0</v>
      </c>
      <c r="AD809">
        <v>1</v>
      </c>
      <c r="AE809">
        <v>2</v>
      </c>
      <c r="AG809" s="1">
        <f t="shared" si="12"/>
        <v>-5.166666666666675E-2</v>
      </c>
    </row>
    <row r="810" spans="1:33">
      <c r="A810">
        <v>77072</v>
      </c>
      <c r="B810">
        <v>1</v>
      </c>
      <c r="C810">
        <v>70</v>
      </c>
      <c r="D810">
        <v>3</v>
      </c>
      <c r="E810">
        <v>1</v>
      </c>
      <c r="F810">
        <v>1</v>
      </c>
      <c r="G810">
        <v>1</v>
      </c>
      <c r="H810">
        <v>4</v>
      </c>
      <c r="I810">
        <v>3</v>
      </c>
      <c r="J810">
        <v>71</v>
      </c>
      <c r="K810">
        <v>1.84</v>
      </c>
      <c r="L810">
        <v>176</v>
      </c>
      <c r="M810">
        <v>4.55</v>
      </c>
      <c r="N810">
        <v>65</v>
      </c>
      <c r="O810" s="1">
        <v>1.6845070422535213</v>
      </c>
      <c r="P810" s="2">
        <v>72.974731003398531</v>
      </c>
      <c r="Q810" s="1">
        <v>1.8911761274120182</v>
      </c>
      <c r="R810">
        <v>2</v>
      </c>
      <c r="S810">
        <v>2</v>
      </c>
      <c r="U810">
        <v>2</v>
      </c>
      <c r="V810">
        <v>4</v>
      </c>
      <c r="W810">
        <v>2</v>
      </c>
      <c r="X810">
        <v>3</v>
      </c>
      <c r="Y810">
        <v>3</v>
      </c>
      <c r="Z810">
        <v>2</v>
      </c>
      <c r="AA810">
        <v>1</v>
      </c>
      <c r="AB810">
        <v>4</v>
      </c>
      <c r="AC810">
        <v>8</v>
      </c>
      <c r="AD810">
        <v>1</v>
      </c>
      <c r="AE810">
        <v>1</v>
      </c>
      <c r="AF810">
        <v>2</v>
      </c>
      <c r="AG810" s="1">
        <f t="shared" si="12"/>
        <v>-0.15549295774647875</v>
      </c>
    </row>
    <row r="811" spans="1:33">
      <c r="A811">
        <v>77076</v>
      </c>
      <c r="B811">
        <v>1</v>
      </c>
      <c r="C811">
        <v>35</v>
      </c>
      <c r="D811">
        <v>4</v>
      </c>
      <c r="E811">
        <v>2</v>
      </c>
      <c r="G811">
        <v>1</v>
      </c>
      <c r="H811">
        <v>5</v>
      </c>
      <c r="I811">
        <v>1</v>
      </c>
      <c r="J811">
        <v>70</v>
      </c>
      <c r="K811">
        <v>1.81</v>
      </c>
      <c r="L811">
        <v>207</v>
      </c>
      <c r="M811">
        <v>5.35</v>
      </c>
      <c r="N811">
        <v>64</v>
      </c>
      <c r="O811" s="1">
        <v>1.6548571428571428</v>
      </c>
      <c r="P811" s="2">
        <v>73.332998329649413</v>
      </c>
      <c r="Q811" s="1">
        <v>1.8961818139523636</v>
      </c>
      <c r="R811">
        <v>2</v>
      </c>
      <c r="U811">
        <v>14</v>
      </c>
      <c r="V811">
        <v>4</v>
      </c>
      <c r="W811">
        <v>2</v>
      </c>
      <c r="X811">
        <v>3</v>
      </c>
      <c r="Y811">
        <v>3</v>
      </c>
      <c r="Z811">
        <v>3</v>
      </c>
      <c r="AA811">
        <v>4</v>
      </c>
      <c r="AB811">
        <v>2</v>
      </c>
      <c r="AC811">
        <v>0</v>
      </c>
      <c r="AD811">
        <v>1</v>
      </c>
      <c r="AE811">
        <v>1</v>
      </c>
      <c r="AF811">
        <v>2</v>
      </c>
      <c r="AG811" s="1">
        <f t="shared" si="12"/>
        <v>-0.15514285714285725</v>
      </c>
    </row>
    <row r="812" spans="1:33">
      <c r="A812">
        <v>77077</v>
      </c>
      <c r="B812">
        <v>1</v>
      </c>
      <c r="C812">
        <v>50</v>
      </c>
      <c r="D812">
        <v>4</v>
      </c>
      <c r="E812">
        <v>2</v>
      </c>
      <c r="G812">
        <v>1</v>
      </c>
      <c r="H812">
        <v>2</v>
      </c>
      <c r="I812">
        <v>4</v>
      </c>
      <c r="J812">
        <v>57</v>
      </c>
      <c r="K812">
        <v>1.47</v>
      </c>
      <c r="L812">
        <v>177</v>
      </c>
      <c r="M812">
        <v>4.58</v>
      </c>
      <c r="N812">
        <v>60</v>
      </c>
      <c r="O812" s="1">
        <v>1.5473684210526317</v>
      </c>
      <c r="P812" s="2">
        <v>52.345946628580286</v>
      </c>
      <c r="Q812" s="1">
        <v>1.3499744130528601</v>
      </c>
      <c r="R812">
        <v>2</v>
      </c>
      <c r="S812">
        <v>2</v>
      </c>
      <c r="U812">
        <v>12</v>
      </c>
      <c r="V812">
        <v>4</v>
      </c>
      <c r="W812">
        <v>0</v>
      </c>
      <c r="X812">
        <v>3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1</v>
      </c>
      <c r="AE812">
        <v>1</v>
      </c>
      <c r="AF812">
        <v>2</v>
      </c>
      <c r="AG812" s="1">
        <f t="shared" si="12"/>
        <v>7.7368421052631753E-2</v>
      </c>
    </row>
    <row r="813" spans="1:33">
      <c r="A813">
        <v>77081</v>
      </c>
      <c r="B813">
        <v>1</v>
      </c>
      <c r="C813">
        <v>67</v>
      </c>
      <c r="D813">
        <v>3</v>
      </c>
      <c r="E813">
        <v>1</v>
      </c>
      <c r="F813">
        <v>1</v>
      </c>
      <c r="G813">
        <v>1</v>
      </c>
      <c r="H813">
        <v>4</v>
      </c>
      <c r="I813">
        <v>1</v>
      </c>
      <c r="J813">
        <v>36</v>
      </c>
      <c r="K813">
        <v>0.93</v>
      </c>
      <c r="L813">
        <v>117</v>
      </c>
      <c r="M813">
        <v>3.03</v>
      </c>
      <c r="N813">
        <v>43</v>
      </c>
      <c r="O813" s="1">
        <v>1.1108333333333333</v>
      </c>
      <c r="P813" s="2">
        <v>38.689938724823868</v>
      </c>
      <c r="Q813" s="1">
        <v>0.99949008372461678</v>
      </c>
      <c r="R813">
        <v>2</v>
      </c>
      <c r="S813">
        <v>1</v>
      </c>
      <c r="T813">
        <v>2</v>
      </c>
      <c r="U813">
        <v>9</v>
      </c>
      <c r="V813">
        <v>1</v>
      </c>
      <c r="W813">
        <v>3</v>
      </c>
      <c r="X813">
        <v>3</v>
      </c>
      <c r="Y813">
        <v>3</v>
      </c>
      <c r="Z813">
        <v>3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2</v>
      </c>
      <c r="AG813" s="1">
        <f t="shared" si="12"/>
        <v>0.18083333333333329</v>
      </c>
    </row>
    <row r="814" spans="1:33">
      <c r="A814">
        <v>77095</v>
      </c>
      <c r="B814">
        <v>1</v>
      </c>
      <c r="C814">
        <v>46</v>
      </c>
      <c r="D814">
        <v>3</v>
      </c>
      <c r="E814">
        <v>1</v>
      </c>
      <c r="F814">
        <v>2</v>
      </c>
      <c r="G814">
        <v>1</v>
      </c>
      <c r="H814">
        <v>4</v>
      </c>
      <c r="I814">
        <v>1</v>
      </c>
      <c r="J814">
        <v>52</v>
      </c>
      <c r="K814">
        <v>1.34</v>
      </c>
      <c r="L814">
        <v>165</v>
      </c>
      <c r="M814">
        <v>4.2699999999999996</v>
      </c>
      <c r="N814">
        <v>58</v>
      </c>
      <c r="O814" s="1">
        <v>1.4946153846153847</v>
      </c>
      <c r="P814" s="2">
        <v>49.378697088637665</v>
      </c>
      <c r="Q814" s="1">
        <v>1.2724510403610476</v>
      </c>
      <c r="R814">
        <v>1</v>
      </c>
      <c r="S814">
        <v>1</v>
      </c>
      <c r="T814">
        <v>2</v>
      </c>
      <c r="U814">
        <v>15</v>
      </c>
      <c r="V814">
        <v>2</v>
      </c>
      <c r="W814">
        <v>1</v>
      </c>
      <c r="X814">
        <v>3</v>
      </c>
      <c r="Y814">
        <v>3</v>
      </c>
      <c r="Z814">
        <v>2</v>
      </c>
      <c r="AA814">
        <v>0</v>
      </c>
      <c r="AB814">
        <v>0</v>
      </c>
      <c r="AC814">
        <v>0</v>
      </c>
      <c r="AD814">
        <v>2</v>
      </c>
      <c r="AE814">
        <v>1</v>
      </c>
      <c r="AF814">
        <v>2</v>
      </c>
      <c r="AG814" s="1">
        <f t="shared" si="12"/>
        <v>0.1546153846153846</v>
      </c>
    </row>
    <row r="815" spans="1:33">
      <c r="A815">
        <v>77097</v>
      </c>
      <c r="B815">
        <v>1</v>
      </c>
      <c r="C815">
        <v>25</v>
      </c>
      <c r="D815">
        <v>4</v>
      </c>
      <c r="E815">
        <v>2</v>
      </c>
      <c r="G815">
        <v>1</v>
      </c>
      <c r="H815">
        <v>3</v>
      </c>
      <c r="I815">
        <v>5</v>
      </c>
      <c r="J815">
        <v>67</v>
      </c>
      <c r="K815">
        <v>1.73</v>
      </c>
      <c r="L815">
        <v>172</v>
      </c>
      <c r="M815">
        <v>4.45</v>
      </c>
      <c r="N815">
        <v>68</v>
      </c>
      <c r="O815" s="1">
        <v>1.755820895522388</v>
      </c>
      <c r="P815" s="2">
        <v>68.150115047589409</v>
      </c>
      <c r="Q815" s="1">
        <v>1.7596970004825325</v>
      </c>
      <c r="R815">
        <v>2</v>
      </c>
      <c r="U815">
        <v>4</v>
      </c>
      <c r="V815">
        <v>1</v>
      </c>
      <c r="W815">
        <v>2</v>
      </c>
      <c r="AB815">
        <v>0</v>
      </c>
      <c r="AC815">
        <v>0</v>
      </c>
      <c r="AD815">
        <v>2</v>
      </c>
      <c r="AE815">
        <v>2</v>
      </c>
      <c r="AG815" s="1">
        <f t="shared" si="12"/>
        <v>2.5820895522387977E-2</v>
      </c>
    </row>
    <row r="816" spans="1:33">
      <c r="A816">
        <v>77098</v>
      </c>
      <c r="B816">
        <v>1</v>
      </c>
      <c r="C816">
        <v>34</v>
      </c>
      <c r="D816">
        <v>4</v>
      </c>
      <c r="E816">
        <v>2</v>
      </c>
      <c r="G816">
        <v>1</v>
      </c>
      <c r="H816">
        <v>5</v>
      </c>
      <c r="I816">
        <v>3</v>
      </c>
      <c r="J816">
        <v>47</v>
      </c>
      <c r="K816">
        <v>1.22</v>
      </c>
      <c r="L816">
        <v>232</v>
      </c>
      <c r="M816">
        <v>6</v>
      </c>
      <c r="N816">
        <v>45</v>
      </c>
      <c r="O816" s="1">
        <v>1.1680851063829787</v>
      </c>
      <c r="P816" s="2">
        <v>46.69557711050323</v>
      </c>
      <c r="Q816" s="1">
        <v>1.2120979590385945</v>
      </c>
      <c r="R816">
        <v>2</v>
      </c>
      <c r="U816">
        <v>15</v>
      </c>
      <c r="V816">
        <v>4</v>
      </c>
      <c r="W816">
        <v>3</v>
      </c>
      <c r="X816">
        <v>3</v>
      </c>
      <c r="Y816">
        <v>3</v>
      </c>
      <c r="Z816">
        <v>3</v>
      </c>
      <c r="AA816">
        <v>7</v>
      </c>
      <c r="AB816">
        <v>0</v>
      </c>
      <c r="AC816">
        <v>0</v>
      </c>
      <c r="AD816">
        <v>1</v>
      </c>
      <c r="AE816">
        <v>1</v>
      </c>
      <c r="AF816">
        <v>2</v>
      </c>
      <c r="AG816" s="1">
        <f t="shared" si="12"/>
        <v>-5.1914893617021285E-2</v>
      </c>
    </row>
    <row r="817" spans="1:33">
      <c r="A817">
        <v>77100</v>
      </c>
      <c r="B817">
        <v>1</v>
      </c>
      <c r="C817">
        <v>63</v>
      </c>
      <c r="D817">
        <v>1</v>
      </c>
      <c r="E817">
        <v>2</v>
      </c>
      <c r="G817">
        <v>2</v>
      </c>
      <c r="H817">
        <v>2</v>
      </c>
      <c r="I817">
        <v>1</v>
      </c>
      <c r="J817">
        <v>38</v>
      </c>
      <c r="K817">
        <v>0.98</v>
      </c>
      <c r="L817">
        <v>242</v>
      </c>
      <c r="M817">
        <v>6.26</v>
      </c>
      <c r="N817">
        <v>41</v>
      </c>
      <c r="O817" s="1">
        <v>1.0573684210526315</v>
      </c>
      <c r="P817" s="2">
        <v>39.770707211207409</v>
      </c>
      <c r="Q817" s="1">
        <v>1.0256656070258754</v>
      </c>
      <c r="R817">
        <v>1</v>
      </c>
      <c r="S817">
        <v>2</v>
      </c>
      <c r="U817">
        <v>10</v>
      </c>
      <c r="V817">
        <v>3</v>
      </c>
      <c r="W817">
        <v>0</v>
      </c>
      <c r="X817">
        <v>3</v>
      </c>
      <c r="Y817">
        <v>3</v>
      </c>
      <c r="Z817">
        <v>3</v>
      </c>
      <c r="AB817">
        <v>0</v>
      </c>
      <c r="AC817">
        <v>0</v>
      </c>
      <c r="AD817">
        <v>2</v>
      </c>
      <c r="AE817">
        <v>2</v>
      </c>
      <c r="AG817" s="1">
        <f t="shared" si="12"/>
        <v>7.7368421052631531E-2</v>
      </c>
    </row>
    <row r="818" spans="1:33">
      <c r="A818">
        <v>77105</v>
      </c>
      <c r="B818">
        <v>1</v>
      </c>
      <c r="C818">
        <v>76</v>
      </c>
      <c r="D818">
        <v>3</v>
      </c>
      <c r="E818">
        <v>1</v>
      </c>
      <c r="F818">
        <v>2</v>
      </c>
      <c r="G818">
        <v>1</v>
      </c>
      <c r="H818">
        <v>4</v>
      </c>
      <c r="I818">
        <v>1</v>
      </c>
      <c r="J818">
        <v>53</v>
      </c>
      <c r="K818">
        <v>1.37</v>
      </c>
      <c r="L818">
        <v>174</v>
      </c>
      <c r="M818">
        <v>4.5</v>
      </c>
      <c r="N818">
        <v>51</v>
      </c>
      <c r="O818" s="1">
        <v>1.318301886792453</v>
      </c>
      <c r="P818" s="2">
        <v>53.300008375473951</v>
      </c>
      <c r="Q818" s="1">
        <v>1.3777549334792323</v>
      </c>
      <c r="R818">
        <v>2</v>
      </c>
      <c r="S818">
        <v>2</v>
      </c>
      <c r="U818">
        <v>4</v>
      </c>
      <c r="V818">
        <v>3</v>
      </c>
      <c r="W818">
        <v>2</v>
      </c>
      <c r="X818">
        <v>3</v>
      </c>
      <c r="Y818">
        <v>2</v>
      </c>
      <c r="Z818">
        <v>1</v>
      </c>
      <c r="AA818">
        <v>1</v>
      </c>
      <c r="AB818">
        <v>2</v>
      </c>
      <c r="AC818">
        <v>0</v>
      </c>
      <c r="AD818">
        <v>1</v>
      </c>
      <c r="AE818">
        <v>1</v>
      </c>
      <c r="AF818">
        <v>2</v>
      </c>
      <c r="AG818" s="1">
        <f t="shared" si="12"/>
        <v>-5.1698113207547136E-2</v>
      </c>
    </row>
    <row r="819" spans="1:33">
      <c r="A819">
        <v>77109</v>
      </c>
      <c r="B819">
        <v>1</v>
      </c>
      <c r="C819">
        <v>38</v>
      </c>
      <c r="D819">
        <v>1</v>
      </c>
      <c r="E819">
        <v>2</v>
      </c>
      <c r="G819">
        <v>2</v>
      </c>
      <c r="H819">
        <v>2</v>
      </c>
      <c r="I819">
        <v>1</v>
      </c>
      <c r="J819">
        <v>60</v>
      </c>
      <c r="K819">
        <v>1.55</v>
      </c>
      <c r="L819">
        <v>206</v>
      </c>
      <c r="M819">
        <v>5.33</v>
      </c>
      <c r="N819">
        <v>54</v>
      </c>
      <c r="O819" s="1">
        <v>1.395</v>
      </c>
      <c r="P819" s="2">
        <v>65.040098798722028</v>
      </c>
      <c r="Q819" s="1">
        <v>1.680202552300319</v>
      </c>
      <c r="R819">
        <v>1</v>
      </c>
      <c r="U819">
        <v>7</v>
      </c>
      <c r="V819">
        <v>4</v>
      </c>
      <c r="W819">
        <v>3</v>
      </c>
      <c r="X819">
        <v>3</v>
      </c>
      <c r="Y819">
        <v>3</v>
      </c>
      <c r="Z819">
        <v>2</v>
      </c>
      <c r="AA819">
        <v>2</v>
      </c>
      <c r="AB819">
        <v>0</v>
      </c>
      <c r="AC819">
        <v>0</v>
      </c>
      <c r="AD819">
        <v>1</v>
      </c>
      <c r="AE819">
        <v>2</v>
      </c>
      <c r="AG819" s="1">
        <f t="shared" si="12"/>
        <v>-0.15500000000000003</v>
      </c>
    </row>
    <row r="820" spans="1:33">
      <c r="A820">
        <v>77111</v>
      </c>
      <c r="B820">
        <v>1</v>
      </c>
      <c r="C820">
        <v>61</v>
      </c>
      <c r="D820">
        <v>3</v>
      </c>
      <c r="E820">
        <v>1</v>
      </c>
      <c r="F820">
        <v>2</v>
      </c>
      <c r="G820">
        <v>1</v>
      </c>
      <c r="H820">
        <v>3</v>
      </c>
      <c r="I820">
        <v>1</v>
      </c>
      <c r="J820">
        <v>37</v>
      </c>
      <c r="K820">
        <v>0.96</v>
      </c>
      <c r="L820">
        <v>135</v>
      </c>
      <c r="M820">
        <v>3.49</v>
      </c>
      <c r="N820">
        <v>42</v>
      </c>
      <c r="O820" s="1">
        <v>1.0897297297297297</v>
      </c>
      <c r="P820" s="2">
        <v>39.220594603665788</v>
      </c>
      <c r="Q820" s="1">
        <v>1.0176154275545719</v>
      </c>
      <c r="R820">
        <v>1</v>
      </c>
      <c r="S820">
        <v>1</v>
      </c>
      <c r="T820">
        <v>2</v>
      </c>
      <c r="U820">
        <v>4</v>
      </c>
      <c r="V820">
        <v>4</v>
      </c>
      <c r="W820">
        <v>2</v>
      </c>
      <c r="X820">
        <v>3</v>
      </c>
      <c r="Y820">
        <v>3</v>
      </c>
      <c r="Z820">
        <v>1</v>
      </c>
      <c r="AB820">
        <v>0</v>
      </c>
      <c r="AC820">
        <v>0</v>
      </c>
      <c r="AD820">
        <v>1</v>
      </c>
      <c r="AE820">
        <v>1</v>
      </c>
      <c r="AF820">
        <v>1</v>
      </c>
      <c r="AG820" s="1">
        <f t="shared" si="12"/>
        <v>0.12972972972972974</v>
      </c>
    </row>
    <row r="821" spans="1:33">
      <c r="A821">
        <v>77116</v>
      </c>
      <c r="B821">
        <v>1</v>
      </c>
      <c r="C821">
        <v>21</v>
      </c>
      <c r="D821">
        <v>3</v>
      </c>
      <c r="E821">
        <v>2</v>
      </c>
      <c r="G821">
        <v>1</v>
      </c>
      <c r="H821">
        <v>2</v>
      </c>
      <c r="I821">
        <v>6</v>
      </c>
      <c r="J821">
        <v>45</v>
      </c>
      <c r="K821">
        <v>1.1599999999999999</v>
      </c>
      <c r="L821">
        <v>178</v>
      </c>
      <c r="M821">
        <v>4.5999999999999996</v>
      </c>
      <c r="N821">
        <v>54</v>
      </c>
      <c r="O821" s="1">
        <v>1.3919999999999999</v>
      </c>
      <c r="P821" s="2">
        <v>47.547028322077054</v>
      </c>
      <c r="Q821" s="1">
        <v>1.2256567300802084</v>
      </c>
      <c r="R821">
        <v>2</v>
      </c>
      <c r="U821">
        <v>6</v>
      </c>
      <c r="V821">
        <v>4</v>
      </c>
      <c r="W821">
        <v>3</v>
      </c>
      <c r="X821">
        <v>3</v>
      </c>
      <c r="Y821">
        <v>3</v>
      </c>
      <c r="Z821">
        <v>3</v>
      </c>
      <c r="AA821">
        <v>5</v>
      </c>
      <c r="AB821">
        <v>0</v>
      </c>
      <c r="AC821">
        <v>10</v>
      </c>
      <c r="AD821">
        <v>1</v>
      </c>
      <c r="AE821">
        <v>1</v>
      </c>
      <c r="AF821">
        <v>2</v>
      </c>
      <c r="AG821" s="1">
        <f t="shared" si="12"/>
        <v>0.23199999999999998</v>
      </c>
    </row>
    <row r="822" spans="1:33">
      <c r="A822">
        <v>77132</v>
      </c>
      <c r="B822">
        <v>1</v>
      </c>
      <c r="C822">
        <v>25</v>
      </c>
      <c r="D822">
        <v>6</v>
      </c>
      <c r="E822">
        <v>2</v>
      </c>
      <c r="G822">
        <v>1</v>
      </c>
      <c r="H822">
        <v>4</v>
      </c>
      <c r="I822">
        <v>5</v>
      </c>
      <c r="J822">
        <v>40</v>
      </c>
      <c r="K822">
        <v>1.03</v>
      </c>
      <c r="L822">
        <v>166</v>
      </c>
      <c r="M822">
        <v>4.29</v>
      </c>
      <c r="N822">
        <v>46</v>
      </c>
      <c r="O822" s="1">
        <v>1.1845000000000001</v>
      </c>
      <c r="P822" s="2">
        <v>35.050076470754256</v>
      </c>
      <c r="Q822" s="1">
        <v>0.90253946912192207</v>
      </c>
      <c r="R822">
        <v>2</v>
      </c>
      <c r="U822">
        <v>15</v>
      </c>
      <c r="V822">
        <v>4</v>
      </c>
      <c r="W822">
        <v>1</v>
      </c>
      <c r="X822">
        <v>3</v>
      </c>
      <c r="Y822">
        <v>3</v>
      </c>
      <c r="Z822">
        <v>1</v>
      </c>
      <c r="AA822">
        <v>7</v>
      </c>
      <c r="AB822">
        <v>0</v>
      </c>
      <c r="AC822">
        <v>0</v>
      </c>
      <c r="AD822">
        <v>1</v>
      </c>
      <c r="AE822">
        <v>2</v>
      </c>
      <c r="AG822" s="1">
        <f t="shared" si="12"/>
        <v>0.15450000000000008</v>
      </c>
    </row>
    <row r="823" spans="1:33">
      <c r="A823">
        <v>77140</v>
      </c>
      <c r="B823">
        <v>1</v>
      </c>
      <c r="C823">
        <v>58</v>
      </c>
      <c r="D823">
        <v>1</v>
      </c>
      <c r="E823">
        <v>1</v>
      </c>
      <c r="F823">
        <v>1</v>
      </c>
      <c r="G823">
        <v>1</v>
      </c>
      <c r="H823">
        <v>4</v>
      </c>
      <c r="I823">
        <v>3</v>
      </c>
      <c r="J823">
        <v>31</v>
      </c>
      <c r="K823">
        <v>0.8</v>
      </c>
      <c r="L823">
        <v>195</v>
      </c>
      <c r="M823">
        <v>5.04</v>
      </c>
      <c r="N823">
        <v>40</v>
      </c>
      <c r="O823" s="1">
        <v>1.032258064516129</v>
      </c>
      <c r="P823" s="2">
        <v>26.105608901802952</v>
      </c>
      <c r="Q823" s="1">
        <v>0.67369313294975364</v>
      </c>
      <c r="R823">
        <v>2</v>
      </c>
      <c r="S823">
        <v>2</v>
      </c>
      <c r="U823">
        <v>7</v>
      </c>
      <c r="V823">
        <v>3</v>
      </c>
      <c r="W823">
        <v>0</v>
      </c>
      <c r="AA823">
        <v>7</v>
      </c>
      <c r="AB823">
        <v>0</v>
      </c>
      <c r="AC823">
        <v>30</v>
      </c>
      <c r="AD823">
        <v>1</v>
      </c>
      <c r="AE823">
        <v>1</v>
      </c>
      <c r="AF823">
        <v>2</v>
      </c>
      <c r="AG823" s="1">
        <f t="shared" si="12"/>
        <v>0.23225806451612896</v>
      </c>
    </row>
    <row r="824" spans="1:33">
      <c r="A824">
        <v>77147</v>
      </c>
      <c r="B824">
        <v>1</v>
      </c>
      <c r="C824">
        <v>45</v>
      </c>
      <c r="D824">
        <v>6</v>
      </c>
      <c r="E824">
        <v>2</v>
      </c>
      <c r="G824">
        <v>2</v>
      </c>
      <c r="H824">
        <v>3</v>
      </c>
      <c r="I824">
        <v>1</v>
      </c>
      <c r="J824">
        <v>42</v>
      </c>
      <c r="K824">
        <v>1.0900000000000001</v>
      </c>
      <c r="L824">
        <v>203</v>
      </c>
      <c r="M824">
        <v>5.25</v>
      </c>
      <c r="N824">
        <v>36</v>
      </c>
      <c r="O824" s="1">
        <v>0.93428571428571439</v>
      </c>
      <c r="P824" s="2">
        <v>44.567374179425435</v>
      </c>
      <c r="Q824" s="1">
        <v>1.1566294727517554</v>
      </c>
      <c r="R824">
        <v>2</v>
      </c>
      <c r="S824">
        <v>2</v>
      </c>
      <c r="U824">
        <v>9</v>
      </c>
      <c r="V824">
        <v>2</v>
      </c>
      <c r="W824">
        <v>0</v>
      </c>
      <c r="AA824">
        <v>0</v>
      </c>
      <c r="AB824">
        <v>0</v>
      </c>
      <c r="AC824">
        <v>0</v>
      </c>
      <c r="AD824">
        <v>1</v>
      </c>
      <c r="AE824">
        <v>1</v>
      </c>
      <c r="AF824">
        <v>2</v>
      </c>
      <c r="AG824" s="1">
        <f t="shared" si="12"/>
        <v>-0.15571428571428569</v>
      </c>
    </row>
    <row r="825" spans="1:33">
      <c r="A825">
        <v>77150</v>
      </c>
      <c r="B825">
        <v>1</v>
      </c>
      <c r="C825">
        <v>31</v>
      </c>
      <c r="D825">
        <v>3</v>
      </c>
      <c r="E825">
        <v>2</v>
      </c>
      <c r="G825">
        <v>1</v>
      </c>
      <c r="H825">
        <v>4</v>
      </c>
      <c r="I825">
        <v>1</v>
      </c>
      <c r="J825">
        <v>28</v>
      </c>
      <c r="K825">
        <v>0.72</v>
      </c>
      <c r="L825">
        <v>233</v>
      </c>
      <c r="M825">
        <v>6.03</v>
      </c>
      <c r="N825">
        <v>31</v>
      </c>
      <c r="O825" s="1">
        <v>0.79714285714285715</v>
      </c>
      <c r="P825" s="2">
        <v>30.54706432733272</v>
      </c>
      <c r="Q825" s="1">
        <v>0.78549593984569843</v>
      </c>
      <c r="R825">
        <v>2</v>
      </c>
      <c r="U825">
        <v>15</v>
      </c>
      <c r="V825">
        <v>3</v>
      </c>
      <c r="W825">
        <v>2</v>
      </c>
      <c r="X825">
        <v>1</v>
      </c>
      <c r="Y825">
        <v>2</v>
      </c>
      <c r="Z825">
        <v>2</v>
      </c>
      <c r="AA825">
        <v>1</v>
      </c>
      <c r="AB825">
        <v>0</v>
      </c>
      <c r="AC825">
        <v>0</v>
      </c>
      <c r="AD825">
        <v>1</v>
      </c>
      <c r="AE825">
        <v>2</v>
      </c>
      <c r="AG825" s="1">
        <f t="shared" si="12"/>
        <v>7.714285714285718E-2</v>
      </c>
    </row>
    <row r="826" spans="1:33">
      <c r="A826">
        <v>77151</v>
      </c>
      <c r="B826">
        <v>1</v>
      </c>
      <c r="C826">
        <v>34</v>
      </c>
      <c r="D826">
        <v>3</v>
      </c>
      <c r="E826">
        <v>2</v>
      </c>
      <c r="G826">
        <v>1</v>
      </c>
      <c r="H826">
        <v>5</v>
      </c>
      <c r="I826">
        <v>1</v>
      </c>
      <c r="J826">
        <v>43</v>
      </c>
      <c r="K826">
        <v>1.1100000000000001</v>
      </c>
      <c r="L826">
        <v>205</v>
      </c>
      <c r="M826">
        <v>5.3</v>
      </c>
      <c r="N826">
        <v>46</v>
      </c>
      <c r="O826" s="1">
        <v>1.1874418604651162</v>
      </c>
      <c r="P826" s="2">
        <v>46.110623027716542</v>
      </c>
      <c r="Q826" s="1">
        <v>1.1902974781573341</v>
      </c>
      <c r="R826">
        <v>2</v>
      </c>
      <c r="U826">
        <v>4</v>
      </c>
      <c r="V826">
        <v>3</v>
      </c>
      <c r="W826">
        <v>0</v>
      </c>
      <c r="AA826">
        <v>4</v>
      </c>
      <c r="AB826">
        <v>0</v>
      </c>
      <c r="AC826">
        <v>0</v>
      </c>
      <c r="AD826">
        <v>1</v>
      </c>
      <c r="AE826">
        <v>2</v>
      </c>
      <c r="AG826" s="1">
        <f t="shared" si="12"/>
        <v>7.7441860465116141E-2</v>
      </c>
    </row>
    <row r="827" spans="1:33">
      <c r="A827">
        <v>77156</v>
      </c>
      <c r="B827">
        <v>1</v>
      </c>
      <c r="C827">
        <v>30</v>
      </c>
      <c r="D827">
        <v>3</v>
      </c>
      <c r="E827">
        <v>2</v>
      </c>
      <c r="G827">
        <v>1</v>
      </c>
      <c r="H827">
        <v>4</v>
      </c>
      <c r="I827">
        <v>5</v>
      </c>
      <c r="J827">
        <v>39</v>
      </c>
      <c r="K827">
        <v>1.01</v>
      </c>
      <c r="L827">
        <v>169</v>
      </c>
      <c r="M827">
        <v>4.37</v>
      </c>
      <c r="N827">
        <v>38</v>
      </c>
      <c r="O827" s="1">
        <v>0.98410256410256414</v>
      </c>
      <c r="P827" s="2">
        <v>37.624014112626973</v>
      </c>
      <c r="Q827" s="1">
        <v>0.97436549368598058</v>
      </c>
      <c r="R827">
        <v>2</v>
      </c>
      <c r="U827">
        <v>8</v>
      </c>
      <c r="V827">
        <v>4</v>
      </c>
      <c r="W827">
        <v>1</v>
      </c>
      <c r="AA827">
        <v>8</v>
      </c>
      <c r="AB827">
        <v>9</v>
      </c>
      <c r="AC827">
        <v>0</v>
      </c>
      <c r="AD827">
        <v>1</v>
      </c>
      <c r="AE827">
        <v>2</v>
      </c>
      <c r="AG827" s="1">
        <f t="shared" si="12"/>
        <v>-2.5897435897435872E-2</v>
      </c>
    </row>
    <row r="828" spans="1:33">
      <c r="A828">
        <v>77160</v>
      </c>
      <c r="B828">
        <v>1</v>
      </c>
      <c r="C828">
        <v>52</v>
      </c>
      <c r="D828">
        <v>3</v>
      </c>
      <c r="E828">
        <v>2</v>
      </c>
      <c r="G828">
        <v>1</v>
      </c>
      <c r="H828">
        <v>5</v>
      </c>
      <c r="I828">
        <v>1</v>
      </c>
      <c r="J828">
        <v>48</v>
      </c>
      <c r="K828">
        <v>1.24</v>
      </c>
      <c r="L828">
        <v>136</v>
      </c>
      <c r="M828">
        <v>3.52</v>
      </c>
      <c r="N828">
        <v>53</v>
      </c>
      <c r="O828" s="1">
        <v>1.3691666666666666</v>
      </c>
      <c r="P828" s="2">
        <v>46.152394437309972</v>
      </c>
      <c r="Q828" s="1">
        <v>1.1922701896305077</v>
      </c>
      <c r="R828">
        <v>2</v>
      </c>
      <c r="S828">
        <v>2</v>
      </c>
      <c r="U828">
        <v>7</v>
      </c>
      <c r="V828">
        <v>4</v>
      </c>
      <c r="W828">
        <v>1</v>
      </c>
      <c r="X828">
        <v>3</v>
      </c>
      <c r="Y828">
        <v>2</v>
      </c>
      <c r="Z828">
        <v>1</v>
      </c>
      <c r="AA828">
        <v>1</v>
      </c>
      <c r="AB828">
        <v>10</v>
      </c>
      <c r="AC828">
        <v>10</v>
      </c>
      <c r="AD828">
        <v>1</v>
      </c>
      <c r="AE828">
        <v>1</v>
      </c>
      <c r="AF828">
        <v>2</v>
      </c>
      <c r="AG828" s="1">
        <f t="shared" si="12"/>
        <v>0.12916666666666665</v>
      </c>
    </row>
    <row r="829" spans="1:33">
      <c r="A829">
        <v>77172</v>
      </c>
      <c r="B829">
        <v>1</v>
      </c>
      <c r="C829">
        <v>42</v>
      </c>
      <c r="D829">
        <v>6</v>
      </c>
      <c r="E829">
        <v>2</v>
      </c>
      <c r="G829">
        <v>2</v>
      </c>
      <c r="H829">
        <v>4</v>
      </c>
      <c r="I829">
        <v>1</v>
      </c>
      <c r="J829">
        <v>43</v>
      </c>
      <c r="K829">
        <v>1.1100000000000001</v>
      </c>
      <c r="L829">
        <v>164</v>
      </c>
      <c r="M829">
        <v>4.24</v>
      </c>
      <c r="N829">
        <v>49</v>
      </c>
      <c r="O829" s="1">
        <v>1.2648837209302328</v>
      </c>
      <c r="P829" s="2">
        <v>42.360397226675289</v>
      </c>
      <c r="Q829" s="1">
        <v>1.0934893237583623</v>
      </c>
      <c r="R829">
        <v>1</v>
      </c>
      <c r="S829">
        <v>2</v>
      </c>
      <c r="U829">
        <v>77</v>
      </c>
      <c r="V829">
        <v>3</v>
      </c>
      <c r="W829">
        <v>2</v>
      </c>
      <c r="X829">
        <v>2</v>
      </c>
      <c r="Y829">
        <v>0</v>
      </c>
      <c r="Z829">
        <v>2</v>
      </c>
      <c r="AA829">
        <v>2</v>
      </c>
      <c r="AB829">
        <v>0</v>
      </c>
      <c r="AC829">
        <v>0</v>
      </c>
      <c r="AD829">
        <v>1</v>
      </c>
      <c r="AE829">
        <v>1</v>
      </c>
      <c r="AF829">
        <v>2</v>
      </c>
      <c r="AG829" s="1">
        <f t="shared" si="12"/>
        <v>0.15488372093023273</v>
      </c>
    </row>
    <row r="830" spans="1:33">
      <c r="A830">
        <v>77174</v>
      </c>
      <c r="B830">
        <v>1</v>
      </c>
      <c r="C830">
        <v>22</v>
      </c>
      <c r="D830">
        <v>2</v>
      </c>
      <c r="E830">
        <v>2</v>
      </c>
      <c r="G830">
        <v>1</v>
      </c>
      <c r="H830">
        <v>3</v>
      </c>
      <c r="I830">
        <v>5</v>
      </c>
      <c r="J830">
        <v>42</v>
      </c>
      <c r="K830">
        <v>1.0900000000000001</v>
      </c>
      <c r="L830">
        <v>185</v>
      </c>
      <c r="M830">
        <v>4.78</v>
      </c>
      <c r="N830">
        <v>44</v>
      </c>
      <c r="O830" s="1">
        <v>1.141904761904762</v>
      </c>
      <c r="P830" s="2">
        <v>39.175948541574222</v>
      </c>
      <c r="Q830" s="1">
        <v>1.0167091407218072</v>
      </c>
      <c r="R830">
        <v>1</v>
      </c>
      <c r="U830">
        <v>12</v>
      </c>
      <c r="V830">
        <v>4</v>
      </c>
      <c r="W830">
        <v>1</v>
      </c>
      <c r="AA830">
        <v>10</v>
      </c>
      <c r="AB830">
        <v>4</v>
      </c>
      <c r="AC830">
        <v>0</v>
      </c>
      <c r="AD830">
        <v>1</v>
      </c>
      <c r="AE830">
        <v>1</v>
      </c>
      <c r="AF830">
        <v>2</v>
      </c>
      <c r="AG830" s="1">
        <f t="shared" si="12"/>
        <v>5.1904761904761898E-2</v>
      </c>
    </row>
    <row r="831" spans="1:33">
      <c r="A831">
        <v>77177</v>
      </c>
      <c r="B831">
        <v>1</v>
      </c>
      <c r="C831">
        <v>48</v>
      </c>
      <c r="D831">
        <v>3</v>
      </c>
      <c r="E831">
        <v>2</v>
      </c>
      <c r="G831">
        <v>1</v>
      </c>
      <c r="H831">
        <v>3</v>
      </c>
      <c r="I831">
        <v>1</v>
      </c>
      <c r="J831">
        <v>30</v>
      </c>
      <c r="K831">
        <v>0.78</v>
      </c>
      <c r="L831">
        <v>225</v>
      </c>
      <c r="M831">
        <v>5.82</v>
      </c>
      <c r="N831">
        <v>31</v>
      </c>
      <c r="O831" s="1">
        <v>0.80599999999999994</v>
      </c>
      <c r="P831" s="2">
        <v>31.198256233299482</v>
      </c>
      <c r="Q831" s="1">
        <v>0.81115466206578657</v>
      </c>
      <c r="R831">
        <v>2</v>
      </c>
      <c r="S831">
        <v>1</v>
      </c>
      <c r="T831">
        <v>2</v>
      </c>
      <c r="U831">
        <v>14</v>
      </c>
      <c r="V831">
        <v>4</v>
      </c>
      <c r="W831">
        <v>0</v>
      </c>
      <c r="AA831">
        <v>0</v>
      </c>
      <c r="AB831">
        <v>0</v>
      </c>
      <c r="AC831">
        <v>5</v>
      </c>
      <c r="AD831">
        <v>1</v>
      </c>
      <c r="AE831">
        <v>1</v>
      </c>
      <c r="AF831">
        <v>2</v>
      </c>
      <c r="AG831" s="1">
        <f t="shared" si="12"/>
        <v>2.5999999999999912E-2</v>
      </c>
    </row>
    <row r="832" spans="1:33">
      <c r="A832">
        <v>77192</v>
      </c>
      <c r="B832">
        <v>1</v>
      </c>
      <c r="C832">
        <v>57</v>
      </c>
      <c r="D832">
        <v>3</v>
      </c>
      <c r="E832">
        <v>1</v>
      </c>
      <c r="F832">
        <v>2</v>
      </c>
      <c r="G832">
        <v>1</v>
      </c>
      <c r="H832">
        <v>4</v>
      </c>
      <c r="I832">
        <v>1</v>
      </c>
      <c r="J832">
        <v>29</v>
      </c>
      <c r="K832">
        <v>0.75</v>
      </c>
      <c r="L832">
        <v>152</v>
      </c>
      <c r="M832">
        <v>3.93</v>
      </c>
      <c r="N832">
        <v>29</v>
      </c>
      <c r="O832" s="1">
        <v>0.75</v>
      </c>
      <c r="P832" s="2">
        <v>39.517582171976137</v>
      </c>
      <c r="Q832" s="1">
        <v>1.0220064354821417</v>
      </c>
      <c r="R832">
        <v>1</v>
      </c>
      <c r="S832">
        <v>2</v>
      </c>
      <c r="U832">
        <v>7</v>
      </c>
      <c r="V832">
        <v>3</v>
      </c>
      <c r="W832">
        <v>3</v>
      </c>
      <c r="X832">
        <v>3</v>
      </c>
      <c r="Y832">
        <v>3</v>
      </c>
      <c r="Z832">
        <v>3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2</v>
      </c>
      <c r="AG832" s="1">
        <f t="shared" si="12"/>
        <v>0</v>
      </c>
    </row>
    <row r="833" spans="1:33">
      <c r="A833">
        <v>77194</v>
      </c>
      <c r="B833">
        <v>1</v>
      </c>
      <c r="C833">
        <v>60</v>
      </c>
      <c r="D833">
        <v>4</v>
      </c>
      <c r="E833">
        <v>2</v>
      </c>
      <c r="G833">
        <v>1</v>
      </c>
      <c r="H833">
        <v>2</v>
      </c>
      <c r="I833">
        <v>5</v>
      </c>
      <c r="J833">
        <v>40</v>
      </c>
      <c r="K833">
        <v>1.03</v>
      </c>
      <c r="L833">
        <v>230</v>
      </c>
      <c r="M833">
        <v>5.95</v>
      </c>
      <c r="N833">
        <v>36</v>
      </c>
      <c r="O833" s="1">
        <v>0.92699999999999994</v>
      </c>
      <c r="P833" s="2">
        <v>43.417721993538819</v>
      </c>
      <c r="Q833" s="1">
        <v>1.1180063413336245</v>
      </c>
      <c r="R833">
        <v>2</v>
      </c>
      <c r="S833">
        <v>2</v>
      </c>
      <c r="U833">
        <v>3</v>
      </c>
      <c r="V833">
        <v>3</v>
      </c>
      <c r="W833">
        <v>1</v>
      </c>
      <c r="X833">
        <v>2</v>
      </c>
      <c r="Y833">
        <v>3</v>
      </c>
      <c r="Z833">
        <v>2</v>
      </c>
      <c r="AA833">
        <v>2</v>
      </c>
      <c r="AB833">
        <v>2</v>
      </c>
      <c r="AC833">
        <v>1</v>
      </c>
      <c r="AD833">
        <v>1</v>
      </c>
      <c r="AE833">
        <v>1</v>
      </c>
      <c r="AF833">
        <v>2</v>
      </c>
      <c r="AG833" s="1">
        <f t="shared" si="12"/>
        <v>-0.10300000000000009</v>
      </c>
    </row>
    <row r="834" spans="1:33">
      <c r="A834">
        <v>77196</v>
      </c>
      <c r="B834">
        <v>1</v>
      </c>
      <c r="C834">
        <v>41</v>
      </c>
      <c r="D834">
        <v>3</v>
      </c>
      <c r="E834">
        <v>2</v>
      </c>
      <c r="G834">
        <v>1</v>
      </c>
      <c r="H834">
        <v>4</v>
      </c>
      <c r="I834">
        <v>1</v>
      </c>
      <c r="J834">
        <v>30</v>
      </c>
      <c r="K834">
        <v>0.78</v>
      </c>
      <c r="L834">
        <v>241</v>
      </c>
      <c r="M834">
        <v>6.23</v>
      </c>
      <c r="N834">
        <v>27</v>
      </c>
      <c r="O834" s="1">
        <v>0.70200000000000007</v>
      </c>
      <c r="P834" s="2">
        <v>37.776707703135401</v>
      </c>
      <c r="Q834" s="1">
        <v>0.98219440028152039</v>
      </c>
      <c r="R834">
        <v>2</v>
      </c>
      <c r="S834">
        <v>1</v>
      </c>
      <c r="T834">
        <v>2</v>
      </c>
      <c r="U834">
        <v>9</v>
      </c>
      <c r="V834">
        <v>5</v>
      </c>
      <c r="W834">
        <v>3</v>
      </c>
      <c r="X834">
        <v>3</v>
      </c>
      <c r="Y834">
        <v>3</v>
      </c>
      <c r="Z834">
        <v>3</v>
      </c>
      <c r="AA834">
        <v>3</v>
      </c>
      <c r="AB834">
        <v>0</v>
      </c>
      <c r="AC834">
        <v>0</v>
      </c>
      <c r="AD834">
        <v>1</v>
      </c>
      <c r="AE834">
        <v>1</v>
      </c>
      <c r="AF834">
        <v>2</v>
      </c>
      <c r="AG834" s="1">
        <f t="shared" si="12"/>
        <v>-7.7999999999999958E-2</v>
      </c>
    </row>
    <row r="835" spans="1:33">
      <c r="A835">
        <v>77211</v>
      </c>
      <c r="B835">
        <v>1</v>
      </c>
      <c r="C835">
        <v>73</v>
      </c>
      <c r="D835">
        <v>6</v>
      </c>
      <c r="E835">
        <v>2</v>
      </c>
      <c r="G835">
        <v>2</v>
      </c>
      <c r="H835">
        <v>5</v>
      </c>
      <c r="I835">
        <v>2</v>
      </c>
      <c r="J835">
        <v>44</v>
      </c>
      <c r="K835">
        <v>1.1399999999999999</v>
      </c>
      <c r="L835">
        <v>158</v>
      </c>
      <c r="M835">
        <v>4.09</v>
      </c>
      <c r="N835">
        <v>46</v>
      </c>
      <c r="O835" s="1">
        <v>1.1918181818181817</v>
      </c>
      <c r="P835" s="2">
        <v>49.06586673033204</v>
      </c>
      <c r="Q835" s="1">
        <v>1.2712520016495119</v>
      </c>
      <c r="R835">
        <v>1</v>
      </c>
      <c r="S835">
        <v>1</v>
      </c>
      <c r="T835">
        <v>2</v>
      </c>
      <c r="U835">
        <v>2</v>
      </c>
      <c r="V835">
        <v>3</v>
      </c>
      <c r="W835">
        <v>0</v>
      </c>
      <c r="AA835">
        <v>0</v>
      </c>
      <c r="AB835">
        <v>4</v>
      </c>
      <c r="AC835">
        <v>0</v>
      </c>
      <c r="AD835">
        <v>1</v>
      </c>
      <c r="AE835">
        <v>1</v>
      </c>
      <c r="AF835">
        <v>2</v>
      </c>
      <c r="AG835" s="1">
        <f t="shared" ref="AG835:AG898" si="13">O:O-K:K</f>
        <v>5.1818181818181763E-2</v>
      </c>
    </row>
    <row r="836" spans="1:33">
      <c r="A836">
        <v>77212</v>
      </c>
      <c r="B836">
        <v>1</v>
      </c>
      <c r="C836">
        <v>80</v>
      </c>
      <c r="D836">
        <v>3</v>
      </c>
      <c r="E836">
        <v>1</v>
      </c>
      <c r="F836">
        <v>1</v>
      </c>
      <c r="G836">
        <v>1</v>
      </c>
      <c r="H836">
        <v>4</v>
      </c>
      <c r="I836">
        <v>2</v>
      </c>
      <c r="J836">
        <v>48</v>
      </c>
      <c r="K836">
        <v>1.24</v>
      </c>
      <c r="L836">
        <v>144</v>
      </c>
      <c r="M836">
        <v>3.72</v>
      </c>
      <c r="N836">
        <v>47</v>
      </c>
      <c r="O836" s="1">
        <v>1.2141666666666666</v>
      </c>
      <c r="P836" s="2">
        <v>48.502439842931537</v>
      </c>
      <c r="Q836" s="1">
        <v>1.252979695942398</v>
      </c>
      <c r="R836">
        <v>1</v>
      </c>
      <c r="S836">
        <v>2</v>
      </c>
      <c r="U836">
        <v>6</v>
      </c>
      <c r="V836">
        <v>1</v>
      </c>
      <c r="W836">
        <v>2</v>
      </c>
      <c r="X836">
        <v>4</v>
      </c>
      <c r="Y836">
        <v>4</v>
      </c>
      <c r="Z836">
        <v>4</v>
      </c>
      <c r="AB836">
        <v>0</v>
      </c>
      <c r="AC836">
        <v>4</v>
      </c>
      <c r="AD836">
        <v>2</v>
      </c>
      <c r="AE836">
        <v>1</v>
      </c>
      <c r="AF836">
        <v>2</v>
      </c>
      <c r="AG836" s="1">
        <f t="shared" si="13"/>
        <v>-2.5833333333333375E-2</v>
      </c>
    </row>
    <row r="837" spans="1:33">
      <c r="A837">
        <v>77213</v>
      </c>
      <c r="B837">
        <v>1</v>
      </c>
      <c r="C837">
        <v>24</v>
      </c>
      <c r="D837">
        <v>3</v>
      </c>
      <c r="E837">
        <v>1</v>
      </c>
      <c r="F837">
        <v>1</v>
      </c>
      <c r="G837">
        <v>1</v>
      </c>
      <c r="H837">
        <v>4</v>
      </c>
      <c r="I837">
        <v>5</v>
      </c>
      <c r="J837">
        <v>28</v>
      </c>
      <c r="K837">
        <v>0.72</v>
      </c>
      <c r="L837">
        <v>157</v>
      </c>
      <c r="M837">
        <v>4.0599999999999996</v>
      </c>
      <c r="N837">
        <v>37</v>
      </c>
      <c r="O837" s="1">
        <v>0.9514285714285714</v>
      </c>
      <c r="P837" s="2">
        <v>33.340488028940882</v>
      </c>
      <c r="Q837" s="1">
        <v>0.85732683502990847</v>
      </c>
      <c r="R837">
        <v>1</v>
      </c>
      <c r="U837">
        <v>14</v>
      </c>
      <c r="V837">
        <v>2</v>
      </c>
      <c r="W837">
        <v>1</v>
      </c>
      <c r="X837">
        <v>3</v>
      </c>
      <c r="Y837">
        <v>3</v>
      </c>
      <c r="Z837">
        <v>1</v>
      </c>
      <c r="AB837">
        <v>1</v>
      </c>
      <c r="AC837">
        <v>3</v>
      </c>
      <c r="AD837">
        <v>1</v>
      </c>
      <c r="AE837">
        <v>1</v>
      </c>
      <c r="AF837">
        <v>2</v>
      </c>
      <c r="AG837" s="1">
        <f t="shared" si="13"/>
        <v>0.23142857142857143</v>
      </c>
    </row>
    <row r="838" spans="1:33">
      <c r="A838">
        <v>77215</v>
      </c>
      <c r="B838">
        <v>1</v>
      </c>
      <c r="C838">
        <v>38</v>
      </c>
      <c r="D838">
        <v>1</v>
      </c>
      <c r="E838">
        <v>2</v>
      </c>
      <c r="G838">
        <v>2</v>
      </c>
      <c r="H838">
        <v>4</v>
      </c>
      <c r="I838">
        <v>1</v>
      </c>
      <c r="J838">
        <v>32</v>
      </c>
      <c r="K838">
        <v>0.83</v>
      </c>
      <c r="L838">
        <v>190</v>
      </c>
      <c r="M838">
        <v>4.91</v>
      </c>
      <c r="N838">
        <v>42</v>
      </c>
      <c r="O838" s="1">
        <v>1.089375</v>
      </c>
      <c r="P838" s="2">
        <v>37.996452857048524</v>
      </c>
      <c r="Q838" s="1">
        <v>0.98553299597969601</v>
      </c>
      <c r="R838">
        <v>1</v>
      </c>
      <c r="U838">
        <v>7</v>
      </c>
      <c r="V838">
        <v>4</v>
      </c>
      <c r="W838">
        <v>1</v>
      </c>
      <c r="AA838">
        <v>4</v>
      </c>
      <c r="AB838">
        <v>4</v>
      </c>
      <c r="AC838">
        <v>0</v>
      </c>
      <c r="AD838">
        <v>1</v>
      </c>
      <c r="AE838">
        <v>1</v>
      </c>
      <c r="AF838">
        <v>2</v>
      </c>
      <c r="AG838" s="1">
        <f t="shared" si="13"/>
        <v>0.25937500000000002</v>
      </c>
    </row>
    <row r="839" spans="1:33">
      <c r="A839">
        <v>77228</v>
      </c>
      <c r="B839">
        <v>1</v>
      </c>
      <c r="C839">
        <v>27</v>
      </c>
      <c r="D839">
        <v>3</v>
      </c>
      <c r="E839">
        <v>2</v>
      </c>
      <c r="G839">
        <v>1</v>
      </c>
      <c r="H839">
        <v>2</v>
      </c>
      <c r="I839">
        <v>1</v>
      </c>
      <c r="J839">
        <v>24</v>
      </c>
      <c r="K839">
        <v>0.62</v>
      </c>
      <c r="L839">
        <v>212</v>
      </c>
      <c r="M839">
        <v>5.48</v>
      </c>
      <c r="N839">
        <v>31</v>
      </c>
      <c r="O839" s="1">
        <v>0.80083333333333329</v>
      </c>
      <c r="P839" s="2">
        <v>23.553648361940123</v>
      </c>
      <c r="Q839" s="1">
        <v>0.60846924935011981</v>
      </c>
      <c r="R839">
        <v>2</v>
      </c>
      <c r="U839">
        <v>10</v>
      </c>
      <c r="V839">
        <v>3</v>
      </c>
      <c r="W839">
        <v>0</v>
      </c>
      <c r="X839">
        <v>3</v>
      </c>
      <c r="Y839">
        <v>3</v>
      </c>
      <c r="Z839">
        <v>3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1</v>
      </c>
      <c r="AG839" s="1">
        <f t="shared" si="13"/>
        <v>0.18083333333333329</v>
      </c>
    </row>
    <row r="840" spans="1:33">
      <c r="A840">
        <v>77229</v>
      </c>
      <c r="B840">
        <v>1</v>
      </c>
      <c r="C840">
        <v>48</v>
      </c>
      <c r="D840">
        <v>4</v>
      </c>
      <c r="E840">
        <v>1</v>
      </c>
      <c r="F840">
        <v>1</v>
      </c>
      <c r="G840">
        <v>1</v>
      </c>
      <c r="H840">
        <v>5</v>
      </c>
      <c r="I840">
        <v>1</v>
      </c>
      <c r="J840">
        <v>32</v>
      </c>
      <c r="K840">
        <v>0.83</v>
      </c>
      <c r="L840">
        <v>218</v>
      </c>
      <c r="M840">
        <v>5.64</v>
      </c>
      <c r="N840">
        <v>28</v>
      </c>
      <c r="O840" s="1">
        <v>0.72624999999999995</v>
      </c>
      <c r="P840" s="2">
        <v>39.374462781883722</v>
      </c>
      <c r="Q840" s="1">
        <v>1.0212751284051089</v>
      </c>
      <c r="R840">
        <v>1</v>
      </c>
      <c r="S840">
        <v>2</v>
      </c>
      <c r="U840">
        <v>15</v>
      </c>
      <c r="V840">
        <v>2</v>
      </c>
      <c r="W840">
        <v>0</v>
      </c>
      <c r="X840">
        <v>3</v>
      </c>
      <c r="Y840">
        <v>3</v>
      </c>
      <c r="Z840">
        <v>3</v>
      </c>
      <c r="AA840">
        <v>3</v>
      </c>
      <c r="AB840">
        <v>0</v>
      </c>
      <c r="AC840">
        <v>0</v>
      </c>
      <c r="AD840">
        <v>1</v>
      </c>
      <c r="AE840">
        <v>1</v>
      </c>
      <c r="AF840">
        <v>2</v>
      </c>
      <c r="AG840" s="1">
        <f t="shared" si="13"/>
        <v>-0.10375000000000001</v>
      </c>
    </row>
    <row r="841" spans="1:33">
      <c r="A841">
        <v>77232</v>
      </c>
      <c r="B841">
        <v>1</v>
      </c>
      <c r="C841">
        <v>73</v>
      </c>
      <c r="D841">
        <v>3</v>
      </c>
      <c r="E841">
        <v>1</v>
      </c>
      <c r="F841">
        <v>1</v>
      </c>
      <c r="G841">
        <v>1</v>
      </c>
      <c r="H841">
        <v>4</v>
      </c>
      <c r="I841">
        <v>1</v>
      </c>
      <c r="J841">
        <v>40</v>
      </c>
      <c r="K841">
        <v>1.03</v>
      </c>
      <c r="L841">
        <v>152</v>
      </c>
      <c r="M841">
        <v>3.93</v>
      </c>
      <c r="N841">
        <v>34</v>
      </c>
      <c r="O841" s="1">
        <v>0.87550000000000006</v>
      </c>
      <c r="P841" s="2">
        <v>41.67242025914755</v>
      </c>
      <c r="Q841" s="1">
        <v>1.0730648216730496</v>
      </c>
      <c r="R841">
        <v>1</v>
      </c>
      <c r="S841">
        <v>2</v>
      </c>
      <c r="U841">
        <v>7</v>
      </c>
      <c r="V841">
        <v>3</v>
      </c>
      <c r="W841">
        <v>2</v>
      </c>
      <c r="X841">
        <v>3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1</v>
      </c>
      <c r="AE841">
        <v>2</v>
      </c>
      <c r="AF841">
        <v>2</v>
      </c>
      <c r="AG841" s="1">
        <f t="shared" si="13"/>
        <v>-0.15449999999999997</v>
      </c>
    </row>
    <row r="842" spans="1:33">
      <c r="A842">
        <v>77240</v>
      </c>
      <c r="B842">
        <v>1</v>
      </c>
      <c r="C842">
        <v>35</v>
      </c>
      <c r="D842">
        <v>3</v>
      </c>
      <c r="E842">
        <v>2</v>
      </c>
      <c r="G842">
        <v>1</v>
      </c>
      <c r="H842">
        <v>4</v>
      </c>
      <c r="I842">
        <v>6</v>
      </c>
      <c r="J842">
        <v>37</v>
      </c>
      <c r="K842">
        <v>0.96</v>
      </c>
      <c r="L842">
        <v>150</v>
      </c>
      <c r="M842">
        <v>3.88</v>
      </c>
      <c r="N842">
        <v>33</v>
      </c>
      <c r="O842" s="1">
        <v>0.85621621621621624</v>
      </c>
      <c r="P842" s="2">
        <v>36.317595574304008</v>
      </c>
      <c r="Q842" s="1">
        <v>0.94229437165761742</v>
      </c>
      <c r="R842">
        <v>2</v>
      </c>
      <c r="U842">
        <v>7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5</v>
      </c>
      <c r="AB842">
        <v>0</v>
      </c>
      <c r="AC842">
        <v>0</v>
      </c>
      <c r="AD842">
        <v>1</v>
      </c>
      <c r="AE842">
        <v>2</v>
      </c>
      <c r="AG842" s="1">
        <f t="shared" si="13"/>
        <v>-0.10378378378378372</v>
      </c>
    </row>
    <row r="843" spans="1:33">
      <c r="A843">
        <v>77241</v>
      </c>
      <c r="B843">
        <v>1</v>
      </c>
      <c r="C843">
        <v>27</v>
      </c>
      <c r="D843">
        <v>2</v>
      </c>
      <c r="E843">
        <v>2</v>
      </c>
      <c r="G843">
        <v>1</v>
      </c>
      <c r="H843">
        <v>5</v>
      </c>
      <c r="I843">
        <v>5</v>
      </c>
      <c r="J843">
        <v>67</v>
      </c>
      <c r="K843">
        <v>1.73</v>
      </c>
      <c r="L843">
        <v>162</v>
      </c>
      <c r="M843">
        <v>4.1900000000000004</v>
      </c>
      <c r="N843">
        <v>61</v>
      </c>
      <c r="O843" s="1">
        <v>1.5750746268656717</v>
      </c>
      <c r="P843" s="2">
        <v>67.215643942976826</v>
      </c>
      <c r="Q843" s="1">
        <v>1.7355681197216404</v>
      </c>
      <c r="R843">
        <v>2</v>
      </c>
      <c r="U843">
        <v>8</v>
      </c>
      <c r="V843">
        <v>3</v>
      </c>
      <c r="W843">
        <v>2</v>
      </c>
      <c r="X843">
        <v>3</v>
      </c>
      <c r="Y843">
        <v>3</v>
      </c>
      <c r="Z843">
        <v>2</v>
      </c>
      <c r="AA843">
        <v>1</v>
      </c>
      <c r="AB843">
        <v>0</v>
      </c>
      <c r="AC843">
        <v>0</v>
      </c>
      <c r="AD843">
        <v>1</v>
      </c>
      <c r="AE843">
        <v>1</v>
      </c>
      <c r="AF843">
        <v>2</v>
      </c>
      <c r="AG843" s="1">
        <f t="shared" si="13"/>
        <v>-0.1549253731343283</v>
      </c>
    </row>
    <row r="844" spans="1:33">
      <c r="A844">
        <v>77246</v>
      </c>
      <c r="B844">
        <v>1</v>
      </c>
      <c r="C844">
        <v>68</v>
      </c>
      <c r="D844">
        <v>4</v>
      </c>
      <c r="E844">
        <v>1</v>
      </c>
      <c r="F844">
        <v>1</v>
      </c>
      <c r="G844">
        <v>1</v>
      </c>
      <c r="H844">
        <v>5</v>
      </c>
      <c r="I844">
        <v>5</v>
      </c>
      <c r="J844">
        <v>55</v>
      </c>
      <c r="K844">
        <v>1.42</v>
      </c>
      <c r="L844">
        <v>177</v>
      </c>
      <c r="M844">
        <v>4.58</v>
      </c>
      <c r="N844">
        <v>60</v>
      </c>
      <c r="O844" s="1">
        <v>1.5490909090909089</v>
      </c>
      <c r="P844" s="2">
        <v>58.9394367014701</v>
      </c>
      <c r="Q844" s="1">
        <v>1.5217090930197734</v>
      </c>
      <c r="R844">
        <v>2</v>
      </c>
      <c r="S844">
        <v>2</v>
      </c>
      <c r="U844">
        <v>4</v>
      </c>
      <c r="V844">
        <v>2</v>
      </c>
      <c r="W844">
        <v>3</v>
      </c>
      <c r="X844">
        <v>3</v>
      </c>
      <c r="Y844">
        <v>3</v>
      </c>
      <c r="Z844">
        <v>3</v>
      </c>
      <c r="AA844">
        <v>0</v>
      </c>
      <c r="AB844">
        <v>0</v>
      </c>
      <c r="AC844">
        <v>30</v>
      </c>
      <c r="AD844">
        <v>1</v>
      </c>
      <c r="AE844">
        <v>1</v>
      </c>
      <c r="AF844">
        <v>2</v>
      </c>
      <c r="AG844" s="1">
        <f t="shared" si="13"/>
        <v>0.12909090909090892</v>
      </c>
    </row>
    <row r="845" spans="1:33">
      <c r="A845">
        <v>77250</v>
      </c>
      <c r="B845">
        <v>1</v>
      </c>
      <c r="C845">
        <v>78</v>
      </c>
      <c r="D845">
        <v>1</v>
      </c>
      <c r="E845">
        <v>1</v>
      </c>
      <c r="F845">
        <v>2</v>
      </c>
      <c r="G845">
        <v>1</v>
      </c>
      <c r="H845">
        <v>2</v>
      </c>
      <c r="I845">
        <v>1</v>
      </c>
      <c r="J845">
        <v>72</v>
      </c>
      <c r="K845">
        <v>1.86</v>
      </c>
      <c r="L845">
        <v>192</v>
      </c>
      <c r="M845">
        <v>4.97</v>
      </c>
      <c r="N845">
        <v>68</v>
      </c>
      <c r="O845" s="1">
        <v>1.7566666666666668</v>
      </c>
      <c r="P845" s="2">
        <v>66.810879778391225</v>
      </c>
      <c r="Q845" s="1">
        <v>1.7259477276084401</v>
      </c>
      <c r="R845">
        <v>2</v>
      </c>
      <c r="S845">
        <v>2</v>
      </c>
      <c r="U845">
        <v>8</v>
      </c>
      <c r="V845">
        <v>3</v>
      </c>
      <c r="W845">
        <v>1</v>
      </c>
      <c r="AA845">
        <v>0</v>
      </c>
      <c r="AB845">
        <v>0</v>
      </c>
      <c r="AC845">
        <v>0</v>
      </c>
      <c r="AD845">
        <v>2</v>
      </c>
      <c r="AE845">
        <v>1</v>
      </c>
      <c r="AF845">
        <v>2</v>
      </c>
      <c r="AG845" s="1">
        <f t="shared" si="13"/>
        <v>-0.10333333333333328</v>
      </c>
    </row>
    <row r="846" spans="1:33">
      <c r="A846">
        <v>77254</v>
      </c>
      <c r="B846">
        <v>1</v>
      </c>
      <c r="C846">
        <v>36</v>
      </c>
      <c r="D846">
        <v>6</v>
      </c>
      <c r="E846">
        <v>2</v>
      </c>
      <c r="G846">
        <v>2</v>
      </c>
      <c r="H846">
        <v>5</v>
      </c>
      <c r="I846">
        <v>1</v>
      </c>
      <c r="J846">
        <v>51</v>
      </c>
      <c r="K846">
        <v>1.32</v>
      </c>
      <c r="L846">
        <v>174</v>
      </c>
      <c r="M846">
        <v>4.5</v>
      </c>
      <c r="N846">
        <v>45</v>
      </c>
      <c r="O846" s="1">
        <v>1.1647058823529413</v>
      </c>
      <c r="P846" s="2">
        <v>52.934678804204736</v>
      </c>
      <c r="Q846" s="1">
        <v>1.3700740396382403</v>
      </c>
      <c r="R846">
        <v>2</v>
      </c>
      <c r="U846">
        <v>15</v>
      </c>
      <c r="V846">
        <v>3</v>
      </c>
      <c r="W846">
        <v>1</v>
      </c>
      <c r="X846">
        <v>3</v>
      </c>
      <c r="Y846">
        <v>1</v>
      </c>
      <c r="Z846">
        <v>1</v>
      </c>
      <c r="AA846">
        <v>2</v>
      </c>
      <c r="AB846">
        <v>0</v>
      </c>
      <c r="AC846">
        <v>0</v>
      </c>
      <c r="AD846">
        <v>1</v>
      </c>
      <c r="AE846">
        <v>1</v>
      </c>
      <c r="AF846">
        <v>2</v>
      </c>
      <c r="AG846" s="1">
        <f t="shared" si="13"/>
        <v>-0.1552941176470588</v>
      </c>
    </row>
    <row r="847" spans="1:33">
      <c r="A847">
        <v>77256</v>
      </c>
      <c r="B847">
        <v>1</v>
      </c>
      <c r="C847">
        <v>30</v>
      </c>
      <c r="D847">
        <v>3</v>
      </c>
      <c r="E847">
        <v>2</v>
      </c>
      <c r="G847">
        <v>1</v>
      </c>
      <c r="H847">
        <v>4</v>
      </c>
      <c r="I847">
        <v>6</v>
      </c>
      <c r="J847">
        <v>30</v>
      </c>
      <c r="K847">
        <v>0.78</v>
      </c>
      <c r="L847">
        <v>138</v>
      </c>
      <c r="M847">
        <v>3.57</v>
      </c>
      <c r="N847">
        <v>34</v>
      </c>
      <c r="O847" s="1">
        <v>0.88400000000000001</v>
      </c>
      <c r="P847" s="2">
        <v>34.65351345741049</v>
      </c>
      <c r="Q847" s="1">
        <v>0.90099134989267271</v>
      </c>
      <c r="R847">
        <v>2</v>
      </c>
      <c r="U847">
        <v>6</v>
      </c>
      <c r="V847">
        <v>3</v>
      </c>
      <c r="W847">
        <v>3</v>
      </c>
      <c r="X847">
        <v>3</v>
      </c>
      <c r="Y847">
        <v>3</v>
      </c>
      <c r="Z847">
        <v>3</v>
      </c>
      <c r="AA847">
        <v>3</v>
      </c>
      <c r="AB847">
        <v>0</v>
      </c>
      <c r="AC847">
        <v>0</v>
      </c>
      <c r="AD847">
        <v>1</v>
      </c>
      <c r="AE847">
        <v>1</v>
      </c>
      <c r="AF847">
        <v>2</v>
      </c>
      <c r="AG847" s="1">
        <f t="shared" si="13"/>
        <v>0.10399999999999998</v>
      </c>
    </row>
    <row r="848" spans="1:33">
      <c r="A848">
        <v>77257</v>
      </c>
      <c r="B848">
        <v>1</v>
      </c>
      <c r="C848">
        <v>61</v>
      </c>
      <c r="D848">
        <v>2</v>
      </c>
      <c r="E848">
        <v>1</v>
      </c>
      <c r="F848">
        <v>1</v>
      </c>
      <c r="G848">
        <v>2</v>
      </c>
      <c r="H848">
        <v>3</v>
      </c>
      <c r="I848">
        <v>1</v>
      </c>
      <c r="J848">
        <v>51</v>
      </c>
      <c r="K848">
        <v>1.32</v>
      </c>
      <c r="L848">
        <v>152</v>
      </c>
      <c r="M848">
        <v>3.93</v>
      </c>
      <c r="N848">
        <v>55</v>
      </c>
      <c r="O848" s="1">
        <v>1.4235294117647062</v>
      </c>
      <c r="P848" s="2">
        <v>50.753551745445435</v>
      </c>
      <c r="Q848" s="1">
        <v>1.3136213392938818</v>
      </c>
      <c r="R848">
        <v>2</v>
      </c>
      <c r="S848">
        <v>2</v>
      </c>
      <c r="U848">
        <v>14</v>
      </c>
      <c r="V848">
        <v>2</v>
      </c>
      <c r="W848">
        <v>2</v>
      </c>
      <c r="AA848">
        <v>3</v>
      </c>
      <c r="AB848">
        <v>15</v>
      </c>
      <c r="AC848">
        <v>0</v>
      </c>
      <c r="AD848">
        <v>1</v>
      </c>
      <c r="AE848">
        <v>1</v>
      </c>
      <c r="AF848">
        <v>2</v>
      </c>
      <c r="AG848" s="1">
        <f t="shared" si="13"/>
        <v>0.10352941176470609</v>
      </c>
    </row>
    <row r="849" spans="1:33">
      <c r="A849">
        <v>77259</v>
      </c>
      <c r="B849">
        <v>1</v>
      </c>
      <c r="C849">
        <v>24</v>
      </c>
      <c r="D849">
        <v>3</v>
      </c>
      <c r="E849">
        <v>1</v>
      </c>
      <c r="F849">
        <v>1</v>
      </c>
      <c r="G849">
        <v>1</v>
      </c>
      <c r="H849">
        <v>3</v>
      </c>
      <c r="I849">
        <v>1</v>
      </c>
      <c r="J849">
        <v>34</v>
      </c>
      <c r="K849">
        <v>0.88</v>
      </c>
      <c r="L849">
        <v>138</v>
      </c>
      <c r="M849">
        <v>3.57</v>
      </c>
      <c r="N849">
        <v>38</v>
      </c>
      <c r="O849" s="1">
        <v>0.98352941176470576</v>
      </c>
      <c r="P849" s="2">
        <v>30.665888413492276</v>
      </c>
      <c r="Q849" s="1">
        <v>0.79370534717274122</v>
      </c>
      <c r="R849">
        <v>2</v>
      </c>
      <c r="U849">
        <v>5</v>
      </c>
      <c r="V849">
        <v>2</v>
      </c>
      <c r="W849">
        <v>2</v>
      </c>
      <c r="X849">
        <v>3</v>
      </c>
      <c r="Y849">
        <v>3</v>
      </c>
      <c r="Z849">
        <v>3</v>
      </c>
      <c r="AA849">
        <v>1</v>
      </c>
      <c r="AB849">
        <v>0</v>
      </c>
      <c r="AC849">
        <v>0</v>
      </c>
      <c r="AD849">
        <v>1</v>
      </c>
      <c r="AE849">
        <v>1</v>
      </c>
      <c r="AF849">
        <v>2</v>
      </c>
      <c r="AG849" s="1">
        <f t="shared" si="13"/>
        <v>0.10352941176470576</v>
      </c>
    </row>
    <row r="850" spans="1:33">
      <c r="A850">
        <v>77275</v>
      </c>
      <c r="B850">
        <v>1</v>
      </c>
      <c r="C850">
        <v>60</v>
      </c>
      <c r="D850">
        <v>2</v>
      </c>
      <c r="E850">
        <v>2</v>
      </c>
      <c r="G850">
        <v>2</v>
      </c>
      <c r="H850">
        <v>3</v>
      </c>
      <c r="I850">
        <v>1</v>
      </c>
      <c r="J850">
        <v>31</v>
      </c>
      <c r="K850">
        <v>0.8</v>
      </c>
      <c r="L850">
        <v>165</v>
      </c>
      <c r="M850">
        <v>4.2699999999999996</v>
      </c>
      <c r="N850">
        <v>35</v>
      </c>
      <c r="O850" s="1">
        <v>0.90322580645161288</v>
      </c>
      <c r="P850" s="2">
        <v>32.702758774630333</v>
      </c>
      <c r="Q850" s="1">
        <v>0.84394216192594418</v>
      </c>
      <c r="R850">
        <v>1</v>
      </c>
      <c r="S850">
        <v>2</v>
      </c>
      <c r="U850">
        <v>14</v>
      </c>
      <c r="V850">
        <v>3</v>
      </c>
      <c r="W850">
        <v>2</v>
      </c>
      <c r="AA850">
        <v>1</v>
      </c>
      <c r="AB850">
        <v>0</v>
      </c>
      <c r="AC850">
        <v>0</v>
      </c>
      <c r="AD850">
        <v>2</v>
      </c>
      <c r="AE850">
        <v>1</v>
      </c>
      <c r="AF850">
        <v>2</v>
      </c>
      <c r="AG850" s="1">
        <f t="shared" si="13"/>
        <v>0.10322580645161283</v>
      </c>
    </row>
    <row r="851" spans="1:33">
      <c r="A851">
        <v>77277</v>
      </c>
      <c r="B851">
        <v>1</v>
      </c>
      <c r="C851">
        <v>53</v>
      </c>
      <c r="D851">
        <v>3</v>
      </c>
      <c r="E851">
        <v>2</v>
      </c>
      <c r="G851">
        <v>1</v>
      </c>
      <c r="H851">
        <v>2</v>
      </c>
      <c r="I851">
        <v>1</v>
      </c>
      <c r="J851">
        <v>26</v>
      </c>
      <c r="K851">
        <v>0.67</v>
      </c>
      <c r="L851">
        <v>265</v>
      </c>
      <c r="M851">
        <v>6.85</v>
      </c>
      <c r="N851">
        <v>23</v>
      </c>
      <c r="O851" s="1">
        <v>0.59269230769230774</v>
      </c>
      <c r="P851" s="2">
        <v>27.578359572340112</v>
      </c>
      <c r="Q851" s="1">
        <v>0.71067311205645667</v>
      </c>
      <c r="R851">
        <v>2</v>
      </c>
      <c r="S851">
        <v>2</v>
      </c>
      <c r="U851">
        <v>5</v>
      </c>
      <c r="V851">
        <v>2</v>
      </c>
      <c r="W851">
        <v>1</v>
      </c>
      <c r="X851">
        <v>3</v>
      </c>
      <c r="Y851">
        <v>3</v>
      </c>
      <c r="Z851">
        <v>3</v>
      </c>
      <c r="AA851">
        <v>1</v>
      </c>
      <c r="AB851">
        <v>0</v>
      </c>
      <c r="AC851">
        <v>21</v>
      </c>
      <c r="AD851">
        <v>1</v>
      </c>
      <c r="AE851">
        <v>1</v>
      </c>
      <c r="AF851">
        <v>2</v>
      </c>
      <c r="AG851" s="1">
        <f t="shared" si="13"/>
        <v>-7.7307692307692299E-2</v>
      </c>
    </row>
    <row r="852" spans="1:33">
      <c r="A852">
        <v>77280</v>
      </c>
      <c r="B852">
        <v>1</v>
      </c>
      <c r="C852">
        <v>42</v>
      </c>
      <c r="D852">
        <v>3</v>
      </c>
      <c r="E852">
        <v>1</v>
      </c>
      <c r="F852">
        <v>2</v>
      </c>
      <c r="G852">
        <v>1</v>
      </c>
      <c r="H852">
        <v>4</v>
      </c>
      <c r="I852">
        <v>6</v>
      </c>
      <c r="J852">
        <v>55</v>
      </c>
      <c r="K852">
        <v>1.42</v>
      </c>
      <c r="L852">
        <v>233</v>
      </c>
      <c r="M852">
        <v>6.03</v>
      </c>
      <c r="N852">
        <v>49</v>
      </c>
      <c r="O852" s="1">
        <v>1.265090909090909</v>
      </c>
      <c r="P852" s="2">
        <v>59.619270081293266</v>
      </c>
      <c r="Q852" s="1">
        <v>1.539261154826117</v>
      </c>
      <c r="R852">
        <v>2</v>
      </c>
      <c r="S852">
        <v>2</v>
      </c>
      <c r="U852">
        <v>14</v>
      </c>
      <c r="V852">
        <v>3</v>
      </c>
      <c r="W852">
        <v>3</v>
      </c>
      <c r="X852">
        <v>3</v>
      </c>
      <c r="Y852">
        <v>3</v>
      </c>
      <c r="Z852">
        <v>3</v>
      </c>
      <c r="AA852">
        <v>5</v>
      </c>
      <c r="AB852">
        <v>0</v>
      </c>
      <c r="AC852">
        <v>10</v>
      </c>
      <c r="AD852">
        <v>1</v>
      </c>
      <c r="AE852">
        <v>1</v>
      </c>
      <c r="AF852">
        <v>2</v>
      </c>
      <c r="AG852" s="1">
        <f t="shared" si="13"/>
        <v>-0.15490909090909089</v>
      </c>
    </row>
    <row r="853" spans="1:33">
      <c r="A853">
        <v>77284</v>
      </c>
      <c r="B853">
        <v>1</v>
      </c>
      <c r="C853">
        <v>65</v>
      </c>
      <c r="D853">
        <v>3</v>
      </c>
      <c r="E853">
        <v>2</v>
      </c>
      <c r="G853">
        <v>1</v>
      </c>
      <c r="H853">
        <v>4</v>
      </c>
      <c r="I853">
        <v>1</v>
      </c>
      <c r="J853">
        <v>44</v>
      </c>
      <c r="K853">
        <v>1.1399999999999999</v>
      </c>
      <c r="L853">
        <v>243</v>
      </c>
      <c r="M853">
        <v>6.28</v>
      </c>
      <c r="N853">
        <v>47</v>
      </c>
      <c r="O853" s="1">
        <v>1.2177272727272728</v>
      </c>
      <c r="P853" s="2">
        <v>43.01197440474202</v>
      </c>
      <c r="Q853" s="1">
        <v>1.1144011550319524</v>
      </c>
      <c r="R853">
        <v>2</v>
      </c>
      <c r="S853">
        <v>2</v>
      </c>
      <c r="U853">
        <v>9</v>
      </c>
      <c r="V853">
        <v>4</v>
      </c>
      <c r="W853">
        <v>3</v>
      </c>
      <c r="X853">
        <v>3</v>
      </c>
      <c r="Y853">
        <v>3</v>
      </c>
      <c r="Z853">
        <v>2</v>
      </c>
      <c r="AA853">
        <v>1</v>
      </c>
      <c r="AB853">
        <v>0</v>
      </c>
      <c r="AC853">
        <v>7</v>
      </c>
      <c r="AD853">
        <v>1</v>
      </c>
      <c r="AE853">
        <v>1</v>
      </c>
      <c r="AF853">
        <v>2</v>
      </c>
      <c r="AG853" s="1">
        <f t="shared" si="13"/>
        <v>7.7727272727272867E-2</v>
      </c>
    </row>
    <row r="854" spans="1:33">
      <c r="A854">
        <v>77289</v>
      </c>
      <c r="B854">
        <v>1</v>
      </c>
      <c r="C854">
        <v>24</v>
      </c>
      <c r="D854">
        <v>4</v>
      </c>
      <c r="E854">
        <v>2</v>
      </c>
      <c r="G854">
        <v>1</v>
      </c>
      <c r="H854">
        <v>4</v>
      </c>
      <c r="I854">
        <v>5</v>
      </c>
      <c r="J854">
        <v>40</v>
      </c>
      <c r="K854">
        <v>1.03</v>
      </c>
      <c r="L854">
        <v>144</v>
      </c>
      <c r="M854">
        <v>3.72</v>
      </c>
      <c r="N854">
        <v>43</v>
      </c>
      <c r="O854" s="1">
        <v>1.1072500000000001</v>
      </c>
      <c r="P854" s="2">
        <v>45.561809468492363</v>
      </c>
      <c r="Q854" s="1">
        <v>1.1732165938136785</v>
      </c>
      <c r="R854">
        <v>2</v>
      </c>
      <c r="U854">
        <v>4</v>
      </c>
      <c r="V854">
        <v>3</v>
      </c>
      <c r="W854">
        <v>2</v>
      </c>
      <c r="X854">
        <v>3</v>
      </c>
      <c r="Y854">
        <v>3</v>
      </c>
      <c r="Z854">
        <v>2</v>
      </c>
      <c r="AA854">
        <v>3</v>
      </c>
      <c r="AB854">
        <v>0</v>
      </c>
      <c r="AC854">
        <v>0</v>
      </c>
      <c r="AD854">
        <v>1</v>
      </c>
      <c r="AE854">
        <v>1</v>
      </c>
      <c r="AF854">
        <v>1</v>
      </c>
      <c r="AG854" s="1">
        <f t="shared" si="13"/>
        <v>7.7250000000000041E-2</v>
      </c>
    </row>
    <row r="855" spans="1:33">
      <c r="A855">
        <v>77298</v>
      </c>
      <c r="B855">
        <v>1</v>
      </c>
      <c r="C855">
        <v>63</v>
      </c>
      <c r="D855">
        <v>3</v>
      </c>
      <c r="E855">
        <v>1</v>
      </c>
      <c r="F855">
        <v>2</v>
      </c>
      <c r="G855">
        <v>1</v>
      </c>
      <c r="H855">
        <v>5</v>
      </c>
      <c r="I855">
        <v>3</v>
      </c>
      <c r="J855">
        <v>41</v>
      </c>
      <c r="K855">
        <v>1.06</v>
      </c>
      <c r="L855">
        <v>133</v>
      </c>
      <c r="M855">
        <v>3.44</v>
      </c>
      <c r="N855">
        <v>50</v>
      </c>
      <c r="O855" s="1">
        <v>1.2926829268292683</v>
      </c>
      <c r="P855" s="2">
        <v>46.288987711087941</v>
      </c>
      <c r="Q855" s="1">
        <v>1.1967396822866638</v>
      </c>
      <c r="R855">
        <v>2</v>
      </c>
      <c r="S855">
        <v>1</v>
      </c>
      <c r="T855">
        <v>2</v>
      </c>
      <c r="U855">
        <v>6</v>
      </c>
      <c r="V855">
        <v>4</v>
      </c>
      <c r="W855">
        <v>3</v>
      </c>
      <c r="X855">
        <v>3</v>
      </c>
      <c r="Y855">
        <v>3</v>
      </c>
      <c r="Z855">
        <v>3</v>
      </c>
      <c r="AA855">
        <v>0</v>
      </c>
      <c r="AB855">
        <v>1</v>
      </c>
      <c r="AC855">
        <v>0</v>
      </c>
      <c r="AD855">
        <v>1</v>
      </c>
      <c r="AE855">
        <v>1</v>
      </c>
      <c r="AF855">
        <v>2</v>
      </c>
      <c r="AG855" s="1">
        <f t="shared" si="13"/>
        <v>0.23268292682926828</v>
      </c>
    </row>
    <row r="856" spans="1:33">
      <c r="A856">
        <v>77300</v>
      </c>
      <c r="B856">
        <v>1</v>
      </c>
      <c r="C856">
        <v>24</v>
      </c>
      <c r="D856">
        <v>2</v>
      </c>
      <c r="E856">
        <v>2</v>
      </c>
      <c r="G856">
        <v>1</v>
      </c>
      <c r="H856">
        <v>4</v>
      </c>
      <c r="I856">
        <v>5</v>
      </c>
      <c r="J856">
        <v>35</v>
      </c>
      <c r="K856">
        <v>0.91</v>
      </c>
      <c r="L856">
        <v>125</v>
      </c>
      <c r="M856">
        <v>3.23</v>
      </c>
      <c r="N856">
        <v>35</v>
      </c>
      <c r="O856" s="1">
        <v>0.91</v>
      </c>
      <c r="P856" s="2">
        <v>38.600200073113292</v>
      </c>
      <c r="Q856" s="1">
        <v>1.0036052019009456</v>
      </c>
      <c r="R856">
        <v>2</v>
      </c>
      <c r="U856">
        <v>12</v>
      </c>
      <c r="V856">
        <v>4</v>
      </c>
      <c r="W856">
        <v>3</v>
      </c>
      <c r="X856">
        <v>3</v>
      </c>
      <c r="Y856">
        <v>3</v>
      </c>
      <c r="Z856">
        <v>3</v>
      </c>
      <c r="AA856">
        <v>2</v>
      </c>
      <c r="AB856">
        <v>2</v>
      </c>
      <c r="AC856">
        <v>3</v>
      </c>
      <c r="AD856">
        <v>1</v>
      </c>
      <c r="AE856">
        <v>1</v>
      </c>
      <c r="AF856">
        <v>2</v>
      </c>
      <c r="AG856" s="1">
        <f t="shared" si="13"/>
        <v>0</v>
      </c>
    </row>
    <row r="857" spans="1:33">
      <c r="A857">
        <v>77302</v>
      </c>
      <c r="B857">
        <v>1</v>
      </c>
      <c r="C857">
        <v>23</v>
      </c>
      <c r="D857">
        <v>3</v>
      </c>
      <c r="E857">
        <v>2</v>
      </c>
      <c r="G857">
        <v>1</v>
      </c>
      <c r="H857">
        <v>4</v>
      </c>
      <c r="I857">
        <v>5</v>
      </c>
      <c r="J857">
        <v>58</v>
      </c>
      <c r="K857">
        <v>1.5</v>
      </c>
      <c r="L857">
        <v>127</v>
      </c>
      <c r="M857">
        <v>3.28</v>
      </c>
      <c r="N857">
        <v>59</v>
      </c>
      <c r="O857" s="1">
        <v>1.5258620689655173</v>
      </c>
      <c r="P857" s="2">
        <v>59.852729356831261</v>
      </c>
      <c r="Q857" s="1">
        <v>1.5479154144008083</v>
      </c>
      <c r="R857">
        <v>2</v>
      </c>
      <c r="U857">
        <v>6</v>
      </c>
      <c r="V857">
        <v>3</v>
      </c>
      <c r="W857">
        <v>2</v>
      </c>
      <c r="AA857">
        <v>3</v>
      </c>
      <c r="AB857">
        <v>10</v>
      </c>
      <c r="AC857">
        <v>0</v>
      </c>
      <c r="AD857">
        <v>1</v>
      </c>
      <c r="AE857">
        <v>1</v>
      </c>
      <c r="AF857">
        <v>2</v>
      </c>
      <c r="AG857" s="1">
        <f t="shared" si="13"/>
        <v>2.5862068965517349E-2</v>
      </c>
    </row>
    <row r="858" spans="1:33">
      <c r="A858">
        <v>77306</v>
      </c>
      <c r="B858">
        <v>1</v>
      </c>
      <c r="C858">
        <v>73</v>
      </c>
      <c r="D858">
        <v>2</v>
      </c>
      <c r="E858">
        <v>2</v>
      </c>
      <c r="G858">
        <v>2</v>
      </c>
      <c r="H858">
        <v>3</v>
      </c>
      <c r="I858">
        <v>1</v>
      </c>
      <c r="J858">
        <v>37</v>
      </c>
      <c r="K858">
        <v>0.96</v>
      </c>
      <c r="L858">
        <v>232</v>
      </c>
      <c r="M858">
        <v>6</v>
      </c>
      <c r="N858">
        <v>34</v>
      </c>
      <c r="O858" s="1">
        <v>0.88216216216216214</v>
      </c>
      <c r="P858" s="2">
        <v>52.655472249181919</v>
      </c>
      <c r="Q858" s="1">
        <v>1.3661960367355308</v>
      </c>
      <c r="R858">
        <v>1</v>
      </c>
      <c r="S858">
        <v>2</v>
      </c>
      <c r="U858">
        <v>15</v>
      </c>
      <c r="V858">
        <v>2</v>
      </c>
      <c r="W858">
        <v>3</v>
      </c>
      <c r="X858">
        <v>3</v>
      </c>
      <c r="Y858">
        <v>3</v>
      </c>
      <c r="Z858">
        <v>3</v>
      </c>
      <c r="AA858">
        <v>1</v>
      </c>
      <c r="AB858">
        <v>2</v>
      </c>
      <c r="AC858">
        <v>0</v>
      </c>
      <c r="AD858">
        <v>2</v>
      </c>
      <c r="AE858">
        <v>2</v>
      </c>
      <c r="AG858" s="1">
        <f t="shared" si="13"/>
        <v>-7.783783783783782E-2</v>
      </c>
    </row>
    <row r="859" spans="1:33">
      <c r="A859">
        <v>77310</v>
      </c>
      <c r="B859">
        <v>1</v>
      </c>
      <c r="C859">
        <v>26</v>
      </c>
      <c r="D859">
        <v>1</v>
      </c>
      <c r="E859">
        <v>2</v>
      </c>
      <c r="G859">
        <v>2</v>
      </c>
      <c r="H859">
        <v>5</v>
      </c>
      <c r="I859">
        <v>6</v>
      </c>
      <c r="J859">
        <v>42</v>
      </c>
      <c r="K859">
        <v>1.0900000000000001</v>
      </c>
      <c r="L859">
        <v>167</v>
      </c>
      <c r="M859">
        <v>4.32</v>
      </c>
      <c r="N859">
        <v>40</v>
      </c>
      <c r="O859" s="1">
        <v>1.0380952380952382</v>
      </c>
      <c r="P859" s="2">
        <v>45.683278688041092</v>
      </c>
      <c r="Q859" s="1">
        <v>1.1855898516658283</v>
      </c>
      <c r="R859">
        <v>2</v>
      </c>
      <c r="U859">
        <v>8</v>
      </c>
      <c r="V859">
        <v>4</v>
      </c>
      <c r="W859">
        <v>3</v>
      </c>
      <c r="X859">
        <v>3</v>
      </c>
      <c r="Y859">
        <v>3</v>
      </c>
      <c r="Z859">
        <v>3</v>
      </c>
      <c r="AA859">
        <v>1</v>
      </c>
      <c r="AB859">
        <v>2</v>
      </c>
      <c r="AC859">
        <v>3</v>
      </c>
      <c r="AD859">
        <v>1</v>
      </c>
      <c r="AE859">
        <v>1</v>
      </c>
      <c r="AF859">
        <v>2</v>
      </c>
      <c r="AG859" s="1">
        <f t="shared" si="13"/>
        <v>-5.1904761904761898E-2</v>
      </c>
    </row>
    <row r="860" spans="1:33">
      <c r="A860">
        <v>77398</v>
      </c>
      <c r="B860">
        <v>1</v>
      </c>
      <c r="C860">
        <v>62</v>
      </c>
      <c r="D860">
        <v>2</v>
      </c>
      <c r="E860">
        <v>2</v>
      </c>
      <c r="G860">
        <v>2</v>
      </c>
      <c r="H860">
        <v>1</v>
      </c>
      <c r="I860">
        <v>4</v>
      </c>
      <c r="J860">
        <v>37</v>
      </c>
      <c r="K860">
        <v>0.96</v>
      </c>
      <c r="L860">
        <v>208</v>
      </c>
      <c r="M860">
        <v>5.38</v>
      </c>
      <c r="N860">
        <v>36</v>
      </c>
      <c r="O860" s="1">
        <v>0.93405405405405406</v>
      </c>
      <c r="P860" s="2">
        <v>35.785347604611339</v>
      </c>
      <c r="Q860" s="1">
        <v>0.92848469460613203</v>
      </c>
      <c r="R860">
        <v>1</v>
      </c>
      <c r="S860">
        <v>2</v>
      </c>
      <c r="U860">
        <v>6</v>
      </c>
      <c r="V860">
        <v>1</v>
      </c>
      <c r="W860">
        <v>3</v>
      </c>
      <c r="X860">
        <v>3</v>
      </c>
      <c r="Y860">
        <v>3</v>
      </c>
      <c r="Z860">
        <v>3</v>
      </c>
      <c r="AA860">
        <v>0</v>
      </c>
      <c r="AB860">
        <v>0</v>
      </c>
      <c r="AC860">
        <v>0</v>
      </c>
      <c r="AD860">
        <v>2</v>
      </c>
      <c r="AE860">
        <v>1</v>
      </c>
      <c r="AF860">
        <v>1</v>
      </c>
      <c r="AG860" s="1">
        <f t="shared" si="13"/>
        <v>-2.5945945945945903E-2</v>
      </c>
    </row>
    <row r="861" spans="1:33">
      <c r="A861">
        <v>77400</v>
      </c>
      <c r="B861">
        <v>1</v>
      </c>
      <c r="C861">
        <v>80</v>
      </c>
      <c r="D861">
        <v>3</v>
      </c>
      <c r="E861">
        <v>1</v>
      </c>
      <c r="F861">
        <v>2</v>
      </c>
      <c r="G861">
        <v>1</v>
      </c>
      <c r="H861">
        <v>3</v>
      </c>
      <c r="I861">
        <v>1</v>
      </c>
      <c r="J861">
        <v>32</v>
      </c>
      <c r="K861">
        <v>0.83</v>
      </c>
      <c r="L861">
        <v>185</v>
      </c>
      <c r="M861">
        <v>4.78</v>
      </c>
      <c r="N861">
        <v>30</v>
      </c>
      <c r="O861" s="1">
        <v>0.77812499999999996</v>
      </c>
      <c r="P861" s="2">
        <v>37.047750182747038</v>
      </c>
      <c r="Q861" s="1">
        <v>0.9609260203650013</v>
      </c>
      <c r="R861">
        <v>2</v>
      </c>
      <c r="S861">
        <v>2</v>
      </c>
      <c r="U861">
        <v>6</v>
      </c>
      <c r="V861">
        <v>2</v>
      </c>
      <c r="W861">
        <v>2</v>
      </c>
      <c r="X861">
        <v>3</v>
      </c>
      <c r="Y861">
        <v>2</v>
      </c>
      <c r="Z861">
        <v>0</v>
      </c>
      <c r="AA861">
        <v>5</v>
      </c>
      <c r="AB861">
        <v>0</v>
      </c>
      <c r="AC861">
        <v>0</v>
      </c>
      <c r="AD861">
        <v>1</v>
      </c>
      <c r="AE861">
        <v>1</v>
      </c>
      <c r="AF861">
        <v>2</v>
      </c>
      <c r="AG861" s="1">
        <f t="shared" si="13"/>
        <v>-5.1875000000000004E-2</v>
      </c>
    </row>
    <row r="862" spans="1:33">
      <c r="A862">
        <v>77414</v>
      </c>
      <c r="B862">
        <v>1</v>
      </c>
      <c r="C862">
        <v>32</v>
      </c>
      <c r="D862">
        <v>1</v>
      </c>
      <c r="E862">
        <v>2</v>
      </c>
      <c r="G862">
        <v>2</v>
      </c>
      <c r="H862">
        <v>2</v>
      </c>
      <c r="I862">
        <v>1</v>
      </c>
      <c r="J862">
        <v>50</v>
      </c>
      <c r="K862">
        <v>1.29</v>
      </c>
      <c r="L862">
        <v>167</v>
      </c>
      <c r="M862">
        <v>4.32</v>
      </c>
      <c r="N862">
        <v>52</v>
      </c>
      <c r="O862" s="1">
        <v>1.3415999999999999</v>
      </c>
      <c r="P862" s="2">
        <v>61.900473696875622</v>
      </c>
      <c r="Q862" s="1">
        <v>1.5970322213793913</v>
      </c>
      <c r="R862">
        <v>1</v>
      </c>
      <c r="U862">
        <v>6</v>
      </c>
      <c r="V862">
        <v>4</v>
      </c>
      <c r="W862">
        <v>2</v>
      </c>
      <c r="AA862">
        <v>1</v>
      </c>
      <c r="AB862">
        <v>0</v>
      </c>
      <c r="AC862">
        <v>0</v>
      </c>
      <c r="AD862">
        <v>1</v>
      </c>
      <c r="AE862">
        <v>2</v>
      </c>
      <c r="AG862" s="1">
        <f t="shared" si="13"/>
        <v>5.1599999999999868E-2</v>
      </c>
    </row>
    <row r="863" spans="1:33">
      <c r="A863">
        <v>77417</v>
      </c>
      <c r="B863">
        <v>1</v>
      </c>
      <c r="C863">
        <v>80</v>
      </c>
      <c r="D863">
        <v>3</v>
      </c>
      <c r="E863">
        <v>1</v>
      </c>
      <c r="F863">
        <v>1</v>
      </c>
      <c r="G863">
        <v>1</v>
      </c>
      <c r="H863">
        <v>3</v>
      </c>
      <c r="I863">
        <v>1</v>
      </c>
      <c r="J863">
        <v>32</v>
      </c>
      <c r="K863">
        <v>0.83</v>
      </c>
      <c r="L863">
        <v>122</v>
      </c>
      <c r="M863">
        <v>3.15</v>
      </c>
      <c r="N863">
        <v>42</v>
      </c>
      <c r="O863" s="1">
        <v>1.089375</v>
      </c>
      <c r="P863" s="2">
        <v>27.857414149501018</v>
      </c>
      <c r="Q863" s="1">
        <v>0.72255167950268262</v>
      </c>
      <c r="R863">
        <v>2</v>
      </c>
      <c r="S863">
        <v>2</v>
      </c>
      <c r="U863">
        <v>3</v>
      </c>
      <c r="V863">
        <v>3</v>
      </c>
      <c r="W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2</v>
      </c>
      <c r="AG863" s="1">
        <f t="shared" si="13"/>
        <v>0.25937500000000002</v>
      </c>
    </row>
    <row r="864" spans="1:33">
      <c r="A864">
        <v>77419</v>
      </c>
      <c r="B864">
        <v>1</v>
      </c>
      <c r="C864">
        <v>24</v>
      </c>
      <c r="D864">
        <v>3</v>
      </c>
      <c r="E864">
        <v>2</v>
      </c>
      <c r="G864">
        <v>1</v>
      </c>
      <c r="H864">
        <v>4</v>
      </c>
      <c r="I864">
        <v>5</v>
      </c>
      <c r="J864">
        <v>28</v>
      </c>
      <c r="K864">
        <v>0.72</v>
      </c>
      <c r="L864">
        <v>159</v>
      </c>
      <c r="M864">
        <v>4.1100000000000003</v>
      </c>
      <c r="N864">
        <v>35</v>
      </c>
      <c r="O864" s="1">
        <v>0.9</v>
      </c>
      <c r="P864" s="2">
        <v>32.25491708944157</v>
      </c>
      <c r="Q864" s="1">
        <v>0.82941215372849741</v>
      </c>
      <c r="R864">
        <v>2</v>
      </c>
      <c r="U864">
        <v>15</v>
      </c>
      <c r="V864">
        <v>4</v>
      </c>
      <c r="W864">
        <v>3</v>
      </c>
      <c r="X864">
        <v>3</v>
      </c>
      <c r="Y864">
        <v>3</v>
      </c>
      <c r="Z864">
        <v>3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1</v>
      </c>
      <c r="AG864" s="1">
        <f t="shared" si="13"/>
        <v>0.18000000000000005</v>
      </c>
    </row>
    <row r="865" spans="1:33">
      <c r="A865">
        <v>77422</v>
      </c>
      <c r="B865">
        <v>1</v>
      </c>
      <c r="C865">
        <v>80</v>
      </c>
      <c r="D865">
        <v>6</v>
      </c>
      <c r="E865">
        <v>2</v>
      </c>
      <c r="G865">
        <v>1</v>
      </c>
      <c r="H865">
        <v>5</v>
      </c>
      <c r="I865">
        <v>1</v>
      </c>
      <c r="J865">
        <v>66</v>
      </c>
      <c r="K865">
        <v>1.71</v>
      </c>
      <c r="L865">
        <v>149</v>
      </c>
      <c r="M865">
        <v>3.85</v>
      </c>
      <c r="N865">
        <v>76</v>
      </c>
      <c r="O865" s="1">
        <v>1.9690909090909092</v>
      </c>
      <c r="P865" s="2">
        <v>71.483420644331659</v>
      </c>
      <c r="Q865" s="1">
        <v>1.8520704439667748</v>
      </c>
      <c r="R865">
        <v>2</v>
      </c>
      <c r="S865">
        <v>2</v>
      </c>
      <c r="U865">
        <v>14</v>
      </c>
      <c r="V865">
        <v>2</v>
      </c>
      <c r="W865">
        <v>2</v>
      </c>
      <c r="X865">
        <v>3</v>
      </c>
      <c r="Y865">
        <v>3</v>
      </c>
      <c r="Z865">
        <v>3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2</v>
      </c>
      <c r="AG865" s="1">
        <f t="shared" si="13"/>
        <v>0.25909090909090926</v>
      </c>
    </row>
    <row r="866" spans="1:33">
      <c r="A866">
        <v>77423</v>
      </c>
      <c r="B866">
        <v>1</v>
      </c>
      <c r="C866">
        <v>74</v>
      </c>
      <c r="D866">
        <v>3</v>
      </c>
      <c r="E866">
        <v>1</v>
      </c>
      <c r="F866">
        <v>2</v>
      </c>
      <c r="G866">
        <v>1</v>
      </c>
      <c r="H866">
        <v>2</v>
      </c>
      <c r="I866">
        <v>1</v>
      </c>
      <c r="J866">
        <v>31</v>
      </c>
      <c r="K866">
        <v>0.8</v>
      </c>
      <c r="L866">
        <v>125</v>
      </c>
      <c r="M866">
        <v>3.23</v>
      </c>
      <c r="N866">
        <v>31</v>
      </c>
      <c r="O866" s="1">
        <v>0.8</v>
      </c>
      <c r="P866" s="2">
        <v>31.353691259353539</v>
      </c>
      <c r="Q866" s="1">
        <v>0.80912751637041391</v>
      </c>
      <c r="R866">
        <v>2</v>
      </c>
      <c r="S866">
        <v>2</v>
      </c>
      <c r="U866">
        <v>5</v>
      </c>
      <c r="V866">
        <v>1</v>
      </c>
      <c r="W866">
        <v>2</v>
      </c>
      <c r="X866">
        <v>3</v>
      </c>
      <c r="Y866">
        <v>3</v>
      </c>
      <c r="Z866">
        <v>3</v>
      </c>
      <c r="AB866">
        <v>0</v>
      </c>
      <c r="AC866">
        <v>0</v>
      </c>
      <c r="AD866">
        <v>1</v>
      </c>
      <c r="AE866">
        <v>1</v>
      </c>
      <c r="AF866">
        <v>2</v>
      </c>
      <c r="AG866" s="1">
        <f t="shared" si="13"/>
        <v>0</v>
      </c>
    </row>
    <row r="867" spans="1:33">
      <c r="A867">
        <v>77425</v>
      </c>
      <c r="B867">
        <v>1</v>
      </c>
      <c r="C867">
        <v>66</v>
      </c>
      <c r="D867">
        <v>4</v>
      </c>
      <c r="E867">
        <v>2</v>
      </c>
      <c r="G867">
        <v>1</v>
      </c>
      <c r="H867">
        <v>3</v>
      </c>
      <c r="I867">
        <v>2</v>
      </c>
      <c r="J867">
        <v>42</v>
      </c>
      <c r="K867">
        <v>1.0900000000000001</v>
      </c>
      <c r="L867">
        <v>161</v>
      </c>
      <c r="M867">
        <v>4.16</v>
      </c>
      <c r="N867">
        <v>50</v>
      </c>
      <c r="O867" s="1">
        <v>1.2976190476190479</v>
      </c>
      <c r="P867" s="2">
        <v>30.247931340987734</v>
      </c>
      <c r="Q867" s="1">
        <v>0.78500583718277694</v>
      </c>
      <c r="R867">
        <v>2</v>
      </c>
      <c r="S867">
        <v>2</v>
      </c>
      <c r="U867">
        <v>12</v>
      </c>
      <c r="V867">
        <v>1</v>
      </c>
      <c r="W867">
        <v>2</v>
      </c>
      <c r="X867">
        <v>3</v>
      </c>
      <c r="Y867">
        <v>3</v>
      </c>
      <c r="Z867">
        <v>3</v>
      </c>
      <c r="AA867">
        <v>4</v>
      </c>
      <c r="AB867">
        <v>6</v>
      </c>
      <c r="AC867">
        <v>0</v>
      </c>
      <c r="AD867">
        <v>1</v>
      </c>
      <c r="AE867">
        <v>1</v>
      </c>
      <c r="AF867">
        <v>2</v>
      </c>
      <c r="AG867" s="1">
        <f t="shared" si="13"/>
        <v>0.20761904761904781</v>
      </c>
    </row>
    <row r="868" spans="1:33">
      <c r="A868">
        <v>77443</v>
      </c>
      <c r="B868">
        <v>1</v>
      </c>
      <c r="C868">
        <v>64</v>
      </c>
      <c r="D868">
        <v>3</v>
      </c>
      <c r="E868">
        <v>1</v>
      </c>
      <c r="F868">
        <v>1</v>
      </c>
      <c r="G868">
        <v>1</v>
      </c>
      <c r="H868">
        <v>5</v>
      </c>
      <c r="I868">
        <v>1</v>
      </c>
      <c r="J868">
        <v>47</v>
      </c>
      <c r="K868">
        <v>1.22</v>
      </c>
      <c r="L868">
        <v>191</v>
      </c>
      <c r="M868">
        <v>4.9400000000000004</v>
      </c>
      <c r="N868">
        <v>54</v>
      </c>
      <c r="O868" s="1">
        <v>1.4017021276595745</v>
      </c>
      <c r="P868" s="2">
        <v>50.294782509494702</v>
      </c>
      <c r="Q868" s="1">
        <v>1.3055241417358199</v>
      </c>
      <c r="R868">
        <v>2</v>
      </c>
      <c r="S868">
        <v>1</v>
      </c>
      <c r="T868">
        <v>2</v>
      </c>
      <c r="U868">
        <v>6</v>
      </c>
      <c r="V868">
        <v>3</v>
      </c>
      <c r="W868">
        <v>1</v>
      </c>
      <c r="AA868">
        <v>1</v>
      </c>
      <c r="AB868">
        <v>0</v>
      </c>
      <c r="AC868">
        <v>0</v>
      </c>
      <c r="AD868">
        <v>1</v>
      </c>
      <c r="AE868">
        <v>1</v>
      </c>
      <c r="AF868">
        <v>2</v>
      </c>
      <c r="AG868" s="1">
        <f t="shared" si="13"/>
        <v>0.1817021276595745</v>
      </c>
    </row>
    <row r="869" spans="1:33">
      <c r="A869">
        <v>77444</v>
      </c>
      <c r="B869">
        <v>1</v>
      </c>
      <c r="C869">
        <v>63</v>
      </c>
      <c r="D869">
        <v>4</v>
      </c>
      <c r="E869">
        <v>1</v>
      </c>
      <c r="F869">
        <v>1</v>
      </c>
      <c r="G869">
        <v>1</v>
      </c>
      <c r="H869">
        <v>3</v>
      </c>
      <c r="I869">
        <v>3</v>
      </c>
      <c r="J869">
        <v>46</v>
      </c>
      <c r="K869">
        <v>1.19</v>
      </c>
      <c r="L869">
        <v>135</v>
      </c>
      <c r="M869">
        <v>3.49</v>
      </c>
      <c r="N869">
        <v>52</v>
      </c>
      <c r="O869" s="1">
        <v>1.3452173913043477</v>
      </c>
      <c r="P869" s="2">
        <v>45.834964132461288</v>
      </c>
      <c r="Q869" s="1">
        <v>1.1857305938614986</v>
      </c>
      <c r="R869">
        <v>2</v>
      </c>
      <c r="S869">
        <v>2</v>
      </c>
      <c r="U869">
        <v>6</v>
      </c>
      <c r="V869">
        <v>3</v>
      </c>
      <c r="W869">
        <v>0</v>
      </c>
      <c r="X869">
        <v>3</v>
      </c>
      <c r="Y869">
        <v>3</v>
      </c>
      <c r="Z869">
        <v>1</v>
      </c>
      <c r="AB869">
        <v>0</v>
      </c>
      <c r="AC869">
        <v>0</v>
      </c>
      <c r="AD869">
        <v>1</v>
      </c>
      <c r="AE869">
        <v>1</v>
      </c>
      <c r="AF869">
        <v>2</v>
      </c>
      <c r="AG869" s="1">
        <f t="shared" si="13"/>
        <v>0.15521739130434775</v>
      </c>
    </row>
    <row r="870" spans="1:33">
      <c r="A870">
        <v>77448</v>
      </c>
      <c r="B870">
        <v>1</v>
      </c>
      <c r="C870">
        <v>26</v>
      </c>
      <c r="D870">
        <v>4</v>
      </c>
      <c r="E870">
        <v>2</v>
      </c>
      <c r="G870">
        <v>1</v>
      </c>
      <c r="H870">
        <v>5</v>
      </c>
      <c r="I870">
        <v>5</v>
      </c>
      <c r="J870">
        <v>52</v>
      </c>
      <c r="K870">
        <v>1.34</v>
      </c>
      <c r="L870">
        <v>148</v>
      </c>
      <c r="M870">
        <v>3.83</v>
      </c>
      <c r="N870">
        <v>57</v>
      </c>
      <c r="O870" s="1">
        <v>1.4688461538461541</v>
      </c>
      <c r="P870" s="2">
        <v>48.257127992936574</v>
      </c>
      <c r="Q870" s="1">
        <v>1.2435490675102889</v>
      </c>
      <c r="R870">
        <v>2</v>
      </c>
      <c r="U870">
        <v>6</v>
      </c>
      <c r="V870">
        <v>1</v>
      </c>
      <c r="W870">
        <v>0</v>
      </c>
      <c r="X870">
        <v>3</v>
      </c>
      <c r="Y870">
        <v>3</v>
      </c>
      <c r="Z870">
        <v>1</v>
      </c>
      <c r="AA870">
        <v>0</v>
      </c>
      <c r="AB870">
        <v>0</v>
      </c>
      <c r="AC870">
        <v>0</v>
      </c>
      <c r="AD870">
        <v>1</v>
      </c>
      <c r="AE870">
        <v>2</v>
      </c>
      <c r="AG870" s="1">
        <f t="shared" si="13"/>
        <v>0.12884615384615405</v>
      </c>
    </row>
    <row r="871" spans="1:33">
      <c r="A871">
        <v>77452</v>
      </c>
      <c r="B871">
        <v>1</v>
      </c>
      <c r="C871">
        <v>27</v>
      </c>
      <c r="D871">
        <v>1</v>
      </c>
      <c r="E871">
        <v>2</v>
      </c>
      <c r="G871">
        <v>2</v>
      </c>
      <c r="H871">
        <v>2</v>
      </c>
      <c r="I871">
        <v>6</v>
      </c>
      <c r="J871">
        <v>27</v>
      </c>
      <c r="K871">
        <v>0.7</v>
      </c>
      <c r="L871">
        <v>168</v>
      </c>
      <c r="M871">
        <v>4.34</v>
      </c>
      <c r="N871">
        <v>35</v>
      </c>
      <c r="O871" s="1">
        <v>0.90740740740740744</v>
      </c>
      <c r="P871" s="2">
        <v>30.481738416443228</v>
      </c>
      <c r="Q871" s="1">
        <v>0.79026729227815773</v>
      </c>
      <c r="R871">
        <v>1</v>
      </c>
      <c r="U871">
        <v>3</v>
      </c>
      <c r="V871">
        <v>5</v>
      </c>
      <c r="W871">
        <v>3</v>
      </c>
      <c r="X871">
        <v>3</v>
      </c>
      <c r="Y871">
        <v>3</v>
      </c>
      <c r="Z871">
        <v>3</v>
      </c>
      <c r="AA871">
        <v>14</v>
      </c>
      <c r="AB871">
        <v>0</v>
      </c>
      <c r="AC871">
        <v>0</v>
      </c>
      <c r="AD871">
        <v>1</v>
      </c>
      <c r="AE871">
        <v>2</v>
      </c>
      <c r="AG871" s="1">
        <f t="shared" si="13"/>
        <v>0.20740740740740748</v>
      </c>
    </row>
    <row r="872" spans="1:33">
      <c r="A872">
        <v>77458</v>
      </c>
      <c r="B872">
        <v>1</v>
      </c>
      <c r="C872">
        <v>50</v>
      </c>
      <c r="D872">
        <v>4</v>
      </c>
      <c r="E872">
        <v>2</v>
      </c>
      <c r="G872">
        <v>1</v>
      </c>
      <c r="H872">
        <v>4</v>
      </c>
      <c r="I872">
        <v>1</v>
      </c>
      <c r="J872">
        <v>35</v>
      </c>
      <c r="K872">
        <v>0.91</v>
      </c>
      <c r="L872">
        <v>189</v>
      </c>
      <c r="M872">
        <v>4.8899999999999997</v>
      </c>
      <c r="N872">
        <v>40</v>
      </c>
      <c r="O872" s="1">
        <v>1.04</v>
      </c>
      <c r="P872" s="2">
        <v>39.041752001422914</v>
      </c>
      <c r="Q872" s="1">
        <v>1.0150855520369959</v>
      </c>
      <c r="R872">
        <v>2</v>
      </c>
      <c r="S872">
        <v>2</v>
      </c>
      <c r="V872">
        <v>3</v>
      </c>
      <c r="W872">
        <v>0</v>
      </c>
      <c r="X872">
        <v>3</v>
      </c>
      <c r="Y872">
        <v>3</v>
      </c>
      <c r="Z872">
        <v>3</v>
      </c>
      <c r="AB872">
        <v>0</v>
      </c>
      <c r="AC872">
        <v>0</v>
      </c>
      <c r="AD872">
        <v>1</v>
      </c>
      <c r="AE872">
        <v>1</v>
      </c>
      <c r="AF872">
        <v>2</v>
      </c>
      <c r="AG872" s="1">
        <f t="shared" si="13"/>
        <v>0.13</v>
      </c>
    </row>
    <row r="873" spans="1:33">
      <c r="A873">
        <v>77459</v>
      </c>
      <c r="B873">
        <v>1</v>
      </c>
      <c r="C873">
        <v>29</v>
      </c>
      <c r="D873">
        <v>1</v>
      </c>
      <c r="E873">
        <v>2</v>
      </c>
      <c r="G873">
        <v>2</v>
      </c>
      <c r="H873">
        <v>5</v>
      </c>
      <c r="I873">
        <v>5</v>
      </c>
      <c r="J873">
        <v>56</v>
      </c>
      <c r="K873">
        <v>1.45</v>
      </c>
      <c r="L873">
        <v>160</v>
      </c>
      <c r="M873">
        <v>4.1399999999999997</v>
      </c>
      <c r="N873">
        <v>53</v>
      </c>
      <c r="O873" s="1">
        <v>1.3723214285714285</v>
      </c>
      <c r="P873" s="2">
        <v>54.07102833075605</v>
      </c>
      <c r="Q873" s="1">
        <v>1.4000534121356478</v>
      </c>
      <c r="R873">
        <v>1</v>
      </c>
      <c r="U873">
        <v>7</v>
      </c>
      <c r="V873">
        <v>3</v>
      </c>
      <c r="W873">
        <v>3</v>
      </c>
      <c r="X873">
        <v>3</v>
      </c>
      <c r="Y873">
        <v>3</v>
      </c>
      <c r="Z873">
        <v>3</v>
      </c>
      <c r="AA873">
        <v>2</v>
      </c>
      <c r="AB873">
        <v>0</v>
      </c>
      <c r="AC873">
        <v>6</v>
      </c>
      <c r="AD873">
        <v>1</v>
      </c>
      <c r="AE873">
        <v>1</v>
      </c>
      <c r="AF873">
        <v>1</v>
      </c>
      <c r="AG873" s="1">
        <f t="shared" si="13"/>
        <v>-7.7678571428571486E-2</v>
      </c>
    </row>
    <row r="874" spans="1:33">
      <c r="A874">
        <v>77460</v>
      </c>
      <c r="B874">
        <v>1</v>
      </c>
      <c r="C874">
        <v>45</v>
      </c>
      <c r="D874">
        <v>1</v>
      </c>
      <c r="E874">
        <v>2</v>
      </c>
      <c r="G874">
        <v>2</v>
      </c>
      <c r="H874">
        <v>5</v>
      </c>
      <c r="I874">
        <v>3</v>
      </c>
      <c r="J874">
        <v>50</v>
      </c>
      <c r="K874">
        <v>1.29</v>
      </c>
      <c r="L874">
        <v>250</v>
      </c>
      <c r="M874">
        <v>6.47</v>
      </c>
      <c r="N874">
        <v>56</v>
      </c>
      <c r="O874" s="1">
        <v>1.4448000000000001</v>
      </c>
      <c r="P874" s="2">
        <v>52.290241052851179</v>
      </c>
      <c r="Q874" s="1">
        <v>1.3490882191635603</v>
      </c>
      <c r="R874">
        <v>1</v>
      </c>
      <c r="S874">
        <v>1</v>
      </c>
      <c r="T874">
        <v>2</v>
      </c>
      <c r="U874">
        <v>7</v>
      </c>
      <c r="V874">
        <v>4</v>
      </c>
      <c r="W874">
        <v>1</v>
      </c>
      <c r="X874">
        <v>1</v>
      </c>
      <c r="Y874">
        <v>2</v>
      </c>
      <c r="Z874">
        <v>2</v>
      </c>
      <c r="AA874">
        <v>6</v>
      </c>
      <c r="AB874">
        <v>120</v>
      </c>
      <c r="AC874">
        <v>4</v>
      </c>
      <c r="AD874">
        <v>1</v>
      </c>
      <c r="AE874">
        <v>2</v>
      </c>
      <c r="AG874" s="1">
        <f t="shared" si="13"/>
        <v>0.15480000000000005</v>
      </c>
    </row>
    <row r="875" spans="1:33">
      <c r="A875">
        <v>77468</v>
      </c>
      <c r="B875">
        <v>1</v>
      </c>
      <c r="C875">
        <v>54</v>
      </c>
      <c r="D875">
        <v>4</v>
      </c>
      <c r="E875">
        <v>1</v>
      </c>
      <c r="F875">
        <v>1</v>
      </c>
      <c r="G875">
        <v>1</v>
      </c>
      <c r="H875">
        <v>4</v>
      </c>
      <c r="I875">
        <v>1</v>
      </c>
      <c r="J875">
        <v>72</v>
      </c>
      <c r="K875">
        <v>1.86</v>
      </c>
      <c r="L875">
        <v>207</v>
      </c>
      <c r="M875">
        <v>5.35</v>
      </c>
      <c r="N875">
        <v>81</v>
      </c>
      <c r="O875" s="1">
        <v>2.0924999999999998</v>
      </c>
      <c r="P875" s="2">
        <v>85.940534948742481</v>
      </c>
      <c r="Q875" s="1">
        <v>2.2201304861758477</v>
      </c>
      <c r="R875">
        <v>1</v>
      </c>
      <c r="S875">
        <v>2</v>
      </c>
      <c r="U875">
        <v>6</v>
      </c>
      <c r="V875">
        <v>3</v>
      </c>
      <c r="W875">
        <v>3</v>
      </c>
      <c r="X875">
        <v>3</v>
      </c>
      <c r="Y875">
        <v>3</v>
      </c>
      <c r="Z875">
        <v>3</v>
      </c>
      <c r="AA875">
        <v>5</v>
      </c>
      <c r="AB875">
        <v>0</v>
      </c>
      <c r="AC875">
        <v>0</v>
      </c>
      <c r="AD875">
        <v>1</v>
      </c>
      <c r="AE875">
        <v>1</v>
      </c>
      <c r="AF875">
        <v>2</v>
      </c>
      <c r="AG875" s="1">
        <f t="shared" si="13"/>
        <v>0.23249999999999971</v>
      </c>
    </row>
    <row r="876" spans="1:33">
      <c r="A876">
        <v>77471</v>
      </c>
      <c r="B876">
        <v>1</v>
      </c>
      <c r="C876">
        <v>62</v>
      </c>
      <c r="D876">
        <v>3</v>
      </c>
      <c r="E876">
        <v>1</v>
      </c>
      <c r="F876">
        <v>1</v>
      </c>
      <c r="G876">
        <v>2</v>
      </c>
      <c r="H876">
        <v>5</v>
      </c>
      <c r="I876">
        <v>1</v>
      </c>
      <c r="J876">
        <v>70</v>
      </c>
      <c r="K876">
        <v>1.81</v>
      </c>
      <c r="L876">
        <v>219</v>
      </c>
      <c r="M876">
        <v>5.66</v>
      </c>
      <c r="N876">
        <v>79</v>
      </c>
      <c r="O876" s="1">
        <v>2.0427142857142857</v>
      </c>
      <c r="P876" s="2">
        <v>74.303990411074139</v>
      </c>
      <c r="Q876" s="1">
        <v>1.9212888949149172</v>
      </c>
      <c r="R876">
        <v>1</v>
      </c>
      <c r="S876">
        <v>2</v>
      </c>
      <c r="U876">
        <v>8</v>
      </c>
      <c r="V876">
        <v>3</v>
      </c>
      <c r="W876">
        <v>3</v>
      </c>
      <c r="X876">
        <v>3</v>
      </c>
      <c r="Y876">
        <v>3</v>
      </c>
      <c r="Z876">
        <v>3</v>
      </c>
      <c r="AA876">
        <v>0</v>
      </c>
      <c r="AB876">
        <v>0</v>
      </c>
      <c r="AC876">
        <v>0</v>
      </c>
      <c r="AD876">
        <v>1</v>
      </c>
      <c r="AE876">
        <v>1</v>
      </c>
      <c r="AF876">
        <v>2</v>
      </c>
      <c r="AG876" s="1">
        <f t="shared" si="13"/>
        <v>0.23271428571428565</v>
      </c>
    </row>
    <row r="877" spans="1:33">
      <c r="A877">
        <v>77475</v>
      </c>
      <c r="B877">
        <v>1</v>
      </c>
      <c r="C877">
        <v>48</v>
      </c>
      <c r="D877">
        <v>3</v>
      </c>
      <c r="E877">
        <v>2</v>
      </c>
      <c r="G877">
        <v>1</v>
      </c>
      <c r="H877">
        <v>4</v>
      </c>
      <c r="I877">
        <v>1</v>
      </c>
      <c r="J877">
        <v>49</v>
      </c>
      <c r="K877">
        <v>1.27</v>
      </c>
      <c r="L877">
        <v>315</v>
      </c>
      <c r="M877">
        <v>8.15</v>
      </c>
      <c r="N877">
        <v>58</v>
      </c>
      <c r="O877" s="1">
        <v>1.503265306122449</v>
      </c>
      <c r="P877" s="2">
        <v>45.814804885397088</v>
      </c>
      <c r="Q877" s="1">
        <v>1.1874449429480469</v>
      </c>
      <c r="R877">
        <v>1</v>
      </c>
      <c r="S877">
        <v>2</v>
      </c>
      <c r="U877">
        <v>15</v>
      </c>
      <c r="V877">
        <v>3</v>
      </c>
      <c r="W877">
        <v>2</v>
      </c>
      <c r="X877">
        <v>3</v>
      </c>
      <c r="Y877">
        <v>4</v>
      </c>
      <c r="Z877">
        <v>4</v>
      </c>
      <c r="AA877">
        <v>3</v>
      </c>
      <c r="AB877">
        <v>1</v>
      </c>
      <c r="AC877">
        <v>2</v>
      </c>
      <c r="AD877">
        <v>1</v>
      </c>
      <c r="AE877">
        <v>1</v>
      </c>
      <c r="AF877">
        <v>2</v>
      </c>
      <c r="AG877" s="1">
        <f t="shared" si="13"/>
        <v>0.233265306122449</v>
      </c>
    </row>
    <row r="878" spans="1:33">
      <c r="A878">
        <v>77477</v>
      </c>
      <c r="B878">
        <v>1</v>
      </c>
      <c r="C878">
        <v>59</v>
      </c>
      <c r="D878">
        <v>6</v>
      </c>
      <c r="E878">
        <v>2</v>
      </c>
      <c r="G878">
        <v>2</v>
      </c>
      <c r="H878">
        <v>5</v>
      </c>
      <c r="I878">
        <v>3</v>
      </c>
      <c r="J878">
        <v>32</v>
      </c>
      <c r="K878">
        <v>0.83</v>
      </c>
      <c r="L878">
        <v>236</v>
      </c>
      <c r="M878">
        <v>6.1</v>
      </c>
      <c r="N878">
        <v>26</v>
      </c>
      <c r="O878" s="1">
        <v>0.67437499999999995</v>
      </c>
      <c r="P878" s="2">
        <v>34.110427954994968</v>
      </c>
      <c r="Q878" s="1">
        <v>0.88473922508268199</v>
      </c>
      <c r="R878">
        <v>1</v>
      </c>
      <c r="S878">
        <v>2</v>
      </c>
      <c r="U878">
        <v>15</v>
      </c>
      <c r="V878">
        <v>2</v>
      </c>
      <c r="W878">
        <v>0</v>
      </c>
      <c r="X878">
        <v>3</v>
      </c>
      <c r="Y878">
        <v>3</v>
      </c>
      <c r="Z878">
        <v>3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2</v>
      </c>
      <c r="AG878" s="1">
        <f t="shared" si="13"/>
        <v>-0.15562500000000001</v>
      </c>
    </row>
    <row r="879" spans="1:33">
      <c r="A879">
        <v>77483</v>
      </c>
      <c r="B879">
        <v>1</v>
      </c>
      <c r="C879">
        <v>45</v>
      </c>
      <c r="D879">
        <v>3</v>
      </c>
      <c r="E879">
        <v>2</v>
      </c>
      <c r="G879">
        <v>1</v>
      </c>
      <c r="H879">
        <v>3</v>
      </c>
      <c r="I879">
        <v>1</v>
      </c>
      <c r="J879">
        <v>33</v>
      </c>
      <c r="K879">
        <v>0.85</v>
      </c>
      <c r="L879">
        <v>167</v>
      </c>
      <c r="M879">
        <v>4.32</v>
      </c>
      <c r="N879">
        <v>30</v>
      </c>
      <c r="O879" s="1">
        <v>0.77272727272727271</v>
      </c>
      <c r="P879" s="2">
        <v>31.285621605595718</v>
      </c>
      <c r="Q879" s="1">
        <v>0.8058417686289806</v>
      </c>
      <c r="R879">
        <v>2</v>
      </c>
      <c r="S879">
        <v>2</v>
      </c>
      <c r="U879">
        <v>6</v>
      </c>
      <c r="V879">
        <v>5</v>
      </c>
      <c r="W879">
        <v>2</v>
      </c>
      <c r="X879">
        <v>3</v>
      </c>
      <c r="Y879">
        <v>3</v>
      </c>
      <c r="Z879">
        <v>2</v>
      </c>
      <c r="AA879">
        <v>1</v>
      </c>
      <c r="AB879">
        <v>0</v>
      </c>
      <c r="AC879">
        <v>4</v>
      </c>
      <c r="AD879">
        <v>1</v>
      </c>
      <c r="AE879">
        <v>2</v>
      </c>
      <c r="AG879" s="1">
        <f t="shared" si="13"/>
        <v>-7.7272727272727271E-2</v>
      </c>
    </row>
    <row r="880" spans="1:33">
      <c r="A880">
        <v>77484</v>
      </c>
      <c r="B880">
        <v>1</v>
      </c>
      <c r="C880">
        <v>40</v>
      </c>
      <c r="D880">
        <v>6</v>
      </c>
      <c r="E880">
        <v>2</v>
      </c>
      <c r="G880">
        <v>2</v>
      </c>
      <c r="H880">
        <v>1</v>
      </c>
      <c r="I880">
        <v>1</v>
      </c>
      <c r="J880">
        <v>48</v>
      </c>
      <c r="K880">
        <v>1.24</v>
      </c>
      <c r="L880">
        <v>145</v>
      </c>
      <c r="M880">
        <v>3.75</v>
      </c>
      <c r="N880">
        <v>47</v>
      </c>
      <c r="O880" s="1">
        <v>1.2141666666666666</v>
      </c>
      <c r="P880" s="2">
        <v>49.77554039793786</v>
      </c>
      <c r="Q880" s="1">
        <v>1.285868126946728</v>
      </c>
      <c r="R880">
        <v>1</v>
      </c>
      <c r="S880">
        <v>2</v>
      </c>
      <c r="U880">
        <v>2</v>
      </c>
      <c r="V880">
        <v>2</v>
      </c>
      <c r="W880">
        <v>0</v>
      </c>
      <c r="AB880">
        <v>0</v>
      </c>
      <c r="AC880">
        <v>0</v>
      </c>
      <c r="AD880">
        <v>2</v>
      </c>
      <c r="AE880">
        <v>1</v>
      </c>
      <c r="AF880">
        <v>2</v>
      </c>
      <c r="AG880" s="1">
        <f t="shared" si="13"/>
        <v>-2.5833333333333375E-2</v>
      </c>
    </row>
    <row r="881" spans="1:33">
      <c r="A881">
        <v>77489</v>
      </c>
      <c r="B881">
        <v>1</v>
      </c>
      <c r="C881">
        <v>74</v>
      </c>
      <c r="D881">
        <v>3</v>
      </c>
      <c r="E881">
        <v>2</v>
      </c>
      <c r="G881">
        <v>1</v>
      </c>
      <c r="H881">
        <v>2</v>
      </c>
      <c r="I881">
        <v>6</v>
      </c>
      <c r="J881">
        <v>35</v>
      </c>
      <c r="K881">
        <v>0.91</v>
      </c>
      <c r="L881">
        <v>170</v>
      </c>
      <c r="M881">
        <v>4.4000000000000004</v>
      </c>
      <c r="N881">
        <v>30</v>
      </c>
      <c r="O881" s="1">
        <v>0.78</v>
      </c>
      <c r="P881" s="2">
        <v>31.546938967388652</v>
      </c>
      <c r="Q881" s="1">
        <v>0.82022041315210503</v>
      </c>
      <c r="R881">
        <v>2</v>
      </c>
      <c r="S881">
        <v>2</v>
      </c>
      <c r="U881">
        <v>9</v>
      </c>
      <c r="V881">
        <v>2</v>
      </c>
      <c r="W881">
        <v>2</v>
      </c>
      <c r="X881">
        <v>3</v>
      </c>
      <c r="Y881">
        <v>3</v>
      </c>
      <c r="Z881">
        <v>3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2</v>
      </c>
      <c r="AG881" s="1">
        <f t="shared" si="13"/>
        <v>-0.13</v>
      </c>
    </row>
    <row r="882" spans="1:33">
      <c r="A882">
        <v>77492</v>
      </c>
      <c r="B882">
        <v>1</v>
      </c>
      <c r="C882">
        <v>34</v>
      </c>
      <c r="D882">
        <v>4</v>
      </c>
      <c r="E882">
        <v>2</v>
      </c>
      <c r="G882">
        <v>1</v>
      </c>
      <c r="H882">
        <v>3</v>
      </c>
      <c r="I882">
        <v>6</v>
      </c>
      <c r="J882">
        <v>34</v>
      </c>
      <c r="K882">
        <v>0.88</v>
      </c>
      <c r="L882">
        <v>218</v>
      </c>
      <c r="M882">
        <v>5.64</v>
      </c>
      <c r="N882">
        <v>35</v>
      </c>
      <c r="O882" s="1">
        <v>0.90588235294117647</v>
      </c>
      <c r="P882" s="2">
        <v>38.639892984850491</v>
      </c>
      <c r="Q882" s="1">
        <v>1.0000913478431892</v>
      </c>
      <c r="R882">
        <v>2</v>
      </c>
      <c r="U882">
        <v>6</v>
      </c>
      <c r="V882">
        <v>2</v>
      </c>
      <c r="W882">
        <v>1</v>
      </c>
      <c r="X882">
        <v>3</v>
      </c>
      <c r="Y882">
        <v>1</v>
      </c>
      <c r="Z882">
        <v>1</v>
      </c>
      <c r="AA882">
        <v>6</v>
      </c>
      <c r="AB882">
        <v>2</v>
      </c>
      <c r="AC882">
        <v>3</v>
      </c>
      <c r="AD882">
        <v>1</v>
      </c>
      <c r="AE882">
        <v>1</v>
      </c>
      <c r="AF882">
        <v>2</v>
      </c>
      <c r="AG882" s="1">
        <f t="shared" si="13"/>
        <v>2.5882352941176467E-2</v>
      </c>
    </row>
    <row r="883" spans="1:33">
      <c r="A883">
        <v>77494</v>
      </c>
      <c r="B883">
        <v>1</v>
      </c>
      <c r="C883">
        <v>80</v>
      </c>
      <c r="D883">
        <v>3</v>
      </c>
      <c r="E883">
        <v>1</v>
      </c>
      <c r="F883">
        <v>2</v>
      </c>
      <c r="G883">
        <v>1</v>
      </c>
      <c r="H883">
        <v>5</v>
      </c>
      <c r="I883">
        <v>1</v>
      </c>
      <c r="J883">
        <v>63</v>
      </c>
      <c r="K883">
        <v>1.63</v>
      </c>
      <c r="L883">
        <v>144</v>
      </c>
      <c r="M883">
        <v>3.72</v>
      </c>
      <c r="N883">
        <v>67</v>
      </c>
      <c r="O883" s="1">
        <v>1.7334920634920634</v>
      </c>
      <c r="P883" s="2">
        <v>61.789043676518332</v>
      </c>
      <c r="Q883" s="1">
        <v>1.5986689078210299</v>
      </c>
      <c r="R883">
        <v>2</v>
      </c>
      <c r="S883">
        <v>1</v>
      </c>
      <c r="T883">
        <v>2</v>
      </c>
      <c r="U883">
        <v>6</v>
      </c>
      <c r="V883">
        <v>1</v>
      </c>
      <c r="W883">
        <v>0</v>
      </c>
      <c r="X883">
        <v>3</v>
      </c>
      <c r="Y883">
        <v>3</v>
      </c>
      <c r="Z883">
        <v>3</v>
      </c>
      <c r="AB883">
        <v>1</v>
      </c>
      <c r="AC883">
        <v>0</v>
      </c>
      <c r="AD883">
        <v>1</v>
      </c>
      <c r="AE883">
        <v>1</v>
      </c>
      <c r="AF883">
        <v>2</v>
      </c>
      <c r="AG883" s="1">
        <f t="shared" si="13"/>
        <v>0.10349206349206352</v>
      </c>
    </row>
    <row r="884" spans="1:33">
      <c r="A884">
        <v>77499</v>
      </c>
      <c r="B884">
        <v>1</v>
      </c>
      <c r="C884">
        <v>31</v>
      </c>
      <c r="D884">
        <v>3</v>
      </c>
      <c r="E884">
        <v>2</v>
      </c>
      <c r="G884">
        <v>1</v>
      </c>
      <c r="H884">
        <v>4</v>
      </c>
      <c r="I884">
        <v>5</v>
      </c>
      <c r="J884">
        <v>43</v>
      </c>
      <c r="K884">
        <v>1.1100000000000001</v>
      </c>
      <c r="L884">
        <v>156</v>
      </c>
      <c r="M884">
        <v>4.03</v>
      </c>
      <c r="N884">
        <v>50</v>
      </c>
      <c r="O884" s="1">
        <v>1.2906976744186047</v>
      </c>
      <c r="P884" s="2">
        <v>39.69091223763909</v>
      </c>
      <c r="Q884" s="1">
        <v>1.0245793624134742</v>
      </c>
      <c r="R884">
        <v>2</v>
      </c>
      <c r="U884">
        <v>6</v>
      </c>
      <c r="V884">
        <v>3</v>
      </c>
      <c r="W884">
        <v>0</v>
      </c>
      <c r="X884">
        <v>3</v>
      </c>
      <c r="Y884">
        <v>3</v>
      </c>
      <c r="Z884">
        <v>3</v>
      </c>
      <c r="AA884">
        <v>0</v>
      </c>
      <c r="AB884">
        <v>0</v>
      </c>
      <c r="AC884">
        <v>5</v>
      </c>
      <c r="AD884">
        <v>2</v>
      </c>
      <c r="AE884">
        <v>1</v>
      </c>
      <c r="AF884">
        <v>2</v>
      </c>
      <c r="AG884" s="1">
        <f t="shared" si="13"/>
        <v>0.18069767441860463</v>
      </c>
    </row>
    <row r="885" spans="1:33">
      <c r="A885">
        <v>77503</v>
      </c>
      <c r="B885">
        <v>1</v>
      </c>
      <c r="C885">
        <v>59</v>
      </c>
      <c r="D885">
        <v>3</v>
      </c>
      <c r="E885">
        <v>2</v>
      </c>
      <c r="G885">
        <v>1</v>
      </c>
      <c r="H885">
        <v>5</v>
      </c>
      <c r="I885">
        <v>5</v>
      </c>
      <c r="J885">
        <v>31</v>
      </c>
      <c r="K885">
        <v>0.8</v>
      </c>
      <c r="L885">
        <v>106</v>
      </c>
      <c r="M885">
        <v>2.74</v>
      </c>
      <c r="N885">
        <v>38</v>
      </c>
      <c r="O885" s="1">
        <v>0.98064516129032264</v>
      </c>
      <c r="P885" s="2">
        <v>34.095598195525326</v>
      </c>
      <c r="Q885" s="1">
        <v>0.87988640504581495</v>
      </c>
      <c r="R885">
        <v>2</v>
      </c>
      <c r="S885">
        <v>2</v>
      </c>
      <c r="U885">
        <v>1</v>
      </c>
      <c r="V885">
        <v>4</v>
      </c>
      <c r="W885">
        <v>3</v>
      </c>
      <c r="X885">
        <v>3</v>
      </c>
      <c r="Y885">
        <v>3</v>
      </c>
      <c r="Z885">
        <v>3</v>
      </c>
      <c r="AB885">
        <v>5</v>
      </c>
      <c r="AC885">
        <v>2</v>
      </c>
      <c r="AD885">
        <v>1</v>
      </c>
      <c r="AE885">
        <v>1</v>
      </c>
      <c r="AF885">
        <v>1</v>
      </c>
      <c r="AG885" s="1">
        <f t="shared" si="13"/>
        <v>0.1806451612903226</v>
      </c>
    </row>
    <row r="886" spans="1:33">
      <c r="A886">
        <v>77507</v>
      </c>
      <c r="B886">
        <v>1</v>
      </c>
      <c r="C886">
        <v>43</v>
      </c>
      <c r="D886">
        <v>6</v>
      </c>
      <c r="E886">
        <v>2</v>
      </c>
      <c r="G886">
        <v>2</v>
      </c>
      <c r="H886">
        <v>5</v>
      </c>
      <c r="I886">
        <v>1</v>
      </c>
      <c r="J886">
        <v>51</v>
      </c>
      <c r="K886">
        <v>1.32</v>
      </c>
      <c r="L886">
        <v>166</v>
      </c>
      <c r="M886">
        <v>4.29</v>
      </c>
      <c r="N886">
        <v>47</v>
      </c>
      <c r="O886" s="1">
        <v>1.2164705882352942</v>
      </c>
      <c r="P886" s="2">
        <v>52.630965344702183</v>
      </c>
      <c r="Q886" s="1">
        <v>1.3622132206864095</v>
      </c>
      <c r="R886">
        <v>1</v>
      </c>
      <c r="S886">
        <v>2</v>
      </c>
      <c r="U886">
        <v>14</v>
      </c>
      <c r="V886">
        <v>1</v>
      </c>
      <c r="W886">
        <v>3</v>
      </c>
      <c r="X886">
        <v>3</v>
      </c>
      <c r="Y886">
        <v>3</v>
      </c>
      <c r="Z886">
        <v>3</v>
      </c>
      <c r="AA886">
        <v>0</v>
      </c>
      <c r="AB886">
        <v>0</v>
      </c>
      <c r="AC886">
        <v>4</v>
      </c>
      <c r="AD886">
        <v>2</v>
      </c>
      <c r="AE886">
        <v>1</v>
      </c>
      <c r="AF886">
        <v>2</v>
      </c>
      <c r="AG886" s="1">
        <f t="shared" si="13"/>
        <v>-0.10352941176470587</v>
      </c>
    </row>
    <row r="887" spans="1:33">
      <c r="A887">
        <v>77509</v>
      </c>
      <c r="B887">
        <v>1</v>
      </c>
      <c r="C887">
        <v>53</v>
      </c>
      <c r="D887">
        <v>4</v>
      </c>
      <c r="E887">
        <v>2</v>
      </c>
      <c r="G887">
        <v>1</v>
      </c>
      <c r="H887">
        <v>3</v>
      </c>
      <c r="I887">
        <v>1</v>
      </c>
      <c r="J887">
        <v>41</v>
      </c>
      <c r="K887">
        <v>1.06</v>
      </c>
      <c r="L887">
        <v>231</v>
      </c>
      <c r="M887">
        <v>5.97</v>
      </c>
      <c r="N887">
        <v>36</v>
      </c>
      <c r="O887" s="1">
        <v>0.93073170731707322</v>
      </c>
      <c r="P887" s="2">
        <v>38.114417773241378</v>
      </c>
      <c r="Q887" s="1">
        <v>0.98539714243014298</v>
      </c>
      <c r="R887">
        <v>2</v>
      </c>
      <c r="S887">
        <v>2</v>
      </c>
      <c r="U887">
        <v>7</v>
      </c>
      <c r="V887">
        <v>5</v>
      </c>
      <c r="W887">
        <v>0</v>
      </c>
      <c r="X887">
        <v>3</v>
      </c>
      <c r="Y887">
        <v>3</v>
      </c>
      <c r="Z887">
        <v>2</v>
      </c>
      <c r="AA887">
        <v>5</v>
      </c>
      <c r="AB887">
        <v>0</v>
      </c>
      <c r="AC887">
        <v>0</v>
      </c>
      <c r="AD887">
        <v>1</v>
      </c>
      <c r="AE887">
        <v>1</v>
      </c>
      <c r="AF887">
        <v>2</v>
      </c>
      <c r="AG887" s="1">
        <f t="shared" si="13"/>
        <v>-0.12926829268292683</v>
      </c>
    </row>
    <row r="888" spans="1:33">
      <c r="A888">
        <v>77511</v>
      </c>
      <c r="B888">
        <v>1</v>
      </c>
      <c r="C888">
        <v>80</v>
      </c>
      <c r="D888">
        <v>4</v>
      </c>
      <c r="E888">
        <v>2</v>
      </c>
      <c r="G888">
        <v>1</v>
      </c>
      <c r="H888">
        <v>1</v>
      </c>
      <c r="I888">
        <v>2</v>
      </c>
      <c r="J888">
        <v>27</v>
      </c>
      <c r="K888">
        <v>0.7</v>
      </c>
      <c r="L888">
        <v>126</v>
      </c>
      <c r="M888">
        <v>3.26</v>
      </c>
      <c r="N888">
        <v>26</v>
      </c>
      <c r="O888" s="1">
        <v>0.67407407407407405</v>
      </c>
      <c r="P888" s="2">
        <v>34.813511555978408</v>
      </c>
      <c r="Q888" s="1">
        <v>0.90257252182166237</v>
      </c>
      <c r="R888">
        <v>1</v>
      </c>
      <c r="S888">
        <v>2</v>
      </c>
      <c r="U888">
        <v>8</v>
      </c>
      <c r="V888">
        <v>3</v>
      </c>
      <c r="W888">
        <v>0</v>
      </c>
      <c r="AA888">
        <v>1</v>
      </c>
      <c r="AB888">
        <v>0</v>
      </c>
      <c r="AC888">
        <v>0</v>
      </c>
      <c r="AD888">
        <v>1</v>
      </c>
      <c r="AE888">
        <v>1</v>
      </c>
      <c r="AF888">
        <v>2</v>
      </c>
      <c r="AG888" s="1">
        <f t="shared" si="13"/>
        <v>-2.5925925925925908E-2</v>
      </c>
    </row>
    <row r="889" spans="1:33">
      <c r="A889">
        <v>77513</v>
      </c>
      <c r="B889">
        <v>1</v>
      </c>
      <c r="C889">
        <v>34</v>
      </c>
      <c r="D889">
        <v>2</v>
      </c>
      <c r="E889">
        <v>2</v>
      </c>
      <c r="G889">
        <v>2</v>
      </c>
      <c r="H889">
        <v>4</v>
      </c>
      <c r="I889">
        <v>4</v>
      </c>
      <c r="J889">
        <v>55</v>
      </c>
      <c r="K889">
        <v>1.42</v>
      </c>
      <c r="L889">
        <v>194</v>
      </c>
      <c r="M889">
        <v>5.0199999999999996</v>
      </c>
      <c r="N889">
        <v>54</v>
      </c>
      <c r="O889" s="1">
        <v>1.394181818181818</v>
      </c>
      <c r="P889" s="2">
        <v>60.124729505658173</v>
      </c>
      <c r="Q889" s="1">
        <v>1.5523111981460838</v>
      </c>
      <c r="R889">
        <v>2</v>
      </c>
      <c r="U889">
        <v>15</v>
      </c>
      <c r="V889">
        <v>3</v>
      </c>
      <c r="W889">
        <v>3</v>
      </c>
      <c r="X889">
        <v>3</v>
      </c>
      <c r="Y889">
        <v>3</v>
      </c>
      <c r="Z889">
        <v>3</v>
      </c>
      <c r="AA889">
        <v>7</v>
      </c>
      <c r="AB889">
        <v>0</v>
      </c>
      <c r="AC889">
        <v>0</v>
      </c>
      <c r="AD889">
        <v>1</v>
      </c>
      <c r="AE889">
        <v>2</v>
      </c>
      <c r="AG889" s="1">
        <f t="shared" si="13"/>
        <v>-2.5818181818181962E-2</v>
      </c>
    </row>
    <row r="890" spans="1:33">
      <c r="A890">
        <v>77520</v>
      </c>
      <c r="B890">
        <v>1</v>
      </c>
      <c r="C890">
        <v>80</v>
      </c>
      <c r="D890">
        <v>3</v>
      </c>
      <c r="E890">
        <v>1</v>
      </c>
      <c r="F890">
        <v>1</v>
      </c>
      <c r="G890">
        <v>1</v>
      </c>
      <c r="H890">
        <v>5</v>
      </c>
      <c r="I890">
        <v>1</v>
      </c>
      <c r="J890">
        <v>90</v>
      </c>
      <c r="K890">
        <v>2.33</v>
      </c>
      <c r="L890">
        <v>190</v>
      </c>
      <c r="M890">
        <v>4.91</v>
      </c>
      <c r="N890">
        <v>85</v>
      </c>
      <c r="O890" s="1">
        <v>2.2005555555555558</v>
      </c>
      <c r="P890" s="2">
        <v>91.060022293815649</v>
      </c>
      <c r="Q890" s="1">
        <v>2.3574427993843385</v>
      </c>
      <c r="R890">
        <v>1</v>
      </c>
      <c r="S890">
        <v>2</v>
      </c>
      <c r="U890">
        <v>77</v>
      </c>
      <c r="V890">
        <v>1</v>
      </c>
      <c r="W890">
        <v>2</v>
      </c>
      <c r="X890">
        <v>3</v>
      </c>
      <c r="Y890">
        <v>3</v>
      </c>
      <c r="Z890">
        <v>3</v>
      </c>
      <c r="AB890">
        <v>0</v>
      </c>
      <c r="AC890">
        <v>0</v>
      </c>
      <c r="AD890">
        <v>1</v>
      </c>
      <c r="AE890">
        <v>1</v>
      </c>
      <c r="AF890">
        <v>2</v>
      </c>
      <c r="AG890" s="1">
        <f t="shared" si="13"/>
        <v>-0.12944444444444425</v>
      </c>
    </row>
    <row r="891" spans="1:33">
      <c r="A891">
        <v>77521</v>
      </c>
      <c r="B891">
        <v>1</v>
      </c>
      <c r="C891">
        <v>41</v>
      </c>
      <c r="D891">
        <v>3</v>
      </c>
      <c r="E891">
        <v>1</v>
      </c>
      <c r="F891">
        <v>1</v>
      </c>
      <c r="G891">
        <v>1</v>
      </c>
      <c r="H891">
        <v>4</v>
      </c>
      <c r="I891">
        <v>1</v>
      </c>
      <c r="J891">
        <v>58</v>
      </c>
      <c r="K891">
        <v>1.5</v>
      </c>
      <c r="L891">
        <v>200</v>
      </c>
      <c r="M891">
        <v>5.17</v>
      </c>
      <c r="N891">
        <v>65</v>
      </c>
      <c r="O891" s="1">
        <v>1.6810344827586208</v>
      </c>
      <c r="P891" s="2">
        <v>53.446444216617827</v>
      </c>
      <c r="Q891" s="1">
        <v>1.3822356262918403</v>
      </c>
      <c r="R891">
        <v>1</v>
      </c>
      <c r="S891">
        <v>2</v>
      </c>
      <c r="U891">
        <v>15</v>
      </c>
      <c r="V891">
        <v>2</v>
      </c>
      <c r="W891">
        <v>3</v>
      </c>
      <c r="X891">
        <v>3</v>
      </c>
      <c r="Y891">
        <v>3</v>
      </c>
      <c r="Z891">
        <v>3</v>
      </c>
      <c r="AA891">
        <v>1</v>
      </c>
      <c r="AB891">
        <v>0</v>
      </c>
      <c r="AC891">
        <v>1</v>
      </c>
      <c r="AD891">
        <v>1</v>
      </c>
      <c r="AE891">
        <v>1</v>
      </c>
      <c r="AF891">
        <v>2</v>
      </c>
      <c r="AG891" s="1">
        <f t="shared" si="13"/>
        <v>0.18103448275862077</v>
      </c>
    </row>
    <row r="892" spans="1:33">
      <c r="A892">
        <v>77522</v>
      </c>
      <c r="B892">
        <v>1</v>
      </c>
      <c r="C892">
        <v>80</v>
      </c>
      <c r="D892">
        <v>3</v>
      </c>
      <c r="E892">
        <v>2</v>
      </c>
      <c r="G892">
        <v>1</v>
      </c>
      <c r="H892">
        <v>1</v>
      </c>
      <c r="I892">
        <v>1</v>
      </c>
      <c r="J892">
        <v>56</v>
      </c>
      <c r="K892">
        <v>1.45</v>
      </c>
      <c r="L892">
        <v>127</v>
      </c>
      <c r="M892">
        <v>3.28</v>
      </c>
      <c r="N892">
        <v>60</v>
      </c>
      <c r="O892" s="1">
        <v>1.5535714285714286</v>
      </c>
      <c r="P892" s="2">
        <v>57.27680731797011</v>
      </c>
      <c r="Q892" s="1">
        <v>1.4830601894831545</v>
      </c>
      <c r="R892">
        <v>1</v>
      </c>
      <c r="S892">
        <v>1</v>
      </c>
      <c r="T892">
        <v>1</v>
      </c>
      <c r="U892">
        <v>7</v>
      </c>
      <c r="V892">
        <v>1</v>
      </c>
      <c r="W892">
        <v>3</v>
      </c>
      <c r="X892">
        <v>3</v>
      </c>
      <c r="Y892">
        <v>3</v>
      </c>
      <c r="Z892">
        <v>3</v>
      </c>
      <c r="AB892">
        <v>0</v>
      </c>
      <c r="AC892">
        <v>0</v>
      </c>
      <c r="AD892">
        <v>1</v>
      </c>
      <c r="AE892">
        <v>1</v>
      </c>
      <c r="AF892">
        <v>2</v>
      </c>
      <c r="AG892" s="1">
        <f t="shared" si="13"/>
        <v>0.10357142857142865</v>
      </c>
    </row>
    <row r="893" spans="1:33">
      <c r="A893">
        <v>77527</v>
      </c>
      <c r="B893">
        <v>1</v>
      </c>
      <c r="C893">
        <v>47</v>
      </c>
      <c r="D893">
        <v>2</v>
      </c>
      <c r="E893">
        <v>2</v>
      </c>
      <c r="G893">
        <v>2</v>
      </c>
      <c r="H893">
        <v>1</v>
      </c>
      <c r="I893">
        <v>1</v>
      </c>
      <c r="J893">
        <v>63</v>
      </c>
      <c r="K893">
        <v>1.63</v>
      </c>
      <c r="L893">
        <v>188</v>
      </c>
      <c r="M893">
        <v>4.8600000000000003</v>
      </c>
      <c r="N893">
        <v>59</v>
      </c>
      <c r="O893" s="1">
        <v>1.5265079365079364</v>
      </c>
      <c r="P893" s="2">
        <v>62.920959929339084</v>
      </c>
      <c r="Q893" s="1">
        <v>1.6279549949971857</v>
      </c>
      <c r="R893">
        <v>1</v>
      </c>
      <c r="S893">
        <v>2</v>
      </c>
      <c r="U893">
        <v>77</v>
      </c>
      <c r="V893">
        <v>4</v>
      </c>
      <c r="W893">
        <v>0</v>
      </c>
      <c r="AB893">
        <v>0</v>
      </c>
      <c r="AC893">
        <v>0</v>
      </c>
      <c r="AD893">
        <v>2</v>
      </c>
      <c r="AE893">
        <v>2</v>
      </c>
      <c r="AG893" s="1">
        <f t="shared" si="13"/>
        <v>-0.10349206349206352</v>
      </c>
    </row>
    <row r="894" spans="1:33">
      <c r="A894">
        <v>77528</v>
      </c>
      <c r="B894">
        <v>1</v>
      </c>
      <c r="C894">
        <v>40</v>
      </c>
      <c r="D894">
        <v>6</v>
      </c>
      <c r="E894">
        <v>1</v>
      </c>
      <c r="F894">
        <v>2</v>
      </c>
      <c r="G894">
        <v>1</v>
      </c>
      <c r="H894">
        <v>4</v>
      </c>
      <c r="I894">
        <v>1</v>
      </c>
      <c r="J894">
        <v>36</v>
      </c>
      <c r="K894">
        <v>0.93</v>
      </c>
      <c r="L894">
        <v>280</v>
      </c>
      <c r="M894">
        <v>7.24</v>
      </c>
      <c r="N894">
        <v>37</v>
      </c>
      <c r="O894" s="1">
        <v>0.95583333333333342</v>
      </c>
      <c r="P894" s="2">
        <v>41.207696766841551</v>
      </c>
      <c r="Q894" s="1">
        <v>1.0645321664767402</v>
      </c>
      <c r="R894">
        <v>1</v>
      </c>
      <c r="S894">
        <v>2</v>
      </c>
      <c r="U894">
        <v>15</v>
      </c>
      <c r="V894">
        <v>3</v>
      </c>
      <c r="W894">
        <v>3</v>
      </c>
      <c r="X894">
        <v>3</v>
      </c>
      <c r="Y894">
        <v>3</v>
      </c>
      <c r="Z894">
        <v>3</v>
      </c>
      <c r="AA894">
        <v>2</v>
      </c>
      <c r="AB894">
        <v>0</v>
      </c>
      <c r="AC894">
        <v>0</v>
      </c>
      <c r="AD894">
        <v>1</v>
      </c>
      <c r="AE894">
        <v>1</v>
      </c>
      <c r="AF894">
        <v>2</v>
      </c>
      <c r="AG894" s="1">
        <f t="shared" si="13"/>
        <v>2.5833333333333375E-2</v>
      </c>
    </row>
    <row r="895" spans="1:33">
      <c r="A895">
        <v>77529</v>
      </c>
      <c r="B895">
        <v>1</v>
      </c>
      <c r="C895">
        <v>65</v>
      </c>
      <c r="D895">
        <v>4</v>
      </c>
      <c r="E895">
        <v>2</v>
      </c>
      <c r="G895">
        <v>1</v>
      </c>
      <c r="H895">
        <v>5</v>
      </c>
      <c r="I895">
        <v>1</v>
      </c>
      <c r="J895">
        <v>57</v>
      </c>
      <c r="K895">
        <v>1.47</v>
      </c>
      <c r="L895">
        <v>135</v>
      </c>
      <c r="M895">
        <v>3.49</v>
      </c>
      <c r="N895">
        <v>63</v>
      </c>
      <c r="O895" s="1">
        <v>1.6247368421052633</v>
      </c>
      <c r="P895" s="2">
        <v>57.917574439115107</v>
      </c>
      <c r="Q895" s="1">
        <v>1.4936637618508635</v>
      </c>
      <c r="R895">
        <v>1</v>
      </c>
      <c r="S895">
        <v>2</v>
      </c>
      <c r="U895">
        <v>14</v>
      </c>
      <c r="V895">
        <v>4</v>
      </c>
      <c r="W895">
        <v>0</v>
      </c>
      <c r="X895">
        <v>3</v>
      </c>
      <c r="Y895">
        <v>3</v>
      </c>
      <c r="Z895">
        <v>3</v>
      </c>
      <c r="AB895">
        <v>0</v>
      </c>
      <c r="AC895">
        <v>0</v>
      </c>
      <c r="AD895">
        <v>1</v>
      </c>
      <c r="AE895">
        <v>1</v>
      </c>
      <c r="AF895">
        <v>2</v>
      </c>
      <c r="AG895" s="1">
        <f t="shared" si="13"/>
        <v>0.15473684210526328</v>
      </c>
    </row>
    <row r="896" spans="1:33">
      <c r="A896">
        <v>77535</v>
      </c>
      <c r="B896">
        <v>1</v>
      </c>
      <c r="C896">
        <v>72</v>
      </c>
      <c r="D896">
        <v>6</v>
      </c>
      <c r="E896">
        <v>2</v>
      </c>
      <c r="G896">
        <v>2</v>
      </c>
      <c r="H896">
        <v>5</v>
      </c>
      <c r="I896">
        <v>1</v>
      </c>
      <c r="J896">
        <v>58</v>
      </c>
      <c r="K896">
        <v>1.5</v>
      </c>
      <c r="L896">
        <v>136</v>
      </c>
      <c r="M896">
        <v>3.52</v>
      </c>
      <c r="N896">
        <v>58</v>
      </c>
      <c r="O896" s="1">
        <v>1.5</v>
      </c>
      <c r="P896" s="2">
        <v>57.164322179467348</v>
      </c>
      <c r="Q896" s="1">
        <v>1.4783876425724314</v>
      </c>
      <c r="R896">
        <v>1</v>
      </c>
      <c r="S896">
        <v>2</v>
      </c>
      <c r="U896">
        <v>7</v>
      </c>
      <c r="V896">
        <v>2</v>
      </c>
      <c r="W896">
        <v>0</v>
      </c>
      <c r="X896">
        <v>2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2</v>
      </c>
      <c r="AE896">
        <v>1</v>
      </c>
      <c r="AF896">
        <v>2</v>
      </c>
      <c r="AG896" s="1">
        <f t="shared" si="13"/>
        <v>0</v>
      </c>
    </row>
    <row r="897" spans="1:33">
      <c r="A897">
        <v>77538</v>
      </c>
      <c r="B897">
        <v>1</v>
      </c>
      <c r="C897">
        <v>23</v>
      </c>
      <c r="D897">
        <v>7</v>
      </c>
      <c r="E897">
        <v>2</v>
      </c>
      <c r="G897">
        <v>1</v>
      </c>
      <c r="H897">
        <v>5</v>
      </c>
      <c r="I897">
        <v>5</v>
      </c>
      <c r="J897">
        <v>60</v>
      </c>
      <c r="K897">
        <v>1.55</v>
      </c>
      <c r="L897">
        <v>182</v>
      </c>
      <c r="M897">
        <v>4.71</v>
      </c>
      <c r="N897">
        <v>65</v>
      </c>
      <c r="O897" s="1">
        <v>1.6791666666666667</v>
      </c>
      <c r="P897" s="2">
        <v>58.179312990799666</v>
      </c>
      <c r="Q897" s="1">
        <v>1.5029655855956581</v>
      </c>
      <c r="R897">
        <v>2</v>
      </c>
      <c r="U897">
        <v>15</v>
      </c>
      <c r="V897">
        <v>2</v>
      </c>
      <c r="W897">
        <v>3</v>
      </c>
      <c r="X897">
        <v>3</v>
      </c>
      <c r="Y897">
        <v>3</v>
      </c>
      <c r="Z897">
        <v>2</v>
      </c>
      <c r="AA897">
        <v>0</v>
      </c>
      <c r="AB897">
        <v>1</v>
      </c>
      <c r="AC897">
        <v>10</v>
      </c>
      <c r="AD897">
        <v>1</v>
      </c>
      <c r="AE897">
        <v>1</v>
      </c>
      <c r="AF897">
        <v>2</v>
      </c>
      <c r="AG897" s="1">
        <f t="shared" si="13"/>
        <v>0.12916666666666665</v>
      </c>
    </row>
    <row r="898" spans="1:33">
      <c r="A898">
        <v>77540</v>
      </c>
      <c r="B898">
        <v>1</v>
      </c>
      <c r="C898">
        <v>43</v>
      </c>
      <c r="D898">
        <v>6</v>
      </c>
      <c r="E898">
        <v>2</v>
      </c>
      <c r="G898">
        <v>2</v>
      </c>
      <c r="H898">
        <v>5</v>
      </c>
      <c r="I898">
        <v>1</v>
      </c>
      <c r="J898">
        <v>44</v>
      </c>
      <c r="K898">
        <v>1.1399999999999999</v>
      </c>
      <c r="L898">
        <v>139</v>
      </c>
      <c r="M898">
        <v>3.59</v>
      </c>
      <c r="N898">
        <v>46</v>
      </c>
      <c r="O898" s="1">
        <v>1.1918181818181817</v>
      </c>
      <c r="P898" s="2">
        <v>40.435350524968406</v>
      </c>
      <c r="Q898" s="1">
        <v>1.0476431726923632</v>
      </c>
      <c r="R898">
        <v>2</v>
      </c>
      <c r="S898">
        <v>2</v>
      </c>
      <c r="U898">
        <v>15</v>
      </c>
      <c r="V898">
        <v>2</v>
      </c>
      <c r="W898">
        <v>1</v>
      </c>
      <c r="AA898">
        <v>1</v>
      </c>
      <c r="AB898">
        <v>0</v>
      </c>
      <c r="AC898">
        <v>0</v>
      </c>
      <c r="AD898">
        <v>1</v>
      </c>
      <c r="AE898">
        <v>1</v>
      </c>
      <c r="AF898">
        <v>2</v>
      </c>
      <c r="AG898" s="1">
        <f t="shared" si="13"/>
        <v>5.1818181818181763E-2</v>
      </c>
    </row>
    <row r="899" spans="1:33">
      <c r="A899">
        <v>77541</v>
      </c>
      <c r="B899">
        <v>1</v>
      </c>
      <c r="C899">
        <v>60</v>
      </c>
      <c r="D899">
        <v>3</v>
      </c>
      <c r="E899">
        <v>2</v>
      </c>
      <c r="G899">
        <v>1</v>
      </c>
      <c r="H899">
        <v>5</v>
      </c>
      <c r="I899">
        <v>1</v>
      </c>
      <c r="J899">
        <v>82</v>
      </c>
      <c r="K899">
        <v>2.12</v>
      </c>
      <c r="L899">
        <v>253</v>
      </c>
      <c r="M899">
        <v>6.54</v>
      </c>
      <c r="N899">
        <v>91</v>
      </c>
      <c r="O899" s="1">
        <v>2.3526829268292686</v>
      </c>
      <c r="P899" s="2">
        <v>86.043550410061798</v>
      </c>
      <c r="Q899" s="1">
        <v>2.2245405715772075</v>
      </c>
      <c r="R899">
        <v>2</v>
      </c>
      <c r="S899">
        <v>2</v>
      </c>
      <c r="U899">
        <v>15</v>
      </c>
      <c r="V899">
        <v>1</v>
      </c>
      <c r="W899">
        <v>1</v>
      </c>
      <c r="X899">
        <v>3</v>
      </c>
      <c r="Y899">
        <v>3</v>
      </c>
      <c r="Z899">
        <v>3</v>
      </c>
      <c r="AA899">
        <v>0</v>
      </c>
      <c r="AB899">
        <v>90</v>
      </c>
      <c r="AC899">
        <v>0</v>
      </c>
      <c r="AD899">
        <v>1</v>
      </c>
      <c r="AE899">
        <v>1</v>
      </c>
      <c r="AF899">
        <v>2</v>
      </c>
      <c r="AG899" s="1">
        <f t="shared" ref="AG899:AG962" si="14">O:O-K:K</f>
        <v>0.2326829268292685</v>
      </c>
    </row>
    <row r="900" spans="1:33">
      <c r="A900">
        <v>77542</v>
      </c>
      <c r="B900">
        <v>1</v>
      </c>
      <c r="C900">
        <v>42</v>
      </c>
      <c r="D900">
        <v>3</v>
      </c>
      <c r="E900">
        <v>2</v>
      </c>
      <c r="G900">
        <v>1</v>
      </c>
      <c r="H900">
        <v>3</v>
      </c>
      <c r="I900">
        <v>6</v>
      </c>
      <c r="J900">
        <v>49</v>
      </c>
      <c r="K900">
        <v>1.27</v>
      </c>
      <c r="L900">
        <v>235</v>
      </c>
      <c r="M900">
        <v>6.08</v>
      </c>
      <c r="N900">
        <v>56</v>
      </c>
      <c r="O900" s="1">
        <v>1.4514285714285715</v>
      </c>
      <c r="P900" s="2">
        <v>55.186342607494808</v>
      </c>
      <c r="Q900" s="1">
        <v>1.4303399002350696</v>
      </c>
      <c r="R900">
        <v>2</v>
      </c>
      <c r="S900">
        <v>1</v>
      </c>
      <c r="T900">
        <v>2</v>
      </c>
      <c r="U900">
        <v>5</v>
      </c>
      <c r="V900">
        <v>4</v>
      </c>
      <c r="W900">
        <v>1</v>
      </c>
      <c r="AB900">
        <v>60</v>
      </c>
      <c r="AC900">
        <v>30</v>
      </c>
      <c r="AD900">
        <v>1</v>
      </c>
      <c r="AE900">
        <v>2</v>
      </c>
      <c r="AG900" s="1">
        <f t="shared" si="14"/>
        <v>0.18142857142857149</v>
      </c>
    </row>
    <row r="901" spans="1:33">
      <c r="A901">
        <v>77543</v>
      </c>
      <c r="B901">
        <v>1</v>
      </c>
      <c r="C901">
        <v>43</v>
      </c>
      <c r="D901">
        <v>3</v>
      </c>
      <c r="E901">
        <v>1</v>
      </c>
      <c r="F901">
        <v>2</v>
      </c>
      <c r="G901">
        <v>1</v>
      </c>
      <c r="H901">
        <v>3</v>
      </c>
      <c r="I901">
        <v>1</v>
      </c>
      <c r="J901">
        <v>39</v>
      </c>
      <c r="K901">
        <v>1.01</v>
      </c>
      <c r="L901">
        <v>202</v>
      </c>
      <c r="M901">
        <v>5.22</v>
      </c>
      <c r="N901">
        <v>41</v>
      </c>
      <c r="O901" s="1">
        <v>1.061794871794872</v>
      </c>
      <c r="P901" s="2">
        <v>40.367578809978156</v>
      </c>
      <c r="Q901" s="1">
        <v>1.0454167845661009</v>
      </c>
      <c r="R901">
        <v>2</v>
      </c>
      <c r="S901">
        <v>1</v>
      </c>
      <c r="T901">
        <v>1</v>
      </c>
      <c r="U901">
        <v>14</v>
      </c>
      <c r="V901">
        <v>3</v>
      </c>
      <c r="W901">
        <v>2</v>
      </c>
      <c r="AA901">
        <v>6</v>
      </c>
      <c r="AB901">
        <v>2</v>
      </c>
      <c r="AC901">
        <v>2</v>
      </c>
      <c r="AD901">
        <v>1</v>
      </c>
      <c r="AE901">
        <v>1</v>
      </c>
      <c r="AF901">
        <v>2</v>
      </c>
      <c r="AG901" s="1">
        <f t="shared" si="14"/>
        <v>5.1794871794871966E-2</v>
      </c>
    </row>
    <row r="902" spans="1:33">
      <c r="A902">
        <v>77547</v>
      </c>
      <c r="B902">
        <v>1</v>
      </c>
      <c r="C902">
        <v>36</v>
      </c>
      <c r="D902">
        <v>3</v>
      </c>
      <c r="E902">
        <v>2</v>
      </c>
      <c r="G902">
        <v>1</v>
      </c>
      <c r="H902">
        <v>4</v>
      </c>
      <c r="I902">
        <v>5</v>
      </c>
      <c r="J902">
        <v>32</v>
      </c>
      <c r="K902">
        <v>0.83</v>
      </c>
      <c r="L902">
        <v>261</v>
      </c>
      <c r="M902">
        <v>6.75</v>
      </c>
      <c r="N902">
        <v>35</v>
      </c>
      <c r="O902" s="1">
        <v>0.90781249999999991</v>
      </c>
      <c r="P902" s="2">
        <v>29.942780678040307</v>
      </c>
      <c r="Q902" s="1">
        <v>0.77664087383667046</v>
      </c>
      <c r="R902">
        <v>2</v>
      </c>
      <c r="U902">
        <v>7</v>
      </c>
      <c r="V902">
        <v>3</v>
      </c>
      <c r="W902">
        <v>3</v>
      </c>
      <c r="X902">
        <v>3</v>
      </c>
      <c r="Y902">
        <v>3</v>
      </c>
      <c r="Z902">
        <v>3</v>
      </c>
      <c r="AA902">
        <v>3</v>
      </c>
      <c r="AB902">
        <v>6</v>
      </c>
      <c r="AC902">
        <v>0</v>
      </c>
      <c r="AD902">
        <v>1</v>
      </c>
      <c r="AE902">
        <v>1</v>
      </c>
      <c r="AF902">
        <v>2</v>
      </c>
      <c r="AG902" s="1">
        <f t="shared" si="14"/>
        <v>7.7812499999999951E-2</v>
      </c>
    </row>
    <row r="903" spans="1:33">
      <c r="A903">
        <v>77548</v>
      </c>
      <c r="B903">
        <v>1</v>
      </c>
      <c r="C903">
        <v>69</v>
      </c>
      <c r="D903">
        <v>3</v>
      </c>
      <c r="E903">
        <v>2</v>
      </c>
      <c r="G903">
        <v>1</v>
      </c>
      <c r="H903">
        <v>4</v>
      </c>
      <c r="I903">
        <v>1</v>
      </c>
      <c r="J903">
        <v>50</v>
      </c>
      <c r="K903">
        <v>1.29</v>
      </c>
      <c r="L903">
        <v>158</v>
      </c>
      <c r="M903">
        <v>4.09</v>
      </c>
      <c r="N903">
        <v>51</v>
      </c>
      <c r="O903" s="1">
        <v>1.3158000000000001</v>
      </c>
      <c r="P903" s="2">
        <v>52.563211480131201</v>
      </c>
      <c r="Q903" s="1">
        <v>1.356130856187385</v>
      </c>
      <c r="R903">
        <v>2</v>
      </c>
      <c r="S903">
        <v>2</v>
      </c>
      <c r="U903">
        <v>8</v>
      </c>
      <c r="V903">
        <v>3</v>
      </c>
      <c r="W903">
        <v>2</v>
      </c>
      <c r="X903">
        <v>3</v>
      </c>
      <c r="Y903">
        <v>2</v>
      </c>
      <c r="Z903">
        <v>2</v>
      </c>
      <c r="AA903">
        <v>2</v>
      </c>
      <c r="AB903">
        <v>0</v>
      </c>
      <c r="AC903">
        <v>0</v>
      </c>
      <c r="AD903">
        <v>1</v>
      </c>
      <c r="AE903">
        <v>1</v>
      </c>
      <c r="AF903">
        <v>2</v>
      </c>
      <c r="AG903" s="1">
        <f t="shared" si="14"/>
        <v>2.5800000000000045E-2</v>
      </c>
    </row>
    <row r="904" spans="1:33">
      <c r="A904">
        <v>77550</v>
      </c>
      <c r="B904">
        <v>1</v>
      </c>
      <c r="C904">
        <v>26</v>
      </c>
      <c r="D904">
        <v>1</v>
      </c>
      <c r="E904">
        <v>2</v>
      </c>
      <c r="G904">
        <v>1</v>
      </c>
      <c r="H904">
        <v>4</v>
      </c>
      <c r="I904">
        <v>1</v>
      </c>
      <c r="J904">
        <v>33</v>
      </c>
      <c r="K904">
        <v>0.85</v>
      </c>
      <c r="L904">
        <v>203</v>
      </c>
      <c r="M904">
        <v>5.25</v>
      </c>
      <c r="N904">
        <v>29</v>
      </c>
      <c r="O904" s="1">
        <v>0.74696969696969695</v>
      </c>
      <c r="P904" s="2">
        <v>40.393403348397598</v>
      </c>
      <c r="Q904" s="1">
        <v>1.0404361468526655</v>
      </c>
      <c r="R904">
        <v>2</v>
      </c>
      <c r="U904">
        <v>3</v>
      </c>
      <c r="V904">
        <v>4</v>
      </c>
      <c r="W904">
        <v>3</v>
      </c>
      <c r="X904">
        <v>3</v>
      </c>
      <c r="Y904">
        <v>3</v>
      </c>
      <c r="Z904">
        <v>3</v>
      </c>
      <c r="AA904">
        <v>3</v>
      </c>
      <c r="AB904">
        <v>5</v>
      </c>
      <c r="AC904">
        <v>7</v>
      </c>
      <c r="AD904">
        <v>1</v>
      </c>
      <c r="AE904">
        <v>1</v>
      </c>
      <c r="AF904">
        <v>2</v>
      </c>
      <c r="AG904" s="1">
        <f t="shared" si="14"/>
        <v>-0.10303030303030303</v>
      </c>
    </row>
    <row r="905" spans="1:33">
      <c r="A905">
        <v>77556</v>
      </c>
      <c r="B905">
        <v>1</v>
      </c>
      <c r="C905">
        <v>24</v>
      </c>
      <c r="D905">
        <v>4</v>
      </c>
      <c r="E905">
        <v>2</v>
      </c>
      <c r="G905">
        <v>1</v>
      </c>
      <c r="H905">
        <v>3</v>
      </c>
      <c r="I905">
        <v>1</v>
      </c>
      <c r="J905">
        <v>44</v>
      </c>
      <c r="K905">
        <v>1.1399999999999999</v>
      </c>
      <c r="L905">
        <v>147</v>
      </c>
      <c r="M905">
        <v>3.8</v>
      </c>
      <c r="N905">
        <v>49</v>
      </c>
      <c r="O905" s="1">
        <v>1.2695454545454543</v>
      </c>
      <c r="P905" s="2">
        <v>43.046333578887506</v>
      </c>
      <c r="Q905" s="1">
        <v>1.115291369998449</v>
      </c>
      <c r="R905">
        <v>1</v>
      </c>
      <c r="U905">
        <v>6</v>
      </c>
      <c r="V905">
        <v>2</v>
      </c>
      <c r="W905">
        <v>0</v>
      </c>
      <c r="X905">
        <v>3</v>
      </c>
      <c r="Y905">
        <v>3</v>
      </c>
      <c r="Z905">
        <v>2</v>
      </c>
      <c r="AB905">
        <v>0</v>
      </c>
      <c r="AC905">
        <v>0</v>
      </c>
      <c r="AD905">
        <v>1</v>
      </c>
      <c r="AE905">
        <v>2</v>
      </c>
      <c r="AG905" s="1">
        <f t="shared" si="14"/>
        <v>0.12954545454545441</v>
      </c>
    </row>
    <row r="906" spans="1:33">
      <c r="A906">
        <v>77563</v>
      </c>
      <c r="B906">
        <v>1</v>
      </c>
      <c r="C906">
        <v>36</v>
      </c>
      <c r="D906">
        <v>6</v>
      </c>
      <c r="E906">
        <v>2</v>
      </c>
      <c r="G906">
        <v>2</v>
      </c>
      <c r="H906">
        <v>5</v>
      </c>
      <c r="I906">
        <v>1</v>
      </c>
      <c r="J906">
        <v>44</v>
      </c>
      <c r="K906">
        <v>1.1399999999999999</v>
      </c>
      <c r="L906">
        <v>160</v>
      </c>
      <c r="M906">
        <v>4.1399999999999997</v>
      </c>
      <c r="N906">
        <v>47</v>
      </c>
      <c r="O906" s="1">
        <v>1.2177272727272728</v>
      </c>
      <c r="P906" s="2">
        <v>53.191117547377466</v>
      </c>
      <c r="Q906" s="1">
        <v>1.3781335000911434</v>
      </c>
      <c r="R906">
        <v>2</v>
      </c>
      <c r="U906">
        <v>15</v>
      </c>
      <c r="V906">
        <v>3</v>
      </c>
      <c r="W906">
        <v>3</v>
      </c>
      <c r="X906">
        <v>0</v>
      </c>
      <c r="Y906">
        <v>0</v>
      </c>
      <c r="Z906">
        <v>3</v>
      </c>
      <c r="AA906">
        <v>0</v>
      </c>
      <c r="AB906">
        <v>0</v>
      </c>
      <c r="AC906">
        <v>0</v>
      </c>
      <c r="AD906">
        <v>2</v>
      </c>
      <c r="AE906">
        <v>1</v>
      </c>
      <c r="AF906">
        <v>2</v>
      </c>
      <c r="AG906" s="1">
        <f t="shared" si="14"/>
        <v>7.7727272727272867E-2</v>
      </c>
    </row>
    <row r="907" spans="1:33">
      <c r="A907">
        <v>77572</v>
      </c>
      <c r="B907">
        <v>1</v>
      </c>
      <c r="C907">
        <v>57</v>
      </c>
      <c r="D907">
        <v>3</v>
      </c>
      <c r="E907">
        <v>2</v>
      </c>
      <c r="G907">
        <v>1</v>
      </c>
      <c r="H907">
        <v>5</v>
      </c>
      <c r="I907">
        <v>1</v>
      </c>
      <c r="J907">
        <v>56</v>
      </c>
      <c r="K907">
        <v>1.45</v>
      </c>
      <c r="L907">
        <v>205</v>
      </c>
      <c r="M907">
        <v>5.3</v>
      </c>
      <c r="N907">
        <v>54</v>
      </c>
      <c r="O907" s="1">
        <v>1.3982142857142856</v>
      </c>
      <c r="P907" s="2">
        <v>58.948910321608935</v>
      </c>
      <c r="Q907" s="1">
        <v>1.5263557136845169</v>
      </c>
      <c r="R907">
        <v>2</v>
      </c>
      <c r="S907">
        <v>2</v>
      </c>
      <c r="U907">
        <v>15</v>
      </c>
      <c r="V907">
        <v>3</v>
      </c>
      <c r="W907">
        <v>1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2</v>
      </c>
      <c r="AG907" s="1">
        <f t="shared" si="14"/>
        <v>-5.1785714285714324E-2</v>
      </c>
    </row>
    <row r="908" spans="1:33">
      <c r="A908">
        <v>77575</v>
      </c>
      <c r="B908">
        <v>1</v>
      </c>
      <c r="C908">
        <v>30</v>
      </c>
      <c r="D908">
        <v>3</v>
      </c>
      <c r="E908">
        <v>2</v>
      </c>
      <c r="G908">
        <v>1</v>
      </c>
      <c r="H908">
        <v>4</v>
      </c>
      <c r="I908">
        <v>3</v>
      </c>
      <c r="J908">
        <v>52</v>
      </c>
      <c r="K908">
        <v>1.34</v>
      </c>
      <c r="L908">
        <v>194</v>
      </c>
      <c r="M908">
        <v>5.0199999999999996</v>
      </c>
      <c r="N908">
        <v>58</v>
      </c>
      <c r="O908" s="1">
        <v>1.4946153846153847</v>
      </c>
      <c r="P908" s="2">
        <v>54.225177937724951</v>
      </c>
      <c r="Q908" s="1">
        <v>1.3973411237798352</v>
      </c>
      <c r="R908">
        <v>2</v>
      </c>
      <c r="U908">
        <v>8</v>
      </c>
      <c r="V908">
        <v>3</v>
      </c>
      <c r="W908">
        <v>1</v>
      </c>
      <c r="AA908">
        <v>0</v>
      </c>
      <c r="AB908">
        <v>0</v>
      </c>
      <c r="AC908">
        <v>4</v>
      </c>
      <c r="AD908">
        <v>1</v>
      </c>
      <c r="AE908">
        <v>1</v>
      </c>
      <c r="AF908">
        <v>1</v>
      </c>
      <c r="AG908" s="1">
        <f t="shared" si="14"/>
        <v>0.1546153846153846</v>
      </c>
    </row>
    <row r="909" spans="1:33">
      <c r="A909">
        <v>77578</v>
      </c>
      <c r="B909">
        <v>1</v>
      </c>
      <c r="C909">
        <v>45</v>
      </c>
      <c r="D909">
        <v>1</v>
      </c>
      <c r="E909">
        <v>2</v>
      </c>
      <c r="G909">
        <v>2</v>
      </c>
      <c r="H909">
        <v>2</v>
      </c>
      <c r="I909">
        <v>1</v>
      </c>
      <c r="J909">
        <v>26</v>
      </c>
      <c r="K909">
        <v>0.67</v>
      </c>
      <c r="L909">
        <v>177</v>
      </c>
      <c r="M909">
        <v>4.58</v>
      </c>
      <c r="N909">
        <v>36</v>
      </c>
      <c r="O909" s="1">
        <v>0.9276923076923077</v>
      </c>
      <c r="P909" s="2">
        <v>17.17907416834111</v>
      </c>
      <c r="Q909" s="1">
        <v>0.44269152664571326</v>
      </c>
      <c r="R909">
        <v>1</v>
      </c>
      <c r="S909">
        <v>2</v>
      </c>
      <c r="U909">
        <v>7</v>
      </c>
      <c r="V909">
        <v>3</v>
      </c>
      <c r="W909">
        <v>3</v>
      </c>
      <c r="X909">
        <v>3</v>
      </c>
      <c r="Y909">
        <v>3</v>
      </c>
      <c r="Z909">
        <v>2</v>
      </c>
      <c r="AB909">
        <v>0</v>
      </c>
      <c r="AC909">
        <v>0</v>
      </c>
      <c r="AD909">
        <v>2</v>
      </c>
      <c r="AE909">
        <v>2</v>
      </c>
      <c r="AG909" s="1">
        <f t="shared" si="14"/>
        <v>0.25769230769230766</v>
      </c>
    </row>
    <row r="910" spans="1:33">
      <c r="A910">
        <v>77585</v>
      </c>
      <c r="B910">
        <v>1</v>
      </c>
      <c r="C910">
        <v>36</v>
      </c>
      <c r="D910">
        <v>1</v>
      </c>
      <c r="E910">
        <v>2</v>
      </c>
      <c r="G910">
        <v>2</v>
      </c>
      <c r="H910">
        <v>3</v>
      </c>
      <c r="I910">
        <v>6</v>
      </c>
      <c r="J910">
        <v>41</v>
      </c>
      <c r="K910">
        <v>1.06</v>
      </c>
      <c r="L910">
        <v>205</v>
      </c>
      <c r="M910">
        <v>5.3</v>
      </c>
      <c r="N910">
        <v>36</v>
      </c>
      <c r="O910" s="1">
        <v>0.93073170731707322</v>
      </c>
      <c r="P910" s="2">
        <v>43.585197297447635</v>
      </c>
      <c r="Q910" s="1">
        <v>1.1268368081779145</v>
      </c>
      <c r="R910">
        <v>1</v>
      </c>
      <c r="U910">
        <v>7</v>
      </c>
      <c r="V910">
        <v>4</v>
      </c>
      <c r="W910">
        <v>1</v>
      </c>
      <c r="X910">
        <v>3</v>
      </c>
      <c r="Y910">
        <v>3</v>
      </c>
      <c r="Z910">
        <v>1</v>
      </c>
      <c r="AA910">
        <v>1</v>
      </c>
      <c r="AB910">
        <v>0</v>
      </c>
      <c r="AC910">
        <v>0</v>
      </c>
      <c r="AD910">
        <v>1</v>
      </c>
      <c r="AE910">
        <v>2</v>
      </c>
      <c r="AG910" s="1">
        <f t="shared" si="14"/>
        <v>-0.12926829268292683</v>
      </c>
    </row>
    <row r="911" spans="1:33">
      <c r="A911">
        <v>77586</v>
      </c>
      <c r="B911">
        <v>1</v>
      </c>
      <c r="C911">
        <v>65</v>
      </c>
      <c r="D911">
        <v>3</v>
      </c>
      <c r="E911">
        <v>2</v>
      </c>
      <c r="G911">
        <v>1</v>
      </c>
      <c r="H911">
        <v>5</v>
      </c>
      <c r="I911">
        <v>1</v>
      </c>
      <c r="J911">
        <v>35</v>
      </c>
      <c r="K911">
        <v>0.91</v>
      </c>
      <c r="L911">
        <v>118</v>
      </c>
      <c r="M911">
        <v>3.05</v>
      </c>
      <c r="N911">
        <v>36</v>
      </c>
      <c r="O911" s="1">
        <v>0.93599999999999994</v>
      </c>
      <c r="P911" s="2">
        <v>36.937128645380788</v>
      </c>
      <c r="Q911" s="1">
        <v>0.96036534477990043</v>
      </c>
      <c r="R911">
        <v>2</v>
      </c>
      <c r="S911">
        <v>2</v>
      </c>
      <c r="U911">
        <v>15</v>
      </c>
      <c r="V911">
        <v>2</v>
      </c>
      <c r="W911">
        <v>3</v>
      </c>
      <c r="X911">
        <v>3</v>
      </c>
      <c r="Y911">
        <v>3</v>
      </c>
      <c r="Z911">
        <v>1</v>
      </c>
      <c r="AA911">
        <v>2</v>
      </c>
      <c r="AB911">
        <v>0</v>
      </c>
      <c r="AC911">
        <v>1</v>
      </c>
      <c r="AD911">
        <v>1</v>
      </c>
      <c r="AE911">
        <v>1</v>
      </c>
      <c r="AF911">
        <v>2</v>
      </c>
      <c r="AG911" s="1">
        <f t="shared" si="14"/>
        <v>2.5999999999999912E-2</v>
      </c>
    </row>
    <row r="912" spans="1:33">
      <c r="A912">
        <v>77591</v>
      </c>
      <c r="B912">
        <v>1</v>
      </c>
      <c r="C912">
        <v>23</v>
      </c>
      <c r="D912">
        <v>4</v>
      </c>
      <c r="E912">
        <v>2</v>
      </c>
      <c r="G912">
        <v>1</v>
      </c>
      <c r="H912">
        <v>4</v>
      </c>
      <c r="I912">
        <v>5</v>
      </c>
      <c r="J912">
        <v>41</v>
      </c>
      <c r="K912">
        <v>1.06</v>
      </c>
      <c r="L912">
        <v>159</v>
      </c>
      <c r="M912">
        <v>4.1100000000000003</v>
      </c>
      <c r="N912">
        <v>40</v>
      </c>
      <c r="O912" s="1">
        <v>1.0341463414634147</v>
      </c>
      <c r="P912" s="2">
        <v>39.668423532070705</v>
      </c>
      <c r="Q912" s="1">
        <v>1.0255738766828035</v>
      </c>
      <c r="R912">
        <v>2</v>
      </c>
      <c r="U912">
        <v>6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2</v>
      </c>
      <c r="AG912" s="1">
        <f t="shared" si="14"/>
        <v>-2.5853658536585389E-2</v>
      </c>
    </row>
    <row r="913" spans="1:33">
      <c r="A913">
        <v>77596</v>
      </c>
      <c r="B913">
        <v>1</v>
      </c>
      <c r="C913">
        <v>49</v>
      </c>
      <c r="D913">
        <v>2</v>
      </c>
      <c r="E913">
        <v>2</v>
      </c>
      <c r="G913">
        <v>2</v>
      </c>
      <c r="H913">
        <v>2</v>
      </c>
      <c r="I913">
        <v>1</v>
      </c>
      <c r="J913">
        <v>44</v>
      </c>
      <c r="K913">
        <v>1.1399999999999999</v>
      </c>
      <c r="L913">
        <v>172</v>
      </c>
      <c r="M913">
        <v>4.45</v>
      </c>
      <c r="N913">
        <v>53</v>
      </c>
      <c r="O913" s="1">
        <v>1.3731818181818181</v>
      </c>
      <c r="P913" s="2">
        <v>43.110157833450018</v>
      </c>
      <c r="Q913" s="1">
        <v>1.116944998412114</v>
      </c>
      <c r="R913">
        <v>1</v>
      </c>
      <c r="S913">
        <v>2</v>
      </c>
      <c r="U913">
        <v>12</v>
      </c>
      <c r="V913">
        <v>4</v>
      </c>
      <c r="W913">
        <v>3</v>
      </c>
      <c r="X913">
        <v>3</v>
      </c>
      <c r="Y913">
        <v>3</v>
      </c>
      <c r="Z913">
        <v>3</v>
      </c>
      <c r="AA913">
        <v>7</v>
      </c>
      <c r="AB913">
        <v>0</v>
      </c>
      <c r="AC913">
        <v>4</v>
      </c>
      <c r="AD913">
        <v>1</v>
      </c>
      <c r="AE913">
        <v>2</v>
      </c>
      <c r="AG913" s="1">
        <f t="shared" si="14"/>
        <v>0.23318181818181816</v>
      </c>
    </row>
    <row r="914" spans="1:33">
      <c r="A914">
        <v>77597</v>
      </c>
      <c r="B914">
        <v>1</v>
      </c>
      <c r="C914">
        <v>58</v>
      </c>
      <c r="D914">
        <v>1</v>
      </c>
      <c r="E914">
        <v>2</v>
      </c>
      <c r="G914">
        <v>2</v>
      </c>
      <c r="H914">
        <v>2</v>
      </c>
      <c r="I914">
        <v>1</v>
      </c>
      <c r="J914">
        <v>35</v>
      </c>
      <c r="K914">
        <v>0.91</v>
      </c>
      <c r="L914">
        <v>172</v>
      </c>
      <c r="M914">
        <v>4.45</v>
      </c>
      <c r="N914">
        <v>44</v>
      </c>
      <c r="O914" s="1">
        <v>1.1439999999999999</v>
      </c>
      <c r="P914" s="2">
        <v>38.143756923240822</v>
      </c>
      <c r="Q914" s="1">
        <v>0.99173768000426143</v>
      </c>
      <c r="R914">
        <v>1</v>
      </c>
      <c r="S914">
        <v>2</v>
      </c>
      <c r="U914">
        <v>6</v>
      </c>
      <c r="V914">
        <v>4</v>
      </c>
      <c r="W914">
        <v>2</v>
      </c>
      <c r="X914">
        <v>2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2</v>
      </c>
      <c r="AG914" s="1">
        <f t="shared" si="14"/>
        <v>0.23399999999999987</v>
      </c>
    </row>
    <row r="915" spans="1:33">
      <c r="A915">
        <v>77598</v>
      </c>
      <c r="B915">
        <v>1</v>
      </c>
      <c r="C915">
        <v>79</v>
      </c>
      <c r="D915">
        <v>3</v>
      </c>
      <c r="E915">
        <v>1</v>
      </c>
      <c r="F915">
        <v>2</v>
      </c>
      <c r="G915">
        <v>1</v>
      </c>
      <c r="H915">
        <v>5</v>
      </c>
      <c r="I915">
        <v>2</v>
      </c>
      <c r="J915">
        <v>47</v>
      </c>
      <c r="K915">
        <v>1.22</v>
      </c>
      <c r="L915">
        <v>196</v>
      </c>
      <c r="M915">
        <v>5.07</v>
      </c>
      <c r="N915">
        <v>41</v>
      </c>
      <c r="O915" s="1">
        <v>1.0642553191489361</v>
      </c>
      <c r="P915" s="2">
        <v>52.004257879095391</v>
      </c>
      <c r="Q915" s="1">
        <v>1.3498977577126887</v>
      </c>
      <c r="R915">
        <v>1</v>
      </c>
      <c r="S915">
        <v>2</v>
      </c>
      <c r="U915">
        <v>4</v>
      </c>
      <c r="V915">
        <v>2</v>
      </c>
      <c r="W915">
        <v>2</v>
      </c>
      <c r="X915">
        <v>3</v>
      </c>
      <c r="Y915">
        <v>3</v>
      </c>
      <c r="Z915">
        <v>3</v>
      </c>
      <c r="AA915">
        <v>2</v>
      </c>
      <c r="AB915">
        <v>0</v>
      </c>
      <c r="AC915">
        <v>0</v>
      </c>
      <c r="AD915">
        <v>1</v>
      </c>
      <c r="AE915">
        <v>1</v>
      </c>
      <c r="AF915">
        <v>2</v>
      </c>
      <c r="AG915" s="1">
        <f t="shared" si="14"/>
        <v>-0.15574468085106385</v>
      </c>
    </row>
    <row r="916" spans="1:33">
      <c r="A916">
        <v>77601</v>
      </c>
      <c r="B916">
        <v>1</v>
      </c>
      <c r="C916">
        <v>42</v>
      </c>
      <c r="D916">
        <v>3</v>
      </c>
      <c r="E916">
        <v>1</v>
      </c>
      <c r="F916">
        <v>1</v>
      </c>
      <c r="G916">
        <v>1</v>
      </c>
      <c r="H916">
        <v>5</v>
      </c>
      <c r="I916">
        <v>1</v>
      </c>
      <c r="J916">
        <v>26</v>
      </c>
      <c r="K916">
        <v>0.67</v>
      </c>
      <c r="L916">
        <v>136</v>
      </c>
      <c r="M916">
        <v>3.52</v>
      </c>
      <c r="N916">
        <v>25</v>
      </c>
      <c r="O916" s="1">
        <v>0.64423076923076927</v>
      </c>
      <c r="P916" s="2">
        <v>35.647238849460521</v>
      </c>
      <c r="Q916" s="1">
        <v>0.91860192419763653</v>
      </c>
      <c r="R916">
        <v>1</v>
      </c>
      <c r="S916">
        <v>1</v>
      </c>
      <c r="T916">
        <v>2</v>
      </c>
      <c r="U916">
        <v>14</v>
      </c>
      <c r="V916">
        <v>5</v>
      </c>
      <c r="W916">
        <v>1</v>
      </c>
      <c r="AA916">
        <v>4</v>
      </c>
      <c r="AB916">
        <v>5</v>
      </c>
      <c r="AC916">
        <v>15</v>
      </c>
      <c r="AD916">
        <v>1</v>
      </c>
      <c r="AE916">
        <v>1</v>
      </c>
      <c r="AF916">
        <v>2</v>
      </c>
      <c r="AG916" s="1">
        <f t="shared" si="14"/>
        <v>-2.5769230769230766E-2</v>
      </c>
    </row>
    <row r="917" spans="1:33">
      <c r="A917">
        <v>77604</v>
      </c>
      <c r="B917">
        <v>1</v>
      </c>
      <c r="C917">
        <v>25</v>
      </c>
      <c r="D917">
        <v>3</v>
      </c>
      <c r="E917">
        <v>2</v>
      </c>
      <c r="G917">
        <v>1</v>
      </c>
      <c r="H917">
        <v>3</v>
      </c>
      <c r="I917">
        <v>5</v>
      </c>
      <c r="J917">
        <v>50</v>
      </c>
      <c r="K917">
        <v>1.29</v>
      </c>
      <c r="L917">
        <v>174</v>
      </c>
      <c r="M917">
        <v>4.5</v>
      </c>
      <c r="N917">
        <v>45</v>
      </c>
      <c r="O917" s="1">
        <v>1.161</v>
      </c>
      <c r="P917" s="2">
        <v>53.536239594319795</v>
      </c>
      <c r="Q917" s="1">
        <v>1.3812349815334508</v>
      </c>
      <c r="R917">
        <v>2</v>
      </c>
      <c r="U917">
        <v>6</v>
      </c>
      <c r="V917">
        <v>1</v>
      </c>
      <c r="W917">
        <v>3</v>
      </c>
      <c r="X917">
        <v>3</v>
      </c>
      <c r="Y917">
        <v>3</v>
      </c>
      <c r="Z917">
        <v>3</v>
      </c>
      <c r="AA917">
        <v>2</v>
      </c>
      <c r="AB917">
        <v>0</v>
      </c>
      <c r="AC917">
        <v>43</v>
      </c>
      <c r="AD917">
        <v>1</v>
      </c>
      <c r="AE917">
        <v>1</v>
      </c>
      <c r="AF917">
        <v>2</v>
      </c>
      <c r="AG917" s="1">
        <f t="shared" si="14"/>
        <v>-0.129</v>
      </c>
    </row>
    <row r="918" spans="1:33">
      <c r="A918">
        <v>77605</v>
      </c>
      <c r="B918">
        <v>1</v>
      </c>
      <c r="C918">
        <v>55</v>
      </c>
      <c r="D918">
        <v>4</v>
      </c>
      <c r="E918">
        <v>2</v>
      </c>
      <c r="G918">
        <v>1</v>
      </c>
      <c r="H918">
        <v>4</v>
      </c>
      <c r="I918">
        <v>4</v>
      </c>
      <c r="J918">
        <v>36</v>
      </c>
      <c r="K918">
        <v>0.93</v>
      </c>
      <c r="L918">
        <v>138</v>
      </c>
      <c r="M918">
        <v>3.57</v>
      </c>
      <c r="N918">
        <v>38</v>
      </c>
      <c r="O918" s="1">
        <v>0.9816666666666668</v>
      </c>
      <c r="P918" s="2">
        <v>40.211274684109952</v>
      </c>
      <c r="Q918" s="1">
        <v>1.0387912626728406</v>
      </c>
      <c r="R918">
        <v>1</v>
      </c>
      <c r="S918">
        <v>1</v>
      </c>
      <c r="T918">
        <v>1</v>
      </c>
      <c r="U918">
        <v>8</v>
      </c>
      <c r="V918">
        <v>4</v>
      </c>
      <c r="W918">
        <v>0</v>
      </c>
      <c r="X918">
        <v>3</v>
      </c>
      <c r="Y918">
        <v>1</v>
      </c>
      <c r="Z918">
        <v>0</v>
      </c>
      <c r="AA918">
        <v>7</v>
      </c>
      <c r="AB918">
        <v>10</v>
      </c>
      <c r="AC918">
        <v>0</v>
      </c>
      <c r="AD918">
        <v>1</v>
      </c>
      <c r="AE918">
        <v>1</v>
      </c>
      <c r="AF918">
        <v>2</v>
      </c>
      <c r="AG918" s="1">
        <f t="shared" si="14"/>
        <v>5.166666666666675E-2</v>
      </c>
    </row>
    <row r="919" spans="1:33">
      <c r="A919">
        <v>77612</v>
      </c>
      <c r="B919">
        <v>1</v>
      </c>
      <c r="C919">
        <v>22</v>
      </c>
      <c r="D919">
        <v>2</v>
      </c>
      <c r="E919">
        <v>2</v>
      </c>
      <c r="G919">
        <v>1</v>
      </c>
      <c r="H919">
        <v>4</v>
      </c>
      <c r="I919">
        <v>5</v>
      </c>
      <c r="J919">
        <v>40</v>
      </c>
      <c r="K919">
        <v>1.03</v>
      </c>
      <c r="L919">
        <v>196</v>
      </c>
      <c r="M919">
        <v>5.07</v>
      </c>
      <c r="N919">
        <v>36</v>
      </c>
      <c r="O919" s="1">
        <v>0.92699999999999994</v>
      </c>
      <c r="P919" s="2">
        <v>43.322747354877663</v>
      </c>
      <c r="Q919" s="1">
        <v>1.1155607443880999</v>
      </c>
      <c r="R919">
        <v>2</v>
      </c>
      <c r="U919">
        <v>15</v>
      </c>
      <c r="V919">
        <v>3</v>
      </c>
      <c r="W919">
        <v>3</v>
      </c>
      <c r="X919">
        <v>3</v>
      </c>
      <c r="Y919">
        <v>3</v>
      </c>
      <c r="Z919">
        <v>3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2</v>
      </c>
      <c r="AG919" s="1">
        <f t="shared" si="14"/>
        <v>-0.10300000000000009</v>
      </c>
    </row>
    <row r="920" spans="1:33">
      <c r="A920">
        <v>77617</v>
      </c>
      <c r="B920">
        <v>1</v>
      </c>
      <c r="C920">
        <v>34</v>
      </c>
      <c r="D920">
        <v>3</v>
      </c>
      <c r="E920">
        <v>2</v>
      </c>
      <c r="G920">
        <v>1</v>
      </c>
      <c r="H920">
        <v>1</v>
      </c>
      <c r="I920">
        <v>1</v>
      </c>
      <c r="J920">
        <v>54</v>
      </c>
      <c r="K920">
        <v>1.4</v>
      </c>
      <c r="L920">
        <v>204</v>
      </c>
      <c r="M920">
        <v>5.28</v>
      </c>
      <c r="N920">
        <v>61</v>
      </c>
      <c r="O920" s="1">
        <v>1.5814814814814813</v>
      </c>
      <c r="P920" s="2">
        <v>56.827056290975058</v>
      </c>
      <c r="Q920" s="1">
        <v>1.473294051988242</v>
      </c>
      <c r="R920">
        <v>2</v>
      </c>
      <c r="U920">
        <v>1</v>
      </c>
      <c r="V920">
        <v>3</v>
      </c>
      <c r="W920">
        <v>3</v>
      </c>
      <c r="X920">
        <v>3</v>
      </c>
      <c r="Y920">
        <v>3</v>
      </c>
      <c r="Z920">
        <v>3</v>
      </c>
      <c r="AB920">
        <v>0</v>
      </c>
      <c r="AC920">
        <v>0</v>
      </c>
      <c r="AD920">
        <v>2</v>
      </c>
      <c r="AE920">
        <v>2</v>
      </c>
      <c r="AG920" s="1">
        <f t="shared" si="14"/>
        <v>0.18148148148148135</v>
      </c>
    </row>
    <row r="921" spans="1:33">
      <c r="A921">
        <v>77630</v>
      </c>
      <c r="B921">
        <v>1</v>
      </c>
      <c r="C921">
        <v>45</v>
      </c>
      <c r="D921">
        <v>2</v>
      </c>
      <c r="E921">
        <v>2</v>
      </c>
      <c r="G921">
        <v>1</v>
      </c>
      <c r="H921">
        <v>4</v>
      </c>
      <c r="I921">
        <v>1</v>
      </c>
      <c r="J921">
        <v>44</v>
      </c>
      <c r="K921">
        <v>1.1399999999999999</v>
      </c>
      <c r="L921">
        <v>180</v>
      </c>
      <c r="M921">
        <v>4.6500000000000004</v>
      </c>
      <c r="N921">
        <v>44</v>
      </c>
      <c r="O921" s="1">
        <v>1.1399999999999999</v>
      </c>
      <c r="P921" s="2">
        <v>50.021665564686828</v>
      </c>
      <c r="Q921" s="1">
        <v>1.2960158805396131</v>
      </c>
      <c r="R921">
        <v>2</v>
      </c>
      <c r="S921">
        <v>2</v>
      </c>
      <c r="U921">
        <v>15</v>
      </c>
      <c r="V921">
        <v>3</v>
      </c>
      <c r="W921">
        <v>2</v>
      </c>
      <c r="X921">
        <v>3</v>
      </c>
      <c r="Y921">
        <v>3</v>
      </c>
      <c r="Z921">
        <v>2</v>
      </c>
      <c r="AA921">
        <v>1</v>
      </c>
      <c r="AB921">
        <v>0</v>
      </c>
      <c r="AC921">
        <v>4</v>
      </c>
      <c r="AD921">
        <v>1</v>
      </c>
      <c r="AE921">
        <v>1</v>
      </c>
      <c r="AF921">
        <v>2</v>
      </c>
      <c r="AG921" s="1">
        <f t="shared" si="14"/>
        <v>0</v>
      </c>
    </row>
    <row r="922" spans="1:33">
      <c r="A922">
        <v>77640</v>
      </c>
      <c r="B922">
        <v>1</v>
      </c>
      <c r="C922">
        <v>46</v>
      </c>
      <c r="D922">
        <v>4</v>
      </c>
      <c r="E922">
        <v>2</v>
      </c>
      <c r="G922">
        <v>1</v>
      </c>
      <c r="H922">
        <v>2</v>
      </c>
      <c r="I922">
        <v>1</v>
      </c>
      <c r="J922">
        <v>42</v>
      </c>
      <c r="K922">
        <v>1.0900000000000001</v>
      </c>
      <c r="L922">
        <v>180</v>
      </c>
      <c r="M922">
        <v>4.6500000000000004</v>
      </c>
      <c r="N922">
        <v>47</v>
      </c>
      <c r="O922" s="1">
        <v>1.2197619047619048</v>
      </c>
      <c r="P922" s="2">
        <v>50.356881020931837</v>
      </c>
      <c r="Q922" s="1">
        <v>1.3068809598289453</v>
      </c>
      <c r="R922">
        <v>1</v>
      </c>
      <c r="S922">
        <v>2</v>
      </c>
      <c r="U922">
        <v>8</v>
      </c>
      <c r="V922">
        <v>3</v>
      </c>
      <c r="W922">
        <v>1</v>
      </c>
      <c r="AA922">
        <v>2</v>
      </c>
      <c r="AB922">
        <v>2</v>
      </c>
      <c r="AC922">
        <v>1</v>
      </c>
      <c r="AD922">
        <v>1</v>
      </c>
      <c r="AE922">
        <v>2</v>
      </c>
      <c r="AG922" s="1">
        <f t="shared" si="14"/>
        <v>0.12976190476190474</v>
      </c>
    </row>
    <row r="923" spans="1:33">
      <c r="A923">
        <v>77644</v>
      </c>
      <c r="B923">
        <v>1</v>
      </c>
      <c r="C923">
        <v>60</v>
      </c>
      <c r="D923">
        <v>3</v>
      </c>
      <c r="E923">
        <v>2</v>
      </c>
      <c r="G923">
        <v>1</v>
      </c>
      <c r="H923">
        <v>4</v>
      </c>
      <c r="I923">
        <v>1</v>
      </c>
      <c r="J923">
        <v>51</v>
      </c>
      <c r="K923">
        <v>1.32</v>
      </c>
      <c r="L923">
        <v>177</v>
      </c>
      <c r="M923">
        <v>4.58</v>
      </c>
      <c r="N923">
        <v>45</v>
      </c>
      <c r="O923" s="1">
        <v>1.1647058823529413</v>
      </c>
      <c r="P923" s="2">
        <v>50.891057411031298</v>
      </c>
      <c r="Q923" s="1">
        <v>1.3171803094619867</v>
      </c>
      <c r="R923">
        <v>2</v>
      </c>
      <c r="S923">
        <v>2</v>
      </c>
      <c r="U923">
        <v>15</v>
      </c>
      <c r="V923">
        <v>3</v>
      </c>
      <c r="W923">
        <v>3</v>
      </c>
      <c r="X923">
        <v>3</v>
      </c>
      <c r="Y923">
        <v>2</v>
      </c>
      <c r="Z923">
        <v>3</v>
      </c>
      <c r="AA923">
        <v>4</v>
      </c>
      <c r="AB923">
        <v>0</v>
      </c>
      <c r="AC923">
        <v>0</v>
      </c>
      <c r="AD923">
        <v>1</v>
      </c>
      <c r="AE923">
        <v>1</v>
      </c>
      <c r="AF923">
        <v>2</v>
      </c>
      <c r="AG923" s="1">
        <f t="shared" si="14"/>
        <v>-0.1552941176470588</v>
      </c>
    </row>
    <row r="924" spans="1:33">
      <c r="A924">
        <v>77647</v>
      </c>
      <c r="B924">
        <v>1</v>
      </c>
      <c r="C924">
        <v>68</v>
      </c>
      <c r="D924">
        <v>2</v>
      </c>
      <c r="E924">
        <v>2</v>
      </c>
      <c r="G924">
        <v>2</v>
      </c>
      <c r="H924">
        <v>4</v>
      </c>
      <c r="I924">
        <v>1</v>
      </c>
      <c r="J924">
        <v>45</v>
      </c>
      <c r="K924">
        <v>1.1599999999999999</v>
      </c>
      <c r="L924">
        <v>177</v>
      </c>
      <c r="M924">
        <v>4.58</v>
      </c>
      <c r="N924">
        <v>40</v>
      </c>
      <c r="O924" s="1">
        <v>1.0311111111111111</v>
      </c>
      <c r="P924" s="2">
        <v>44.409897066654189</v>
      </c>
      <c r="Q924" s="1">
        <v>1.1447884577181968</v>
      </c>
      <c r="R924">
        <v>1</v>
      </c>
      <c r="S924">
        <v>2</v>
      </c>
      <c r="U924">
        <v>15</v>
      </c>
      <c r="V924">
        <v>3</v>
      </c>
      <c r="W924">
        <v>3</v>
      </c>
      <c r="X924">
        <v>3</v>
      </c>
      <c r="Y924">
        <v>3</v>
      </c>
      <c r="Z924">
        <v>3</v>
      </c>
      <c r="AA924">
        <v>0</v>
      </c>
      <c r="AB924">
        <v>0</v>
      </c>
      <c r="AC924">
        <v>4</v>
      </c>
      <c r="AD924">
        <v>2</v>
      </c>
      <c r="AE924">
        <v>1</v>
      </c>
      <c r="AF924">
        <v>2</v>
      </c>
      <c r="AG924" s="1">
        <f t="shared" si="14"/>
        <v>-0.12888888888888883</v>
      </c>
    </row>
    <row r="925" spans="1:33">
      <c r="A925">
        <v>77656</v>
      </c>
      <c r="B925">
        <v>1</v>
      </c>
      <c r="C925">
        <v>40</v>
      </c>
      <c r="D925">
        <v>3</v>
      </c>
      <c r="E925">
        <v>2</v>
      </c>
      <c r="G925">
        <v>1</v>
      </c>
      <c r="H925">
        <v>3</v>
      </c>
      <c r="I925">
        <v>1</v>
      </c>
      <c r="J925">
        <v>50</v>
      </c>
      <c r="K925">
        <v>1.29</v>
      </c>
      <c r="L925">
        <v>180</v>
      </c>
      <c r="M925">
        <v>4.6500000000000004</v>
      </c>
      <c r="N925">
        <v>60</v>
      </c>
      <c r="O925" s="1">
        <v>1.548</v>
      </c>
      <c r="P925" s="2">
        <v>47.05705346519413</v>
      </c>
      <c r="Q925" s="1">
        <v>1.2140719794020085</v>
      </c>
      <c r="R925">
        <v>2</v>
      </c>
      <c r="S925">
        <v>2</v>
      </c>
      <c r="U925">
        <v>7</v>
      </c>
      <c r="V925">
        <v>3</v>
      </c>
      <c r="W925">
        <v>3</v>
      </c>
      <c r="X925">
        <v>3</v>
      </c>
      <c r="Y925">
        <v>3</v>
      </c>
      <c r="Z925">
        <v>3</v>
      </c>
      <c r="AA925">
        <v>2</v>
      </c>
      <c r="AB925">
        <v>0</v>
      </c>
      <c r="AC925">
        <v>2</v>
      </c>
      <c r="AD925">
        <v>1</v>
      </c>
      <c r="AE925">
        <v>2</v>
      </c>
      <c r="AG925" s="1">
        <f t="shared" si="14"/>
        <v>0.25800000000000001</v>
      </c>
    </row>
    <row r="926" spans="1:33">
      <c r="A926">
        <v>77660</v>
      </c>
      <c r="B926">
        <v>1</v>
      </c>
      <c r="C926">
        <v>66</v>
      </c>
      <c r="D926">
        <v>1</v>
      </c>
      <c r="E926">
        <v>1</v>
      </c>
      <c r="F926">
        <v>1</v>
      </c>
      <c r="G926">
        <v>1</v>
      </c>
      <c r="H926">
        <v>4</v>
      </c>
      <c r="I926">
        <v>1</v>
      </c>
      <c r="J926">
        <v>47</v>
      </c>
      <c r="K926">
        <v>1.22</v>
      </c>
      <c r="L926">
        <v>196</v>
      </c>
      <c r="M926">
        <v>5.07</v>
      </c>
      <c r="N926">
        <v>52</v>
      </c>
      <c r="O926" s="1">
        <v>1.3497872340425532</v>
      </c>
      <c r="P926" s="2">
        <v>42.647562026959406</v>
      </c>
      <c r="Q926" s="1">
        <v>1.1070218228274569</v>
      </c>
      <c r="R926">
        <v>2</v>
      </c>
      <c r="S926">
        <v>2</v>
      </c>
      <c r="U926">
        <v>7</v>
      </c>
      <c r="V926">
        <v>2</v>
      </c>
      <c r="W926">
        <v>2</v>
      </c>
      <c r="X926">
        <v>3</v>
      </c>
      <c r="Y926">
        <v>3</v>
      </c>
      <c r="Z926">
        <v>2</v>
      </c>
      <c r="AB926">
        <v>0</v>
      </c>
      <c r="AC926">
        <v>0</v>
      </c>
      <c r="AD926">
        <v>1</v>
      </c>
      <c r="AE926">
        <v>1</v>
      </c>
      <c r="AF926">
        <v>2</v>
      </c>
      <c r="AG926" s="1">
        <f t="shared" si="14"/>
        <v>0.12978723404255321</v>
      </c>
    </row>
    <row r="927" spans="1:33">
      <c r="A927">
        <v>77663</v>
      </c>
      <c r="B927">
        <v>1</v>
      </c>
      <c r="C927">
        <v>61</v>
      </c>
      <c r="D927">
        <v>6</v>
      </c>
      <c r="E927">
        <v>2</v>
      </c>
      <c r="G927">
        <v>2</v>
      </c>
      <c r="H927">
        <v>1</v>
      </c>
      <c r="I927">
        <v>1</v>
      </c>
      <c r="J927">
        <v>50</v>
      </c>
      <c r="K927">
        <v>1.29</v>
      </c>
      <c r="L927">
        <v>225</v>
      </c>
      <c r="M927">
        <v>5.82</v>
      </c>
      <c r="N927">
        <v>46</v>
      </c>
      <c r="O927" s="1">
        <v>1.1868000000000001</v>
      </c>
      <c r="P927" s="2">
        <v>46.870390047728563</v>
      </c>
      <c r="Q927" s="1">
        <v>1.2092560632313969</v>
      </c>
      <c r="R927">
        <v>1</v>
      </c>
      <c r="S927">
        <v>1</v>
      </c>
      <c r="T927">
        <v>1</v>
      </c>
      <c r="U927">
        <v>7</v>
      </c>
      <c r="V927">
        <v>3</v>
      </c>
      <c r="W927">
        <v>0</v>
      </c>
      <c r="X927">
        <v>3</v>
      </c>
      <c r="Y927">
        <v>3</v>
      </c>
      <c r="Z927">
        <v>3</v>
      </c>
      <c r="AB927">
        <v>0</v>
      </c>
      <c r="AC927">
        <v>0</v>
      </c>
      <c r="AD927">
        <v>2</v>
      </c>
      <c r="AE927">
        <v>1</v>
      </c>
      <c r="AF927">
        <v>1</v>
      </c>
      <c r="AG927" s="1">
        <f t="shared" si="14"/>
        <v>-0.10319999999999996</v>
      </c>
    </row>
    <row r="928" spans="1:33">
      <c r="A928">
        <v>77666</v>
      </c>
      <c r="B928">
        <v>1</v>
      </c>
      <c r="C928">
        <v>42</v>
      </c>
      <c r="D928">
        <v>2</v>
      </c>
      <c r="E928">
        <v>2</v>
      </c>
      <c r="G928">
        <v>1</v>
      </c>
      <c r="H928">
        <v>5</v>
      </c>
      <c r="I928">
        <v>5</v>
      </c>
      <c r="J928">
        <v>38</v>
      </c>
      <c r="K928">
        <v>0.98</v>
      </c>
      <c r="L928">
        <v>158</v>
      </c>
      <c r="M928">
        <v>4.09</v>
      </c>
      <c r="N928">
        <v>45</v>
      </c>
      <c r="O928" s="1">
        <v>1.1605263157894736</v>
      </c>
      <c r="P928" s="2">
        <v>35.414863727660503</v>
      </c>
      <c r="Q928" s="1">
        <v>0.91333069613440243</v>
      </c>
      <c r="R928">
        <v>1</v>
      </c>
      <c r="S928">
        <v>2</v>
      </c>
      <c r="U928">
        <v>10</v>
      </c>
      <c r="V928">
        <v>4</v>
      </c>
      <c r="W928">
        <v>2</v>
      </c>
      <c r="X928">
        <v>3</v>
      </c>
      <c r="Y928">
        <v>3</v>
      </c>
      <c r="Z928">
        <v>3</v>
      </c>
      <c r="AA928">
        <v>4</v>
      </c>
      <c r="AB928">
        <v>7</v>
      </c>
      <c r="AC928">
        <v>0</v>
      </c>
      <c r="AD928">
        <v>1</v>
      </c>
      <c r="AE928">
        <v>1</v>
      </c>
      <c r="AF928">
        <v>2</v>
      </c>
      <c r="AG928" s="1">
        <f t="shared" si="14"/>
        <v>0.18052631578947365</v>
      </c>
    </row>
    <row r="929" spans="1:33">
      <c r="A929">
        <v>77667</v>
      </c>
      <c r="B929">
        <v>1</v>
      </c>
      <c r="C929">
        <v>58</v>
      </c>
      <c r="D929">
        <v>3</v>
      </c>
      <c r="E929">
        <v>2</v>
      </c>
      <c r="G929">
        <v>1</v>
      </c>
      <c r="H929">
        <v>5</v>
      </c>
      <c r="I929">
        <v>1</v>
      </c>
      <c r="J929">
        <v>51</v>
      </c>
      <c r="K929">
        <v>1.32</v>
      </c>
      <c r="L929">
        <v>144</v>
      </c>
      <c r="M929">
        <v>3.72</v>
      </c>
      <c r="N929">
        <v>51</v>
      </c>
      <c r="O929" s="1">
        <v>1.32</v>
      </c>
      <c r="P929" s="2">
        <v>51.405779609887745</v>
      </c>
      <c r="Q929" s="1">
        <v>1.3305025310794476</v>
      </c>
      <c r="R929">
        <v>1</v>
      </c>
      <c r="S929">
        <v>2</v>
      </c>
      <c r="U929">
        <v>15</v>
      </c>
      <c r="V929">
        <v>3</v>
      </c>
      <c r="W929">
        <v>2</v>
      </c>
      <c r="X929">
        <v>3</v>
      </c>
      <c r="Y929">
        <v>3</v>
      </c>
      <c r="Z929">
        <v>3</v>
      </c>
      <c r="AB929">
        <v>0</v>
      </c>
      <c r="AC929">
        <v>0</v>
      </c>
      <c r="AD929">
        <v>1</v>
      </c>
      <c r="AE929">
        <v>1</v>
      </c>
      <c r="AF929">
        <v>2</v>
      </c>
      <c r="AG929" s="1">
        <f t="shared" si="14"/>
        <v>0</v>
      </c>
    </row>
    <row r="930" spans="1:33">
      <c r="A930">
        <v>77668</v>
      </c>
      <c r="B930">
        <v>1</v>
      </c>
      <c r="C930">
        <v>47</v>
      </c>
      <c r="D930">
        <v>4</v>
      </c>
      <c r="E930">
        <v>1</v>
      </c>
      <c r="F930">
        <v>1</v>
      </c>
      <c r="G930">
        <v>1</v>
      </c>
      <c r="H930">
        <v>5</v>
      </c>
      <c r="I930">
        <v>3</v>
      </c>
      <c r="J930">
        <v>54</v>
      </c>
      <c r="K930">
        <v>1.4</v>
      </c>
      <c r="L930">
        <v>219</v>
      </c>
      <c r="M930">
        <v>5.66</v>
      </c>
      <c r="N930">
        <v>59</v>
      </c>
      <c r="O930" s="1">
        <v>1.5296296296296295</v>
      </c>
      <c r="P930" s="2">
        <v>52.809314046034956</v>
      </c>
      <c r="Q930" s="1">
        <v>1.3691303641564616</v>
      </c>
      <c r="R930">
        <v>1</v>
      </c>
      <c r="S930">
        <v>2</v>
      </c>
      <c r="U930">
        <v>9</v>
      </c>
      <c r="V930">
        <v>4</v>
      </c>
      <c r="W930">
        <v>0</v>
      </c>
      <c r="X930">
        <v>3</v>
      </c>
      <c r="Y930">
        <v>3</v>
      </c>
      <c r="Z930">
        <v>3</v>
      </c>
      <c r="AA930">
        <v>2</v>
      </c>
      <c r="AB930">
        <v>0</v>
      </c>
      <c r="AC930">
        <v>0</v>
      </c>
      <c r="AD930">
        <v>1</v>
      </c>
      <c r="AE930">
        <v>1</v>
      </c>
      <c r="AF930">
        <v>2</v>
      </c>
      <c r="AG930" s="1">
        <f t="shared" si="14"/>
        <v>0.12962962962962954</v>
      </c>
    </row>
    <row r="931" spans="1:33">
      <c r="A931">
        <v>77670</v>
      </c>
      <c r="B931">
        <v>1</v>
      </c>
      <c r="C931">
        <v>25</v>
      </c>
      <c r="D931">
        <v>4</v>
      </c>
      <c r="E931">
        <v>2</v>
      </c>
      <c r="G931">
        <v>1</v>
      </c>
      <c r="H931">
        <v>4</v>
      </c>
      <c r="I931">
        <v>5</v>
      </c>
      <c r="J931">
        <v>71</v>
      </c>
      <c r="K931">
        <v>1.84</v>
      </c>
      <c r="L931">
        <v>159</v>
      </c>
      <c r="M931">
        <v>4.1100000000000003</v>
      </c>
      <c r="N931">
        <v>72</v>
      </c>
      <c r="O931" s="1">
        <v>1.8659154929577468</v>
      </c>
      <c r="P931" s="2">
        <v>71.223325661316053</v>
      </c>
      <c r="Q931" s="1">
        <v>1.8457875946031204</v>
      </c>
      <c r="R931">
        <v>2</v>
      </c>
      <c r="U931">
        <v>12</v>
      </c>
      <c r="V931">
        <v>5</v>
      </c>
      <c r="W931">
        <v>2</v>
      </c>
      <c r="X931">
        <v>3</v>
      </c>
      <c r="Y931">
        <v>3</v>
      </c>
      <c r="Z931">
        <v>3</v>
      </c>
      <c r="AA931">
        <v>3</v>
      </c>
      <c r="AB931">
        <v>0</v>
      </c>
      <c r="AC931">
        <v>0</v>
      </c>
      <c r="AD931">
        <v>1</v>
      </c>
      <c r="AE931">
        <v>1</v>
      </c>
      <c r="AF931">
        <v>2</v>
      </c>
      <c r="AG931" s="1">
        <f t="shared" si="14"/>
        <v>2.5915492957746755E-2</v>
      </c>
    </row>
    <row r="932" spans="1:33">
      <c r="A932">
        <v>77673</v>
      </c>
      <c r="B932">
        <v>1</v>
      </c>
      <c r="C932">
        <v>26</v>
      </c>
      <c r="D932">
        <v>6</v>
      </c>
      <c r="E932">
        <v>2</v>
      </c>
      <c r="G932">
        <v>1</v>
      </c>
      <c r="H932">
        <v>5</v>
      </c>
      <c r="I932">
        <v>5</v>
      </c>
      <c r="J932">
        <v>70</v>
      </c>
      <c r="K932">
        <v>1.81</v>
      </c>
      <c r="L932">
        <v>163</v>
      </c>
      <c r="M932">
        <v>4.22</v>
      </c>
      <c r="N932">
        <v>68</v>
      </c>
      <c r="O932" s="1">
        <v>1.7582857142857142</v>
      </c>
      <c r="P932" s="2">
        <v>65.29006620512466</v>
      </c>
      <c r="Q932" s="1">
        <v>1.6882145690182233</v>
      </c>
      <c r="R932">
        <v>2</v>
      </c>
      <c r="U932">
        <v>7</v>
      </c>
      <c r="V932">
        <v>3</v>
      </c>
      <c r="W932">
        <v>1</v>
      </c>
      <c r="X932">
        <v>1</v>
      </c>
      <c r="Y932">
        <v>2</v>
      </c>
      <c r="Z932">
        <v>1</v>
      </c>
      <c r="AA932">
        <v>1</v>
      </c>
      <c r="AB932">
        <v>0</v>
      </c>
      <c r="AC932">
        <v>0</v>
      </c>
      <c r="AD932">
        <v>1</v>
      </c>
      <c r="AE932">
        <v>1</v>
      </c>
      <c r="AF932">
        <v>1</v>
      </c>
      <c r="AG932" s="1">
        <f t="shared" si="14"/>
        <v>-5.1714285714285824E-2</v>
      </c>
    </row>
    <row r="933" spans="1:33">
      <c r="A933">
        <v>77675</v>
      </c>
      <c r="B933">
        <v>1</v>
      </c>
      <c r="C933">
        <v>33</v>
      </c>
      <c r="D933">
        <v>6</v>
      </c>
      <c r="E933">
        <v>2</v>
      </c>
      <c r="G933">
        <v>2</v>
      </c>
      <c r="H933">
        <v>5</v>
      </c>
      <c r="I933">
        <v>1</v>
      </c>
      <c r="J933">
        <v>42</v>
      </c>
      <c r="K933">
        <v>1.0900000000000001</v>
      </c>
      <c r="L933">
        <v>227</v>
      </c>
      <c r="M933">
        <v>5.87</v>
      </c>
      <c r="N933">
        <v>50</v>
      </c>
      <c r="O933" s="1">
        <v>1.2976190476190479</v>
      </c>
      <c r="P933" s="2">
        <v>34.864687228339626</v>
      </c>
      <c r="Q933" s="1">
        <v>0.90482164473548077</v>
      </c>
      <c r="R933">
        <v>1</v>
      </c>
      <c r="U933">
        <v>15</v>
      </c>
      <c r="V933">
        <v>2</v>
      </c>
      <c r="W933">
        <v>3</v>
      </c>
      <c r="X933">
        <v>3</v>
      </c>
      <c r="Y933">
        <v>3</v>
      </c>
      <c r="Z933">
        <v>3</v>
      </c>
      <c r="AA933">
        <v>1</v>
      </c>
      <c r="AB933">
        <v>0</v>
      </c>
      <c r="AC933">
        <v>0</v>
      </c>
      <c r="AD933">
        <v>2</v>
      </c>
      <c r="AE933">
        <v>1</v>
      </c>
      <c r="AF933">
        <v>2</v>
      </c>
      <c r="AG933" s="1">
        <f t="shared" si="14"/>
        <v>0.20761904761904781</v>
      </c>
    </row>
    <row r="934" spans="1:33">
      <c r="A934">
        <v>77678</v>
      </c>
      <c r="B934">
        <v>1</v>
      </c>
      <c r="C934">
        <v>34</v>
      </c>
      <c r="D934">
        <v>3</v>
      </c>
      <c r="E934">
        <v>2</v>
      </c>
      <c r="G934">
        <v>1</v>
      </c>
      <c r="H934">
        <v>5</v>
      </c>
      <c r="I934">
        <v>6</v>
      </c>
      <c r="J934">
        <v>62</v>
      </c>
      <c r="K934">
        <v>1.6</v>
      </c>
      <c r="L934">
        <v>263</v>
      </c>
      <c r="M934">
        <v>6.8</v>
      </c>
      <c r="N934">
        <v>60</v>
      </c>
      <c r="O934" s="1">
        <v>1.5483870967741935</v>
      </c>
      <c r="P934" s="2">
        <v>67.11867808022248</v>
      </c>
      <c r="Q934" s="1">
        <v>1.7320949181992897</v>
      </c>
      <c r="R934">
        <v>2</v>
      </c>
      <c r="U934">
        <v>15</v>
      </c>
      <c r="V934">
        <v>4</v>
      </c>
      <c r="W934">
        <v>3</v>
      </c>
      <c r="X934">
        <v>3</v>
      </c>
      <c r="Y934">
        <v>3</v>
      </c>
      <c r="Z934">
        <v>3</v>
      </c>
      <c r="AA934">
        <v>3</v>
      </c>
      <c r="AB934">
        <v>0</v>
      </c>
      <c r="AC934">
        <v>4</v>
      </c>
      <c r="AD934">
        <v>1</v>
      </c>
      <c r="AE934">
        <v>1</v>
      </c>
      <c r="AF934">
        <v>2</v>
      </c>
      <c r="AG934" s="1">
        <f t="shared" si="14"/>
        <v>-5.1612903225806583E-2</v>
      </c>
    </row>
    <row r="935" spans="1:33">
      <c r="A935">
        <v>77679</v>
      </c>
      <c r="B935">
        <v>1</v>
      </c>
      <c r="C935">
        <v>29</v>
      </c>
      <c r="D935">
        <v>3</v>
      </c>
      <c r="E935">
        <v>2</v>
      </c>
      <c r="G935">
        <v>1</v>
      </c>
      <c r="H935">
        <v>3</v>
      </c>
      <c r="I935">
        <v>5</v>
      </c>
      <c r="J935">
        <v>35</v>
      </c>
      <c r="K935">
        <v>0.91</v>
      </c>
      <c r="L935">
        <v>136</v>
      </c>
      <c r="M935">
        <v>3.52</v>
      </c>
      <c r="N935">
        <v>34</v>
      </c>
      <c r="O935" s="1">
        <v>0.88400000000000001</v>
      </c>
      <c r="P935" s="2">
        <v>34.56407461171208</v>
      </c>
      <c r="Q935" s="1">
        <v>0.89866593990451404</v>
      </c>
      <c r="R935">
        <v>2</v>
      </c>
      <c r="U935">
        <v>8</v>
      </c>
      <c r="V935">
        <v>2</v>
      </c>
      <c r="W935">
        <v>3</v>
      </c>
      <c r="X935">
        <v>3</v>
      </c>
      <c r="Y935">
        <v>3</v>
      </c>
      <c r="Z935">
        <v>3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2</v>
      </c>
      <c r="AG935" s="1">
        <f t="shared" si="14"/>
        <v>-2.6000000000000023E-2</v>
      </c>
    </row>
    <row r="936" spans="1:33">
      <c r="A936">
        <v>77680</v>
      </c>
      <c r="B936">
        <v>1</v>
      </c>
      <c r="C936">
        <v>22</v>
      </c>
      <c r="D936">
        <v>7</v>
      </c>
      <c r="E936">
        <v>2</v>
      </c>
      <c r="G936">
        <v>1</v>
      </c>
      <c r="H936">
        <v>4</v>
      </c>
      <c r="I936">
        <v>5</v>
      </c>
      <c r="J936">
        <v>64</v>
      </c>
      <c r="K936">
        <v>1.66</v>
      </c>
      <c r="L936">
        <v>174</v>
      </c>
      <c r="M936">
        <v>4.5</v>
      </c>
      <c r="N936">
        <v>66</v>
      </c>
      <c r="O936" s="1">
        <v>1.7118749999999998</v>
      </c>
      <c r="P936" s="2">
        <v>62.994427292051085</v>
      </c>
      <c r="Q936" s="1">
        <v>1.6339179578875749</v>
      </c>
      <c r="R936">
        <v>1</v>
      </c>
      <c r="U936">
        <v>15</v>
      </c>
      <c r="V936">
        <v>4</v>
      </c>
      <c r="W936">
        <v>1</v>
      </c>
      <c r="X936">
        <v>2</v>
      </c>
      <c r="Y936">
        <v>2</v>
      </c>
      <c r="Z936">
        <v>1</v>
      </c>
      <c r="AA936">
        <v>2</v>
      </c>
      <c r="AB936">
        <v>0</v>
      </c>
      <c r="AC936">
        <v>1</v>
      </c>
      <c r="AD936">
        <v>1</v>
      </c>
      <c r="AE936">
        <v>1</v>
      </c>
      <c r="AF936">
        <v>2</v>
      </c>
      <c r="AG936" s="1">
        <f t="shared" si="14"/>
        <v>5.1874999999999893E-2</v>
      </c>
    </row>
    <row r="937" spans="1:33">
      <c r="A937">
        <v>77682</v>
      </c>
      <c r="B937">
        <v>1</v>
      </c>
      <c r="C937">
        <v>50</v>
      </c>
      <c r="D937">
        <v>4</v>
      </c>
      <c r="E937">
        <v>1</v>
      </c>
      <c r="F937">
        <v>2</v>
      </c>
      <c r="G937">
        <v>1</v>
      </c>
      <c r="H937">
        <v>5</v>
      </c>
      <c r="I937">
        <v>1</v>
      </c>
      <c r="J937">
        <v>45</v>
      </c>
      <c r="K937">
        <v>1.1599999999999999</v>
      </c>
      <c r="L937">
        <v>147</v>
      </c>
      <c r="M937">
        <v>3.8</v>
      </c>
      <c r="N937">
        <v>45</v>
      </c>
      <c r="O937" s="1">
        <v>1.1599999999999999</v>
      </c>
      <c r="P937" s="2">
        <v>57.841100345502838</v>
      </c>
      <c r="Q937" s="1">
        <v>1.4910150311285175</v>
      </c>
      <c r="R937">
        <v>2</v>
      </c>
      <c r="S937">
        <v>2</v>
      </c>
      <c r="U937">
        <v>10</v>
      </c>
      <c r="V937">
        <v>3</v>
      </c>
      <c r="W937">
        <v>3</v>
      </c>
      <c r="X937">
        <v>3</v>
      </c>
      <c r="Y937">
        <v>3</v>
      </c>
      <c r="Z937">
        <v>3</v>
      </c>
      <c r="AA937">
        <v>0</v>
      </c>
      <c r="AB937">
        <v>4</v>
      </c>
      <c r="AC937">
        <v>0</v>
      </c>
      <c r="AD937">
        <v>1</v>
      </c>
      <c r="AE937">
        <v>1</v>
      </c>
      <c r="AF937">
        <v>2</v>
      </c>
      <c r="AG937" s="1">
        <f t="shared" si="14"/>
        <v>0</v>
      </c>
    </row>
    <row r="938" spans="1:33">
      <c r="A938">
        <v>77684</v>
      </c>
      <c r="B938">
        <v>1</v>
      </c>
      <c r="C938">
        <v>80</v>
      </c>
      <c r="D938">
        <v>3</v>
      </c>
      <c r="E938">
        <v>1</v>
      </c>
      <c r="F938">
        <v>2</v>
      </c>
      <c r="G938">
        <v>1</v>
      </c>
      <c r="H938">
        <v>3</v>
      </c>
      <c r="I938">
        <v>2</v>
      </c>
      <c r="J938">
        <v>70</v>
      </c>
      <c r="K938">
        <v>1.81</v>
      </c>
      <c r="L938">
        <v>144</v>
      </c>
      <c r="M938">
        <v>3.72</v>
      </c>
      <c r="N938">
        <v>66</v>
      </c>
      <c r="O938" s="1">
        <v>1.7065714285714286</v>
      </c>
      <c r="P938" s="2">
        <v>81.372576614061813</v>
      </c>
      <c r="Q938" s="1">
        <v>2.1040623381635988</v>
      </c>
      <c r="R938">
        <v>2</v>
      </c>
      <c r="S938">
        <v>1</v>
      </c>
      <c r="T938">
        <v>2</v>
      </c>
      <c r="U938">
        <v>5</v>
      </c>
      <c r="V938">
        <v>2</v>
      </c>
      <c r="W938">
        <v>3</v>
      </c>
      <c r="X938">
        <v>3</v>
      </c>
      <c r="Y938">
        <v>3</v>
      </c>
      <c r="Z938">
        <v>3</v>
      </c>
      <c r="AA938">
        <v>0</v>
      </c>
      <c r="AB938">
        <v>0</v>
      </c>
      <c r="AC938">
        <v>8</v>
      </c>
      <c r="AD938">
        <v>2</v>
      </c>
      <c r="AE938">
        <v>1</v>
      </c>
      <c r="AF938">
        <v>2</v>
      </c>
      <c r="AG938" s="1">
        <f t="shared" si="14"/>
        <v>-0.10342857142857143</v>
      </c>
    </row>
    <row r="939" spans="1:33">
      <c r="A939">
        <v>77696</v>
      </c>
      <c r="B939">
        <v>1</v>
      </c>
      <c r="C939">
        <v>37</v>
      </c>
      <c r="D939">
        <v>1</v>
      </c>
      <c r="E939">
        <v>2</v>
      </c>
      <c r="G939">
        <v>1</v>
      </c>
      <c r="H939">
        <v>5</v>
      </c>
      <c r="I939">
        <v>1</v>
      </c>
      <c r="J939">
        <v>53</v>
      </c>
      <c r="K939">
        <v>1.37</v>
      </c>
      <c r="L939">
        <v>243</v>
      </c>
      <c r="M939">
        <v>6.28</v>
      </c>
      <c r="N939">
        <v>58</v>
      </c>
      <c r="O939" s="1">
        <v>1.4992452830188681</v>
      </c>
      <c r="P939" s="2">
        <v>54.555588633891212</v>
      </c>
      <c r="Q939" s="1">
        <v>1.4102104986496409</v>
      </c>
      <c r="R939">
        <v>2</v>
      </c>
      <c r="U939">
        <v>15</v>
      </c>
      <c r="V939">
        <v>4</v>
      </c>
      <c r="W939">
        <v>2</v>
      </c>
      <c r="X939">
        <v>3</v>
      </c>
      <c r="Y939">
        <v>3</v>
      </c>
      <c r="Z939">
        <v>1</v>
      </c>
      <c r="AA939">
        <v>1</v>
      </c>
      <c r="AB939">
        <v>0</v>
      </c>
      <c r="AC939">
        <v>1</v>
      </c>
      <c r="AD939">
        <v>1</v>
      </c>
      <c r="AE939">
        <v>1</v>
      </c>
      <c r="AF939">
        <v>2</v>
      </c>
      <c r="AG939" s="1">
        <f t="shared" si="14"/>
        <v>0.12924528301886795</v>
      </c>
    </row>
    <row r="940" spans="1:33">
      <c r="A940">
        <v>77702</v>
      </c>
      <c r="B940">
        <v>1</v>
      </c>
      <c r="C940">
        <v>80</v>
      </c>
      <c r="D940">
        <v>1</v>
      </c>
      <c r="E940">
        <v>2</v>
      </c>
      <c r="G940">
        <v>2</v>
      </c>
      <c r="H940">
        <v>1</v>
      </c>
      <c r="I940">
        <v>2</v>
      </c>
      <c r="J940">
        <v>88</v>
      </c>
      <c r="K940">
        <v>2.2799999999999998</v>
      </c>
      <c r="L940">
        <v>174</v>
      </c>
      <c r="M940">
        <v>4.5</v>
      </c>
      <c r="N940">
        <v>82</v>
      </c>
      <c r="O940" s="1">
        <v>2.1245454545454545</v>
      </c>
      <c r="P940" s="2">
        <v>85.225414413061955</v>
      </c>
      <c r="Q940" s="1">
        <v>2.2081130097929687</v>
      </c>
      <c r="R940">
        <v>1</v>
      </c>
      <c r="S940">
        <v>2</v>
      </c>
      <c r="U940">
        <v>5</v>
      </c>
      <c r="V940">
        <v>3</v>
      </c>
      <c r="W940">
        <v>2</v>
      </c>
      <c r="X940">
        <v>2</v>
      </c>
      <c r="Y940">
        <v>1</v>
      </c>
      <c r="Z940">
        <v>1</v>
      </c>
      <c r="AB940">
        <v>0</v>
      </c>
      <c r="AC940">
        <v>0</v>
      </c>
      <c r="AD940">
        <v>1</v>
      </c>
      <c r="AE940">
        <v>1</v>
      </c>
      <c r="AF940">
        <v>2</v>
      </c>
      <c r="AG940" s="1">
        <f t="shared" si="14"/>
        <v>-0.15545454545454529</v>
      </c>
    </row>
    <row r="941" spans="1:33">
      <c r="A941">
        <v>77705</v>
      </c>
      <c r="B941">
        <v>1</v>
      </c>
      <c r="C941">
        <v>63</v>
      </c>
      <c r="D941">
        <v>3</v>
      </c>
      <c r="E941">
        <v>1</v>
      </c>
      <c r="F941">
        <v>2</v>
      </c>
      <c r="G941">
        <v>1</v>
      </c>
      <c r="H941">
        <v>5</v>
      </c>
      <c r="I941">
        <v>1</v>
      </c>
      <c r="J941">
        <v>68</v>
      </c>
      <c r="K941">
        <v>1.76</v>
      </c>
      <c r="L941">
        <v>153</v>
      </c>
      <c r="M941">
        <v>3.96</v>
      </c>
      <c r="N941">
        <v>70</v>
      </c>
      <c r="O941" s="1">
        <v>1.8117647058823529</v>
      </c>
      <c r="P941" s="2">
        <v>66.106098563334697</v>
      </c>
      <c r="Q941" s="1">
        <v>1.7109813745804274</v>
      </c>
      <c r="R941">
        <v>2</v>
      </c>
      <c r="S941">
        <v>2</v>
      </c>
      <c r="U941">
        <v>14</v>
      </c>
      <c r="V941">
        <v>2</v>
      </c>
      <c r="W941">
        <v>3</v>
      </c>
      <c r="X941">
        <v>3</v>
      </c>
      <c r="Y941">
        <v>2</v>
      </c>
      <c r="Z941">
        <v>2</v>
      </c>
      <c r="AA941">
        <v>1</v>
      </c>
      <c r="AB941">
        <v>0</v>
      </c>
      <c r="AC941">
        <v>2</v>
      </c>
      <c r="AD941">
        <v>1</v>
      </c>
      <c r="AE941">
        <v>1</v>
      </c>
      <c r="AF941">
        <v>2</v>
      </c>
      <c r="AG941" s="1">
        <f t="shared" si="14"/>
        <v>5.1764705882352935E-2</v>
      </c>
    </row>
    <row r="942" spans="1:33">
      <c r="A942">
        <v>77707</v>
      </c>
      <c r="B942">
        <v>1</v>
      </c>
      <c r="C942">
        <v>38</v>
      </c>
      <c r="D942">
        <v>6</v>
      </c>
      <c r="E942">
        <v>2</v>
      </c>
      <c r="G942">
        <v>1</v>
      </c>
      <c r="H942">
        <v>5</v>
      </c>
      <c r="I942">
        <v>1</v>
      </c>
      <c r="J942">
        <v>51</v>
      </c>
      <c r="K942">
        <v>1.32</v>
      </c>
      <c r="L942">
        <v>221</v>
      </c>
      <c r="M942">
        <v>5.72</v>
      </c>
      <c r="N942">
        <v>56</v>
      </c>
      <c r="O942" s="1">
        <v>1.4494117647058824</v>
      </c>
      <c r="P942" s="2">
        <v>61.21966339187</v>
      </c>
      <c r="Q942" s="1">
        <v>1.5845089348484001</v>
      </c>
      <c r="R942">
        <v>2</v>
      </c>
      <c r="U942">
        <v>15</v>
      </c>
      <c r="V942">
        <v>3</v>
      </c>
      <c r="W942">
        <v>2</v>
      </c>
      <c r="X942">
        <v>3</v>
      </c>
      <c r="Y942">
        <v>3</v>
      </c>
      <c r="Z942">
        <v>2</v>
      </c>
      <c r="AA942">
        <v>0</v>
      </c>
      <c r="AB942">
        <v>10</v>
      </c>
      <c r="AC942">
        <v>4</v>
      </c>
      <c r="AD942">
        <v>1</v>
      </c>
      <c r="AE942">
        <v>1</v>
      </c>
      <c r="AF942">
        <v>2</v>
      </c>
      <c r="AG942" s="1">
        <f t="shared" si="14"/>
        <v>0.12941176470588234</v>
      </c>
    </row>
    <row r="943" spans="1:33">
      <c r="A943">
        <v>77717</v>
      </c>
      <c r="B943">
        <v>1</v>
      </c>
      <c r="C943">
        <v>48</v>
      </c>
      <c r="D943">
        <v>7</v>
      </c>
      <c r="E943">
        <v>2</v>
      </c>
      <c r="G943">
        <v>1</v>
      </c>
      <c r="H943">
        <v>4</v>
      </c>
      <c r="I943">
        <v>1</v>
      </c>
      <c r="J943">
        <v>33</v>
      </c>
      <c r="K943">
        <v>0.85</v>
      </c>
      <c r="L943">
        <v>140</v>
      </c>
      <c r="M943">
        <v>3.62</v>
      </c>
      <c r="N943">
        <v>43</v>
      </c>
      <c r="O943" s="1">
        <v>1.1075757575757574</v>
      </c>
      <c r="P943" s="2">
        <v>33.101331532663373</v>
      </c>
      <c r="Q943" s="1">
        <v>0.85261005462920814</v>
      </c>
      <c r="R943">
        <v>2</v>
      </c>
      <c r="S943">
        <v>2</v>
      </c>
      <c r="U943">
        <v>5</v>
      </c>
      <c r="V943">
        <v>4</v>
      </c>
      <c r="W943">
        <v>3</v>
      </c>
      <c r="X943">
        <v>3</v>
      </c>
      <c r="Y943">
        <v>3</v>
      </c>
      <c r="Z943">
        <v>3</v>
      </c>
      <c r="AA943">
        <v>1</v>
      </c>
      <c r="AB943">
        <v>0</v>
      </c>
      <c r="AC943">
        <v>3</v>
      </c>
      <c r="AD943">
        <v>1</v>
      </c>
      <c r="AE943">
        <v>1</v>
      </c>
      <c r="AF943">
        <v>2</v>
      </c>
      <c r="AG943" s="1">
        <f t="shared" si="14"/>
        <v>0.25757575757575746</v>
      </c>
    </row>
    <row r="944" spans="1:33">
      <c r="A944">
        <v>77718</v>
      </c>
      <c r="B944">
        <v>1</v>
      </c>
      <c r="C944">
        <v>21</v>
      </c>
      <c r="D944">
        <v>3</v>
      </c>
      <c r="E944">
        <v>2</v>
      </c>
      <c r="G944">
        <v>1</v>
      </c>
      <c r="H944">
        <v>2</v>
      </c>
      <c r="I944">
        <v>1</v>
      </c>
      <c r="J944">
        <v>49</v>
      </c>
      <c r="K944">
        <v>1.27</v>
      </c>
      <c r="L944">
        <v>119</v>
      </c>
      <c r="M944">
        <v>3.08</v>
      </c>
      <c r="N944">
        <v>46</v>
      </c>
      <c r="O944" s="1">
        <v>1.1922448979591838</v>
      </c>
      <c r="P944" s="2">
        <v>53.140384889364007</v>
      </c>
      <c r="Q944" s="1">
        <v>1.3773120165202508</v>
      </c>
      <c r="R944">
        <v>2</v>
      </c>
      <c r="U944">
        <v>3</v>
      </c>
      <c r="V944">
        <v>2</v>
      </c>
      <c r="W944">
        <v>0</v>
      </c>
      <c r="AA944">
        <v>3</v>
      </c>
      <c r="AB944">
        <v>0</v>
      </c>
      <c r="AC944">
        <v>2</v>
      </c>
      <c r="AD944">
        <v>1</v>
      </c>
      <c r="AE944">
        <v>1</v>
      </c>
      <c r="AF944">
        <v>2</v>
      </c>
      <c r="AG944" s="1">
        <f t="shared" si="14"/>
        <v>-7.775510204081626E-2</v>
      </c>
    </row>
    <row r="945" spans="1:33">
      <c r="A945">
        <v>77720</v>
      </c>
      <c r="B945">
        <v>1</v>
      </c>
      <c r="C945">
        <v>34</v>
      </c>
      <c r="D945">
        <v>1</v>
      </c>
      <c r="E945">
        <v>2</v>
      </c>
      <c r="G945">
        <v>1</v>
      </c>
      <c r="H945">
        <v>2</v>
      </c>
      <c r="I945">
        <v>1</v>
      </c>
      <c r="J945">
        <v>35</v>
      </c>
      <c r="K945">
        <v>0.91</v>
      </c>
      <c r="L945">
        <v>223</v>
      </c>
      <c r="M945">
        <v>5.77</v>
      </c>
      <c r="N945">
        <v>35</v>
      </c>
      <c r="O945" s="1">
        <v>0.91</v>
      </c>
      <c r="P945" s="2">
        <v>37.249601636897445</v>
      </c>
      <c r="Q945" s="1">
        <v>0.96848964255933367</v>
      </c>
      <c r="R945">
        <v>2</v>
      </c>
      <c r="U945">
        <v>3</v>
      </c>
      <c r="V945">
        <v>4</v>
      </c>
      <c r="W945">
        <v>2</v>
      </c>
      <c r="AA945">
        <v>6</v>
      </c>
      <c r="AB945">
        <v>6</v>
      </c>
      <c r="AC945">
        <v>10</v>
      </c>
      <c r="AD945">
        <v>1</v>
      </c>
      <c r="AE945">
        <v>2</v>
      </c>
      <c r="AG945" s="1">
        <f t="shared" si="14"/>
        <v>0</v>
      </c>
    </row>
    <row r="946" spans="1:33">
      <c r="A946">
        <v>77721</v>
      </c>
      <c r="B946">
        <v>1</v>
      </c>
      <c r="C946">
        <v>46</v>
      </c>
      <c r="D946">
        <v>6</v>
      </c>
      <c r="E946">
        <v>2</v>
      </c>
      <c r="G946">
        <v>2</v>
      </c>
      <c r="H946">
        <v>4</v>
      </c>
      <c r="I946">
        <v>1</v>
      </c>
      <c r="J946">
        <v>52</v>
      </c>
      <c r="K946">
        <v>1.34</v>
      </c>
      <c r="L946">
        <v>208</v>
      </c>
      <c r="M946">
        <v>5.38</v>
      </c>
      <c r="N946">
        <v>47</v>
      </c>
      <c r="O946" s="1">
        <v>1.2111538461538462</v>
      </c>
      <c r="P946" s="2">
        <v>54.96714918587471</v>
      </c>
      <c r="Q946" s="1">
        <v>1.4164611520975408</v>
      </c>
      <c r="R946">
        <v>1</v>
      </c>
      <c r="S946">
        <v>2</v>
      </c>
      <c r="U946">
        <v>9</v>
      </c>
      <c r="V946">
        <v>2</v>
      </c>
      <c r="W946">
        <v>0</v>
      </c>
      <c r="AB946">
        <v>2</v>
      </c>
      <c r="AC946">
        <v>0</v>
      </c>
      <c r="AD946">
        <v>2</v>
      </c>
      <c r="AE946">
        <v>1</v>
      </c>
      <c r="AF946">
        <v>2</v>
      </c>
      <c r="AG946" s="1">
        <f t="shared" si="14"/>
        <v>-0.12884615384615383</v>
      </c>
    </row>
    <row r="947" spans="1:33">
      <c r="A947">
        <v>77722</v>
      </c>
      <c r="B947">
        <v>1</v>
      </c>
      <c r="C947">
        <v>80</v>
      </c>
      <c r="D947">
        <v>3</v>
      </c>
      <c r="E947">
        <v>1</v>
      </c>
      <c r="F947">
        <v>1</v>
      </c>
      <c r="G947">
        <v>1</v>
      </c>
      <c r="H947">
        <v>3</v>
      </c>
      <c r="I947">
        <v>1</v>
      </c>
      <c r="J947">
        <v>46</v>
      </c>
      <c r="K947">
        <v>1.19</v>
      </c>
      <c r="L947">
        <v>172</v>
      </c>
      <c r="M947">
        <v>4.45</v>
      </c>
      <c r="N947">
        <v>56</v>
      </c>
      <c r="O947" s="1">
        <v>1.4486956521739132</v>
      </c>
      <c r="P947" s="2">
        <v>46.562789535666234</v>
      </c>
      <c r="Q947" s="1">
        <v>1.2045591205965831</v>
      </c>
      <c r="R947">
        <v>1</v>
      </c>
      <c r="S947">
        <v>2</v>
      </c>
      <c r="U947">
        <v>5</v>
      </c>
      <c r="V947">
        <v>4</v>
      </c>
      <c r="W947">
        <v>3</v>
      </c>
      <c r="X947">
        <v>3</v>
      </c>
      <c r="Y947">
        <v>3</v>
      </c>
      <c r="Z947">
        <v>3</v>
      </c>
      <c r="AA947">
        <v>0</v>
      </c>
      <c r="AB947">
        <v>0</v>
      </c>
      <c r="AC947">
        <v>0</v>
      </c>
      <c r="AD947">
        <v>2</v>
      </c>
      <c r="AE947">
        <v>1</v>
      </c>
      <c r="AF947">
        <v>2</v>
      </c>
      <c r="AG947" s="1">
        <f t="shared" si="14"/>
        <v>0.25869565217391322</v>
      </c>
    </row>
    <row r="948" spans="1:33">
      <c r="A948">
        <v>77723</v>
      </c>
      <c r="B948">
        <v>1</v>
      </c>
      <c r="C948">
        <v>27</v>
      </c>
      <c r="D948">
        <v>3</v>
      </c>
      <c r="E948">
        <v>2</v>
      </c>
      <c r="G948">
        <v>1</v>
      </c>
      <c r="H948">
        <v>3</v>
      </c>
      <c r="I948">
        <v>1</v>
      </c>
      <c r="J948">
        <v>40</v>
      </c>
      <c r="K948">
        <v>1.03</v>
      </c>
      <c r="L948">
        <v>158</v>
      </c>
      <c r="M948">
        <v>4.09</v>
      </c>
      <c r="N948">
        <v>37</v>
      </c>
      <c r="O948" s="1">
        <v>0.95274999999999999</v>
      </c>
      <c r="P948" s="2">
        <v>45.931838233350582</v>
      </c>
      <c r="Q948" s="1">
        <v>1.1827448345087777</v>
      </c>
      <c r="R948">
        <v>1</v>
      </c>
      <c r="U948">
        <v>2</v>
      </c>
      <c r="V948">
        <v>2</v>
      </c>
      <c r="W948">
        <v>3</v>
      </c>
      <c r="X948">
        <v>3</v>
      </c>
      <c r="Y948">
        <v>3</v>
      </c>
      <c r="Z948">
        <v>3</v>
      </c>
      <c r="AC948">
        <v>0</v>
      </c>
      <c r="AD948">
        <v>1</v>
      </c>
      <c r="AE948">
        <v>1</v>
      </c>
      <c r="AF948">
        <v>2</v>
      </c>
      <c r="AG948" s="1">
        <f t="shared" si="14"/>
        <v>-7.7250000000000041E-2</v>
      </c>
    </row>
    <row r="949" spans="1:33">
      <c r="A949">
        <v>77728</v>
      </c>
      <c r="B949">
        <v>1</v>
      </c>
      <c r="C949">
        <v>80</v>
      </c>
      <c r="D949">
        <v>2</v>
      </c>
      <c r="E949">
        <v>2</v>
      </c>
      <c r="G949">
        <v>2</v>
      </c>
      <c r="H949">
        <v>1</v>
      </c>
      <c r="I949">
        <v>1</v>
      </c>
      <c r="J949">
        <v>40</v>
      </c>
      <c r="K949">
        <v>1.03</v>
      </c>
      <c r="L949">
        <v>234</v>
      </c>
      <c r="M949">
        <v>6.05</v>
      </c>
      <c r="N949">
        <v>43</v>
      </c>
      <c r="O949" s="1">
        <v>1.1072500000000001</v>
      </c>
      <c r="P949" s="2">
        <v>35.293132833357191</v>
      </c>
      <c r="Q949" s="1">
        <v>0.90879817045894773</v>
      </c>
      <c r="R949">
        <v>1</v>
      </c>
      <c r="S949">
        <v>2</v>
      </c>
      <c r="U949">
        <v>3</v>
      </c>
      <c r="V949">
        <v>3</v>
      </c>
      <c r="W949">
        <v>2</v>
      </c>
      <c r="X949">
        <v>3</v>
      </c>
      <c r="Y949">
        <v>3</v>
      </c>
      <c r="Z949">
        <v>3</v>
      </c>
      <c r="AB949">
        <v>0</v>
      </c>
      <c r="AC949">
        <v>0</v>
      </c>
      <c r="AD949">
        <v>2</v>
      </c>
      <c r="AE949">
        <v>1</v>
      </c>
      <c r="AF949">
        <v>2</v>
      </c>
      <c r="AG949" s="1">
        <f t="shared" si="14"/>
        <v>7.7250000000000041E-2</v>
      </c>
    </row>
    <row r="950" spans="1:33">
      <c r="A950">
        <v>77729</v>
      </c>
      <c r="B950">
        <v>1</v>
      </c>
      <c r="C950">
        <v>67</v>
      </c>
      <c r="D950">
        <v>4</v>
      </c>
      <c r="E950">
        <v>2</v>
      </c>
      <c r="G950">
        <v>1</v>
      </c>
      <c r="H950">
        <v>2</v>
      </c>
      <c r="I950">
        <v>1</v>
      </c>
      <c r="J950">
        <v>26</v>
      </c>
      <c r="K950">
        <v>0.67</v>
      </c>
      <c r="L950">
        <v>108</v>
      </c>
      <c r="M950">
        <v>2.79</v>
      </c>
      <c r="N950">
        <v>28</v>
      </c>
      <c r="O950" s="1">
        <v>0.72153846153846157</v>
      </c>
      <c r="P950" s="2">
        <v>27.692504976770035</v>
      </c>
      <c r="Q950" s="1">
        <v>0.71361455132445861</v>
      </c>
      <c r="R950">
        <v>2</v>
      </c>
      <c r="S950">
        <v>2</v>
      </c>
      <c r="U950">
        <v>7</v>
      </c>
      <c r="V950">
        <v>4</v>
      </c>
      <c r="W950">
        <v>3</v>
      </c>
      <c r="X950">
        <v>3</v>
      </c>
      <c r="Y950">
        <v>3</v>
      </c>
      <c r="Z950">
        <v>3</v>
      </c>
      <c r="AB950">
        <v>0</v>
      </c>
      <c r="AC950">
        <v>0</v>
      </c>
      <c r="AD950">
        <v>1</v>
      </c>
      <c r="AE950">
        <v>1</v>
      </c>
      <c r="AF950">
        <v>2</v>
      </c>
      <c r="AG950" s="1">
        <f t="shared" si="14"/>
        <v>5.1538461538461533E-2</v>
      </c>
    </row>
    <row r="951" spans="1:33">
      <c r="A951">
        <v>77733</v>
      </c>
      <c r="B951">
        <v>1</v>
      </c>
      <c r="C951">
        <v>65</v>
      </c>
      <c r="D951">
        <v>1</v>
      </c>
      <c r="E951">
        <v>2</v>
      </c>
      <c r="G951">
        <v>1</v>
      </c>
      <c r="H951">
        <v>1</v>
      </c>
      <c r="I951">
        <v>1</v>
      </c>
      <c r="J951">
        <v>32</v>
      </c>
      <c r="K951">
        <v>0.83</v>
      </c>
      <c r="L951">
        <v>125</v>
      </c>
      <c r="M951">
        <v>3.23</v>
      </c>
      <c r="N951">
        <v>26</v>
      </c>
      <c r="O951" s="1">
        <v>0.67437499999999995</v>
      </c>
      <c r="P951" s="2">
        <v>23.765127936562589</v>
      </c>
      <c r="Q951" s="1">
        <v>0.6164080058545921</v>
      </c>
      <c r="R951">
        <v>1</v>
      </c>
      <c r="S951">
        <v>1</v>
      </c>
      <c r="T951">
        <v>2</v>
      </c>
      <c r="U951">
        <v>5</v>
      </c>
      <c r="V951">
        <v>5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0</v>
      </c>
      <c r="AC951">
        <v>0</v>
      </c>
      <c r="AD951">
        <v>1</v>
      </c>
      <c r="AE951">
        <v>1</v>
      </c>
      <c r="AF951">
        <v>2</v>
      </c>
      <c r="AG951" s="1">
        <f t="shared" si="14"/>
        <v>-0.15562500000000001</v>
      </c>
    </row>
    <row r="952" spans="1:33">
      <c r="A952">
        <v>77736</v>
      </c>
      <c r="B952">
        <v>1</v>
      </c>
      <c r="C952">
        <v>58</v>
      </c>
      <c r="D952">
        <v>4</v>
      </c>
      <c r="E952">
        <v>1</v>
      </c>
      <c r="F952">
        <v>2</v>
      </c>
      <c r="G952">
        <v>1</v>
      </c>
      <c r="H952">
        <v>3</v>
      </c>
      <c r="I952">
        <v>1</v>
      </c>
      <c r="J952">
        <v>66</v>
      </c>
      <c r="K952">
        <v>1.71</v>
      </c>
      <c r="L952">
        <v>228</v>
      </c>
      <c r="M952">
        <v>5.9</v>
      </c>
      <c r="N952">
        <v>71</v>
      </c>
      <c r="O952" s="1">
        <v>1.8395454545454546</v>
      </c>
      <c r="P952" s="2">
        <v>69.702579815522611</v>
      </c>
      <c r="Q952" s="1">
        <v>1.8059304770385403</v>
      </c>
      <c r="R952">
        <v>2</v>
      </c>
      <c r="S952">
        <v>2</v>
      </c>
      <c r="U952">
        <v>6</v>
      </c>
      <c r="V952">
        <v>5</v>
      </c>
      <c r="W952">
        <v>1</v>
      </c>
      <c r="X952">
        <v>2</v>
      </c>
      <c r="Y952">
        <v>1</v>
      </c>
      <c r="Z952">
        <v>1</v>
      </c>
      <c r="AA952">
        <v>6</v>
      </c>
      <c r="AB952">
        <v>0</v>
      </c>
      <c r="AC952">
        <v>0</v>
      </c>
      <c r="AD952">
        <v>1</v>
      </c>
      <c r="AE952">
        <v>1</v>
      </c>
      <c r="AF952">
        <v>2</v>
      </c>
      <c r="AG952" s="1">
        <f t="shared" si="14"/>
        <v>0.12954545454545463</v>
      </c>
    </row>
    <row r="953" spans="1:33">
      <c r="A953">
        <v>77745</v>
      </c>
      <c r="B953">
        <v>1</v>
      </c>
      <c r="C953">
        <v>33</v>
      </c>
      <c r="D953">
        <v>4</v>
      </c>
      <c r="E953">
        <v>2</v>
      </c>
      <c r="G953">
        <v>1</v>
      </c>
      <c r="H953">
        <v>4</v>
      </c>
      <c r="I953">
        <v>1</v>
      </c>
      <c r="J953">
        <v>26</v>
      </c>
      <c r="K953">
        <v>0.67</v>
      </c>
      <c r="L953">
        <v>173</v>
      </c>
      <c r="M953">
        <v>4.47</v>
      </c>
      <c r="N953">
        <v>36</v>
      </c>
      <c r="O953" s="1">
        <v>0.9276923076923077</v>
      </c>
      <c r="P953" s="2">
        <v>27.910739442363486</v>
      </c>
      <c r="Q953" s="1">
        <v>0.71923828563013603</v>
      </c>
      <c r="R953">
        <v>2</v>
      </c>
      <c r="U953">
        <v>15</v>
      </c>
      <c r="V953">
        <v>3</v>
      </c>
      <c r="W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1</v>
      </c>
      <c r="AG953" s="1">
        <f t="shared" si="14"/>
        <v>0.25769230769230766</v>
      </c>
    </row>
    <row r="954" spans="1:33">
      <c r="A954">
        <v>77746</v>
      </c>
      <c r="B954">
        <v>1</v>
      </c>
      <c r="C954">
        <v>36</v>
      </c>
      <c r="D954">
        <v>3</v>
      </c>
      <c r="E954">
        <v>2</v>
      </c>
      <c r="G954">
        <v>1</v>
      </c>
      <c r="H954">
        <v>4</v>
      </c>
      <c r="I954">
        <v>6</v>
      </c>
      <c r="J954">
        <v>46</v>
      </c>
      <c r="K954">
        <v>1.19</v>
      </c>
      <c r="L954">
        <v>137</v>
      </c>
      <c r="M954">
        <v>3.54</v>
      </c>
      <c r="N954">
        <v>46</v>
      </c>
      <c r="O954" s="1">
        <v>1.19</v>
      </c>
      <c r="P954" s="2">
        <v>46.561312836582566</v>
      </c>
      <c r="Q954" s="1">
        <v>1.2045209190333315</v>
      </c>
      <c r="R954">
        <v>2</v>
      </c>
      <c r="U954">
        <v>7</v>
      </c>
      <c r="V954">
        <v>4</v>
      </c>
      <c r="W954">
        <v>2</v>
      </c>
      <c r="X954">
        <v>3</v>
      </c>
      <c r="Y954">
        <v>3</v>
      </c>
      <c r="Z954">
        <v>2</v>
      </c>
      <c r="AA954">
        <v>3</v>
      </c>
      <c r="AB954">
        <v>3</v>
      </c>
      <c r="AC954">
        <v>3</v>
      </c>
      <c r="AD954">
        <v>1</v>
      </c>
      <c r="AE954">
        <v>2</v>
      </c>
      <c r="AG954" s="1">
        <f t="shared" si="14"/>
        <v>0</v>
      </c>
    </row>
    <row r="955" spans="1:33">
      <c r="A955">
        <v>77747</v>
      </c>
      <c r="B955">
        <v>1</v>
      </c>
      <c r="C955">
        <v>27</v>
      </c>
      <c r="D955">
        <v>4</v>
      </c>
      <c r="E955">
        <v>2</v>
      </c>
      <c r="G955">
        <v>1</v>
      </c>
      <c r="H955">
        <v>3</v>
      </c>
      <c r="I955">
        <v>5</v>
      </c>
      <c r="J955">
        <v>67</v>
      </c>
      <c r="K955">
        <v>1.73</v>
      </c>
      <c r="L955">
        <v>127</v>
      </c>
      <c r="M955">
        <v>3.28</v>
      </c>
      <c r="N955">
        <v>77</v>
      </c>
      <c r="O955" s="1">
        <v>1.9882089552238806</v>
      </c>
      <c r="P955" s="2">
        <v>69.159316974607222</v>
      </c>
      <c r="Q955" s="1">
        <v>1.7857554980010522</v>
      </c>
      <c r="R955">
        <v>2</v>
      </c>
      <c r="U955">
        <v>12</v>
      </c>
      <c r="V955">
        <v>4</v>
      </c>
      <c r="W955">
        <v>1</v>
      </c>
      <c r="X955">
        <v>3</v>
      </c>
      <c r="Y955">
        <v>3</v>
      </c>
      <c r="Z955">
        <v>2</v>
      </c>
      <c r="AA955">
        <v>4</v>
      </c>
      <c r="AB955">
        <v>0</v>
      </c>
      <c r="AC955">
        <v>5</v>
      </c>
      <c r="AD955">
        <v>1</v>
      </c>
      <c r="AE955">
        <v>2</v>
      </c>
      <c r="AG955" s="1">
        <f t="shared" si="14"/>
        <v>0.25820895522388065</v>
      </c>
    </row>
    <row r="956" spans="1:33">
      <c r="A956">
        <v>77748</v>
      </c>
      <c r="B956">
        <v>1</v>
      </c>
      <c r="C956">
        <v>80</v>
      </c>
      <c r="D956">
        <v>3</v>
      </c>
      <c r="E956">
        <v>1</v>
      </c>
      <c r="F956">
        <v>2</v>
      </c>
      <c r="G956">
        <v>1</v>
      </c>
      <c r="H956">
        <v>4</v>
      </c>
      <c r="I956">
        <v>2</v>
      </c>
      <c r="J956">
        <v>35</v>
      </c>
      <c r="K956">
        <v>0.91</v>
      </c>
      <c r="L956">
        <v>161</v>
      </c>
      <c r="M956">
        <v>4.16</v>
      </c>
      <c r="N956">
        <v>42</v>
      </c>
      <c r="O956" s="1">
        <v>1.0919999999999999</v>
      </c>
      <c r="P956" s="2">
        <v>33.605657138041622</v>
      </c>
      <c r="Q956" s="1">
        <v>0.87374708558908221</v>
      </c>
      <c r="R956">
        <v>1</v>
      </c>
      <c r="S956">
        <v>1</v>
      </c>
      <c r="T956">
        <v>2</v>
      </c>
      <c r="U956">
        <v>8</v>
      </c>
      <c r="V956">
        <v>1</v>
      </c>
      <c r="W956">
        <v>3</v>
      </c>
      <c r="X956">
        <v>3</v>
      </c>
      <c r="Y956">
        <v>2</v>
      </c>
      <c r="Z956">
        <v>3</v>
      </c>
      <c r="AA956">
        <v>0</v>
      </c>
      <c r="AB956">
        <v>0</v>
      </c>
      <c r="AC956">
        <v>20</v>
      </c>
      <c r="AD956">
        <v>1</v>
      </c>
      <c r="AE956">
        <v>1</v>
      </c>
      <c r="AF956">
        <v>2</v>
      </c>
      <c r="AG956" s="1">
        <f t="shared" si="14"/>
        <v>0.18199999999999983</v>
      </c>
    </row>
    <row r="957" spans="1:33">
      <c r="A957">
        <v>77750</v>
      </c>
      <c r="B957">
        <v>1</v>
      </c>
      <c r="C957">
        <v>59</v>
      </c>
      <c r="D957">
        <v>4</v>
      </c>
      <c r="E957">
        <v>1</v>
      </c>
      <c r="F957">
        <v>2</v>
      </c>
      <c r="G957">
        <v>1</v>
      </c>
      <c r="H957">
        <v>4</v>
      </c>
      <c r="I957">
        <v>3</v>
      </c>
      <c r="J957">
        <v>61</v>
      </c>
      <c r="K957">
        <v>1.58</v>
      </c>
      <c r="L957">
        <v>170</v>
      </c>
      <c r="M957">
        <v>4.4000000000000004</v>
      </c>
      <c r="N957">
        <v>59</v>
      </c>
      <c r="O957" s="1">
        <v>1.5281967213114753</v>
      </c>
      <c r="P957" s="2">
        <v>61.202866588718614</v>
      </c>
      <c r="Q957" s="1">
        <v>1.5852545772159905</v>
      </c>
      <c r="R957">
        <v>1</v>
      </c>
      <c r="S957">
        <v>2</v>
      </c>
      <c r="U957">
        <v>14</v>
      </c>
      <c r="V957">
        <v>3</v>
      </c>
      <c r="W957">
        <v>3</v>
      </c>
      <c r="X957">
        <v>3</v>
      </c>
      <c r="Y957">
        <v>3</v>
      </c>
      <c r="Z957">
        <v>3</v>
      </c>
      <c r="AA957">
        <v>4</v>
      </c>
      <c r="AB957">
        <v>3</v>
      </c>
      <c r="AC957">
        <v>0</v>
      </c>
      <c r="AD957">
        <v>1</v>
      </c>
      <c r="AE957">
        <v>1</v>
      </c>
      <c r="AF957">
        <v>2</v>
      </c>
      <c r="AG957" s="1">
        <f t="shared" si="14"/>
        <v>-5.1803278688524745E-2</v>
      </c>
    </row>
    <row r="958" spans="1:33">
      <c r="A958">
        <v>77756</v>
      </c>
      <c r="B958">
        <v>1</v>
      </c>
      <c r="C958">
        <v>55</v>
      </c>
      <c r="D958">
        <v>1</v>
      </c>
      <c r="E958">
        <v>2</v>
      </c>
      <c r="G958">
        <v>2</v>
      </c>
      <c r="H958">
        <v>2</v>
      </c>
      <c r="I958">
        <v>1</v>
      </c>
      <c r="J958">
        <v>46</v>
      </c>
      <c r="K958">
        <v>1.19</v>
      </c>
      <c r="L958">
        <v>262</v>
      </c>
      <c r="M958">
        <v>6.78</v>
      </c>
      <c r="N958">
        <v>49</v>
      </c>
      <c r="O958" s="1">
        <v>1.2676086956521737</v>
      </c>
      <c r="P958" s="2">
        <v>46.109637125895532</v>
      </c>
      <c r="Q958" s="1">
        <v>1.1928362647786017</v>
      </c>
      <c r="R958">
        <v>1</v>
      </c>
      <c r="S958">
        <v>2</v>
      </c>
      <c r="U958">
        <v>14</v>
      </c>
      <c r="V958">
        <v>5</v>
      </c>
      <c r="W958">
        <v>1</v>
      </c>
      <c r="AA958">
        <v>14</v>
      </c>
      <c r="AB958">
        <v>0</v>
      </c>
      <c r="AC958">
        <v>0</v>
      </c>
      <c r="AD958">
        <v>1</v>
      </c>
      <c r="AE958">
        <v>1</v>
      </c>
      <c r="AF958">
        <v>2</v>
      </c>
      <c r="AG958" s="1">
        <f t="shared" si="14"/>
        <v>7.7608695652173765E-2</v>
      </c>
    </row>
    <row r="959" spans="1:33">
      <c r="A959">
        <v>77760</v>
      </c>
      <c r="B959">
        <v>1</v>
      </c>
      <c r="C959">
        <v>63</v>
      </c>
      <c r="D959">
        <v>3</v>
      </c>
      <c r="E959">
        <v>1</v>
      </c>
      <c r="F959">
        <v>1</v>
      </c>
      <c r="G959">
        <v>1</v>
      </c>
      <c r="H959">
        <v>5</v>
      </c>
      <c r="I959">
        <v>3</v>
      </c>
      <c r="J959">
        <v>36</v>
      </c>
      <c r="K959">
        <v>0.93</v>
      </c>
      <c r="L959">
        <v>164</v>
      </c>
      <c r="M959">
        <v>4.24</v>
      </c>
      <c r="N959">
        <v>45</v>
      </c>
      <c r="O959" s="1">
        <v>1.1625000000000001</v>
      </c>
      <c r="P959" s="2">
        <v>43.103619501317482</v>
      </c>
      <c r="Q959" s="1">
        <v>1.1135101704507016</v>
      </c>
      <c r="R959">
        <v>2</v>
      </c>
      <c r="S959">
        <v>1</v>
      </c>
      <c r="T959">
        <v>2</v>
      </c>
      <c r="U959">
        <v>4</v>
      </c>
      <c r="V959">
        <v>1</v>
      </c>
      <c r="W959">
        <v>2</v>
      </c>
      <c r="X959">
        <v>3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1</v>
      </c>
      <c r="AE959">
        <v>1</v>
      </c>
      <c r="AF959">
        <v>2</v>
      </c>
      <c r="AG959" s="1">
        <f t="shared" si="14"/>
        <v>0.23250000000000004</v>
      </c>
    </row>
    <row r="960" spans="1:33">
      <c r="A960">
        <v>77768</v>
      </c>
      <c r="B960">
        <v>1</v>
      </c>
      <c r="C960">
        <v>62</v>
      </c>
      <c r="D960">
        <v>2</v>
      </c>
      <c r="E960">
        <v>2</v>
      </c>
      <c r="G960">
        <v>2</v>
      </c>
      <c r="H960">
        <v>1</v>
      </c>
      <c r="I960">
        <v>3</v>
      </c>
      <c r="J960">
        <v>44</v>
      </c>
      <c r="K960">
        <v>1.1399999999999999</v>
      </c>
      <c r="L960">
        <v>222</v>
      </c>
      <c r="M960">
        <v>5.74</v>
      </c>
      <c r="N960">
        <v>45</v>
      </c>
      <c r="O960" s="1">
        <v>1.1659090909090908</v>
      </c>
      <c r="P960" s="2">
        <v>41.804250818287429</v>
      </c>
      <c r="Q960" s="1">
        <v>1.083110134837447</v>
      </c>
      <c r="R960">
        <v>1</v>
      </c>
      <c r="S960">
        <v>2</v>
      </c>
      <c r="U960">
        <v>8</v>
      </c>
      <c r="V960">
        <v>3</v>
      </c>
      <c r="W960">
        <v>3</v>
      </c>
      <c r="X960">
        <v>3</v>
      </c>
      <c r="Y960">
        <v>3</v>
      </c>
      <c r="Z960">
        <v>2</v>
      </c>
      <c r="AA960">
        <v>1</v>
      </c>
      <c r="AB960">
        <v>30</v>
      </c>
      <c r="AC960">
        <v>0</v>
      </c>
      <c r="AD960">
        <v>1</v>
      </c>
      <c r="AE960">
        <v>1</v>
      </c>
      <c r="AF960">
        <v>2</v>
      </c>
      <c r="AG960" s="1">
        <f t="shared" si="14"/>
        <v>2.5909090909090882E-2</v>
      </c>
    </row>
    <row r="961" spans="1:33">
      <c r="A961">
        <v>77771</v>
      </c>
      <c r="B961">
        <v>1</v>
      </c>
      <c r="C961">
        <v>33</v>
      </c>
      <c r="D961">
        <v>1</v>
      </c>
      <c r="E961">
        <v>2</v>
      </c>
      <c r="G961">
        <v>1</v>
      </c>
      <c r="H961">
        <v>4</v>
      </c>
      <c r="I961">
        <v>1</v>
      </c>
      <c r="J961">
        <v>64</v>
      </c>
      <c r="K961">
        <v>1.66</v>
      </c>
      <c r="L961">
        <v>184</v>
      </c>
      <c r="M961">
        <v>4.76</v>
      </c>
      <c r="N961">
        <v>66</v>
      </c>
      <c r="O961" s="1">
        <v>1.7118749999999998</v>
      </c>
      <c r="P961" s="2">
        <v>62.148208335851891</v>
      </c>
      <c r="Q961" s="1">
        <v>1.6119691537111582</v>
      </c>
      <c r="R961">
        <v>2</v>
      </c>
      <c r="U961">
        <v>6</v>
      </c>
      <c r="V961">
        <v>3</v>
      </c>
      <c r="W961">
        <v>3</v>
      </c>
      <c r="X961">
        <v>3</v>
      </c>
      <c r="Y961">
        <v>3</v>
      </c>
      <c r="Z961">
        <v>3</v>
      </c>
      <c r="AA961">
        <v>4</v>
      </c>
      <c r="AB961">
        <v>0</v>
      </c>
      <c r="AC961">
        <v>0</v>
      </c>
      <c r="AD961">
        <v>2</v>
      </c>
      <c r="AE961">
        <v>1</v>
      </c>
      <c r="AF961">
        <v>1</v>
      </c>
      <c r="AG961" s="1">
        <f t="shared" si="14"/>
        <v>5.1874999999999893E-2</v>
      </c>
    </row>
    <row r="962" spans="1:33">
      <c r="A962">
        <v>77772</v>
      </c>
      <c r="B962">
        <v>1</v>
      </c>
      <c r="C962">
        <v>56</v>
      </c>
      <c r="D962">
        <v>3</v>
      </c>
      <c r="E962">
        <v>2</v>
      </c>
      <c r="G962">
        <v>1</v>
      </c>
      <c r="H962">
        <v>4</v>
      </c>
      <c r="I962">
        <v>1</v>
      </c>
      <c r="J962">
        <v>27</v>
      </c>
      <c r="K962">
        <v>0.7</v>
      </c>
      <c r="L962">
        <v>89</v>
      </c>
      <c r="M962">
        <v>2.2999999999999998</v>
      </c>
      <c r="N962">
        <v>25</v>
      </c>
      <c r="O962" s="1">
        <v>0.64814814814814814</v>
      </c>
      <c r="P962" s="2">
        <v>27.775007724913756</v>
      </c>
      <c r="Q962" s="1">
        <v>0.72009279286813443</v>
      </c>
      <c r="R962">
        <v>2</v>
      </c>
      <c r="S962">
        <v>1</v>
      </c>
      <c r="T962">
        <v>2</v>
      </c>
      <c r="U962">
        <v>9</v>
      </c>
      <c r="V962">
        <v>4</v>
      </c>
      <c r="W962">
        <v>0</v>
      </c>
      <c r="X962">
        <v>3</v>
      </c>
      <c r="Y962">
        <v>2</v>
      </c>
      <c r="Z962">
        <v>2</v>
      </c>
      <c r="AA962">
        <v>1</v>
      </c>
      <c r="AB962">
        <v>3</v>
      </c>
      <c r="AC962">
        <v>1</v>
      </c>
      <c r="AD962">
        <v>1</v>
      </c>
      <c r="AE962">
        <v>1</v>
      </c>
      <c r="AF962">
        <v>2</v>
      </c>
      <c r="AG962" s="1">
        <f t="shared" si="14"/>
        <v>-5.1851851851851816E-2</v>
      </c>
    </row>
    <row r="963" spans="1:33">
      <c r="A963">
        <v>77780</v>
      </c>
      <c r="B963">
        <v>1</v>
      </c>
      <c r="C963">
        <v>50</v>
      </c>
      <c r="D963">
        <v>4</v>
      </c>
      <c r="E963">
        <v>1</v>
      </c>
      <c r="F963">
        <v>2</v>
      </c>
      <c r="G963">
        <v>1</v>
      </c>
      <c r="H963">
        <v>4</v>
      </c>
      <c r="I963">
        <v>6</v>
      </c>
      <c r="J963">
        <v>62</v>
      </c>
      <c r="K963">
        <v>1.6</v>
      </c>
      <c r="L963">
        <v>190</v>
      </c>
      <c r="M963">
        <v>4.91</v>
      </c>
      <c r="N963">
        <v>70</v>
      </c>
      <c r="O963" s="1">
        <v>1.8064516129032258</v>
      </c>
      <c r="P963" s="2">
        <v>64.196653414180687</v>
      </c>
      <c r="Q963" s="1">
        <v>1.6566878300433727</v>
      </c>
      <c r="R963">
        <v>1</v>
      </c>
      <c r="S963">
        <v>2</v>
      </c>
      <c r="U963">
        <v>14</v>
      </c>
      <c r="V963">
        <v>3</v>
      </c>
      <c r="W963">
        <v>2</v>
      </c>
      <c r="X963">
        <v>3</v>
      </c>
      <c r="Y963">
        <v>3</v>
      </c>
      <c r="Z963">
        <v>3</v>
      </c>
      <c r="AA963">
        <v>1</v>
      </c>
      <c r="AB963">
        <v>3</v>
      </c>
      <c r="AC963">
        <v>0</v>
      </c>
      <c r="AD963">
        <v>1</v>
      </c>
      <c r="AE963">
        <v>1</v>
      </c>
      <c r="AF963">
        <v>2</v>
      </c>
      <c r="AG963" s="1">
        <f t="shared" ref="AG963:AG1026" si="15">O:O-K:K</f>
        <v>0.20645161290322567</v>
      </c>
    </row>
    <row r="964" spans="1:33">
      <c r="A964">
        <v>77781</v>
      </c>
      <c r="B964">
        <v>1</v>
      </c>
      <c r="C964">
        <v>25</v>
      </c>
      <c r="D964">
        <v>4</v>
      </c>
      <c r="E964">
        <v>2</v>
      </c>
      <c r="G964">
        <v>1</v>
      </c>
      <c r="H964">
        <v>4</v>
      </c>
      <c r="I964">
        <v>5</v>
      </c>
      <c r="J964">
        <v>42</v>
      </c>
      <c r="K964">
        <v>1.0900000000000001</v>
      </c>
      <c r="L964">
        <v>135</v>
      </c>
      <c r="M964">
        <v>3.49</v>
      </c>
      <c r="N964">
        <v>49</v>
      </c>
      <c r="O964" s="1">
        <v>1.2716666666666667</v>
      </c>
      <c r="P964" s="2">
        <v>45.596764366529925</v>
      </c>
      <c r="Q964" s="1">
        <v>1.1833445990361338</v>
      </c>
      <c r="R964">
        <v>2</v>
      </c>
      <c r="U964">
        <v>7</v>
      </c>
      <c r="V964">
        <v>4</v>
      </c>
      <c r="W964">
        <v>2</v>
      </c>
      <c r="X964">
        <v>3</v>
      </c>
      <c r="Y964">
        <v>3</v>
      </c>
      <c r="Z964">
        <v>3</v>
      </c>
      <c r="AA964">
        <v>7</v>
      </c>
      <c r="AB964">
        <v>10</v>
      </c>
      <c r="AC964">
        <v>4</v>
      </c>
      <c r="AD964">
        <v>1</v>
      </c>
      <c r="AE964">
        <v>1</v>
      </c>
      <c r="AF964">
        <v>2</v>
      </c>
      <c r="AG964" s="1">
        <f t="shared" si="15"/>
        <v>0.18166666666666664</v>
      </c>
    </row>
    <row r="965" spans="1:33">
      <c r="A965">
        <v>77786</v>
      </c>
      <c r="B965">
        <v>1</v>
      </c>
      <c r="C965">
        <v>75</v>
      </c>
      <c r="D965">
        <v>1</v>
      </c>
      <c r="E965">
        <v>2</v>
      </c>
      <c r="G965">
        <v>2</v>
      </c>
      <c r="H965">
        <v>1</v>
      </c>
      <c r="I965">
        <v>5</v>
      </c>
      <c r="J965">
        <v>60</v>
      </c>
      <c r="K965">
        <v>1.55</v>
      </c>
      <c r="L965">
        <v>121</v>
      </c>
      <c r="M965">
        <v>3.13</v>
      </c>
      <c r="N965">
        <v>62</v>
      </c>
      <c r="O965" s="1">
        <v>1.6016666666666668</v>
      </c>
      <c r="P965" s="2">
        <v>59.985886699619115</v>
      </c>
      <c r="Q965" s="1">
        <v>1.5496354064068272</v>
      </c>
      <c r="R965">
        <v>1</v>
      </c>
      <c r="S965">
        <v>2</v>
      </c>
      <c r="U965">
        <v>13</v>
      </c>
      <c r="V965">
        <v>3</v>
      </c>
      <c r="W965">
        <v>1</v>
      </c>
      <c r="X965">
        <v>3</v>
      </c>
      <c r="Y965">
        <v>3</v>
      </c>
      <c r="Z965">
        <v>2</v>
      </c>
      <c r="AB965">
        <v>0</v>
      </c>
      <c r="AC965">
        <v>0</v>
      </c>
      <c r="AD965">
        <v>2</v>
      </c>
      <c r="AE965">
        <v>2</v>
      </c>
      <c r="AG965" s="1">
        <f t="shared" si="15"/>
        <v>5.166666666666675E-2</v>
      </c>
    </row>
    <row r="966" spans="1:33">
      <c r="A966">
        <v>77789</v>
      </c>
      <c r="B966">
        <v>1</v>
      </c>
      <c r="C966">
        <v>75</v>
      </c>
      <c r="D966">
        <v>3</v>
      </c>
      <c r="E966">
        <v>1</v>
      </c>
      <c r="F966">
        <v>2</v>
      </c>
      <c r="G966">
        <v>1</v>
      </c>
      <c r="H966">
        <v>4</v>
      </c>
      <c r="I966">
        <v>1</v>
      </c>
      <c r="J966">
        <v>31</v>
      </c>
      <c r="K966">
        <v>0.8</v>
      </c>
      <c r="L966">
        <v>123</v>
      </c>
      <c r="M966">
        <v>3.18</v>
      </c>
      <c r="N966">
        <v>34</v>
      </c>
      <c r="O966" s="1">
        <v>0.87741935483870981</v>
      </c>
      <c r="P966" s="2">
        <v>33.848881696657401</v>
      </c>
      <c r="Q966" s="1">
        <v>0.87351952765567487</v>
      </c>
      <c r="R966">
        <v>1</v>
      </c>
      <c r="S966">
        <v>1</v>
      </c>
      <c r="T966">
        <v>2</v>
      </c>
      <c r="U966">
        <v>5</v>
      </c>
      <c r="V966">
        <v>2</v>
      </c>
      <c r="W966">
        <v>3</v>
      </c>
      <c r="X966">
        <v>3</v>
      </c>
      <c r="Y966">
        <v>3</v>
      </c>
      <c r="Z966">
        <v>2</v>
      </c>
      <c r="AA966">
        <v>0</v>
      </c>
      <c r="AB966">
        <v>2</v>
      </c>
      <c r="AC966">
        <v>0</v>
      </c>
      <c r="AD966">
        <v>1</v>
      </c>
      <c r="AE966">
        <v>1</v>
      </c>
      <c r="AF966">
        <v>2</v>
      </c>
      <c r="AG966" s="1">
        <f t="shared" si="15"/>
        <v>7.7419354838709764E-2</v>
      </c>
    </row>
    <row r="967" spans="1:33">
      <c r="A967">
        <v>77791</v>
      </c>
      <c r="B967">
        <v>1</v>
      </c>
      <c r="C967">
        <v>31</v>
      </c>
      <c r="D967">
        <v>3</v>
      </c>
      <c r="E967">
        <v>2</v>
      </c>
      <c r="G967">
        <v>1</v>
      </c>
      <c r="H967">
        <v>2</v>
      </c>
      <c r="I967">
        <v>6</v>
      </c>
      <c r="J967">
        <v>33</v>
      </c>
      <c r="K967">
        <v>0.85</v>
      </c>
      <c r="L967">
        <v>170</v>
      </c>
      <c r="M967">
        <v>4.4000000000000004</v>
      </c>
      <c r="N967">
        <v>29</v>
      </c>
      <c r="O967" s="1">
        <v>0.74696969696969695</v>
      </c>
      <c r="P967" s="2">
        <v>43.449751423981645</v>
      </c>
      <c r="Q967" s="1">
        <v>1.1191602639510423</v>
      </c>
      <c r="R967">
        <v>2</v>
      </c>
      <c r="U967">
        <v>6</v>
      </c>
      <c r="V967">
        <v>3</v>
      </c>
      <c r="W967">
        <v>2</v>
      </c>
      <c r="X967">
        <v>3</v>
      </c>
      <c r="Y967">
        <v>3</v>
      </c>
      <c r="Z967">
        <v>2</v>
      </c>
      <c r="AA967">
        <v>1</v>
      </c>
      <c r="AB967">
        <v>0</v>
      </c>
      <c r="AC967">
        <v>0</v>
      </c>
      <c r="AD967">
        <v>1</v>
      </c>
      <c r="AE967">
        <v>2</v>
      </c>
      <c r="AG967" s="1">
        <f t="shared" si="15"/>
        <v>-0.10303030303030303</v>
      </c>
    </row>
    <row r="968" spans="1:33">
      <c r="A968">
        <v>77801</v>
      </c>
      <c r="B968">
        <v>1</v>
      </c>
      <c r="C968">
        <v>33</v>
      </c>
      <c r="D968">
        <v>2</v>
      </c>
      <c r="E968">
        <v>2</v>
      </c>
      <c r="G968">
        <v>2</v>
      </c>
      <c r="H968">
        <v>1</v>
      </c>
      <c r="I968">
        <v>5</v>
      </c>
      <c r="J968">
        <v>69</v>
      </c>
      <c r="K968">
        <v>1.78</v>
      </c>
      <c r="L968">
        <v>151</v>
      </c>
      <c r="M968">
        <v>3.9</v>
      </c>
      <c r="N968">
        <v>78</v>
      </c>
      <c r="O968" s="1">
        <v>2.0121739130434784</v>
      </c>
      <c r="P968" s="2">
        <v>75.38428414995353</v>
      </c>
      <c r="Q968" s="1">
        <v>1.944696025897352</v>
      </c>
      <c r="R968">
        <v>1</v>
      </c>
      <c r="U968">
        <v>3</v>
      </c>
      <c r="V968">
        <v>4</v>
      </c>
      <c r="W968">
        <v>3</v>
      </c>
      <c r="X968">
        <v>2</v>
      </c>
      <c r="Y968">
        <v>2</v>
      </c>
      <c r="Z968">
        <v>3</v>
      </c>
      <c r="AA968">
        <v>0</v>
      </c>
      <c r="AB968">
        <v>0</v>
      </c>
      <c r="AC968">
        <v>0</v>
      </c>
      <c r="AD968">
        <v>1</v>
      </c>
      <c r="AE968">
        <v>2</v>
      </c>
      <c r="AG968" s="1">
        <f t="shared" si="15"/>
        <v>0.23217391304347834</v>
      </c>
    </row>
    <row r="969" spans="1:33">
      <c r="A969">
        <v>77803</v>
      </c>
      <c r="B969">
        <v>1</v>
      </c>
      <c r="C969">
        <v>51</v>
      </c>
      <c r="D969">
        <v>7</v>
      </c>
      <c r="E969">
        <v>2</v>
      </c>
      <c r="G969">
        <v>2</v>
      </c>
      <c r="H969">
        <v>2</v>
      </c>
      <c r="I969">
        <v>1</v>
      </c>
      <c r="J969">
        <v>35</v>
      </c>
      <c r="K969">
        <v>0.91</v>
      </c>
      <c r="L969">
        <v>197</v>
      </c>
      <c r="M969">
        <v>5.09</v>
      </c>
      <c r="N969">
        <v>34</v>
      </c>
      <c r="O969" s="1">
        <v>0.88400000000000001</v>
      </c>
      <c r="P969" s="2">
        <v>36.854116051158321</v>
      </c>
      <c r="Q969" s="1">
        <v>0.95820701733011637</v>
      </c>
      <c r="R969">
        <v>1</v>
      </c>
      <c r="S969">
        <v>2</v>
      </c>
      <c r="U969">
        <v>77</v>
      </c>
      <c r="V969">
        <v>3</v>
      </c>
      <c r="W969">
        <v>2</v>
      </c>
      <c r="AB969">
        <v>0</v>
      </c>
      <c r="AC969">
        <v>2</v>
      </c>
      <c r="AD969">
        <v>2</v>
      </c>
      <c r="AE969">
        <v>2</v>
      </c>
      <c r="AG969" s="1">
        <f t="shared" si="15"/>
        <v>-2.6000000000000023E-2</v>
      </c>
    </row>
    <row r="970" spans="1:33">
      <c r="A970">
        <v>77806</v>
      </c>
      <c r="B970">
        <v>1</v>
      </c>
      <c r="C970">
        <v>23</v>
      </c>
      <c r="D970">
        <v>4</v>
      </c>
      <c r="E970">
        <v>2</v>
      </c>
      <c r="G970">
        <v>1</v>
      </c>
      <c r="H970">
        <v>2</v>
      </c>
      <c r="I970">
        <v>5</v>
      </c>
      <c r="J970">
        <v>93</v>
      </c>
      <c r="K970">
        <v>2.4</v>
      </c>
      <c r="L970">
        <v>159</v>
      </c>
      <c r="M970">
        <v>4.1100000000000003</v>
      </c>
      <c r="N970">
        <v>91</v>
      </c>
      <c r="O970" s="1">
        <v>2.3483870967741938</v>
      </c>
      <c r="P970" s="2">
        <v>97.846436095021801</v>
      </c>
      <c r="Q970" s="1">
        <v>2.5250693185812074</v>
      </c>
      <c r="R970">
        <v>1</v>
      </c>
      <c r="U970">
        <v>7</v>
      </c>
      <c r="V970">
        <v>5</v>
      </c>
      <c r="W970">
        <v>1</v>
      </c>
      <c r="X970">
        <v>3</v>
      </c>
      <c r="Y970">
        <v>2</v>
      </c>
      <c r="Z970">
        <v>1</v>
      </c>
      <c r="AA970">
        <v>4</v>
      </c>
      <c r="AB970">
        <v>21</v>
      </c>
      <c r="AC970">
        <v>2</v>
      </c>
      <c r="AD970">
        <v>1</v>
      </c>
      <c r="AE970">
        <v>2</v>
      </c>
      <c r="AG970" s="1">
        <f t="shared" si="15"/>
        <v>-5.1612903225806139E-2</v>
      </c>
    </row>
    <row r="971" spans="1:33">
      <c r="A971">
        <v>77807</v>
      </c>
      <c r="B971">
        <v>1</v>
      </c>
      <c r="C971">
        <v>30</v>
      </c>
      <c r="D971">
        <v>4</v>
      </c>
      <c r="E971">
        <v>2</v>
      </c>
      <c r="G971">
        <v>1</v>
      </c>
      <c r="H971">
        <v>2</v>
      </c>
      <c r="I971">
        <v>6</v>
      </c>
      <c r="J971">
        <v>47</v>
      </c>
      <c r="K971">
        <v>1.22</v>
      </c>
      <c r="L971">
        <v>198</v>
      </c>
      <c r="M971">
        <v>5.12</v>
      </c>
      <c r="N971">
        <v>41</v>
      </c>
      <c r="O971" s="1">
        <v>1.0642553191489361</v>
      </c>
      <c r="P971" s="2">
        <v>46.433507058690303</v>
      </c>
      <c r="Q971" s="1">
        <v>1.2052952896085569</v>
      </c>
      <c r="R971">
        <v>1</v>
      </c>
      <c r="U971">
        <v>8</v>
      </c>
      <c r="V971">
        <v>2</v>
      </c>
      <c r="W971">
        <v>3</v>
      </c>
      <c r="X971">
        <v>3</v>
      </c>
      <c r="Y971">
        <v>2</v>
      </c>
      <c r="Z971">
        <v>3</v>
      </c>
      <c r="AA971">
        <v>3</v>
      </c>
      <c r="AB971">
        <v>0</v>
      </c>
      <c r="AC971">
        <v>7</v>
      </c>
      <c r="AD971">
        <v>1</v>
      </c>
      <c r="AE971">
        <v>2</v>
      </c>
      <c r="AG971" s="1">
        <f t="shared" si="15"/>
        <v>-0.15574468085106385</v>
      </c>
    </row>
    <row r="972" spans="1:33">
      <c r="A972">
        <v>77808</v>
      </c>
      <c r="B972">
        <v>1</v>
      </c>
      <c r="C972">
        <v>49</v>
      </c>
      <c r="D972">
        <v>3</v>
      </c>
      <c r="E972">
        <v>2</v>
      </c>
      <c r="G972">
        <v>1</v>
      </c>
      <c r="H972">
        <v>3</v>
      </c>
      <c r="I972">
        <v>1</v>
      </c>
      <c r="J972">
        <v>43</v>
      </c>
      <c r="K972">
        <v>1.1100000000000001</v>
      </c>
      <c r="L972">
        <v>200</v>
      </c>
      <c r="M972">
        <v>5.17</v>
      </c>
      <c r="N972">
        <v>37</v>
      </c>
      <c r="O972" s="1">
        <v>0.95511627906976748</v>
      </c>
      <c r="P972" s="2">
        <v>38.511265586755641</v>
      </c>
      <c r="Q972" s="1">
        <v>0.994128018634855</v>
      </c>
      <c r="R972">
        <v>2</v>
      </c>
      <c r="S972">
        <v>2</v>
      </c>
      <c r="U972">
        <v>14</v>
      </c>
      <c r="V972">
        <v>3</v>
      </c>
      <c r="W972">
        <v>2</v>
      </c>
      <c r="X972">
        <v>3</v>
      </c>
      <c r="Y972">
        <v>3</v>
      </c>
      <c r="Z972">
        <v>2</v>
      </c>
      <c r="AB972">
        <v>0</v>
      </c>
      <c r="AC972">
        <v>30</v>
      </c>
      <c r="AD972">
        <v>1</v>
      </c>
      <c r="AE972">
        <v>1</v>
      </c>
      <c r="AF972">
        <v>2</v>
      </c>
      <c r="AG972" s="1">
        <f t="shared" si="15"/>
        <v>-0.15488372093023262</v>
      </c>
    </row>
    <row r="973" spans="1:33">
      <c r="A973">
        <v>77811</v>
      </c>
      <c r="B973">
        <v>1</v>
      </c>
      <c r="C973">
        <v>55</v>
      </c>
      <c r="D973">
        <v>6</v>
      </c>
      <c r="E973">
        <v>2</v>
      </c>
      <c r="G973">
        <v>2</v>
      </c>
      <c r="H973">
        <v>5</v>
      </c>
      <c r="I973">
        <v>1</v>
      </c>
      <c r="J973">
        <v>35</v>
      </c>
      <c r="K973">
        <v>0.91</v>
      </c>
      <c r="L973">
        <v>180</v>
      </c>
      <c r="M973">
        <v>4.6500000000000004</v>
      </c>
      <c r="N973">
        <v>36</v>
      </c>
      <c r="O973" s="1">
        <v>0.93599999999999994</v>
      </c>
      <c r="P973" s="2">
        <v>28.19754806794716</v>
      </c>
      <c r="Q973" s="1">
        <v>0.73313624976662628</v>
      </c>
      <c r="R973">
        <v>2</v>
      </c>
      <c r="S973">
        <v>1</v>
      </c>
      <c r="T973">
        <v>1</v>
      </c>
      <c r="U973">
        <v>9</v>
      </c>
      <c r="V973">
        <v>2</v>
      </c>
      <c r="W973">
        <v>0</v>
      </c>
      <c r="AB973">
        <v>0</v>
      </c>
      <c r="AC973">
        <v>0</v>
      </c>
      <c r="AD973">
        <v>2</v>
      </c>
      <c r="AE973">
        <v>1</v>
      </c>
      <c r="AF973">
        <v>2</v>
      </c>
      <c r="AG973" s="1">
        <f t="shared" si="15"/>
        <v>2.5999999999999912E-2</v>
      </c>
    </row>
    <row r="974" spans="1:33">
      <c r="A974">
        <v>77813</v>
      </c>
      <c r="B974">
        <v>1</v>
      </c>
      <c r="C974">
        <v>27</v>
      </c>
      <c r="D974">
        <v>3</v>
      </c>
      <c r="E974">
        <v>2</v>
      </c>
      <c r="G974">
        <v>1</v>
      </c>
      <c r="H974">
        <v>4</v>
      </c>
      <c r="I974">
        <v>5</v>
      </c>
      <c r="J974">
        <v>47</v>
      </c>
      <c r="K974">
        <v>1.22</v>
      </c>
      <c r="L974">
        <v>154</v>
      </c>
      <c r="M974">
        <v>3.98</v>
      </c>
      <c r="N974">
        <v>45</v>
      </c>
      <c r="O974" s="1">
        <v>1.1680851063829787</v>
      </c>
      <c r="P974" s="2">
        <v>45.446853559007742</v>
      </c>
      <c r="Q974" s="1">
        <v>1.179684283872116</v>
      </c>
      <c r="R974">
        <v>1</v>
      </c>
      <c r="U974">
        <v>15</v>
      </c>
      <c r="V974">
        <v>3</v>
      </c>
      <c r="W974">
        <v>2</v>
      </c>
      <c r="X974">
        <v>3</v>
      </c>
      <c r="Y974">
        <v>3</v>
      </c>
      <c r="Z974">
        <v>2</v>
      </c>
      <c r="AA974">
        <v>3</v>
      </c>
      <c r="AB974">
        <v>15</v>
      </c>
      <c r="AC974">
        <v>2</v>
      </c>
      <c r="AD974">
        <v>1</v>
      </c>
      <c r="AE974">
        <v>1</v>
      </c>
      <c r="AF974">
        <v>2</v>
      </c>
      <c r="AG974" s="1">
        <f t="shared" si="15"/>
        <v>-5.1914893617021285E-2</v>
      </c>
    </row>
    <row r="975" spans="1:33">
      <c r="A975">
        <v>77815</v>
      </c>
      <c r="B975">
        <v>1</v>
      </c>
      <c r="C975">
        <v>66</v>
      </c>
      <c r="D975">
        <v>3</v>
      </c>
      <c r="E975">
        <v>1</v>
      </c>
      <c r="F975">
        <v>1</v>
      </c>
      <c r="G975">
        <v>1</v>
      </c>
      <c r="H975">
        <v>4</v>
      </c>
      <c r="I975">
        <v>1</v>
      </c>
      <c r="J975">
        <v>37</v>
      </c>
      <c r="K975">
        <v>0.96</v>
      </c>
      <c r="L975">
        <v>142</v>
      </c>
      <c r="M975">
        <v>3.67</v>
      </c>
      <c r="N975">
        <v>47</v>
      </c>
      <c r="O975" s="1">
        <v>1.2194594594594594</v>
      </c>
      <c r="P975" s="2">
        <v>37.123513488483084</v>
      </c>
      <c r="Q975" s="1">
        <v>0.96320467429577727</v>
      </c>
      <c r="R975">
        <v>2</v>
      </c>
      <c r="S975">
        <v>1</v>
      </c>
      <c r="T975">
        <v>2</v>
      </c>
      <c r="U975">
        <v>7</v>
      </c>
      <c r="V975">
        <v>2</v>
      </c>
      <c r="W975">
        <v>0</v>
      </c>
      <c r="X975">
        <v>3</v>
      </c>
      <c r="Y975">
        <v>3</v>
      </c>
      <c r="Z975">
        <v>2</v>
      </c>
      <c r="AB975">
        <v>2</v>
      </c>
      <c r="AC975">
        <v>0</v>
      </c>
      <c r="AD975">
        <v>1</v>
      </c>
      <c r="AE975">
        <v>1</v>
      </c>
      <c r="AF975">
        <v>2</v>
      </c>
      <c r="AG975" s="1">
        <f t="shared" si="15"/>
        <v>0.25945945945945947</v>
      </c>
    </row>
    <row r="976" spans="1:33">
      <c r="A976">
        <v>77820</v>
      </c>
      <c r="B976">
        <v>1</v>
      </c>
      <c r="C976">
        <v>53</v>
      </c>
      <c r="D976">
        <v>4</v>
      </c>
      <c r="E976">
        <v>2</v>
      </c>
      <c r="G976">
        <v>1</v>
      </c>
      <c r="H976">
        <v>5</v>
      </c>
      <c r="I976">
        <v>1</v>
      </c>
      <c r="J976">
        <v>41</v>
      </c>
      <c r="K976">
        <v>1.06</v>
      </c>
      <c r="L976">
        <v>198</v>
      </c>
      <c r="M976">
        <v>5.12</v>
      </c>
      <c r="N976">
        <v>40</v>
      </c>
      <c r="O976" s="1">
        <v>1.0341463414634147</v>
      </c>
      <c r="P976" s="2">
        <v>48.273209375392597</v>
      </c>
      <c r="Q976" s="1">
        <v>1.2480390716564915</v>
      </c>
      <c r="R976">
        <v>2</v>
      </c>
      <c r="S976">
        <v>2</v>
      </c>
      <c r="U976">
        <v>15</v>
      </c>
      <c r="V976">
        <v>3</v>
      </c>
      <c r="W976">
        <v>0</v>
      </c>
      <c r="X976">
        <v>3</v>
      </c>
      <c r="Y976">
        <v>3</v>
      </c>
      <c r="Z976">
        <v>3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2</v>
      </c>
      <c r="AG976" s="1">
        <f t="shared" si="15"/>
        <v>-2.5853658536585389E-2</v>
      </c>
    </row>
    <row r="977" spans="1:33">
      <c r="A977">
        <v>77821</v>
      </c>
      <c r="B977">
        <v>1</v>
      </c>
      <c r="C977">
        <v>23</v>
      </c>
      <c r="D977">
        <v>2</v>
      </c>
      <c r="E977">
        <v>2</v>
      </c>
      <c r="G977">
        <v>2</v>
      </c>
      <c r="H977">
        <v>4</v>
      </c>
      <c r="I977">
        <v>5</v>
      </c>
      <c r="J977">
        <v>48</v>
      </c>
      <c r="K977">
        <v>1.24</v>
      </c>
      <c r="L977">
        <v>138</v>
      </c>
      <c r="M977">
        <v>3.57</v>
      </c>
      <c r="N977">
        <v>53</v>
      </c>
      <c r="O977" s="1">
        <v>1.3691666666666666</v>
      </c>
      <c r="P977" s="2">
        <v>53.078101115140839</v>
      </c>
      <c r="Q977" s="1">
        <v>1.371184278807805</v>
      </c>
      <c r="R977">
        <v>2</v>
      </c>
      <c r="U977">
        <v>13</v>
      </c>
      <c r="V977">
        <v>3</v>
      </c>
      <c r="W977">
        <v>2</v>
      </c>
      <c r="X977">
        <v>1</v>
      </c>
      <c r="Y977">
        <v>2</v>
      </c>
      <c r="Z977">
        <v>2</v>
      </c>
      <c r="AA977">
        <v>1</v>
      </c>
      <c r="AB977">
        <v>0</v>
      </c>
      <c r="AC977">
        <v>0</v>
      </c>
      <c r="AD977">
        <v>1</v>
      </c>
      <c r="AE977">
        <v>1</v>
      </c>
      <c r="AF977">
        <v>2</v>
      </c>
      <c r="AG977" s="1">
        <f t="shared" si="15"/>
        <v>0.12916666666666665</v>
      </c>
    </row>
    <row r="978" spans="1:33">
      <c r="A978">
        <v>77822</v>
      </c>
      <c r="B978">
        <v>1</v>
      </c>
      <c r="C978">
        <v>77</v>
      </c>
      <c r="D978">
        <v>3</v>
      </c>
      <c r="E978">
        <v>1</v>
      </c>
      <c r="F978">
        <v>2</v>
      </c>
      <c r="G978">
        <v>1</v>
      </c>
      <c r="H978">
        <v>1</v>
      </c>
      <c r="I978">
        <v>2</v>
      </c>
      <c r="J978">
        <v>38</v>
      </c>
      <c r="K978">
        <v>0.98</v>
      </c>
      <c r="L978">
        <v>138</v>
      </c>
      <c r="M978">
        <v>3.57</v>
      </c>
      <c r="N978">
        <v>43</v>
      </c>
      <c r="O978" s="1">
        <v>1.1089473684210527</v>
      </c>
      <c r="P978" s="2">
        <v>32.837652437999303</v>
      </c>
      <c r="Q978" s="1">
        <v>0.84686577340103464</v>
      </c>
      <c r="R978">
        <v>2</v>
      </c>
      <c r="S978">
        <v>2</v>
      </c>
      <c r="U978">
        <v>3</v>
      </c>
      <c r="V978">
        <v>3</v>
      </c>
      <c r="W978">
        <v>3</v>
      </c>
      <c r="X978">
        <v>3</v>
      </c>
      <c r="Y978">
        <v>3</v>
      </c>
      <c r="Z978">
        <v>2</v>
      </c>
      <c r="AA978">
        <v>1</v>
      </c>
      <c r="AB978">
        <v>0</v>
      </c>
      <c r="AC978">
        <v>0</v>
      </c>
      <c r="AD978">
        <v>1</v>
      </c>
      <c r="AE978">
        <v>1</v>
      </c>
      <c r="AF978">
        <v>2</v>
      </c>
      <c r="AG978" s="1">
        <f t="shared" si="15"/>
        <v>0.1289473684210527</v>
      </c>
    </row>
    <row r="979" spans="1:33">
      <c r="A979">
        <v>77831</v>
      </c>
      <c r="B979">
        <v>1</v>
      </c>
      <c r="C979">
        <v>61</v>
      </c>
      <c r="D979">
        <v>6</v>
      </c>
      <c r="E979">
        <v>2</v>
      </c>
      <c r="G979">
        <v>2</v>
      </c>
      <c r="H979">
        <v>5</v>
      </c>
      <c r="I979">
        <v>1</v>
      </c>
      <c r="J979">
        <v>31</v>
      </c>
      <c r="K979">
        <v>0.8</v>
      </c>
      <c r="L979">
        <v>196</v>
      </c>
      <c r="M979">
        <v>5.07</v>
      </c>
      <c r="N979">
        <v>32</v>
      </c>
      <c r="O979" s="1">
        <v>0.82580645161290323</v>
      </c>
      <c r="P979" s="2">
        <v>35.042803264624432</v>
      </c>
      <c r="Q979" s="1">
        <v>0.90433040682901766</v>
      </c>
      <c r="R979">
        <v>1</v>
      </c>
      <c r="S979">
        <v>2</v>
      </c>
      <c r="U979">
        <v>12</v>
      </c>
      <c r="V979">
        <v>1</v>
      </c>
      <c r="W979">
        <v>0</v>
      </c>
      <c r="AA979">
        <v>0</v>
      </c>
      <c r="AB979">
        <v>0</v>
      </c>
      <c r="AC979">
        <v>0</v>
      </c>
      <c r="AD979">
        <v>2</v>
      </c>
      <c r="AE979">
        <v>1</v>
      </c>
      <c r="AF979">
        <v>2</v>
      </c>
      <c r="AG979" s="1">
        <f t="shared" si="15"/>
        <v>2.5806451612903181E-2</v>
      </c>
    </row>
    <row r="980" spans="1:33">
      <c r="A980">
        <v>77836</v>
      </c>
      <c r="B980">
        <v>1</v>
      </c>
      <c r="C980">
        <v>26</v>
      </c>
      <c r="D980">
        <v>4</v>
      </c>
      <c r="E980">
        <v>2</v>
      </c>
      <c r="G980">
        <v>1</v>
      </c>
      <c r="H980">
        <v>5</v>
      </c>
      <c r="I980">
        <v>5</v>
      </c>
      <c r="J980">
        <v>56</v>
      </c>
      <c r="K980">
        <v>1.45</v>
      </c>
      <c r="L980">
        <v>156</v>
      </c>
      <c r="M980">
        <v>4.03</v>
      </c>
      <c r="N980">
        <v>60</v>
      </c>
      <c r="O980" s="1">
        <v>1.5535714285714286</v>
      </c>
      <c r="P980" s="2">
        <v>49.884760345259409</v>
      </c>
      <c r="Q980" s="1">
        <v>1.2916589732254666</v>
      </c>
      <c r="R980">
        <v>2</v>
      </c>
      <c r="U980">
        <v>15</v>
      </c>
      <c r="V980">
        <v>2</v>
      </c>
      <c r="W980">
        <v>2</v>
      </c>
      <c r="X980">
        <v>3</v>
      </c>
      <c r="Y980">
        <v>3</v>
      </c>
      <c r="Z980">
        <v>2</v>
      </c>
      <c r="AA980">
        <v>0</v>
      </c>
      <c r="AB980">
        <v>0</v>
      </c>
      <c r="AC980">
        <v>5</v>
      </c>
      <c r="AD980">
        <v>1</v>
      </c>
      <c r="AE980">
        <v>1</v>
      </c>
      <c r="AF980">
        <v>2</v>
      </c>
      <c r="AG980" s="1">
        <f t="shared" si="15"/>
        <v>0.10357142857142865</v>
      </c>
    </row>
    <row r="981" spans="1:33">
      <c r="A981">
        <v>77838</v>
      </c>
      <c r="B981">
        <v>1</v>
      </c>
      <c r="C981">
        <v>33</v>
      </c>
      <c r="D981">
        <v>4</v>
      </c>
      <c r="E981">
        <v>2</v>
      </c>
      <c r="G981">
        <v>1</v>
      </c>
      <c r="H981">
        <v>5</v>
      </c>
      <c r="I981">
        <v>1</v>
      </c>
      <c r="J981">
        <v>55</v>
      </c>
      <c r="K981">
        <v>1.42</v>
      </c>
      <c r="L981">
        <v>210</v>
      </c>
      <c r="M981">
        <v>5.43</v>
      </c>
      <c r="N981">
        <v>62</v>
      </c>
      <c r="O981" s="1">
        <v>1.6007272727272726</v>
      </c>
      <c r="P981" s="2">
        <v>53.474155201690351</v>
      </c>
      <c r="Q981" s="1">
        <v>1.3806054615709145</v>
      </c>
      <c r="R981">
        <v>1</v>
      </c>
      <c r="U981">
        <v>15</v>
      </c>
      <c r="V981">
        <v>3</v>
      </c>
      <c r="W981">
        <v>3</v>
      </c>
      <c r="X981">
        <v>3</v>
      </c>
      <c r="Y981">
        <v>3</v>
      </c>
      <c r="Z981">
        <v>3</v>
      </c>
      <c r="AA981">
        <v>2</v>
      </c>
      <c r="AB981">
        <v>0</v>
      </c>
      <c r="AC981">
        <v>0</v>
      </c>
      <c r="AD981">
        <v>1</v>
      </c>
      <c r="AE981">
        <v>1</v>
      </c>
      <c r="AF981">
        <v>2</v>
      </c>
      <c r="AG981" s="1">
        <f t="shared" si="15"/>
        <v>0.18072727272727263</v>
      </c>
    </row>
    <row r="982" spans="1:33">
      <c r="A982">
        <v>77840</v>
      </c>
      <c r="B982">
        <v>1</v>
      </c>
      <c r="C982">
        <v>53</v>
      </c>
      <c r="D982">
        <v>2</v>
      </c>
      <c r="E982">
        <v>2</v>
      </c>
      <c r="G982">
        <v>2</v>
      </c>
      <c r="H982">
        <v>3</v>
      </c>
      <c r="I982">
        <v>1</v>
      </c>
      <c r="J982">
        <v>79</v>
      </c>
      <c r="K982">
        <v>2.04</v>
      </c>
      <c r="L982">
        <v>266</v>
      </c>
      <c r="M982">
        <v>6.88</v>
      </c>
      <c r="N982">
        <v>74</v>
      </c>
      <c r="O982" s="1">
        <v>1.9108860759493671</v>
      </c>
      <c r="P982" s="2">
        <v>91.178379332634393</v>
      </c>
      <c r="Q982" s="1">
        <v>2.354479668842711</v>
      </c>
      <c r="R982">
        <v>1</v>
      </c>
      <c r="S982">
        <v>2</v>
      </c>
      <c r="U982">
        <v>77</v>
      </c>
      <c r="V982">
        <v>3</v>
      </c>
      <c r="W982">
        <v>3</v>
      </c>
      <c r="X982">
        <v>3</v>
      </c>
      <c r="Y982">
        <v>3</v>
      </c>
      <c r="Z982">
        <v>3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1</v>
      </c>
      <c r="AG982" s="1">
        <f t="shared" si="15"/>
        <v>-0.12911392405063293</v>
      </c>
    </row>
    <row r="983" spans="1:33">
      <c r="A983">
        <v>77841</v>
      </c>
      <c r="B983">
        <v>1</v>
      </c>
      <c r="C983">
        <v>56</v>
      </c>
      <c r="D983">
        <v>1</v>
      </c>
      <c r="E983">
        <v>2</v>
      </c>
      <c r="G983">
        <v>2</v>
      </c>
      <c r="H983">
        <v>4</v>
      </c>
      <c r="I983">
        <v>1</v>
      </c>
      <c r="J983">
        <v>53</v>
      </c>
      <c r="K983">
        <v>1.37</v>
      </c>
      <c r="L983">
        <v>189</v>
      </c>
      <c r="M983">
        <v>4.8899999999999997</v>
      </c>
      <c r="N983">
        <v>50</v>
      </c>
      <c r="O983" s="1">
        <v>1.2924528301886793</v>
      </c>
      <c r="P983" s="2">
        <v>55.793771522552369</v>
      </c>
      <c r="Q983" s="1">
        <v>1.4422163582244669</v>
      </c>
      <c r="R983">
        <v>1</v>
      </c>
      <c r="S983">
        <v>1</v>
      </c>
      <c r="T983">
        <v>2</v>
      </c>
      <c r="U983">
        <v>7</v>
      </c>
      <c r="V983">
        <v>4</v>
      </c>
      <c r="W983">
        <v>3</v>
      </c>
      <c r="X983">
        <v>3</v>
      </c>
      <c r="Y983">
        <v>3</v>
      </c>
      <c r="Z983">
        <v>3</v>
      </c>
      <c r="AA983">
        <v>2</v>
      </c>
      <c r="AB983">
        <v>0</v>
      </c>
      <c r="AC983">
        <v>0</v>
      </c>
      <c r="AD983">
        <v>1</v>
      </c>
      <c r="AE983">
        <v>1</v>
      </c>
      <c r="AF983">
        <v>2</v>
      </c>
      <c r="AG983" s="1">
        <f t="shared" si="15"/>
        <v>-7.7547169811320815E-2</v>
      </c>
    </row>
    <row r="984" spans="1:33">
      <c r="A984">
        <v>77843</v>
      </c>
      <c r="B984">
        <v>1</v>
      </c>
      <c r="C984">
        <v>42</v>
      </c>
      <c r="D984">
        <v>1</v>
      </c>
      <c r="E984">
        <v>2</v>
      </c>
      <c r="G984">
        <v>1</v>
      </c>
      <c r="H984">
        <v>4</v>
      </c>
      <c r="I984">
        <v>5</v>
      </c>
      <c r="J984">
        <v>34</v>
      </c>
      <c r="K984">
        <v>0.88</v>
      </c>
      <c r="L984">
        <v>230</v>
      </c>
      <c r="M984">
        <v>5.95</v>
      </c>
      <c r="N984">
        <v>42</v>
      </c>
      <c r="O984" s="1">
        <v>1.0870588235294119</v>
      </c>
      <c r="P984" s="2">
        <v>40.231803355099302</v>
      </c>
      <c r="Q984" s="1">
        <v>1.0412937338966879</v>
      </c>
      <c r="R984">
        <v>2</v>
      </c>
      <c r="S984">
        <v>2</v>
      </c>
      <c r="U984">
        <v>5</v>
      </c>
      <c r="V984">
        <v>4</v>
      </c>
      <c r="W984">
        <v>2</v>
      </c>
      <c r="X984">
        <v>3</v>
      </c>
      <c r="Y984">
        <v>1</v>
      </c>
      <c r="Z984">
        <v>2</v>
      </c>
      <c r="AA984">
        <v>2</v>
      </c>
      <c r="AB984">
        <v>0</v>
      </c>
      <c r="AC984">
        <v>0</v>
      </c>
      <c r="AD984">
        <v>1</v>
      </c>
      <c r="AE984">
        <v>1</v>
      </c>
      <c r="AF984">
        <v>2</v>
      </c>
      <c r="AG984" s="1">
        <f t="shared" si="15"/>
        <v>0.20705882352941185</v>
      </c>
    </row>
    <row r="985" spans="1:33">
      <c r="A985">
        <v>77845</v>
      </c>
      <c r="B985">
        <v>1</v>
      </c>
      <c r="C985">
        <v>46</v>
      </c>
      <c r="D985">
        <v>7</v>
      </c>
      <c r="E985">
        <v>2</v>
      </c>
      <c r="G985">
        <v>1</v>
      </c>
      <c r="H985">
        <v>3</v>
      </c>
      <c r="I985">
        <v>1</v>
      </c>
      <c r="J985">
        <v>37</v>
      </c>
      <c r="K985">
        <v>0.96</v>
      </c>
      <c r="L985">
        <v>146</v>
      </c>
      <c r="M985">
        <v>3.78</v>
      </c>
      <c r="N985">
        <v>41</v>
      </c>
      <c r="O985" s="1">
        <v>1.0637837837837838</v>
      </c>
      <c r="P985" s="2">
        <v>41.598001330958539</v>
      </c>
      <c r="Q985" s="1">
        <v>1.0792994939924376</v>
      </c>
      <c r="R985">
        <v>2</v>
      </c>
      <c r="S985">
        <v>2</v>
      </c>
      <c r="U985">
        <v>15</v>
      </c>
      <c r="V985">
        <v>4</v>
      </c>
      <c r="W985">
        <v>2</v>
      </c>
      <c r="X985">
        <v>2</v>
      </c>
      <c r="Y985">
        <v>2</v>
      </c>
      <c r="Z985">
        <v>2</v>
      </c>
      <c r="AA985">
        <v>2</v>
      </c>
      <c r="AB985">
        <v>0</v>
      </c>
      <c r="AC985">
        <v>0</v>
      </c>
      <c r="AD985">
        <v>1</v>
      </c>
      <c r="AE985">
        <v>1</v>
      </c>
      <c r="AF985">
        <v>2</v>
      </c>
      <c r="AG985" s="1">
        <f t="shared" si="15"/>
        <v>0.10378378378378383</v>
      </c>
    </row>
    <row r="986" spans="1:33">
      <c r="A986">
        <v>77847</v>
      </c>
      <c r="B986">
        <v>1</v>
      </c>
      <c r="C986">
        <v>61</v>
      </c>
      <c r="D986">
        <v>4</v>
      </c>
      <c r="E986">
        <v>2</v>
      </c>
      <c r="G986">
        <v>1</v>
      </c>
      <c r="H986">
        <v>3</v>
      </c>
      <c r="I986">
        <v>1</v>
      </c>
      <c r="J986">
        <v>35</v>
      </c>
      <c r="K986">
        <v>0.91</v>
      </c>
      <c r="L986">
        <v>170</v>
      </c>
      <c r="M986">
        <v>4.4000000000000004</v>
      </c>
      <c r="N986">
        <v>44</v>
      </c>
      <c r="O986" s="1">
        <v>1.1439999999999999</v>
      </c>
      <c r="P986" s="2">
        <v>32.553570011325384</v>
      </c>
      <c r="Q986" s="1">
        <v>0.84639282029445995</v>
      </c>
      <c r="R986">
        <v>1</v>
      </c>
      <c r="S986">
        <v>1</v>
      </c>
      <c r="T986">
        <v>1</v>
      </c>
      <c r="U986">
        <v>5</v>
      </c>
      <c r="V986">
        <v>3</v>
      </c>
      <c r="W986">
        <v>0</v>
      </c>
      <c r="AA986">
        <v>0</v>
      </c>
      <c r="AB986">
        <v>0</v>
      </c>
      <c r="AC986">
        <v>0</v>
      </c>
      <c r="AD986">
        <v>2</v>
      </c>
      <c r="AE986">
        <v>1</v>
      </c>
      <c r="AF986">
        <v>2</v>
      </c>
      <c r="AG986" s="1">
        <f t="shared" si="15"/>
        <v>0.23399999999999987</v>
      </c>
    </row>
    <row r="987" spans="1:33">
      <c r="A987">
        <v>77851</v>
      </c>
      <c r="B987">
        <v>1</v>
      </c>
      <c r="C987">
        <v>45</v>
      </c>
      <c r="D987">
        <v>1</v>
      </c>
      <c r="E987">
        <v>2</v>
      </c>
      <c r="G987">
        <v>2</v>
      </c>
      <c r="H987">
        <v>4</v>
      </c>
      <c r="I987">
        <v>1</v>
      </c>
      <c r="J987">
        <v>45</v>
      </c>
      <c r="K987">
        <v>1.1599999999999999</v>
      </c>
      <c r="L987">
        <v>197</v>
      </c>
      <c r="M987">
        <v>5.09</v>
      </c>
      <c r="N987">
        <v>51</v>
      </c>
      <c r="O987" s="1">
        <v>1.3146666666666667</v>
      </c>
      <c r="P987" s="2">
        <v>55.570923432561933</v>
      </c>
      <c r="Q987" s="1">
        <v>1.4324949151504853</v>
      </c>
      <c r="R987">
        <v>1</v>
      </c>
      <c r="S987">
        <v>2</v>
      </c>
      <c r="U987">
        <v>9</v>
      </c>
      <c r="V987">
        <v>3</v>
      </c>
      <c r="W987">
        <v>2</v>
      </c>
      <c r="X987">
        <v>3</v>
      </c>
      <c r="Y987">
        <v>3</v>
      </c>
      <c r="Z987">
        <v>2</v>
      </c>
      <c r="AA987">
        <v>2</v>
      </c>
      <c r="AB987">
        <v>0</v>
      </c>
      <c r="AC987">
        <v>0</v>
      </c>
      <c r="AD987">
        <v>1</v>
      </c>
      <c r="AE987">
        <v>1</v>
      </c>
      <c r="AF987">
        <v>2</v>
      </c>
      <c r="AG987" s="1">
        <f t="shared" si="15"/>
        <v>0.15466666666666673</v>
      </c>
    </row>
    <row r="988" spans="1:33">
      <c r="A988">
        <v>77852</v>
      </c>
      <c r="B988">
        <v>1</v>
      </c>
      <c r="C988">
        <v>72</v>
      </c>
      <c r="D988">
        <v>1</v>
      </c>
      <c r="E988">
        <v>2</v>
      </c>
      <c r="G988">
        <v>2</v>
      </c>
      <c r="H988">
        <v>1</v>
      </c>
      <c r="I988">
        <v>1</v>
      </c>
      <c r="J988">
        <v>53</v>
      </c>
      <c r="K988">
        <v>1.37</v>
      </c>
      <c r="L988">
        <v>202</v>
      </c>
      <c r="M988">
        <v>5.22</v>
      </c>
      <c r="N988">
        <v>57</v>
      </c>
      <c r="O988" s="1">
        <v>1.4733962264150944</v>
      </c>
      <c r="P988" s="2">
        <v>49.900433941497731</v>
      </c>
      <c r="Q988" s="1">
        <v>1.2898791415066395</v>
      </c>
      <c r="R988">
        <v>1</v>
      </c>
      <c r="S988">
        <v>2</v>
      </c>
      <c r="U988">
        <v>3</v>
      </c>
      <c r="V988">
        <v>4</v>
      </c>
      <c r="W988">
        <v>3</v>
      </c>
      <c r="X988">
        <v>3</v>
      </c>
      <c r="Y988">
        <v>3</v>
      </c>
      <c r="Z988">
        <v>3</v>
      </c>
      <c r="AA988">
        <v>0</v>
      </c>
      <c r="AB988">
        <v>3</v>
      </c>
      <c r="AC988">
        <v>0</v>
      </c>
      <c r="AD988">
        <v>2</v>
      </c>
      <c r="AE988">
        <v>1</v>
      </c>
      <c r="AF988">
        <v>2</v>
      </c>
      <c r="AG988" s="1">
        <f t="shared" si="15"/>
        <v>0.10339622641509427</v>
      </c>
    </row>
    <row r="989" spans="1:33">
      <c r="A989">
        <v>77853</v>
      </c>
      <c r="B989">
        <v>1</v>
      </c>
      <c r="C989">
        <v>67</v>
      </c>
      <c r="D989">
        <v>6</v>
      </c>
      <c r="E989">
        <v>2</v>
      </c>
      <c r="G989">
        <v>2</v>
      </c>
      <c r="H989">
        <v>1</v>
      </c>
      <c r="I989">
        <v>1</v>
      </c>
      <c r="J989">
        <v>43</v>
      </c>
      <c r="K989">
        <v>1.1100000000000001</v>
      </c>
      <c r="L989">
        <v>207</v>
      </c>
      <c r="M989">
        <v>5.35</v>
      </c>
      <c r="N989">
        <v>44</v>
      </c>
      <c r="O989" s="1">
        <v>1.1358139534883722</v>
      </c>
      <c r="P989" s="2">
        <v>44.584140624123386</v>
      </c>
      <c r="Q989" s="1">
        <v>1.1508929323901618</v>
      </c>
      <c r="R989">
        <v>1</v>
      </c>
      <c r="S989">
        <v>2</v>
      </c>
      <c r="U989">
        <v>10</v>
      </c>
      <c r="V989">
        <v>1</v>
      </c>
      <c r="W989">
        <v>0</v>
      </c>
      <c r="AA989">
        <v>0</v>
      </c>
      <c r="AB989">
        <v>0</v>
      </c>
      <c r="AC989">
        <v>0</v>
      </c>
      <c r="AD989">
        <v>2</v>
      </c>
      <c r="AE989">
        <v>2</v>
      </c>
      <c r="AG989" s="1">
        <f t="shared" si="15"/>
        <v>2.5813953488372121E-2</v>
      </c>
    </row>
    <row r="990" spans="1:33">
      <c r="A990">
        <v>77855</v>
      </c>
      <c r="B990">
        <v>1</v>
      </c>
      <c r="C990">
        <v>23</v>
      </c>
      <c r="D990">
        <v>7</v>
      </c>
      <c r="E990">
        <v>2</v>
      </c>
      <c r="G990">
        <v>1</v>
      </c>
      <c r="H990">
        <v>5</v>
      </c>
      <c r="I990">
        <v>5</v>
      </c>
      <c r="J990">
        <v>67</v>
      </c>
      <c r="K990">
        <v>1.73</v>
      </c>
      <c r="L990">
        <v>188</v>
      </c>
      <c r="M990">
        <v>4.8600000000000003</v>
      </c>
      <c r="N990">
        <v>63</v>
      </c>
      <c r="O990" s="1">
        <v>1.6267164179104476</v>
      </c>
      <c r="P990" s="2">
        <v>66.978392341581596</v>
      </c>
      <c r="Q990" s="1">
        <v>1.7294420709094949</v>
      </c>
      <c r="R990">
        <v>1</v>
      </c>
      <c r="U990">
        <v>1</v>
      </c>
      <c r="V990">
        <v>3</v>
      </c>
      <c r="W990">
        <v>3</v>
      </c>
      <c r="X990">
        <v>3</v>
      </c>
      <c r="Y990">
        <v>3</v>
      </c>
      <c r="Z990">
        <v>3</v>
      </c>
      <c r="AA990">
        <v>1</v>
      </c>
      <c r="AB990">
        <v>0</v>
      </c>
      <c r="AC990">
        <v>0</v>
      </c>
      <c r="AD990">
        <v>1</v>
      </c>
      <c r="AE990">
        <v>1</v>
      </c>
      <c r="AF990">
        <v>2</v>
      </c>
      <c r="AG990" s="1">
        <f t="shared" si="15"/>
        <v>-0.10328358208955235</v>
      </c>
    </row>
    <row r="991" spans="1:33">
      <c r="A991">
        <v>77856</v>
      </c>
      <c r="B991">
        <v>1</v>
      </c>
      <c r="C991">
        <v>33</v>
      </c>
      <c r="D991">
        <v>7</v>
      </c>
      <c r="E991">
        <v>2</v>
      </c>
      <c r="G991">
        <v>1</v>
      </c>
      <c r="H991">
        <v>3</v>
      </c>
      <c r="I991">
        <v>5</v>
      </c>
      <c r="J991">
        <v>41</v>
      </c>
      <c r="K991">
        <v>1.06</v>
      </c>
      <c r="L991">
        <v>163</v>
      </c>
      <c r="M991">
        <v>4.22</v>
      </c>
      <c r="N991">
        <v>35</v>
      </c>
      <c r="O991" s="1">
        <v>0.90487804878048783</v>
      </c>
      <c r="P991" s="2">
        <v>44.069930615741249</v>
      </c>
      <c r="Q991" s="1">
        <v>1.1393689378703835</v>
      </c>
      <c r="R991">
        <v>1</v>
      </c>
      <c r="U991">
        <v>14</v>
      </c>
      <c r="V991">
        <v>3</v>
      </c>
      <c r="W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2</v>
      </c>
      <c r="AG991" s="1">
        <f t="shared" si="15"/>
        <v>-0.15512195121951222</v>
      </c>
    </row>
    <row r="992" spans="1:33">
      <c r="A992">
        <v>77864</v>
      </c>
      <c r="B992">
        <v>1</v>
      </c>
      <c r="C992">
        <v>40</v>
      </c>
      <c r="D992">
        <v>4</v>
      </c>
      <c r="E992">
        <v>2</v>
      </c>
      <c r="G992">
        <v>2</v>
      </c>
      <c r="H992">
        <v>3</v>
      </c>
      <c r="I992">
        <v>1</v>
      </c>
      <c r="J992">
        <v>37</v>
      </c>
      <c r="K992">
        <v>0.96</v>
      </c>
      <c r="L992">
        <v>153</v>
      </c>
      <c r="M992">
        <v>3.96</v>
      </c>
      <c r="N992">
        <v>43</v>
      </c>
      <c r="O992" s="1">
        <v>1.1156756756756756</v>
      </c>
      <c r="P992" s="2">
        <v>42.027204262963515</v>
      </c>
      <c r="Q992" s="1">
        <v>1.0904355700660804</v>
      </c>
      <c r="R992">
        <v>1</v>
      </c>
      <c r="S992">
        <v>2</v>
      </c>
      <c r="U992">
        <v>7</v>
      </c>
      <c r="V992">
        <v>1</v>
      </c>
      <c r="W992">
        <v>3</v>
      </c>
      <c r="X992">
        <v>3</v>
      </c>
      <c r="Y992">
        <v>3</v>
      </c>
      <c r="Z992">
        <v>3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2</v>
      </c>
      <c r="AG992" s="1">
        <f t="shared" si="15"/>
        <v>0.15567567567567564</v>
      </c>
    </row>
    <row r="993" spans="1:33">
      <c r="A993">
        <v>77865</v>
      </c>
      <c r="B993">
        <v>1</v>
      </c>
      <c r="C993">
        <v>38</v>
      </c>
      <c r="D993">
        <v>3</v>
      </c>
      <c r="E993">
        <v>2</v>
      </c>
      <c r="G993">
        <v>1</v>
      </c>
      <c r="H993">
        <v>3</v>
      </c>
      <c r="I993">
        <v>6</v>
      </c>
      <c r="J993">
        <v>52</v>
      </c>
      <c r="K993">
        <v>1.34</v>
      </c>
      <c r="L993">
        <v>198</v>
      </c>
      <c r="M993">
        <v>5.12</v>
      </c>
      <c r="N993">
        <v>60</v>
      </c>
      <c r="O993" s="1">
        <v>1.5461538461538462</v>
      </c>
      <c r="P993" s="2">
        <v>60.636784409100898</v>
      </c>
      <c r="Q993" s="1">
        <v>1.5625632905422155</v>
      </c>
      <c r="R993">
        <v>2</v>
      </c>
      <c r="U993">
        <v>5</v>
      </c>
      <c r="V993">
        <v>3</v>
      </c>
      <c r="W993">
        <v>3</v>
      </c>
      <c r="X993">
        <v>3</v>
      </c>
      <c r="Y993">
        <v>3</v>
      </c>
      <c r="Z993">
        <v>3</v>
      </c>
      <c r="AA993">
        <v>2</v>
      </c>
      <c r="AB993">
        <v>0</v>
      </c>
      <c r="AC993">
        <v>0</v>
      </c>
      <c r="AD993">
        <v>1</v>
      </c>
      <c r="AE993">
        <v>2</v>
      </c>
      <c r="AG993" s="1">
        <f t="shared" si="15"/>
        <v>0.20615384615384613</v>
      </c>
    </row>
    <row r="994" spans="1:33">
      <c r="A994">
        <v>77866</v>
      </c>
      <c r="B994">
        <v>1</v>
      </c>
      <c r="C994">
        <v>60</v>
      </c>
      <c r="D994">
        <v>4</v>
      </c>
      <c r="E994">
        <v>2</v>
      </c>
      <c r="G994">
        <v>1</v>
      </c>
      <c r="H994">
        <v>4</v>
      </c>
      <c r="I994">
        <v>5</v>
      </c>
      <c r="J994">
        <v>59</v>
      </c>
      <c r="K994">
        <v>1.53</v>
      </c>
      <c r="L994">
        <v>181</v>
      </c>
      <c r="M994">
        <v>4.68</v>
      </c>
      <c r="N994">
        <v>58</v>
      </c>
      <c r="O994" s="1">
        <v>1.5040677966101694</v>
      </c>
      <c r="P994" s="2">
        <v>64.149371465470551</v>
      </c>
      <c r="Q994" s="1">
        <v>1.663534548172372</v>
      </c>
      <c r="R994">
        <v>1</v>
      </c>
      <c r="S994">
        <v>2</v>
      </c>
      <c r="U994">
        <v>9</v>
      </c>
      <c r="V994">
        <v>3</v>
      </c>
      <c r="W994">
        <v>3</v>
      </c>
      <c r="X994">
        <v>3</v>
      </c>
      <c r="Y994">
        <v>3</v>
      </c>
      <c r="Z994">
        <v>3</v>
      </c>
      <c r="AA994">
        <v>3</v>
      </c>
      <c r="AB994">
        <v>30</v>
      </c>
      <c r="AC994">
        <v>0</v>
      </c>
      <c r="AD994">
        <v>1</v>
      </c>
      <c r="AE994">
        <v>1</v>
      </c>
      <c r="AF994">
        <v>2</v>
      </c>
      <c r="AG994" s="1">
        <f t="shared" si="15"/>
        <v>-2.5932203389830599E-2</v>
      </c>
    </row>
    <row r="995" spans="1:33">
      <c r="A995">
        <v>77867</v>
      </c>
      <c r="B995">
        <v>1</v>
      </c>
      <c r="C995">
        <v>68</v>
      </c>
      <c r="D995">
        <v>4</v>
      </c>
      <c r="E995">
        <v>2</v>
      </c>
      <c r="G995">
        <v>1</v>
      </c>
      <c r="H995">
        <v>1</v>
      </c>
      <c r="I995">
        <v>3</v>
      </c>
      <c r="J995">
        <v>43</v>
      </c>
      <c r="K995">
        <v>1.1100000000000001</v>
      </c>
      <c r="L995">
        <v>160</v>
      </c>
      <c r="M995">
        <v>4.1399999999999997</v>
      </c>
      <c r="N995">
        <v>51</v>
      </c>
      <c r="O995" s="1">
        <v>1.3165116279069768</v>
      </c>
      <c r="P995" s="2">
        <v>40.565400614879813</v>
      </c>
      <c r="Q995" s="1">
        <v>1.0471533647096882</v>
      </c>
      <c r="R995">
        <v>2</v>
      </c>
      <c r="S995">
        <v>1</v>
      </c>
      <c r="T995">
        <v>2</v>
      </c>
      <c r="U995">
        <v>2</v>
      </c>
      <c r="V995">
        <v>4</v>
      </c>
      <c r="W995">
        <v>2</v>
      </c>
      <c r="X995">
        <v>3</v>
      </c>
      <c r="Y995">
        <v>3</v>
      </c>
      <c r="Z995">
        <v>3</v>
      </c>
      <c r="AA995">
        <v>1</v>
      </c>
      <c r="AB995">
        <v>0</v>
      </c>
      <c r="AC995">
        <v>0</v>
      </c>
      <c r="AD995">
        <v>2</v>
      </c>
      <c r="AE995">
        <v>1</v>
      </c>
      <c r="AF995">
        <v>2</v>
      </c>
      <c r="AG995" s="1">
        <f t="shared" si="15"/>
        <v>0.20651162790697675</v>
      </c>
    </row>
    <row r="996" spans="1:33">
      <c r="A996">
        <v>77870</v>
      </c>
      <c r="B996">
        <v>1</v>
      </c>
      <c r="C996">
        <v>76</v>
      </c>
      <c r="D996">
        <v>1</v>
      </c>
      <c r="E996">
        <v>2</v>
      </c>
      <c r="G996">
        <v>1</v>
      </c>
      <c r="H996">
        <v>1</v>
      </c>
      <c r="I996">
        <v>1</v>
      </c>
      <c r="J996">
        <v>29</v>
      </c>
      <c r="K996">
        <v>0.75</v>
      </c>
      <c r="L996">
        <v>157</v>
      </c>
      <c r="M996">
        <v>4.0599999999999996</v>
      </c>
      <c r="N996">
        <v>31</v>
      </c>
      <c r="O996" s="1">
        <v>0.80172413793103448</v>
      </c>
      <c r="P996" s="2">
        <v>35.612225913997619</v>
      </c>
      <c r="Q996" s="1">
        <v>0.92100584260338669</v>
      </c>
      <c r="R996">
        <v>1</v>
      </c>
      <c r="S996">
        <v>2</v>
      </c>
      <c r="U996">
        <v>4</v>
      </c>
      <c r="V996">
        <v>3</v>
      </c>
      <c r="W996">
        <v>1</v>
      </c>
      <c r="AA996">
        <v>0</v>
      </c>
      <c r="AB996">
        <v>0</v>
      </c>
      <c r="AC996">
        <v>1</v>
      </c>
      <c r="AD996">
        <v>1</v>
      </c>
      <c r="AE996">
        <v>1</v>
      </c>
      <c r="AF996">
        <v>2</v>
      </c>
      <c r="AG996" s="1">
        <f t="shared" si="15"/>
        <v>5.1724137931034475E-2</v>
      </c>
    </row>
    <row r="997" spans="1:33">
      <c r="A997">
        <v>77874</v>
      </c>
      <c r="B997">
        <v>1</v>
      </c>
      <c r="C997">
        <v>52</v>
      </c>
      <c r="D997">
        <v>3</v>
      </c>
      <c r="E997">
        <v>1</v>
      </c>
      <c r="F997">
        <v>1</v>
      </c>
      <c r="G997">
        <v>1</v>
      </c>
      <c r="H997">
        <v>3</v>
      </c>
      <c r="I997">
        <v>3</v>
      </c>
      <c r="J997">
        <v>39</v>
      </c>
      <c r="K997">
        <v>1.01</v>
      </c>
      <c r="L997">
        <v>276</v>
      </c>
      <c r="M997">
        <v>7.14</v>
      </c>
      <c r="N997">
        <v>37</v>
      </c>
      <c r="O997" s="1">
        <v>0.95820512820512815</v>
      </c>
      <c r="P997" s="2">
        <v>43.994382774513127</v>
      </c>
      <c r="Q997" s="1">
        <v>1.1393417077502117</v>
      </c>
      <c r="R997">
        <v>2</v>
      </c>
      <c r="S997">
        <v>1</v>
      </c>
      <c r="T997">
        <v>3</v>
      </c>
      <c r="U997">
        <v>2</v>
      </c>
      <c r="V997">
        <v>4</v>
      </c>
      <c r="W997">
        <v>1</v>
      </c>
      <c r="AB997">
        <v>1</v>
      </c>
      <c r="AC997">
        <v>0</v>
      </c>
      <c r="AD997">
        <v>1</v>
      </c>
      <c r="AE997">
        <v>1</v>
      </c>
      <c r="AF997">
        <v>2</v>
      </c>
      <c r="AG997" s="1">
        <f t="shared" si="15"/>
        <v>-5.1794871794871855E-2</v>
      </c>
    </row>
    <row r="998" spans="1:33">
      <c r="A998">
        <v>77880</v>
      </c>
      <c r="B998">
        <v>1</v>
      </c>
      <c r="C998">
        <v>63</v>
      </c>
      <c r="D998">
        <v>1</v>
      </c>
      <c r="E998">
        <v>2</v>
      </c>
      <c r="G998">
        <v>1</v>
      </c>
      <c r="H998">
        <v>4</v>
      </c>
      <c r="I998">
        <v>1</v>
      </c>
      <c r="J998">
        <v>35</v>
      </c>
      <c r="K998">
        <v>0.91</v>
      </c>
      <c r="L998">
        <v>240</v>
      </c>
      <c r="M998">
        <v>6.21</v>
      </c>
      <c r="N998">
        <v>41</v>
      </c>
      <c r="O998" s="1">
        <v>1.0660000000000001</v>
      </c>
      <c r="P998" s="2">
        <v>40.89418412229923</v>
      </c>
      <c r="Q998" s="1">
        <v>1.06324878717978</v>
      </c>
      <c r="R998">
        <v>1</v>
      </c>
      <c r="S998">
        <v>2</v>
      </c>
      <c r="U998">
        <v>8</v>
      </c>
      <c r="V998">
        <v>3</v>
      </c>
      <c r="W998">
        <v>3</v>
      </c>
      <c r="X998">
        <v>3</v>
      </c>
      <c r="Y998">
        <v>3</v>
      </c>
      <c r="Z998">
        <v>3</v>
      </c>
      <c r="AA998">
        <v>0</v>
      </c>
      <c r="AB998">
        <v>1</v>
      </c>
      <c r="AC998">
        <v>0</v>
      </c>
      <c r="AD998">
        <v>2</v>
      </c>
      <c r="AE998">
        <v>1</v>
      </c>
      <c r="AF998">
        <v>2</v>
      </c>
      <c r="AG998" s="1">
        <f t="shared" si="15"/>
        <v>0.15600000000000003</v>
      </c>
    </row>
    <row r="999" spans="1:33">
      <c r="A999">
        <v>77888</v>
      </c>
      <c r="B999">
        <v>1</v>
      </c>
      <c r="C999">
        <v>75</v>
      </c>
      <c r="D999">
        <v>6</v>
      </c>
      <c r="E999">
        <v>2</v>
      </c>
      <c r="G999">
        <v>2</v>
      </c>
      <c r="H999">
        <v>5</v>
      </c>
      <c r="I999">
        <v>1</v>
      </c>
      <c r="J999">
        <v>67</v>
      </c>
      <c r="K999">
        <v>1.73</v>
      </c>
      <c r="L999">
        <v>163</v>
      </c>
      <c r="M999">
        <v>4.22</v>
      </c>
      <c r="N999">
        <v>67</v>
      </c>
      <c r="O999" s="1">
        <v>1.73</v>
      </c>
      <c r="P999" s="2">
        <v>69.028106822133338</v>
      </c>
      <c r="Q999" s="1">
        <v>1.7823675343625474</v>
      </c>
      <c r="R999">
        <v>2</v>
      </c>
      <c r="S999">
        <v>2</v>
      </c>
      <c r="U999">
        <v>7</v>
      </c>
      <c r="V999">
        <v>3</v>
      </c>
      <c r="W999">
        <v>0</v>
      </c>
      <c r="X999">
        <v>2</v>
      </c>
      <c r="Y999">
        <v>2</v>
      </c>
      <c r="Z999">
        <v>2</v>
      </c>
      <c r="AB999">
        <v>0</v>
      </c>
      <c r="AC999">
        <v>0</v>
      </c>
      <c r="AD999">
        <v>1</v>
      </c>
      <c r="AE999">
        <v>1</v>
      </c>
      <c r="AF999">
        <v>2</v>
      </c>
      <c r="AG999" s="1">
        <f t="shared" si="15"/>
        <v>0</v>
      </c>
    </row>
    <row r="1000" spans="1:33">
      <c r="A1000">
        <v>77889</v>
      </c>
      <c r="B1000">
        <v>1</v>
      </c>
      <c r="C1000">
        <v>38</v>
      </c>
      <c r="D1000">
        <v>4</v>
      </c>
      <c r="E1000">
        <v>2</v>
      </c>
      <c r="G1000">
        <v>1</v>
      </c>
      <c r="H1000">
        <v>3</v>
      </c>
      <c r="I1000">
        <v>5</v>
      </c>
      <c r="J1000">
        <v>79</v>
      </c>
      <c r="K1000">
        <v>2.04</v>
      </c>
      <c r="L1000">
        <v>249</v>
      </c>
      <c r="M1000">
        <v>6.44</v>
      </c>
      <c r="N1000">
        <v>82</v>
      </c>
      <c r="O1000" s="1">
        <v>2.1174683544303798</v>
      </c>
      <c r="P1000" s="2">
        <v>85.182213276431668</v>
      </c>
      <c r="Q1000" s="1">
        <v>2.1996419630876027</v>
      </c>
      <c r="R1000">
        <v>2</v>
      </c>
      <c r="U1000">
        <v>6</v>
      </c>
      <c r="V1000">
        <v>3</v>
      </c>
      <c r="W1000">
        <v>1</v>
      </c>
      <c r="X1000">
        <v>3</v>
      </c>
      <c r="Y1000">
        <v>3</v>
      </c>
      <c r="Z1000">
        <v>3</v>
      </c>
      <c r="AA1000">
        <v>5</v>
      </c>
      <c r="AB1000">
        <v>2</v>
      </c>
      <c r="AC1000">
        <v>0</v>
      </c>
      <c r="AD1000">
        <v>1</v>
      </c>
      <c r="AE1000">
        <v>2</v>
      </c>
      <c r="AG1000" s="1">
        <f t="shared" si="15"/>
        <v>7.7468354430379804E-2</v>
      </c>
    </row>
    <row r="1001" spans="1:33">
      <c r="A1001">
        <v>77892</v>
      </c>
      <c r="B1001">
        <v>1</v>
      </c>
      <c r="C1001">
        <v>80</v>
      </c>
      <c r="D1001">
        <v>3</v>
      </c>
      <c r="E1001">
        <v>1</v>
      </c>
      <c r="F1001">
        <v>2</v>
      </c>
      <c r="G1001">
        <v>1</v>
      </c>
      <c r="H1001">
        <v>3</v>
      </c>
      <c r="I1001">
        <v>1</v>
      </c>
      <c r="J1001">
        <v>67</v>
      </c>
      <c r="K1001">
        <v>1.73</v>
      </c>
      <c r="L1001">
        <v>154</v>
      </c>
      <c r="M1001">
        <v>3.98</v>
      </c>
      <c r="N1001">
        <v>73</v>
      </c>
      <c r="O1001" s="1">
        <v>1.8849253731343283</v>
      </c>
      <c r="P1001" s="2">
        <v>69.006151117036495</v>
      </c>
      <c r="Q1001" s="1">
        <v>1.7818006183951216</v>
      </c>
      <c r="R1001">
        <v>1</v>
      </c>
      <c r="S1001">
        <v>1</v>
      </c>
      <c r="T1001">
        <v>2</v>
      </c>
      <c r="U1001">
        <v>10</v>
      </c>
      <c r="V1001">
        <v>3</v>
      </c>
      <c r="W1001">
        <v>0</v>
      </c>
      <c r="X1001">
        <v>3</v>
      </c>
      <c r="Y1001">
        <v>3</v>
      </c>
      <c r="Z1001">
        <v>2</v>
      </c>
      <c r="AA1001">
        <v>0</v>
      </c>
      <c r="AB1001">
        <v>0</v>
      </c>
      <c r="AC1001">
        <v>12</v>
      </c>
      <c r="AD1001">
        <v>1</v>
      </c>
      <c r="AE1001">
        <v>1</v>
      </c>
      <c r="AF1001">
        <v>2</v>
      </c>
      <c r="AG1001" s="1">
        <f t="shared" si="15"/>
        <v>0.1549253731343283</v>
      </c>
    </row>
    <row r="1002" spans="1:33">
      <c r="A1002">
        <v>77893</v>
      </c>
      <c r="B1002">
        <v>1</v>
      </c>
      <c r="C1002">
        <v>24</v>
      </c>
      <c r="D1002">
        <v>6</v>
      </c>
      <c r="E1002">
        <v>2</v>
      </c>
      <c r="G1002">
        <v>2</v>
      </c>
      <c r="H1002">
        <v>3</v>
      </c>
      <c r="I1002">
        <v>5</v>
      </c>
      <c r="J1002">
        <v>36</v>
      </c>
      <c r="K1002">
        <v>0.93</v>
      </c>
      <c r="L1002">
        <v>216</v>
      </c>
      <c r="M1002">
        <v>5.59</v>
      </c>
      <c r="N1002">
        <v>35</v>
      </c>
      <c r="O1002" s="1">
        <v>0.90416666666666679</v>
      </c>
      <c r="P1002" s="2">
        <v>43.456363061835091</v>
      </c>
      <c r="Q1002" s="1">
        <v>1.12262271243074</v>
      </c>
      <c r="R1002">
        <v>1</v>
      </c>
      <c r="U1002">
        <v>3</v>
      </c>
      <c r="V1002">
        <v>3</v>
      </c>
      <c r="W1002">
        <v>0</v>
      </c>
      <c r="AA1002">
        <v>0</v>
      </c>
      <c r="AB1002">
        <v>6</v>
      </c>
      <c r="AC1002">
        <v>0</v>
      </c>
      <c r="AD1002">
        <v>1</v>
      </c>
      <c r="AE1002">
        <v>2</v>
      </c>
      <c r="AG1002" s="1">
        <f t="shared" si="15"/>
        <v>-2.5833333333333264E-2</v>
      </c>
    </row>
    <row r="1003" spans="1:33">
      <c r="A1003">
        <v>77898</v>
      </c>
      <c r="B1003">
        <v>1</v>
      </c>
      <c r="C1003">
        <v>40</v>
      </c>
      <c r="D1003">
        <v>4</v>
      </c>
      <c r="E1003">
        <v>2</v>
      </c>
      <c r="G1003">
        <v>1</v>
      </c>
      <c r="H1003">
        <v>4</v>
      </c>
      <c r="I1003">
        <v>6</v>
      </c>
      <c r="J1003">
        <v>70</v>
      </c>
      <c r="K1003">
        <v>1.81</v>
      </c>
      <c r="L1003">
        <v>362</v>
      </c>
      <c r="M1003">
        <v>9.36</v>
      </c>
      <c r="N1003">
        <v>78</v>
      </c>
      <c r="O1003" s="1">
        <v>2.0168571428571429</v>
      </c>
      <c r="P1003" s="2">
        <v>72.045044388046023</v>
      </c>
      <c r="Q1003" s="1">
        <v>1.8628790048909045</v>
      </c>
      <c r="R1003">
        <v>2</v>
      </c>
      <c r="S1003">
        <v>2</v>
      </c>
      <c r="U1003">
        <v>5</v>
      </c>
      <c r="V1003">
        <v>4</v>
      </c>
      <c r="W1003">
        <v>3</v>
      </c>
      <c r="X1003">
        <v>3</v>
      </c>
      <c r="Y1003">
        <v>3</v>
      </c>
      <c r="Z1003">
        <v>3</v>
      </c>
      <c r="AB1003">
        <v>0</v>
      </c>
      <c r="AC1003">
        <v>0</v>
      </c>
      <c r="AD1003">
        <v>1</v>
      </c>
      <c r="AE1003">
        <v>2</v>
      </c>
      <c r="AG1003" s="1">
        <f t="shared" si="15"/>
        <v>0.20685714285714285</v>
      </c>
    </row>
    <row r="1004" spans="1:33">
      <c r="A1004">
        <v>77900</v>
      </c>
      <c r="B1004">
        <v>1</v>
      </c>
      <c r="C1004">
        <v>56</v>
      </c>
      <c r="D1004">
        <v>3</v>
      </c>
      <c r="E1004">
        <v>2</v>
      </c>
      <c r="G1004">
        <v>1</v>
      </c>
      <c r="H1004">
        <v>3</v>
      </c>
      <c r="I1004">
        <v>1</v>
      </c>
      <c r="J1004">
        <v>84</v>
      </c>
      <c r="K1004">
        <v>2.17</v>
      </c>
      <c r="L1004">
        <v>204</v>
      </c>
      <c r="M1004">
        <v>5.28</v>
      </c>
      <c r="N1004">
        <v>93</v>
      </c>
      <c r="O1004" s="1">
        <v>2.4024999999999999</v>
      </c>
      <c r="P1004" s="2">
        <v>88.460000818789155</v>
      </c>
      <c r="Q1004" s="1">
        <v>2.2852166878187199</v>
      </c>
      <c r="R1004">
        <v>1</v>
      </c>
      <c r="S1004">
        <v>2</v>
      </c>
      <c r="U1004">
        <v>15</v>
      </c>
      <c r="V1004">
        <v>3</v>
      </c>
      <c r="W1004">
        <v>2</v>
      </c>
      <c r="X1004">
        <v>3</v>
      </c>
      <c r="Y1004">
        <v>3</v>
      </c>
      <c r="Z1004">
        <v>3</v>
      </c>
      <c r="AA1004">
        <v>2</v>
      </c>
      <c r="AB1004">
        <v>0</v>
      </c>
      <c r="AC1004">
        <v>0</v>
      </c>
      <c r="AD1004">
        <v>1</v>
      </c>
      <c r="AE1004">
        <v>1</v>
      </c>
      <c r="AF1004">
        <v>2</v>
      </c>
      <c r="AG1004" s="1">
        <f t="shared" si="15"/>
        <v>0.23249999999999993</v>
      </c>
    </row>
    <row r="1005" spans="1:33">
      <c r="A1005">
        <v>77906</v>
      </c>
      <c r="B1005">
        <v>1</v>
      </c>
      <c r="C1005">
        <v>61</v>
      </c>
      <c r="D1005">
        <v>4</v>
      </c>
      <c r="E1005">
        <v>2</v>
      </c>
      <c r="G1005">
        <v>1</v>
      </c>
      <c r="H1005">
        <v>2</v>
      </c>
      <c r="I1005">
        <v>3</v>
      </c>
      <c r="J1005">
        <v>81</v>
      </c>
      <c r="K1005">
        <v>2.09</v>
      </c>
      <c r="L1005">
        <v>210</v>
      </c>
      <c r="M1005">
        <v>5.43</v>
      </c>
      <c r="N1005">
        <v>82</v>
      </c>
      <c r="O1005" s="1">
        <v>2.1158024691358026</v>
      </c>
      <c r="P1005" s="2">
        <v>82.602480380977369</v>
      </c>
      <c r="Q1005" s="1">
        <v>2.1313479505708974</v>
      </c>
      <c r="R1005">
        <v>2</v>
      </c>
      <c r="S1005">
        <v>2</v>
      </c>
      <c r="U1005">
        <v>2</v>
      </c>
      <c r="V1005">
        <v>4</v>
      </c>
      <c r="W1005">
        <v>3</v>
      </c>
      <c r="X1005">
        <v>3</v>
      </c>
      <c r="Y1005">
        <v>3</v>
      </c>
      <c r="Z1005">
        <v>3</v>
      </c>
      <c r="AA1005">
        <v>1</v>
      </c>
      <c r="AB1005">
        <v>0</v>
      </c>
      <c r="AC1005">
        <v>0</v>
      </c>
      <c r="AD1005">
        <v>1</v>
      </c>
      <c r="AE1005">
        <v>1</v>
      </c>
      <c r="AF1005">
        <v>2</v>
      </c>
      <c r="AG1005" s="1">
        <f t="shared" si="15"/>
        <v>2.5802469135802752E-2</v>
      </c>
    </row>
    <row r="1006" spans="1:33">
      <c r="A1006">
        <v>77931</v>
      </c>
      <c r="B1006">
        <v>1</v>
      </c>
      <c r="C1006">
        <v>36</v>
      </c>
      <c r="D1006">
        <v>2</v>
      </c>
      <c r="E1006">
        <v>2</v>
      </c>
      <c r="G1006">
        <v>2</v>
      </c>
      <c r="H1006">
        <v>3</v>
      </c>
      <c r="I1006">
        <v>1</v>
      </c>
      <c r="J1006">
        <v>49</v>
      </c>
      <c r="K1006">
        <v>1.27</v>
      </c>
      <c r="L1006">
        <v>208</v>
      </c>
      <c r="M1006">
        <v>5.38</v>
      </c>
      <c r="N1006">
        <v>51</v>
      </c>
      <c r="O1006" s="1">
        <v>1.3218367346938775</v>
      </c>
      <c r="P1006" s="2">
        <v>42.124912637715951</v>
      </c>
      <c r="Q1006" s="1">
        <v>1.0918089602020258</v>
      </c>
      <c r="R1006">
        <v>2</v>
      </c>
      <c r="U1006">
        <v>13</v>
      </c>
      <c r="V1006">
        <v>1</v>
      </c>
      <c r="W1006">
        <v>3</v>
      </c>
      <c r="X1006">
        <v>3</v>
      </c>
      <c r="Y1006">
        <v>3</v>
      </c>
      <c r="Z1006">
        <v>3</v>
      </c>
      <c r="AB1006">
        <v>0</v>
      </c>
      <c r="AC1006">
        <v>0</v>
      </c>
      <c r="AD1006">
        <v>1</v>
      </c>
      <c r="AE1006">
        <v>1</v>
      </c>
      <c r="AF1006">
        <v>2</v>
      </c>
      <c r="AG1006" s="1">
        <f t="shared" si="15"/>
        <v>5.1836734693877506E-2</v>
      </c>
    </row>
    <row r="1007" spans="1:33">
      <c r="A1007">
        <v>77932</v>
      </c>
      <c r="B1007">
        <v>1</v>
      </c>
      <c r="C1007">
        <v>28</v>
      </c>
      <c r="D1007">
        <v>6</v>
      </c>
      <c r="E1007">
        <v>2</v>
      </c>
      <c r="G1007">
        <v>1</v>
      </c>
      <c r="H1007">
        <v>5</v>
      </c>
      <c r="I1007">
        <v>5</v>
      </c>
      <c r="J1007">
        <v>63</v>
      </c>
      <c r="K1007">
        <v>1.63</v>
      </c>
      <c r="L1007">
        <v>166</v>
      </c>
      <c r="M1007">
        <v>4.29</v>
      </c>
      <c r="N1007">
        <v>69</v>
      </c>
      <c r="O1007" s="1">
        <v>1.7852380952380953</v>
      </c>
      <c r="P1007" s="2">
        <v>67.526626209446675</v>
      </c>
      <c r="Q1007" s="1">
        <v>1.7471174717682234</v>
      </c>
      <c r="R1007">
        <v>2</v>
      </c>
      <c r="U1007">
        <v>7</v>
      </c>
      <c r="V1007">
        <v>4</v>
      </c>
      <c r="W1007">
        <v>1</v>
      </c>
      <c r="AA1007">
        <v>3</v>
      </c>
      <c r="AB1007">
        <v>0</v>
      </c>
      <c r="AC1007">
        <v>0</v>
      </c>
      <c r="AD1007">
        <v>1</v>
      </c>
      <c r="AE1007">
        <v>1</v>
      </c>
      <c r="AF1007">
        <v>2</v>
      </c>
      <c r="AG1007" s="1">
        <f t="shared" si="15"/>
        <v>0.1552380952380954</v>
      </c>
    </row>
    <row r="1008" spans="1:33">
      <c r="A1008">
        <v>77938</v>
      </c>
      <c r="B1008">
        <v>1</v>
      </c>
      <c r="C1008">
        <v>72</v>
      </c>
      <c r="D1008">
        <v>6</v>
      </c>
      <c r="E1008">
        <v>2</v>
      </c>
      <c r="G1008">
        <v>2</v>
      </c>
      <c r="H1008">
        <v>5</v>
      </c>
      <c r="I1008">
        <v>1</v>
      </c>
      <c r="J1008">
        <v>31</v>
      </c>
      <c r="K1008">
        <v>0.8</v>
      </c>
      <c r="L1008">
        <v>122</v>
      </c>
      <c r="M1008">
        <v>3.15</v>
      </c>
      <c r="N1008">
        <v>35</v>
      </c>
      <c r="O1008" s="1">
        <v>0.90322580645161288</v>
      </c>
      <c r="P1008" s="2">
        <v>40.485818163111645</v>
      </c>
      <c r="Q1008" s="1">
        <v>1.0447953074351393</v>
      </c>
      <c r="R1008">
        <v>1</v>
      </c>
      <c r="S1008">
        <v>2</v>
      </c>
      <c r="U1008">
        <v>8</v>
      </c>
      <c r="V1008">
        <v>2</v>
      </c>
      <c r="W1008">
        <v>3</v>
      </c>
      <c r="X1008">
        <v>3</v>
      </c>
      <c r="Y1008">
        <v>3</v>
      </c>
      <c r="Z1008">
        <v>3</v>
      </c>
      <c r="AA1008">
        <v>0</v>
      </c>
      <c r="AB1008">
        <v>1</v>
      </c>
      <c r="AC1008">
        <v>0</v>
      </c>
      <c r="AD1008">
        <v>1</v>
      </c>
      <c r="AE1008">
        <v>1</v>
      </c>
      <c r="AF1008">
        <v>2</v>
      </c>
      <c r="AG1008" s="1">
        <f t="shared" si="15"/>
        <v>0.10322580645161283</v>
      </c>
    </row>
    <row r="1009" spans="1:33">
      <c r="A1009">
        <v>77941</v>
      </c>
      <c r="B1009">
        <v>1</v>
      </c>
      <c r="C1009">
        <v>50</v>
      </c>
      <c r="D1009">
        <v>4</v>
      </c>
      <c r="E1009">
        <v>2</v>
      </c>
      <c r="G1009">
        <v>1</v>
      </c>
      <c r="H1009">
        <v>3</v>
      </c>
      <c r="I1009">
        <v>4</v>
      </c>
      <c r="J1009">
        <v>59</v>
      </c>
      <c r="K1009">
        <v>1.53</v>
      </c>
      <c r="L1009">
        <v>194</v>
      </c>
      <c r="M1009">
        <v>5.0199999999999996</v>
      </c>
      <c r="N1009">
        <v>55</v>
      </c>
      <c r="O1009" s="1">
        <v>1.4262711864406781</v>
      </c>
      <c r="P1009" s="2">
        <v>60.618664696074156</v>
      </c>
      <c r="Q1009" s="1">
        <v>1.5719755421185333</v>
      </c>
      <c r="R1009">
        <v>2</v>
      </c>
      <c r="S1009">
        <v>2</v>
      </c>
      <c r="U1009">
        <v>3</v>
      </c>
      <c r="V1009">
        <v>3</v>
      </c>
      <c r="W1009">
        <v>2</v>
      </c>
      <c r="X1009">
        <v>3</v>
      </c>
      <c r="Y1009">
        <v>3</v>
      </c>
      <c r="Z1009">
        <v>2</v>
      </c>
      <c r="AA1009">
        <v>4</v>
      </c>
      <c r="AB1009">
        <v>0</v>
      </c>
      <c r="AC1009">
        <v>0</v>
      </c>
      <c r="AD1009">
        <v>1</v>
      </c>
      <c r="AE1009">
        <v>1</v>
      </c>
      <c r="AF1009">
        <v>2</v>
      </c>
      <c r="AG1009" s="1">
        <f t="shared" si="15"/>
        <v>-0.10372881355932195</v>
      </c>
    </row>
    <row r="1010" spans="1:33">
      <c r="A1010">
        <v>77943</v>
      </c>
      <c r="B1010">
        <v>1</v>
      </c>
      <c r="C1010">
        <v>38</v>
      </c>
      <c r="D1010">
        <v>6</v>
      </c>
      <c r="E1010">
        <v>2</v>
      </c>
      <c r="G1010">
        <v>2</v>
      </c>
      <c r="H1010">
        <v>5</v>
      </c>
      <c r="I1010">
        <v>1</v>
      </c>
      <c r="J1010">
        <v>52</v>
      </c>
      <c r="K1010">
        <v>1.34</v>
      </c>
      <c r="L1010">
        <v>210</v>
      </c>
      <c r="M1010">
        <v>5.43</v>
      </c>
      <c r="N1010">
        <v>55</v>
      </c>
      <c r="O1010" s="1">
        <v>1.4173076923076924</v>
      </c>
      <c r="P1010" s="2">
        <v>52.161318198486363</v>
      </c>
      <c r="Q1010" s="1">
        <v>1.3441570458840717</v>
      </c>
      <c r="R1010">
        <v>2</v>
      </c>
      <c r="U1010">
        <v>15</v>
      </c>
      <c r="V1010">
        <v>2</v>
      </c>
      <c r="W1010">
        <v>2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2</v>
      </c>
      <c r="AG1010" s="1">
        <f t="shared" si="15"/>
        <v>7.7307692307692299E-2</v>
      </c>
    </row>
    <row r="1011" spans="1:33">
      <c r="A1011">
        <v>77950</v>
      </c>
      <c r="B1011">
        <v>1</v>
      </c>
      <c r="C1011">
        <v>80</v>
      </c>
      <c r="D1011">
        <v>1</v>
      </c>
      <c r="E1011">
        <v>1</v>
      </c>
      <c r="F1011">
        <v>1</v>
      </c>
      <c r="G1011">
        <v>1</v>
      </c>
      <c r="H1011">
        <v>5</v>
      </c>
      <c r="I1011">
        <v>1</v>
      </c>
      <c r="J1011">
        <v>65</v>
      </c>
      <c r="K1011">
        <v>1.68</v>
      </c>
      <c r="L1011">
        <v>176</v>
      </c>
      <c r="M1011">
        <v>4.55</v>
      </c>
      <c r="N1011">
        <v>63</v>
      </c>
      <c r="O1011" s="1">
        <v>1.6283076923076922</v>
      </c>
      <c r="P1011" s="2">
        <v>66.842201306290249</v>
      </c>
      <c r="Q1011" s="1">
        <v>1.7276138183779632</v>
      </c>
      <c r="R1011">
        <v>1</v>
      </c>
      <c r="S1011">
        <v>1</v>
      </c>
      <c r="T1011">
        <v>2</v>
      </c>
      <c r="U1011">
        <v>15</v>
      </c>
      <c r="V1011">
        <v>1</v>
      </c>
      <c r="W1011">
        <v>2</v>
      </c>
      <c r="AA1011">
        <v>1</v>
      </c>
      <c r="AB1011">
        <v>0</v>
      </c>
      <c r="AC1011">
        <v>0</v>
      </c>
      <c r="AD1011">
        <v>1</v>
      </c>
      <c r="AE1011">
        <v>1</v>
      </c>
      <c r="AF1011">
        <v>2</v>
      </c>
      <c r="AG1011" s="1">
        <f t="shared" si="15"/>
        <v>-5.1692307692307704E-2</v>
      </c>
    </row>
    <row r="1012" spans="1:33">
      <c r="A1012">
        <v>77952</v>
      </c>
      <c r="B1012">
        <v>1</v>
      </c>
      <c r="C1012">
        <v>27</v>
      </c>
      <c r="D1012">
        <v>6</v>
      </c>
      <c r="E1012">
        <v>2</v>
      </c>
      <c r="G1012">
        <v>2</v>
      </c>
      <c r="H1012">
        <v>5</v>
      </c>
      <c r="I1012">
        <v>1</v>
      </c>
      <c r="J1012">
        <v>42</v>
      </c>
      <c r="K1012">
        <v>1.0900000000000001</v>
      </c>
      <c r="L1012">
        <v>160</v>
      </c>
      <c r="M1012">
        <v>4.1399999999999997</v>
      </c>
      <c r="N1012">
        <v>51</v>
      </c>
      <c r="O1012" s="1">
        <v>1.3235714285714286</v>
      </c>
      <c r="P1012" s="2">
        <v>41.102599497769305</v>
      </c>
      <c r="Q1012" s="1">
        <v>1.0667103202992512</v>
      </c>
      <c r="R1012">
        <v>1</v>
      </c>
      <c r="U1012">
        <v>14</v>
      </c>
      <c r="V1012">
        <v>2</v>
      </c>
      <c r="W1012">
        <v>3</v>
      </c>
      <c r="X1012">
        <v>1</v>
      </c>
      <c r="Y1012">
        <v>0</v>
      </c>
      <c r="Z1012">
        <v>3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 s="1">
        <f t="shared" si="15"/>
        <v>0.23357142857142854</v>
      </c>
    </row>
    <row r="1013" spans="1:33">
      <c r="A1013">
        <v>77959</v>
      </c>
      <c r="B1013">
        <v>1</v>
      </c>
      <c r="C1013">
        <v>44</v>
      </c>
      <c r="D1013">
        <v>1</v>
      </c>
      <c r="E1013">
        <v>2</v>
      </c>
      <c r="G1013">
        <v>1</v>
      </c>
      <c r="H1013">
        <v>4</v>
      </c>
      <c r="I1013">
        <v>5</v>
      </c>
      <c r="J1013">
        <v>45</v>
      </c>
      <c r="K1013">
        <v>1.1599999999999999</v>
      </c>
      <c r="L1013">
        <v>123</v>
      </c>
      <c r="M1013">
        <v>3.18</v>
      </c>
      <c r="N1013">
        <v>53</v>
      </c>
      <c r="O1013" s="1">
        <v>1.3662222222222222</v>
      </c>
      <c r="P1013" s="2">
        <v>51.643903460393702</v>
      </c>
      <c r="Q1013" s="1">
        <v>1.3312650669790376</v>
      </c>
      <c r="R1013">
        <v>1</v>
      </c>
      <c r="S1013">
        <v>1</v>
      </c>
      <c r="T1013">
        <v>9</v>
      </c>
      <c r="U1013">
        <v>6</v>
      </c>
      <c r="V1013">
        <v>4</v>
      </c>
      <c r="W1013">
        <v>3</v>
      </c>
      <c r="X1013">
        <v>3</v>
      </c>
      <c r="Y1013">
        <v>3</v>
      </c>
      <c r="Z1013">
        <v>3</v>
      </c>
      <c r="AA1013">
        <v>3</v>
      </c>
      <c r="AB1013">
        <v>0</v>
      </c>
      <c r="AC1013">
        <v>0</v>
      </c>
      <c r="AD1013">
        <v>1</v>
      </c>
      <c r="AE1013">
        <v>1</v>
      </c>
      <c r="AF1013">
        <v>1</v>
      </c>
      <c r="AG1013" s="1">
        <f t="shared" si="15"/>
        <v>0.20622222222222231</v>
      </c>
    </row>
    <row r="1014" spans="1:33">
      <c r="A1014">
        <v>77963</v>
      </c>
      <c r="B1014">
        <v>1</v>
      </c>
      <c r="C1014">
        <v>32</v>
      </c>
      <c r="D1014">
        <v>3</v>
      </c>
      <c r="E1014">
        <v>1</v>
      </c>
      <c r="F1014">
        <v>1</v>
      </c>
      <c r="G1014">
        <v>1</v>
      </c>
      <c r="H1014">
        <v>5</v>
      </c>
      <c r="I1014">
        <v>1</v>
      </c>
      <c r="J1014">
        <v>23</v>
      </c>
      <c r="K1014">
        <v>0.59</v>
      </c>
      <c r="L1014">
        <v>251</v>
      </c>
      <c r="M1014">
        <v>6.49</v>
      </c>
      <c r="N1014">
        <v>20</v>
      </c>
      <c r="O1014" s="1">
        <v>0.51304347826086949</v>
      </c>
      <c r="P1014" s="2">
        <v>24.342845033656598</v>
      </c>
      <c r="Q1014" s="1">
        <v>0.6244468943416257</v>
      </c>
      <c r="R1014">
        <v>1</v>
      </c>
      <c r="U1014">
        <v>14</v>
      </c>
      <c r="V1014">
        <v>3</v>
      </c>
      <c r="W1014">
        <v>2</v>
      </c>
      <c r="X1014">
        <v>3</v>
      </c>
      <c r="Y1014">
        <v>2</v>
      </c>
      <c r="Z1014">
        <v>2</v>
      </c>
      <c r="AA1014">
        <v>3</v>
      </c>
      <c r="AB1014">
        <v>12</v>
      </c>
      <c r="AC1014">
        <v>120</v>
      </c>
      <c r="AD1014">
        <v>1</v>
      </c>
      <c r="AE1014">
        <v>1</v>
      </c>
      <c r="AF1014">
        <v>2</v>
      </c>
      <c r="AG1014" s="1">
        <f t="shared" si="15"/>
        <v>-7.6956521739130479E-2</v>
      </c>
    </row>
    <row r="1015" spans="1:33">
      <c r="A1015">
        <v>77965</v>
      </c>
      <c r="B1015">
        <v>1</v>
      </c>
      <c r="C1015">
        <v>47</v>
      </c>
      <c r="D1015">
        <v>4</v>
      </c>
      <c r="E1015">
        <v>2</v>
      </c>
      <c r="G1015">
        <v>1</v>
      </c>
      <c r="H1015">
        <v>4</v>
      </c>
      <c r="I1015">
        <v>1</v>
      </c>
      <c r="J1015">
        <v>48</v>
      </c>
      <c r="K1015">
        <v>1.24</v>
      </c>
      <c r="L1015">
        <v>135</v>
      </c>
      <c r="M1015">
        <v>3.49</v>
      </c>
      <c r="N1015">
        <v>53</v>
      </c>
      <c r="O1015" s="1">
        <v>1.3691666666666666</v>
      </c>
      <c r="P1015" s="2">
        <v>49.639911849246076</v>
      </c>
      <c r="Q1015" s="1">
        <v>1.282364389438857</v>
      </c>
      <c r="R1015">
        <v>2</v>
      </c>
      <c r="S1015">
        <v>2</v>
      </c>
      <c r="U1015">
        <v>7</v>
      </c>
      <c r="V1015">
        <v>1</v>
      </c>
      <c r="W1015">
        <v>2</v>
      </c>
      <c r="X1015">
        <v>3</v>
      </c>
      <c r="Y1015">
        <v>3</v>
      </c>
      <c r="Z1015">
        <v>3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2</v>
      </c>
      <c r="AG1015" s="1">
        <f t="shared" si="15"/>
        <v>0.12916666666666665</v>
      </c>
    </row>
    <row r="1016" spans="1:33">
      <c r="A1016">
        <v>77966</v>
      </c>
      <c r="B1016">
        <v>1</v>
      </c>
      <c r="C1016">
        <v>64</v>
      </c>
      <c r="D1016">
        <v>2</v>
      </c>
      <c r="E1016">
        <v>2</v>
      </c>
      <c r="G1016">
        <v>2</v>
      </c>
      <c r="H1016">
        <v>4</v>
      </c>
      <c r="I1016">
        <v>6</v>
      </c>
      <c r="J1016">
        <v>51</v>
      </c>
      <c r="K1016">
        <v>1.32</v>
      </c>
      <c r="L1016">
        <v>203</v>
      </c>
      <c r="M1016">
        <v>5.25</v>
      </c>
      <c r="N1016">
        <v>52</v>
      </c>
      <c r="O1016" s="1">
        <v>1.3458823529411765</v>
      </c>
      <c r="P1016" s="2">
        <v>59.486541389828474</v>
      </c>
      <c r="Q1016" s="1">
        <v>1.5396516595014429</v>
      </c>
      <c r="R1016">
        <v>1</v>
      </c>
      <c r="S1016">
        <v>2</v>
      </c>
      <c r="U1016">
        <v>6</v>
      </c>
      <c r="V1016">
        <v>2</v>
      </c>
      <c r="W1016">
        <v>2</v>
      </c>
      <c r="X1016">
        <v>3</v>
      </c>
      <c r="Y1016">
        <v>3</v>
      </c>
      <c r="Z1016">
        <v>2</v>
      </c>
      <c r="AB1016">
        <v>0</v>
      </c>
      <c r="AC1016">
        <v>1</v>
      </c>
      <c r="AD1016">
        <v>1</v>
      </c>
      <c r="AE1016">
        <v>2</v>
      </c>
      <c r="AG1016" s="1">
        <f t="shared" si="15"/>
        <v>2.5882352941176467E-2</v>
      </c>
    </row>
    <row r="1017" spans="1:33">
      <c r="A1017">
        <v>77972</v>
      </c>
      <c r="B1017">
        <v>1</v>
      </c>
      <c r="C1017">
        <v>35</v>
      </c>
      <c r="D1017">
        <v>3</v>
      </c>
      <c r="E1017">
        <v>2</v>
      </c>
      <c r="G1017">
        <v>1</v>
      </c>
      <c r="H1017">
        <v>4</v>
      </c>
      <c r="I1017">
        <v>1</v>
      </c>
      <c r="J1017">
        <v>43</v>
      </c>
      <c r="K1017">
        <v>1.1100000000000001</v>
      </c>
      <c r="L1017">
        <v>290</v>
      </c>
      <c r="M1017">
        <v>7.5</v>
      </c>
      <c r="N1017">
        <v>41</v>
      </c>
      <c r="O1017" s="1">
        <v>1.0583720930232559</v>
      </c>
      <c r="P1017" s="2">
        <v>39.159192525155774</v>
      </c>
      <c r="Q1017" s="1">
        <v>1.0108535744865794</v>
      </c>
      <c r="R1017">
        <v>2</v>
      </c>
      <c r="U1017">
        <v>14</v>
      </c>
      <c r="V1017">
        <v>3</v>
      </c>
      <c r="W1017">
        <v>1</v>
      </c>
      <c r="X1017">
        <v>3</v>
      </c>
      <c r="Y1017">
        <v>1</v>
      </c>
      <c r="Z1017">
        <v>3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>
        <v>2</v>
      </c>
      <c r="AG1017" s="1">
        <f t="shared" si="15"/>
        <v>-5.1627906976744242E-2</v>
      </c>
    </row>
    <row r="1018" spans="1:33">
      <c r="A1018">
        <v>77973</v>
      </c>
      <c r="B1018">
        <v>1</v>
      </c>
      <c r="C1018">
        <v>57</v>
      </c>
      <c r="D1018">
        <v>4</v>
      </c>
      <c r="E1018">
        <v>2</v>
      </c>
      <c r="G1018">
        <v>2</v>
      </c>
      <c r="H1018">
        <v>1</v>
      </c>
      <c r="I1018">
        <v>3</v>
      </c>
      <c r="J1018">
        <v>33</v>
      </c>
      <c r="K1018">
        <v>0.85</v>
      </c>
      <c r="L1018">
        <v>202</v>
      </c>
      <c r="M1018">
        <v>5.22</v>
      </c>
      <c r="N1018">
        <v>35</v>
      </c>
      <c r="O1018" s="1">
        <v>0.90151515151515149</v>
      </c>
      <c r="P1018" s="2">
        <v>35.666384087367661</v>
      </c>
      <c r="Q1018" s="1">
        <v>0.918679590129167</v>
      </c>
      <c r="R1018">
        <v>1</v>
      </c>
      <c r="S1018">
        <v>1</v>
      </c>
      <c r="T1018">
        <v>2</v>
      </c>
      <c r="U1018">
        <v>12</v>
      </c>
      <c r="V1018">
        <v>4</v>
      </c>
      <c r="W1018">
        <v>0</v>
      </c>
      <c r="AA1018">
        <v>1</v>
      </c>
      <c r="AB1018">
        <v>0</v>
      </c>
      <c r="AC1018">
        <v>0</v>
      </c>
      <c r="AD1018">
        <v>1</v>
      </c>
      <c r="AE1018">
        <v>2</v>
      </c>
      <c r="AG1018" s="1">
        <f t="shared" si="15"/>
        <v>5.1515151515151514E-2</v>
      </c>
    </row>
    <row r="1019" spans="1:33">
      <c r="A1019">
        <v>77976</v>
      </c>
      <c r="B1019">
        <v>1</v>
      </c>
      <c r="C1019">
        <v>73</v>
      </c>
      <c r="D1019">
        <v>7</v>
      </c>
      <c r="E1019">
        <v>1</v>
      </c>
      <c r="F1019">
        <v>2</v>
      </c>
      <c r="G1019">
        <v>1</v>
      </c>
      <c r="H1019">
        <v>5</v>
      </c>
      <c r="I1019">
        <v>5</v>
      </c>
      <c r="J1019">
        <v>34</v>
      </c>
      <c r="K1019">
        <v>0.88</v>
      </c>
      <c r="L1019">
        <v>215</v>
      </c>
      <c r="M1019">
        <v>5.56</v>
      </c>
      <c r="N1019">
        <v>40</v>
      </c>
      <c r="O1019" s="1">
        <v>1.0352941176470589</v>
      </c>
      <c r="P1019" s="2">
        <v>38.242674696937819</v>
      </c>
      <c r="Q1019" s="1">
        <v>0.98981040392074349</v>
      </c>
      <c r="R1019">
        <v>2</v>
      </c>
      <c r="S1019">
        <v>1</v>
      </c>
      <c r="T1019">
        <v>2</v>
      </c>
      <c r="U1019">
        <v>3</v>
      </c>
      <c r="V1019">
        <v>3</v>
      </c>
      <c r="W1019">
        <v>3</v>
      </c>
      <c r="X1019">
        <v>1</v>
      </c>
      <c r="Y1019">
        <v>2</v>
      </c>
      <c r="Z1019">
        <v>3</v>
      </c>
      <c r="AA1019">
        <v>7</v>
      </c>
      <c r="AB1019">
        <v>0</v>
      </c>
      <c r="AC1019">
        <v>4</v>
      </c>
      <c r="AD1019">
        <v>1</v>
      </c>
      <c r="AE1019">
        <v>1</v>
      </c>
      <c r="AF1019">
        <v>2</v>
      </c>
      <c r="AG1019" s="1">
        <f t="shared" si="15"/>
        <v>0.15529411764705892</v>
      </c>
    </row>
    <row r="1020" spans="1:33">
      <c r="A1020">
        <v>77983</v>
      </c>
      <c r="B1020">
        <v>1</v>
      </c>
      <c r="C1020">
        <v>65</v>
      </c>
      <c r="D1020">
        <v>4</v>
      </c>
      <c r="E1020">
        <v>2</v>
      </c>
      <c r="G1020">
        <v>1</v>
      </c>
      <c r="H1020">
        <v>4</v>
      </c>
      <c r="I1020">
        <v>5</v>
      </c>
      <c r="J1020">
        <v>42</v>
      </c>
      <c r="K1020">
        <v>1.0900000000000001</v>
      </c>
      <c r="L1020">
        <v>183</v>
      </c>
      <c r="M1020">
        <v>4.7300000000000004</v>
      </c>
      <c r="N1020">
        <v>47</v>
      </c>
      <c r="O1020" s="1">
        <v>1.2197619047619048</v>
      </c>
      <c r="P1020" s="2">
        <v>44.569226090953045</v>
      </c>
      <c r="Q1020" s="1">
        <v>1.15667753426521</v>
      </c>
      <c r="R1020">
        <v>2</v>
      </c>
      <c r="S1020">
        <v>2</v>
      </c>
      <c r="U1020">
        <v>3</v>
      </c>
      <c r="V1020">
        <v>2</v>
      </c>
      <c r="W1020">
        <v>2</v>
      </c>
      <c r="X1020">
        <v>2</v>
      </c>
      <c r="Y1020">
        <v>2</v>
      </c>
      <c r="Z1020">
        <v>2</v>
      </c>
      <c r="AB1020">
        <v>0</v>
      </c>
      <c r="AC1020">
        <v>0</v>
      </c>
      <c r="AD1020">
        <v>1</v>
      </c>
      <c r="AE1020">
        <v>1</v>
      </c>
      <c r="AF1020">
        <v>1</v>
      </c>
      <c r="AG1020" s="1">
        <f t="shared" si="15"/>
        <v>0.12976190476190474</v>
      </c>
    </row>
    <row r="1021" spans="1:33">
      <c r="A1021">
        <v>77989</v>
      </c>
      <c r="B1021">
        <v>1</v>
      </c>
      <c r="C1021">
        <v>53</v>
      </c>
      <c r="D1021">
        <v>2</v>
      </c>
      <c r="E1021">
        <v>1</v>
      </c>
      <c r="F1021">
        <v>2</v>
      </c>
      <c r="G1021">
        <v>1</v>
      </c>
      <c r="H1021">
        <v>2</v>
      </c>
      <c r="I1021">
        <v>1</v>
      </c>
      <c r="J1021">
        <v>32</v>
      </c>
      <c r="K1021">
        <v>0.83</v>
      </c>
      <c r="L1021">
        <v>162</v>
      </c>
      <c r="M1021">
        <v>4.1900000000000004</v>
      </c>
      <c r="N1021">
        <v>42</v>
      </c>
      <c r="O1021" s="1">
        <v>1.089375</v>
      </c>
      <c r="P1021" s="2">
        <v>37.478657756019679</v>
      </c>
      <c r="Q1021" s="1">
        <v>0.97210268554676038</v>
      </c>
      <c r="R1021">
        <v>2</v>
      </c>
      <c r="S1021">
        <v>2</v>
      </c>
      <c r="U1021">
        <v>4</v>
      </c>
      <c r="V1021">
        <v>4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0</v>
      </c>
      <c r="AC1021">
        <v>0</v>
      </c>
      <c r="AD1021">
        <v>1</v>
      </c>
      <c r="AE1021">
        <v>1</v>
      </c>
      <c r="AF1021">
        <v>2</v>
      </c>
      <c r="AG1021" s="1">
        <f t="shared" si="15"/>
        <v>0.25937500000000002</v>
      </c>
    </row>
    <row r="1022" spans="1:33">
      <c r="A1022">
        <v>77990</v>
      </c>
      <c r="B1022">
        <v>1</v>
      </c>
      <c r="C1022">
        <v>66</v>
      </c>
      <c r="D1022">
        <v>2</v>
      </c>
      <c r="E1022">
        <v>2</v>
      </c>
      <c r="G1022">
        <v>2</v>
      </c>
      <c r="H1022">
        <v>3</v>
      </c>
      <c r="I1022">
        <v>1</v>
      </c>
      <c r="J1022">
        <v>39</v>
      </c>
      <c r="K1022">
        <v>1.01</v>
      </c>
      <c r="L1022">
        <v>118</v>
      </c>
      <c r="M1022">
        <v>3.05</v>
      </c>
      <c r="N1022">
        <v>45</v>
      </c>
      <c r="O1022" s="1">
        <v>1.1653846153846155</v>
      </c>
      <c r="P1022" s="2">
        <v>41.344971697347056</v>
      </c>
      <c r="Q1022" s="1">
        <v>1.070728754213347</v>
      </c>
      <c r="R1022">
        <v>1</v>
      </c>
      <c r="S1022">
        <v>1</v>
      </c>
      <c r="T1022">
        <v>1</v>
      </c>
      <c r="U1022">
        <v>5</v>
      </c>
      <c r="V1022">
        <v>4</v>
      </c>
      <c r="W1022">
        <v>2</v>
      </c>
      <c r="X1022">
        <v>3</v>
      </c>
      <c r="Y1022">
        <v>3</v>
      </c>
      <c r="Z1022">
        <v>1</v>
      </c>
      <c r="AA1022">
        <v>0</v>
      </c>
      <c r="AB1022">
        <v>5</v>
      </c>
      <c r="AC1022">
        <v>0</v>
      </c>
      <c r="AD1022">
        <v>1</v>
      </c>
      <c r="AE1022">
        <v>1</v>
      </c>
      <c r="AF1022">
        <v>2</v>
      </c>
      <c r="AG1022" s="1">
        <f t="shared" si="15"/>
        <v>0.15538461538461545</v>
      </c>
    </row>
    <row r="1023" spans="1:33">
      <c r="A1023">
        <v>77992</v>
      </c>
      <c r="B1023">
        <v>1</v>
      </c>
      <c r="C1023">
        <v>76</v>
      </c>
      <c r="D1023">
        <v>3</v>
      </c>
      <c r="E1023">
        <v>2</v>
      </c>
      <c r="G1023">
        <v>1</v>
      </c>
      <c r="H1023">
        <v>4</v>
      </c>
      <c r="I1023">
        <v>1</v>
      </c>
      <c r="J1023">
        <v>44</v>
      </c>
      <c r="K1023">
        <v>1.1399999999999999</v>
      </c>
      <c r="L1023">
        <v>180</v>
      </c>
      <c r="M1023">
        <v>4.6500000000000004</v>
      </c>
      <c r="N1023">
        <v>47</v>
      </c>
      <c r="O1023" s="1">
        <v>1.2177272727272728</v>
      </c>
      <c r="P1023" s="2">
        <v>53.593065148344735</v>
      </c>
      <c r="Q1023" s="1">
        <v>1.3885475970252954</v>
      </c>
      <c r="R1023">
        <v>2</v>
      </c>
      <c r="S1023">
        <v>2</v>
      </c>
      <c r="U1023">
        <v>7</v>
      </c>
      <c r="V1023">
        <v>1</v>
      </c>
      <c r="W1023">
        <v>3</v>
      </c>
      <c r="X1023">
        <v>3</v>
      </c>
      <c r="Y1023">
        <v>3</v>
      </c>
      <c r="Z1023">
        <v>3</v>
      </c>
      <c r="AA1023">
        <v>0</v>
      </c>
      <c r="AB1023">
        <v>0</v>
      </c>
      <c r="AC1023">
        <v>0</v>
      </c>
      <c r="AD1023">
        <v>1</v>
      </c>
      <c r="AE1023">
        <v>2</v>
      </c>
      <c r="AF1023">
        <v>2</v>
      </c>
      <c r="AG1023" s="1">
        <f t="shared" si="15"/>
        <v>7.7727272727272867E-2</v>
      </c>
    </row>
    <row r="1024" spans="1:33">
      <c r="A1024">
        <v>77993</v>
      </c>
      <c r="B1024">
        <v>1</v>
      </c>
      <c r="C1024">
        <v>21</v>
      </c>
      <c r="D1024">
        <v>4</v>
      </c>
      <c r="E1024">
        <v>2</v>
      </c>
      <c r="G1024">
        <v>1</v>
      </c>
      <c r="H1024">
        <v>3</v>
      </c>
      <c r="I1024">
        <v>5</v>
      </c>
      <c r="J1024">
        <v>42</v>
      </c>
      <c r="K1024">
        <v>1.0900000000000001</v>
      </c>
      <c r="L1024">
        <v>174</v>
      </c>
      <c r="M1024">
        <v>4.5</v>
      </c>
      <c r="N1024">
        <v>47</v>
      </c>
      <c r="O1024" s="1">
        <v>1.2197619047619048</v>
      </c>
      <c r="P1024" s="2">
        <v>45.816458387840058</v>
      </c>
      <c r="Q1024" s="1">
        <v>1.1890461819701348</v>
      </c>
      <c r="R1024">
        <v>1</v>
      </c>
      <c r="U1024">
        <v>8</v>
      </c>
      <c r="V1024">
        <v>4</v>
      </c>
      <c r="W1024">
        <v>2</v>
      </c>
      <c r="AA1024">
        <v>0</v>
      </c>
      <c r="AB1024">
        <v>0</v>
      </c>
      <c r="AC1024">
        <v>2</v>
      </c>
      <c r="AD1024">
        <v>1</v>
      </c>
      <c r="AE1024">
        <v>2</v>
      </c>
      <c r="AG1024" s="1">
        <f t="shared" si="15"/>
        <v>0.12976190476190474</v>
      </c>
    </row>
    <row r="1025" spans="1:33">
      <c r="A1025">
        <v>77994</v>
      </c>
      <c r="B1025">
        <v>1</v>
      </c>
      <c r="C1025">
        <v>64</v>
      </c>
      <c r="D1025">
        <v>1</v>
      </c>
      <c r="E1025">
        <v>2</v>
      </c>
      <c r="G1025">
        <v>1</v>
      </c>
      <c r="H1025">
        <v>4</v>
      </c>
      <c r="I1025">
        <v>1</v>
      </c>
      <c r="J1025">
        <v>50</v>
      </c>
      <c r="K1025">
        <v>1.29</v>
      </c>
      <c r="L1025">
        <v>197</v>
      </c>
      <c r="M1025">
        <v>5.09</v>
      </c>
      <c r="N1025">
        <v>57</v>
      </c>
      <c r="O1025" s="1">
        <v>1.4706000000000001</v>
      </c>
      <c r="P1025" s="2">
        <v>46.23913089915014</v>
      </c>
      <c r="Q1025" s="1">
        <v>1.1929695771980737</v>
      </c>
      <c r="R1025">
        <v>1</v>
      </c>
      <c r="S1025">
        <v>2</v>
      </c>
      <c r="U1025">
        <v>4</v>
      </c>
      <c r="V1025">
        <v>3</v>
      </c>
      <c r="W1025">
        <v>2</v>
      </c>
      <c r="X1025">
        <v>3</v>
      </c>
      <c r="Y1025">
        <v>3</v>
      </c>
      <c r="Z1025">
        <v>2</v>
      </c>
      <c r="AA1025">
        <v>3</v>
      </c>
      <c r="AB1025">
        <v>3</v>
      </c>
      <c r="AC1025">
        <v>0</v>
      </c>
      <c r="AD1025">
        <v>1</v>
      </c>
      <c r="AE1025">
        <v>1</v>
      </c>
      <c r="AF1025">
        <v>2</v>
      </c>
      <c r="AG1025" s="1">
        <f t="shared" si="15"/>
        <v>0.18060000000000009</v>
      </c>
    </row>
    <row r="1026" spans="1:33">
      <c r="A1026">
        <v>77997</v>
      </c>
      <c r="B1026">
        <v>1</v>
      </c>
      <c r="C1026">
        <v>45</v>
      </c>
      <c r="D1026">
        <v>3</v>
      </c>
      <c r="E1026">
        <v>2</v>
      </c>
      <c r="G1026">
        <v>1</v>
      </c>
      <c r="H1026">
        <v>3</v>
      </c>
      <c r="I1026">
        <v>1</v>
      </c>
      <c r="J1026">
        <v>38</v>
      </c>
      <c r="K1026">
        <v>0.98</v>
      </c>
      <c r="L1026">
        <v>187</v>
      </c>
      <c r="M1026">
        <v>4.84</v>
      </c>
      <c r="N1026">
        <v>34</v>
      </c>
      <c r="O1026" s="1">
        <v>0.87684210526315787</v>
      </c>
      <c r="P1026" s="2">
        <v>45.756682841529212</v>
      </c>
      <c r="Q1026" s="1">
        <v>1.1800407680183849</v>
      </c>
      <c r="R1026">
        <v>2</v>
      </c>
      <c r="S1026">
        <v>2</v>
      </c>
      <c r="U1026">
        <v>14</v>
      </c>
      <c r="V1026">
        <v>3</v>
      </c>
      <c r="W1026">
        <v>3</v>
      </c>
      <c r="X1026">
        <v>3</v>
      </c>
      <c r="Y1026">
        <v>3</v>
      </c>
      <c r="Z1026">
        <v>3</v>
      </c>
      <c r="AA1026">
        <v>3</v>
      </c>
      <c r="AB1026">
        <v>20</v>
      </c>
      <c r="AC1026">
        <v>0</v>
      </c>
      <c r="AD1026">
        <v>1</v>
      </c>
      <c r="AE1026">
        <v>1</v>
      </c>
      <c r="AF1026">
        <v>2</v>
      </c>
      <c r="AG1026" s="1">
        <f t="shared" si="15"/>
        <v>-0.10315789473684212</v>
      </c>
    </row>
    <row r="1027" spans="1:33">
      <c r="A1027">
        <v>77999</v>
      </c>
      <c r="B1027">
        <v>1</v>
      </c>
      <c r="C1027">
        <v>51</v>
      </c>
      <c r="D1027">
        <v>2</v>
      </c>
      <c r="E1027">
        <v>2</v>
      </c>
      <c r="G1027">
        <v>1</v>
      </c>
      <c r="H1027">
        <v>2</v>
      </c>
      <c r="I1027">
        <v>1</v>
      </c>
      <c r="J1027">
        <v>69</v>
      </c>
      <c r="K1027">
        <v>1.78</v>
      </c>
      <c r="L1027">
        <v>206</v>
      </c>
      <c r="M1027">
        <v>5.33</v>
      </c>
      <c r="N1027">
        <v>68</v>
      </c>
      <c r="O1027" s="1">
        <v>1.7542028985507248</v>
      </c>
      <c r="P1027" s="2">
        <v>69.315401419997116</v>
      </c>
      <c r="Q1027" s="1">
        <v>1.7881364424289112</v>
      </c>
      <c r="R1027">
        <v>2</v>
      </c>
      <c r="S1027">
        <v>2</v>
      </c>
      <c r="U1027">
        <v>4</v>
      </c>
      <c r="V1027">
        <v>4</v>
      </c>
      <c r="W1027">
        <v>0</v>
      </c>
      <c r="X1027">
        <v>2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1</v>
      </c>
      <c r="AE1027">
        <v>2</v>
      </c>
      <c r="AG1027" s="1">
        <f t="shared" ref="AG1027:AG1090" si="16">O:O-K:K</f>
        <v>-2.5797101449275273E-2</v>
      </c>
    </row>
    <row r="1028" spans="1:33">
      <c r="A1028">
        <v>78004</v>
      </c>
      <c r="B1028">
        <v>1</v>
      </c>
      <c r="C1028">
        <v>23</v>
      </c>
      <c r="D1028">
        <v>3</v>
      </c>
      <c r="E1028">
        <v>2</v>
      </c>
      <c r="G1028">
        <v>1</v>
      </c>
      <c r="H1028">
        <v>5</v>
      </c>
      <c r="I1028">
        <v>5</v>
      </c>
      <c r="J1028">
        <v>34</v>
      </c>
      <c r="K1028">
        <v>0.88</v>
      </c>
      <c r="L1028">
        <v>183</v>
      </c>
      <c r="M1028">
        <v>4.7300000000000004</v>
      </c>
      <c r="N1028">
        <v>36</v>
      </c>
      <c r="O1028" s="1">
        <v>0.93176470588235294</v>
      </c>
      <c r="P1028" s="2">
        <v>38.198302882080817</v>
      </c>
      <c r="Q1028" s="1">
        <v>0.9886619569479741</v>
      </c>
      <c r="R1028">
        <v>1</v>
      </c>
      <c r="U1028">
        <v>15</v>
      </c>
      <c r="V1028">
        <v>4</v>
      </c>
      <c r="W1028">
        <v>2</v>
      </c>
      <c r="X1028">
        <v>3</v>
      </c>
      <c r="Y1028">
        <v>3</v>
      </c>
      <c r="Z1028">
        <v>2</v>
      </c>
      <c r="AA1028">
        <v>0</v>
      </c>
      <c r="AB1028">
        <v>1</v>
      </c>
      <c r="AC1028">
        <v>20</v>
      </c>
      <c r="AD1028">
        <v>1</v>
      </c>
      <c r="AE1028">
        <v>1</v>
      </c>
      <c r="AF1028">
        <v>2</v>
      </c>
      <c r="AG1028" s="1">
        <f t="shared" si="16"/>
        <v>5.1764705882352935E-2</v>
      </c>
    </row>
    <row r="1029" spans="1:33">
      <c r="A1029">
        <v>78009</v>
      </c>
      <c r="B1029">
        <v>1</v>
      </c>
      <c r="C1029">
        <v>80</v>
      </c>
      <c r="D1029">
        <v>4</v>
      </c>
      <c r="E1029">
        <v>2</v>
      </c>
      <c r="G1029">
        <v>1</v>
      </c>
      <c r="H1029">
        <v>2</v>
      </c>
      <c r="I1029">
        <v>1</v>
      </c>
      <c r="J1029">
        <v>60</v>
      </c>
      <c r="K1029">
        <v>1.55</v>
      </c>
      <c r="L1029">
        <v>195</v>
      </c>
      <c r="M1029">
        <v>5.04</v>
      </c>
      <c r="N1029">
        <v>63</v>
      </c>
      <c r="O1029" s="1">
        <v>1.6275000000000002</v>
      </c>
      <c r="P1029" s="2">
        <v>66.563802389936669</v>
      </c>
      <c r="Q1029" s="1">
        <v>1.719564895073364</v>
      </c>
      <c r="R1029">
        <v>1</v>
      </c>
      <c r="S1029">
        <v>1</v>
      </c>
      <c r="T1029">
        <v>2</v>
      </c>
      <c r="U1029">
        <v>5</v>
      </c>
      <c r="V1029">
        <v>5</v>
      </c>
      <c r="W1029">
        <v>1</v>
      </c>
      <c r="X1029">
        <v>3</v>
      </c>
      <c r="Y1029">
        <v>3</v>
      </c>
      <c r="Z1029">
        <v>3</v>
      </c>
      <c r="AA1029">
        <v>7</v>
      </c>
      <c r="AB1029">
        <v>0</v>
      </c>
      <c r="AC1029">
        <v>0</v>
      </c>
      <c r="AD1029">
        <v>1</v>
      </c>
      <c r="AE1029">
        <v>1</v>
      </c>
      <c r="AF1029">
        <v>2</v>
      </c>
      <c r="AG1029" s="1">
        <f t="shared" si="16"/>
        <v>7.7500000000000124E-2</v>
      </c>
    </row>
    <row r="1030" spans="1:33">
      <c r="A1030">
        <v>78010</v>
      </c>
      <c r="B1030">
        <v>1</v>
      </c>
      <c r="C1030">
        <v>73</v>
      </c>
      <c r="D1030">
        <v>7</v>
      </c>
      <c r="E1030">
        <v>1</v>
      </c>
      <c r="F1030">
        <v>2</v>
      </c>
      <c r="G1030">
        <v>1</v>
      </c>
      <c r="H1030">
        <v>2</v>
      </c>
      <c r="I1030">
        <v>1</v>
      </c>
      <c r="J1030">
        <v>46</v>
      </c>
      <c r="K1030">
        <v>1.19</v>
      </c>
      <c r="L1030">
        <v>189</v>
      </c>
      <c r="M1030">
        <v>4.8899999999999997</v>
      </c>
      <c r="N1030">
        <v>44</v>
      </c>
      <c r="O1030" s="1">
        <v>1.1382608695652174</v>
      </c>
      <c r="P1030" s="2">
        <v>47.839291800370709</v>
      </c>
      <c r="Q1030" s="1">
        <v>1.237581679183503</v>
      </c>
      <c r="R1030">
        <v>1</v>
      </c>
      <c r="S1030">
        <v>1</v>
      </c>
      <c r="T1030">
        <v>2</v>
      </c>
      <c r="U1030">
        <v>5</v>
      </c>
      <c r="V1030">
        <v>1</v>
      </c>
      <c r="W1030">
        <v>1</v>
      </c>
      <c r="X1030">
        <v>3</v>
      </c>
      <c r="Y1030">
        <v>1</v>
      </c>
      <c r="Z1030">
        <v>1</v>
      </c>
      <c r="AB1030">
        <v>0</v>
      </c>
      <c r="AC1030">
        <v>1</v>
      </c>
      <c r="AD1030">
        <v>2</v>
      </c>
      <c r="AE1030">
        <v>1</v>
      </c>
      <c r="AF1030">
        <v>2</v>
      </c>
      <c r="AG1030" s="1">
        <f t="shared" si="16"/>
        <v>-5.173913043478251E-2</v>
      </c>
    </row>
    <row r="1031" spans="1:33">
      <c r="A1031">
        <v>78012</v>
      </c>
      <c r="B1031">
        <v>1</v>
      </c>
      <c r="C1031">
        <v>33</v>
      </c>
      <c r="D1031">
        <v>3</v>
      </c>
      <c r="E1031">
        <v>2</v>
      </c>
      <c r="G1031">
        <v>1</v>
      </c>
      <c r="H1031">
        <v>5</v>
      </c>
      <c r="I1031">
        <v>1</v>
      </c>
      <c r="J1031">
        <v>29</v>
      </c>
      <c r="K1031">
        <v>0.75</v>
      </c>
      <c r="L1031">
        <v>177</v>
      </c>
      <c r="M1031">
        <v>4.58</v>
      </c>
      <c r="N1031">
        <v>32</v>
      </c>
      <c r="O1031" s="1">
        <v>0.82758620689655171</v>
      </c>
      <c r="P1031" s="2">
        <v>32.745114916374014</v>
      </c>
      <c r="Q1031" s="1">
        <v>0.84685642025105212</v>
      </c>
      <c r="R1031">
        <v>2</v>
      </c>
      <c r="U1031">
        <v>10</v>
      </c>
      <c r="V1031">
        <v>3</v>
      </c>
      <c r="W1031">
        <v>0</v>
      </c>
      <c r="X1031">
        <v>3</v>
      </c>
      <c r="Y1031">
        <v>3</v>
      </c>
      <c r="Z1031">
        <v>1</v>
      </c>
      <c r="AB1031">
        <v>0</v>
      </c>
      <c r="AC1031">
        <v>0</v>
      </c>
      <c r="AD1031">
        <v>1</v>
      </c>
      <c r="AE1031">
        <v>1</v>
      </c>
      <c r="AF1031">
        <v>2</v>
      </c>
      <c r="AG1031" s="1">
        <f t="shared" si="16"/>
        <v>7.7586206896551713E-2</v>
      </c>
    </row>
    <row r="1032" spans="1:33">
      <c r="A1032">
        <v>78015</v>
      </c>
      <c r="B1032">
        <v>1</v>
      </c>
      <c r="C1032">
        <v>47</v>
      </c>
      <c r="D1032">
        <v>1</v>
      </c>
      <c r="E1032">
        <v>2</v>
      </c>
      <c r="G1032">
        <v>2</v>
      </c>
      <c r="H1032">
        <v>3</v>
      </c>
      <c r="I1032">
        <v>4</v>
      </c>
      <c r="J1032">
        <v>46</v>
      </c>
      <c r="K1032">
        <v>1.19</v>
      </c>
      <c r="L1032">
        <v>251</v>
      </c>
      <c r="M1032">
        <v>6.49</v>
      </c>
      <c r="N1032">
        <v>46</v>
      </c>
      <c r="O1032" s="1">
        <v>1.19</v>
      </c>
      <c r="P1032" s="2">
        <v>46.899082189787521</v>
      </c>
      <c r="Q1032" s="1">
        <v>1.2132588653445031</v>
      </c>
      <c r="R1032">
        <v>1</v>
      </c>
      <c r="S1032">
        <v>2</v>
      </c>
      <c r="U1032">
        <v>2</v>
      </c>
      <c r="V1032">
        <v>4</v>
      </c>
      <c r="W1032">
        <v>2</v>
      </c>
      <c r="AA1032">
        <v>12</v>
      </c>
      <c r="AB1032">
        <v>0</v>
      </c>
      <c r="AC1032">
        <v>0</v>
      </c>
      <c r="AD1032">
        <v>1</v>
      </c>
      <c r="AE1032">
        <v>2</v>
      </c>
      <c r="AG1032" s="1">
        <f t="shared" si="16"/>
        <v>0</v>
      </c>
    </row>
    <row r="1033" spans="1:33">
      <c r="A1033">
        <v>78019</v>
      </c>
      <c r="B1033">
        <v>1</v>
      </c>
      <c r="C1033">
        <v>65</v>
      </c>
      <c r="D1033">
        <v>1</v>
      </c>
      <c r="E1033">
        <v>2</v>
      </c>
      <c r="G1033">
        <v>2</v>
      </c>
      <c r="H1033">
        <v>1</v>
      </c>
      <c r="I1033">
        <v>1</v>
      </c>
      <c r="J1033">
        <v>50</v>
      </c>
      <c r="K1033">
        <v>1.29</v>
      </c>
      <c r="L1033">
        <v>194</v>
      </c>
      <c r="M1033">
        <v>5.0199999999999996</v>
      </c>
      <c r="N1033">
        <v>59</v>
      </c>
      <c r="O1033" s="1">
        <v>1.5222</v>
      </c>
      <c r="P1033" s="2">
        <v>56.025279196211102</v>
      </c>
      <c r="Q1033" s="1">
        <v>1.4454522032622463</v>
      </c>
      <c r="R1033">
        <v>1</v>
      </c>
      <c r="S1033">
        <v>2</v>
      </c>
      <c r="U1033">
        <v>7</v>
      </c>
      <c r="V1033">
        <v>2</v>
      </c>
      <c r="W1033">
        <v>1</v>
      </c>
      <c r="X1033">
        <v>1</v>
      </c>
      <c r="Y1033">
        <v>1</v>
      </c>
      <c r="Z1033">
        <v>1</v>
      </c>
      <c r="AB1033">
        <v>0</v>
      </c>
      <c r="AC1033">
        <v>0</v>
      </c>
      <c r="AD1033">
        <v>1</v>
      </c>
      <c r="AE1033">
        <v>1</v>
      </c>
      <c r="AF1033">
        <v>2</v>
      </c>
      <c r="AG1033" s="1">
        <f t="shared" si="16"/>
        <v>0.23219999999999996</v>
      </c>
    </row>
    <row r="1034" spans="1:33">
      <c r="A1034">
        <v>78028</v>
      </c>
      <c r="B1034">
        <v>1</v>
      </c>
      <c r="C1034">
        <v>64</v>
      </c>
      <c r="D1034">
        <v>1</v>
      </c>
      <c r="E1034">
        <v>2</v>
      </c>
      <c r="G1034">
        <v>1</v>
      </c>
      <c r="H1034">
        <v>4</v>
      </c>
      <c r="I1034">
        <v>5</v>
      </c>
      <c r="J1034">
        <v>28</v>
      </c>
      <c r="K1034">
        <v>0.72</v>
      </c>
      <c r="L1034">
        <v>134</v>
      </c>
      <c r="M1034">
        <v>3.47</v>
      </c>
      <c r="N1034">
        <v>36</v>
      </c>
      <c r="O1034" s="1">
        <v>0.9257142857142856</v>
      </c>
      <c r="P1034" s="2">
        <v>34.460270782766358</v>
      </c>
      <c r="Q1034" s="1">
        <v>0.88612124869970632</v>
      </c>
      <c r="R1034">
        <v>2</v>
      </c>
      <c r="S1034">
        <v>2</v>
      </c>
      <c r="U1034">
        <v>9</v>
      </c>
      <c r="V1034">
        <v>3</v>
      </c>
      <c r="W1034">
        <v>2</v>
      </c>
      <c r="X1034">
        <v>3</v>
      </c>
      <c r="Y1034">
        <v>2</v>
      </c>
      <c r="Z1034">
        <v>2</v>
      </c>
      <c r="AA1034">
        <v>1</v>
      </c>
      <c r="AB1034">
        <v>0</v>
      </c>
      <c r="AC1034">
        <v>3</v>
      </c>
      <c r="AD1034">
        <v>1</v>
      </c>
      <c r="AE1034">
        <v>1</v>
      </c>
      <c r="AF1034">
        <v>2</v>
      </c>
      <c r="AG1034" s="1">
        <f t="shared" si="16"/>
        <v>0.20571428571428563</v>
      </c>
    </row>
    <row r="1035" spans="1:33">
      <c r="A1035">
        <v>78034</v>
      </c>
      <c r="B1035">
        <v>1</v>
      </c>
      <c r="C1035">
        <v>31</v>
      </c>
      <c r="D1035">
        <v>3</v>
      </c>
      <c r="E1035">
        <v>2</v>
      </c>
      <c r="G1035">
        <v>1</v>
      </c>
      <c r="H1035">
        <v>5</v>
      </c>
      <c r="I1035">
        <v>5</v>
      </c>
      <c r="J1035">
        <v>37</v>
      </c>
      <c r="K1035">
        <v>0.96</v>
      </c>
      <c r="L1035">
        <v>191</v>
      </c>
      <c r="M1035">
        <v>4.9400000000000004</v>
      </c>
      <c r="N1035">
        <v>42</v>
      </c>
      <c r="O1035" s="1">
        <v>1.0897297297297297</v>
      </c>
      <c r="P1035" s="2">
        <v>36.874815966027249</v>
      </c>
      <c r="Q1035" s="1">
        <v>0.95675198182124754</v>
      </c>
      <c r="R1035">
        <v>2</v>
      </c>
      <c r="U1035">
        <v>14</v>
      </c>
      <c r="V1035">
        <v>3</v>
      </c>
      <c r="W1035">
        <v>0</v>
      </c>
      <c r="X1035">
        <v>3</v>
      </c>
      <c r="Y1035">
        <v>3</v>
      </c>
      <c r="Z1035">
        <v>1</v>
      </c>
      <c r="AA1035">
        <v>2</v>
      </c>
      <c r="AB1035">
        <v>0</v>
      </c>
      <c r="AC1035">
        <v>0</v>
      </c>
      <c r="AD1035">
        <v>1</v>
      </c>
      <c r="AE1035">
        <v>1</v>
      </c>
      <c r="AF1035">
        <v>2</v>
      </c>
      <c r="AG1035" s="1">
        <f t="shared" si="16"/>
        <v>0.12972972972972974</v>
      </c>
    </row>
    <row r="1036" spans="1:33">
      <c r="A1036">
        <v>78043</v>
      </c>
      <c r="B1036">
        <v>1</v>
      </c>
      <c r="C1036">
        <v>61</v>
      </c>
      <c r="D1036">
        <v>3</v>
      </c>
      <c r="E1036">
        <v>2</v>
      </c>
      <c r="G1036">
        <v>1</v>
      </c>
      <c r="H1036">
        <v>3</v>
      </c>
      <c r="I1036">
        <v>1</v>
      </c>
      <c r="J1036">
        <v>30</v>
      </c>
      <c r="K1036">
        <v>0.78</v>
      </c>
      <c r="L1036">
        <v>156</v>
      </c>
      <c r="M1036">
        <v>4.03</v>
      </c>
      <c r="N1036">
        <v>31</v>
      </c>
      <c r="O1036" s="1">
        <v>0.80599999999999994</v>
      </c>
      <c r="P1036" s="2">
        <v>32.287863887384489</v>
      </c>
      <c r="Q1036" s="1">
        <v>0.83948446107199681</v>
      </c>
      <c r="R1036">
        <v>2</v>
      </c>
      <c r="S1036">
        <v>2</v>
      </c>
      <c r="U1036">
        <v>10</v>
      </c>
      <c r="V1036">
        <v>3</v>
      </c>
      <c r="W1036">
        <v>3</v>
      </c>
      <c r="X1036">
        <v>3</v>
      </c>
      <c r="Y1036">
        <v>3</v>
      </c>
      <c r="Z1036">
        <v>3</v>
      </c>
      <c r="AB1036">
        <v>4</v>
      </c>
      <c r="AC1036">
        <v>4</v>
      </c>
      <c r="AD1036">
        <v>2</v>
      </c>
      <c r="AE1036">
        <v>1</v>
      </c>
      <c r="AF1036">
        <v>2</v>
      </c>
      <c r="AG1036" s="1">
        <f t="shared" si="16"/>
        <v>2.5999999999999912E-2</v>
      </c>
    </row>
    <row r="1037" spans="1:33">
      <c r="A1037">
        <v>78048</v>
      </c>
      <c r="B1037">
        <v>1</v>
      </c>
      <c r="C1037">
        <v>43</v>
      </c>
      <c r="D1037">
        <v>6</v>
      </c>
      <c r="E1037">
        <v>2</v>
      </c>
      <c r="G1037">
        <v>2</v>
      </c>
      <c r="H1037">
        <v>4</v>
      </c>
      <c r="I1037">
        <v>1</v>
      </c>
      <c r="J1037">
        <v>70</v>
      </c>
      <c r="K1037">
        <v>1.81</v>
      </c>
      <c r="L1037">
        <v>176</v>
      </c>
      <c r="M1037">
        <v>4.55</v>
      </c>
      <c r="N1037">
        <v>67</v>
      </c>
      <c r="O1037" s="1">
        <v>1.7324285714285717</v>
      </c>
      <c r="P1037" s="2">
        <v>76.840825708839958</v>
      </c>
      <c r="Q1037" s="1">
        <v>1.9868842076142905</v>
      </c>
      <c r="R1037">
        <v>1</v>
      </c>
      <c r="S1037">
        <v>2</v>
      </c>
      <c r="U1037">
        <v>15</v>
      </c>
      <c r="V1037">
        <v>2</v>
      </c>
      <c r="W1037">
        <v>1</v>
      </c>
      <c r="AB1037">
        <v>1</v>
      </c>
      <c r="AC1037">
        <v>0</v>
      </c>
      <c r="AD1037">
        <v>2</v>
      </c>
      <c r="AE1037">
        <v>1</v>
      </c>
      <c r="AF1037">
        <v>2</v>
      </c>
      <c r="AG1037" s="1">
        <f t="shared" si="16"/>
        <v>-7.7571428571428402E-2</v>
      </c>
    </row>
    <row r="1038" spans="1:33">
      <c r="A1038">
        <v>78051</v>
      </c>
      <c r="B1038">
        <v>1</v>
      </c>
      <c r="C1038">
        <v>40</v>
      </c>
      <c r="D1038">
        <v>7</v>
      </c>
      <c r="E1038">
        <v>2</v>
      </c>
      <c r="G1038">
        <v>2</v>
      </c>
      <c r="H1038">
        <v>5</v>
      </c>
      <c r="I1038">
        <v>1</v>
      </c>
      <c r="J1038">
        <v>47</v>
      </c>
      <c r="K1038">
        <v>1.22</v>
      </c>
      <c r="L1038">
        <v>199</v>
      </c>
      <c r="M1038">
        <v>5.15</v>
      </c>
      <c r="N1038">
        <v>57</v>
      </c>
      <c r="O1038" s="1">
        <v>1.4795744680851062</v>
      </c>
      <c r="P1038" s="2">
        <v>44.850864133161657</v>
      </c>
      <c r="Q1038" s="1">
        <v>1.1642139200522812</v>
      </c>
      <c r="R1038">
        <v>1</v>
      </c>
      <c r="S1038">
        <v>2</v>
      </c>
      <c r="U1038">
        <v>15</v>
      </c>
      <c r="V1038">
        <v>2</v>
      </c>
      <c r="W1038">
        <v>3</v>
      </c>
      <c r="X1038">
        <v>3</v>
      </c>
      <c r="Y1038">
        <v>2</v>
      </c>
      <c r="Z1038">
        <v>1</v>
      </c>
      <c r="AB1038">
        <v>5</v>
      </c>
      <c r="AC1038">
        <v>2</v>
      </c>
      <c r="AD1038">
        <v>1</v>
      </c>
      <c r="AE1038">
        <v>1</v>
      </c>
      <c r="AF1038">
        <v>2</v>
      </c>
      <c r="AG1038" s="1">
        <f t="shared" si="16"/>
        <v>0.2595744680851062</v>
      </c>
    </row>
    <row r="1039" spans="1:33">
      <c r="A1039">
        <v>78061</v>
      </c>
      <c r="B1039">
        <v>1</v>
      </c>
      <c r="C1039">
        <v>47</v>
      </c>
      <c r="D1039">
        <v>3</v>
      </c>
      <c r="E1039">
        <v>2</v>
      </c>
      <c r="G1039">
        <v>1</v>
      </c>
      <c r="H1039">
        <v>5</v>
      </c>
      <c r="I1039">
        <v>1</v>
      </c>
      <c r="J1039">
        <v>64</v>
      </c>
      <c r="K1039">
        <v>1.66</v>
      </c>
      <c r="L1039">
        <v>239</v>
      </c>
      <c r="M1039">
        <v>6.18</v>
      </c>
      <c r="N1039">
        <v>58</v>
      </c>
      <c r="O1039" s="1">
        <v>1.504375</v>
      </c>
      <c r="P1039" s="2">
        <v>62.085778973441229</v>
      </c>
      <c r="Q1039" s="1">
        <v>1.6103498921236319</v>
      </c>
      <c r="R1039">
        <v>1</v>
      </c>
      <c r="S1039">
        <v>1</v>
      </c>
      <c r="T1039">
        <v>2</v>
      </c>
      <c r="U1039">
        <v>15</v>
      </c>
      <c r="V1039">
        <v>3</v>
      </c>
      <c r="W1039">
        <v>3</v>
      </c>
      <c r="X1039">
        <v>3</v>
      </c>
      <c r="Y1039">
        <v>3</v>
      </c>
      <c r="Z1039">
        <v>3</v>
      </c>
      <c r="AA1039">
        <v>0</v>
      </c>
      <c r="AB1039">
        <v>0</v>
      </c>
      <c r="AC1039">
        <v>5</v>
      </c>
      <c r="AD1039">
        <v>1</v>
      </c>
      <c r="AE1039">
        <v>1</v>
      </c>
      <c r="AF1039">
        <v>2</v>
      </c>
      <c r="AG1039" s="1">
        <f t="shared" si="16"/>
        <v>-0.1556249999999999</v>
      </c>
    </row>
    <row r="1040" spans="1:33">
      <c r="A1040">
        <v>78070</v>
      </c>
      <c r="B1040">
        <v>1</v>
      </c>
      <c r="C1040">
        <v>46</v>
      </c>
      <c r="D1040">
        <v>3</v>
      </c>
      <c r="E1040">
        <v>2</v>
      </c>
      <c r="G1040">
        <v>1</v>
      </c>
      <c r="H1040">
        <v>3</v>
      </c>
      <c r="I1040">
        <v>1</v>
      </c>
      <c r="J1040">
        <v>49</v>
      </c>
      <c r="K1040">
        <v>1.27</v>
      </c>
      <c r="L1040">
        <v>144</v>
      </c>
      <c r="M1040">
        <v>3.72</v>
      </c>
      <c r="N1040">
        <v>44</v>
      </c>
      <c r="O1040" s="1">
        <v>1.1404081632653063</v>
      </c>
      <c r="P1040" s="2">
        <v>54.596932565932221</v>
      </c>
      <c r="Q1040" s="1">
        <v>1.4150633542598758</v>
      </c>
      <c r="R1040">
        <v>2</v>
      </c>
      <c r="S1040">
        <v>2</v>
      </c>
      <c r="U1040">
        <v>7</v>
      </c>
      <c r="V1040">
        <v>3</v>
      </c>
      <c r="W1040">
        <v>1</v>
      </c>
      <c r="X1040">
        <v>2</v>
      </c>
      <c r="Y1040">
        <v>3</v>
      </c>
      <c r="Z1040">
        <v>3</v>
      </c>
      <c r="AA1040">
        <v>3</v>
      </c>
      <c r="AB1040">
        <v>0</v>
      </c>
      <c r="AC1040">
        <v>0</v>
      </c>
      <c r="AD1040">
        <v>1</v>
      </c>
      <c r="AE1040">
        <v>2</v>
      </c>
      <c r="AG1040" s="1">
        <f t="shared" si="16"/>
        <v>-0.12959183673469377</v>
      </c>
    </row>
    <row r="1041" spans="1:33">
      <c r="A1041">
        <v>78072</v>
      </c>
      <c r="B1041">
        <v>1</v>
      </c>
      <c r="C1041">
        <v>77</v>
      </c>
      <c r="D1041">
        <v>6</v>
      </c>
      <c r="E1041">
        <v>2</v>
      </c>
      <c r="G1041">
        <v>2</v>
      </c>
      <c r="H1041">
        <v>1</v>
      </c>
      <c r="I1041">
        <v>1</v>
      </c>
      <c r="J1041">
        <v>39</v>
      </c>
      <c r="K1041">
        <v>1.01</v>
      </c>
      <c r="L1041">
        <v>101</v>
      </c>
      <c r="M1041">
        <v>2.61</v>
      </c>
      <c r="N1041">
        <v>36</v>
      </c>
      <c r="O1041" s="1">
        <v>0.93230769230769228</v>
      </c>
      <c r="P1041" s="2">
        <v>36.028586859245586</v>
      </c>
      <c r="Q1041" s="1">
        <v>0.93304801866251386</v>
      </c>
      <c r="R1041">
        <v>1</v>
      </c>
      <c r="S1041">
        <v>2</v>
      </c>
      <c r="U1041">
        <v>5</v>
      </c>
      <c r="V1041">
        <v>3</v>
      </c>
      <c r="W1041">
        <v>2</v>
      </c>
      <c r="X1041">
        <v>3</v>
      </c>
      <c r="Y1041">
        <v>2</v>
      </c>
      <c r="Z1041">
        <v>1</v>
      </c>
      <c r="AB1041">
        <v>0</v>
      </c>
      <c r="AC1041">
        <v>2</v>
      </c>
      <c r="AD1041">
        <v>2</v>
      </c>
      <c r="AE1041">
        <v>1</v>
      </c>
      <c r="AF1041">
        <v>2</v>
      </c>
      <c r="AG1041" s="1">
        <f t="shared" si="16"/>
        <v>-7.7692307692307727E-2</v>
      </c>
    </row>
    <row r="1042" spans="1:33">
      <c r="A1042">
        <v>78074</v>
      </c>
      <c r="B1042">
        <v>1</v>
      </c>
      <c r="C1042">
        <v>51</v>
      </c>
      <c r="D1042">
        <v>2</v>
      </c>
      <c r="E1042">
        <v>2</v>
      </c>
      <c r="G1042">
        <v>2</v>
      </c>
      <c r="H1042">
        <v>1</v>
      </c>
      <c r="I1042">
        <v>3</v>
      </c>
      <c r="J1042">
        <v>36</v>
      </c>
      <c r="K1042">
        <v>0.93</v>
      </c>
      <c r="L1042">
        <v>220</v>
      </c>
      <c r="M1042">
        <v>5.69</v>
      </c>
      <c r="N1042">
        <v>31</v>
      </c>
      <c r="O1042" s="1">
        <v>0.8008333333333334</v>
      </c>
      <c r="P1042" s="2">
        <v>42.022923649035285</v>
      </c>
      <c r="Q1042" s="1">
        <v>1.0855921942667448</v>
      </c>
      <c r="R1042">
        <v>1</v>
      </c>
      <c r="S1042">
        <v>2</v>
      </c>
      <c r="U1042">
        <v>12</v>
      </c>
      <c r="V1042">
        <v>1</v>
      </c>
      <c r="W1042">
        <v>2</v>
      </c>
      <c r="X1042">
        <v>3</v>
      </c>
      <c r="Y1042">
        <v>3</v>
      </c>
      <c r="Z1042">
        <v>2</v>
      </c>
      <c r="AB1042">
        <v>0</v>
      </c>
      <c r="AC1042">
        <v>0</v>
      </c>
      <c r="AD1042">
        <v>1</v>
      </c>
      <c r="AE1042">
        <v>2</v>
      </c>
      <c r="AG1042" s="1">
        <f t="shared" si="16"/>
        <v>-0.12916666666666665</v>
      </c>
    </row>
    <row r="1043" spans="1:33">
      <c r="A1043">
        <v>78075</v>
      </c>
      <c r="B1043">
        <v>1</v>
      </c>
      <c r="C1043">
        <v>73</v>
      </c>
      <c r="D1043">
        <v>3</v>
      </c>
      <c r="E1043">
        <v>2</v>
      </c>
      <c r="G1043">
        <v>1</v>
      </c>
      <c r="H1043">
        <v>3</v>
      </c>
      <c r="I1043">
        <v>1</v>
      </c>
      <c r="J1043">
        <v>48</v>
      </c>
      <c r="K1043">
        <v>1.24</v>
      </c>
      <c r="L1043">
        <v>230</v>
      </c>
      <c r="M1043">
        <v>5.95</v>
      </c>
      <c r="N1043">
        <v>51</v>
      </c>
      <c r="O1043" s="1">
        <v>1.3175000000000001</v>
      </c>
      <c r="P1043" s="2">
        <v>52.865120686791286</v>
      </c>
      <c r="Q1043" s="1">
        <v>1.365682284408775</v>
      </c>
      <c r="R1043">
        <v>2</v>
      </c>
      <c r="S1043">
        <v>1</v>
      </c>
      <c r="T1043">
        <v>2</v>
      </c>
      <c r="U1043">
        <v>5</v>
      </c>
      <c r="V1043">
        <v>2</v>
      </c>
      <c r="W1043">
        <v>3</v>
      </c>
      <c r="X1043">
        <v>3</v>
      </c>
      <c r="Y1043">
        <v>3</v>
      </c>
      <c r="Z1043">
        <v>3</v>
      </c>
      <c r="AA1043">
        <v>1</v>
      </c>
      <c r="AB1043">
        <v>0</v>
      </c>
      <c r="AC1043">
        <v>0</v>
      </c>
      <c r="AD1043">
        <v>1</v>
      </c>
      <c r="AE1043">
        <v>1</v>
      </c>
      <c r="AF1043">
        <v>2</v>
      </c>
      <c r="AG1043" s="1">
        <f t="shared" si="16"/>
        <v>7.7500000000000124E-2</v>
      </c>
    </row>
    <row r="1044" spans="1:33">
      <c r="A1044">
        <v>78080</v>
      </c>
      <c r="B1044">
        <v>1</v>
      </c>
      <c r="C1044">
        <v>58</v>
      </c>
      <c r="D1044">
        <v>6</v>
      </c>
      <c r="E1044">
        <v>2</v>
      </c>
      <c r="G1044">
        <v>2</v>
      </c>
      <c r="H1044">
        <v>5</v>
      </c>
      <c r="I1044">
        <v>5</v>
      </c>
      <c r="J1044">
        <v>34</v>
      </c>
      <c r="K1044">
        <v>0.88</v>
      </c>
      <c r="L1044">
        <v>165</v>
      </c>
      <c r="M1044">
        <v>4.2699999999999996</v>
      </c>
      <c r="N1044">
        <v>41</v>
      </c>
      <c r="O1044" s="1">
        <v>1.0611764705882352</v>
      </c>
      <c r="P1044" s="2">
        <v>34.464204789355371</v>
      </c>
      <c r="Q1044" s="1">
        <v>0.89201471219508022</v>
      </c>
      <c r="R1044">
        <v>1</v>
      </c>
      <c r="S1044">
        <v>2</v>
      </c>
      <c r="U1044">
        <v>14</v>
      </c>
      <c r="V1044">
        <v>3</v>
      </c>
      <c r="W1044">
        <v>2</v>
      </c>
      <c r="X1044">
        <v>2</v>
      </c>
      <c r="Y1044">
        <v>3</v>
      </c>
      <c r="Z1044">
        <v>2</v>
      </c>
      <c r="AA1044">
        <v>4</v>
      </c>
      <c r="AB1044">
        <v>2</v>
      </c>
      <c r="AC1044">
        <v>0</v>
      </c>
      <c r="AD1044">
        <v>1</v>
      </c>
      <c r="AE1044">
        <v>2</v>
      </c>
      <c r="AG1044" s="1">
        <f t="shared" si="16"/>
        <v>0.18117647058823516</v>
      </c>
    </row>
    <row r="1045" spans="1:33">
      <c r="A1045">
        <v>78082</v>
      </c>
      <c r="B1045">
        <v>1</v>
      </c>
      <c r="C1045">
        <v>40</v>
      </c>
      <c r="D1045">
        <v>3</v>
      </c>
      <c r="E1045">
        <v>2</v>
      </c>
      <c r="G1045">
        <v>1</v>
      </c>
      <c r="H1045">
        <v>5</v>
      </c>
      <c r="I1045">
        <v>3</v>
      </c>
      <c r="J1045">
        <v>43</v>
      </c>
      <c r="K1045">
        <v>1.1100000000000001</v>
      </c>
      <c r="L1045">
        <v>217</v>
      </c>
      <c r="M1045">
        <v>5.61</v>
      </c>
      <c r="N1045">
        <v>50</v>
      </c>
      <c r="O1045" s="1">
        <v>1.2906976744186047</v>
      </c>
      <c r="P1045" s="2">
        <v>37.174800339440452</v>
      </c>
      <c r="Q1045" s="1">
        <v>0.95962856690183496</v>
      </c>
      <c r="R1045">
        <v>1</v>
      </c>
      <c r="S1045">
        <v>1</v>
      </c>
      <c r="T1045">
        <v>1</v>
      </c>
      <c r="U1045">
        <v>15</v>
      </c>
      <c r="V1045">
        <v>3</v>
      </c>
      <c r="W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1</v>
      </c>
      <c r="AG1045" s="1">
        <f t="shared" si="16"/>
        <v>0.18069767441860463</v>
      </c>
    </row>
    <row r="1046" spans="1:33">
      <c r="A1046">
        <v>78083</v>
      </c>
      <c r="B1046">
        <v>1</v>
      </c>
      <c r="C1046">
        <v>53</v>
      </c>
      <c r="D1046">
        <v>3</v>
      </c>
      <c r="E1046">
        <v>2</v>
      </c>
      <c r="G1046">
        <v>1</v>
      </c>
      <c r="H1046">
        <v>3</v>
      </c>
      <c r="I1046">
        <v>3</v>
      </c>
      <c r="J1046">
        <v>77</v>
      </c>
      <c r="K1046">
        <v>1.99</v>
      </c>
      <c r="L1046">
        <v>153</v>
      </c>
      <c r="M1046">
        <v>3.96</v>
      </c>
      <c r="N1046">
        <v>83</v>
      </c>
      <c r="O1046" s="1">
        <v>2.1450649350649349</v>
      </c>
      <c r="P1046" s="2">
        <v>82.543181999087452</v>
      </c>
      <c r="Q1046" s="1">
        <v>2.1332588594569355</v>
      </c>
      <c r="R1046">
        <v>2</v>
      </c>
      <c r="S1046">
        <v>1</v>
      </c>
      <c r="T1046">
        <v>2</v>
      </c>
      <c r="U1046">
        <v>3</v>
      </c>
      <c r="V1046">
        <v>2</v>
      </c>
      <c r="W1046">
        <v>1</v>
      </c>
      <c r="X1046">
        <v>3</v>
      </c>
      <c r="Y1046">
        <v>3</v>
      </c>
      <c r="Z1046">
        <v>1</v>
      </c>
      <c r="AB1046">
        <v>0</v>
      </c>
      <c r="AC1046">
        <v>2</v>
      </c>
      <c r="AD1046">
        <v>2</v>
      </c>
      <c r="AE1046">
        <v>2</v>
      </c>
      <c r="AG1046" s="1">
        <f t="shared" si="16"/>
        <v>0.15506493506493491</v>
      </c>
    </row>
    <row r="1047" spans="1:33">
      <c r="A1047">
        <v>78085</v>
      </c>
      <c r="B1047">
        <v>1</v>
      </c>
      <c r="C1047">
        <v>32</v>
      </c>
      <c r="D1047">
        <v>4</v>
      </c>
      <c r="E1047">
        <v>2</v>
      </c>
      <c r="G1047">
        <v>2</v>
      </c>
      <c r="H1047">
        <v>3</v>
      </c>
      <c r="I1047">
        <v>5</v>
      </c>
      <c r="J1047">
        <v>61</v>
      </c>
      <c r="K1047">
        <v>1.58</v>
      </c>
      <c r="L1047">
        <v>212</v>
      </c>
      <c r="M1047">
        <v>5.48</v>
      </c>
      <c r="N1047">
        <v>66</v>
      </c>
      <c r="O1047" s="1">
        <v>1.7095081967213115</v>
      </c>
      <c r="P1047" s="2">
        <v>65.328885168731915</v>
      </c>
      <c r="Q1047" s="1">
        <v>1.6921252224032202</v>
      </c>
      <c r="R1047">
        <v>2</v>
      </c>
      <c r="U1047">
        <v>15</v>
      </c>
      <c r="V1047">
        <v>1</v>
      </c>
      <c r="W1047">
        <v>3</v>
      </c>
      <c r="X1047">
        <v>2</v>
      </c>
      <c r="Y1047">
        <v>2</v>
      </c>
      <c r="Z1047">
        <v>2</v>
      </c>
      <c r="AA1047">
        <v>1</v>
      </c>
      <c r="AB1047">
        <v>0</v>
      </c>
      <c r="AC1047">
        <v>0</v>
      </c>
      <c r="AD1047">
        <v>1</v>
      </c>
      <c r="AE1047">
        <v>1</v>
      </c>
      <c r="AF1047">
        <v>2</v>
      </c>
      <c r="AG1047" s="1">
        <f t="shared" si="16"/>
        <v>0.12950819672131142</v>
      </c>
    </row>
    <row r="1048" spans="1:33">
      <c r="A1048">
        <v>78086</v>
      </c>
      <c r="B1048">
        <v>1</v>
      </c>
      <c r="C1048">
        <v>80</v>
      </c>
      <c r="D1048">
        <v>4</v>
      </c>
      <c r="E1048">
        <v>2</v>
      </c>
      <c r="G1048">
        <v>2</v>
      </c>
      <c r="H1048">
        <v>1</v>
      </c>
      <c r="I1048">
        <v>1</v>
      </c>
      <c r="J1048">
        <v>76</v>
      </c>
      <c r="K1048">
        <v>1.97</v>
      </c>
      <c r="L1048">
        <v>167</v>
      </c>
      <c r="M1048">
        <v>4.32</v>
      </c>
      <c r="N1048">
        <v>72</v>
      </c>
      <c r="O1048" s="1">
        <v>1.8663157894736842</v>
      </c>
      <c r="P1048" s="2">
        <v>79.122298901897281</v>
      </c>
      <c r="Q1048" s="1">
        <v>2.0509332741676007</v>
      </c>
      <c r="R1048">
        <v>1</v>
      </c>
      <c r="S1048">
        <v>2</v>
      </c>
      <c r="U1048">
        <v>4</v>
      </c>
      <c r="V1048">
        <v>4</v>
      </c>
      <c r="W1048">
        <v>3</v>
      </c>
      <c r="X1048">
        <v>3</v>
      </c>
      <c r="Y1048">
        <v>3</v>
      </c>
      <c r="Z1048">
        <v>3</v>
      </c>
      <c r="AA1048">
        <v>0</v>
      </c>
      <c r="AB1048">
        <v>0</v>
      </c>
      <c r="AC1048">
        <v>0</v>
      </c>
      <c r="AD1048">
        <v>2</v>
      </c>
      <c r="AE1048">
        <v>1</v>
      </c>
      <c r="AF1048">
        <v>2</v>
      </c>
      <c r="AG1048" s="1">
        <f t="shared" si="16"/>
        <v>-0.10368421052631582</v>
      </c>
    </row>
    <row r="1049" spans="1:33">
      <c r="A1049">
        <v>78088</v>
      </c>
      <c r="B1049">
        <v>1</v>
      </c>
      <c r="C1049">
        <v>66</v>
      </c>
      <c r="D1049">
        <v>4</v>
      </c>
      <c r="E1049">
        <v>1</v>
      </c>
      <c r="F1049">
        <v>1</v>
      </c>
      <c r="G1049">
        <v>1</v>
      </c>
      <c r="H1049">
        <v>4</v>
      </c>
      <c r="I1049">
        <v>5</v>
      </c>
      <c r="J1049">
        <v>39</v>
      </c>
      <c r="K1049">
        <v>1.01</v>
      </c>
      <c r="L1049">
        <v>214</v>
      </c>
      <c r="M1049">
        <v>5.53</v>
      </c>
      <c r="N1049">
        <v>48</v>
      </c>
      <c r="O1049" s="1">
        <v>1.2430769230769232</v>
      </c>
      <c r="P1049" s="2">
        <v>38.497409740931197</v>
      </c>
      <c r="Q1049" s="1">
        <v>0.99698420098308993</v>
      </c>
      <c r="R1049">
        <v>1</v>
      </c>
      <c r="S1049">
        <v>2</v>
      </c>
      <c r="U1049">
        <v>3</v>
      </c>
      <c r="V1049">
        <v>2</v>
      </c>
      <c r="W1049">
        <v>3</v>
      </c>
      <c r="X1049">
        <v>3</v>
      </c>
      <c r="Y1049">
        <v>3</v>
      </c>
      <c r="Z1049">
        <v>3</v>
      </c>
      <c r="AB1049">
        <v>0</v>
      </c>
      <c r="AC1049">
        <v>0</v>
      </c>
      <c r="AD1049">
        <v>1</v>
      </c>
      <c r="AE1049">
        <v>1</v>
      </c>
      <c r="AF1049">
        <v>2</v>
      </c>
      <c r="AG1049" s="1">
        <f t="shared" si="16"/>
        <v>0.23307692307692318</v>
      </c>
    </row>
    <row r="1050" spans="1:33">
      <c r="A1050">
        <v>78089</v>
      </c>
      <c r="B1050">
        <v>1</v>
      </c>
      <c r="C1050">
        <v>62</v>
      </c>
      <c r="D1050">
        <v>2</v>
      </c>
      <c r="E1050">
        <v>2</v>
      </c>
      <c r="G1050">
        <v>2</v>
      </c>
      <c r="H1050">
        <v>3</v>
      </c>
      <c r="I1050">
        <v>5</v>
      </c>
      <c r="J1050">
        <v>42</v>
      </c>
      <c r="K1050">
        <v>1.0900000000000001</v>
      </c>
      <c r="L1050">
        <v>205</v>
      </c>
      <c r="M1050">
        <v>5.3</v>
      </c>
      <c r="N1050">
        <v>45</v>
      </c>
      <c r="O1050" s="1">
        <v>1.1678571428571429</v>
      </c>
      <c r="P1050" s="2">
        <v>44.818571105342457</v>
      </c>
      <c r="Q1050" s="1">
        <v>1.163148631067221</v>
      </c>
      <c r="R1050">
        <v>1</v>
      </c>
      <c r="S1050">
        <v>2</v>
      </c>
      <c r="U1050">
        <v>8</v>
      </c>
      <c r="V1050">
        <v>3</v>
      </c>
      <c r="W1050">
        <v>3</v>
      </c>
      <c r="X1050">
        <v>3</v>
      </c>
      <c r="Y1050">
        <v>3</v>
      </c>
      <c r="Z1050">
        <v>3</v>
      </c>
      <c r="AB1050">
        <v>0</v>
      </c>
      <c r="AC1050">
        <v>1</v>
      </c>
      <c r="AD1050">
        <v>2</v>
      </c>
      <c r="AE1050">
        <v>2</v>
      </c>
      <c r="AG1050" s="1">
        <f t="shared" si="16"/>
        <v>7.7857142857142847E-2</v>
      </c>
    </row>
    <row r="1051" spans="1:33">
      <c r="A1051">
        <v>78093</v>
      </c>
      <c r="B1051">
        <v>1</v>
      </c>
      <c r="C1051">
        <v>29</v>
      </c>
      <c r="D1051">
        <v>6</v>
      </c>
      <c r="E1051">
        <v>2</v>
      </c>
      <c r="G1051">
        <v>1</v>
      </c>
      <c r="H1051">
        <v>5</v>
      </c>
      <c r="I1051">
        <v>5</v>
      </c>
      <c r="J1051">
        <v>49</v>
      </c>
      <c r="K1051">
        <v>1.27</v>
      </c>
      <c r="L1051">
        <v>203</v>
      </c>
      <c r="M1051">
        <v>5.25</v>
      </c>
      <c r="N1051">
        <v>53</v>
      </c>
      <c r="O1051" s="1">
        <v>1.3736734693877553</v>
      </c>
      <c r="P1051" s="2">
        <v>56.06363709303524</v>
      </c>
      <c r="Q1051" s="1">
        <v>1.4530779409827501</v>
      </c>
      <c r="R1051">
        <v>2</v>
      </c>
      <c r="U1051">
        <v>15</v>
      </c>
      <c r="V1051">
        <v>4</v>
      </c>
      <c r="W1051">
        <v>0</v>
      </c>
      <c r="X1051">
        <v>4</v>
      </c>
      <c r="Y1051">
        <v>4</v>
      </c>
      <c r="Z1051">
        <v>4</v>
      </c>
      <c r="AA1051">
        <v>3</v>
      </c>
      <c r="AB1051">
        <v>150</v>
      </c>
      <c r="AC1051">
        <v>0</v>
      </c>
      <c r="AD1051">
        <v>1</v>
      </c>
      <c r="AE1051">
        <v>1</v>
      </c>
      <c r="AF1051">
        <v>2</v>
      </c>
      <c r="AG1051" s="1">
        <f t="shared" si="16"/>
        <v>0.10367346938775523</v>
      </c>
    </row>
    <row r="1052" spans="1:33">
      <c r="A1052">
        <v>78096</v>
      </c>
      <c r="B1052">
        <v>1</v>
      </c>
      <c r="C1052">
        <v>28</v>
      </c>
      <c r="D1052">
        <v>3</v>
      </c>
      <c r="E1052">
        <v>2</v>
      </c>
      <c r="G1052">
        <v>1</v>
      </c>
      <c r="H1052">
        <v>4</v>
      </c>
      <c r="I1052">
        <v>1</v>
      </c>
      <c r="J1052">
        <v>33</v>
      </c>
      <c r="K1052">
        <v>0.85</v>
      </c>
      <c r="L1052">
        <v>193</v>
      </c>
      <c r="M1052">
        <v>4.99</v>
      </c>
      <c r="N1052">
        <v>37</v>
      </c>
      <c r="O1052" s="1">
        <v>0.95303030303030301</v>
      </c>
      <c r="P1052" s="2">
        <v>40.48356246464693</v>
      </c>
      <c r="Q1052" s="1">
        <v>1.0427584271196937</v>
      </c>
      <c r="R1052">
        <v>2</v>
      </c>
      <c r="U1052">
        <v>7</v>
      </c>
      <c r="V1052">
        <v>4</v>
      </c>
      <c r="W1052">
        <v>2</v>
      </c>
      <c r="X1052">
        <v>2</v>
      </c>
      <c r="Y1052">
        <v>1</v>
      </c>
      <c r="Z1052">
        <v>2</v>
      </c>
      <c r="AA1052">
        <v>1</v>
      </c>
      <c r="AB1052">
        <v>10</v>
      </c>
      <c r="AC1052">
        <v>1</v>
      </c>
      <c r="AD1052">
        <v>1</v>
      </c>
      <c r="AE1052">
        <v>1</v>
      </c>
      <c r="AF1052">
        <v>2</v>
      </c>
      <c r="AG1052" s="1">
        <f t="shared" si="16"/>
        <v>0.10303030303030303</v>
      </c>
    </row>
    <row r="1053" spans="1:33">
      <c r="A1053">
        <v>78099</v>
      </c>
      <c r="B1053">
        <v>1</v>
      </c>
      <c r="C1053">
        <v>72</v>
      </c>
      <c r="D1053">
        <v>3</v>
      </c>
      <c r="E1053">
        <v>2</v>
      </c>
      <c r="G1053">
        <v>1</v>
      </c>
      <c r="H1053">
        <v>3</v>
      </c>
      <c r="I1053">
        <v>2</v>
      </c>
      <c r="J1053">
        <v>45</v>
      </c>
      <c r="K1053">
        <v>1.1599999999999999</v>
      </c>
      <c r="L1053">
        <v>156</v>
      </c>
      <c r="M1053">
        <v>4.03</v>
      </c>
      <c r="N1053">
        <v>47</v>
      </c>
      <c r="O1053" s="1">
        <v>1.2115555555555555</v>
      </c>
      <c r="P1053" s="2">
        <v>44.646137136077613</v>
      </c>
      <c r="Q1053" s="1">
        <v>1.1508782017300005</v>
      </c>
      <c r="R1053">
        <v>2</v>
      </c>
      <c r="S1053">
        <v>2</v>
      </c>
      <c r="U1053">
        <v>3</v>
      </c>
      <c r="V1053">
        <v>3</v>
      </c>
      <c r="W1053">
        <v>0</v>
      </c>
      <c r="AA1053">
        <v>0</v>
      </c>
      <c r="AB1053">
        <v>0</v>
      </c>
      <c r="AC1053">
        <v>10</v>
      </c>
      <c r="AD1053">
        <v>1</v>
      </c>
      <c r="AE1053">
        <v>1</v>
      </c>
      <c r="AF1053">
        <v>2</v>
      </c>
      <c r="AG1053" s="1">
        <f t="shared" si="16"/>
        <v>5.1555555555555577E-2</v>
      </c>
    </row>
    <row r="1054" spans="1:33">
      <c r="A1054">
        <v>78100</v>
      </c>
      <c r="B1054">
        <v>1</v>
      </c>
      <c r="C1054">
        <v>80</v>
      </c>
      <c r="D1054">
        <v>4</v>
      </c>
      <c r="E1054">
        <v>1</v>
      </c>
      <c r="F1054">
        <v>2</v>
      </c>
      <c r="G1054">
        <v>1</v>
      </c>
      <c r="H1054">
        <v>3</v>
      </c>
      <c r="I1054">
        <v>2</v>
      </c>
      <c r="J1054">
        <v>51</v>
      </c>
      <c r="K1054">
        <v>1.32</v>
      </c>
      <c r="L1054">
        <v>184</v>
      </c>
      <c r="M1054">
        <v>4.76</v>
      </c>
      <c r="N1054">
        <v>53</v>
      </c>
      <c r="O1054" s="1">
        <v>1.371764705882353</v>
      </c>
      <c r="P1054" s="2">
        <v>58.55967520434325</v>
      </c>
      <c r="Q1054" s="1">
        <v>1.5156621817594724</v>
      </c>
      <c r="R1054">
        <v>2</v>
      </c>
      <c r="S1054">
        <v>2</v>
      </c>
      <c r="U1054">
        <v>5</v>
      </c>
      <c r="V1054">
        <v>3</v>
      </c>
      <c r="W1054">
        <v>2</v>
      </c>
      <c r="X1054">
        <v>3</v>
      </c>
      <c r="Y1054">
        <v>2</v>
      </c>
      <c r="Z1054">
        <v>2</v>
      </c>
      <c r="AB1054">
        <v>0</v>
      </c>
      <c r="AC1054">
        <v>0</v>
      </c>
      <c r="AD1054">
        <v>1</v>
      </c>
      <c r="AE1054">
        <v>1</v>
      </c>
      <c r="AF1054">
        <v>2</v>
      </c>
      <c r="AG1054" s="1">
        <f t="shared" si="16"/>
        <v>5.1764705882352935E-2</v>
      </c>
    </row>
    <row r="1055" spans="1:33">
      <c r="A1055">
        <v>78103</v>
      </c>
      <c r="B1055">
        <v>1</v>
      </c>
      <c r="C1055">
        <v>63</v>
      </c>
      <c r="D1055">
        <v>2</v>
      </c>
      <c r="E1055">
        <v>2</v>
      </c>
      <c r="G1055">
        <v>2</v>
      </c>
      <c r="H1055">
        <v>1</v>
      </c>
      <c r="I1055">
        <v>1</v>
      </c>
      <c r="J1055">
        <v>40</v>
      </c>
      <c r="K1055">
        <v>1.03</v>
      </c>
      <c r="L1055">
        <v>207</v>
      </c>
      <c r="M1055">
        <v>5.35</v>
      </c>
      <c r="N1055">
        <v>50</v>
      </c>
      <c r="O1055" s="1">
        <v>1.2875000000000001</v>
      </c>
      <c r="P1055" s="2">
        <v>48.425621624225414</v>
      </c>
      <c r="Q1055" s="1">
        <v>1.2469597568238044</v>
      </c>
      <c r="R1055">
        <v>1</v>
      </c>
      <c r="S1055">
        <v>2</v>
      </c>
      <c r="U1055">
        <v>13</v>
      </c>
      <c r="V1055">
        <v>1</v>
      </c>
      <c r="W1055">
        <v>2</v>
      </c>
      <c r="X1055">
        <v>3</v>
      </c>
      <c r="Y1055">
        <v>3</v>
      </c>
      <c r="Z1055">
        <v>2</v>
      </c>
      <c r="AB1055">
        <v>0</v>
      </c>
      <c r="AC1055">
        <v>0</v>
      </c>
      <c r="AD1055">
        <v>1</v>
      </c>
      <c r="AE1055">
        <v>1</v>
      </c>
      <c r="AF1055">
        <v>2</v>
      </c>
      <c r="AG1055" s="1">
        <f t="shared" si="16"/>
        <v>0.25750000000000006</v>
      </c>
    </row>
    <row r="1056" spans="1:33">
      <c r="A1056">
        <v>78104</v>
      </c>
      <c r="B1056">
        <v>1</v>
      </c>
      <c r="C1056">
        <v>61</v>
      </c>
      <c r="D1056">
        <v>1</v>
      </c>
      <c r="E1056">
        <v>2</v>
      </c>
      <c r="G1056">
        <v>2</v>
      </c>
      <c r="H1056">
        <v>1</v>
      </c>
      <c r="I1056">
        <v>1</v>
      </c>
      <c r="J1056">
        <v>42</v>
      </c>
      <c r="K1056">
        <v>1.0900000000000001</v>
      </c>
      <c r="L1056">
        <v>147</v>
      </c>
      <c r="M1056">
        <v>3.8</v>
      </c>
      <c r="N1056">
        <v>49</v>
      </c>
      <c r="O1056" s="1">
        <v>1.2716666666666667</v>
      </c>
      <c r="P1056" s="2">
        <v>37.715977360737227</v>
      </c>
      <c r="Q1056" s="1">
        <v>0.97881941245722814</v>
      </c>
      <c r="R1056">
        <v>1</v>
      </c>
      <c r="S1056">
        <v>2</v>
      </c>
      <c r="U1056">
        <v>5</v>
      </c>
      <c r="V1056">
        <v>4</v>
      </c>
      <c r="W1056">
        <v>2</v>
      </c>
      <c r="X1056">
        <v>3</v>
      </c>
      <c r="Y1056">
        <v>3</v>
      </c>
      <c r="Z1056">
        <v>3</v>
      </c>
      <c r="AB1056">
        <v>0</v>
      </c>
      <c r="AC1056">
        <v>0</v>
      </c>
      <c r="AD1056">
        <v>2</v>
      </c>
      <c r="AE1056">
        <v>2</v>
      </c>
      <c r="AG1056" s="1">
        <f t="shared" si="16"/>
        <v>0.18166666666666664</v>
      </c>
    </row>
    <row r="1057" spans="1:33">
      <c r="A1057">
        <v>78108</v>
      </c>
      <c r="B1057">
        <v>1</v>
      </c>
      <c r="C1057">
        <v>49</v>
      </c>
      <c r="D1057">
        <v>4</v>
      </c>
      <c r="E1057">
        <v>2</v>
      </c>
      <c r="G1057">
        <v>2</v>
      </c>
      <c r="H1057">
        <v>1</v>
      </c>
      <c r="I1057">
        <v>1</v>
      </c>
      <c r="J1057">
        <v>71</v>
      </c>
      <c r="K1057">
        <v>1.84</v>
      </c>
      <c r="L1057">
        <v>216</v>
      </c>
      <c r="M1057">
        <v>5.59</v>
      </c>
      <c r="N1057">
        <v>77</v>
      </c>
      <c r="O1057" s="1">
        <v>1.9954929577464791</v>
      </c>
      <c r="P1057" s="2">
        <v>70.206441422646748</v>
      </c>
      <c r="Q1057" s="1">
        <v>1.8194345382770427</v>
      </c>
      <c r="R1057">
        <v>1</v>
      </c>
      <c r="S1057">
        <v>2</v>
      </c>
      <c r="U1057">
        <v>4</v>
      </c>
      <c r="V1057">
        <v>2</v>
      </c>
      <c r="W1057">
        <v>0</v>
      </c>
      <c r="X1057">
        <v>0</v>
      </c>
      <c r="Y1057">
        <v>2</v>
      </c>
      <c r="Z1057">
        <v>2</v>
      </c>
      <c r="AA1057">
        <v>0</v>
      </c>
      <c r="AB1057">
        <v>0</v>
      </c>
      <c r="AC1057">
        <v>0</v>
      </c>
      <c r="AD1057">
        <v>2</v>
      </c>
      <c r="AE1057">
        <v>1</v>
      </c>
      <c r="AF1057">
        <v>2</v>
      </c>
      <c r="AG1057" s="1">
        <f t="shared" si="16"/>
        <v>0.15549295774647898</v>
      </c>
    </row>
    <row r="1058" spans="1:33">
      <c r="A1058">
        <v>78111</v>
      </c>
      <c r="B1058">
        <v>1</v>
      </c>
      <c r="C1058">
        <v>32</v>
      </c>
      <c r="D1058">
        <v>3</v>
      </c>
      <c r="E1058">
        <v>2</v>
      </c>
      <c r="G1058">
        <v>1</v>
      </c>
      <c r="H1058">
        <v>2</v>
      </c>
      <c r="I1058">
        <v>1</v>
      </c>
      <c r="J1058">
        <v>59</v>
      </c>
      <c r="K1058">
        <v>1.53</v>
      </c>
      <c r="L1058">
        <v>173</v>
      </c>
      <c r="M1058">
        <v>4.47</v>
      </c>
      <c r="N1058">
        <v>67</v>
      </c>
      <c r="O1058" s="1">
        <v>1.7374576271186442</v>
      </c>
      <c r="P1058" s="2">
        <v>60.755721055767467</v>
      </c>
      <c r="Q1058" s="1">
        <v>1.5755297155139698</v>
      </c>
      <c r="R1058">
        <v>2</v>
      </c>
      <c r="U1058">
        <v>3</v>
      </c>
      <c r="V1058">
        <v>3</v>
      </c>
      <c r="W1058">
        <v>2</v>
      </c>
      <c r="X1058">
        <v>4</v>
      </c>
      <c r="Y1058">
        <v>4</v>
      </c>
      <c r="Z1058">
        <v>4</v>
      </c>
      <c r="AA1058">
        <v>1</v>
      </c>
      <c r="AB1058">
        <v>0</v>
      </c>
      <c r="AC1058">
        <v>2</v>
      </c>
      <c r="AD1058">
        <v>1</v>
      </c>
      <c r="AE1058">
        <v>1</v>
      </c>
      <c r="AF1058">
        <v>2</v>
      </c>
      <c r="AG1058" s="1">
        <f t="shared" si="16"/>
        <v>0.20745762711864413</v>
      </c>
    </row>
    <row r="1059" spans="1:33">
      <c r="A1059">
        <v>80197</v>
      </c>
      <c r="B1059">
        <v>1</v>
      </c>
      <c r="C1059">
        <v>44</v>
      </c>
      <c r="D1059">
        <v>1</v>
      </c>
      <c r="E1059">
        <v>2</v>
      </c>
      <c r="G1059">
        <v>2</v>
      </c>
      <c r="H1059">
        <v>2</v>
      </c>
      <c r="I1059">
        <v>6</v>
      </c>
      <c r="J1059">
        <v>45</v>
      </c>
      <c r="K1059">
        <v>1.1599999999999999</v>
      </c>
      <c r="L1059">
        <v>239</v>
      </c>
      <c r="M1059">
        <v>6.18</v>
      </c>
      <c r="N1059">
        <v>39</v>
      </c>
      <c r="O1059" s="1">
        <v>1.0053333333333332</v>
      </c>
      <c r="P1059" s="2">
        <v>46.402059905084499</v>
      </c>
      <c r="Q1059" s="1">
        <v>1.1961419886644002</v>
      </c>
      <c r="R1059">
        <v>1</v>
      </c>
      <c r="S1059">
        <v>2</v>
      </c>
      <c r="U1059">
        <v>6</v>
      </c>
      <c r="V1059">
        <v>4</v>
      </c>
      <c r="W1059">
        <v>0</v>
      </c>
      <c r="AB1059">
        <v>3</v>
      </c>
      <c r="AC1059">
        <v>0</v>
      </c>
      <c r="AD1059">
        <v>1</v>
      </c>
      <c r="AE1059">
        <v>1</v>
      </c>
      <c r="AF1059">
        <v>2</v>
      </c>
      <c r="AG1059" s="1">
        <f t="shared" si="16"/>
        <v>-0.15466666666666673</v>
      </c>
    </row>
    <row r="1060" spans="1:33">
      <c r="A1060">
        <v>80200</v>
      </c>
      <c r="B1060">
        <v>1</v>
      </c>
      <c r="C1060">
        <v>57</v>
      </c>
      <c r="D1060">
        <v>3</v>
      </c>
      <c r="E1060">
        <v>2</v>
      </c>
      <c r="G1060">
        <v>1</v>
      </c>
      <c r="H1060">
        <v>5</v>
      </c>
      <c r="I1060">
        <v>3</v>
      </c>
      <c r="J1060">
        <v>53</v>
      </c>
      <c r="K1060">
        <v>1.37</v>
      </c>
      <c r="L1060">
        <v>176</v>
      </c>
      <c r="M1060">
        <v>4.55</v>
      </c>
      <c r="N1060">
        <v>62</v>
      </c>
      <c r="O1060" s="1">
        <v>1.6026415094339626</v>
      </c>
      <c r="P1060" s="2">
        <v>56.306744071516654</v>
      </c>
      <c r="Q1060" s="1">
        <v>1.4554762146788267</v>
      </c>
      <c r="R1060">
        <v>2</v>
      </c>
      <c r="S1060">
        <v>1</v>
      </c>
      <c r="T1060">
        <v>2</v>
      </c>
      <c r="U1060">
        <v>14</v>
      </c>
      <c r="V1060">
        <v>4</v>
      </c>
      <c r="W1060">
        <v>2</v>
      </c>
      <c r="X1060">
        <v>3</v>
      </c>
      <c r="Y1060">
        <v>3</v>
      </c>
      <c r="Z1060">
        <v>2</v>
      </c>
      <c r="AA1060">
        <v>5</v>
      </c>
      <c r="AB1060">
        <v>1</v>
      </c>
      <c r="AC1060">
        <v>2</v>
      </c>
      <c r="AD1060">
        <v>1</v>
      </c>
      <c r="AE1060">
        <v>1</v>
      </c>
      <c r="AF1060">
        <v>2</v>
      </c>
      <c r="AG1060" s="1">
        <f t="shared" si="16"/>
        <v>0.23264150943396245</v>
      </c>
    </row>
    <row r="1061" spans="1:33">
      <c r="A1061">
        <v>80202</v>
      </c>
      <c r="B1061">
        <v>1</v>
      </c>
      <c r="C1061">
        <v>49</v>
      </c>
      <c r="D1061">
        <v>3</v>
      </c>
      <c r="E1061">
        <v>2</v>
      </c>
      <c r="G1061">
        <v>1</v>
      </c>
      <c r="H1061">
        <v>3</v>
      </c>
      <c r="I1061">
        <v>1</v>
      </c>
      <c r="J1061">
        <v>55</v>
      </c>
      <c r="K1061">
        <v>1.42</v>
      </c>
      <c r="L1061">
        <v>282</v>
      </c>
      <c r="M1061">
        <v>7.29</v>
      </c>
      <c r="N1061">
        <v>55</v>
      </c>
      <c r="O1061" s="1">
        <v>1.42</v>
      </c>
      <c r="P1061" s="2">
        <v>50.114930136648297</v>
      </c>
      <c r="Q1061" s="1">
        <v>1.293876378073465</v>
      </c>
      <c r="R1061">
        <v>2</v>
      </c>
      <c r="S1061">
        <v>1</v>
      </c>
      <c r="T1061">
        <v>2</v>
      </c>
      <c r="U1061">
        <v>8</v>
      </c>
      <c r="V1061">
        <v>4</v>
      </c>
      <c r="W1061">
        <v>1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2</v>
      </c>
      <c r="AG1061" s="1">
        <f t="shared" si="16"/>
        <v>0</v>
      </c>
    </row>
    <row r="1062" spans="1:33">
      <c r="A1062">
        <v>80203</v>
      </c>
      <c r="B1062">
        <v>1</v>
      </c>
      <c r="C1062">
        <v>67</v>
      </c>
      <c r="D1062">
        <v>6</v>
      </c>
      <c r="E1062">
        <v>2</v>
      </c>
      <c r="G1062">
        <v>2</v>
      </c>
      <c r="H1062">
        <v>3</v>
      </c>
      <c r="I1062">
        <v>1</v>
      </c>
      <c r="J1062">
        <v>52</v>
      </c>
      <c r="K1062">
        <v>1.34</v>
      </c>
      <c r="L1062">
        <v>156</v>
      </c>
      <c r="M1062">
        <v>4.03</v>
      </c>
      <c r="N1062">
        <v>52</v>
      </c>
      <c r="O1062" s="1">
        <v>1.34</v>
      </c>
      <c r="P1062" s="2">
        <v>54.506581812773589</v>
      </c>
      <c r="Q1062" s="1">
        <v>1.4045926851753197</v>
      </c>
      <c r="R1062">
        <v>1</v>
      </c>
      <c r="S1062">
        <v>1</v>
      </c>
      <c r="T1062">
        <v>1</v>
      </c>
      <c r="U1062">
        <v>12</v>
      </c>
      <c r="V1062">
        <v>3</v>
      </c>
      <c r="W1062">
        <v>3</v>
      </c>
      <c r="AB1062">
        <v>0</v>
      </c>
      <c r="AC1062">
        <v>0</v>
      </c>
      <c r="AD1062">
        <v>2</v>
      </c>
      <c r="AE1062">
        <v>1</v>
      </c>
      <c r="AF1062">
        <v>2</v>
      </c>
      <c r="AG1062" s="1">
        <f t="shared" si="16"/>
        <v>0</v>
      </c>
    </row>
    <row r="1063" spans="1:33">
      <c r="A1063">
        <v>80204</v>
      </c>
      <c r="B1063">
        <v>1</v>
      </c>
      <c r="C1063">
        <v>59</v>
      </c>
      <c r="D1063">
        <v>3</v>
      </c>
      <c r="E1063">
        <v>2</v>
      </c>
      <c r="G1063">
        <v>2</v>
      </c>
      <c r="H1063">
        <v>3</v>
      </c>
      <c r="I1063">
        <v>1</v>
      </c>
      <c r="J1063">
        <v>49</v>
      </c>
      <c r="K1063">
        <v>1.27</v>
      </c>
      <c r="L1063">
        <v>193</v>
      </c>
      <c r="M1063">
        <v>4.99</v>
      </c>
      <c r="N1063">
        <v>56</v>
      </c>
      <c r="O1063" s="1">
        <v>1.4514285714285715</v>
      </c>
      <c r="P1063" s="2">
        <v>48.031368704976899</v>
      </c>
      <c r="Q1063" s="1">
        <v>1.2448946582718503</v>
      </c>
      <c r="R1063">
        <v>1</v>
      </c>
      <c r="S1063">
        <v>2</v>
      </c>
      <c r="U1063">
        <v>7</v>
      </c>
      <c r="V1063">
        <v>2</v>
      </c>
      <c r="W1063">
        <v>3</v>
      </c>
      <c r="X1063">
        <v>3</v>
      </c>
      <c r="Y1063">
        <v>3</v>
      </c>
      <c r="Z1063">
        <v>3</v>
      </c>
      <c r="AB1063">
        <v>0</v>
      </c>
      <c r="AC1063">
        <v>3</v>
      </c>
      <c r="AD1063">
        <v>1</v>
      </c>
      <c r="AE1063">
        <v>2</v>
      </c>
      <c r="AG1063" s="1">
        <f t="shared" si="16"/>
        <v>0.18142857142857149</v>
      </c>
    </row>
    <row r="1064" spans="1:33">
      <c r="A1064">
        <v>80205</v>
      </c>
      <c r="B1064">
        <v>1</v>
      </c>
      <c r="C1064">
        <v>75</v>
      </c>
      <c r="D1064">
        <v>3</v>
      </c>
      <c r="E1064">
        <v>1</v>
      </c>
      <c r="F1064">
        <v>1</v>
      </c>
      <c r="G1064">
        <v>1</v>
      </c>
      <c r="H1064">
        <v>3</v>
      </c>
      <c r="I1064">
        <v>3</v>
      </c>
      <c r="J1064">
        <v>40</v>
      </c>
      <c r="K1064">
        <v>1.03</v>
      </c>
      <c r="L1064">
        <v>150</v>
      </c>
      <c r="M1064">
        <v>3.88</v>
      </c>
      <c r="N1064">
        <v>34</v>
      </c>
      <c r="O1064" s="1">
        <v>0.87550000000000006</v>
      </c>
      <c r="P1064" s="2">
        <v>40.356764371175764</v>
      </c>
      <c r="Q1064" s="1">
        <v>1.039186682557776</v>
      </c>
      <c r="R1064">
        <v>2</v>
      </c>
      <c r="S1064">
        <v>2</v>
      </c>
      <c r="U1064">
        <v>4</v>
      </c>
      <c r="V1064">
        <v>3</v>
      </c>
      <c r="W1064">
        <v>2</v>
      </c>
      <c r="X1064">
        <v>3</v>
      </c>
      <c r="Y1064">
        <v>3</v>
      </c>
      <c r="Z1064">
        <v>3</v>
      </c>
      <c r="AA1064">
        <v>0</v>
      </c>
      <c r="AB1064">
        <v>4</v>
      </c>
      <c r="AC1064">
        <v>3</v>
      </c>
      <c r="AD1064">
        <v>2</v>
      </c>
      <c r="AE1064">
        <v>1</v>
      </c>
      <c r="AF1064">
        <v>2</v>
      </c>
      <c r="AG1064" s="1">
        <f t="shared" si="16"/>
        <v>-0.15449999999999997</v>
      </c>
    </row>
    <row r="1065" spans="1:33">
      <c r="A1065">
        <v>80210</v>
      </c>
      <c r="B1065">
        <v>1</v>
      </c>
      <c r="C1065">
        <v>37</v>
      </c>
      <c r="D1065">
        <v>2</v>
      </c>
      <c r="E1065">
        <v>2</v>
      </c>
      <c r="G1065">
        <v>2</v>
      </c>
      <c r="H1065">
        <v>5</v>
      </c>
      <c r="I1065">
        <v>1</v>
      </c>
      <c r="J1065">
        <v>36</v>
      </c>
      <c r="K1065">
        <v>0.93</v>
      </c>
      <c r="L1065">
        <v>161</v>
      </c>
      <c r="M1065">
        <v>4.16</v>
      </c>
      <c r="N1065">
        <v>46</v>
      </c>
      <c r="O1065" s="1">
        <v>1.1883333333333335</v>
      </c>
      <c r="P1065" s="2">
        <v>36.61719589594604</v>
      </c>
      <c r="Q1065" s="1">
        <v>0.94594422731193939</v>
      </c>
      <c r="R1065">
        <v>1</v>
      </c>
      <c r="U1065">
        <v>14</v>
      </c>
      <c r="V1065">
        <v>3</v>
      </c>
      <c r="W1065">
        <v>0</v>
      </c>
      <c r="AA1065">
        <v>2</v>
      </c>
      <c r="AB1065">
        <v>0</v>
      </c>
      <c r="AC1065">
        <v>0</v>
      </c>
      <c r="AD1065">
        <v>1</v>
      </c>
      <c r="AE1065">
        <v>1</v>
      </c>
      <c r="AF1065">
        <v>2</v>
      </c>
      <c r="AG1065" s="1">
        <f t="shared" si="16"/>
        <v>0.25833333333333341</v>
      </c>
    </row>
    <row r="1066" spans="1:33">
      <c r="A1066">
        <v>80214</v>
      </c>
      <c r="B1066">
        <v>1</v>
      </c>
      <c r="C1066">
        <v>46</v>
      </c>
      <c r="D1066">
        <v>2</v>
      </c>
      <c r="E1066">
        <v>2</v>
      </c>
      <c r="G1066">
        <v>1</v>
      </c>
      <c r="H1066">
        <v>4</v>
      </c>
      <c r="I1066">
        <v>1</v>
      </c>
      <c r="J1066">
        <v>64</v>
      </c>
      <c r="K1066">
        <v>1.66</v>
      </c>
      <c r="L1066">
        <v>212</v>
      </c>
      <c r="M1066">
        <v>5.48</v>
      </c>
      <c r="N1066">
        <v>68</v>
      </c>
      <c r="O1066" s="1">
        <v>1.7637499999999999</v>
      </c>
      <c r="P1066" s="2">
        <v>67.174530267963391</v>
      </c>
      <c r="Q1066" s="1">
        <v>1.7423393788253003</v>
      </c>
      <c r="R1066">
        <v>2</v>
      </c>
      <c r="S1066">
        <v>1</v>
      </c>
      <c r="T1066">
        <v>2</v>
      </c>
      <c r="V1066">
        <v>2</v>
      </c>
      <c r="W1066">
        <v>3</v>
      </c>
      <c r="X1066">
        <v>3</v>
      </c>
      <c r="Y1066">
        <v>3</v>
      </c>
      <c r="Z1066">
        <v>3</v>
      </c>
      <c r="AA1066">
        <v>3</v>
      </c>
      <c r="AB1066">
        <v>0</v>
      </c>
      <c r="AC1066">
        <v>3</v>
      </c>
      <c r="AD1066">
        <v>1</v>
      </c>
      <c r="AE1066">
        <v>1</v>
      </c>
      <c r="AF1066">
        <v>2</v>
      </c>
      <c r="AG1066" s="1">
        <f t="shared" si="16"/>
        <v>0.10375000000000001</v>
      </c>
    </row>
    <row r="1067" spans="1:33">
      <c r="A1067">
        <v>80215</v>
      </c>
      <c r="B1067">
        <v>1</v>
      </c>
      <c r="C1067">
        <v>22</v>
      </c>
      <c r="D1067">
        <v>3</v>
      </c>
      <c r="E1067">
        <v>1</v>
      </c>
      <c r="F1067">
        <v>2</v>
      </c>
      <c r="G1067">
        <v>1</v>
      </c>
      <c r="H1067">
        <v>4</v>
      </c>
      <c r="I1067">
        <v>5</v>
      </c>
      <c r="J1067">
        <v>59</v>
      </c>
      <c r="K1067">
        <v>1.53</v>
      </c>
      <c r="L1067">
        <v>167</v>
      </c>
      <c r="M1067">
        <v>4.32</v>
      </c>
      <c r="N1067">
        <v>64</v>
      </c>
      <c r="O1067" s="1">
        <v>1.6596610169491526</v>
      </c>
      <c r="P1067" s="2">
        <v>60.059587305087632</v>
      </c>
      <c r="Q1067" s="1">
        <v>1.5574774335048149</v>
      </c>
      <c r="R1067">
        <v>1</v>
      </c>
      <c r="U1067">
        <v>14</v>
      </c>
      <c r="V1067">
        <v>4</v>
      </c>
      <c r="W1067">
        <v>3</v>
      </c>
      <c r="X1067">
        <v>3</v>
      </c>
      <c r="Y1067">
        <v>3</v>
      </c>
      <c r="Z1067">
        <v>3</v>
      </c>
      <c r="AA1067">
        <v>7</v>
      </c>
      <c r="AB1067">
        <v>0</v>
      </c>
      <c r="AC1067">
        <v>17</v>
      </c>
      <c r="AD1067">
        <v>1</v>
      </c>
      <c r="AE1067">
        <v>1</v>
      </c>
      <c r="AF1067">
        <v>2</v>
      </c>
      <c r="AG1067" s="1">
        <f t="shared" si="16"/>
        <v>0.12966101694915255</v>
      </c>
    </row>
    <row r="1068" spans="1:33">
      <c r="A1068">
        <v>80226</v>
      </c>
      <c r="B1068">
        <v>1</v>
      </c>
      <c r="C1068">
        <v>30</v>
      </c>
      <c r="D1068">
        <v>3</v>
      </c>
      <c r="E1068">
        <v>2</v>
      </c>
      <c r="G1068">
        <v>1</v>
      </c>
      <c r="H1068">
        <v>4</v>
      </c>
      <c r="I1068">
        <v>1</v>
      </c>
      <c r="J1068">
        <v>40</v>
      </c>
      <c r="K1068">
        <v>1.03</v>
      </c>
      <c r="L1068">
        <v>115</v>
      </c>
      <c r="M1068">
        <v>2.97</v>
      </c>
      <c r="N1068">
        <v>36</v>
      </c>
      <c r="O1068" s="1">
        <v>0.92699999999999994</v>
      </c>
      <c r="P1068" s="2">
        <v>43.203245552211932</v>
      </c>
      <c r="Q1068" s="1">
        <v>1.1124835729694573</v>
      </c>
      <c r="R1068">
        <v>2</v>
      </c>
      <c r="U1068">
        <v>6</v>
      </c>
      <c r="V1068">
        <v>2</v>
      </c>
      <c r="W1068">
        <v>0</v>
      </c>
      <c r="X1068">
        <v>3</v>
      </c>
      <c r="Y1068">
        <v>2</v>
      </c>
      <c r="Z1068">
        <v>2</v>
      </c>
      <c r="AA1068">
        <v>0</v>
      </c>
      <c r="AB1068">
        <v>15</v>
      </c>
      <c r="AC1068">
        <v>7</v>
      </c>
      <c r="AD1068">
        <v>1</v>
      </c>
      <c r="AE1068">
        <v>2</v>
      </c>
      <c r="AG1068" s="1">
        <f t="shared" si="16"/>
        <v>-0.10300000000000009</v>
      </c>
    </row>
    <row r="1069" spans="1:33">
      <c r="A1069">
        <v>80227</v>
      </c>
      <c r="B1069">
        <v>1</v>
      </c>
      <c r="C1069">
        <v>37</v>
      </c>
      <c r="D1069">
        <v>3</v>
      </c>
      <c r="E1069">
        <v>2</v>
      </c>
      <c r="G1069">
        <v>1</v>
      </c>
      <c r="H1069">
        <v>4</v>
      </c>
      <c r="I1069">
        <v>1</v>
      </c>
      <c r="J1069">
        <v>50</v>
      </c>
      <c r="K1069">
        <v>1.29</v>
      </c>
      <c r="L1069">
        <v>195</v>
      </c>
      <c r="M1069">
        <v>5.04</v>
      </c>
      <c r="N1069">
        <v>55</v>
      </c>
      <c r="O1069" s="1">
        <v>1.419</v>
      </c>
      <c r="P1069" s="2">
        <v>49.807184808261034</v>
      </c>
      <c r="Q1069" s="1">
        <v>1.2850253680531347</v>
      </c>
      <c r="R1069">
        <v>2</v>
      </c>
      <c r="U1069">
        <v>14</v>
      </c>
      <c r="V1069">
        <v>3</v>
      </c>
      <c r="W1069">
        <v>3</v>
      </c>
      <c r="X1069">
        <v>3</v>
      </c>
      <c r="Y1069">
        <v>3</v>
      </c>
      <c r="Z1069">
        <v>3</v>
      </c>
      <c r="AA1069">
        <v>15</v>
      </c>
      <c r="AB1069">
        <v>0</v>
      </c>
      <c r="AC1069">
        <v>0</v>
      </c>
      <c r="AD1069">
        <v>1</v>
      </c>
      <c r="AE1069">
        <v>1</v>
      </c>
      <c r="AF1069">
        <v>2</v>
      </c>
      <c r="AG1069" s="1">
        <f t="shared" si="16"/>
        <v>0.129</v>
      </c>
    </row>
    <row r="1070" spans="1:33">
      <c r="A1070">
        <v>80233</v>
      </c>
      <c r="B1070">
        <v>1</v>
      </c>
      <c r="C1070">
        <v>21</v>
      </c>
      <c r="D1070">
        <v>4</v>
      </c>
      <c r="E1070">
        <v>2</v>
      </c>
      <c r="G1070">
        <v>1</v>
      </c>
      <c r="H1070">
        <v>4</v>
      </c>
      <c r="I1070">
        <v>5</v>
      </c>
      <c r="J1070">
        <v>49</v>
      </c>
      <c r="K1070">
        <v>1.27</v>
      </c>
      <c r="L1070">
        <v>126</v>
      </c>
      <c r="M1070">
        <v>3.26</v>
      </c>
      <c r="N1070">
        <v>58</v>
      </c>
      <c r="O1070" s="1">
        <v>1.503265306122449</v>
      </c>
      <c r="P1070" s="2">
        <v>50.421401343566544</v>
      </c>
      <c r="Q1070" s="1">
        <v>1.3068404021699902</v>
      </c>
      <c r="R1070">
        <v>1</v>
      </c>
      <c r="U1070">
        <v>5</v>
      </c>
      <c r="V1070">
        <v>3</v>
      </c>
      <c r="W1070">
        <v>2</v>
      </c>
      <c r="X1070">
        <v>3</v>
      </c>
      <c r="Y1070">
        <v>3</v>
      </c>
      <c r="Z1070">
        <v>2</v>
      </c>
      <c r="AA1070">
        <v>0</v>
      </c>
      <c r="AB1070">
        <v>0</v>
      </c>
      <c r="AC1070">
        <v>12</v>
      </c>
      <c r="AD1070">
        <v>1</v>
      </c>
      <c r="AE1070">
        <v>2</v>
      </c>
      <c r="AG1070" s="1">
        <f t="shared" si="16"/>
        <v>0.233265306122449</v>
      </c>
    </row>
    <row r="1071" spans="1:33">
      <c r="A1071">
        <v>80237</v>
      </c>
      <c r="B1071">
        <v>1</v>
      </c>
      <c r="C1071">
        <v>59</v>
      </c>
      <c r="D1071">
        <v>3</v>
      </c>
      <c r="E1071">
        <v>2</v>
      </c>
      <c r="G1071">
        <v>1</v>
      </c>
      <c r="H1071">
        <v>5</v>
      </c>
      <c r="I1071">
        <v>1</v>
      </c>
      <c r="J1071">
        <v>49</v>
      </c>
      <c r="K1071">
        <v>1.27</v>
      </c>
      <c r="L1071">
        <v>140</v>
      </c>
      <c r="M1071">
        <v>3.62</v>
      </c>
      <c r="N1071">
        <v>55</v>
      </c>
      <c r="O1071" s="1">
        <v>1.4255102040816325</v>
      </c>
      <c r="P1071" s="2">
        <v>44.545843481293495</v>
      </c>
      <c r="Q1071" s="1">
        <v>1.1545555351274028</v>
      </c>
      <c r="R1071">
        <v>1</v>
      </c>
      <c r="S1071">
        <v>2</v>
      </c>
      <c r="U1071">
        <v>15</v>
      </c>
      <c r="V1071">
        <v>2</v>
      </c>
      <c r="W1071">
        <v>2</v>
      </c>
      <c r="X1071">
        <v>3</v>
      </c>
      <c r="Y1071">
        <v>3</v>
      </c>
      <c r="Z1071">
        <v>2</v>
      </c>
      <c r="AA1071">
        <v>2</v>
      </c>
      <c r="AB1071">
        <v>0</v>
      </c>
      <c r="AC1071">
        <v>0</v>
      </c>
      <c r="AD1071">
        <v>1</v>
      </c>
      <c r="AE1071">
        <v>1</v>
      </c>
      <c r="AF1071">
        <v>2</v>
      </c>
      <c r="AG1071" s="1">
        <f t="shared" si="16"/>
        <v>0.15551020408163252</v>
      </c>
    </row>
    <row r="1072" spans="1:33">
      <c r="A1072">
        <v>80238</v>
      </c>
      <c r="B1072">
        <v>1</v>
      </c>
      <c r="C1072">
        <v>22</v>
      </c>
      <c r="D1072">
        <v>3</v>
      </c>
      <c r="E1072">
        <v>2</v>
      </c>
      <c r="G1072">
        <v>1</v>
      </c>
      <c r="H1072">
        <v>3</v>
      </c>
      <c r="I1072">
        <v>6</v>
      </c>
      <c r="J1072">
        <v>69</v>
      </c>
      <c r="K1072">
        <v>1.78</v>
      </c>
      <c r="L1072">
        <v>223</v>
      </c>
      <c r="M1072">
        <v>5.77</v>
      </c>
      <c r="N1072">
        <v>69</v>
      </c>
      <c r="O1072" s="1">
        <v>1.78</v>
      </c>
      <c r="P1072" s="2">
        <v>75.960316486495088</v>
      </c>
      <c r="Q1072" s="1">
        <v>1.9595559905211777</v>
      </c>
      <c r="R1072">
        <v>2</v>
      </c>
      <c r="U1072">
        <v>9</v>
      </c>
      <c r="V1072">
        <v>3</v>
      </c>
      <c r="W1072">
        <v>0</v>
      </c>
      <c r="X1072">
        <v>3</v>
      </c>
      <c r="Y1072">
        <v>1</v>
      </c>
      <c r="Z1072">
        <v>1</v>
      </c>
      <c r="AA1072">
        <v>6</v>
      </c>
      <c r="AB1072">
        <v>0</v>
      </c>
      <c r="AC1072">
        <v>0</v>
      </c>
      <c r="AD1072">
        <v>1</v>
      </c>
      <c r="AE1072">
        <v>1</v>
      </c>
      <c r="AF1072">
        <v>2</v>
      </c>
      <c r="AG1072" s="1">
        <f t="shared" si="16"/>
        <v>0</v>
      </c>
    </row>
    <row r="1073" spans="1:33">
      <c r="A1073">
        <v>80242</v>
      </c>
      <c r="B1073">
        <v>1</v>
      </c>
      <c r="C1073">
        <v>22</v>
      </c>
      <c r="D1073">
        <v>3</v>
      </c>
      <c r="E1073">
        <v>2</v>
      </c>
      <c r="G1073">
        <v>1</v>
      </c>
      <c r="H1073">
        <v>3</v>
      </c>
      <c r="I1073">
        <v>5</v>
      </c>
      <c r="J1073">
        <v>48</v>
      </c>
      <c r="K1073">
        <v>1.24</v>
      </c>
      <c r="L1073">
        <v>137</v>
      </c>
      <c r="M1073">
        <v>3.54</v>
      </c>
      <c r="N1073">
        <v>51</v>
      </c>
      <c r="O1073" s="1">
        <v>1.3175000000000001</v>
      </c>
      <c r="P1073" s="2">
        <v>51.383683987697239</v>
      </c>
      <c r="Q1073" s="1">
        <v>1.3274118363488452</v>
      </c>
      <c r="R1073">
        <v>2</v>
      </c>
      <c r="U1073">
        <v>12</v>
      </c>
      <c r="V1073">
        <v>3</v>
      </c>
      <c r="W1073">
        <v>3</v>
      </c>
      <c r="X1073">
        <v>3</v>
      </c>
      <c r="Y1073">
        <v>3</v>
      </c>
      <c r="Z1073">
        <v>3</v>
      </c>
      <c r="AA1073">
        <v>0</v>
      </c>
      <c r="AB1073">
        <v>3</v>
      </c>
      <c r="AC1073">
        <v>2</v>
      </c>
      <c r="AD1073">
        <v>1</v>
      </c>
      <c r="AE1073">
        <v>1</v>
      </c>
      <c r="AF1073">
        <v>1</v>
      </c>
      <c r="AG1073" s="1">
        <f t="shared" si="16"/>
        <v>7.7500000000000124E-2</v>
      </c>
    </row>
    <row r="1074" spans="1:33">
      <c r="A1074">
        <v>80249</v>
      </c>
      <c r="B1074">
        <v>1</v>
      </c>
      <c r="C1074">
        <v>50</v>
      </c>
      <c r="D1074">
        <v>3</v>
      </c>
      <c r="E1074">
        <v>2</v>
      </c>
      <c r="G1074">
        <v>1</v>
      </c>
      <c r="H1074">
        <v>2</v>
      </c>
      <c r="I1074">
        <v>1</v>
      </c>
      <c r="J1074">
        <v>18</v>
      </c>
      <c r="K1074">
        <v>0.47</v>
      </c>
      <c r="L1074">
        <v>176</v>
      </c>
      <c r="M1074">
        <v>4.55</v>
      </c>
      <c r="N1074">
        <v>21</v>
      </c>
      <c r="O1074" s="1">
        <v>0.54833333333333334</v>
      </c>
      <c r="P1074" s="2">
        <v>20.426667294171477</v>
      </c>
      <c r="Q1074" s="1">
        <v>0.53336297934781074</v>
      </c>
      <c r="R1074">
        <v>2</v>
      </c>
      <c r="S1074">
        <v>2</v>
      </c>
      <c r="U1074">
        <v>3</v>
      </c>
      <c r="V1074">
        <v>4</v>
      </c>
      <c r="W1074">
        <v>3</v>
      </c>
      <c r="X1074">
        <v>3</v>
      </c>
      <c r="Y1074">
        <v>3</v>
      </c>
      <c r="Z1074">
        <v>3</v>
      </c>
      <c r="AA1074">
        <v>1</v>
      </c>
      <c r="AB1074">
        <v>8</v>
      </c>
      <c r="AC1074">
        <v>0</v>
      </c>
      <c r="AD1074">
        <v>1</v>
      </c>
      <c r="AE1074">
        <v>1</v>
      </c>
      <c r="AF1074">
        <v>2</v>
      </c>
      <c r="AG1074" s="1">
        <f t="shared" si="16"/>
        <v>7.8333333333333366E-2</v>
      </c>
    </row>
    <row r="1075" spans="1:33">
      <c r="A1075">
        <v>80250</v>
      </c>
      <c r="B1075">
        <v>1</v>
      </c>
      <c r="C1075">
        <v>72</v>
      </c>
      <c r="D1075">
        <v>3</v>
      </c>
      <c r="E1075">
        <v>1</v>
      </c>
      <c r="F1075">
        <v>1</v>
      </c>
      <c r="G1075">
        <v>1</v>
      </c>
      <c r="H1075">
        <v>4</v>
      </c>
      <c r="I1075">
        <v>1</v>
      </c>
      <c r="J1075">
        <v>48</v>
      </c>
      <c r="K1075">
        <v>1.24</v>
      </c>
      <c r="L1075">
        <v>132</v>
      </c>
      <c r="M1075">
        <v>3.41</v>
      </c>
      <c r="N1075">
        <v>45</v>
      </c>
      <c r="O1075" s="1">
        <v>1.1624999999999999</v>
      </c>
      <c r="P1075" s="2">
        <v>56.415757955958341</v>
      </c>
      <c r="Q1075" s="1">
        <v>1.4574070805289239</v>
      </c>
      <c r="R1075">
        <v>2</v>
      </c>
      <c r="S1075">
        <v>2</v>
      </c>
      <c r="U1075">
        <v>7</v>
      </c>
      <c r="V1075">
        <v>2</v>
      </c>
      <c r="W1075">
        <v>3</v>
      </c>
      <c r="X1075">
        <v>3</v>
      </c>
      <c r="Y1075">
        <v>3</v>
      </c>
      <c r="Z1075">
        <v>3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2</v>
      </c>
      <c r="AG1075" s="1">
        <f t="shared" si="16"/>
        <v>-7.7500000000000124E-2</v>
      </c>
    </row>
    <row r="1076" spans="1:33">
      <c r="A1076">
        <v>80259</v>
      </c>
      <c r="B1076">
        <v>1</v>
      </c>
      <c r="C1076">
        <v>27</v>
      </c>
      <c r="D1076">
        <v>3</v>
      </c>
      <c r="E1076">
        <v>2</v>
      </c>
      <c r="G1076">
        <v>1</v>
      </c>
      <c r="H1076">
        <v>2</v>
      </c>
      <c r="I1076">
        <v>6</v>
      </c>
      <c r="J1076">
        <v>44</v>
      </c>
      <c r="K1076">
        <v>1.1399999999999999</v>
      </c>
      <c r="L1076">
        <v>192</v>
      </c>
      <c r="M1076">
        <v>4.97</v>
      </c>
      <c r="N1076">
        <v>40</v>
      </c>
      <c r="O1076" s="1">
        <v>1.0363636363636362</v>
      </c>
      <c r="P1076" s="2">
        <v>49.623757761955623</v>
      </c>
      <c r="Q1076" s="1">
        <v>1.2857064511052139</v>
      </c>
      <c r="R1076">
        <v>1</v>
      </c>
      <c r="U1076">
        <v>7</v>
      </c>
      <c r="V1076">
        <v>4</v>
      </c>
      <c r="W1076">
        <v>3</v>
      </c>
      <c r="X1076">
        <v>3</v>
      </c>
      <c r="Y1076">
        <v>3</v>
      </c>
      <c r="Z1076">
        <v>2</v>
      </c>
      <c r="AA1076">
        <v>3</v>
      </c>
      <c r="AB1076">
        <v>0</v>
      </c>
      <c r="AC1076">
        <v>0</v>
      </c>
      <c r="AD1076">
        <v>1</v>
      </c>
      <c r="AE1076">
        <v>1</v>
      </c>
      <c r="AF1076">
        <v>2</v>
      </c>
      <c r="AG1076" s="1">
        <f t="shared" si="16"/>
        <v>-0.10363636363636375</v>
      </c>
    </row>
    <row r="1077" spans="1:33">
      <c r="A1077">
        <v>80260</v>
      </c>
      <c r="B1077">
        <v>1</v>
      </c>
      <c r="C1077">
        <v>40</v>
      </c>
      <c r="D1077">
        <v>2</v>
      </c>
      <c r="E1077">
        <v>2</v>
      </c>
      <c r="G1077">
        <v>2</v>
      </c>
      <c r="H1077">
        <v>3</v>
      </c>
      <c r="I1077">
        <v>1</v>
      </c>
      <c r="J1077">
        <v>34</v>
      </c>
      <c r="K1077">
        <v>0.88</v>
      </c>
      <c r="L1077">
        <v>211</v>
      </c>
      <c r="M1077">
        <v>5.46</v>
      </c>
      <c r="N1077">
        <v>38</v>
      </c>
      <c r="O1077" s="1">
        <v>0.98352941176470576</v>
      </c>
      <c r="P1077" s="2">
        <v>38.62601761506393</v>
      </c>
      <c r="Q1077" s="1">
        <v>0.99973222062518419</v>
      </c>
      <c r="R1077">
        <v>1</v>
      </c>
      <c r="S1077">
        <v>2</v>
      </c>
      <c r="U1077">
        <v>14</v>
      </c>
      <c r="V1077">
        <v>2</v>
      </c>
      <c r="W1077">
        <v>1</v>
      </c>
      <c r="X1077">
        <v>3</v>
      </c>
      <c r="Y1077">
        <v>2</v>
      </c>
      <c r="Z1077">
        <v>2</v>
      </c>
      <c r="AB1077">
        <v>0</v>
      </c>
      <c r="AC1077">
        <v>1</v>
      </c>
      <c r="AD1077">
        <v>1</v>
      </c>
      <c r="AE1077">
        <v>1</v>
      </c>
      <c r="AF1077">
        <v>2</v>
      </c>
      <c r="AG1077" s="1">
        <f t="shared" si="16"/>
        <v>0.10352941176470576</v>
      </c>
    </row>
    <row r="1078" spans="1:33">
      <c r="A1078">
        <v>80263</v>
      </c>
      <c r="B1078">
        <v>1</v>
      </c>
      <c r="C1078">
        <v>52</v>
      </c>
      <c r="D1078">
        <v>3</v>
      </c>
      <c r="E1078">
        <v>2</v>
      </c>
      <c r="G1078">
        <v>1</v>
      </c>
      <c r="H1078">
        <v>2</v>
      </c>
      <c r="I1078">
        <v>1</v>
      </c>
      <c r="J1078">
        <v>33</v>
      </c>
      <c r="K1078">
        <v>0.85</v>
      </c>
      <c r="L1078">
        <v>196</v>
      </c>
      <c r="M1078">
        <v>5.07</v>
      </c>
      <c r="N1078">
        <v>39</v>
      </c>
      <c r="O1078" s="1">
        <v>1.0045454545454544</v>
      </c>
      <c r="P1078" s="2">
        <v>36.748361480621739</v>
      </c>
      <c r="Q1078" s="1">
        <v>0.9465487048038933</v>
      </c>
      <c r="R1078">
        <v>2</v>
      </c>
      <c r="S1078">
        <v>2</v>
      </c>
      <c r="U1078">
        <v>3</v>
      </c>
      <c r="V1078">
        <v>3</v>
      </c>
      <c r="W1078">
        <v>2</v>
      </c>
      <c r="X1078">
        <v>3</v>
      </c>
      <c r="Y1078">
        <v>3</v>
      </c>
      <c r="Z1078">
        <v>3</v>
      </c>
      <c r="AA1078">
        <v>0</v>
      </c>
      <c r="AB1078">
        <v>0</v>
      </c>
      <c r="AC1078">
        <v>2</v>
      </c>
      <c r="AD1078">
        <v>1</v>
      </c>
      <c r="AE1078">
        <v>2</v>
      </c>
      <c r="AG1078" s="1">
        <f t="shared" si="16"/>
        <v>0.15454545454545443</v>
      </c>
    </row>
    <row r="1079" spans="1:33">
      <c r="A1079">
        <v>80267</v>
      </c>
      <c r="B1079">
        <v>1</v>
      </c>
      <c r="C1079">
        <v>61</v>
      </c>
      <c r="D1079">
        <v>3</v>
      </c>
      <c r="E1079">
        <v>2</v>
      </c>
      <c r="G1079">
        <v>1</v>
      </c>
      <c r="H1079">
        <v>5</v>
      </c>
      <c r="I1079">
        <v>1</v>
      </c>
      <c r="J1079">
        <v>56</v>
      </c>
      <c r="K1079">
        <v>1.45</v>
      </c>
      <c r="L1079">
        <v>155</v>
      </c>
      <c r="M1079">
        <v>4.01</v>
      </c>
      <c r="N1079">
        <v>52</v>
      </c>
      <c r="O1079" s="1">
        <v>1.3464285714285713</v>
      </c>
      <c r="P1079" s="2">
        <v>60.024109472505202</v>
      </c>
      <c r="Q1079" s="1">
        <v>1.5541956916987953</v>
      </c>
      <c r="R1079">
        <v>2</v>
      </c>
      <c r="S1079">
        <v>1</v>
      </c>
      <c r="T1079">
        <v>2</v>
      </c>
      <c r="U1079">
        <v>7</v>
      </c>
      <c r="V1079">
        <v>3</v>
      </c>
      <c r="W1079">
        <v>3</v>
      </c>
      <c r="X1079">
        <v>3</v>
      </c>
      <c r="Y1079">
        <v>3</v>
      </c>
      <c r="Z1079">
        <v>3</v>
      </c>
      <c r="AA1079">
        <v>2</v>
      </c>
      <c r="AB1079">
        <v>0</v>
      </c>
      <c r="AC1079">
        <v>0</v>
      </c>
      <c r="AD1079">
        <v>1</v>
      </c>
      <c r="AE1079">
        <v>1</v>
      </c>
      <c r="AF1079">
        <v>2</v>
      </c>
      <c r="AG1079" s="1">
        <f t="shared" si="16"/>
        <v>-0.10357142857142865</v>
      </c>
    </row>
    <row r="1080" spans="1:33">
      <c r="A1080">
        <v>80268</v>
      </c>
      <c r="B1080">
        <v>1</v>
      </c>
      <c r="C1080">
        <v>71</v>
      </c>
      <c r="D1080">
        <v>6</v>
      </c>
      <c r="E1080">
        <v>2</v>
      </c>
      <c r="G1080">
        <v>2</v>
      </c>
      <c r="H1080">
        <v>2</v>
      </c>
      <c r="I1080">
        <v>1</v>
      </c>
      <c r="J1080">
        <v>58</v>
      </c>
      <c r="K1080">
        <v>1.5</v>
      </c>
      <c r="L1080">
        <v>188</v>
      </c>
      <c r="M1080">
        <v>4.8600000000000003</v>
      </c>
      <c r="N1080">
        <v>52</v>
      </c>
      <c r="O1080" s="1">
        <v>1.3448275862068966</v>
      </c>
      <c r="P1080" s="2">
        <v>52.608609561952449</v>
      </c>
      <c r="Q1080" s="1">
        <v>1.360567488671184</v>
      </c>
      <c r="R1080">
        <v>1</v>
      </c>
      <c r="S1080">
        <v>2</v>
      </c>
      <c r="U1080">
        <v>9</v>
      </c>
      <c r="V1080">
        <v>3</v>
      </c>
      <c r="W1080">
        <v>0</v>
      </c>
      <c r="AA1080">
        <v>1</v>
      </c>
      <c r="AB1080">
        <v>0</v>
      </c>
      <c r="AC1080">
        <v>0</v>
      </c>
      <c r="AD1080">
        <v>1</v>
      </c>
      <c r="AE1080">
        <v>1</v>
      </c>
      <c r="AF1080">
        <v>2</v>
      </c>
      <c r="AG1080" s="1">
        <f t="shared" si="16"/>
        <v>-0.15517241379310343</v>
      </c>
    </row>
    <row r="1081" spans="1:33">
      <c r="A1081">
        <v>80269</v>
      </c>
      <c r="B1081">
        <v>1</v>
      </c>
      <c r="C1081">
        <v>25</v>
      </c>
      <c r="D1081">
        <v>6</v>
      </c>
      <c r="E1081">
        <v>2</v>
      </c>
      <c r="G1081">
        <v>2</v>
      </c>
      <c r="H1081">
        <v>3</v>
      </c>
      <c r="I1081">
        <v>5</v>
      </c>
      <c r="J1081">
        <v>52</v>
      </c>
      <c r="K1081">
        <v>1.34</v>
      </c>
      <c r="L1081">
        <v>158</v>
      </c>
      <c r="M1081">
        <v>4.09</v>
      </c>
      <c r="N1081">
        <v>50</v>
      </c>
      <c r="O1081" s="1">
        <v>1.2884615384615385</v>
      </c>
      <c r="P1081" s="2">
        <v>59.156862599259966</v>
      </c>
      <c r="Q1081" s="1">
        <v>1.5244268439040067</v>
      </c>
      <c r="R1081">
        <v>1</v>
      </c>
      <c r="U1081">
        <v>7</v>
      </c>
      <c r="V1081">
        <v>2</v>
      </c>
      <c r="W1081">
        <v>3</v>
      </c>
      <c r="X1081">
        <v>3</v>
      </c>
      <c r="Y1081">
        <v>2</v>
      </c>
      <c r="Z1081">
        <v>2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2</v>
      </c>
      <c r="AG1081" s="1">
        <f t="shared" si="16"/>
        <v>-5.1538461538461533E-2</v>
      </c>
    </row>
    <row r="1082" spans="1:33">
      <c r="A1082">
        <v>80273</v>
      </c>
      <c r="B1082">
        <v>1</v>
      </c>
      <c r="C1082">
        <v>44</v>
      </c>
      <c r="D1082">
        <v>3</v>
      </c>
      <c r="E1082">
        <v>2</v>
      </c>
      <c r="G1082">
        <v>1</v>
      </c>
      <c r="H1082">
        <v>2</v>
      </c>
      <c r="I1082">
        <v>1</v>
      </c>
      <c r="J1082">
        <v>62</v>
      </c>
      <c r="K1082">
        <v>1.6</v>
      </c>
      <c r="L1082">
        <v>171</v>
      </c>
      <c r="M1082">
        <v>4.42</v>
      </c>
      <c r="N1082">
        <v>59</v>
      </c>
      <c r="O1082" s="1">
        <v>1.5225806451612904</v>
      </c>
      <c r="P1082" s="2">
        <v>70.23711702105831</v>
      </c>
      <c r="Q1082" s="1">
        <v>1.812570761833763</v>
      </c>
      <c r="R1082">
        <v>2</v>
      </c>
      <c r="S1082">
        <v>2</v>
      </c>
      <c r="U1082">
        <v>15</v>
      </c>
      <c r="V1082">
        <v>3</v>
      </c>
      <c r="W1082">
        <v>3</v>
      </c>
      <c r="X1082">
        <v>1</v>
      </c>
      <c r="Y1082">
        <v>1</v>
      </c>
      <c r="Z1082">
        <v>3</v>
      </c>
      <c r="AA1082">
        <v>0</v>
      </c>
      <c r="AB1082">
        <v>0</v>
      </c>
      <c r="AC1082">
        <v>4</v>
      </c>
      <c r="AD1082">
        <v>1</v>
      </c>
      <c r="AE1082">
        <v>1</v>
      </c>
      <c r="AF1082">
        <v>2</v>
      </c>
      <c r="AG1082" s="1">
        <f t="shared" si="16"/>
        <v>-7.7419354838709653E-2</v>
      </c>
    </row>
    <row r="1083" spans="1:33">
      <c r="A1083">
        <v>80275</v>
      </c>
      <c r="B1083">
        <v>1</v>
      </c>
      <c r="C1083">
        <v>24</v>
      </c>
      <c r="D1083">
        <v>1</v>
      </c>
      <c r="E1083">
        <v>2</v>
      </c>
      <c r="G1083">
        <v>1</v>
      </c>
      <c r="H1083">
        <v>4</v>
      </c>
      <c r="I1083">
        <v>5</v>
      </c>
      <c r="J1083">
        <v>45</v>
      </c>
      <c r="K1083">
        <v>1.1599999999999999</v>
      </c>
      <c r="L1083">
        <v>168</v>
      </c>
      <c r="M1083">
        <v>4.34</v>
      </c>
      <c r="N1083">
        <v>53</v>
      </c>
      <c r="O1083" s="1">
        <v>1.3662222222222222</v>
      </c>
      <c r="P1083" s="2">
        <v>54.147652305964129</v>
      </c>
      <c r="Q1083" s="1">
        <v>1.3958061483315198</v>
      </c>
      <c r="R1083">
        <v>1</v>
      </c>
      <c r="U1083">
        <v>4</v>
      </c>
      <c r="V1083">
        <v>5</v>
      </c>
      <c r="W1083">
        <v>1</v>
      </c>
      <c r="X1083">
        <v>1</v>
      </c>
      <c r="Y1083">
        <v>3</v>
      </c>
      <c r="Z1083">
        <v>3</v>
      </c>
      <c r="AA1083">
        <v>4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 s="1">
        <f t="shared" si="16"/>
        <v>0.20622222222222231</v>
      </c>
    </row>
    <row r="1084" spans="1:33">
      <c r="A1084">
        <v>80278</v>
      </c>
      <c r="B1084">
        <v>1</v>
      </c>
      <c r="C1084">
        <v>47</v>
      </c>
      <c r="D1084">
        <v>1</v>
      </c>
      <c r="E1084">
        <v>2</v>
      </c>
      <c r="G1084">
        <v>2</v>
      </c>
      <c r="H1084">
        <v>1</v>
      </c>
      <c r="I1084">
        <v>6</v>
      </c>
      <c r="J1084">
        <v>41</v>
      </c>
      <c r="K1084">
        <v>1.06</v>
      </c>
      <c r="L1084">
        <v>202</v>
      </c>
      <c r="M1084">
        <v>5.22</v>
      </c>
      <c r="N1084">
        <v>50</v>
      </c>
      <c r="O1084" s="1">
        <v>1.2926829268292683</v>
      </c>
      <c r="P1084" s="2">
        <v>45.29331908628766</v>
      </c>
      <c r="Q1084" s="1">
        <v>1.1709980056454858</v>
      </c>
      <c r="R1084">
        <v>1</v>
      </c>
      <c r="S1084">
        <v>2</v>
      </c>
      <c r="U1084">
        <v>12</v>
      </c>
      <c r="V1084">
        <v>4</v>
      </c>
      <c r="W1084">
        <v>1</v>
      </c>
      <c r="AA1084">
        <v>21</v>
      </c>
      <c r="AB1084">
        <v>0</v>
      </c>
      <c r="AC1084">
        <v>0</v>
      </c>
      <c r="AD1084">
        <v>1</v>
      </c>
      <c r="AE1084">
        <v>2</v>
      </c>
      <c r="AG1084" s="1">
        <f t="shared" si="16"/>
        <v>0.23268292682926828</v>
      </c>
    </row>
    <row r="1085" spans="1:33">
      <c r="A1085">
        <v>80279</v>
      </c>
      <c r="B1085">
        <v>1</v>
      </c>
      <c r="C1085">
        <v>38</v>
      </c>
      <c r="D1085">
        <v>3</v>
      </c>
      <c r="E1085">
        <v>2</v>
      </c>
      <c r="G1085">
        <v>1</v>
      </c>
      <c r="H1085">
        <v>3</v>
      </c>
      <c r="I1085">
        <v>1</v>
      </c>
      <c r="J1085">
        <v>46</v>
      </c>
      <c r="K1085">
        <v>1.19</v>
      </c>
      <c r="L1085">
        <v>150</v>
      </c>
      <c r="M1085">
        <v>3.88</v>
      </c>
      <c r="N1085">
        <v>47</v>
      </c>
      <c r="O1085" s="1">
        <v>1.2158695652173912</v>
      </c>
      <c r="P1085" s="2">
        <v>47.783761439368625</v>
      </c>
      <c r="Q1085" s="1">
        <v>1.2361451328880144</v>
      </c>
      <c r="R1085">
        <v>2</v>
      </c>
      <c r="U1085">
        <v>15</v>
      </c>
      <c r="V1085">
        <v>3</v>
      </c>
      <c r="W1085">
        <v>1</v>
      </c>
      <c r="X1085">
        <v>3</v>
      </c>
      <c r="Y1085">
        <v>1</v>
      </c>
      <c r="Z1085">
        <v>1</v>
      </c>
      <c r="AA1085">
        <v>1</v>
      </c>
      <c r="AB1085">
        <v>0</v>
      </c>
      <c r="AC1085">
        <v>0</v>
      </c>
      <c r="AD1085">
        <v>1</v>
      </c>
      <c r="AE1085">
        <v>1</v>
      </c>
      <c r="AF1085">
        <v>2</v>
      </c>
      <c r="AG1085" s="1">
        <f t="shared" si="16"/>
        <v>2.5869565217391255E-2</v>
      </c>
    </row>
    <row r="1086" spans="1:33">
      <c r="A1086">
        <v>80285</v>
      </c>
      <c r="B1086">
        <v>1</v>
      </c>
      <c r="C1086">
        <v>50</v>
      </c>
      <c r="D1086">
        <v>6</v>
      </c>
      <c r="E1086">
        <v>2</v>
      </c>
      <c r="G1086">
        <v>2</v>
      </c>
      <c r="H1086">
        <v>5</v>
      </c>
      <c r="I1086">
        <v>1</v>
      </c>
      <c r="J1086">
        <v>61</v>
      </c>
      <c r="K1086">
        <v>1.58</v>
      </c>
      <c r="L1086">
        <v>176</v>
      </c>
      <c r="M1086">
        <v>4.55</v>
      </c>
      <c r="N1086">
        <v>68</v>
      </c>
      <c r="O1086" s="1">
        <v>1.761311475409836</v>
      </c>
      <c r="P1086" s="2">
        <v>61.7424446849068</v>
      </c>
      <c r="Q1086" s="1">
        <v>1.5992305344615205</v>
      </c>
      <c r="R1086">
        <v>1</v>
      </c>
      <c r="S1086">
        <v>2</v>
      </c>
      <c r="U1086">
        <v>15</v>
      </c>
      <c r="V1086">
        <v>3</v>
      </c>
      <c r="W1086">
        <v>3</v>
      </c>
      <c r="X1086">
        <v>2</v>
      </c>
      <c r="Y1086">
        <v>2</v>
      </c>
      <c r="Z1086">
        <v>2</v>
      </c>
      <c r="AA1086">
        <v>1</v>
      </c>
      <c r="AB1086">
        <v>5</v>
      </c>
      <c r="AC1086">
        <v>2</v>
      </c>
      <c r="AD1086">
        <v>1</v>
      </c>
      <c r="AE1086">
        <v>1</v>
      </c>
      <c r="AF1086">
        <v>1</v>
      </c>
      <c r="AG1086" s="1">
        <f t="shared" si="16"/>
        <v>0.18131147540983594</v>
      </c>
    </row>
    <row r="1087" spans="1:33">
      <c r="A1087">
        <v>80286</v>
      </c>
      <c r="B1087">
        <v>1</v>
      </c>
      <c r="C1087">
        <v>38</v>
      </c>
      <c r="D1087">
        <v>2</v>
      </c>
      <c r="E1087">
        <v>2</v>
      </c>
      <c r="G1087">
        <v>2</v>
      </c>
      <c r="H1087">
        <v>5</v>
      </c>
      <c r="I1087">
        <v>1</v>
      </c>
      <c r="J1087">
        <v>33</v>
      </c>
      <c r="K1087">
        <v>0.85</v>
      </c>
      <c r="L1087">
        <v>214</v>
      </c>
      <c r="M1087">
        <v>5.53</v>
      </c>
      <c r="N1087">
        <v>29</v>
      </c>
      <c r="O1087" s="1">
        <v>0.74696969696969695</v>
      </c>
      <c r="P1087" s="2">
        <v>26.316260992706301</v>
      </c>
      <c r="Q1087" s="1">
        <v>0.67784308617576827</v>
      </c>
      <c r="R1087">
        <v>2</v>
      </c>
      <c r="U1087">
        <v>7</v>
      </c>
      <c r="V1087">
        <v>3</v>
      </c>
      <c r="W1087">
        <v>2</v>
      </c>
      <c r="X1087">
        <v>3</v>
      </c>
      <c r="Y1087">
        <v>1</v>
      </c>
      <c r="Z1087">
        <v>1</v>
      </c>
      <c r="AA1087">
        <v>1</v>
      </c>
      <c r="AB1087">
        <v>0</v>
      </c>
      <c r="AC1087">
        <v>0</v>
      </c>
      <c r="AD1087">
        <v>1</v>
      </c>
      <c r="AE1087">
        <v>1</v>
      </c>
      <c r="AF1087">
        <v>2</v>
      </c>
      <c r="AG1087" s="1">
        <f t="shared" si="16"/>
        <v>-0.10303030303030303</v>
      </c>
    </row>
    <row r="1088" spans="1:33">
      <c r="A1088">
        <v>80288</v>
      </c>
      <c r="B1088">
        <v>1</v>
      </c>
      <c r="C1088">
        <v>64</v>
      </c>
      <c r="D1088">
        <v>3</v>
      </c>
      <c r="E1088">
        <v>2</v>
      </c>
      <c r="G1088">
        <v>1</v>
      </c>
      <c r="H1088">
        <v>5</v>
      </c>
      <c r="I1088">
        <v>3</v>
      </c>
      <c r="J1088">
        <v>75</v>
      </c>
      <c r="K1088">
        <v>1.94</v>
      </c>
      <c r="L1088">
        <v>237</v>
      </c>
      <c r="M1088">
        <v>6.13</v>
      </c>
      <c r="N1088">
        <v>84</v>
      </c>
      <c r="O1088" s="1">
        <v>2.1728000000000001</v>
      </c>
      <c r="P1088" s="2">
        <v>69.32456106480619</v>
      </c>
      <c r="Q1088" s="1">
        <v>1.7931953128763201</v>
      </c>
      <c r="R1088">
        <v>1</v>
      </c>
      <c r="S1088">
        <v>2</v>
      </c>
      <c r="U1088">
        <v>4</v>
      </c>
      <c r="V1088">
        <v>3</v>
      </c>
      <c r="W1088">
        <v>0</v>
      </c>
      <c r="X1088">
        <v>3</v>
      </c>
      <c r="Y1088">
        <v>3</v>
      </c>
      <c r="Z1088">
        <v>0</v>
      </c>
      <c r="AB1088">
        <v>0</v>
      </c>
      <c r="AC1088">
        <v>0</v>
      </c>
      <c r="AD1088">
        <v>2</v>
      </c>
      <c r="AE1088">
        <v>2</v>
      </c>
      <c r="AG1088" s="1">
        <f t="shared" si="16"/>
        <v>0.23280000000000012</v>
      </c>
    </row>
    <row r="1089" spans="1:33">
      <c r="A1089">
        <v>80291</v>
      </c>
      <c r="B1089">
        <v>1</v>
      </c>
      <c r="C1089">
        <v>31</v>
      </c>
      <c r="D1089">
        <v>4</v>
      </c>
      <c r="E1089">
        <v>1</v>
      </c>
      <c r="F1089">
        <v>2</v>
      </c>
      <c r="G1089">
        <v>1</v>
      </c>
      <c r="H1089">
        <v>4</v>
      </c>
      <c r="I1089">
        <v>5</v>
      </c>
      <c r="J1089">
        <v>37</v>
      </c>
      <c r="K1089">
        <v>0.96</v>
      </c>
      <c r="L1089">
        <v>114</v>
      </c>
      <c r="M1089">
        <v>2.95</v>
      </c>
      <c r="N1089">
        <v>39</v>
      </c>
      <c r="O1089" s="1">
        <v>1.0118918918918918</v>
      </c>
      <c r="P1089" s="2">
        <v>45.214429831961411</v>
      </c>
      <c r="Q1089" s="1">
        <v>1.1731311523968366</v>
      </c>
      <c r="R1089">
        <v>1</v>
      </c>
      <c r="U1089">
        <v>9</v>
      </c>
      <c r="V1089">
        <v>2</v>
      </c>
      <c r="W1089">
        <v>0</v>
      </c>
      <c r="X1089">
        <v>3</v>
      </c>
      <c r="Y1089">
        <v>2</v>
      </c>
      <c r="Z1089">
        <v>0</v>
      </c>
      <c r="AB1089">
        <v>0</v>
      </c>
      <c r="AC1089">
        <v>0</v>
      </c>
      <c r="AD1089">
        <v>1</v>
      </c>
      <c r="AE1089">
        <v>2</v>
      </c>
      <c r="AG1089" s="1">
        <f t="shared" si="16"/>
        <v>5.1891891891891806E-2</v>
      </c>
    </row>
    <row r="1090" spans="1:33">
      <c r="A1090">
        <v>80301</v>
      </c>
      <c r="B1090">
        <v>1</v>
      </c>
      <c r="C1090">
        <v>24</v>
      </c>
      <c r="D1090">
        <v>3</v>
      </c>
      <c r="E1090">
        <v>2</v>
      </c>
      <c r="G1090">
        <v>1</v>
      </c>
      <c r="H1090">
        <v>3</v>
      </c>
      <c r="I1090">
        <v>6</v>
      </c>
      <c r="J1090">
        <v>38</v>
      </c>
      <c r="K1090">
        <v>0.98</v>
      </c>
      <c r="L1090">
        <v>119</v>
      </c>
      <c r="M1090">
        <v>3.08</v>
      </c>
      <c r="N1090">
        <v>45</v>
      </c>
      <c r="O1090" s="1">
        <v>1.1605263157894736</v>
      </c>
      <c r="P1090" s="2">
        <v>37.887283398257793</v>
      </c>
      <c r="Q1090" s="1">
        <v>0.97709309816559575</v>
      </c>
      <c r="R1090">
        <v>1</v>
      </c>
      <c r="U1090">
        <v>7</v>
      </c>
      <c r="V1090">
        <v>3</v>
      </c>
      <c r="W1090">
        <v>3</v>
      </c>
      <c r="X1090">
        <v>3</v>
      </c>
      <c r="Y1090">
        <v>3</v>
      </c>
      <c r="Z1090">
        <v>3</v>
      </c>
      <c r="AB1090">
        <v>1</v>
      </c>
      <c r="AC1090">
        <v>20</v>
      </c>
      <c r="AD1090">
        <v>1</v>
      </c>
      <c r="AE1090">
        <v>1</v>
      </c>
      <c r="AF1090">
        <v>2</v>
      </c>
      <c r="AG1090" s="1">
        <f t="shared" si="16"/>
        <v>0.18052631578947365</v>
      </c>
    </row>
    <row r="1091" spans="1:33">
      <c r="A1091">
        <v>80303</v>
      </c>
      <c r="B1091">
        <v>1</v>
      </c>
      <c r="C1091">
        <v>33</v>
      </c>
      <c r="D1091">
        <v>3</v>
      </c>
      <c r="E1091">
        <v>2</v>
      </c>
      <c r="G1091">
        <v>1</v>
      </c>
      <c r="H1091">
        <v>4</v>
      </c>
      <c r="I1091">
        <v>1</v>
      </c>
      <c r="J1091">
        <v>36</v>
      </c>
      <c r="K1091">
        <v>0.93</v>
      </c>
      <c r="L1091">
        <v>182</v>
      </c>
      <c r="M1091">
        <v>4.71</v>
      </c>
      <c r="N1091">
        <v>35</v>
      </c>
      <c r="O1091" s="1">
        <v>0.90416666666666679</v>
      </c>
      <c r="P1091" s="2">
        <v>36.493851883834566</v>
      </c>
      <c r="Q1091" s="1">
        <v>0.94275784033239296</v>
      </c>
      <c r="R1091">
        <v>2</v>
      </c>
      <c r="U1091">
        <v>5</v>
      </c>
      <c r="V1091">
        <v>3</v>
      </c>
      <c r="W1091">
        <v>3</v>
      </c>
      <c r="X1091">
        <v>3</v>
      </c>
      <c r="Y1091">
        <v>3</v>
      </c>
      <c r="Z1091">
        <v>3</v>
      </c>
      <c r="AA1091">
        <v>2</v>
      </c>
      <c r="AB1091">
        <v>0</v>
      </c>
      <c r="AC1091">
        <v>2</v>
      </c>
      <c r="AD1091">
        <v>1</v>
      </c>
      <c r="AE1091">
        <v>1</v>
      </c>
      <c r="AF1091">
        <v>1</v>
      </c>
      <c r="AG1091" s="1">
        <f t="shared" ref="AG1091:AG1154" si="17">O:O-K:K</f>
        <v>-2.5833333333333264E-2</v>
      </c>
    </row>
    <row r="1092" spans="1:33">
      <c r="A1092">
        <v>80304</v>
      </c>
      <c r="B1092">
        <v>1</v>
      </c>
      <c r="C1092">
        <v>43</v>
      </c>
      <c r="D1092">
        <v>1</v>
      </c>
      <c r="E1092">
        <v>2</v>
      </c>
      <c r="G1092">
        <v>2</v>
      </c>
      <c r="H1092">
        <v>3</v>
      </c>
      <c r="I1092">
        <v>1</v>
      </c>
      <c r="J1092">
        <v>51</v>
      </c>
      <c r="K1092">
        <v>1.32</v>
      </c>
      <c r="L1092">
        <v>195</v>
      </c>
      <c r="M1092">
        <v>5.04</v>
      </c>
      <c r="N1092">
        <v>48</v>
      </c>
      <c r="O1092" s="1">
        <v>1.2423529411764707</v>
      </c>
      <c r="P1092" s="2">
        <v>49.153574545076708</v>
      </c>
      <c r="Q1092" s="1">
        <v>1.272210164696103</v>
      </c>
      <c r="R1092">
        <v>1</v>
      </c>
      <c r="S1092">
        <v>2</v>
      </c>
      <c r="U1092">
        <v>6</v>
      </c>
      <c r="V1092">
        <v>4</v>
      </c>
      <c r="W1092">
        <v>3</v>
      </c>
      <c r="X1092">
        <v>3</v>
      </c>
      <c r="Y1092">
        <v>3</v>
      </c>
      <c r="Z1092">
        <v>3</v>
      </c>
      <c r="AA1092">
        <v>0</v>
      </c>
      <c r="AB1092">
        <v>0</v>
      </c>
      <c r="AC1092">
        <v>0</v>
      </c>
      <c r="AD1092">
        <v>2</v>
      </c>
      <c r="AE1092">
        <v>2</v>
      </c>
      <c r="AG1092" s="1">
        <f t="shared" si="17"/>
        <v>-7.7647058823529402E-2</v>
      </c>
    </row>
    <row r="1093" spans="1:33">
      <c r="A1093">
        <v>80308</v>
      </c>
      <c r="B1093">
        <v>1</v>
      </c>
      <c r="C1093">
        <v>39</v>
      </c>
      <c r="D1093">
        <v>1</v>
      </c>
      <c r="E1093">
        <v>2</v>
      </c>
      <c r="G1093">
        <v>2</v>
      </c>
      <c r="H1093">
        <v>3</v>
      </c>
      <c r="I1093">
        <v>1</v>
      </c>
      <c r="J1093">
        <v>62</v>
      </c>
      <c r="K1093">
        <v>1.6</v>
      </c>
      <c r="L1093">
        <v>181</v>
      </c>
      <c r="M1093">
        <v>4.68</v>
      </c>
      <c r="N1093">
        <v>71</v>
      </c>
      <c r="O1093" s="1">
        <v>1.8322580645161293</v>
      </c>
      <c r="P1093" s="2">
        <v>57.230431442095735</v>
      </c>
      <c r="Q1093" s="1">
        <v>1.476914359796019</v>
      </c>
      <c r="R1093">
        <v>1</v>
      </c>
      <c r="U1093">
        <v>9</v>
      </c>
      <c r="V1093">
        <v>4</v>
      </c>
      <c r="W1093">
        <v>3</v>
      </c>
      <c r="X1093">
        <v>3</v>
      </c>
      <c r="Y1093">
        <v>3</v>
      </c>
      <c r="Z1093">
        <v>3</v>
      </c>
      <c r="AA1093">
        <v>1</v>
      </c>
      <c r="AB1093">
        <v>0</v>
      </c>
      <c r="AC1093">
        <v>0</v>
      </c>
      <c r="AD1093">
        <v>1</v>
      </c>
      <c r="AE1093">
        <v>2</v>
      </c>
      <c r="AG1093" s="1">
        <f t="shared" si="17"/>
        <v>0.23225806451612918</v>
      </c>
    </row>
    <row r="1094" spans="1:33">
      <c r="A1094">
        <v>80312</v>
      </c>
      <c r="B1094">
        <v>1</v>
      </c>
      <c r="C1094">
        <v>40</v>
      </c>
      <c r="D1094">
        <v>6</v>
      </c>
      <c r="E1094">
        <v>2</v>
      </c>
      <c r="G1094">
        <v>1</v>
      </c>
      <c r="H1094">
        <v>2</v>
      </c>
      <c r="I1094">
        <v>1</v>
      </c>
      <c r="J1094">
        <v>69</v>
      </c>
      <c r="K1094">
        <v>1.78</v>
      </c>
      <c r="L1094">
        <v>245</v>
      </c>
      <c r="M1094">
        <v>6.34</v>
      </c>
      <c r="N1094">
        <v>68</v>
      </c>
      <c r="O1094" s="1">
        <v>1.7542028985507248</v>
      </c>
      <c r="P1094" s="2">
        <v>73.98747847325059</v>
      </c>
      <c r="Q1094" s="1">
        <v>1.9086624881505225</v>
      </c>
      <c r="R1094">
        <v>1</v>
      </c>
      <c r="S1094">
        <v>2</v>
      </c>
      <c r="U1094">
        <v>7</v>
      </c>
      <c r="V1094">
        <v>4</v>
      </c>
      <c r="W1094">
        <v>0</v>
      </c>
      <c r="X1094">
        <v>3</v>
      </c>
      <c r="Y1094">
        <v>3</v>
      </c>
      <c r="Z1094">
        <v>1</v>
      </c>
      <c r="AB1094">
        <v>30</v>
      </c>
      <c r="AC1094">
        <v>21</v>
      </c>
      <c r="AD1094">
        <v>1</v>
      </c>
      <c r="AE1094">
        <v>2</v>
      </c>
      <c r="AG1094" s="1">
        <f t="shared" si="17"/>
        <v>-2.5797101449275273E-2</v>
      </c>
    </row>
    <row r="1095" spans="1:33">
      <c r="A1095">
        <v>80321</v>
      </c>
      <c r="B1095">
        <v>1</v>
      </c>
      <c r="C1095">
        <v>72</v>
      </c>
      <c r="D1095">
        <v>4</v>
      </c>
      <c r="E1095">
        <v>2</v>
      </c>
      <c r="G1095">
        <v>1</v>
      </c>
      <c r="H1095">
        <v>3</v>
      </c>
      <c r="I1095">
        <v>3</v>
      </c>
      <c r="J1095">
        <v>25</v>
      </c>
      <c r="K1095">
        <v>0.65</v>
      </c>
      <c r="L1095">
        <v>119</v>
      </c>
      <c r="M1095">
        <v>3.08</v>
      </c>
      <c r="N1095">
        <v>33</v>
      </c>
      <c r="O1095" s="1">
        <v>0.85799999999999998</v>
      </c>
      <c r="P1095" s="2">
        <v>28.123891921263869</v>
      </c>
      <c r="Q1095" s="1">
        <v>0.73122118995286056</v>
      </c>
      <c r="R1095">
        <v>1</v>
      </c>
      <c r="S1095">
        <v>1</v>
      </c>
      <c r="T1095">
        <v>1</v>
      </c>
      <c r="U1095">
        <v>4</v>
      </c>
      <c r="V1095">
        <v>2</v>
      </c>
      <c r="W1095">
        <v>2</v>
      </c>
      <c r="X1095">
        <v>3</v>
      </c>
      <c r="Y1095">
        <v>3</v>
      </c>
      <c r="Z1095">
        <v>2</v>
      </c>
      <c r="AA1095">
        <v>2</v>
      </c>
      <c r="AB1095">
        <v>0</v>
      </c>
      <c r="AC1095">
        <v>0</v>
      </c>
      <c r="AD1095">
        <v>1</v>
      </c>
      <c r="AE1095">
        <v>1</v>
      </c>
      <c r="AF1095">
        <v>2</v>
      </c>
      <c r="AG1095" s="1">
        <f t="shared" si="17"/>
        <v>0.20799999999999996</v>
      </c>
    </row>
    <row r="1096" spans="1:33">
      <c r="A1096">
        <v>80323</v>
      </c>
      <c r="B1096">
        <v>1</v>
      </c>
      <c r="C1096">
        <v>33</v>
      </c>
      <c r="D1096">
        <v>3</v>
      </c>
      <c r="E1096">
        <v>2</v>
      </c>
      <c r="G1096">
        <v>1</v>
      </c>
      <c r="H1096">
        <v>4</v>
      </c>
      <c r="I1096">
        <v>3</v>
      </c>
      <c r="J1096">
        <v>28</v>
      </c>
      <c r="K1096">
        <v>0.72</v>
      </c>
      <c r="L1096">
        <v>182</v>
      </c>
      <c r="M1096">
        <v>4.71</v>
      </c>
      <c r="N1096">
        <v>28</v>
      </c>
      <c r="O1096" s="1">
        <v>0.72</v>
      </c>
      <c r="P1096" s="2">
        <v>29.058566230270873</v>
      </c>
      <c r="Q1096" s="1">
        <v>0.74722027449267958</v>
      </c>
      <c r="R1096">
        <v>2</v>
      </c>
      <c r="U1096">
        <v>1</v>
      </c>
      <c r="V1096">
        <v>4</v>
      </c>
      <c r="W1096">
        <v>3</v>
      </c>
      <c r="X1096">
        <v>3</v>
      </c>
      <c r="Y1096">
        <v>3</v>
      </c>
      <c r="Z1096">
        <v>3</v>
      </c>
      <c r="AA1096">
        <v>2</v>
      </c>
      <c r="AB1096">
        <v>0</v>
      </c>
      <c r="AC1096">
        <v>0</v>
      </c>
      <c r="AD1096">
        <v>1</v>
      </c>
      <c r="AE1096">
        <v>2</v>
      </c>
      <c r="AG1096" s="1">
        <f t="shared" si="17"/>
        <v>0</v>
      </c>
    </row>
    <row r="1097" spans="1:33">
      <c r="A1097">
        <v>80327</v>
      </c>
      <c r="B1097">
        <v>1</v>
      </c>
      <c r="C1097">
        <v>27</v>
      </c>
      <c r="D1097">
        <v>2</v>
      </c>
      <c r="E1097">
        <v>2</v>
      </c>
      <c r="G1097">
        <v>2</v>
      </c>
      <c r="H1097">
        <v>5</v>
      </c>
      <c r="I1097">
        <v>5</v>
      </c>
      <c r="J1097">
        <v>59</v>
      </c>
      <c r="K1097">
        <v>1.53</v>
      </c>
      <c r="L1097">
        <v>205</v>
      </c>
      <c r="M1097">
        <v>5.3</v>
      </c>
      <c r="N1097">
        <v>64</v>
      </c>
      <c r="O1097" s="1">
        <v>1.6596610169491526</v>
      </c>
      <c r="P1097" s="2">
        <v>65.179529903641708</v>
      </c>
      <c r="Q1097" s="1">
        <v>1.6902488263147766</v>
      </c>
      <c r="R1097">
        <v>2</v>
      </c>
      <c r="U1097">
        <v>3</v>
      </c>
      <c r="V1097">
        <v>3</v>
      </c>
      <c r="W1097">
        <v>3</v>
      </c>
      <c r="X1097">
        <v>3</v>
      </c>
      <c r="Y1097">
        <v>3</v>
      </c>
      <c r="Z1097">
        <v>3</v>
      </c>
      <c r="AA1097">
        <v>3</v>
      </c>
      <c r="AB1097">
        <v>0</v>
      </c>
      <c r="AC1097">
        <v>30</v>
      </c>
      <c r="AD1097">
        <v>1</v>
      </c>
      <c r="AE1097">
        <v>1</v>
      </c>
      <c r="AF1097">
        <v>2</v>
      </c>
      <c r="AG1097" s="1">
        <f t="shared" si="17"/>
        <v>0.12966101694915255</v>
      </c>
    </row>
    <row r="1098" spans="1:33">
      <c r="A1098">
        <v>80330</v>
      </c>
      <c r="B1098">
        <v>1</v>
      </c>
      <c r="C1098">
        <v>73</v>
      </c>
      <c r="D1098">
        <v>6</v>
      </c>
      <c r="E1098">
        <v>2</v>
      </c>
      <c r="G1098">
        <v>2</v>
      </c>
      <c r="H1098">
        <v>5</v>
      </c>
      <c r="I1098">
        <v>1</v>
      </c>
      <c r="J1098">
        <v>42</v>
      </c>
      <c r="K1098">
        <v>1.0900000000000001</v>
      </c>
      <c r="L1098">
        <v>213</v>
      </c>
      <c r="M1098">
        <v>5.51</v>
      </c>
      <c r="N1098">
        <v>43</v>
      </c>
      <c r="O1098" s="1">
        <v>1.115952380952381</v>
      </c>
      <c r="P1098" s="2">
        <v>39.690481530992599</v>
      </c>
      <c r="Q1098" s="1">
        <v>1.0300624968757603</v>
      </c>
      <c r="R1098">
        <v>1</v>
      </c>
      <c r="S1098">
        <v>2</v>
      </c>
      <c r="U1098">
        <v>8</v>
      </c>
      <c r="V1098">
        <v>1</v>
      </c>
      <c r="W1098">
        <v>3</v>
      </c>
      <c r="X1098">
        <v>3</v>
      </c>
      <c r="Y1098">
        <v>3</v>
      </c>
      <c r="Z1098">
        <v>3</v>
      </c>
      <c r="AA1098">
        <v>0</v>
      </c>
      <c r="AB1098">
        <v>0</v>
      </c>
      <c r="AC1098">
        <v>0</v>
      </c>
      <c r="AD1098">
        <v>2</v>
      </c>
      <c r="AE1098">
        <v>1</v>
      </c>
      <c r="AF1098">
        <v>2</v>
      </c>
      <c r="AG1098" s="1">
        <f t="shared" si="17"/>
        <v>2.5952380952380949E-2</v>
      </c>
    </row>
    <row r="1099" spans="1:33">
      <c r="A1099">
        <v>80331</v>
      </c>
      <c r="B1099">
        <v>1</v>
      </c>
      <c r="C1099">
        <v>27</v>
      </c>
      <c r="D1099">
        <v>4</v>
      </c>
      <c r="E1099">
        <v>2</v>
      </c>
      <c r="G1099">
        <v>1</v>
      </c>
      <c r="H1099">
        <v>3</v>
      </c>
      <c r="I1099">
        <v>5</v>
      </c>
      <c r="J1099">
        <v>60</v>
      </c>
      <c r="K1099">
        <v>1.55</v>
      </c>
      <c r="L1099">
        <v>141</v>
      </c>
      <c r="M1099">
        <v>3.65</v>
      </c>
      <c r="N1099">
        <v>59</v>
      </c>
      <c r="O1099" s="1">
        <v>1.5241666666666667</v>
      </c>
      <c r="P1099" s="2">
        <v>64.746288547555679</v>
      </c>
      <c r="Q1099" s="1">
        <v>1.6726124541451883</v>
      </c>
      <c r="R1099">
        <v>1</v>
      </c>
      <c r="U1099">
        <v>8</v>
      </c>
      <c r="V1099">
        <v>3</v>
      </c>
      <c r="W1099">
        <v>2</v>
      </c>
      <c r="AB1099">
        <v>0</v>
      </c>
      <c r="AC1099">
        <v>6</v>
      </c>
      <c r="AD1099">
        <v>2</v>
      </c>
      <c r="AE1099">
        <v>1</v>
      </c>
      <c r="AF1099">
        <v>2</v>
      </c>
      <c r="AG1099" s="1">
        <f t="shared" si="17"/>
        <v>-2.5833333333333375E-2</v>
      </c>
    </row>
    <row r="1100" spans="1:33">
      <c r="A1100">
        <v>80332</v>
      </c>
      <c r="B1100">
        <v>1</v>
      </c>
      <c r="C1100">
        <v>24</v>
      </c>
      <c r="D1100">
        <v>1</v>
      </c>
      <c r="E1100">
        <v>2</v>
      </c>
      <c r="G1100">
        <v>1</v>
      </c>
      <c r="H1100">
        <v>2</v>
      </c>
      <c r="I1100">
        <v>5</v>
      </c>
      <c r="J1100">
        <v>59</v>
      </c>
      <c r="K1100">
        <v>1.53</v>
      </c>
      <c r="L1100">
        <v>130</v>
      </c>
      <c r="M1100">
        <v>3.36</v>
      </c>
      <c r="N1100">
        <v>68</v>
      </c>
      <c r="O1100" s="1">
        <v>1.7633898305084748</v>
      </c>
      <c r="P1100" s="2">
        <v>59.36601808564852</v>
      </c>
      <c r="Q1100" s="1">
        <v>1.5394916554413938</v>
      </c>
      <c r="R1100">
        <v>1</v>
      </c>
      <c r="U1100">
        <v>4</v>
      </c>
      <c r="V1100">
        <v>4</v>
      </c>
      <c r="W1100">
        <v>3</v>
      </c>
      <c r="X1100">
        <v>3</v>
      </c>
      <c r="Y1100">
        <v>3</v>
      </c>
      <c r="Z1100">
        <v>3</v>
      </c>
      <c r="AA1100">
        <v>7</v>
      </c>
      <c r="AB1100">
        <v>30</v>
      </c>
      <c r="AC1100">
        <v>30</v>
      </c>
      <c r="AD1100">
        <v>1</v>
      </c>
      <c r="AE1100">
        <v>2</v>
      </c>
      <c r="AG1100" s="1">
        <f t="shared" si="17"/>
        <v>0.23338983050847473</v>
      </c>
    </row>
    <row r="1101" spans="1:33">
      <c r="A1101">
        <v>80335</v>
      </c>
      <c r="B1101">
        <v>1</v>
      </c>
      <c r="C1101">
        <v>28</v>
      </c>
      <c r="D1101">
        <v>3</v>
      </c>
      <c r="E1101">
        <v>1</v>
      </c>
      <c r="F1101">
        <v>1</v>
      </c>
      <c r="G1101">
        <v>1</v>
      </c>
      <c r="H1101">
        <v>3</v>
      </c>
      <c r="I1101">
        <v>6</v>
      </c>
      <c r="J1101">
        <v>43</v>
      </c>
      <c r="K1101">
        <v>1.1100000000000001</v>
      </c>
      <c r="L1101">
        <v>185</v>
      </c>
      <c r="M1101">
        <v>4.78</v>
      </c>
      <c r="N1101">
        <v>51</v>
      </c>
      <c r="O1101" s="1">
        <v>1.3165116279069768</v>
      </c>
      <c r="P1101" s="2">
        <v>45.324534808406774</v>
      </c>
      <c r="Q1101" s="1">
        <v>1.1700054334263144</v>
      </c>
      <c r="R1101">
        <v>1</v>
      </c>
      <c r="U1101">
        <v>6</v>
      </c>
      <c r="V1101">
        <v>2</v>
      </c>
      <c r="W1101">
        <v>3</v>
      </c>
      <c r="X1101">
        <v>3</v>
      </c>
      <c r="Y1101">
        <v>3</v>
      </c>
      <c r="Z1101">
        <v>3</v>
      </c>
      <c r="AA1101">
        <v>1</v>
      </c>
      <c r="AB1101">
        <v>0</v>
      </c>
      <c r="AC1101">
        <v>0</v>
      </c>
      <c r="AD1101">
        <v>1</v>
      </c>
      <c r="AE1101">
        <v>1</v>
      </c>
      <c r="AF1101">
        <v>2</v>
      </c>
      <c r="AG1101" s="1">
        <f t="shared" si="17"/>
        <v>0.20651162790697675</v>
      </c>
    </row>
    <row r="1102" spans="1:33">
      <c r="A1102">
        <v>80338</v>
      </c>
      <c r="B1102">
        <v>1</v>
      </c>
      <c r="C1102">
        <v>23</v>
      </c>
      <c r="D1102">
        <v>3</v>
      </c>
      <c r="E1102">
        <v>2</v>
      </c>
      <c r="G1102">
        <v>1</v>
      </c>
      <c r="H1102">
        <v>4</v>
      </c>
      <c r="I1102">
        <v>6</v>
      </c>
      <c r="J1102">
        <v>54</v>
      </c>
      <c r="K1102">
        <v>1.4</v>
      </c>
      <c r="L1102">
        <v>174</v>
      </c>
      <c r="M1102">
        <v>4.5</v>
      </c>
      <c r="N1102">
        <v>54</v>
      </c>
      <c r="O1102" s="1">
        <v>1.4</v>
      </c>
      <c r="P1102" s="2">
        <v>50.105155487820078</v>
      </c>
      <c r="Q1102" s="1">
        <v>1.2990225496842243</v>
      </c>
      <c r="R1102">
        <v>2</v>
      </c>
      <c r="U1102">
        <v>6</v>
      </c>
      <c r="V1102">
        <v>3</v>
      </c>
      <c r="W1102">
        <v>3</v>
      </c>
      <c r="X1102">
        <v>3</v>
      </c>
      <c r="Y1102">
        <v>3</v>
      </c>
      <c r="Z1102">
        <v>3</v>
      </c>
      <c r="AA1102">
        <v>5</v>
      </c>
      <c r="AB1102">
        <v>5</v>
      </c>
      <c r="AC1102">
        <v>0</v>
      </c>
      <c r="AD1102">
        <v>1</v>
      </c>
      <c r="AE1102">
        <v>1</v>
      </c>
      <c r="AF1102">
        <v>2</v>
      </c>
      <c r="AG1102" s="1">
        <f t="shared" si="17"/>
        <v>0</v>
      </c>
    </row>
    <row r="1103" spans="1:33">
      <c r="A1103">
        <v>80340</v>
      </c>
      <c r="B1103">
        <v>1</v>
      </c>
      <c r="C1103">
        <v>61</v>
      </c>
      <c r="D1103">
        <v>4</v>
      </c>
      <c r="E1103">
        <v>1</v>
      </c>
      <c r="F1103">
        <v>1</v>
      </c>
      <c r="G1103">
        <v>1</v>
      </c>
      <c r="H1103">
        <v>4</v>
      </c>
      <c r="I1103">
        <v>6</v>
      </c>
      <c r="J1103">
        <v>45</v>
      </c>
      <c r="K1103">
        <v>1.1599999999999999</v>
      </c>
      <c r="L1103">
        <v>149</v>
      </c>
      <c r="M1103">
        <v>3.85</v>
      </c>
      <c r="N1103">
        <v>52</v>
      </c>
      <c r="O1103" s="1">
        <v>1.3404444444444443</v>
      </c>
      <c r="P1103" s="2">
        <v>45.469431935082426</v>
      </c>
      <c r="Q1103" s="1">
        <v>1.1721009121043469</v>
      </c>
      <c r="R1103">
        <v>2</v>
      </c>
      <c r="S1103">
        <v>2</v>
      </c>
      <c r="U1103">
        <v>15</v>
      </c>
      <c r="V1103">
        <v>3</v>
      </c>
      <c r="W1103">
        <v>2</v>
      </c>
      <c r="X1103">
        <v>3</v>
      </c>
      <c r="Y1103">
        <v>3</v>
      </c>
      <c r="Z1103">
        <v>3</v>
      </c>
      <c r="AA1103">
        <v>1</v>
      </c>
      <c r="AB1103">
        <v>1</v>
      </c>
      <c r="AC1103">
        <v>0</v>
      </c>
      <c r="AD1103">
        <v>1</v>
      </c>
      <c r="AE1103">
        <v>1</v>
      </c>
      <c r="AF1103">
        <v>1</v>
      </c>
      <c r="AG1103" s="1">
        <f t="shared" si="17"/>
        <v>0.18044444444444441</v>
      </c>
    </row>
    <row r="1104" spans="1:33">
      <c r="A1104">
        <v>80366</v>
      </c>
      <c r="B1104">
        <v>1</v>
      </c>
      <c r="C1104">
        <v>64</v>
      </c>
      <c r="D1104">
        <v>3</v>
      </c>
      <c r="E1104">
        <v>2</v>
      </c>
      <c r="G1104">
        <v>1</v>
      </c>
      <c r="H1104">
        <v>5</v>
      </c>
      <c r="I1104">
        <v>1</v>
      </c>
      <c r="J1104">
        <v>51</v>
      </c>
      <c r="K1104">
        <v>1.32</v>
      </c>
      <c r="L1104">
        <v>147</v>
      </c>
      <c r="M1104">
        <v>3.8</v>
      </c>
      <c r="N1104">
        <v>45</v>
      </c>
      <c r="O1104" s="1">
        <v>1.1647058823529413</v>
      </c>
      <c r="P1104" s="2">
        <v>44.450119654656348</v>
      </c>
      <c r="Q1104" s="1">
        <v>1.1504736851793407</v>
      </c>
      <c r="R1104">
        <v>2</v>
      </c>
      <c r="S1104">
        <v>2</v>
      </c>
      <c r="U1104">
        <v>15</v>
      </c>
      <c r="V1104">
        <v>2</v>
      </c>
      <c r="W1104">
        <v>3</v>
      </c>
      <c r="X1104">
        <v>3</v>
      </c>
      <c r="Y1104">
        <v>3</v>
      </c>
      <c r="Z1104">
        <v>3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2</v>
      </c>
      <c r="AG1104" s="1">
        <f t="shared" si="17"/>
        <v>-0.1552941176470588</v>
      </c>
    </row>
    <row r="1105" spans="1:33">
      <c r="A1105">
        <v>80368</v>
      </c>
      <c r="B1105">
        <v>1</v>
      </c>
      <c r="C1105">
        <v>46</v>
      </c>
      <c r="D1105">
        <v>3</v>
      </c>
      <c r="E1105">
        <v>2</v>
      </c>
      <c r="G1105">
        <v>1</v>
      </c>
      <c r="H1105">
        <v>4</v>
      </c>
      <c r="I1105">
        <v>1</v>
      </c>
      <c r="J1105">
        <v>61</v>
      </c>
      <c r="K1105">
        <v>1.58</v>
      </c>
      <c r="L1105">
        <v>218</v>
      </c>
      <c r="M1105">
        <v>5.64</v>
      </c>
      <c r="N1105">
        <v>56</v>
      </c>
      <c r="O1105" s="1">
        <v>1.4504918032786887</v>
      </c>
      <c r="P1105" s="2">
        <v>62.278809584343513</v>
      </c>
      <c r="Q1105" s="1">
        <v>1.6131232646436517</v>
      </c>
      <c r="R1105">
        <v>2</v>
      </c>
      <c r="S1105">
        <v>2</v>
      </c>
      <c r="U1105">
        <v>15</v>
      </c>
      <c r="V1105">
        <v>2</v>
      </c>
      <c r="W1105">
        <v>1</v>
      </c>
      <c r="AA1105">
        <v>0</v>
      </c>
      <c r="AB1105">
        <v>3</v>
      </c>
      <c r="AC1105">
        <v>0</v>
      </c>
      <c r="AD1105">
        <v>1</v>
      </c>
      <c r="AE1105">
        <v>1</v>
      </c>
      <c r="AF1105">
        <v>2</v>
      </c>
      <c r="AG1105" s="1">
        <f t="shared" si="17"/>
        <v>-0.12950819672131142</v>
      </c>
    </row>
    <row r="1106" spans="1:33">
      <c r="A1106">
        <v>80372</v>
      </c>
      <c r="B1106">
        <v>1</v>
      </c>
      <c r="C1106">
        <v>42</v>
      </c>
      <c r="D1106">
        <v>6</v>
      </c>
      <c r="E1106">
        <v>2</v>
      </c>
      <c r="G1106">
        <v>1</v>
      </c>
      <c r="H1106">
        <v>5</v>
      </c>
      <c r="I1106">
        <v>1</v>
      </c>
      <c r="J1106">
        <v>44</v>
      </c>
      <c r="K1106">
        <v>1.1399999999999999</v>
      </c>
      <c r="L1106">
        <v>213</v>
      </c>
      <c r="M1106">
        <v>5.51</v>
      </c>
      <c r="N1106">
        <v>50</v>
      </c>
      <c r="O1106" s="1">
        <v>1.2954545454545452</v>
      </c>
      <c r="P1106" s="2">
        <v>44.740924176699124</v>
      </c>
      <c r="Q1106" s="1">
        <v>1.1591966718508409</v>
      </c>
      <c r="R1106">
        <v>2</v>
      </c>
      <c r="S1106">
        <v>2</v>
      </c>
      <c r="U1106">
        <v>15</v>
      </c>
      <c r="V1106">
        <v>3</v>
      </c>
      <c r="W1106">
        <v>0</v>
      </c>
      <c r="X1106">
        <v>3</v>
      </c>
      <c r="Y1106">
        <v>3</v>
      </c>
      <c r="Z1106">
        <v>3</v>
      </c>
      <c r="AA1106">
        <v>0</v>
      </c>
      <c r="AB1106">
        <v>7</v>
      </c>
      <c r="AC1106">
        <v>10</v>
      </c>
      <c r="AD1106">
        <v>1</v>
      </c>
      <c r="AE1106">
        <v>1</v>
      </c>
      <c r="AF1106">
        <v>2</v>
      </c>
      <c r="AG1106" s="1">
        <f t="shared" si="17"/>
        <v>0.15545454545454529</v>
      </c>
    </row>
    <row r="1107" spans="1:33">
      <c r="A1107">
        <v>80375</v>
      </c>
      <c r="B1107">
        <v>1</v>
      </c>
      <c r="C1107">
        <v>47</v>
      </c>
      <c r="D1107">
        <v>4</v>
      </c>
      <c r="E1107">
        <v>2</v>
      </c>
      <c r="G1107">
        <v>1</v>
      </c>
      <c r="H1107">
        <v>3</v>
      </c>
      <c r="I1107">
        <v>3</v>
      </c>
      <c r="J1107">
        <v>63</v>
      </c>
      <c r="K1107">
        <v>1.63</v>
      </c>
      <c r="L1107">
        <v>191</v>
      </c>
      <c r="M1107">
        <v>4.9400000000000004</v>
      </c>
      <c r="N1107">
        <v>70</v>
      </c>
      <c r="O1107" s="1">
        <v>1.8111111111111111</v>
      </c>
      <c r="P1107" s="2">
        <v>60.135439524742708</v>
      </c>
      <c r="Q1107" s="1">
        <v>1.5558851813544541</v>
      </c>
      <c r="R1107">
        <v>2</v>
      </c>
      <c r="S1107">
        <v>2</v>
      </c>
      <c r="U1107">
        <v>15</v>
      </c>
      <c r="V1107">
        <v>4</v>
      </c>
      <c r="W1107">
        <v>0</v>
      </c>
      <c r="X1107">
        <v>3</v>
      </c>
      <c r="Y1107">
        <v>0</v>
      </c>
      <c r="Z1107">
        <v>0</v>
      </c>
      <c r="AA1107">
        <v>7</v>
      </c>
      <c r="AB1107">
        <v>0</v>
      </c>
      <c r="AC1107">
        <v>16</v>
      </c>
      <c r="AD1107">
        <v>1</v>
      </c>
      <c r="AE1107">
        <v>1</v>
      </c>
      <c r="AF1107">
        <v>2</v>
      </c>
      <c r="AG1107" s="1">
        <f t="shared" si="17"/>
        <v>0.18111111111111122</v>
      </c>
    </row>
    <row r="1108" spans="1:33">
      <c r="A1108">
        <v>80377</v>
      </c>
      <c r="B1108">
        <v>1</v>
      </c>
      <c r="C1108">
        <v>44</v>
      </c>
      <c r="D1108">
        <v>4</v>
      </c>
      <c r="E1108">
        <v>2</v>
      </c>
      <c r="G1108">
        <v>1</v>
      </c>
      <c r="H1108">
        <v>3</v>
      </c>
      <c r="I1108">
        <v>1</v>
      </c>
      <c r="J1108">
        <v>50</v>
      </c>
      <c r="K1108">
        <v>1.29</v>
      </c>
      <c r="L1108">
        <v>213</v>
      </c>
      <c r="M1108">
        <v>5.51</v>
      </c>
      <c r="N1108">
        <v>55</v>
      </c>
      <c r="O1108" s="1">
        <v>1.419</v>
      </c>
      <c r="P1108" s="2">
        <v>57.603030137859996</v>
      </c>
      <c r="Q1108" s="1">
        <v>1.4861581775567878</v>
      </c>
      <c r="R1108">
        <v>2</v>
      </c>
      <c r="S1108">
        <v>1</v>
      </c>
      <c r="T1108">
        <v>1</v>
      </c>
      <c r="U1108">
        <v>4</v>
      </c>
      <c r="V1108">
        <v>4</v>
      </c>
      <c r="W1108">
        <v>1</v>
      </c>
      <c r="AA1108">
        <v>2</v>
      </c>
      <c r="AB1108">
        <v>0</v>
      </c>
      <c r="AC1108">
        <v>0</v>
      </c>
      <c r="AD1108">
        <v>1</v>
      </c>
      <c r="AE1108">
        <v>1</v>
      </c>
      <c r="AF1108">
        <v>2</v>
      </c>
      <c r="AG1108" s="1">
        <f t="shared" si="17"/>
        <v>0.129</v>
      </c>
    </row>
    <row r="1109" spans="1:33">
      <c r="A1109">
        <v>80379</v>
      </c>
      <c r="B1109">
        <v>1</v>
      </c>
      <c r="C1109">
        <v>67</v>
      </c>
      <c r="D1109">
        <v>3</v>
      </c>
      <c r="E1109">
        <v>2</v>
      </c>
      <c r="G1109">
        <v>1</v>
      </c>
      <c r="H1109">
        <v>1</v>
      </c>
      <c r="I1109">
        <v>2</v>
      </c>
      <c r="J1109">
        <v>80</v>
      </c>
      <c r="K1109">
        <v>2.0699999999999998</v>
      </c>
      <c r="L1109">
        <v>233</v>
      </c>
      <c r="M1109">
        <v>6.03</v>
      </c>
      <c r="N1109">
        <v>89</v>
      </c>
      <c r="O1109" s="1">
        <v>2.3028749999999998</v>
      </c>
      <c r="P1109" s="2">
        <v>77.145074950660359</v>
      </c>
      <c r="Q1109" s="1">
        <v>1.9961288143483364</v>
      </c>
      <c r="R1109">
        <v>2</v>
      </c>
      <c r="S1109">
        <v>2</v>
      </c>
      <c r="U1109">
        <v>6</v>
      </c>
      <c r="V1109">
        <v>4</v>
      </c>
      <c r="W1109">
        <v>3</v>
      </c>
      <c r="X1109">
        <v>3</v>
      </c>
      <c r="Y1109">
        <v>3</v>
      </c>
      <c r="Z1109">
        <v>3</v>
      </c>
      <c r="AB1109">
        <v>0</v>
      </c>
      <c r="AC1109">
        <v>0</v>
      </c>
      <c r="AD1109">
        <v>1</v>
      </c>
      <c r="AE1109">
        <v>1</v>
      </c>
      <c r="AF1109">
        <v>2</v>
      </c>
      <c r="AG1109" s="1">
        <f t="shared" si="17"/>
        <v>0.23287499999999994</v>
      </c>
    </row>
    <row r="1110" spans="1:33">
      <c r="A1110">
        <v>80380</v>
      </c>
      <c r="B1110">
        <v>1</v>
      </c>
      <c r="C1110">
        <v>39</v>
      </c>
      <c r="D1110">
        <v>3</v>
      </c>
      <c r="E1110">
        <v>2</v>
      </c>
      <c r="G1110">
        <v>1</v>
      </c>
      <c r="H1110">
        <v>3</v>
      </c>
      <c r="I1110">
        <v>1</v>
      </c>
      <c r="J1110">
        <v>35</v>
      </c>
      <c r="K1110">
        <v>0.91</v>
      </c>
      <c r="L1110">
        <v>123</v>
      </c>
      <c r="M1110">
        <v>3.18</v>
      </c>
      <c r="N1110">
        <v>36</v>
      </c>
      <c r="O1110" s="1">
        <v>0.93599999999999994</v>
      </c>
      <c r="P1110" s="2">
        <v>35.584342434321165</v>
      </c>
      <c r="Q1110" s="1">
        <v>0.92519290329235027</v>
      </c>
      <c r="R1110">
        <v>1</v>
      </c>
      <c r="U1110">
        <v>14</v>
      </c>
      <c r="V1110">
        <v>3</v>
      </c>
      <c r="W1110">
        <v>2</v>
      </c>
      <c r="X1110">
        <v>3</v>
      </c>
      <c r="Y1110">
        <v>3</v>
      </c>
      <c r="Z1110">
        <v>3</v>
      </c>
      <c r="AA1110">
        <v>2</v>
      </c>
      <c r="AB1110">
        <v>0</v>
      </c>
      <c r="AC1110">
        <v>1</v>
      </c>
      <c r="AD1110">
        <v>1</v>
      </c>
      <c r="AE1110">
        <v>1</v>
      </c>
      <c r="AF1110">
        <v>2</v>
      </c>
      <c r="AG1110" s="1">
        <f t="shared" si="17"/>
        <v>2.5999999999999912E-2</v>
      </c>
    </row>
    <row r="1111" spans="1:33">
      <c r="A1111">
        <v>80381</v>
      </c>
      <c r="B1111">
        <v>1</v>
      </c>
      <c r="C1111">
        <v>80</v>
      </c>
      <c r="D1111">
        <v>3</v>
      </c>
      <c r="E1111">
        <v>1</v>
      </c>
      <c r="F1111">
        <v>2</v>
      </c>
      <c r="G1111">
        <v>1</v>
      </c>
      <c r="H1111">
        <v>3</v>
      </c>
      <c r="I1111">
        <v>1</v>
      </c>
      <c r="J1111">
        <v>34</v>
      </c>
      <c r="K1111">
        <v>0.88</v>
      </c>
      <c r="L1111">
        <v>225</v>
      </c>
      <c r="M1111">
        <v>5.82</v>
      </c>
      <c r="N1111">
        <v>36</v>
      </c>
      <c r="O1111" s="1">
        <v>0.93176470588235294</v>
      </c>
      <c r="P1111" s="2">
        <v>32.120208056893375</v>
      </c>
      <c r="Q1111" s="1">
        <v>0.83134656147253438</v>
      </c>
      <c r="R1111">
        <v>1</v>
      </c>
      <c r="S1111">
        <v>2</v>
      </c>
      <c r="U1111">
        <v>5</v>
      </c>
      <c r="V1111">
        <v>2</v>
      </c>
      <c r="W1111">
        <v>3</v>
      </c>
      <c r="X1111">
        <v>3</v>
      </c>
      <c r="Y1111">
        <v>3</v>
      </c>
      <c r="Z1111">
        <v>3</v>
      </c>
      <c r="AA1111">
        <v>0</v>
      </c>
      <c r="AB1111">
        <v>0</v>
      </c>
      <c r="AC1111">
        <v>0</v>
      </c>
      <c r="AD1111">
        <v>2</v>
      </c>
      <c r="AE1111">
        <v>1</v>
      </c>
      <c r="AF1111">
        <v>2</v>
      </c>
      <c r="AG1111" s="1">
        <f t="shared" si="17"/>
        <v>5.1764705882352935E-2</v>
      </c>
    </row>
    <row r="1112" spans="1:33">
      <c r="A1112">
        <v>80382</v>
      </c>
      <c r="B1112">
        <v>1</v>
      </c>
      <c r="C1112">
        <v>78</v>
      </c>
      <c r="D1112">
        <v>4</v>
      </c>
      <c r="E1112">
        <v>1</v>
      </c>
      <c r="F1112">
        <v>2</v>
      </c>
      <c r="G1112">
        <v>1</v>
      </c>
      <c r="H1112">
        <v>5</v>
      </c>
      <c r="I1112">
        <v>1</v>
      </c>
      <c r="J1112">
        <v>47</v>
      </c>
      <c r="K1112">
        <v>1.22</v>
      </c>
      <c r="L1112">
        <v>193</v>
      </c>
      <c r="M1112">
        <v>4.99</v>
      </c>
      <c r="N1112">
        <v>48</v>
      </c>
      <c r="O1112" s="1">
        <v>1.2459574468085106</v>
      </c>
      <c r="P1112" s="2">
        <v>59.197426907324605</v>
      </c>
      <c r="Q1112" s="1">
        <v>1.5366140601475748</v>
      </c>
      <c r="R1112">
        <v>1</v>
      </c>
      <c r="S1112">
        <v>2</v>
      </c>
      <c r="U1112">
        <v>8</v>
      </c>
      <c r="V1112">
        <v>3</v>
      </c>
      <c r="W1112">
        <v>3</v>
      </c>
      <c r="X1112">
        <v>3</v>
      </c>
      <c r="Y1112">
        <v>3</v>
      </c>
      <c r="Z1112">
        <v>3</v>
      </c>
      <c r="AA1112">
        <v>1</v>
      </c>
      <c r="AB1112">
        <v>3</v>
      </c>
      <c r="AC1112">
        <v>0</v>
      </c>
      <c r="AD1112">
        <v>1</v>
      </c>
      <c r="AE1112">
        <v>1</v>
      </c>
      <c r="AF1112">
        <v>2</v>
      </c>
      <c r="AG1112" s="1">
        <f t="shared" si="17"/>
        <v>2.5957446808510642E-2</v>
      </c>
    </row>
    <row r="1113" spans="1:33">
      <c r="A1113">
        <v>80385</v>
      </c>
      <c r="B1113">
        <v>1</v>
      </c>
      <c r="C1113">
        <v>68</v>
      </c>
      <c r="D1113">
        <v>4</v>
      </c>
      <c r="E1113">
        <v>1</v>
      </c>
      <c r="F1113">
        <v>2</v>
      </c>
      <c r="G1113">
        <v>1</v>
      </c>
      <c r="H1113">
        <v>3</v>
      </c>
      <c r="I1113">
        <v>1</v>
      </c>
      <c r="J1113">
        <v>110</v>
      </c>
      <c r="K1113">
        <v>2.84</v>
      </c>
      <c r="L1113">
        <v>207</v>
      </c>
      <c r="M1113">
        <v>5.35</v>
      </c>
      <c r="N1113">
        <v>110</v>
      </c>
      <c r="O1113" s="1">
        <v>2.84</v>
      </c>
      <c r="P1113" s="2">
        <v>116.46783931582587</v>
      </c>
      <c r="Q1113" s="1">
        <v>3.0069878514267772</v>
      </c>
      <c r="R1113">
        <v>1</v>
      </c>
      <c r="S1113">
        <v>2</v>
      </c>
      <c r="U1113">
        <v>15</v>
      </c>
      <c r="V1113">
        <v>3</v>
      </c>
      <c r="W1113">
        <v>3</v>
      </c>
      <c r="X1113">
        <v>3</v>
      </c>
      <c r="Y1113">
        <v>3</v>
      </c>
      <c r="Z1113">
        <v>2</v>
      </c>
      <c r="AA1113">
        <v>1</v>
      </c>
      <c r="AB1113">
        <v>0</v>
      </c>
      <c r="AC1113">
        <v>0</v>
      </c>
      <c r="AD1113">
        <v>1</v>
      </c>
      <c r="AE1113">
        <v>1</v>
      </c>
      <c r="AF1113">
        <v>2</v>
      </c>
      <c r="AG1113" s="1">
        <f t="shared" si="17"/>
        <v>0</v>
      </c>
    </row>
    <row r="1114" spans="1:33">
      <c r="A1114">
        <v>80386</v>
      </c>
      <c r="B1114">
        <v>1</v>
      </c>
      <c r="C1114">
        <v>33</v>
      </c>
      <c r="D1114">
        <v>3</v>
      </c>
      <c r="E1114">
        <v>1</v>
      </c>
      <c r="F1114">
        <v>1</v>
      </c>
      <c r="G1114">
        <v>1</v>
      </c>
      <c r="H1114">
        <v>4</v>
      </c>
      <c r="I1114">
        <v>5</v>
      </c>
      <c r="J1114">
        <v>93</v>
      </c>
      <c r="K1114">
        <v>2.4</v>
      </c>
      <c r="L1114">
        <v>215</v>
      </c>
      <c r="M1114">
        <v>5.56</v>
      </c>
      <c r="N1114">
        <v>98</v>
      </c>
      <c r="O1114" s="1">
        <v>2.5290322580645159</v>
      </c>
      <c r="P1114" s="2">
        <v>94.409884358857866</v>
      </c>
      <c r="Q1114" s="1">
        <v>2.4363841124866545</v>
      </c>
      <c r="R1114">
        <v>1</v>
      </c>
      <c r="U1114">
        <v>7</v>
      </c>
      <c r="V1114">
        <v>2</v>
      </c>
      <c r="W1114">
        <v>0</v>
      </c>
      <c r="X1114">
        <v>3</v>
      </c>
      <c r="Y1114">
        <v>2</v>
      </c>
      <c r="Z1114">
        <v>0</v>
      </c>
      <c r="AB1114">
        <v>0</v>
      </c>
      <c r="AC1114">
        <v>0</v>
      </c>
      <c r="AD1114">
        <v>2</v>
      </c>
      <c r="AE1114">
        <v>1</v>
      </c>
      <c r="AF1114">
        <v>2</v>
      </c>
      <c r="AG1114" s="1">
        <f t="shared" si="17"/>
        <v>0.12903225806451601</v>
      </c>
    </row>
    <row r="1115" spans="1:33">
      <c r="A1115">
        <v>80389</v>
      </c>
      <c r="B1115">
        <v>1</v>
      </c>
      <c r="C1115">
        <v>80</v>
      </c>
      <c r="D1115">
        <v>3</v>
      </c>
      <c r="E1115">
        <v>2</v>
      </c>
      <c r="G1115">
        <v>1</v>
      </c>
      <c r="H1115">
        <v>3</v>
      </c>
      <c r="I1115">
        <v>6</v>
      </c>
      <c r="J1115">
        <v>46</v>
      </c>
      <c r="K1115">
        <v>1.19</v>
      </c>
      <c r="L1115">
        <v>176</v>
      </c>
      <c r="M1115">
        <v>4.55</v>
      </c>
      <c r="N1115">
        <v>43</v>
      </c>
      <c r="O1115" s="1">
        <v>1.112391304347826</v>
      </c>
      <c r="P1115" s="2">
        <v>40.836759761394127</v>
      </c>
      <c r="Q1115" s="1">
        <v>1.0564292199143264</v>
      </c>
      <c r="R1115">
        <v>2</v>
      </c>
      <c r="S1115">
        <v>2</v>
      </c>
      <c r="U1115">
        <v>3</v>
      </c>
      <c r="V1115">
        <v>1</v>
      </c>
      <c r="W1115">
        <v>3</v>
      </c>
      <c r="X1115">
        <v>3</v>
      </c>
      <c r="Y1115">
        <v>3</v>
      </c>
      <c r="Z1115">
        <v>3</v>
      </c>
      <c r="AB1115">
        <v>0</v>
      </c>
      <c r="AC1115">
        <v>0</v>
      </c>
      <c r="AD1115">
        <v>1</v>
      </c>
      <c r="AE1115">
        <v>1</v>
      </c>
      <c r="AF1115">
        <v>2</v>
      </c>
      <c r="AG1115" s="1">
        <f t="shared" si="17"/>
        <v>-7.7608695652173987E-2</v>
      </c>
    </row>
    <row r="1116" spans="1:33">
      <c r="A1116">
        <v>80391</v>
      </c>
      <c r="B1116">
        <v>1</v>
      </c>
      <c r="C1116">
        <v>23</v>
      </c>
      <c r="D1116">
        <v>1</v>
      </c>
      <c r="E1116">
        <v>2</v>
      </c>
      <c r="G1116">
        <v>2</v>
      </c>
      <c r="H1116">
        <v>5</v>
      </c>
      <c r="I1116">
        <v>5</v>
      </c>
      <c r="J1116">
        <v>53</v>
      </c>
      <c r="K1116">
        <v>1.37</v>
      </c>
      <c r="L1116">
        <v>164</v>
      </c>
      <c r="M1116">
        <v>4.24</v>
      </c>
      <c r="N1116">
        <v>58</v>
      </c>
      <c r="O1116" s="1">
        <v>1.4992452830188681</v>
      </c>
      <c r="P1116" s="2">
        <v>59.581782933420072</v>
      </c>
      <c r="Q1116" s="1">
        <v>1.5401328795997267</v>
      </c>
      <c r="R1116">
        <v>1</v>
      </c>
      <c r="U1116">
        <v>5</v>
      </c>
      <c r="V1116">
        <v>4</v>
      </c>
      <c r="W1116">
        <v>3</v>
      </c>
      <c r="X1116">
        <v>2</v>
      </c>
      <c r="Y1116">
        <v>2</v>
      </c>
      <c r="Z1116">
        <v>3</v>
      </c>
      <c r="AB1116">
        <v>0</v>
      </c>
      <c r="AC1116">
        <v>0</v>
      </c>
      <c r="AD1116">
        <v>1</v>
      </c>
      <c r="AE1116">
        <v>2</v>
      </c>
      <c r="AG1116" s="1">
        <f t="shared" si="17"/>
        <v>0.12924528301886795</v>
      </c>
    </row>
    <row r="1117" spans="1:33">
      <c r="A1117">
        <v>80393</v>
      </c>
      <c r="B1117">
        <v>1</v>
      </c>
      <c r="C1117">
        <v>66</v>
      </c>
      <c r="D1117">
        <v>3</v>
      </c>
      <c r="E1117">
        <v>2</v>
      </c>
      <c r="G1117">
        <v>1</v>
      </c>
      <c r="H1117">
        <v>4</v>
      </c>
      <c r="I1117">
        <v>1</v>
      </c>
      <c r="J1117">
        <v>56</v>
      </c>
      <c r="K1117">
        <v>1.45</v>
      </c>
      <c r="L1117">
        <v>145</v>
      </c>
      <c r="M1117">
        <v>3.75</v>
      </c>
      <c r="N1117">
        <v>58</v>
      </c>
      <c r="O1117" s="1">
        <v>1.5017857142857143</v>
      </c>
      <c r="P1117" s="2">
        <v>54.927081740862022</v>
      </c>
      <c r="Q1117" s="1">
        <v>1.4222190807901771</v>
      </c>
      <c r="R1117">
        <v>1</v>
      </c>
      <c r="S1117">
        <v>1</v>
      </c>
      <c r="T1117">
        <v>2</v>
      </c>
      <c r="U1117">
        <v>14</v>
      </c>
      <c r="V1117">
        <v>3</v>
      </c>
      <c r="W1117">
        <v>0</v>
      </c>
      <c r="AA1117">
        <v>3</v>
      </c>
      <c r="AB1117">
        <v>0</v>
      </c>
      <c r="AC1117">
        <v>0</v>
      </c>
      <c r="AD1117">
        <v>1</v>
      </c>
      <c r="AE1117">
        <v>1</v>
      </c>
      <c r="AF1117">
        <v>1</v>
      </c>
      <c r="AG1117" s="1">
        <f t="shared" si="17"/>
        <v>5.1785714285714324E-2</v>
      </c>
    </row>
    <row r="1118" spans="1:33">
      <c r="A1118">
        <v>80394</v>
      </c>
      <c r="B1118">
        <v>1</v>
      </c>
      <c r="C1118">
        <v>60</v>
      </c>
      <c r="D1118">
        <v>3</v>
      </c>
      <c r="E1118">
        <v>2</v>
      </c>
      <c r="G1118">
        <v>1</v>
      </c>
      <c r="H1118">
        <v>1</v>
      </c>
      <c r="I1118">
        <v>1</v>
      </c>
      <c r="J1118">
        <v>47</v>
      </c>
      <c r="K1118">
        <v>1.22</v>
      </c>
      <c r="L1118">
        <v>243</v>
      </c>
      <c r="M1118">
        <v>6.28</v>
      </c>
      <c r="N1118">
        <v>51</v>
      </c>
      <c r="O1118" s="1">
        <v>1.3238297872340425</v>
      </c>
      <c r="P1118" s="2">
        <v>49.141074181921333</v>
      </c>
      <c r="Q1118" s="1">
        <v>1.2755768191902985</v>
      </c>
      <c r="R1118">
        <v>2</v>
      </c>
      <c r="S1118">
        <v>2</v>
      </c>
      <c r="U1118">
        <v>14</v>
      </c>
      <c r="V1118">
        <v>2</v>
      </c>
      <c r="W1118">
        <v>2</v>
      </c>
      <c r="AB1118">
        <v>1</v>
      </c>
      <c r="AC1118">
        <v>0</v>
      </c>
      <c r="AD1118">
        <v>1</v>
      </c>
      <c r="AE1118">
        <v>2</v>
      </c>
      <c r="AG1118" s="1">
        <f t="shared" si="17"/>
        <v>0.10382978723404257</v>
      </c>
    </row>
    <row r="1119" spans="1:33">
      <c r="A1119">
        <v>80396</v>
      </c>
      <c r="B1119">
        <v>1</v>
      </c>
      <c r="C1119">
        <v>31</v>
      </c>
      <c r="D1119">
        <v>4</v>
      </c>
      <c r="E1119">
        <v>1</v>
      </c>
      <c r="F1119">
        <v>2</v>
      </c>
      <c r="G1119">
        <v>1</v>
      </c>
      <c r="H1119">
        <v>4</v>
      </c>
      <c r="I1119">
        <v>3</v>
      </c>
      <c r="J1119">
        <v>50</v>
      </c>
      <c r="K1119">
        <v>1.29</v>
      </c>
      <c r="L1119">
        <v>172</v>
      </c>
      <c r="M1119">
        <v>4.45</v>
      </c>
      <c r="N1119">
        <v>57</v>
      </c>
      <c r="O1119" s="1">
        <v>1.4706000000000001</v>
      </c>
      <c r="P1119" s="2">
        <v>53.962583948094696</v>
      </c>
      <c r="Q1119" s="1">
        <v>1.3922346658608433</v>
      </c>
      <c r="R1119">
        <v>1</v>
      </c>
      <c r="U1119">
        <v>9</v>
      </c>
      <c r="V1119">
        <v>1</v>
      </c>
      <c r="W1119">
        <v>0</v>
      </c>
      <c r="AA1119">
        <v>3</v>
      </c>
      <c r="AB1119">
        <v>0</v>
      </c>
      <c r="AC1119">
        <v>30</v>
      </c>
      <c r="AD1119">
        <v>1</v>
      </c>
      <c r="AE1119">
        <v>2</v>
      </c>
      <c r="AG1119" s="1">
        <f t="shared" si="17"/>
        <v>0.18060000000000009</v>
      </c>
    </row>
    <row r="1120" spans="1:33">
      <c r="A1120">
        <v>80402</v>
      </c>
      <c r="B1120">
        <v>1</v>
      </c>
      <c r="C1120">
        <v>66</v>
      </c>
      <c r="D1120">
        <v>3</v>
      </c>
      <c r="E1120">
        <v>1</v>
      </c>
      <c r="F1120">
        <v>2</v>
      </c>
      <c r="G1120">
        <v>1</v>
      </c>
      <c r="H1120">
        <v>4</v>
      </c>
      <c r="I1120">
        <v>3</v>
      </c>
      <c r="J1120">
        <v>62</v>
      </c>
      <c r="K1120">
        <v>1.6</v>
      </c>
      <c r="L1120">
        <v>195</v>
      </c>
      <c r="M1120">
        <v>5.04</v>
      </c>
      <c r="N1120">
        <v>62</v>
      </c>
      <c r="O1120" s="1">
        <v>1.6</v>
      </c>
      <c r="P1120" s="2">
        <v>59.061113660122231</v>
      </c>
      <c r="Q1120" s="1">
        <v>1.5241577718741222</v>
      </c>
      <c r="R1120">
        <v>2</v>
      </c>
      <c r="S1120">
        <v>2</v>
      </c>
      <c r="U1120">
        <v>7</v>
      </c>
      <c r="V1120">
        <v>3</v>
      </c>
      <c r="W1120">
        <v>3</v>
      </c>
      <c r="X1120">
        <v>3</v>
      </c>
      <c r="Y1120">
        <v>3</v>
      </c>
      <c r="Z1120">
        <v>3</v>
      </c>
      <c r="AA1120">
        <v>2</v>
      </c>
      <c r="AB1120">
        <v>0</v>
      </c>
      <c r="AC1120">
        <v>0</v>
      </c>
      <c r="AD1120">
        <v>1</v>
      </c>
      <c r="AE1120">
        <v>1</v>
      </c>
      <c r="AF1120">
        <v>2</v>
      </c>
      <c r="AG1120" s="1">
        <f t="shared" si="17"/>
        <v>0</v>
      </c>
    </row>
    <row r="1121" spans="1:33">
      <c r="A1121">
        <v>80410</v>
      </c>
      <c r="B1121">
        <v>1</v>
      </c>
      <c r="C1121">
        <v>47</v>
      </c>
      <c r="D1121">
        <v>1</v>
      </c>
      <c r="E1121">
        <v>2</v>
      </c>
      <c r="G1121">
        <v>2</v>
      </c>
      <c r="H1121">
        <v>4</v>
      </c>
      <c r="I1121">
        <v>1</v>
      </c>
      <c r="J1121">
        <v>53</v>
      </c>
      <c r="K1121">
        <v>1.37</v>
      </c>
      <c r="L1121">
        <v>159</v>
      </c>
      <c r="M1121">
        <v>4.1100000000000003</v>
      </c>
      <c r="N1121">
        <v>60</v>
      </c>
      <c r="O1121" s="1">
        <v>1.5509433962264152</v>
      </c>
      <c r="P1121" s="2">
        <v>58.699046045862687</v>
      </c>
      <c r="Q1121" s="1">
        <v>1.5173149638270167</v>
      </c>
      <c r="R1121">
        <v>1</v>
      </c>
      <c r="S1121">
        <v>2</v>
      </c>
      <c r="U1121">
        <v>12</v>
      </c>
      <c r="V1121">
        <v>3</v>
      </c>
      <c r="W1121">
        <v>2</v>
      </c>
      <c r="X1121">
        <v>3</v>
      </c>
      <c r="Y1121">
        <v>2</v>
      </c>
      <c r="Z1121">
        <v>2</v>
      </c>
      <c r="AA1121">
        <v>2</v>
      </c>
      <c r="AB1121">
        <v>0</v>
      </c>
      <c r="AC1121">
        <v>0</v>
      </c>
      <c r="AD1121">
        <v>1</v>
      </c>
      <c r="AE1121">
        <v>2</v>
      </c>
      <c r="AG1121" s="1">
        <f t="shared" si="17"/>
        <v>0.18094339622641509</v>
      </c>
    </row>
    <row r="1122" spans="1:33">
      <c r="A1122">
        <v>80411</v>
      </c>
      <c r="B1122">
        <v>1</v>
      </c>
      <c r="C1122">
        <v>41</v>
      </c>
      <c r="D1122">
        <v>1</v>
      </c>
      <c r="E1122">
        <v>2</v>
      </c>
      <c r="G1122">
        <v>2</v>
      </c>
      <c r="H1122">
        <v>1</v>
      </c>
      <c r="I1122">
        <v>6</v>
      </c>
      <c r="J1122">
        <v>36</v>
      </c>
      <c r="K1122">
        <v>0.93</v>
      </c>
      <c r="L1122">
        <v>123</v>
      </c>
      <c r="M1122">
        <v>3.18</v>
      </c>
      <c r="N1122">
        <v>38</v>
      </c>
      <c r="O1122" s="1">
        <v>0.9816666666666668</v>
      </c>
      <c r="P1122" s="2">
        <v>35.84911223227526</v>
      </c>
      <c r="Q1122" s="1">
        <v>0.9261020660004442</v>
      </c>
      <c r="R1122">
        <v>1</v>
      </c>
      <c r="S1122">
        <v>2</v>
      </c>
      <c r="U1122">
        <v>5</v>
      </c>
      <c r="V1122">
        <v>4</v>
      </c>
      <c r="W1122">
        <v>2</v>
      </c>
      <c r="X1122">
        <v>2</v>
      </c>
      <c r="Y1122">
        <v>2</v>
      </c>
      <c r="Z1122">
        <v>2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1</v>
      </c>
      <c r="AG1122" s="1">
        <f t="shared" si="17"/>
        <v>5.166666666666675E-2</v>
      </c>
    </row>
    <row r="1123" spans="1:33">
      <c r="A1123">
        <v>80413</v>
      </c>
      <c r="B1123">
        <v>1</v>
      </c>
      <c r="C1123">
        <v>46</v>
      </c>
      <c r="D1123">
        <v>6</v>
      </c>
      <c r="E1123">
        <v>2</v>
      </c>
      <c r="G1123">
        <v>2</v>
      </c>
      <c r="H1123">
        <v>5</v>
      </c>
      <c r="I1123">
        <v>1</v>
      </c>
      <c r="J1123">
        <v>54</v>
      </c>
      <c r="K1123">
        <v>1.4</v>
      </c>
      <c r="L1123">
        <v>175</v>
      </c>
      <c r="M1123">
        <v>4.53</v>
      </c>
      <c r="N1123">
        <v>59</v>
      </c>
      <c r="O1123" s="1">
        <v>1.5296296296296295</v>
      </c>
      <c r="P1123" s="2">
        <v>59.591766574109059</v>
      </c>
      <c r="Q1123" s="1">
        <v>1.5449717259954199</v>
      </c>
      <c r="R1123">
        <v>1</v>
      </c>
      <c r="S1123">
        <v>2</v>
      </c>
      <c r="U1123">
        <v>15</v>
      </c>
      <c r="V1123">
        <v>3</v>
      </c>
      <c r="W1123">
        <v>0</v>
      </c>
      <c r="X1123">
        <v>3</v>
      </c>
      <c r="Y1123">
        <v>2</v>
      </c>
      <c r="Z1123">
        <v>2</v>
      </c>
      <c r="AA1123">
        <v>1</v>
      </c>
      <c r="AB1123">
        <v>0</v>
      </c>
      <c r="AC1123">
        <v>1</v>
      </c>
      <c r="AD1123">
        <v>1</v>
      </c>
      <c r="AE1123">
        <v>1</v>
      </c>
      <c r="AF1123">
        <v>2</v>
      </c>
      <c r="AG1123" s="1">
        <f t="shared" si="17"/>
        <v>0.12962962962962954</v>
      </c>
    </row>
    <row r="1124" spans="1:33">
      <c r="A1124">
        <v>80414</v>
      </c>
      <c r="B1124">
        <v>1</v>
      </c>
      <c r="C1124">
        <v>24</v>
      </c>
      <c r="D1124">
        <v>1</v>
      </c>
      <c r="E1124">
        <v>2</v>
      </c>
      <c r="G1124">
        <v>2</v>
      </c>
      <c r="H1124">
        <v>3</v>
      </c>
      <c r="I1124">
        <v>5</v>
      </c>
      <c r="J1124">
        <v>44</v>
      </c>
      <c r="K1124">
        <v>1.1399999999999999</v>
      </c>
      <c r="L1124">
        <v>203</v>
      </c>
      <c r="M1124">
        <v>5.25</v>
      </c>
      <c r="N1124">
        <v>40</v>
      </c>
      <c r="O1124" s="1">
        <v>1.0363636363636362</v>
      </c>
      <c r="P1124" s="2">
        <v>48.495336418588451</v>
      </c>
      <c r="Q1124" s="1">
        <v>1.2564700799361552</v>
      </c>
      <c r="R1124">
        <v>1</v>
      </c>
      <c r="U1124">
        <v>7</v>
      </c>
      <c r="V1124">
        <v>4</v>
      </c>
      <c r="W1124">
        <v>3</v>
      </c>
      <c r="X1124">
        <v>3</v>
      </c>
      <c r="Y1124">
        <v>3</v>
      </c>
      <c r="Z1124">
        <v>3</v>
      </c>
      <c r="AA1124">
        <v>3</v>
      </c>
      <c r="AB1124">
        <v>2</v>
      </c>
      <c r="AC1124">
        <v>2</v>
      </c>
      <c r="AD1124">
        <v>1</v>
      </c>
      <c r="AE1124">
        <v>2</v>
      </c>
      <c r="AG1124" s="1">
        <f t="shared" si="17"/>
        <v>-0.10363636363636375</v>
      </c>
    </row>
    <row r="1125" spans="1:33">
      <c r="A1125">
        <v>80416</v>
      </c>
      <c r="B1125">
        <v>1</v>
      </c>
      <c r="C1125">
        <v>39</v>
      </c>
      <c r="D1125">
        <v>3</v>
      </c>
      <c r="E1125">
        <v>2</v>
      </c>
      <c r="G1125">
        <v>1</v>
      </c>
      <c r="H1125">
        <v>4</v>
      </c>
      <c r="I1125">
        <v>5</v>
      </c>
      <c r="J1125">
        <v>37</v>
      </c>
      <c r="K1125">
        <v>0.96</v>
      </c>
      <c r="L1125">
        <v>211</v>
      </c>
      <c r="M1125">
        <v>5.46</v>
      </c>
      <c r="N1125">
        <v>31</v>
      </c>
      <c r="O1125" s="1">
        <v>0.80432432432432432</v>
      </c>
      <c r="P1125" s="2">
        <v>35.735854632314513</v>
      </c>
      <c r="Q1125" s="1">
        <v>0.92720055262221446</v>
      </c>
      <c r="R1125">
        <v>1</v>
      </c>
      <c r="U1125">
        <v>8</v>
      </c>
      <c r="V1125">
        <v>2</v>
      </c>
      <c r="W1125">
        <v>1</v>
      </c>
      <c r="AA1125">
        <v>10</v>
      </c>
      <c r="AB1125">
        <v>2</v>
      </c>
      <c r="AC1125">
        <v>5</v>
      </c>
      <c r="AD1125">
        <v>1</v>
      </c>
      <c r="AE1125">
        <v>1</v>
      </c>
      <c r="AF1125">
        <v>2</v>
      </c>
      <c r="AG1125" s="1">
        <f t="shared" si="17"/>
        <v>-0.15567567567567564</v>
      </c>
    </row>
    <row r="1126" spans="1:33">
      <c r="A1126">
        <v>80427</v>
      </c>
      <c r="B1126">
        <v>1</v>
      </c>
      <c r="C1126">
        <v>52</v>
      </c>
      <c r="D1126">
        <v>4</v>
      </c>
      <c r="E1126">
        <v>2</v>
      </c>
      <c r="G1126">
        <v>1</v>
      </c>
      <c r="H1126">
        <v>3</v>
      </c>
      <c r="I1126">
        <v>1</v>
      </c>
      <c r="J1126">
        <v>40</v>
      </c>
      <c r="K1126">
        <v>1.03</v>
      </c>
      <c r="L1126">
        <v>248</v>
      </c>
      <c r="M1126">
        <v>6.41</v>
      </c>
      <c r="N1126">
        <v>48</v>
      </c>
      <c r="O1126" s="1">
        <v>1.236</v>
      </c>
      <c r="P1126" s="2">
        <v>44.130733467211826</v>
      </c>
      <c r="Q1126" s="1">
        <v>1.1363663867807046</v>
      </c>
      <c r="R1126">
        <v>2</v>
      </c>
      <c r="S1126">
        <v>2</v>
      </c>
      <c r="U1126">
        <v>9</v>
      </c>
      <c r="V1126">
        <v>4</v>
      </c>
      <c r="W1126">
        <v>1</v>
      </c>
      <c r="X1126">
        <v>3</v>
      </c>
      <c r="Y1126">
        <v>3</v>
      </c>
      <c r="Z1126">
        <v>2</v>
      </c>
      <c r="AA1126">
        <v>7</v>
      </c>
      <c r="AB1126">
        <v>0</v>
      </c>
      <c r="AC1126">
        <v>0</v>
      </c>
      <c r="AD1126">
        <v>1</v>
      </c>
      <c r="AE1126">
        <v>1</v>
      </c>
      <c r="AF1126">
        <v>2</v>
      </c>
      <c r="AG1126" s="1">
        <f t="shared" si="17"/>
        <v>0.20599999999999996</v>
      </c>
    </row>
    <row r="1127" spans="1:33">
      <c r="A1127">
        <v>80428</v>
      </c>
      <c r="B1127">
        <v>1</v>
      </c>
      <c r="C1127">
        <v>56</v>
      </c>
      <c r="D1127">
        <v>1</v>
      </c>
      <c r="E1127">
        <v>2</v>
      </c>
      <c r="G1127">
        <v>1</v>
      </c>
      <c r="H1127">
        <v>2</v>
      </c>
      <c r="I1127">
        <v>1</v>
      </c>
      <c r="J1127">
        <v>60</v>
      </c>
      <c r="K1127">
        <v>1.55</v>
      </c>
      <c r="L1127">
        <v>248</v>
      </c>
      <c r="M1127">
        <v>6.41</v>
      </c>
      <c r="N1127">
        <v>68</v>
      </c>
      <c r="O1127" s="1">
        <v>1.7566666666666668</v>
      </c>
      <c r="P1127" s="2">
        <v>66.396470478945432</v>
      </c>
      <c r="Q1127" s="1">
        <v>1.7152421540394236</v>
      </c>
      <c r="R1127">
        <v>1</v>
      </c>
      <c r="S1127">
        <v>1</v>
      </c>
      <c r="T1127">
        <v>2</v>
      </c>
      <c r="U1127">
        <v>77</v>
      </c>
      <c r="V1127">
        <v>3</v>
      </c>
      <c r="W1127">
        <v>1</v>
      </c>
      <c r="AB1127">
        <v>0</v>
      </c>
      <c r="AC1127">
        <v>2</v>
      </c>
      <c r="AD1127">
        <v>1</v>
      </c>
      <c r="AE1127">
        <v>1</v>
      </c>
      <c r="AF1127">
        <v>2</v>
      </c>
      <c r="AG1127" s="1">
        <f t="shared" si="17"/>
        <v>0.20666666666666678</v>
      </c>
    </row>
    <row r="1128" spans="1:33">
      <c r="A1128">
        <v>80430</v>
      </c>
      <c r="B1128">
        <v>1</v>
      </c>
      <c r="C1128">
        <v>46</v>
      </c>
      <c r="D1128">
        <v>3</v>
      </c>
      <c r="E1128">
        <v>2</v>
      </c>
      <c r="G1128">
        <v>1</v>
      </c>
      <c r="H1128">
        <v>4</v>
      </c>
      <c r="I1128">
        <v>1</v>
      </c>
      <c r="J1128">
        <v>32</v>
      </c>
      <c r="K1128">
        <v>0.83</v>
      </c>
      <c r="L1128">
        <v>206</v>
      </c>
      <c r="M1128">
        <v>5.33</v>
      </c>
      <c r="N1128">
        <v>38</v>
      </c>
      <c r="O1128" s="1">
        <v>0.98562499999999997</v>
      </c>
      <c r="P1128" s="2">
        <v>36.40865946669544</v>
      </c>
      <c r="Q1128" s="1">
        <v>0.94434960491741293</v>
      </c>
      <c r="R1128">
        <v>2</v>
      </c>
      <c r="S1128">
        <v>2</v>
      </c>
      <c r="U1128">
        <v>15</v>
      </c>
      <c r="V1128">
        <v>2</v>
      </c>
      <c r="W1128">
        <v>1</v>
      </c>
      <c r="AA1128">
        <v>1</v>
      </c>
      <c r="AB1128">
        <v>0</v>
      </c>
      <c r="AC1128">
        <v>6</v>
      </c>
      <c r="AD1128">
        <v>1</v>
      </c>
      <c r="AE1128">
        <v>1</v>
      </c>
      <c r="AF1128">
        <v>2</v>
      </c>
      <c r="AG1128" s="1">
        <f t="shared" si="17"/>
        <v>0.15562500000000001</v>
      </c>
    </row>
    <row r="1129" spans="1:33">
      <c r="A1129">
        <v>80445</v>
      </c>
      <c r="B1129">
        <v>1</v>
      </c>
      <c r="C1129">
        <v>22</v>
      </c>
      <c r="D1129">
        <v>2</v>
      </c>
      <c r="E1129">
        <v>2</v>
      </c>
      <c r="G1129">
        <v>1</v>
      </c>
      <c r="H1129">
        <v>3</v>
      </c>
      <c r="I1129">
        <v>5</v>
      </c>
      <c r="J1129">
        <v>53</v>
      </c>
      <c r="K1129">
        <v>1.37</v>
      </c>
      <c r="L1129">
        <v>156</v>
      </c>
      <c r="M1129">
        <v>4.03</v>
      </c>
      <c r="N1129">
        <v>61</v>
      </c>
      <c r="O1129" s="1">
        <v>1.5767924528301889</v>
      </c>
      <c r="P1129" s="2">
        <v>56.593870598571336</v>
      </c>
      <c r="Q1129" s="1">
        <v>1.4628981645291081</v>
      </c>
      <c r="R1129">
        <v>2</v>
      </c>
      <c r="U1129">
        <v>5</v>
      </c>
      <c r="V1129">
        <v>4</v>
      </c>
      <c r="W1129">
        <v>3</v>
      </c>
      <c r="X1129">
        <v>3</v>
      </c>
      <c r="Y1129">
        <v>3</v>
      </c>
      <c r="Z1129">
        <v>3</v>
      </c>
      <c r="AA1129">
        <v>2</v>
      </c>
      <c r="AB1129">
        <v>0</v>
      </c>
      <c r="AC1129">
        <v>1</v>
      </c>
      <c r="AD1129">
        <v>1</v>
      </c>
      <c r="AE1129">
        <v>1</v>
      </c>
      <c r="AF1129">
        <v>1</v>
      </c>
      <c r="AG1129" s="1">
        <f t="shared" si="17"/>
        <v>0.20679245283018877</v>
      </c>
    </row>
    <row r="1130" spans="1:33">
      <c r="A1130">
        <v>80453</v>
      </c>
      <c r="B1130">
        <v>1</v>
      </c>
      <c r="C1130">
        <v>38</v>
      </c>
      <c r="D1130">
        <v>3</v>
      </c>
      <c r="E1130">
        <v>2</v>
      </c>
      <c r="G1130">
        <v>1</v>
      </c>
      <c r="H1130">
        <v>5</v>
      </c>
      <c r="I1130">
        <v>6</v>
      </c>
      <c r="J1130">
        <v>98</v>
      </c>
      <c r="K1130">
        <v>2.5299999999999998</v>
      </c>
      <c r="L1130">
        <v>240</v>
      </c>
      <c r="M1130">
        <v>6.21</v>
      </c>
      <c r="N1130">
        <v>92</v>
      </c>
      <c r="O1130" s="1">
        <v>2.3751020408163264</v>
      </c>
      <c r="P1130" s="2">
        <v>97.533047510758109</v>
      </c>
      <c r="Q1130" s="1">
        <v>2.5179450020634491</v>
      </c>
      <c r="R1130">
        <v>2</v>
      </c>
      <c r="U1130">
        <v>15</v>
      </c>
      <c r="V1130">
        <v>2</v>
      </c>
      <c r="W1130">
        <v>1</v>
      </c>
      <c r="X1130">
        <v>3</v>
      </c>
      <c r="Y1130">
        <v>2</v>
      </c>
      <c r="Z1130">
        <v>1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2</v>
      </c>
      <c r="AG1130" s="1">
        <f t="shared" si="17"/>
        <v>-0.15489795918367344</v>
      </c>
    </row>
    <row r="1131" spans="1:33">
      <c r="A1131">
        <v>80454</v>
      </c>
      <c r="B1131">
        <v>1</v>
      </c>
      <c r="C1131">
        <v>63</v>
      </c>
      <c r="D1131">
        <v>2</v>
      </c>
      <c r="E1131">
        <v>2</v>
      </c>
      <c r="G1131">
        <v>2</v>
      </c>
      <c r="H1131">
        <v>1</v>
      </c>
      <c r="I1131">
        <v>3</v>
      </c>
      <c r="J1131">
        <v>75</v>
      </c>
      <c r="K1131">
        <v>1.94</v>
      </c>
      <c r="L1131">
        <v>194</v>
      </c>
      <c r="M1131">
        <v>5.0199999999999996</v>
      </c>
      <c r="N1131">
        <v>76</v>
      </c>
      <c r="O1131" s="1">
        <v>1.9658666666666667</v>
      </c>
      <c r="P1131" s="2">
        <v>72.90053655658329</v>
      </c>
      <c r="Q1131" s="1">
        <v>1.8856938789302875</v>
      </c>
      <c r="R1131">
        <v>1</v>
      </c>
      <c r="S1131">
        <v>1</v>
      </c>
      <c r="T1131">
        <v>1</v>
      </c>
      <c r="U1131">
        <v>1</v>
      </c>
      <c r="V1131">
        <v>3</v>
      </c>
      <c r="W1131">
        <v>3</v>
      </c>
      <c r="X1131">
        <v>3</v>
      </c>
      <c r="Y1131">
        <v>3</v>
      </c>
      <c r="Z1131">
        <v>3</v>
      </c>
      <c r="AA1131">
        <v>5</v>
      </c>
      <c r="AB1131">
        <v>30</v>
      </c>
      <c r="AC1131">
        <v>0</v>
      </c>
      <c r="AD1131">
        <v>2</v>
      </c>
      <c r="AE1131">
        <v>1</v>
      </c>
      <c r="AF1131">
        <v>2</v>
      </c>
      <c r="AG1131" s="1">
        <f t="shared" si="17"/>
        <v>2.5866666666666704E-2</v>
      </c>
    </row>
    <row r="1132" spans="1:33">
      <c r="A1132">
        <v>80477</v>
      </c>
      <c r="B1132">
        <v>1</v>
      </c>
      <c r="C1132">
        <v>49</v>
      </c>
      <c r="D1132">
        <v>6</v>
      </c>
      <c r="E1132">
        <v>2</v>
      </c>
      <c r="G1132">
        <v>1</v>
      </c>
      <c r="H1132">
        <v>3</v>
      </c>
      <c r="I1132">
        <v>6</v>
      </c>
      <c r="J1132">
        <v>78</v>
      </c>
      <c r="K1132">
        <v>2.02</v>
      </c>
      <c r="L1132">
        <v>221</v>
      </c>
      <c r="M1132">
        <v>5.72</v>
      </c>
      <c r="N1132">
        <v>84</v>
      </c>
      <c r="O1132" s="1">
        <v>2.1753846153846155</v>
      </c>
      <c r="P1132" s="2">
        <v>83.923143063803806</v>
      </c>
      <c r="Q1132" s="1">
        <v>2.1733942178062011</v>
      </c>
      <c r="R1132">
        <v>1</v>
      </c>
      <c r="S1132">
        <v>2</v>
      </c>
      <c r="U1132">
        <v>15</v>
      </c>
      <c r="V1132">
        <v>1</v>
      </c>
      <c r="W1132">
        <v>2</v>
      </c>
      <c r="X1132">
        <v>3</v>
      </c>
      <c r="Y1132">
        <v>3</v>
      </c>
      <c r="Z1132">
        <v>2</v>
      </c>
      <c r="AB1132">
        <v>0</v>
      </c>
      <c r="AC1132">
        <v>0</v>
      </c>
      <c r="AD1132">
        <v>1</v>
      </c>
      <c r="AE1132">
        <v>1</v>
      </c>
      <c r="AF1132">
        <v>2</v>
      </c>
      <c r="AG1132" s="1">
        <f t="shared" si="17"/>
        <v>0.15538461538461545</v>
      </c>
    </row>
    <row r="1133" spans="1:33">
      <c r="A1133">
        <v>80479</v>
      </c>
      <c r="B1133">
        <v>1</v>
      </c>
      <c r="C1133">
        <v>62</v>
      </c>
      <c r="D1133">
        <v>6</v>
      </c>
      <c r="E1133">
        <v>2</v>
      </c>
      <c r="G1133">
        <v>2</v>
      </c>
      <c r="H1133">
        <v>5</v>
      </c>
      <c r="I1133">
        <v>1</v>
      </c>
      <c r="J1133">
        <v>44</v>
      </c>
      <c r="K1133">
        <v>1.1399999999999999</v>
      </c>
      <c r="L1133">
        <v>269</v>
      </c>
      <c r="M1133">
        <v>6.96</v>
      </c>
      <c r="N1133">
        <v>51</v>
      </c>
      <c r="O1133" s="1">
        <v>1.3213636363636363</v>
      </c>
      <c r="P1133" s="2">
        <v>52.667811594989054</v>
      </c>
      <c r="Q1133" s="1">
        <v>1.3645751185974435</v>
      </c>
      <c r="R1133">
        <v>1</v>
      </c>
      <c r="S1133">
        <v>1</v>
      </c>
      <c r="T1133">
        <v>2</v>
      </c>
      <c r="U1133">
        <v>15</v>
      </c>
      <c r="V1133">
        <v>4</v>
      </c>
      <c r="W1133">
        <v>0</v>
      </c>
      <c r="AA1133">
        <v>0</v>
      </c>
      <c r="AB1133">
        <v>0</v>
      </c>
      <c r="AC1133">
        <v>0</v>
      </c>
      <c r="AD1133">
        <v>2</v>
      </c>
      <c r="AE1133">
        <v>1</v>
      </c>
      <c r="AF1133">
        <v>2</v>
      </c>
      <c r="AG1133" s="1">
        <f t="shared" si="17"/>
        <v>0.18136363636363639</v>
      </c>
    </row>
    <row r="1134" spans="1:33">
      <c r="A1134">
        <v>80493</v>
      </c>
      <c r="B1134">
        <v>1</v>
      </c>
      <c r="C1134">
        <v>52</v>
      </c>
      <c r="D1134">
        <v>3</v>
      </c>
      <c r="E1134">
        <v>1</v>
      </c>
      <c r="F1134">
        <v>2</v>
      </c>
      <c r="G1134">
        <v>1</v>
      </c>
      <c r="H1134">
        <v>5</v>
      </c>
      <c r="I1134">
        <v>5</v>
      </c>
      <c r="J1134">
        <v>49</v>
      </c>
      <c r="K1134">
        <v>1.27</v>
      </c>
      <c r="L1134">
        <v>224</v>
      </c>
      <c r="M1134">
        <v>5.79</v>
      </c>
      <c r="N1134">
        <v>45</v>
      </c>
      <c r="O1134" s="1">
        <v>1.1663265306122448</v>
      </c>
      <c r="P1134" s="2">
        <v>48.66197713651615</v>
      </c>
      <c r="Q1134" s="1">
        <v>1.2612389992525614</v>
      </c>
      <c r="R1134">
        <v>2</v>
      </c>
      <c r="S1134">
        <v>1</v>
      </c>
      <c r="T1134">
        <v>2</v>
      </c>
      <c r="U1134">
        <v>9</v>
      </c>
      <c r="V1134">
        <v>3</v>
      </c>
      <c r="W1134">
        <v>2</v>
      </c>
      <c r="X1134">
        <v>3</v>
      </c>
      <c r="Y1134">
        <v>3</v>
      </c>
      <c r="Z1134">
        <v>2</v>
      </c>
      <c r="AA1134">
        <v>8</v>
      </c>
      <c r="AB1134">
        <v>2</v>
      </c>
      <c r="AC1134">
        <v>0</v>
      </c>
      <c r="AD1134">
        <v>1</v>
      </c>
      <c r="AE1134">
        <v>1</v>
      </c>
      <c r="AF1134">
        <v>2</v>
      </c>
      <c r="AG1134" s="1">
        <f t="shared" si="17"/>
        <v>-0.10367346938775523</v>
      </c>
    </row>
    <row r="1135" spans="1:33">
      <c r="A1135">
        <v>80498</v>
      </c>
      <c r="B1135">
        <v>1</v>
      </c>
      <c r="C1135">
        <v>64</v>
      </c>
      <c r="D1135">
        <v>6</v>
      </c>
      <c r="E1135">
        <v>2</v>
      </c>
      <c r="G1135">
        <v>2</v>
      </c>
      <c r="H1135">
        <v>5</v>
      </c>
      <c r="I1135">
        <v>1</v>
      </c>
      <c r="J1135">
        <v>55</v>
      </c>
      <c r="K1135">
        <v>1.42</v>
      </c>
      <c r="L1135">
        <v>227</v>
      </c>
      <c r="M1135">
        <v>5.87</v>
      </c>
      <c r="N1135">
        <v>60</v>
      </c>
      <c r="O1135" s="1">
        <v>1.5490909090909089</v>
      </c>
      <c r="P1135" s="2">
        <v>63.860609431087667</v>
      </c>
      <c r="Q1135" s="1">
        <v>1.6487648253117178</v>
      </c>
      <c r="R1135">
        <v>1</v>
      </c>
      <c r="S1135">
        <v>2</v>
      </c>
      <c r="U1135">
        <v>15</v>
      </c>
      <c r="V1135">
        <v>2</v>
      </c>
      <c r="W1135">
        <v>2</v>
      </c>
      <c r="X1135">
        <v>3</v>
      </c>
      <c r="Y1135">
        <v>3</v>
      </c>
      <c r="Z1135">
        <v>4</v>
      </c>
      <c r="AB1135">
        <v>0</v>
      </c>
      <c r="AC1135">
        <v>0</v>
      </c>
      <c r="AD1135">
        <v>2</v>
      </c>
      <c r="AE1135">
        <v>2</v>
      </c>
      <c r="AG1135" s="1">
        <f t="shared" si="17"/>
        <v>0.12909090909090892</v>
      </c>
    </row>
    <row r="1136" spans="1:33">
      <c r="A1136">
        <v>80503</v>
      </c>
      <c r="B1136">
        <v>1</v>
      </c>
      <c r="C1136">
        <v>44</v>
      </c>
      <c r="D1136">
        <v>3</v>
      </c>
      <c r="E1136">
        <v>2</v>
      </c>
      <c r="G1136">
        <v>1</v>
      </c>
      <c r="H1136">
        <v>3</v>
      </c>
      <c r="I1136">
        <v>6</v>
      </c>
      <c r="J1136">
        <v>61</v>
      </c>
      <c r="K1136">
        <v>1.58</v>
      </c>
      <c r="L1136">
        <v>156</v>
      </c>
      <c r="M1136">
        <v>4.03</v>
      </c>
      <c r="N1136">
        <v>68</v>
      </c>
      <c r="O1136" s="1">
        <v>1.761311475409836</v>
      </c>
      <c r="P1136" s="2">
        <v>61.231603740788628</v>
      </c>
      <c r="Q1136" s="1">
        <v>1.5859989165646893</v>
      </c>
      <c r="R1136">
        <v>2</v>
      </c>
      <c r="S1136">
        <v>2</v>
      </c>
      <c r="U1136">
        <v>10</v>
      </c>
      <c r="V1136">
        <v>4</v>
      </c>
      <c r="W1136">
        <v>2</v>
      </c>
      <c r="X1136">
        <v>3</v>
      </c>
      <c r="Y1136">
        <v>3</v>
      </c>
      <c r="Z1136">
        <v>3</v>
      </c>
      <c r="AA1136">
        <v>10</v>
      </c>
      <c r="AB1136">
        <v>0</v>
      </c>
      <c r="AC1136">
        <v>1</v>
      </c>
      <c r="AD1136">
        <v>1</v>
      </c>
      <c r="AE1136">
        <v>2</v>
      </c>
      <c r="AG1136" s="1">
        <f t="shared" si="17"/>
        <v>0.18131147540983594</v>
      </c>
    </row>
    <row r="1137" spans="1:33">
      <c r="A1137">
        <v>80505</v>
      </c>
      <c r="B1137">
        <v>1</v>
      </c>
      <c r="C1137">
        <v>46</v>
      </c>
      <c r="D1137">
        <v>3</v>
      </c>
      <c r="E1137">
        <v>2</v>
      </c>
      <c r="G1137">
        <v>1</v>
      </c>
      <c r="H1137">
        <v>5</v>
      </c>
      <c r="I1137">
        <v>1</v>
      </c>
      <c r="J1137">
        <v>63</v>
      </c>
      <c r="K1137">
        <v>1.63</v>
      </c>
      <c r="L1137">
        <v>184</v>
      </c>
      <c r="M1137">
        <v>4.76</v>
      </c>
      <c r="N1137">
        <v>71</v>
      </c>
      <c r="O1137" s="1">
        <v>1.8369841269841267</v>
      </c>
      <c r="P1137" s="2">
        <v>70.198979927636401</v>
      </c>
      <c r="Q1137" s="1">
        <v>1.8162593219372591</v>
      </c>
      <c r="R1137">
        <v>1</v>
      </c>
      <c r="S1137">
        <v>2</v>
      </c>
      <c r="U1137">
        <v>15</v>
      </c>
      <c r="V1137">
        <v>2</v>
      </c>
      <c r="W1137">
        <v>3</v>
      </c>
      <c r="X1137">
        <v>3</v>
      </c>
      <c r="Y1137">
        <v>3</v>
      </c>
      <c r="Z1137">
        <v>3</v>
      </c>
      <c r="AA1137">
        <v>2</v>
      </c>
      <c r="AB1137">
        <v>1</v>
      </c>
      <c r="AC1137">
        <v>0</v>
      </c>
      <c r="AD1137">
        <v>1</v>
      </c>
      <c r="AE1137">
        <v>1</v>
      </c>
      <c r="AF1137">
        <v>2</v>
      </c>
      <c r="AG1137" s="1">
        <f t="shared" si="17"/>
        <v>0.20698412698412683</v>
      </c>
    </row>
    <row r="1138" spans="1:33">
      <c r="A1138">
        <v>80506</v>
      </c>
      <c r="B1138">
        <v>1</v>
      </c>
      <c r="C1138">
        <v>53</v>
      </c>
      <c r="D1138">
        <v>3</v>
      </c>
      <c r="E1138">
        <v>1</v>
      </c>
      <c r="F1138">
        <v>2</v>
      </c>
      <c r="G1138">
        <v>1</v>
      </c>
      <c r="H1138">
        <v>5</v>
      </c>
      <c r="I1138">
        <v>1</v>
      </c>
      <c r="J1138">
        <v>42</v>
      </c>
      <c r="K1138">
        <v>1.0900000000000001</v>
      </c>
      <c r="L1138">
        <v>195</v>
      </c>
      <c r="M1138">
        <v>5.04</v>
      </c>
      <c r="N1138">
        <v>36</v>
      </c>
      <c r="O1138" s="1">
        <v>0.93428571428571439</v>
      </c>
      <c r="P1138" s="2">
        <v>50.581895269594696</v>
      </c>
      <c r="Q1138" s="1">
        <v>1.3127206153299578</v>
      </c>
      <c r="R1138">
        <v>2</v>
      </c>
      <c r="S1138">
        <v>1</v>
      </c>
      <c r="T1138">
        <v>2</v>
      </c>
      <c r="U1138">
        <v>14</v>
      </c>
      <c r="V1138">
        <v>4</v>
      </c>
      <c r="W1138">
        <v>3</v>
      </c>
      <c r="X1138">
        <v>3</v>
      </c>
      <c r="Y1138">
        <v>3</v>
      </c>
      <c r="Z1138">
        <v>3</v>
      </c>
      <c r="AA1138">
        <v>3</v>
      </c>
      <c r="AB1138">
        <v>2</v>
      </c>
      <c r="AC1138">
        <v>2</v>
      </c>
      <c r="AD1138">
        <v>1</v>
      </c>
      <c r="AE1138">
        <v>1</v>
      </c>
      <c r="AF1138">
        <v>2</v>
      </c>
      <c r="AG1138" s="1">
        <f t="shared" si="17"/>
        <v>-0.15571428571428569</v>
      </c>
    </row>
    <row r="1139" spans="1:33">
      <c r="A1139">
        <v>80517</v>
      </c>
      <c r="B1139">
        <v>1</v>
      </c>
      <c r="C1139">
        <v>55</v>
      </c>
      <c r="D1139">
        <v>4</v>
      </c>
      <c r="E1139">
        <v>2</v>
      </c>
      <c r="G1139">
        <v>1</v>
      </c>
      <c r="H1139">
        <v>2</v>
      </c>
      <c r="I1139">
        <v>1</v>
      </c>
      <c r="J1139">
        <v>33</v>
      </c>
      <c r="K1139">
        <v>0.85</v>
      </c>
      <c r="L1139">
        <v>180</v>
      </c>
      <c r="M1139">
        <v>4.6500000000000004</v>
      </c>
      <c r="N1139">
        <v>33</v>
      </c>
      <c r="O1139" s="1">
        <v>0.85</v>
      </c>
      <c r="P1139" s="2">
        <v>31.346078818272058</v>
      </c>
      <c r="Q1139" s="1">
        <v>0.8073989998645833</v>
      </c>
      <c r="R1139">
        <v>1</v>
      </c>
      <c r="S1139">
        <v>2</v>
      </c>
      <c r="U1139">
        <v>7</v>
      </c>
      <c r="V1139">
        <v>4</v>
      </c>
      <c r="W1139">
        <v>2</v>
      </c>
      <c r="AA1139">
        <v>2</v>
      </c>
      <c r="AB1139">
        <v>1</v>
      </c>
      <c r="AC1139">
        <v>0</v>
      </c>
      <c r="AD1139">
        <v>1</v>
      </c>
      <c r="AE1139">
        <v>1</v>
      </c>
      <c r="AF1139">
        <v>2</v>
      </c>
      <c r="AG1139" s="1">
        <f t="shared" si="17"/>
        <v>0</v>
      </c>
    </row>
    <row r="1140" spans="1:33">
      <c r="A1140">
        <v>80521</v>
      </c>
      <c r="B1140">
        <v>1</v>
      </c>
      <c r="C1140">
        <v>41</v>
      </c>
      <c r="D1140">
        <v>3</v>
      </c>
      <c r="E1140">
        <v>2</v>
      </c>
      <c r="G1140">
        <v>1</v>
      </c>
      <c r="H1140">
        <v>5</v>
      </c>
      <c r="I1140">
        <v>1</v>
      </c>
      <c r="J1140">
        <v>46</v>
      </c>
      <c r="K1140">
        <v>1.19</v>
      </c>
      <c r="L1140">
        <v>177</v>
      </c>
      <c r="M1140">
        <v>4.58</v>
      </c>
      <c r="N1140">
        <v>48</v>
      </c>
      <c r="O1140" s="1">
        <v>1.2417391304347825</v>
      </c>
      <c r="P1140" s="2">
        <v>48.949293125134744</v>
      </c>
      <c r="Q1140" s="1">
        <v>1.2662969308458769</v>
      </c>
      <c r="R1140">
        <v>1</v>
      </c>
      <c r="S1140">
        <v>1</v>
      </c>
      <c r="T1140">
        <v>2</v>
      </c>
      <c r="U1140">
        <v>15</v>
      </c>
      <c r="V1140">
        <v>2</v>
      </c>
      <c r="W1140">
        <v>1</v>
      </c>
      <c r="X1140">
        <v>3</v>
      </c>
      <c r="Y1140">
        <v>3</v>
      </c>
      <c r="Z1140">
        <v>1</v>
      </c>
      <c r="AA1140">
        <v>0</v>
      </c>
      <c r="AB1140">
        <v>3</v>
      </c>
      <c r="AC1140">
        <v>0</v>
      </c>
      <c r="AD1140">
        <v>1</v>
      </c>
      <c r="AE1140">
        <v>1</v>
      </c>
      <c r="AF1140">
        <v>2</v>
      </c>
      <c r="AG1140" s="1">
        <f t="shared" si="17"/>
        <v>5.173913043478251E-2</v>
      </c>
    </row>
    <row r="1141" spans="1:33">
      <c r="A1141">
        <v>80522</v>
      </c>
      <c r="B1141">
        <v>1</v>
      </c>
      <c r="C1141">
        <v>55</v>
      </c>
      <c r="D1141">
        <v>3</v>
      </c>
      <c r="E1141">
        <v>2</v>
      </c>
      <c r="G1141">
        <v>1</v>
      </c>
      <c r="H1141">
        <v>4</v>
      </c>
      <c r="I1141">
        <v>3</v>
      </c>
      <c r="J1141">
        <v>129</v>
      </c>
      <c r="K1141">
        <v>3.34</v>
      </c>
      <c r="L1141">
        <v>225</v>
      </c>
      <c r="M1141">
        <v>5.82</v>
      </c>
      <c r="N1141">
        <v>135</v>
      </c>
      <c r="O1141" s="1">
        <v>3.4953488372093022</v>
      </c>
      <c r="P1141" s="2">
        <v>122.90409094746182</v>
      </c>
      <c r="Q1141" s="1">
        <v>3.1821679361590891</v>
      </c>
      <c r="R1141">
        <v>2</v>
      </c>
      <c r="S1141">
        <v>1</v>
      </c>
      <c r="T1141">
        <v>2</v>
      </c>
      <c r="U1141">
        <v>8</v>
      </c>
      <c r="V1141">
        <v>3</v>
      </c>
      <c r="W1141">
        <v>3</v>
      </c>
      <c r="X1141">
        <v>3</v>
      </c>
      <c r="Y1141">
        <v>3</v>
      </c>
      <c r="Z1141">
        <v>3</v>
      </c>
      <c r="AB1141">
        <v>2</v>
      </c>
      <c r="AC1141">
        <v>2</v>
      </c>
      <c r="AD1141">
        <v>1</v>
      </c>
      <c r="AE1141">
        <v>2</v>
      </c>
      <c r="AG1141" s="1">
        <f t="shared" si="17"/>
        <v>0.15534883720930237</v>
      </c>
    </row>
    <row r="1142" spans="1:33">
      <c r="A1142">
        <v>80523</v>
      </c>
      <c r="B1142">
        <v>1</v>
      </c>
      <c r="C1142">
        <v>52</v>
      </c>
      <c r="D1142">
        <v>1</v>
      </c>
      <c r="E1142">
        <v>2</v>
      </c>
      <c r="G1142">
        <v>2</v>
      </c>
      <c r="H1142">
        <v>1</v>
      </c>
      <c r="I1142">
        <v>5</v>
      </c>
      <c r="J1142">
        <v>38</v>
      </c>
      <c r="K1142">
        <v>0.98</v>
      </c>
      <c r="L1142">
        <v>257</v>
      </c>
      <c r="M1142">
        <v>6.65</v>
      </c>
      <c r="N1142">
        <v>45</v>
      </c>
      <c r="O1142" s="1">
        <v>1.1605263157894736</v>
      </c>
      <c r="P1142" s="2">
        <v>44.253627947099382</v>
      </c>
      <c r="Q1142" s="1">
        <v>1.141277773372563</v>
      </c>
      <c r="R1142">
        <v>1</v>
      </c>
      <c r="S1142">
        <v>2</v>
      </c>
      <c r="U1142">
        <v>3</v>
      </c>
      <c r="V1142">
        <v>1</v>
      </c>
      <c r="W1142">
        <v>2</v>
      </c>
      <c r="X1142">
        <v>3</v>
      </c>
      <c r="Y1142">
        <v>3</v>
      </c>
      <c r="Z1142">
        <v>2</v>
      </c>
      <c r="AA1142">
        <v>4</v>
      </c>
      <c r="AB1142">
        <v>0</v>
      </c>
      <c r="AC1142">
        <v>0</v>
      </c>
      <c r="AD1142">
        <v>2</v>
      </c>
      <c r="AE1142">
        <v>2</v>
      </c>
      <c r="AG1142" s="1">
        <f t="shared" si="17"/>
        <v>0.18052631578947365</v>
      </c>
    </row>
    <row r="1143" spans="1:33">
      <c r="A1143">
        <v>80530</v>
      </c>
      <c r="B1143">
        <v>1</v>
      </c>
      <c r="C1143">
        <v>59</v>
      </c>
      <c r="D1143">
        <v>3</v>
      </c>
      <c r="E1143">
        <v>2</v>
      </c>
      <c r="G1143">
        <v>1</v>
      </c>
      <c r="H1143">
        <v>4</v>
      </c>
      <c r="I1143">
        <v>3</v>
      </c>
      <c r="J1143">
        <v>38</v>
      </c>
      <c r="K1143">
        <v>0.98</v>
      </c>
      <c r="L1143">
        <v>118</v>
      </c>
      <c r="M1143">
        <v>3.05</v>
      </c>
      <c r="N1143">
        <v>40</v>
      </c>
      <c r="O1143" s="1">
        <v>1.0315789473684212</v>
      </c>
      <c r="P1143" s="2">
        <v>48.591142786653997</v>
      </c>
      <c r="Q1143" s="1">
        <v>1.2531399981821294</v>
      </c>
      <c r="R1143">
        <v>2</v>
      </c>
      <c r="S1143">
        <v>1</v>
      </c>
      <c r="T1143">
        <v>1</v>
      </c>
      <c r="U1143">
        <v>5</v>
      </c>
      <c r="V1143">
        <v>5</v>
      </c>
      <c r="W1143">
        <v>1</v>
      </c>
      <c r="X1143">
        <v>3</v>
      </c>
      <c r="Y1143">
        <v>3</v>
      </c>
      <c r="Z1143">
        <v>2</v>
      </c>
      <c r="AB1143">
        <v>0</v>
      </c>
      <c r="AC1143">
        <v>0</v>
      </c>
      <c r="AD1143">
        <v>1</v>
      </c>
      <c r="AE1143">
        <v>1</v>
      </c>
      <c r="AF1143">
        <v>2</v>
      </c>
      <c r="AG1143" s="1">
        <f t="shared" si="17"/>
        <v>5.1578947368421169E-2</v>
      </c>
    </row>
    <row r="1144" spans="1:33">
      <c r="A1144">
        <v>80537</v>
      </c>
      <c r="B1144">
        <v>1</v>
      </c>
      <c r="C1144">
        <v>65</v>
      </c>
      <c r="D1144">
        <v>4</v>
      </c>
      <c r="E1144">
        <v>2</v>
      </c>
      <c r="G1144">
        <v>1</v>
      </c>
      <c r="H1144">
        <v>2</v>
      </c>
      <c r="I1144">
        <v>1</v>
      </c>
      <c r="J1144">
        <v>40</v>
      </c>
      <c r="K1144">
        <v>1.03</v>
      </c>
      <c r="L1144">
        <v>158</v>
      </c>
      <c r="M1144">
        <v>4.09</v>
      </c>
      <c r="N1144">
        <v>35</v>
      </c>
      <c r="O1144" s="1">
        <v>0.90125000000000011</v>
      </c>
      <c r="P1144" s="2">
        <v>43.182092752634468</v>
      </c>
      <c r="Q1144" s="1">
        <v>1.1119388883803376</v>
      </c>
      <c r="R1144">
        <v>1</v>
      </c>
      <c r="S1144">
        <v>2</v>
      </c>
      <c r="U1144">
        <v>7</v>
      </c>
      <c r="V1144">
        <v>1</v>
      </c>
      <c r="W1144">
        <v>3</v>
      </c>
      <c r="X1144">
        <v>3</v>
      </c>
      <c r="Y1144">
        <v>3</v>
      </c>
      <c r="Z1144">
        <v>3</v>
      </c>
      <c r="AA1144">
        <v>1</v>
      </c>
      <c r="AB1144">
        <v>0</v>
      </c>
      <c r="AC1144">
        <v>0</v>
      </c>
      <c r="AD1144">
        <v>1</v>
      </c>
      <c r="AE1144">
        <v>1</v>
      </c>
      <c r="AF1144">
        <v>2</v>
      </c>
      <c r="AG1144" s="1">
        <f t="shared" si="17"/>
        <v>-0.12874999999999992</v>
      </c>
    </row>
    <row r="1145" spans="1:33">
      <c r="A1145">
        <v>80538</v>
      </c>
      <c r="B1145">
        <v>1</v>
      </c>
      <c r="C1145">
        <v>80</v>
      </c>
      <c r="D1145">
        <v>3</v>
      </c>
      <c r="E1145">
        <v>1</v>
      </c>
      <c r="F1145">
        <v>2</v>
      </c>
      <c r="G1145">
        <v>1</v>
      </c>
      <c r="H1145">
        <v>3</v>
      </c>
      <c r="I1145">
        <v>1</v>
      </c>
      <c r="J1145">
        <v>64</v>
      </c>
      <c r="K1145">
        <v>1.66</v>
      </c>
      <c r="L1145">
        <v>136</v>
      </c>
      <c r="M1145">
        <v>3.52</v>
      </c>
      <c r="N1145">
        <v>73</v>
      </c>
      <c r="O1145" s="1">
        <v>1.8934374999999999</v>
      </c>
      <c r="P1145" s="2">
        <v>60.264844295174285</v>
      </c>
      <c r="Q1145" s="1">
        <v>1.563119398906083</v>
      </c>
      <c r="R1145">
        <v>1</v>
      </c>
      <c r="S1145">
        <v>1</v>
      </c>
      <c r="T1145">
        <v>2</v>
      </c>
      <c r="U1145">
        <v>7</v>
      </c>
      <c r="V1145">
        <v>3</v>
      </c>
      <c r="W1145">
        <v>3</v>
      </c>
      <c r="X1145">
        <v>2</v>
      </c>
      <c r="Y1145">
        <v>1</v>
      </c>
      <c r="Z1145">
        <v>2</v>
      </c>
      <c r="AA1145">
        <v>1</v>
      </c>
      <c r="AB1145">
        <v>0</v>
      </c>
      <c r="AC1145">
        <v>0</v>
      </c>
      <c r="AD1145">
        <v>1</v>
      </c>
      <c r="AE1145">
        <v>1</v>
      </c>
      <c r="AF1145">
        <v>2</v>
      </c>
      <c r="AG1145" s="1">
        <f t="shared" si="17"/>
        <v>0.23343749999999996</v>
      </c>
    </row>
    <row r="1146" spans="1:33">
      <c r="A1146">
        <v>80539</v>
      </c>
      <c r="B1146">
        <v>1</v>
      </c>
      <c r="C1146">
        <v>40</v>
      </c>
      <c r="D1146">
        <v>4</v>
      </c>
      <c r="E1146">
        <v>2</v>
      </c>
      <c r="G1146">
        <v>1</v>
      </c>
      <c r="H1146">
        <v>3</v>
      </c>
      <c r="I1146">
        <v>1</v>
      </c>
      <c r="J1146">
        <v>44</v>
      </c>
      <c r="K1146">
        <v>1.1399999999999999</v>
      </c>
      <c r="L1146">
        <v>269</v>
      </c>
      <c r="M1146">
        <v>6.96</v>
      </c>
      <c r="N1146">
        <v>51</v>
      </c>
      <c r="O1146" s="1">
        <v>1.3213636363636363</v>
      </c>
      <c r="P1146" s="2">
        <v>39.089273791574747</v>
      </c>
      <c r="Q1146" s="1">
        <v>1.0127675482362548</v>
      </c>
      <c r="R1146">
        <v>2</v>
      </c>
      <c r="S1146">
        <v>2</v>
      </c>
      <c r="U1146">
        <v>7</v>
      </c>
      <c r="V1146">
        <v>3</v>
      </c>
      <c r="W1146">
        <v>2</v>
      </c>
      <c r="X1146">
        <v>3</v>
      </c>
      <c r="Y1146">
        <v>3</v>
      </c>
      <c r="Z1146">
        <v>2</v>
      </c>
      <c r="AA1146">
        <v>0</v>
      </c>
      <c r="AB1146">
        <v>0</v>
      </c>
      <c r="AC1146">
        <v>0</v>
      </c>
      <c r="AD1146">
        <v>1</v>
      </c>
      <c r="AE1146">
        <v>2</v>
      </c>
      <c r="AG1146" s="1">
        <f t="shared" si="17"/>
        <v>0.18136363636363639</v>
      </c>
    </row>
    <row r="1147" spans="1:33">
      <c r="A1147">
        <v>80543</v>
      </c>
      <c r="B1147">
        <v>1</v>
      </c>
      <c r="C1147">
        <v>28</v>
      </c>
      <c r="D1147">
        <v>7</v>
      </c>
      <c r="E1147">
        <v>2</v>
      </c>
      <c r="G1147">
        <v>1</v>
      </c>
      <c r="H1147">
        <v>5</v>
      </c>
      <c r="I1147">
        <v>6</v>
      </c>
      <c r="J1147">
        <v>63</v>
      </c>
      <c r="K1147">
        <v>1.63</v>
      </c>
      <c r="L1147">
        <v>164</v>
      </c>
      <c r="M1147">
        <v>4.24</v>
      </c>
      <c r="N1147">
        <v>73</v>
      </c>
      <c r="O1147" s="1">
        <v>1.8887301587301586</v>
      </c>
      <c r="P1147" s="2">
        <v>58.752233061660228</v>
      </c>
      <c r="Q1147" s="1">
        <v>1.5200974585794629</v>
      </c>
      <c r="R1147">
        <v>2</v>
      </c>
      <c r="U1147">
        <v>15</v>
      </c>
      <c r="V1147">
        <v>3</v>
      </c>
      <c r="W1147">
        <v>3</v>
      </c>
      <c r="X1147">
        <v>3</v>
      </c>
      <c r="Y1147">
        <v>3</v>
      </c>
      <c r="Z1147">
        <v>3</v>
      </c>
      <c r="AA1147">
        <v>1</v>
      </c>
      <c r="AB1147">
        <v>0</v>
      </c>
      <c r="AC1147">
        <v>4</v>
      </c>
      <c r="AD1147">
        <v>1</v>
      </c>
      <c r="AE1147">
        <v>1</v>
      </c>
      <c r="AF1147">
        <v>2</v>
      </c>
      <c r="AG1147" s="1">
        <f t="shared" si="17"/>
        <v>0.2587301587301587</v>
      </c>
    </row>
    <row r="1148" spans="1:33">
      <c r="A1148">
        <v>80545</v>
      </c>
      <c r="B1148">
        <v>1</v>
      </c>
      <c r="C1148">
        <v>55</v>
      </c>
      <c r="D1148">
        <v>3</v>
      </c>
      <c r="E1148">
        <v>2</v>
      </c>
      <c r="G1148">
        <v>1</v>
      </c>
      <c r="H1148">
        <v>4</v>
      </c>
      <c r="I1148">
        <v>1</v>
      </c>
      <c r="J1148">
        <v>36</v>
      </c>
      <c r="K1148">
        <v>0.93</v>
      </c>
      <c r="L1148">
        <v>186</v>
      </c>
      <c r="M1148">
        <v>4.8099999999999996</v>
      </c>
      <c r="N1148">
        <v>32</v>
      </c>
      <c r="O1148" s="1">
        <v>0.82666666666666666</v>
      </c>
      <c r="P1148" s="2">
        <v>40.735794710742574</v>
      </c>
      <c r="Q1148" s="1">
        <v>1.05234136336085</v>
      </c>
      <c r="R1148">
        <v>2</v>
      </c>
      <c r="S1148">
        <v>2</v>
      </c>
      <c r="U1148">
        <v>15</v>
      </c>
      <c r="V1148">
        <v>3</v>
      </c>
      <c r="W1148">
        <v>3</v>
      </c>
      <c r="X1148">
        <v>3</v>
      </c>
      <c r="Y1148">
        <v>3</v>
      </c>
      <c r="Z1148">
        <v>3</v>
      </c>
      <c r="AA1148">
        <v>0</v>
      </c>
      <c r="AB1148">
        <v>21</v>
      </c>
      <c r="AC1148">
        <v>0</v>
      </c>
      <c r="AD1148">
        <v>1</v>
      </c>
      <c r="AE1148">
        <v>1</v>
      </c>
      <c r="AF1148">
        <v>2</v>
      </c>
      <c r="AG1148" s="1">
        <f t="shared" si="17"/>
        <v>-0.10333333333333339</v>
      </c>
    </row>
    <row r="1149" spans="1:33">
      <c r="A1149">
        <v>80547</v>
      </c>
      <c r="B1149">
        <v>1</v>
      </c>
      <c r="C1149">
        <v>55</v>
      </c>
      <c r="D1149">
        <v>4</v>
      </c>
      <c r="E1149">
        <v>2</v>
      </c>
      <c r="G1149">
        <v>1</v>
      </c>
      <c r="H1149">
        <v>2</v>
      </c>
      <c r="I1149">
        <v>1</v>
      </c>
      <c r="J1149">
        <v>39</v>
      </c>
      <c r="K1149">
        <v>1.01</v>
      </c>
      <c r="L1149">
        <v>151</v>
      </c>
      <c r="M1149">
        <v>3.9</v>
      </c>
      <c r="N1149">
        <v>34</v>
      </c>
      <c r="O1149" s="1">
        <v>0.88051282051282065</v>
      </c>
      <c r="P1149" s="2">
        <v>43.10072170850173</v>
      </c>
      <c r="Q1149" s="1">
        <v>1.1161981775791474</v>
      </c>
      <c r="R1149">
        <v>1</v>
      </c>
      <c r="S1149">
        <v>2</v>
      </c>
      <c r="U1149">
        <v>7</v>
      </c>
      <c r="V1149">
        <v>3</v>
      </c>
      <c r="W1149">
        <v>0</v>
      </c>
      <c r="X1149">
        <v>4</v>
      </c>
      <c r="Y1149">
        <v>4</v>
      </c>
      <c r="Z1149">
        <v>0</v>
      </c>
      <c r="AB1149">
        <v>0</v>
      </c>
      <c r="AC1149">
        <v>2</v>
      </c>
      <c r="AD1149">
        <v>2</v>
      </c>
      <c r="AE1149">
        <v>1</v>
      </c>
      <c r="AF1149">
        <v>2</v>
      </c>
      <c r="AG1149" s="1">
        <f t="shared" si="17"/>
        <v>-0.12948717948717936</v>
      </c>
    </row>
    <row r="1150" spans="1:33">
      <c r="A1150">
        <v>80548</v>
      </c>
      <c r="B1150">
        <v>1</v>
      </c>
      <c r="C1150">
        <v>80</v>
      </c>
      <c r="D1150">
        <v>3</v>
      </c>
      <c r="E1150">
        <v>1</v>
      </c>
      <c r="F1150">
        <v>1</v>
      </c>
      <c r="G1150">
        <v>1</v>
      </c>
      <c r="H1150">
        <v>2</v>
      </c>
      <c r="I1150">
        <v>2</v>
      </c>
      <c r="J1150">
        <v>36</v>
      </c>
      <c r="K1150">
        <v>0.93</v>
      </c>
      <c r="L1150">
        <v>181</v>
      </c>
      <c r="M1150">
        <v>4.68</v>
      </c>
      <c r="N1150">
        <v>46</v>
      </c>
      <c r="O1150" s="1">
        <v>1.1883333333333335</v>
      </c>
      <c r="P1150" s="2">
        <v>42.785114385586731</v>
      </c>
      <c r="Q1150" s="1">
        <v>1.1052821216276572</v>
      </c>
      <c r="R1150">
        <v>1</v>
      </c>
      <c r="S1150">
        <v>2</v>
      </c>
      <c r="U1150">
        <v>6</v>
      </c>
      <c r="V1150">
        <v>1</v>
      </c>
      <c r="W1150">
        <v>3</v>
      </c>
      <c r="X1150">
        <v>3</v>
      </c>
      <c r="Y1150">
        <v>3</v>
      </c>
      <c r="Z1150">
        <v>3</v>
      </c>
      <c r="AA1150">
        <v>1</v>
      </c>
      <c r="AB1150">
        <v>0</v>
      </c>
      <c r="AC1150">
        <v>4</v>
      </c>
      <c r="AD1150">
        <v>1</v>
      </c>
      <c r="AE1150">
        <v>1</v>
      </c>
      <c r="AF1150">
        <v>2</v>
      </c>
      <c r="AG1150" s="1">
        <f t="shared" si="17"/>
        <v>0.25833333333333341</v>
      </c>
    </row>
    <row r="1151" spans="1:33">
      <c r="A1151">
        <v>80549</v>
      </c>
      <c r="B1151">
        <v>1</v>
      </c>
      <c r="C1151">
        <v>76</v>
      </c>
      <c r="D1151">
        <v>6</v>
      </c>
      <c r="E1151">
        <v>2</v>
      </c>
      <c r="G1151">
        <v>2</v>
      </c>
      <c r="H1151">
        <v>5</v>
      </c>
      <c r="I1151">
        <v>2</v>
      </c>
      <c r="J1151">
        <v>37</v>
      </c>
      <c r="K1151">
        <v>0.96</v>
      </c>
      <c r="L1151">
        <v>124</v>
      </c>
      <c r="M1151">
        <v>3.21</v>
      </c>
      <c r="N1151">
        <v>47</v>
      </c>
      <c r="O1151" s="1">
        <v>1.2194594594594594</v>
      </c>
      <c r="P1151" s="2">
        <v>38.089163650892239</v>
      </c>
      <c r="Q1151" s="1">
        <v>0.98825938121233925</v>
      </c>
      <c r="R1151">
        <v>1</v>
      </c>
      <c r="S1151">
        <v>2</v>
      </c>
      <c r="U1151">
        <v>5</v>
      </c>
      <c r="V1151">
        <v>4</v>
      </c>
      <c r="W1151">
        <v>0</v>
      </c>
      <c r="X1151">
        <v>0</v>
      </c>
      <c r="Y1151">
        <v>0</v>
      </c>
      <c r="Z1151">
        <v>2</v>
      </c>
      <c r="AA1151">
        <v>0</v>
      </c>
      <c r="AB1151">
        <v>4</v>
      </c>
      <c r="AC1151">
        <v>0</v>
      </c>
      <c r="AD1151">
        <v>2</v>
      </c>
      <c r="AE1151">
        <v>1</v>
      </c>
      <c r="AF1151">
        <v>2</v>
      </c>
      <c r="AG1151" s="1">
        <f t="shared" si="17"/>
        <v>0.25945945945945947</v>
      </c>
    </row>
    <row r="1152" spans="1:33">
      <c r="A1152">
        <v>80555</v>
      </c>
      <c r="B1152">
        <v>1</v>
      </c>
      <c r="C1152">
        <v>75</v>
      </c>
      <c r="D1152">
        <v>3</v>
      </c>
      <c r="E1152">
        <v>1</v>
      </c>
      <c r="F1152">
        <v>1</v>
      </c>
      <c r="G1152">
        <v>1</v>
      </c>
      <c r="H1152">
        <v>5</v>
      </c>
      <c r="I1152">
        <v>5</v>
      </c>
      <c r="J1152">
        <v>43</v>
      </c>
      <c r="K1152">
        <v>1.1100000000000001</v>
      </c>
      <c r="L1152">
        <v>155</v>
      </c>
      <c r="M1152">
        <v>4.01</v>
      </c>
      <c r="N1152">
        <v>47</v>
      </c>
      <c r="O1152" s="1">
        <v>1.2132558139534884</v>
      </c>
      <c r="P1152" s="2">
        <v>48.417003447138512</v>
      </c>
      <c r="Q1152" s="1">
        <v>1.2498342750307849</v>
      </c>
      <c r="R1152">
        <v>1</v>
      </c>
      <c r="S1152">
        <v>2</v>
      </c>
      <c r="U1152">
        <v>4</v>
      </c>
      <c r="V1152">
        <v>1</v>
      </c>
      <c r="W1152">
        <v>0</v>
      </c>
      <c r="AA1152">
        <v>3</v>
      </c>
      <c r="AB1152">
        <v>0</v>
      </c>
      <c r="AC1152">
        <v>1</v>
      </c>
      <c r="AD1152">
        <v>1</v>
      </c>
      <c r="AE1152">
        <v>1</v>
      </c>
      <c r="AF1152">
        <v>2</v>
      </c>
      <c r="AG1152" s="1">
        <f t="shared" si="17"/>
        <v>0.10325581395348826</v>
      </c>
    </row>
    <row r="1153" spans="1:33">
      <c r="A1153">
        <v>80559</v>
      </c>
      <c r="B1153">
        <v>1</v>
      </c>
      <c r="C1153">
        <v>26</v>
      </c>
      <c r="D1153">
        <v>2</v>
      </c>
      <c r="E1153">
        <v>2</v>
      </c>
      <c r="G1153">
        <v>1</v>
      </c>
      <c r="H1153">
        <v>4</v>
      </c>
      <c r="I1153">
        <v>5</v>
      </c>
      <c r="J1153">
        <v>42</v>
      </c>
      <c r="K1153">
        <v>1.0900000000000001</v>
      </c>
      <c r="L1153">
        <v>173</v>
      </c>
      <c r="M1153">
        <v>4.47</v>
      </c>
      <c r="N1153">
        <v>47</v>
      </c>
      <c r="O1153" s="1">
        <v>1.2197619047619048</v>
      </c>
      <c r="P1153" s="2">
        <v>42.740881627984734</v>
      </c>
      <c r="Q1153" s="1">
        <v>1.10922764225008</v>
      </c>
      <c r="R1153">
        <v>2</v>
      </c>
      <c r="U1153">
        <v>14</v>
      </c>
      <c r="V1153">
        <v>4</v>
      </c>
      <c r="W1153">
        <v>3</v>
      </c>
      <c r="X1153">
        <v>3</v>
      </c>
      <c r="Y1153">
        <v>3</v>
      </c>
      <c r="Z1153">
        <v>3</v>
      </c>
      <c r="AA1153">
        <v>12</v>
      </c>
      <c r="AB1153">
        <v>0</v>
      </c>
      <c r="AC1153">
        <v>0</v>
      </c>
      <c r="AD1153">
        <v>1</v>
      </c>
      <c r="AE1153">
        <v>1</v>
      </c>
      <c r="AF1153">
        <v>2</v>
      </c>
      <c r="AG1153" s="1">
        <f t="shared" si="17"/>
        <v>0.12976190476190474</v>
      </c>
    </row>
    <row r="1154" spans="1:33">
      <c r="A1154">
        <v>80560</v>
      </c>
      <c r="B1154">
        <v>1</v>
      </c>
      <c r="C1154">
        <v>25</v>
      </c>
      <c r="D1154">
        <v>2</v>
      </c>
      <c r="E1154">
        <v>2</v>
      </c>
      <c r="G1154">
        <v>1</v>
      </c>
      <c r="H1154">
        <v>2</v>
      </c>
      <c r="I1154">
        <v>6</v>
      </c>
      <c r="J1154">
        <v>47</v>
      </c>
      <c r="K1154">
        <v>1.22</v>
      </c>
      <c r="L1154">
        <v>288</v>
      </c>
      <c r="M1154">
        <v>7.45</v>
      </c>
      <c r="N1154">
        <v>53</v>
      </c>
      <c r="O1154" s="1">
        <v>1.3757446808510638</v>
      </c>
      <c r="P1154" s="2">
        <v>45.501650842436248</v>
      </c>
      <c r="Q1154" s="1">
        <v>1.1811066814419622</v>
      </c>
      <c r="R1154">
        <v>2</v>
      </c>
      <c r="U1154">
        <v>5</v>
      </c>
      <c r="V1154">
        <v>5</v>
      </c>
      <c r="W1154">
        <v>0</v>
      </c>
      <c r="X1154">
        <v>1</v>
      </c>
      <c r="Y1154">
        <v>1</v>
      </c>
      <c r="Z1154">
        <v>0</v>
      </c>
      <c r="AA1154">
        <v>3</v>
      </c>
      <c r="AB1154">
        <v>0</v>
      </c>
      <c r="AC1154">
        <v>0</v>
      </c>
      <c r="AD1154">
        <v>1</v>
      </c>
      <c r="AE1154">
        <v>2</v>
      </c>
      <c r="AG1154" s="1">
        <f t="shared" si="17"/>
        <v>0.15574468085106385</v>
      </c>
    </row>
    <row r="1155" spans="1:33">
      <c r="A1155">
        <v>80561</v>
      </c>
      <c r="B1155">
        <v>1</v>
      </c>
      <c r="C1155">
        <v>41</v>
      </c>
      <c r="D1155">
        <v>6</v>
      </c>
      <c r="E1155">
        <v>2</v>
      </c>
      <c r="G1155">
        <v>2</v>
      </c>
      <c r="H1155">
        <v>5</v>
      </c>
      <c r="I1155">
        <v>1</v>
      </c>
      <c r="J1155">
        <v>43</v>
      </c>
      <c r="K1155">
        <v>1.1100000000000001</v>
      </c>
      <c r="L1155">
        <v>121</v>
      </c>
      <c r="M1155">
        <v>3.13</v>
      </c>
      <c r="N1155">
        <v>40</v>
      </c>
      <c r="O1155" s="1">
        <v>1.032558139534884</v>
      </c>
      <c r="P1155" s="2">
        <v>46.875049458781461</v>
      </c>
      <c r="Q1155" s="1">
        <v>1.2100303464941262</v>
      </c>
      <c r="R1155">
        <v>1</v>
      </c>
      <c r="S1155">
        <v>2</v>
      </c>
      <c r="U1155">
        <v>15</v>
      </c>
      <c r="V1155">
        <v>3</v>
      </c>
      <c r="W1155">
        <v>3</v>
      </c>
      <c r="X1155">
        <v>0</v>
      </c>
      <c r="Y1155">
        <v>0</v>
      </c>
      <c r="Z1155">
        <v>3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2</v>
      </c>
      <c r="AG1155" s="1">
        <f t="shared" ref="AG1155:AG1218" si="18">O:O-K:K</f>
        <v>-7.7441860465116141E-2</v>
      </c>
    </row>
    <row r="1156" spans="1:33">
      <c r="A1156">
        <v>80578</v>
      </c>
      <c r="B1156">
        <v>1</v>
      </c>
      <c r="C1156">
        <v>44</v>
      </c>
      <c r="D1156">
        <v>3</v>
      </c>
      <c r="E1156">
        <v>1</v>
      </c>
      <c r="F1156">
        <v>1</v>
      </c>
      <c r="G1156">
        <v>1</v>
      </c>
      <c r="H1156">
        <v>5</v>
      </c>
      <c r="I1156">
        <v>1</v>
      </c>
      <c r="J1156">
        <v>81</v>
      </c>
      <c r="K1156">
        <v>2.09</v>
      </c>
      <c r="L1156">
        <v>194</v>
      </c>
      <c r="M1156">
        <v>5.0199999999999996</v>
      </c>
      <c r="N1156">
        <v>79</v>
      </c>
      <c r="O1156" s="1">
        <v>2.0383950617283948</v>
      </c>
      <c r="P1156" s="2">
        <v>80.305398010108121</v>
      </c>
      <c r="Q1156" s="1">
        <v>2.0720775535941476</v>
      </c>
      <c r="R1156">
        <v>1</v>
      </c>
      <c r="S1156">
        <v>2</v>
      </c>
      <c r="U1156">
        <v>9</v>
      </c>
      <c r="V1156">
        <v>3</v>
      </c>
      <c r="W1156">
        <v>3</v>
      </c>
      <c r="X1156">
        <v>3</v>
      </c>
      <c r="Y1156">
        <v>3</v>
      </c>
      <c r="Z1156">
        <v>3</v>
      </c>
      <c r="AA1156">
        <v>3</v>
      </c>
      <c r="AB1156">
        <v>0</v>
      </c>
      <c r="AC1156">
        <v>1</v>
      </c>
      <c r="AD1156">
        <v>1</v>
      </c>
      <c r="AE1156">
        <v>1</v>
      </c>
      <c r="AF1156">
        <v>2</v>
      </c>
      <c r="AG1156" s="1">
        <f t="shared" si="18"/>
        <v>-5.1604938271605061E-2</v>
      </c>
    </row>
    <row r="1157" spans="1:33">
      <c r="A1157">
        <v>80585</v>
      </c>
      <c r="B1157">
        <v>1</v>
      </c>
      <c r="C1157">
        <v>41</v>
      </c>
      <c r="D1157">
        <v>6</v>
      </c>
      <c r="E1157">
        <v>2</v>
      </c>
      <c r="G1157">
        <v>2</v>
      </c>
      <c r="H1157">
        <v>5</v>
      </c>
      <c r="I1157">
        <v>1</v>
      </c>
      <c r="J1157">
        <v>40</v>
      </c>
      <c r="K1157">
        <v>1.03</v>
      </c>
      <c r="L1157">
        <v>258</v>
      </c>
      <c r="M1157">
        <v>6.67</v>
      </c>
      <c r="N1157">
        <v>49</v>
      </c>
      <c r="O1157" s="1">
        <v>1.2617499999999999</v>
      </c>
      <c r="P1157" s="2">
        <v>47.253811578535718</v>
      </c>
      <c r="Q1157" s="1">
        <v>1.2167856481472947</v>
      </c>
      <c r="R1157">
        <v>1</v>
      </c>
      <c r="S1157">
        <v>2</v>
      </c>
      <c r="U1157">
        <v>15</v>
      </c>
      <c r="V1157">
        <v>2</v>
      </c>
      <c r="W1157">
        <v>1</v>
      </c>
      <c r="AA1157">
        <v>0</v>
      </c>
      <c r="AB1157">
        <v>0</v>
      </c>
      <c r="AC1157">
        <v>0</v>
      </c>
      <c r="AD1157">
        <v>1</v>
      </c>
      <c r="AE1157">
        <v>1</v>
      </c>
      <c r="AF1157">
        <v>2</v>
      </c>
      <c r="AG1157" s="1">
        <f t="shared" si="18"/>
        <v>0.2317499999999999</v>
      </c>
    </row>
    <row r="1158" spans="1:33">
      <c r="A1158">
        <v>80587</v>
      </c>
      <c r="B1158">
        <v>1</v>
      </c>
      <c r="C1158">
        <v>36</v>
      </c>
      <c r="D1158">
        <v>3</v>
      </c>
      <c r="E1158">
        <v>2</v>
      </c>
      <c r="G1158">
        <v>1</v>
      </c>
      <c r="H1158">
        <v>4</v>
      </c>
      <c r="I1158">
        <v>1</v>
      </c>
      <c r="J1158">
        <v>46</v>
      </c>
      <c r="K1158">
        <v>1.19</v>
      </c>
      <c r="L1158">
        <v>172</v>
      </c>
      <c r="M1158">
        <v>4.45</v>
      </c>
      <c r="N1158">
        <v>47</v>
      </c>
      <c r="O1158" s="1">
        <v>1.2158695652173912</v>
      </c>
      <c r="P1158" s="2">
        <v>48.645937444567565</v>
      </c>
      <c r="Q1158" s="1">
        <v>1.2584492512833783</v>
      </c>
      <c r="R1158">
        <v>2</v>
      </c>
      <c r="U1158">
        <v>15</v>
      </c>
      <c r="V1158">
        <v>3</v>
      </c>
      <c r="W1158">
        <v>2</v>
      </c>
      <c r="X1158">
        <v>2</v>
      </c>
      <c r="Y1158">
        <v>2</v>
      </c>
      <c r="Z1158">
        <v>2</v>
      </c>
      <c r="AA1158">
        <v>0</v>
      </c>
      <c r="AB1158">
        <v>0</v>
      </c>
      <c r="AC1158">
        <v>1</v>
      </c>
      <c r="AD1158">
        <v>1</v>
      </c>
      <c r="AE1158">
        <v>1</v>
      </c>
      <c r="AF1158">
        <v>2</v>
      </c>
      <c r="AG1158" s="1">
        <f t="shared" si="18"/>
        <v>2.5869565217391255E-2</v>
      </c>
    </row>
    <row r="1159" spans="1:33">
      <c r="A1159">
        <v>80593</v>
      </c>
      <c r="B1159">
        <v>1</v>
      </c>
      <c r="C1159">
        <v>63</v>
      </c>
      <c r="D1159">
        <v>6</v>
      </c>
      <c r="E1159">
        <v>2</v>
      </c>
      <c r="G1159">
        <v>2</v>
      </c>
      <c r="H1159">
        <v>4</v>
      </c>
      <c r="I1159">
        <v>1</v>
      </c>
      <c r="J1159">
        <v>64</v>
      </c>
      <c r="K1159">
        <v>1.66</v>
      </c>
      <c r="L1159">
        <v>224</v>
      </c>
      <c r="M1159">
        <v>5.79</v>
      </c>
      <c r="N1159">
        <v>66</v>
      </c>
      <c r="O1159" s="1">
        <v>1.7118749999999998</v>
      </c>
      <c r="P1159" s="2">
        <v>67.404314804223972</v>
      </c>
      <c r="Q1159" s="1">
        <v>1.7482994152345592</v>
      </c>
      <c r="R1159">
        <v>1</v>
      </c>
      <c r="S1159">
        <v>2</v>
      </c>
      <c r="U1159">
        <v>8</v>
      </c>
      <c r="V1159">
        <v>3</v>
      </c>
      <c r="W1159">
        <v>0</v>
      </c>
      <c r="X1159">
        <v>0</v>
      </c>
      <c r="Y1159">
        <v>3</v>
      </c>
      <c r="Z1159">
        <v>1</v>
      </c>
      <c r="AA1159">
        <v>1</v>
      </c>
      <c r="AB1159">
        <v>0</v>
      </c>
      <c r="AC1159">
        <v>0</v>
      </c>
      <c r="AD1159">
        <v>1</v>
      </c>
      <c r="AE1159">
        <v>1</v>
      </c>
      <c r="AF1159">
        <v>2</v>
      </c>
      <c r="AG1159" s="1">
        <f t="shared" si="18"/>
        <v>5.1874999999999893E-2</v>
      </c>
    </row>
    <row r="1160" spans="1:33">
      <c r="A1160">
        <v>80596</v>
      </c>
      <c r="B1160">
        <v>1</v>
      </c>
      <c r="C1160">
        <v>32</v>
      </c>
      <c r="D1160">
        <v>3</v>
      </c>
      <c r="E1160">
        <v>2</v>
      </c>
      <c r="G1160">
        <v>1</v>
      </c>
      <c r="H1160">
        <v>3</v>
      </c>
      <c r="I1160">
        <v>5</v>
      </c>
      <c r="J1160">
        <v>41</v>
      </c>
      <c r="K1160">
        <v>1.06</v>
      </c>
      <c r="L1160">
        <v>190</v>
      </c>
      <c r="M1160">
        <v>4.91</v>
      </c>
      <c r="N1160">
        <v>43</v>
      </c>
      <c r="O1160" s="1">
        <v>1.1117073170731708</v>
      </c>
      <c r="P1160" s="2">
        <v>33.997086647015344</v>
      </c>
      <c r="Q1160" s="1">
        <v>0.87894906941064066</v>
      </c>
      <c r="R1160">
        <v>2</v>
      </c>
      <c r="U1160">
        <v>5</v>
      </c>
      <c r="V1160">
        <v>3</v>
      </c>
      <c r="W1160">
        <v>2</v>
      </c>
      <c r="X1160">
        <v>3</v>
      </c>
      <c r="Y1160">
        <v>2</v>
      </c>
      <c r="Z1160">
        <v>2</v>
      </c>
      <c r="AB1160">
        <v>0</v>
      </c>
      <c r="AC1160">
        <v>14</v>
      </c>
      <c r="AD1160">
        <v>1</v>
      </c>
      <c r="AE1160">
        <v>1</v>
      </c>
      <c r="AF1160">
        <v>2</v>
      </c>
      <c r="AG1160" s="1">
        <f t="shared" si="18"/>
        <v>5.1707317073170778E-2</v>
      </c>
    </row>
    <row r="1161" spans="1:33">
      <c r="A1161">
        <v>80604</v>
      </c>
      <c r="B1161">
        <v>1</v>
      </c>
      <c r="C1161">
        <v>58</v>
      </c>
      <c r="D1161">
        <v>4</v>
      </c>
      <c r="E1161">
        <v>2</v>
      </c>
      <c r="G1161">
        <v>1</v>
      </c>
      <c r="H1161">
        <v>3</v>
      </c>
      <c r="I1161">
        <v>3</v>
      </c>
      <c r="J1161">
        <v>55</v>
      </c>
      <c r="K1161">
        <v>1.42</v>
      </c>
      <c r="L1161">
        <v>219</v>
      </c>
      <c r="M1161">
        <v>5.66</v>
      </c>
      <c r="N1161">
        <v>57</v>
      </c>
      <c r="O1161" s="1">
        <v>1.4716363636363636</v>
      </c>
      <c r="P1161" s="2">
        <v>60.17875858571675</v>
      </c>
      <c r="Q1161" s="1">
        <v>1.5537061307585052</v>
      </c>
      <c r="R1161">
        <v>2</v>
      </c>
      <c r="S1161">
        <v>2</v>
      </c>
      <c r="U1161">
        <v>12</v>
      </c>
      <c r="V1161">
        <v>1</v>
      </c>
      <c r="W1161">
        <v>2</v>
      </c>
      <c r="AB1161">
        <v>0</v>
      </c>
      <c r="AC1161">
        <v>0</v>
      </c>
      <c r="AD1161">
        <v>2</v>
      </c>
      <c r="AE1161">
        <v>1</v>
      </c>
      <c r="AF1161">
        <v>2</v>
      </c>
      <c r="AG1161" s="1">
        <f t="shared" si="18"/>
        <v>5.1636363636363702E-2</v>
      </c>
    </row>
    <row r="1162" spans="1:33">
      <c r="A1162">
        <v>80618</v>
      </c>
      <c r="B1162">
        <v>1</v>
      </c>
      <c r="C1162">
        <v>32</v>
      </c>
      <c r="D1162">
        <v>3</v>
      </c>
      <c r="E1162">
        <v>2</v>
      </c>
      <c r="G1162">
        <v>1</v>
      </c>
      <c r="H1162">
        <v>3</v>
      </c>
      <c r="I1162">
        <v>5</v>
      </c>
      <c r="J1162">
        <v>31</v>
      </c>
      <c r="K1162">
        <v>0.8</v>
      </c>
      <c r="L1162">
        <v>155</v>
      </c>
      <c r="M1162">
        <v>4.01</v>
      </c>
      <c r="N1162">
        <v>31</v>
      </c>
      <c r="O1162" s="1">
        <v>0.8</v>
      </c>
      <c r="P1162" s="2">
        <v>29.584243082653749</v>
      </c>
      <c r="Q1162" s="1">
        <v>0.76346433761687094</v>
      </c>
      <c r="R1162">
        <v>2</v>
      </c>
      <c r="U1162">
        <v>3</v>
      </c>
      <c r="V1162">
        <v>4</v>
      </c>
      <c r="W1162">
        <v>4</v>
      </c>
      <c r="X1162">
        <v>3</v>
      </c>
      <c r="Y1162">
        <v>3</v>
      </c>
      <c r="Z1162">
        <v>2</v>
      </c>
      <c r="AB1162">
        <v>0</v>
      </c>
      <c r="AC1162">
        <v>0</v>
      </c>
      <c r="AD1162">
        <v>1</v>
      </c>
      <c r="AE1162">
        <v>2</v>
      </c>
      <c r="AG1162" s="1">
        <f t="shared" si="18"/>
        <v>0</v>
      </c>
    </row>
    <row r="1163" spans="1:33">
      <c r="A1163">
        <v>80619</v>
      </c>
      <c r="B1163">
        <v>1</v>
      </c>
      <c r="C1163">
        <v>33</v>
      </c>
      <c r="D1163">
        <v>4</v>
      </c>
      <c r="E1163">
        <v>2</v>
      </c>
      <c r="G1163">
        <v>1</v>
      </c>
      <c r="H1163">
        <v>3</v>
      </c>
      <c r="I1163">
        <v>1</v>
      </c>
      <c r="J1163">
        <v>27</v>
      </c>
      <c r="K1163">
        <v>0.7</v>
      </c>
      <c r="L1163">
        <v>191</v>
      </c>
      <c r="M1163">
        <v>4.9400000000000004</v>
      </c>
      <c r="N1163">
        <v>21</v>
      </c>
      <c r="O1163" s="1">
        <v>0.5444444444444444</v>
      </c>
      <c r="P1163" s="2">
        <v>25.150457135931767</v>
      </c>
      <c r="Q1163" s="1">
        <v>0.65204888870934208</v>
      </c>
      <c r="R1163">
        <v>1</v>
      </c>
      <c r="U1163">
        <v>6</v>
      </c>
      <c r="V1163">
        <v>4</v>
      </c>
      <c r="W1163">
        <v>2</v>
      </c>
      <c r="X1163">
        <v>3</v>
      </c>
      <c r="Y1163">
        <v>2</v>
      </c>
      <c r="Z1163">
        <v>2</v>
      </c>
      <c r="AA1163">
        <v>4</v>
      </c>
      <c r="AB1163">
        <v>0</v>
      </c>
      <c r="AC1163">
        <v>0</v>
      </c>
      <c r="AD1163">
        <v>1</v>
      </c>
      <c r="AE1163">
        <v>2</v>
      </c>
      <c r="AG1163" s="1">
        <f t="shared" si="18"/>
        <v>-0.15555555555555556</v>
      </c>
    </row>
    <row r="1164" spans="1:33">
      <c r="A1164">
        <v>80620</v>
      </c>
      <c r="B1164">
        <v>1</v>
      </c>
      <c r="C1164">
        <v>22</v>
      </c>
      <c r="D1164">
        <v>4</v>
      </c>
      <c r="E1164">
        <v>2</v>
      </c>
      <c r="G1164">
        <v>1</v>
      </c>
      <c r="H1164">
        <v>4</v>
      </c>
      <c r="I1164">
        <v>5</v>
      </c>
      <c r="J1164">
        <v>40</v>
      </c>
      <c r="K1164">
        <v>1.03</v>
      </c>
      <c r="L1164">
        <v>114</v>
      </c>
      <c r="M1164">
        <v>2.95</v>
      </c>
      <c r="N1164">
        <v>48</v>
      </c>
      <c r="O1164" s="1">
        <v>1.236</v>
      </c>
      <c r="P1164" s="2">
        <v>43.519378900732832</v>
      </c>
      <c r="Q1164" s="1">
        <v>1.1206240066938704</v>
      </c>
      <c r="R1164">
        <v>1</v>
      </c>
      <c r="U1164">
        <v>5</v>
      </c>
      <c r="V1164">
        <v>1</v>
      </c>
      <c r="W1164">
        <v>3</v>
      </c>
      <c r="X1164">
        <v>3</v>
      </c>
      <c r="Y1164">
        <v>3</v>
      </c>
      <c r="Z1164">
        <v>3</v>
      </c>
      <c r="AA1164">
        <v>7</v>
      </c>
      <c r="AB1164">
        <v>2</v>
      </c>
      <c r="AC1164">
        <v>0</v>
      </c>
      <c r="AD1164">
        <v>1</v>
      </c>
      <c r="AE1164">
        <v>2</v>
      </c>
      <c r="AG1164" s="1">
        <f t="shared" si="18"/>
        <v>0.20599999999999996</v>
      </c>
    </row>
    <row r="1165" spans="1:33">
      <c r="A1165">
        <v>80628</v>
      </c>
      <c r="B1165">
        <v>1</v>
      </c>
      <c r="C1165">
        <v>27</v>
      </c>
      <c r="D1165">
        <v>3</v>
      </c>
      <c r="E1165">
        <v>2</v>
      </c>
      <c r="G1165">
        <v>1</v>
      </c>
      <c r="H1165">
        <v>5</v>
      </c>
      <c r="I1165">
        <v>1</v>
      </c>
      <c r="J1165">
        <v>67</v>
      </c>
      <c r="K1165">
        <v>1.73</v>
      </c>
      <c r="L1165">
        <v>170</v>
      </c>
      <c r="M1165">
        <v>4.4000000000000004</v>
      </c>
      <c r="N1165">
        <v>62</v>
      </c>
      <c r="O1165" s="1">
        <v>1.6008955223880599</v>
      </c>
      <c r="P1165" s="2">
        <v>74.733927562406279</v>
      </c>
      <c r="Q1165" s="1">
        <v>1.92969693556661</v>
      </c>
      <c r="R1165">
        <v>2</v>
      </c>
      <c r="U1165">
        <v>5</v>
      </c>
      <c r="V1165">
        <v>3</v>
      </c>
      <c r="W1165">
        <v>3</v>
      </c>
      <c r="X1165">
        <v>3</v>
      </c>
      <c r="Y1165">
        <v>3</v>
      </c>
      <c r="Z1165">
        <v>3</v>
      </c>
      <c r="AA1165">
        <v>1</v>
      </c>
      <c r="AB1165">
        <v>0</v>
      </c>
      <c r="AC1165">
        <v>1</v>
      </c>
      <c r="AD1165">
        <v>1</v>
      </c>
      <c r="AE1165">
        <v>2</v>
      </c>
      <c r="AG1165" s="1">
        <f t="shared" si="18"/>
        <v>-0.1291044776119401</v>
      </c>
    </row>
    <row r="1166" spans="1:33">
      <c r="A1166">
        <v>80632</v>
      </c>
      <c r="B1166">
        <v>1</v>
      </c>
      <c r="C1166">
        <v>57</v>
      </c>
      <c r="D1166">
        <v>3</v>
      </c>
      <c r="E1166">
        <v>2</v>
      </c>
      <c r="G1166">
        <v>1</v>
      </c>
      <c r="H1166">
        <v>3</v>
      </c>
      <c r="I1166">
        <v>1</v>
      </c>
      <c r="J1166">
        <v>70</v>
      </c>
      <c r="K1166">
        <v>1.81</v>
      </c>
      <c r="L1166">
        <v>192</v>
      </c>
      <c r="M1166">
        <v>4.97</v>
      </c>
      <c r="N1166">
        <v>75</v>
      </c>
      <c r="O1166" s="1">
        <v>1.9392857142857143</v>
      </c>
      <c r="P1166" s="2">
        <v>73.681746282637647</v>
      </c>
      <c r="Q1166" s="1">
        <v>1.9051994395939162</v>
      </c>
      <c r="R1166">
        <v>2</v>
      </c>
      <c r="S1166">
        <v>2</v>
      </c>
      <c r="U1166">
        <v>14</v>
      </c>
      <c r="V1166">
        <v>1</v>
      </c>
      <c r="W1166">
        <v>2</v>
      </c>
      <c r="X1166">
        <v>3</v>
      </c>
      <c r="Y1166">
        <v>3</v>
      </c>
      <c r="Z1166">
        <v>3</v>
      </c>
      <c r="AA1166">
        <v>1</v>
      </c>
      <c r="AB1166">
        <v>0</v>
      </c>
      <c r="AC1166">
        <v>0</v>
      </c>
      <c r="AD1166">
        <v>1</v>
      </c>
      <c r="AE1166">
        <v>1</v>
      </c>
      <c r="AF1166">
        <v>2</v>
      </c>
      <c r="AG1166" s="1">
        <f t="shared" si="18"/>
        <v>0.12928571428571423</v>
      </c>
    </row>
    <row r="1167" spans="1:33">
      <c r="A1167">
        <v>80639</v>
      </c>
      <c r="B1167">
        <v>1</v>
      </c>
      <c r="C1167">
        <v>32</v>
      </c>
      <c r="D1167">
        <v>3</v>
      </c>
      <c r="E1167">
        <v>1</v>
      </c>
      <c r="F1167">
        <v>2</v>
      </c>
      <c r="G1167">
        <v>1</v>
      </c>
      <c r="H1167">
        <v>4</v>
      </c>
      <c r="I1167">
        <v>1</v>
      </c>
      <c r="J1167">
        <v>50</v>
      </c>
      <c r="K1167">
        <v>1.29</v>
      </c>
      <c r="L1167">
        <v>160</v>
      </c>
      <c r="M1167">
        <v>4.1399999999999997</v>
      </c>
      <c r="N1167">
        <v>59</v>
      </c>
      <c r="O1167" s="1">
        <v>1.5222</v>
      </c>
      <c r="P1167" s="2">
        <v>53.161428008800542</v>
      </c>
      <c r="Q1167" s="1">
        <v>1.3715648426270539</v>
      </c>
      <c r="R1167">
        <v>1</v>
      </c>
      <c r="U1167">
        <v>9</v>
      </c>
      <c r="V1167">
        <v>2</v>
      </c>
      <c r="W1167">
        <v>2</v>
      </c>
      <c r="AB1167">
        <v>0</v>
      </c>
      <c r="AC1167">
        <v>5</v>
      </c>
      <c r="AD1167">
        <v>1</v>
      </c>
      <c r="AE1167">
        <v>1</v>
      </c>
      <c r="AF1167">
        <v>2</v>
      </c>
      <c r="AG1167" s="1">
        <f t="shared" si="18"/>
        <v>0.23219999999999996</v>
      </c>
    </row>
    <row r="1168" spans="1:33">
      <c r="A1168">
        <v>80641</v>
      </c>
      <c r="B1168">
        <v>1</v>
      </c>
      <c r="C1168">
        <v>80</v>
      </c>
      <c r="D1168">
        <v>3</v>
      </c>
      <c r="E1168">
        <v>1</v>
      </c>
      <c r="F1168">
        <v>1</v>
      </c>
      <c r="G1168">
        <v>1</v>
      </c>
      <c r="H1168">
        <v>2</v>
      </c>
      <c r="I1168">
        <v>2</v>
      </c>
      <c r="J1168">
        <v>78</v>
      </c>
      <c r="K1168">
        <v>2.02</v>
      </c>
      <c r="L1168">
        <v>185</v>
      </c>
      <c r="M1168">
        <v>4.78</v>
      </c>
      <c r="N1168">
        <v>81</v>
      </c>
      <c r="O1168" s="1">
        <v>2.097692307692308</v>
      </c>
      <c r="P1168" s="2">
        <v>85.305220875519126</v>
      </c>
      <c r="Q1168" s="1">
        <v>2.2091864893403672</v>
      </c>
      <c r="R1168">
        <v>1</v>
      </c>
      <c r="S1168">
        <v>2</v>
      </c>
      <c r="U1168">
        <v>7</v>
      </c>
      <c r="V1168">
        <v>2</v>
      </c>
      <c r="W1168">
        <v>3</v>
      </c>
      <c r="X1168">
        <v>3</v>
      </c>
      <c r="Y1168">
        <v>3</v>
      </c>
      <c r="Z1168">
        <v>3</v>
      </c>
      <c r="AB1168">
        <v>0</v>
      </c>
      <c r="AC1168">
        <v>0</v>
      </c>
      <c r="AD1168">
        <v>1</v>
      </c>
      <c r="AE1168">
        <v>1</v>
      </c>
      <c r="AF1168">
        <v>2</v>
      </c>
      <c r="AG1168" s="1">
        <f t="shared" si="18"/>
        <v>7.7692307692307949E-2</v>
      </c>
    </row>
    <row r="1169" spans="1:33">
      <c r="A1169">
        <v>80643</v>
      </c>
      <c r="B1169">
        <v>1</v>
      </c>
      <c r="C1169">
        <v>39</v>
      </c>
      <c r="D1169">
        <v>4</v>
      </c>
      <c r="E1169">
        <v>2</v>
      </c>
      <c r="G1169">
        <v>1</v>
      </c>
      <c r="H1169">
        <v>5</v>
      </c>
      <c r="I1169">
        <v>5</v>
      </c>
      <c r="J1169">
        <v>64</v>
      </c>
      <c r="K1169">
        <v>1.66</v>
      </c>
      <c r="L1169">
        <v>195</v>
      </c>
      <c r="M1169">
        <v>5.04</v>
      </c>
      <c r="N1169">
        <v>68</v>
      </c>
      <c r="O1169" s="1">
        <v>1.7637499999999999</v>
      </c>
      <c r="P1169" s="2">
        <v>69.176978388337147</v>
      </c>
      <c r="Q1169" s="1">
        <v>1.7942778769474947</v>
      </c>
      <c r="R1169">
        <v>2</v>
      </c>
      <c r="U1169">
        <v>13</v>
      </c>
      <c r="V1169">
        <v>3</v>
      </c>
      <c r="W1169">
        <v>2</v>
      </c>
      <c r="AA1169">
        <v>5</v>
      </c>
      <c r="AB1169">
        <v>6</v>
      </c>
      <c r="AC1169">
        <v>0</v>
      </c>
      <c r="AD1169">
        <v>1</v>
      </c>
      <c r="AE1169">
        <v>1</v>
      </c>
      <c r="AF1169">
        <v>2</v>
      </c>
      <c r="AG1169" s="1">
        <f t="shared" si="18"/>
        <v>0.10375000000000001</v>
      </c>
    </row>
    <row r="1170" spans="1:33">
      <c r="A1170">
        <v>80646</v>
      </c>
      <c r="B1170">
        <v>1</v>
      </c>
      <c r="C1170">
        <v>34</v>
      </c>
      <c r="D1170">
        <v>4</v>
      </c>
      <c r="E1170">
        <v>2</v>
      </c>
      <c r="G1170">
        <v>1</v>
      </c>
      <c r="H1170">
        <v>3</v>
      </c>
      <c r="I1170">
        <v>5</v>
      </c>
      <c r="J1170">
        <v>41</v>
      </c>
      <c r="K1170">
        <v>1.06</v>
      </c>
      <c r="L1170">
        <v>210</v>
      </c>
      <c r="M1170">
        <v>5.43</v>
      </c>
      <c r="N1170">
        <v>35</v>
      </c>
      <c r="O1170" s="1">
        <v>0.90487804878048783</v>
      </c>
      <c r="P1170" s="2">
        <v>48.603093002253651</v>
      </c>
      <c r="Q1170" s="1">
        <v>1.2565677703021676</v>
      </c>
      <c r="R1170">
        <v>2</v>
      </c>
      <c r="U1170">
        <v>3</v>
      </c>
      <c r="V1170">
        <v>4</v>
      </c>
      <c r="W1170">
        <v>2</v>
      </c>
      <c r="AA1170">
        <v>0</v>
      </c>
      <c r="AB1170">
        <v>2</v>
      </c>
      <c r="AC1170">
        <v>0</v>
      </c>
      <c r="AD1170">
        <v>1</v>
      </c>
      <c r="AE1170">
        <v>2</v>
      </c>
      <c r="AG1170" s="1">
        <f t="shared" si="18"/>
        <v>-0.15512195121951222</v>
      </c>
    </row>
    <row r="1171" spans="1:33">
      <c r="A1171">
        <v>80647</v>
      </c>
      <c r="B1171">
        <v>1</v>
      </c>
      <c r="C1171">
        <v>52</v>
      </c>
      <c r="D1171">
        <v>3</v>
      </c>
      <c r="E1171">
        <v>2</v>
      </c>
      <c r="G1171">
        <v>1</v>
      </c>
      <c r="H1171">
        <v>5</v>
      </c>
      <c r="I1171">
        <v>1</v>
      </c>
      <c r="J1171">
        <v>53</v>
      </c>
      <c r="K1171">
        <v>1.37</v>
      </c>
      <c r="L1171">
        <v>180</v>
      </c>
      <c r="M1171">
        <v>4.6500000000000004</v>
      </c>
      <c r="N1171">
        <v>58</v>
      </c>
      <c r="O1171" s="1">
        <v>1.4992452830188681</v>
      </c>
      <c r="P1171" s="2">
        <v>56.56166748646578</v>
      </c>
      <c r="Q1171" s="1">
        <v>1.4620657444614742</v>
      </c>
      <c r="R1171">
        <v>2</v>
      </c>
      <c r="S1171">
        <v>2</v>
      </c>
      <c r="U1171">
        <v>15</v>
      </c>
      <c r="V1171">
        <v>2</v>
      </c>
      <c r="W1171">
        <v>3</v>
      </c>
      <c r="X1171">
        <v>3</v>
      </c>
      <c r="Y1171">
        <v>2</v>
      </c>
      <c r="Z1171">
        <v>1</v>
      </c>
      <c r="AA1171">
        <v>2</v>
      </c>
      <c r="AB1171">
        <v>12</v>
      </c>
      <c r="AC1171">
        <v>0</v>
      </c>
      <c r="AD1171">
        <v>1</v>
      </c>
      <c r="AE1171">
        <v>1</v>
      </c>
      <c r="AF1171">
        <v>2</v>
      </c>
      <c r="AG1171" s="1">
        <f t="shared" si="18"/>
        <v>0.12924528301886795</v>
      </c>
    </row>
    <row r="1172" spans="1:33">
      <c r="A1172">
        <v>80648</v>
      </c>
      <c r="B1172">
        <v>1</v>
      </c>
      <c r="C1172">
        <v>43</v>
      </c>
      <c r="D1172">
        <v>3</v>
      </c>
      <c r="E1172">
        <v>2</v>
      </c>
      <c r="G1172">
        <v>1</v>
      </c>
      <c r="H1172">
        <v>5</v>
      </c>
      <c r="I1172">
        <v>1</v>
      </c>
      <c r="J1172">
        <v>60</v>
      </c>
      <c r="K1172">
        <v>1.55</v>
      </c>
      <c r="L1172">
        <v>136</v>
      </c>
      <c r="M1172">
        <v>3.52</v>
      </c>
      <c r="N1172">
        <v>58</v>
      </c>
      <c r="O1172" s="1">
        <v>1.4983333333333335</v>
      </c>
      <c r="P1172" s="2">
        <v>69.896149478226008</v>
      </c>
      <c r="Q1172" s="1">
        <v>1.8056505281875053</v>
      </c>
      <c r="R1172">
        <v>2</v>
      </c>
      <c r="S1172">
        <v>1</v>
      </c>
      <c r="T1172">
        <v>1</v>
      </c>
      <c r="U1172">
        <v>14</v>
      </c>
      <c r="V1172">
        <v>3</v>
      </c>
      <c r="W1172">
        <v>1</v>
      </c>
      <c r="X1172">
        <v>2</v>
      </c>
      <c r="Y1172">
        <v>2</v>
      </c>
      <c r="Z1172">
        <v>1</v>
      </c>
      <c r="AA1172">
        <v>3</v>
      </c>
      <c r="AB1172">
        <v>1</v>
      </c>
      <c r="AC1172">
        <v>3</v>
      </c>
      <c r="AD1172">
        <v>1</v>
      </c>
      <c r="AE1172">
        <v>1</v>
      </c>
      <c r="AF1172">
        <v>2</v>
      </c>
      <c r="AG1172" s="1">
        <f t="shared" si="18"/>
        <v>-5.1666666666666528E-2</v>
      </c>
    </row>
    <row r="1173" spans="1:33">
      <c r="A1173">
        <v>80652</v>
      </c>
      <c r="B1173">
        <v>1</v>
      </c>
      <c r="C1173">
        <v>60</v>
      </c>
      <c r="D1173">
        <v>4</v>
      </c>
      <c r="E1173">
        <v>1</v>
      </c>
      <c r="F1173">
        <v>1</v>
      </c>
      <c r="G1173">
        <v>1</v>
      </c>
      <c r="H1173">
        <v>3</v>
      </c>
      <c r="I1173">
        <v>5</v>
      </c>
      <c r="J1173">
        <v>36</v>
      </c>
      <c r="K1173">
        <v>0.93</v>
      </c>
      <c r="L1173">
        <v>194</v>
      </c>
      <c r="M1173">
        <v>5.0199999999999996</v>
      </c>
      <c r="N1173">
        <v>38</v>
      </c>
      <c r="O1173" s="1">
        <v>0.9816666666666668</v>
      </c>
      <c r="P1173" s="2">
        <v>42.687635137583158</v>
      </c>
      <c r="Q1173" s="1">
        <v>1.1027639077208982</v>
      </c>
      <c r="R1173">
        <v>2</v>
      </c>
      <c r="S1173">
        <v>2</v>
      </c>
      <c r="U1173">
        <v>7</v>
      </c>
      <c r="V1173">
        <v>2</v>
      </c>
      <c r="W1173">
        <v>2</v>
      </c>
      <c r="X1173">
        <v>3</v>
      </c>
      <c r="Y1173">
        <v>3</v>
      </c>
      <c r="Z1173">
        <v>3</v>
      </c>
      <c r="AB1173">
        <v>0</v>
      </c>
      <c r="AC1173">
        <v>0</v>
      </c>
      <c r="AD1173">
        <v>2</v>
      </c>
      <c r="AE1173">
        <v>1</v>
      </c>
      <c r="AF1173">
        <v>2</v>
      </c>
      <c r="AG1173" s="1">
        <f t="shared" si="18"/>
        <v>5.166666666666675E-2</v>
      </c>
    </row>
    <row r="1174" spans="1:33">
      <c r="A1174">
        <v>80657</v>
      </c>
      <c r="B1174">
        <v>1</v>
      </c>
      <c r="C1174">
        <v>51</v>
      </c>
      <c r="D1174">
        <v>3</v>
      </c>
      <c r="E1174">
        <v>1</v>
      </c>
      <c r="F1174">
        <v>1</v>
      </c>
      <c r="G1174">
        <v>1</v>
      </c>
      <c r="H1174">
        <v>5</v>
      </c>
      <c r="I1174">
        <v>3</v>
      </c>
      <c r="J1174">
        <v>38</v>
      </c>
      <c r="K1174">
        <v>0.98</v>
      </c>
      <c r="L1174">
        <v>175</v>
      </c>
      <c r="M1174">
        <v>4.53</v>
      </c>
      <c r="N1174">
        <v>33</v>
      </c>
      <c r="O1174" s="1">
        <v>0.85105263157894728</v>
      </c>
      <c r="P1174" s="2">
        <v>35.381258703487546</v>
      </c>
      <c r="Q1174" s="1">
        <v>0.91246404024783667</v>
      </c>
      <c r="R1174">
        <v>2</v>
      </c>
      <c r="S1174">
        <v>2</v>
      </c>
      <c r="U1174">
        <v>6</v>
      </c>
      <c r="V1174">
        <v>3</v>
      </c>
      <c r="W1174">
        <v>3</v>
      </c>
      <c r="X1174">
        <v>3</v>
      </c>
      <c r="Y1174">
        <v>3</v>
      </c>
      <c r="Z1174">
        <v>3</v>
      </c>
      <c r="AA1174">
        <v>4</v>
      </c>
      <c r="AB1174">
        <v>30</v>
      </c>
      <c r="AC1174">
        <v>0</v>
      </c>
      <c r="AD1174">
        <v>1</v>
      </c>
      <c r="AE1174">
        <v>2</v>
      </c>
      <c r="AG1174" s="1">
        <f t="shared" si="18"/>
        <v>-0.1289473684210527</v>
      </c>
    </row>
    <row r="1175" spans="1:33">
      <c r="A1175">
        <v>80658</v>
      </c>
      <c r="B1175">
        <v>1</v>
      </c>
      <c r="C1175">
        <v>50</v>
      </c>
      <c r="D1175">
        <v>3</v>
      </c>
      <c r="E1175">
        <v>2</v>
      </c>
      <c r="G1175">
        <v>1</v>
      </c>
      <c r="H1175">
        <v>2</v>
      </c>
      <c r="I1175">
        <v>1</v>
      </c>
      <c r="J1175">
        <v>34</v>
      </c>
      <c r="K1175">
        <v>0.88</v>
      </c>
      <c r="L1175">
        <v>193</v>
      </c>
      <c r="M1175">
        <v>4.99</v>
      </c>
      <c r="N1175">
        <v>36</v>
      </c>
      <c r="O1175" s="1">
        <v>0.93176470588235294</v>
      </c>
      <c r="P1175" s="2">
        <v>33.401252379659283</v>
      </c>
      <c r="Q1175" s="1">
        <v>0.86450300276765202</v>
      </c>
      <c r="R1175">
        <v>1</v>
      </c>
      <c r="S1175">
        <v>2</v>
      </c>
      <c r="U1175">
        <v>4</v>
      </c>
      <c r="V1175">
        <v>2</v>
      </c>
      <c r="W1175">
        <v>2</v>
      </c>
      <c r="X1175">
        <v>3</v>
      </c>
      <c r="Y1175">
        <v>2</v>
      </c>
      <c r="Z1175">
        <v>2</v>
      </c>
      <c r="AA1175">
        <v>3</v>
      </c>
      <c r="AB1175">
        <v>2</v>
      </c>
      <c r="AC1175">
        <v>2</v>
      </c>
      <c r="AD1175">
        <v>1</v>
      </c>
      <c r="AE1175">
        <v>2</v>
      </c>
      <c r="AG1175" s="1">
        <f t="shared" si="18"/>
        <v>5.1764705882352935E-2</v>
      </c>
    </row>
    <row r="1176" spans="1:33">
      <c r="A1176">
        <v>80660</v>
      </c>
      <c r="B1176">
        <v>1</v>
      </c>
      <c r="C1176">
        <v>45</v>
      </c>
      <c r="D1176">
        <v>4</v>
      </c>
      <c r="E1176">
        <v>2</v>
      </c>
      <c r="G1176">
        <v>2</v>
      </c>
      <c r="H1176">
        <v>5</v>
      </c>
      <c r="I1176">
        <v>1</v>
      </c>
      <c r="J1176">
        <v>39</v>
      </c>
      <c r="K1176">
        <v>1.01</v>
      </c>
      <c r="L1176">
        <v>129</v>
      </c>
      <c r="M1176">
        <v>3.34</v>
      </c>
      <c r="N1176">
        <v>46</v>
      </c>
      <c r="O1176" s="1">
        <v>1.1912820512820512</v>
      </c>
      <c r="P1176" s="2">
        <v>45.347414433574286</v>
      </c>
      <c r="Q1176" s="1">
        <v>1.1743817584079494</v>
      </c>
      <c r="R1176">
        <v>1</v>
      </c>
      <c r="S1176">
        <v>2</v>
      </c>
      <c r="U1176">
        <v>5</v>
      </c>
      <c r="V1176">
        <v>3</v>
      </c>
      <c r="W1176">
        <v>3</v>
      </c>
      <c r="X1176">
        <v>4</v>
      </c>
      <c r="Y1176">
        <v>4</v>
      </c>
      <c r="Z1176">
        <v>4</v>
      </c>
      <c r="AB1176">
        <v>0</v>
      </c>
      <c r="AC1176">
        <v>0</v>
      </c>
      <c r="AD1176">
        <v>2</v>
      </c>
      <c r="AE1176">
        <v>2</v>
      </c>
      <c r="AG1176" s="1">
        <f t="shared" si="18"/>
        <v>0.18128205128205122</v>
      </c>
    </row>
    <row r="1177" spans="1:33">
      <c r="A1177">
        <v>80663</v>
      </c>
      <c r="B1177">
        <v>1</v>
      </c>
      <c r="C1177">
        <v>41</v>
      </c>
      <c r="D1177">
        <v>4</v>
      </c>
      <c r="E1177">
        <v>2</v>
      </c>
      <c r="G1177">
        <v>2</v>
      </c>
      <c r="H1177">
        <v>5</v>
      </c>
      <c r="I1177">
        <v>3</v>
      </c>
      <c r="J1177">
        <v>53</v>
      </c>
      <c r="K1177">
        <v>1.37</v>
      </c>
      <c r="L1177">
        <v>149</v>
      </c>
      <c r="M1177">
        <v>3.85</v>
      </c>
      <c r="N1177">
        <v>47</v>
      </c>
      <c r="O1177" s="1">
        <v>1.2149056603773585</v>
      </c>
      <c r="P1177" s="2">
        <v>57.475933204302763</v>
      </c>
      <c r="Q1177" s="1">
        <v>1.4856986507527319</v>
      </c>
      <c r="R1177">
        <v>1</v>
      </c>
      <c r="S1177">
        <v>2</v>
      </c>
      <c r="U1177">
        <v>10</v>
      </c>
      <c r="V1177">
        <v>4</v>
      </c>
      <c r="W1177">
        <v>2</v>
      </c>
      <c r="X1177">
        <v>2</v>
      </c>
      <c r="Y1177">
        <v>1</v>
      </c>
      <c r="Z1177">
        <v>2</v>
      </c>
      <c r="AA1177">
        <v>0</v>
      </c>
      <c r="AB1177">
        <v>0</v>
      </c>
      <c r="AC1177">
        <v>17</v>
      </c>
      <c r="AD1177">
        <v>1</v>
      </c>
      <c r="AE1177">
        <v>1</v>
      </c>
      <c r="AF1177">
        <v>2</v>
      </c>
      <c r="AG1177" s="1">
        <f t="shared" si="18"/>
        <v>-0.15509433962264163</v>
      </c>
    </row>
    <row r="1178" spans="1:33">
      <c r="A1178">
        <v>80669</v>
      </c>
      <c r="B1178">
        <v>1</v>
      </c>
      <c r="C1178">
        <v>50</v>
      </c>
      <c r="D1178">
        <v>3</v>
      </c>
      <c r="E1178">
        <v>2</v>
      </c>
      <c r="G1178">
        <v>1</v>
      </c>
      <c r="H1178">
        <v>5</v>
      </c>
      <c r="I1178">
        <v>1</v>
      </c>
      <c r="J1178">
        <v>51</v>
      </c>
      <c r="K1178">
        <v>1.32</v>
      </c>
      <c r="L1178">
        <v>201</v>
      </c>
      <c r="M1178">
        <v>5.2</v>
      </c>
      <c r="N1178">
        <v>46</v>
      </c>
      <c r="O1178" s="1">
        <v>1.1905882352941177</v>
      </c>
      <c r="P1178" s="2">
        <v>58.954703348289591</v>
      </c>
      <c r="Q1178" s="1">
        <v>1.5258864396027894</v>
      </c>
      <c r="R1178">
        <v>2</v>
      </c>
      <c r="S1178">
        <v>2</v>
      </c>
      <c r="U1178">
        <v>15</v>
      </c>
      <c r="V1178">
        <v>3</v>
      </c>
      <c r="W1178">
        <v>2</v>
      </c>
      <c r="X1178">
        <v>3</v>
      </c>
      <c r="Y1178">
        <v>3</v>
      </c>
      <c r="Z1178">
        <v>3</v>
      </c>
      <c r="AA1178">
        <v>2</v>
      </c>
      <c r="AB1178">
        <v>0</v>
      </c>
      <c r="AC1178">
        <v>3</v>
      </c>
      <c r="AD1178">
        <v>1</v>
      </c>
      <c r="AE1178">
        <v>1</v>
      </c>
      <c r="AF1178">
        <v>2</v>
      </c>
      <c r="AG1178" s="1">
        <f t="shared" si="18"/>
        <v>-0.12941176470588234</v>
      </c>
    </row>
    <row r="1179" spans="1:33">
      <c r="A1179">
        <v>80683</v>
      </c>
      <c r="B1179">
        <v>1</v>
      </c>
      <c r="C1179">
        <v>58</v>
      </c>
      <c r="D1179">
        <v>1</v>
      </c>
      <c r="E1179">
        <v>2</v>
      </c>
      <c r="G1179">
        <v>2</v>
      </c>
      <c r="H1179">
        <v>3</v>
      </c>
      <c r="I1179">
        <v>4</v>
      </c>
      <c r="J1179">
        <v>19</v>
      </c>
      <c r="K1179">
        <v>0.49</v>
      </c>
      <c r="L1179">
        <v>214</v>
      </c>
      <c r="M1179">
        <v>5.53</v>
      </c>
      <c r="N1179">
        <v>22</v>
      </c>
      <c r="O1179" s="1">
        <v>0.56736842105263152</v>
      </c>
      <c r="P1179" s="2">
        <v>23.56569648447153</v>
      </c>
      <c r="Q1179" s="1">
        <v>0.6077469093363711</v>
      </c>
      <c r="R1179">
        <v>1</v>
      </c>
      <c r="S1179">
        <v>2</v>
      </c>
      <c r="U1179">
        <v>7</v>
      </c>
      <c r="V1179">
        <v>3</v>
      </c>
      <c r="W1179">
        <v>1</v>
      </c>
      <c r="X1179">
        <v>3</v>
      </c>
      <c r="Y1179">
        <v>2</v>
      </c>
      <c r="Z1179">
        <v>3</v>
      </c>
      <c r="AB1179">
        <v>0</v>
      </c>
      <c r="AC1179">
        <v>0</v>
      </c>
      <c r="AD1179">
        <v>2</v>
      </c>
      <c r="AE1179">
        <v>1</v>
      </c>
      <c r="AF1179">
        <v>1</v>
      </c>
      <c r="AG1179" s="1">
        <f t="shared" si="18"/>
        <v>7.7368421052631531E-2</v>
      </c>
    </row>
    <row r="1180" spans="1:33">
      <c r="A1180">
        <v>80684</v>
      </c>
      <c r="B1180">
        <v>1</v>
      </c>
      <c r="C1180">
        <v>48</v>
      </c>
      <c r="D1180">
        <v>1</v>
      </c>
      <c r="E1180">
        <v>2</v>
      </c>
      <c r="G1180">
        <v>2</v>
      </c>
      <c r="H1180">
        <v>3</v>
      </c>
      <c r="I1180">
        <v>1</v>
      </c>
      <c r="J1180">
        <v>48</v>
      </c>
      <c r="K1180">
        <v>1.24</v>
      </c>
      <c r="L1180">
        <v>206</v>
      </c>
      <c r="M1180">
        <v>5.33</v>
      </c>
      <c r="N1180">
        <v>49</v>
      </c>
      <c r="O1180" s="1">
        <v>1.2658333333333334</v>
      </c>
      <c r="P1180" s="2">
        <v>49.693781175931079</v>
      </c>
      <c r="Q1180" s="1">
        <v>1.2837560137115529</v>
      </c>
      <c r="R1180">
        <v>1</v>
      </c>
      <c r="S1180">
        <v>2</v>
      </c>
      <c r="U1180">
        <v>7</v>
      </c>
      <c r="V1180">
        <v>4</v>
      </c>
      <c r="W1180">
        <v>3</v>
      </c>
      <c r="X1180">
        <v>3</v>
      </c>
      <c r="Y1180">
        <v>3</v>
      </c>
      <c r="Z1180">
        <v>3</v>
      </c>
      <c r="AA1180">
        <v>2</v>
      </c>
      <c r="AB1180">
        <v>0</v>
      </c>
      <c r="AC1180">
        <v>0</v>
      </c>
      <c r="AD1180">
        <v>1</v>
      </c>
      <c r="AE1180">
        <v>2</v>
      </c>
      <c r="AG1180" s="1">
        <f t="shared" si="18"/>
        <v>2.5833333333333375E-2</v>
      </c>
    </row>
    <row r="1181" spans="1:33">
      <c r="A1181">
        <v>80689</v>
      </c>
      <c r="B1181">
        <v>1</v>
      </c>
      <c r="C1181">
        <v>70</v>
      </c>
      <c r="D1181">
        <v>3</v>
      </c>
      <c r="E1181">
        <v>2</v>
      </c>
      <c r="G1181">
        <v>1</v>
      </c>
      <c r="H1181">
        <v>3</v>
      </c>
      <c r="I1181">
        <v>1</v>
      </c>
      <c r="J1181">
        <v>43</v>
      </c>
      <c r="K1181">
        <v>1.1100000000000001</v>
      </c>
      <c r="L1181">
        <v>161</v>
      </c>
      <c r="M1181">
        <v>4.16</v>
      </c>
      <c r="N1181">
        <v>37</v>
      </c>
      <c r="O1181" s="1">
        <v>0.95511627906976748</v>
      </c>
      <c r="P1181" s="2">
        <v>50.219632808003823</v>
      </c>
      <c r="Q1181" s="1">
        <v>1.296367265508936</v>
      </c>
      <c r="R1181">
        <v>1</v>
      </c>
      <c r="S1181">
        <v>1</v>
      </c>
      <c r="T1181">
        <v>2</v>
      </c>
      <c r="U1181">
        <v>7</v>
      </c>
      <c r="V1181">
        <v>3</v>
      </c>
      <c r="W1181">
        <v>3</v>
      </c>
      <c r="AA1181">
        <v>1</v>
      </c>
      <c r="AB1181">
        <v>0</v>
      </c>
      <c r="AC1181">
        <v>1</v>
      </c>
      <c r="AD1181">
        <v>1</v>
      </c>
      <c r="AE1181">
        <v>1</v>
      </c>
      <c r="AF1181">
        <v>2</v>
      </c>
      <c r="AG1181" s="1">
        <f t="shared" si="18"/>
        <v>-0.15488372093023262</v>
      </c>
    </row>
    <row r="1182" spans="1:33">
      <c r="A1182">
        <v>80692</v>
      </c>
      <c r="B1182">
        <v>1</v>
      </c>
      <c r="C1182">
        <v>37</v>
      </c>
      <c r="D1182">
        <v>3</v>
      </c>
      <c r="E1182">
        <v>2</v>
      </c>
      <c r="G1182">
        <v>1</v>
      </c>
      <c r="H1182">
        <v>5</v>
      </c>
      <c r="I1182">
        <v>1</v>
      </c>
      <c r="J1182">
        <v>52</v>
      </c>
      <c r="K1182">
        <v>1.34</v>
      </c>
      <c r="L1182">
        <v>200</v>
      </c>
      <c r="M1182">
        <v>5.17</v>
      </c>
      <c r="N1182">
        <v>46</v>
      </c>
      <c r="O1182" s="1">
        <v>1.1853846153846155</v>
      </c>
      <c r="P1182" s="2">
        <v>50.52920502143288</v>
      </c>
      <c r="Q1182" s="1">
        <v>1.3020987447830781</v>
      </c>
      <c r="R1182">
        <v>2</v>
      </c>
      <c r="U1182">
        <v>15</v>
      </c>
      <c r="V1182">
        <v>2</v>
      </c>
      <c r="W1182">
        <v>3</v>
      </c>
      <c r="X1182">
        <v>3</v>
      </c>
      <c r="Y1182">
        <v>3</v>
      </c>
      <c r="Z1182">
        <v>3</v>
      </c>
      <c r="AA1182">
        <v>1</v>
      </c>
      <c r="AB1182">
        <v>0</v>
      </c>
      <c r="AC1182">
        <v>0</v>
      </c>
      <c r="AD1182">
        <v>1</v>
      </c>
      <c r="AE1182">
        <v>1</v>
      </c>
      <c r="AF1182">
        <v>2</v>
      </c>
      <c r="AG1182" s="1">
        <f t="shared" si="18"/>
        <v>-0.1546153846153846</v>
      </c>
    </row>
    <row r="1183" spans="1:33">
      <c r="A1183">
        <v>80693</v>
      </c>
      <c r="B1183">
        <v>1</v>
      </c>
      <c r="C1183">
        <v>30</v>
      </c>
      <c r="D1183">
        <v>1</v>
      </c>
      <c r="E1183">
        <v>2</v>
      </c>
      <c r="G1183">
        <v>2</v>
      </c>
      <c r="H1183">
        <v>3</v>
      </c>
      <c r="I1183">
        <v>1</v>
      </c>
      <c r="J1183">
        <v>62</v>
      </c>
      <c r="K1183">
        <v>1.6</v>
      </c>
      <c r="L1183">
        <v>183</v>
      </c>
      <c r="M1183">
        <v>4.7300000000000004</v>
      </c>
      <c r="N1183">
        <v>69</v>
      </c>
      <c r="O1183" s="1">
        <v>1.7806451612903227</v>
      </c>
      <c r="P1183" s="2">
        <v>60.040772438256944</v>
      </c>
      <c r="Q1183" s="1">
        <v>1.5494392887292114</v>
      </c>
      <c r="R1183">
        <v>1</v>
      </c>
      <c r="U1183">
        <v>14</v>
      </c>
      <c r="V1183">
        <v>3</v>
      </c>
      <c r="W1183">
        <v>3</v>
      </c>
      <c r="X1183">
        <v>3</v>
      </c>
      <c r="Y1183">
        <v>3</v>
      </c>
      <c r="Z1183">
        <v>3</v>
      </c>
      <c r="AA1183">
        <v>5</v>
      </c>
      <c r="AB1183">
        <v>0</v>
      </c>
      <c r="AC1183">
        <v>0</v>
      </c>
      <c r="AD1183">
        <v>1</v>
      </c>
      <c r="AE1183">
        <v>1</v>
      </c>
      <c r="AF1183">
        <v>2</v>
      </c>
      <c r="AG1183" s="1">
        <f t="shared" si="18"/>
        <v>0.1806451612903226</v>
      </c>
    </row>
    <row r="1184" spans="1:33">
      <c r="A1184">
        <v>80695</v>
      </c>
      <c r="B1184">
        <v>1</v>
      </c>
      <c r="C1184">
        <v>56</v>
      </c>
      <c r="D1184">
        <v>4</v>
      </c>
      <c r="E1184">
        <v>1</v>
      </c>
      <c r="F1184">
        <v>2</v>
      </c>
      <c r="G1184">
        <v>1</v>
      </c>
      <c r="H1184">
        <v>3</v>
      </c>
      <c r="I1184">
        <v>6</v>
      </c>
      <c r="J1184">
        <v>43</v>
      </c>
      <c r="K1184">
        <v>1.1100000000000001</v>
      </c>
      <c r="L1184">
        <v>234</v>
      </c>
      <c r="M1184">
        <v>6.05</v>
      </c>
      <c r="N1184">
        <v>52</v>
      </c>
      <c r="O1184" s="1">
        <v>1.342325581395349</v>
      </c>
      <c r="P1184" s="2">
        <v>46.634596880855007</v>
      </c>
      <c r="Q1184" s="1">
        <v>1.2038233148313735</v>
      </c>
      <c r="R1184">
        <v>2</v>
      </c>
      <c r="S1184">
        <v>2</v>
      </c>
      <c r="U1184">
        <v>77</v>
      </c>
      <c r="V1184">
        <v>3</v>
      </c>
      <c r="W1184">
        <v>3</v>
      </c>
      <c r="X1184">
        <v>3</v>
      </c>
      <c r="Y1184">
        <v>3</v>
      </c>
      <c r="Z1184">
        <v>3</v>
      </c>
      <c r="AA1184">
        <v>6</v>
      </c>
      <c r="AB1184">
        <v>5</v>
      </c>
      <c r="AC1184">
        <v>2</v>
      </c>
      <c r="AD1184">
        <v>1</v>
      </c>
      <c r="AE1184">
        <v>1</v>
      </c>
      <c r="AF1184">
        <v>2</v>
      </c>
      <c r="AG1184" s="1">
        <f t="shared" si="18"/>
        <v>0.23232558139534887</v>
      </c>
    </row>
    <row r="1185" spans="1:33">
      <c r="A1185">
        <v>80699</v>
      </c>
      <c r="B1185">
        <v>1</v>
      </c>
      <c r="C1185">
        <v>73</v>
      </c>
      <c r="D1185">
        <v>4</v>
      </c>
      <c r="E1185">
        <v>2</v>
      </c>
      <c r="G1185">
        <v>1</v>
      </c>
      <c r="H1185">
        <v>4</v>
      </c>
      <c r="I1185">
        <v>1</v>
      </c>
      <c r="J1185">
        <v>54</v>
      </c>
      <c r="K1185">
        <v>1.4</v>
      </c>
      <c r="L1185">
        <v>121</v>
      </c>
      <c r="M1185">
        <v>3.13</v>
      </c>
      <c r="N1185">
        <v>60</v>
      </c>
      <c r="O1185" s="1">
        <v>1.5555555555555556</v>
      </c>
      <c r="P1185" s="2">
        <v>66.382370511086975</v>
      </c>
      <c r="Q1185" s="1">
        <v>1.7210244206578105</v>
      </c>
      <c r="R1185">
        <v>2</v>
      </c>
      <c r="S1185">
        <v>2</v>
      </c>
      <c r="U1185">
        <v>9</v>
      </c>
      <c r="V1185">
        <v>2</v>
      </c>
      <c r="W1185">
        <v>2</v>
      </c>
      <c r="X1185">
        <v>3</v>
      </c>
      <c r="Y1185">
        <v>3</v>
      </c>
      <c r="Z1185">
        <v>2</v>
      </c>
      <c r="AB1185">
        <v>0</v>
      </c>
      <c r="AC1185">
        <v>0</v>
      </c>
      <c r="AD1185">
        <v>2</v>
      </c>
      <c r="AE1185">
        <v>1</v>
      </c>
      <c r="AF1185">
        <v>2</v>
      </c>
      <c r="AG1185" s="1">
        <f t="shared" si="18"/>
        <v>0.15555555555555567</v>
      </c>
    </row>
    <row r="1186" spans="1:33">
      <c r="A1186">
        <v>80705</v>
      </c>
      <c r="B1186">
        <v>1</v>
      </c>
      <c r="C1186">
        <v>54</v>
      </c>
      <c r="D1186">
        <v>3</v>
      </c>
      <c r="E1186">
        <v>1</v>
      </c>
      <c r="F1186">
        <v>2</v>
      </c>
      <c r="G1186">
        <v>1</v>
      </c>
      <c r="H1186">
        <v>5</v>
      </c>
      <c r="I1186">
        <v>1</v>
      </c>
      <c r="J1186">
        <v>52</v>
      </c>
      <c r="K1186">
        <v>1.34</v>
      </c>
      <c r="L1186">
        <v>169</v>
      </c>
      <c r="M1186">
        <v>4.37</v>
      </c>
      <c r="N1186">
        <v>59</v>
      </c>
      <c r="O1186" s="1">
        <v>1.5203846153846154</v>
      </c>
      <c r="P1186" s="2">
        <v>58.065337008255071</v>
      </c>
      <c r="Q1186" s="1">
        <v>1.4962990690588807</v>
      </c>
      <c r="R1186">
        <v>1</v>
      </c>
      <c r="S1186">
        <v>1</v>
      </c>
      <c r="T1186">
        <v>2</v>
      </c>
      <c r="U1186">
        <v>14</v>
      </c>
      <c r="V1186">
        <v>3</v>
      </c>
      <c r="W1186">
        <v>1</v>
      </c>
      <c r="X1186">
        <v>3</v>
      </c>
      <c r="Y1186">
        <v>3</v>
      </c>
      <c r="Z1186">
        <v>2</v>
      </c>
      <c r="AA1186">
        <v>2</v>
      </c>
      <c r="AB1186">
        <v>0</v>
      </c>
      <c r="AC1186">
        <v>1</v>
      </c>
      <c r="AD1186">
        <v>1</v>
      </c>
      <c r="AE1186">
        <v>1</v>
      </c>
      <c r="AF1186">
        <v>2</v>
      </c>
      <c r="AG1186" s="1">
        <f t="shared" si="18"/>
        <v>0.18038461538461537</v>
      </c>
    </row>
    <row r="1187" spans="1:33">
      <c r="A1187">
        <v>80706</v>
      </c>
      <c r="B1187">
        <v>1</v>
      </c>
      <c r="C1187">
        <v>50</v>
      </c>
      <c r="D1187">
        <v>6</v>
      </c>
      <c r="E1187">
        <v>2</v>
      </c>
      <c r="G1187">
        <v>2</v>
      </c>
      <c r="H1187">
        <v>2</v>
      </c>
      <c r="I1187">
        <v>1</v>
      </c>
      <c r="J1187">
        <v>50</v>
      </c>
      <c r="K1187">
        <v>1.29</v>
      </c>
      <c r="L1187">
        <v>204</v>
      </c>
      <c r="M1187">
        <v>5.28</v>
      </c>
      <c r="N1187">
        <v>45</v>
      </c>
      <c r="O1187" s="1">
        <v>1.161</v>
      </c>
      <c r="P1187" s="2">
        <v>56.134975482778842</v>
      </c>
      <c r="Q1187" s="1">
        <v>1.4482823674556942</v>
      </c>
      <c r="R1187">
        <v>1</v>
      </c>
      <c r="S1187">
        <v>2</v>
      </c>
      <c r="U1187">
        <v>8</v>
      </c>
      <c r="V1187">
        <v>3</v>
      </c>
      <c r="W1187">
        <v>1</v>
      </c>
      <c r="AA1187">
        <v>1</v>
      </c>
      <c r="AB1187">
        <v>0</v>
      </c>
      <c r="AC1187">
        <v>0</v>
      </c>
      <c r="AD1187">
        <v>1</v>
      </c>
      <c r="AE1187">
        <v>2</v>
      </c>
      <c r="AG1187" s="1">
        <f t="shared" si="18"/>
        <v>-0.129</v>
      </c>
    </row>
    <row r="1188" spans="1:33">
      <c r="A1188">
        <v>80707</v>
      </c>
      <c r="B1188">
        <v>1</v>
      </c>
      <c r="C1188">
        <v>72</v>
      </c>
      <c r="D1188">
        <v>3</v>
      </c>
      <c r="E1188">
        <v>2</v>
      </c>
      <c r="G1188">
        <v>1</v>
      </c>
      <c r="H1188">
        <v>5</v>
      </c>
      <c r="I1188">
        <v>1</v>
      </c>
      <c r="J1188">
        <v>38</v>
      </c>
      <c r="K1188">
        <v>0.98</v>
      </c>
      <c r="L1188">
        <v>139</v>
      </c>
      <c r="M1188">
        <v>3.59</v>
      </c>
      <c r="N1188">
        <v>43</v>
      </c>
      <c r="O1188" s="1">
        <v>1.1089473684210527</v>
      </c>
      <c r="P1188" s="2">
        <v>38.638884795936121</v>
      </c>
      <c r="Q1188" s="1">
        <v>0.99647650263203691</v>
      </c>
      <c r="R1188">
        <v>2</v>
      </c>
      <c r="S1188">
        <v>1</v>
      </c>
      <c r="T1188">
        <v>2</v>
      </c>
      <c r="U1188">
        <v>10</v>
      </c>
      <c r="V1188">
        <v>2</v>
      </c>
      <c r="W1188">
        <v>3</v>
      </c>
      <c r="X1188">
        <v>3</v>
      </c>
      <c r="Y1188">
        <v>3</v>
      </c>
      <c r="Z1188">
        <v>3</v>
      </c>
      <c r="AA1188">
        <v>4</v>
      </c>
      <c r="AB1188">
        <v>0</v>
      </c>
      <c r="AC1188">
        <v>0</v>
      </c>
      <c r="AD1188">
        <v>1</v>
      </c>
      <c r="AE1188">
        <v>1</v>
      </c>
      <c r="AF1188">
        <v>2</v>
      </c>
      <c r="AG1188" s="1">
        <f t="shared" si="18"/>
        <v>0.1289473684210527</v>
      </c>
    </row>
    <row r="1189" spans="1:33">
      <c r="A1189">
        <v>80713</v>
      </c>
      <c r="B1189">
        <v>1</v>
      </c>
      <c r="C1189">
        <v>38</v>
      </c>
      <c r="D1189">
        <v>4</v>
      </c>
      <c r="E1189">
        <v>2</v>
      </c>
      <c r="G1189">
        <v>1</v>
      </c>
      <c r="H1189">
        <v>3</v>
      </c>
      <c r="I1189">
        <v>1</v>
      </c>
      <c r="J1189">
        <v>38</v>
      </c>
      <c r="K1189">
        <v>0.98</v>
      </c>
      <c r="L1189">
        <v>241</v>
      </c>
      <c r="M1189">
        <v>6.23</v>
      </c>
      <c r="N1189">
        <v>43</v>
      </c>
      <c r="O1189" s="1">
        <v>1.1089473684210527</v>
      </c>
      <c r="P1189" s="2">
        <v>42.099341979095747</v>
      </c>
      <c r="Q1189" s="1">
        <v>1.0857198720924692</v>
      </c>
      <c r="R1189">
        <v>1</v>
      </c>
      <c r="U1189">
        <v>14</v>
      </c>
      <c r="V1189">
        <v>3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5</v>
      </c>
      <c r="AC1189">
        <v>3</v>
      </c>
      <c r="AD1189">
        <v>1</v>
      </c>
      <c r="AE1189">
        <v>1</v>
      </c>
      <c r="AF1189">
        <v>2</v>
      </c>
      <c r="AG1189" s="1">
        <f t="shared" si="18"/>
        <v>0.1289473684210527</v>
      </c>
    </row>
    <row r="1190" spans="1:33">
      <c r="A1190">
        <v>80714</v>
      </c>
      <c r="B1190">
        <v>1</v>
      </c>
      <c r="C1190">
        <v>45</v>
      </c>
      <c r="D1190">
        <v>6</v>
      </c>
      <c r="E1190">
        <v>2</v>
      </c>
      <c r="G1190">
        <v>2</v>
      </c>
      <c r="H1190">
        <v>4</v>
      </c>
      <c r="I1190">
        <v>1</v>
      </c>
      <c r="J1190">
        <v>51</v>
      </c>
      <c r="K1190">
        <v>1.32</v>
      </c>
      <c r="L1190">
        <v>248</v>
      </c>
      <c r="M1190">
        <v>6.41</v>
      </c>
      <c r="N1190">
        <v>59</v>
      </c>
      <c r="O1190" s="1">
        <v>1.527058823529412</v>
      </c>
      <c r="P1190" s="2">
        <v>48.427477640328867</v>
      </c>
      <c r="Q1190" s="1">
        <v>1.2534170683379238</v>
      </c>
      <c r="R1190">
        <v>1</v>
      </c>
      <c r="S1190">
        <v>2</v>
      </c>
      <c r="U1190">
        <v>5</v>
      </c>
      <c r="V1190">
        <v>1</v>
      </c>
      <c r="W1190">
        <v>3</v>
      </c>
      <c r="X1190">
        <v>3</v>
      </c>
      <c r="Y1190">
        <v>3</v>
      </c>
      <c r="Z1190">
        <v>3</v>
      </c>
      <c r="AA1190">
        <v>4</v>
      </c>
      <c r="AB1190">
        <v>0</v>
      </c>
      <c r="AC1190">
        <v>0</v>
      </c>
      <c r="AD1190">
        <v>1</v>
      </c>
      <c r="AE1190">
        <v>2</v>
      </c>
      <c r="AG1190" s="1">
        <f t="shared" si="18"/>
        <v>0.20705882352941196</v>
      </c>
    </row>
    <row r="1191" spans="1:33">
      <c r="A1191">
        <v>80717</v>
      </c>
      <c r="B1191">
        <v>1</v>
      </c>
      <c r="C1191">
        <v>80</v>
      </c>
      <c r="D1191">
        <v>3</v>
      </c>
      <c r="E1191">
        <v>1</v>
      </c>
      <c r="F1191">
        <v>1</v>
      </c>
      <c r="G1191">
        <v>1</v>
      </c>
      <c r="H1191">
        <v>5</v>
      </c>
      <c r="I1191">
        <v>2</v>
      </c>
      <c r="J1191">
        <v>68</v>
      </c>
      <c r="K1191">
        <v>1.76</v>
      </c>
      <c r="L1191">
        <v>154</v>
      </c>
      <c r="M1191">
        <v>3.98</v>
      </c>
      <c r="N1191">
        <v>73</v>
      </c>
      <c r="O1191" s="1">
        <v>1.8894117647058821</v>
      </c>
      <c r="P1191" s="2">
        <v>72.454488211358495</v>
      </c>
      <c r="Q1191" s="1">
        <v>1.8752926360586903</v>
      </c>
      <c r="R1191">
        <v>1</v>
      </c>
      <c r="S1191">
        <v>2</v>
      </c>
      <c r="U1191">
        <v>6</v>
      </c>
      <c r="V1191">
        <v>3</v>
      </c>
      <c r="W1191">
        <v>3</v>
      </c>
      <c r="X1191">
        <v>3</v>
      </c>
      <c r="Y1191">
        <v>3</v>
      </c>
      <c r="Z1191">
        <v>3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2</v>
      </c>
      <c r="AG1191" s="1">
        <f t="shared" si="18"/>
        <v>0.12941176470588212</v>
      </c>
    </row>
    <row r="1192" spans="1:33">
      <c r="A1192">
        <v>80723</v>
      </c>
      <c r="B1192">
        <v>1</v>
      </c>
      <c r="C1192">
        <v>80</v>
      </c>
      <c r="D1192">
        <v>3</v>
      </c>
      <c r="E1192">
        <v>1</v>
      </c>
      <c r="F1192">
        <v>1</v>
      </c>
      <c r="G1192">
        <v>1</v>
      </c>
      <c r="H1192">
        <v>3</v>
      </c>
      <c r="I1192">
        <v>1</v>
      </c>
      <c r="J1192">
        <v>44</v>
      </c>
      <c r="K1192">
        <v>1.1399999999999999</v>
      </c>
      <c r="L1192">
        <v>104</v>
      </c>
      <c r="M1192">
        <v>2.69</v>
      </c>
      <c r="N1192">
        <v>42</v>
      </c>
      <c r="O1192" s="1">
        <v>1.0881818181818181</v>
      </c>
      <c r="P1192" s="2">
        <v>52.338718174888697</v>
      </c>
      <c r="Q1192" s="1">
        <v>1.3560486072584796</v>
      </c>
      <c r="R1192">
        <v>2</v>
      </c>
      <c r="S1192">
        <v>2</v>
      </c>
      <c r="U1192">
        <v>5</v>
      </c>
      <c r="V1192">
        <v>3</v>
      </c>
      <c r="W1192">
        <v>3</v>
      </c>
      <c r="X1192">
        <v>3</v>
      </c>
      <c r="Y1192">
        <v>3</v>
      </c>
      <c r="Z1192">
        <v>3</v>
      </c>
      <c r="AB1192">
        <v>2</v>
      </c>
      <c r="AC1192">
        <v>1</v>
      </c>
      <c r="AD1192">
        <v>1</v>
      </c>
      <c r="AE1192">
        <v>1</v>
      </c>
      <c r="AF1192">
        <v>2</v>
      </c>
      <c r="AG1192" s="1">
        <f t="shared" si="18"/>
        <v>-5.1818181818181763E-2</v>
      </c>
    </row>
    <row r="1193" spans="1:33">
      <c r="A1193">
        <v>80729</v>
      </c>
      <c r="B1193">
        <v>1</v>
      </c>
      <c r="C1193">
        <v>31</v>
      </c>
      <c r="D1193">
        <v>1</v>
      </c>
      <c r="E1193">
        <v>2</v>
      </c>
      <c r="G1193">
        <v>2</v>
      </c>
      <c r="H1193">
        <v>3</v>
      </c>
      <c r="I1193">
        <v>5</v>
      </c>
      <c r="J1193">
        <v>44</v>
      </c>
      <c r="K1193">
        <v>1.1399999999999999</v>
      </c>
      <c r="L1193">
        <v>247</v>
      </c>
      <c r="M1193">
        <v>6.39</v>
      </c>
      <c r="N1193">
        <v>44</v>
      </c>
      <c r="O1193" s="1">
        <v>1.1399999999999999</v>
      </c>
      <c r="P1193" s="2">
        <v>50.44992430105102</v>
      </c>
      <c r="Q1193" s="1">
        <v>1.3071116750726854</v>
      </c>
      <c r="R1193">
        <v>1</v>
      </c>
      <c r="U1193">
        <v>9</v>
      </c>
      <c r="V1193">
        <v>4</v>
      </c>
      <c r="W1193">
        <v>2</v>
      </c>
      <c r="AA1193">
        <v>2</v>
      </c>
      <c r="AB1193">
        <v>0</v>
      </c>
      <c r="AC1193">
        <v>0</v>
      </c>
      <c r="AD1193">
        <v>1</v>
      </c>
      <c r="AE1193">
        <v>1</v>
      </c>
      <c r="AF1193">
        <v>2</v>
      </c>
      <c r="AG1193" s="1">
        <f t="shared" si="18"/>
        <v>0</v>
      </c>
    </row>
    <row r="1194" spans="1:33">
      <c r="A1194">
        <v>80730</v>
      </c>
      <c r="B1194">
        <v>1</v>
      </c>
      <c r="C1194">
        <v>39</v>
      </c>
      <c r="D1194">
        <v>3</v>
      </c>
      <c r="E1194">
        <v>2</v>
      </c>
      <c r="G1194">
        <v>1</v>
      </c>
      <c r="H1194">
        <v>4</v>
      </c>
      <c r="I1194">
        <v>1</v>
      </c>
      <c r="J1194">
        <v>38</v>
      </c>
      <c r="K1194">
        <v>0.98</v>
      </c>
      <c r="L1194">
        <v>182</v>
      </c>
      <c r="M1194">
        <v>4.71</v>
      </c>
      <c r="N1194">
        <v>48</v>
      </c>
      <c r="O1194" s="1">
        <v>1.2378947368421052</v>
      </c>
      <c r="P1194" s="2">
        <v>35.442331549377741</v>
      </c>
      <c r="Q1194" s="1">
        <v>0.91403907679974161</v>
      </c>
      <c r="R1194">
        <v>2</v>
      </c>
      <c r="U1194">
        <v>7</v>
      </c>
      <c r="V1194">
        <v>3</v>
      </c>
      <c r="W1194">
        <v>0</v>
      </c>
      <c r="X1194">
        <v>3</v>
      </c>
      <c r="Y1194">
        <v>3</v>
      </c>
      <c r="Z1194">
        <v>1</v>
      </c>
      <c r="AA1194">
        <v>2</v>
      </c>
      <c r="AB1194">
        <v>1</v>
      </c>
      <c r="AC1194">
        <v>0</v>
      </c>
      <c r="AD1194">
        <v>1</v>
      </c>
      <c r="AE1194">
        <v>1</v>
      </c>
      <c r="AF1194">
        <v>2</v>
      </c>
      <c r="AG1194" s="1">
        <f t="shared" si="18"/>
        <v>0.25789473684210518</v>
      </c>
    </row>
    <row r="1195" spans="1:33">
      <c r="A1195">
        <v>80732</v>
      </c>
      <c r="B1195">
        <v>1</v>
      </c>
      <c r="C1195">
        <v>52</v>
      </c>
      <c r="D1195">
        <v>1</v>
      </c>
      <c r="E1195">
        <v>2</v>
      </c>
      <c r="G1195">
        <v>1</v>
      </c>
      <c r="H1195">
        <v>4</v>
      </c>
      <c r="I1195">
        <v>6</v>
      </c>
      <c r="J1195">
        <v>51</v>
      </c>
      <c r="K1195">
        <v>1.32</v>
      </c>
      <c r="L1195">
        <v>268</v>
      </c>
      <c r="M1195">
        <v>6.93</v>
      </c>
      <c r="N1195">
        <v>61</v>
      </c>
      <c r="O1195" s="1">
        <v>1.578823529411765</v>
      </c>
      <c r="P1195" s="2">
        <v>52.342188498128806</v>
      </c>
      <c r="Q1195" s="1">
        <v>1.3547389964221574</v>
      </c>
      <c r="R1195">
        <v>1</v>
      </c>
      <c r="S1195">
        <v>2</v>
      </c>
      <c r="U1195">
        <v>14</v>
      </c>
      <c r="V1195">
        <v>1</v>
      </c>
      <c r="W1195">
        <v>0</v>
      </c>
      <c r="AA1195">
        <v>2</v>
      </c>
      <c r="AB1195">
        <v>2</v>
      </c>
      <c r="AC1195">
        <v>0</v>
      </c>
      <c r="AD1195">
        <v>1</v>
      </c>
      <c r="AE1195">
        <v>1</v>
      </c>
      <c r="AF1195">
        <v>2</v>
      </c>
      <c r="AG1195" s="1">
        <f t="shared" si="18"/>
        <v>0.2588235294117649</v>
      </c>
    </row>
    <row r="1196" spans="1:33">
      <c r="A1196">
        <v>80733</v>
      </c>
      <c r="B1196">
        <v>1</v>
      </c>
      <c r="C1196">
        <v>47</v>
      </c>
      <c r="D1196">
        <v>3</v>
      </c>
      <c r="E1196">
        <v>2</v>
      </c>
      <c r="G1196">
        <v>1</v>
      </c>
      <c r="H1196">
        <v>3</v>
      </c>
      <c r="I1196">
        <v>6</v>
      </c>
      <c r="J1196">
        <v>36</v>
      </c>
      <c r="K1196">
        <v>0.93</v>
      </c>
      <c r="L1196">
        <v>184</v>
      </c>
      <c r="M1196">
        <v>4.76</v>
      </c>
      <c r="N1196">
        <v>32</v>
      </c>
      <c r="O1196" s="1">
        <v>0.82666666666666666</v>
      </c>
      <c r="P1196" s="2">
        <v>40.215126482128547</v>
      </c>
      <c r="Q1196" s="1">
        <v>1.0388907674549877</v>
      </c>
      <c r="R1196">
        <v>2</v>
      </c>
      <c r="S1196">
        <v>2</v>
      </c>
      <c r="U1196">
        <v>2</v>
      </c>
      <c r="V1196">
        <v>4</v>
      </c>
      <c r="W1196">
        <v>2</v>
      </c>
      <c r="X1196">
        <v>3</v>
      </c>
      <c r="Y1196">
        <v>2</v>
      </c>
      <c r="Z1196">
        <v>2</v>
      </c>
      <c r="AA1196">
        <v>2</v>
      </c>
      <c r="AB1196">
        <v>0</v>
      </c>
      <c r="AC1196">
        <v>2</v>
      </c>
      <c r="AD1196">
        <v>1</v>
      </c>
      <c r="AE1196">
        <v>2</v>
      </c>
      <c r="AG1196" s="1">
        <f t="shared" si="18"/>
        <v>-0.10333333333333339</v>
      </c>
    </row>
    <row r="1197" spans="1:33">
      <c r="A1197">
        <v>80735</v>
      </c>
      <c r="B1197">
        <v>1</v>
      </c>
      <c r="C1197">
        <v>41</v>
      </c>
      <c r="D1197">
        <v>3</v>
      </c>
      <c r="E1197">
        <v>2</v>
      </c>
      <c r="G1197">
        <v>1</v>
      </c>
      <c r="H1197">
        <v>4</v>
      </c>
      <c r="I1197">
        <v>1</v>
      </c>
      <c r="J1197">
        <v>33</v>
      </c>
      <c r="K1197">
        <v>0.85</v>
      </c>
      <c r="L1197">
        <v>219</v>
      </c>
      <c r="M1197">
        <v>5.66</v>
      </c>
      <c r="N1197">
        <v>32</v>
      </c>
      <c r="O1197" s="1">
        <v>0.82424242424242422</v>
      </c>
      <c r="P1197" s="2">
        <v>31.022778342435384</v>
      </c>
      <c r="Q1197" s="1">
        <v>0.7990715633657598</v>
      </c>
      <c r="R1197">
        <v>2</v>
      </c>
      <c r="S1197">
        <v>1</v>
      </c>
      <c r="T1197">
        <v>1</v>
      </c>
      <c r="U1197">
        <v>7</v>
      </c>
      <c r="V1197">
        <v>3</v>
      </c>
      <c r="W1197">
        <v>1</v>
      </c>
      <c r="X1197">
        <v>3</v>
      </c>
      <c r="Y1197">
        <v>1</v>
      </c>
      <c r="Z1197">
        <v>1</v>
      </c>
      <c r="AB1197">
        <v>0</v>
      </c>
      <c r="AC1197">
        <v>0</v>
      </c>
      <c r="AD1197">
        <v>1</v>
      </c>
      <c r="AE1197">
        <v>1</v>
      </c>
      <c r="AF1197">
        <v>2</v>
      </c>
      <c r="AG1197" s="1">
        <f t="shared" si="18"/>
        <v>-2.5757575757575757E-2</v>
      </c>
    </row>
    <row r="1198" spans="1:33">
      <c r="A1198">
        <v>80738</v>
      </c>
      <c r="B1198">
        <v>1</v>
      </c>
      <c r="C1198">
        <v>40</v>
      </c>
      <c r="D1198">
        <v>1</v>
      </c>
      <c r="E1198">
        <v>2</v>
      </c>
      <c r="G1198">
        <v>1</v>
      </c>
      <c r="H1198">
        <v>5</v>
      </c>
      <c r="I1198">
        <v>1</v>
      </c>
      <c r="J1198">
        <v>45</v>
      </c>
      <c r="K1198">
        <v>1.1599999999999999</v>
      </c>
      <c r="L1198">
        <v>206</v>
      </c>
      <c r="M1198">
        <v>5.33</v>
      </c>
      <c r="N1198">
        <v>52</v>
      </c>
      <c r="O1198" s="1">
        <v>1.3404444444444443</v>
      </c>
      <c r="P1198" s="2">
        <v>41.314435496313799</v>
      </c>
      <c r="Q1198" s="1">
        <v>1.0649943372383113</v>
      </c>
      <c r="R1198">
        <v>1</v>
      </c>
      <c r="S1198">
        <v>2</v>
      </c>
      <c r="U1198">
        <v>15</v>
      </c>
      <c r="V1198">
        <v>5</v>
      </c>
      <c r="W1198">
        <v>3</v>
      </c>
      <c r="X1198">
        <v>3</v>
      </c>
      <c r="Y1198">
        <v>2</v>
      </c>
      <c r="Z1198">
        <v>3</v>
      </c>
      <c r="AA1198">
        <v>3</v>
      </c>
      <c r="AB1198">
        <v>0</v>
      </c>
      <c r="AC1198">
        <v>1</v>
      </c>
      <c r="AD1198">
        <v>1</v>
      </c>
      <c r="AE1198">
        <v>1</v>
      </c>
      <c r="AF1198">
        <v>2</v>
      </c>
      <c r="AG1198" s="1">
        <f t="shared" si="18"/>
        <v>0.18044444444444441</v>
      </c>
    </row>
    <row r="1199" spans="1:33">
      <c r="A1199">
        <v>80741</v>
      </c>
      <c r="B1199">
        <v>1</v>
      </c>
      <c r="C1199">
        <v>51</v>
      </c>
      <c r="D1199">
        <v>2</v>
      </c>
      <c r="E1199">
        <v>2</v>
      </c>
      <c r="G1199">
        <v>2</v>
      </c>
      <c r="H1199">
        <v>2</v>
      </c>
      <c r="I1199">
        <v>1</v>
      </c>
      <c r="J1199">
        <v>37</v>
      </c>
      <c r="K1199">
        <v>0.96</v>
      </c>
      <c r="L1199">
        <v>239</v>
      </c>
      <c r="M1199">
        <v>6.18</v>
      </c>
      <c r="N1199">
        <v>47</v>
      </c>
      <c r="O1199" s="1">
        <v>1.2194594594594594</v>
      </c>
      <c r="P1199" s="2">
        <v>35.212517434346147</v>
      </c>
      <c r="Q1199" s="1">
        <v>0.91362207397222439</v>
      </c>
      <c r="R1199">
        <v>1</v>
      </c>
      <c r="S1199">
        <v>2</v>
      </c>
      <c r="U1199">
        <v>7</v>
      </c>
      <c r="V1199">
        <v>4</v>
      </c>
      <c r="W1199">
        <v>0</v>
      </c>
      <c r="X1199">
        <v>3</v>
      </c>
      <c r="Y1199">
        <v>3</v>
      </c>
      <c r="Z1199">
        <v>1</v>
      </c>
      <c r="AB1199">
        <v>0</v>
      </c>
      <c r="AC1199">
        <v>0</v>
      </c>
      <c r="AD1199">
        <v>1</v>
      </c>
      <c r="AE1199">
        <v>2</v>
      </c>
      <c r="AG1199" s="1">
        <f t="shared" si="18"/>
        <v>0.25945945945945947</v>
      </c>
    </row>
    <row r="1200" spans="1:33">
      <c r="A1200">
        <v>80743</v>
      </c>
      <c r="B1200">
        <v>1</v>
      </c>
      <c r="C1200">
        <v>70</v>
      </c>
      <c r="D1200">
        <v>3</v>
      </c>
      <c r="E1200">
        <v>1</v>
      </c>
      <c r="F1200">
        <v>2</v>
      </c>
      <c r="G1200">
        <v>1</v>
      </c>
      <c r="H1200">
        <v>4</v>
      </c>
      <c r="I1200">
        <v>1</v>
      </c>
      <c r="J1200">
        <v>105</v>
      </c>
      <c r="K1200">
        <v>2.72</v>
      </c>
      <c r="L1200">
        <v>296</v>
      </c>
      <c r="M1200">
        <v>7.65</v>
      </c>
      <c r="N1200">
        <v>114</v>
      </c>
      <c r="O1200" s="1">
        <v>2.9531428571428577</v>
      </c>
      <c r="P1200" s="2">
        <v>107.63739612769129</v>
      </c>
      <c r="Q1200" s="1">
        <v>2.7883211187363841</v>
      </c>
      <c r="R1200">
        <v>1</v>
      </c>
      <c r="S1200">
        <v>2</v>
      </c>
      <c r="U1200">
        <v>7</v>
      </c>
      <c r="V1200">
        <v>3</v>
      </c>
      <c r="W1200">
        <v>3</v>
      </c>
      <c r="X1200">
        <v>3</v>
      </c>
      <c r="Y1200">
        <v>3</v>
      </c>
      <c r="Z1200">
        <v>3</v>
      </c>
      <c r="AB1200">
        <v>0</v>
      </c>
      <c r="AC1200">
        <v>0</v>
      </c>
      <c r="AD1200">
        <v>1</v>
      </c>
      <c r="AE1200">
        <v>1</v>
      </c>
      <c r="AF1200">
        <v>2</v>
      </c>
      <c r="AG1200" s="1">
        <f t="shared" si="18"/>
        <v>0.23314285714285754</v>
      </c>
    </row>
    <row r="1201" spans="1:33">
      <c r="A1201">
        <v>80745</v>
      </c>
      <c r="B1201">
        <v>1</v>
      </c>
      <c r="C1201">
        <v>50</v>
      </c>
      <c r="D1201">
        <v>4</v>
      </c>
      <c r="E1201">
        <v>2</v>
      </c>
      <c r="G1201">
        <v>1</v>
      </c>
      <c r="H1201">
        <v>4</v>
      </c>
      <c r="I1201">
        <v>3</v>
      </c>
      <c r="J1201">
        <v>52</v>
      </c>
      <c r="K1201">
        <v>1.34</v>
      </c>
      <c r="L1201">
        <v>167</v>
      </c>
      <c r="M1201">
        <v>4.32</v>
      </c>
      <c r="N1201">
        <v>53</v>
      </c>
      <c r="O1201" s="1">
        <v>1.3657692307692311</v>
      </c>
      <c r="P1201" s="2">
        <v>56.403379122105314</v>
      </c>
      <c r="Q1201" s="1">
        <v>1.4534716927619447</v>
      </c>
      <c r="R1201">
        <v>1</v>
      </c>
      <c r="S1201">
        <v>2</v>
      </c>
      <c r="U1201">
        <v>7</v>
      </c>
      <c r="V1201">
        <v>2</v>
      </c>
      <c r="W1201">
        <v>1</v>
      </c>
      <c r="AA1201">
        <v>1</v>
      </c>
      <c r="AB1201">
        <v>0</v>
      </c>
      <c r="AC1201">
        <v>0</v>
      </c>
      <c r="AD1201">
        <v>1</v>
      </c>
      <c r="AE1201">
        <v>2</v>
      </c>
      <c r="AG1201" s="1">
        <f t="shared" si="18"/>
        <v>2.5769230769230989E-2</v>
      </c>
    </row>
    <row r="1202" spans="1:33">
      <c r="A1202">
        <v>80754</v>
      </c>
      <c r="B1202">
        <v>1</v>
      </c>
      <c r="C1202">
        <v>67</v>
      </c>
      <c r="D1202">
        <v>1</v>
      </c>
      <c r="E1202">
        <v>2</v>
      </c>
      <c r="G1202">
        <v>2</v>
      </c>
      <c r="H1202">
        <v>3</v>
      </c>
      <c r="I1202">
        <v>1</v>
      </c>
      <c r="J1202">
        <v>47</v>
      </c>
      <c r="K1202">
        <v>1.22</v>
      </c>
      <c r="L1202">
        <v>214</v>
      </c>
      <c r="M1202">
        <v>5.53</v>
      </c>
      <c r="N1202">
        <v>48</v>
      </c>
      <c r="O1202" s="1">
        <v>1.2459574468085106</v>
      </c>
      <c r="P1202" s="2">
        <v>42.092829623335206</v>
      </c>
      <c r="Q1202" s="1">
        <v>1.0926223859674244</v>
      </c>
      <c r="R1202">
        <v>1</v>
      </c>
      <c r="S1202">
        <v>2</v>
      </c>
      <c r="U1202">
        <v>6</v>
      </c>
      <c r="V1202">
        <v>3</v>
      </c>
      <c r="W1202">
        <v>3</v>
      </c>
      <c r="X1202">
        <v>3</v>
      </c>
      <c r="Y1202">
        <v>3</v>
      </c>
      <c r="Z1202">
        <v>3</v>
      </c>
      <c r="AB1202">
        <v>0</v>
      </c>
      <c r="AC1202">
        <v>0</v>
      </c>
      <c r="AD1202">
        <v>2</v>
      </c>
      <c r="AE1202">
        <v>1</v>
      </c>
      <c r="AF1202">
        <v>1</v>
      </c>
      <c r="AG1202" s="1">
        <f t="shared" si="18"/>
        <v>2.5957446808510642E-2</v>
      </c>
    </row>
    <row r="1203" spans="1:33">
      <c r="A1203">
        <v>80761</v>
      </c>
      <c r="B1203">
        <v>1</v>
      </c>
      <c r="C1203">
        <v>23</v>
      </c>
      <c r="D1203">
        <v>2</v>
      </c>
      <c r="E1203">
        <v>2</v>
      </c>
      <c r="G1203">
        <v>2</v>
      </c>
      <c r="H1203">
        <v>2</v>
      </c>
      <c r="I1203">
        <v>5</v>
      </c>
      <c r="J1203">
        <v>61</v>
      </c>
      <c r="K1203">
        <v>1.58</v>
      </c>
      <c r="L1203">
        <v>171</v>
      </c>
      <c r="M1203">
        <v>4.42</v>
      </c>
      <c r="N1203">
        <v>64</v>
      </c>
      <c r="O1203" s="1">
        <v>1.657704918032787</v>
      </c>
      <c r="P1203" s="2">
        <v>61.656294838851494</v>
      </c>
      <c r="Q1203" s="1">
        <v>1.5969991122194322</v>
      </c>
      <c r="R1203">
        <v>1</v>
      </c>
      <c r="U1203">
        <v>8</v>
      </c>
      <c r="V1203">
        <v>3</v>
      </c>
      <c r="W1203">
        <v>3</v>
      </c>
      <c r="X1203">
        <v>2</v>
      </c>
      <c r="Y1203">
        <v>3</v>
      </c>
      <c r="Z1203">
        <v>3</v>
      </c>
      <c r="AA1203">
        <v>0</v>
      </c>
      <c r="AB1203">
        <v>0</v>
      </c>
      <c r="AC1203">
        <v>0</v>
      </c>
      <c r="AD1203">
        <v>1</v>
      </c>
      <c r="AE1203">
        <v>2</v>
      </c>
      <c r="AG1203" s="1">
        <f t="shared" si="18"/>
        <v>7.7704918032786896E-2</v>
      </c>
    </row>
    <row r="1204" spans="1:33">
      <c r="A1204">
        <v>80765</v>
      </c>
      <c r="B1204">
        <v>1</v>
      </c>
      <c r="C1204">
        <v>37</v>
      </c>
      <c r="D1204">
        <v>6</v>
      </c>
      <c r="E1204">
        <v>2</v>
      </c>
      <c r="G1204">
        <v>2</v>
      </c>
      <c r="H1204">
        <v>5</v>
      </c>
      <c r="I1204">
        <v>1</v>
      </c>
      <c r="J1204">
        <v>37</v>
      </c>
      <c r="K1204">
        <v>0.96</v>
      </c>
      <c r="L1204">
        <v>229</v>
      </c>
      <c r="M1204">
        <v>5.92</v>
      </c>
      <c r="N1204">
        <v>39</v>
      </c>
      <c r="O1204" s="1">
        <v>1.0118918918918918</v>
      </c>
      <c r="P1204" s="2">
        <v>36.61770099913241</v>
      </c>
      <c r="Q1204" s="1">
        <v>0.95008089078830038</v>
      </c>
      <c r="R1204">
        <v>2</v>
      </c>
      <c r="U1204">
        <v>12</v>
      </c>
      <c r="V1204">
        <v>1</v>
      </c>
      <c r="W1204">
        <v>3</v>
      </c>
      <c r="X1204">
        <v>3</v>
      </c>
      <c r="Y1204">
        <v>3</v>
      </c>
      <c r="Z1204">
        <v>3</v>
      </c>
      <c r="AA1204">
        <v>0</v>
      </c>
      <c r="AB1204">
        <v>0</v>
      </c>
      <c r="AC1204">
        <v>0</v>
      </c>
      <c r="AD1204">
        <v>1</v>
      </c>
      <c r="AE1204">
        <v>2</v>
      </c>
      <c r="AG1204" s="1">
        <f t="shared" si="18"/>
        <v>5.1891891891891806E-2</v>
      </c>
    </row>
    <row r="1205" spans="1:33">
      <c r="A1205">
        <v>80769</v>
      </c>
      <c r="B1205">
        <v>1</v>
      </c>
      <c r="C1205">
        <v>61</v>
      </c>
      <c r="D1205">
        <v>3</v>
      </c>
      <c r="E1205">
        <v>2</v>
      </c>
      <c r="G1205">
        <v>1</v>
      </c>
      <c r="H1205">
        <v>5</v>
      </c>
      <c r="I1205">
        <v>1</v>
      </c>
      <c r="J1205">
        <v>59</v>
      </c>
      <c r="K1205">
        <v>1.53</v>
      </c>
      <c r="L1205">
        <v>135</v>
      </c>
      <c r="M1205">
        <v>3.49</v>
      </c>
      <c r="N1205">
        <v>60</v>
      </c>
      <c r="O1205" s="1">
        <v>1.5559322033898304</v>
      </c>
      <c r="P1205" s="2">
        <v>58.65424242928988</v>
      </c>
      <c r="Q1205" s="1">
        <v>1.5210337443527715</v>
      </c>
      <c r="R1205">
        <v>1</v>
      </c>
      <c r="S1205">
        <v>2</v>
      </c>
      <c r="U1205">
        <v>8</v>
      </c>
      <c r="V1205">
        <v>2</v>
      </c>
      <c r="W1205">
        <v>3</v>
      </c>
      <c r="X1205">
        <v>3</v>
      </c>
      <c r="Y1205">
        <v>3</v>
      </c>
      <c r="Z1205">
        <v>3</v>
      </c>
      <c r="AB1205">
        <v>0</v>
      </c>
      <c r="AC1205">
        <v>0</v>
      </c>
      <c r="AD1205">
        <v>1</v>
      </c>
      <c r="AE1205">
        <v>2</v>
      </c>
      <c r="AG1205" s="1">
        <f t="shared" si="18"/>
        <v>2.5932203389830377E-2</v>
      </c>
    </row>
    <row r="1206" spans="1:33">
      <c r="A1206">
        <v>80770</v>
      </c>
      <c r="B1206">
        <v>1</v>
      </c>
      <c r="C1206">
        <v>69</v>
      </c>
      <c r="D1206">
        <v>4</v>
      </c>
      <c r="E1206">
        <v>2</v>
      </c>
      <c r="G1206">
        <v>1</v>
      </c>
      <c r="H1206">
        <v>2</v>
      </c>
      <c r="I1206">
        <v>1</v>
      </c>
      <c r="J1206">
        <v>81</v>
      </c>
      <c r="K1206">
        <v>2.09</v>
      </c>
      <c r="L1206">
        <v>170</v>
      </c>
      <c r="M1206">
        <v>4.4000000000000004</v>
      </c>
      <c r="N1206">
        <v>81</v>
      </c>
      <c r="O1206" s="1">
        <v>2.09</v>
      </c>
      <c r="P1206" s="2">
        <v>80.731273688250837</v>
      </c>
      <c r="Q1206" s="1">
        <v>2.0830661976351141</v>
      </c>
      <c r="R1206">
        <v>1</v>
      </c>
      <c r="S1206">
        <v>2</v>
      </c>
      <c r="U1206">
        <v>8</v>
      </c>
      <c r="V1206">
        <v>4</v>
      </c>
      <c r="W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2</v>
      </c>
      <c r="AG1206" s="1">
        <f t="shared" si="18"/>
        <v>0</v>
      </c>
    </row>
    <row r="1207" spans="1:33">
      <c r="A1207">
        <v>80771</v>
      </c>
      <c r="B1207">
        <v>1</v>
      </c>
      <c r="C1207">
        <v>59</v>
      </c>
      <c r="D1207">
        <v>2</v>
      </c>
      <c r="E1207">
        <v>1</v>
      </c>
      <c r="F1207">
        <v>1</v>
      </c>
      <c r="G1207">
        <v>1</v>
      </c>
      <c r="H1207">
        <v>5</v>
      </c>
      <c r="I1207">
        <v>3</v>
      </c>
      <c r="J1207">
        <v>36</v>
      </c>
      <c r="K1207">
        <v>0.93</v>
      </c>
      <c r="L1207">
        <v>161</v>
      </c>
      <c r="M1207">
        <v>4.16</v>
      </c>
      <c r="N1207">
        <v>33</v>
      </c>
      <c r="O1207" s="1">
        <v>0.85250000000000004</v>
      </c>
      <c r="P1207" s="2">
        <v>43.583825888569613</v>
      </c>
      <c r="Q1207" s="1">
        <v>1.1259155021213818</v>
      </c>
      <c r="R1207">
        <v>2</v>
      </c>
      <c r="S1207">
        <v>2</v>
      </c>
      <c r="U1207">
        <v>15</v>
      </c>
      <c r="V1207">
        <v>4</v>
      </c>
      <c r="W1207">
        <v>3</v>
      </c>
      <c r="X1207">
        <v>3</v>
      </c>
      <c r="Y1207">
        <v>3</v>
      </c>
      <c r="Z1207">
        <v>3</v>
      </c>
      <c r="AA1207">
        <v>7</v>
      </c>
      <c r="AB1207">
        <v>2</v>
      </c>
      <c r="AC1207">
        <v>0</v>
      </c>
      <c r="AD1207">
        <v>1</v>
      </c>
      <c r="AE1207">
        <v>1</v>
      </c>
      <c r="AF1207">
        <v>2</v>
      </c>
      <c r="AG1207" s="1">
        <f t="shared" si="18"/>
        <v>-7.7500000000000013E-2</v>
      </c>
    </row>
    <row r="1208" spans="1:33">
      <c r="A1208">
        <v>80772</v>
      </c>
      <c r="B1208">
        <v>1</v>
      </c>
      <c r="C1208">
        <v>36</v>
      </c>
      <c r="D1208">
        <v>3</v>
      </c>
      <c r="E1208">
        <v>2</v>
      </c>
      <c r="G1208">
        <v>1</v>
      </c>
      <c r="H1208">
        <v>3</v>
      </c>
      <c r="I1208">
        <v>5</v>
      </c>
      <c r="J1208">
        <v>58</v>
      </c>
      <c r="K1208">
        <v>1.5</v>
      </c>
      <c r="L1208">
        <v>140</v>
      </c>
      <c r="M1208">
        <v>3.62</v>
      </c>
      <c r="N1208">
        <v>64</v>
      </c>
      <c r="O1208" s="1">
        <v>1.6551724137931034</v>
      </c>
      <c r="P1208" s="2">
        <v>60.22775900563655</v>
      </c>
      <c r="Q1208" s="1">
        <v>1.5576144570423245</v>
      </c>
      <c r="R1208">
        <v>2</v>
      </c>
      <c r="U1208">
        <v>6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1</v>
      </c>
      <c r="AB1208">
        <v>0</v>
      </c>
      <c r="AC1208">
        <v>0</v>
      </c>
      <c r="AD1208">
        <v>1</v>
      </c>
      <c r="AE1208">
        <v>1</v>
      </c>
      <c r="AF1208">
        <v>2</v>
      </c>
      <c r="AG1208" s="1">
        <f t="shared" si="18"/>
        <v>0.15517241379310343</v>
      </c>
    </row>
    <row r="1209" spans="1:33">
      <c r="A1209">
        <v>80778</v>
      </c>
      <c r="B1209">
        <v>1</v>
      </c>
      <c r="C1209">
        <v>32</v>
      </c>
      <c r="D1209">
        <v>6</v>
      </c>
      <c r="E1209">
        <v>2</v>
      </c>
      <c r="G1209">
        <v>2</v>
      </c>
      <c r="H1209">
        <v>5</v>
      </c>
      <c r="I1209">
        <v>5</v>
      </c>
      <c r="J1209">
        <v>40</v>
      </c>
      <c r="K1209">
        <v>1.03</v>
      </c>
      <c r="L1209">
        <v>186</v>
      </c>
      <c r="M1209">
        <v>4.8099999999999996</v>
      </c>
      <c r="N1209">
        <v>38</v>
      </c>
      <c r="O1209" s="1">
        <v>0.97850000000000004</v>
      </c>
      <c r="P1209" s="2">
        <v>43.138542340930357</v>
      </c>
      <c r="Q1209" s="1">
        <v>1.1108174652789566</v>
      </c>
      <c r="R1209">
        <v>2</v>
      </c>
      <c r="U1209">
        <v>15</v>
      </c>
      <c r="V1209">
        <v>2</v>
      </c>
      <c r="W1209">
        <v>2</v>
      </c>
      <c r="AA1209">
        <v>7</v>
      </c>
      <c r="AB1209">
        <v>0</v>
      </c>
      <c r="AC1209">
        <v>0</v>
      </c>
      <c r="AD1209">
        <v>1</v>
      </c>
      <c r="AE1209">
        <v>1</v>
      </c>
      <c r="AF1209">
        <v>2</v>
      </c>
      <c r="AG1209" s="1">
        <f t="shared" si="18"/>
        <v>-5.149999999999999E-2</v>
      </c>
    </row>
    <row r="1210" spans="1:33">
      <c r="A1210">
        <v>80793</v>
      </c>
      <c r="B1210">
        <v>1</v>
      </c>
      <c r="C1210">
        <v>41</v>
      </c>
      <c r="D1210">
        <v>3</v>
      </c>
      <c r="E1210">
        <v>2</v>
      </c>
      <c r="G1210">
        <v>1</v>
      </c>
      <c r="H1210">
        <v>5</v>
      </c>
      <c r="I1210">
        <v>1</v>
      </c>
      <c r="J1210">
        <v>42</v>
      </c>
      <c r="K1210">
        <v>1.0900000000000001</v>
      </c>
      <c r="L1210">
        <v>165</v>
      </c>
      <c r="M1210">
        <v>4.2699999999999996</v>
      </c>
      <c r="N1210">
        <v>38</v>
      </c>
      <c r="O1210" s="1">
        <v>0.98619047619047628</v>
      </c>
      <c r="P1210" s="2">
        <v>45.585812358439867</v>
      </c>
      <c r="Q1210" s="1">
        <v>1.183060368349987</v>
      </c>
      <c r="R1210">
        <v>2</v>
      </c>
      <c r="S1210">
        <v>2</v>
      </c>
      <c r="U1210">
        <v>15</v>
      </c>
      <c r="V1210">
        <v>3</v>
      </c>
      <c r="W1210">
        <v>2</v>
      </c>
      <c r="X1210">
        <v>3</v>
      </c>
      <c r="Y1210">
        <v>3</v>
      </c>
      <c r="Z1210">
        <v>2</v>
      </c>
      <c r="AA1210">
        <v>1</v>
      </c>
      <c r="AB1210">
        <v>0</v>
      </c>
      <c r="AC1210">
        <v>0</v>
      </c>
      <c r="AD1210">
        <v>1</v>
      </c>
      <c r="AE1210">
        <v>1</v>
      </c>
      <c r="AF1210">
        <v>2</v>
      </c>
      <c r="AG1210" s="1">
        <f t="shared" si="18"/>
        <v>-0.1038095238095238</v>
      </c>
    </row>
    <row r="1211" spans="1:33">
      <c r="A1211">
        <v>80794</v>
      </c>
      <c r="B1211">
        <v>1</v>
      </c>
      <c r="C1211">
        <v>58</v>
      </c>
      <c r="D1211">
        <v>3</v>
      </c>
      <c r="E1211">
        <v>2</v>
      </c>
      <c r="G1211">
        <v>1</v>
      </c>
      <c r="H1211">
        <v>5</v>
      </c>
      <c r="I1211">
        <v>6</v>
      </c>
      <c r="J1211">
        <v>43</v>
      </c>
      <c r="K1211">
        <v>1.1100000000000001</v>
      </c>
      <c r="L1211">
        <v>173</v>
      </c>
      <c r="M1211">
        <v>4.47</v>
      </c>
      <c r="N1211">
        <v>51</v>
      </c>
      <c r="O1211" s="1">
        <v>1.3165116279069768</v>
      </c>
      <c r="P1211" s="2">
        <v>47.75352291557833</v>
      </c>
      <c r="Q1211" s="1">
        <v>1.2327072194486499</v>
      </c>
      <c r="R1211">
        <v>1</v>
      </c>
      <c r="S1211">
        <v>2</v>
      </c>
      <c r="U1211">
        <v>15</v>
      </c>
      <c r="V1211">
        <v>1</v>
      </c>
      <c r="W1211">
        <v>0</v>
      </c>
      <c r="X1211">
        <v>3</v>
      </c>
      <c r="Y1211">
        <v>3</v>
      </c>
      <c r="Z1211">
        <v>2</v>
      </c>
      <c r="AA1211">
        <v>2</v>
      </c>
      <c r="AB1211">
        <v>0</v>
      </c>
      <c r="AC1211">
        <v>0</v>
      </c>
      <c r="AD1211">
        <v>1</v>
      </c>
      <c r="AE1211">
        <v>1</v>
      </c>
      <c r="AF1211">
        <v>2</v>
      </c>
      <c r="AG1211" s="1">
        <f t="shared" si="18"/>
        <v>0.20651162790697675</v>
      </c>
    </row>
    <row r="1212" spans="1:33">
      <c r="A1212">
        <v>80798</v>
      </c>
      <c r="B1212">
        <v>1</v>
      </c>
      <c r="C1212">
        <v>29</v>
      </c>
      <c r="D1212">
        <v>7</v>
      </c>
      <c r="E1212">
        <v>1</v>
      </c>
      <c r="F1212">
        <v>1</v>
      </c>
      <c r="G1212">
        <v>1</v>
      </c>
      <c r="H1212">
        <v>5</v>
      </c>
      <c r="I1212">
        <v>1</v>
      </c>
      <c r="J1212">
        <v>27</v>
      </c>
      <c r="K1212">
        <v>0.7</v>
      </c>
      <c r="L1212">
        <v>165</v>
      </c>
      <c r="M1212">
        <v>4.2699999999999996</v>
      </c>
      <c r="N1212">
        <v>34</v>
      </c>
      <c r="O1212" s="1">
        <v>0.88148148148148142</v>
      </c>
      <c r="P1212" s="2">
        <v>27.042450553484041</v>
      </c>
      <c r="Q1212" s="1">
        <v>0.7011005699051418</v>
      </c>
      <c r="R1212">
        <v>1</v>
      </c>
      <c r="U1212">
        <v>8</v>
      </c>
      <c r="V1212">
        <v>3</v>
      </c>
      <c r="W1212">
        <v>3</v>
      </c>
      <c r="X1212">
        <v>3</v>
      </c>
      <c r="Y1212">
        <v>3</v>
      </c>
      <c r="Z1212">
        <v>3</v>
      </c>
      <c r="AA1212">
        <v>3</v>
      </c>
      <c r="AB1212">
        <v>8</v>
      </c>
      <c r="AC1212">
        <v>2</v>
      </c>
      <c r="AD1212">
        <v>1</v>
      </c>
      <c r="AE1212">
        <v>1</v>
      </c>
      <c r="AF1212">
        <v>2</v>
      </c>
      <c r="AG1212" s="1">
        <f t="shared" si="18"/>
        <v>0.18148148148148147</v>
      </c>
    </row>
    <row r="1213" spans="1:33">
      <c r="A1213">
        <v>80800</v>
      </c>
      <c r="B1213">
        <v>1</v>
      </c>
      <c r="C1213">
        <v>71</v>
      </c>
      <c r="D1213">
        <v>4</v>
      </c>
      <c r="E1213">
        <v>2</v>
      </c>
      <c r="G1213">
        <v>1</v>
      </c>
      <c r="H1213">
        <v>5</v>
      </c>
      <c r="I1213">
        <v>1</v>
      </c>
      <c r="J1213">
        <v>55</v>
      </c>
      <c r="K1213">
        <v>1.42</v>
      </c>
      <c r="L1213">
        <v>173</v>
      </c>
      <c r="M1213">
        <v>4.47</v>
      </c>
      <c r="N1213">
        <v>58</v>
      </c>
      <c r="O1213" s="1">
        <v>1.4974545454545454</v>
      </c>
      <c r="P1213" s="2">
        <v>54.799072943606014</v>
      </c>
      <c r="Q1213" s="1">
        <v>1.4148124287258279</v>
      </c>
      <c r="R1213">
        <v>1</v>
      </c>
      <c r="S1213">
        <v>2</v>
      </c>
      <c r="U1213">
        <v>15</v>
      </c>
      <c r="V1213">
        <v>3</v>
      </c>
      <c r="W1213">
        <v>2</v>
      </c>
      <c r="X1213">
        <v>3</v>
      </c>
      <c r="Y1213">
        <v>3</v>
      </c>
      <c r="Z1213">
        <v>2</v>
      </c>
      <c r="AA1213">
        <v>3</v>
      </c>
      <c r="AB1213">
        <v>1</v>
      </c>
      <c r="AC1213">
        <v>0</v>
      </c>
      <c r="AD1213">
        <v>1</v>
      </c>
      <c r="AE1213">
        <v>1</v>
      </c>
      <c r="AF1213">
        <v>2</v>
      </c>
      <c r="AG1213" s="1">
        <f t="shared" si="18"/>
        <v>7.7454545454545443E-2</v>
      </c>
    </row>
    <row r="1214" spans="1:33">
      <c r="A1214">
        <v>80810</v>
      </c>
      <c r="B1214">
        <v>1</v>
      </c>
      <c r="C1214">
        <v>56</v>
      </c>
      <c r="D1214">
        <v>1</v>
      </c>
      <c r="E1214">
        <v>2</v>
      </c>
      <c r="G1214">
        <v>1</v>
      </c>
      <c r="H1214">
        <v>3</v>
      </c>
      <c r="I1214">
        <v>5</v>
      </c>
      <c r="J1214">
        <v>49</v>
      </c>
      <c r="K1214">
        <v>1.27</v>
      </c>
      <c r="L1214">
        <v>246</v>
      </c>
      <c r="M1214">
        <v>6.36</v>
      </c>
      <c r="N1214">
        <v>55</v>
      </c>
      <c r="O1214" s="1">
        <v>1.4255102040816325</v>
      </c>
      <c r="P1214" s="2">
        <v>50.537165553141278</v>
      </c>
      <c r="Q1214" s="1">
        <v>1.309840821479376</v>
      </c>
      <c r="R1214">
        <v>1</v>
      </c>
      <c r="S1214">
        <v>1</v>
      </c>
      <c r="T1214">
        <v>2</v>
      </c>
      <c r="U1214">
        <v>15</v>
      </c>
      <c r="V1214">
        <v>3</v>
      </c>
      <c r="W1214">
        <v>2</v>
      </c>
      <c r="X1214">
        <v>3</v>
      </c>
      <c r="Y1214">
        <v>3</v>
      </c>
      <c r="Z1214">
        <v>2</v>
      </c>
      <c r="AA1214">
        <v>2</v>
      </c>
      <c r="AB1214">
        <v>0</v>
      </c>
      <c r="AC1214">
        <v>6</v>
      </c>
      <c r="AD1214">
        <v>1</v>
      </c>
      <c r="AE1214">
        <v>2</v>
      </c>
      <c r="AG1214" s="1">
        <f t="shared" si="18"/>
        <v>0.15551020408163252</v>
      </c>
    </row>
    <row r="1215" spans="1:33">
      <c r="A1215">
        <v>80812</v>
      </c>
      <c r="B1215">
        <v>1</v>
      </c>
      <c r="C1215">
        <v>23</v>
      </c>
      <c r="D1215">
        <v>4</v>
      </c>
      <c r="E1215">
        <v>2</v>
      </c>
      <c r="G1215">
        <v>1</v>
      </c>
      <c r="H1215">
        <v>4</v>
      </c>
      <c r="I1215">
        <v>6</v>
      </c>
      <c r="J1215">
        <v>36</v>
      </c>
      <c r="K1215">
        <v>0.93</v>
      </c>
      <c r="L1215">
        <v>182</v>
      </c>
      <c r="M1215">
        <v>4.71</v>
      </c>
      <c r="N1215">
        <v>34</v>
      </c>
      <c r="O1215" s="1">
        <v>0.87833333333333341</v>
      </c>
      <c r="P1215" s="2">
        <v>36.257869365144103</v>
      </c>
      <c r="Q1215" s="1">
        <v>0.93666162526622265</v>
      </c>
      <c r="R1215">
        <v>2</v>
      </c>
      <c r="U1215">
        <v>14</v>
      </c>
      <c r="V1215">
        <v>3</v>
      </c>
      <c r="W1215">
        <v>3</v>
      </c>
      <c r="X1215">
        <v>3</v>
      </c>
      <c r="Y1215">
        <v>3</v>
      </c>
      <c r="Z1215">
        <v>3</v>
      </c>
      <c r="AA1215">
        <v>5</v>
      </c>
      <c r="AB1215">
        <v>3</v>
      </c>
      <c r="AC1215">
        <v>0</v>
      </c>
      <c r="AD1215">
        <v>1</v>
      </c>
      <c r="AE1215">
        <v>2</v>
      </c>
      <c r="AG1215" s="1">
        <f t="shared" si="18"/>
        <v>-5.1666666666666639E-2</v>
      </c>
    </row>
    <row r="1216" spans="1:33">
      <c r="A1216">
        <v>80814</v>
      </c>
      <c r="B1216">
        <v>1</v>
      </c>
      <c r="C1216">
        <v>56</v>
      </c>
      <c r="D1216">
        <v>3</v>
      </c>
      <c r="E1216">
        <v>1</v>
      </c>
      <c r="F1216">
        <v>2</v>
      </c>
      <c r="G1216">
        <v>1</v>
      </c>
      <c r="H1216">
        <v>4</v>
      </c>
      <c r="I1216">
        <v>1</v>
      </c>
      <c r="J1216">
        <v>79</v>
      </c>
      <c r="K1216">
        <v>2.04</v>
      </c>
      <c r="L1216">
        <v>165</v>
      </c>
      <c r="M1216">
        <v>4.2699999999999996</v>
      </c>
      <c r="N1216">
        <v>83</v>
      </c>
      <c r="O1216" s="1">
        <v>2.1432911392405063</v>
      </c>
      <c r="P1216" s="2">
        <v>82.245125544710234</v>
      </c>
      <c r="Q1216" s="1">
        <v>2.1237981786228972</v>
      </c>
      <c r="R1216">
        <v>2</v>
      </c>
      <c r="S1216">
        <v>2</v>
      </c>
      <c r="U1216">
        <v>15</v>
      </c>
      <c r="V1216">
        <v>3</v>
      </c>
      <c r="W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2</v>
      </c>
      <c r="AG1216" s="1">
        <f t="shared" si="18"/>
        <v>0.10329113924050626</v>
      </c>
    </row>
    <row r="1217" spans="1:33">
      <c r="A1217">
        <v>80817</v>
      </c>
      <c r="B1217">
        <v>1</v>
      </c>
      <c r="C1217">
        <v>80</v>
      </c>
      <c r="D1217">
        <v>4</v>
      </c>
      <c r="E1217">
        <v>1</v>
      </c>
      <c r="F1217">
        <v>1</v>
      </c>
      <c r="G1217">
        <v>1</v>
      </c>
      <c r="H1217">
        <v>4</v>
      </c>
      <c r="I1217">
        <v>4</v>
      </c>
      <c r="J1217">
        <v>79</v>
      </c>
      <c r="K1217">
        <v>2.04</v>
      </c>
      <c r="L1217">
        <v>192</v>
      </c>
      <c r="M1217">
        <v>4.97</v>
      </c>
      <c r="N1217">
        <v>83</v>
      </c>
      <c r="O1217" s="1">
        <v>2.1432911392405063</v>
      </c>
      <c r="P1217" s="2">
        <v>83.334916058265648</v>
      </c>
      <c r="Q1217" s="1">
        <v>2.1519396045425561</v>
      </c>
      <c r="R1217">
        <v>2</v>
      </c>
      <c r="S1217">
        <v>2</v>
      </c>
      <c r="U1217">
        <v>8</v>
      </c>
      <c r="V1217">
        <v>3</v>
      </c>
      <c r="W1217">
        <v>3</v>
      </c>
      <c r="X1217">
        <v>3</v>
      </c>
      <c r="Y1217">
        <v>3</v>
      </c>
      <c r="Z1217">
        <v>2</v>
      </c>
      <c r="AB1217">
        <v>0</v>
      </c>
      <c r="AC1217">
        <v>1</v>
      </c>
      <c r="AD1217">
        <v>1</v>
      </c>
      <c r="AE1217">
        <v>1</v>
      </c>
      <c r="AF1217">
        <v>2</v>
      </c>
      <c r="AG1217" s="1">
        <f t="shared" si="18"/>
        <v>0.10329113924050626</v>
      </c>
    </row>
    <row r="1218" spans="1:33">
      <c r="A1218">
        <v>80821</v>
      </c>
      <c r="B1218">
        <v>1</v>
      </c>
      <c r="C1218">
        <v>38</v>
      </c>
      <c r="D1218">
        <v>2</v>
      </c>
      <c r="E1218">
        <v>2</v>
      </c>
      <c r="G1218">
        <v>2</v>
      </c>
      <c r="H1218">
        <v>3</v>
      </c>
      <c r="I1218">
        <v>1</v>
      </c>
      <c r="J1218">
        <v>72</v>
      </c>
      <c r="K1218">
        <v>1.86</v>
      </c>
      <c r="L1218">
        <v>271</v>
      </c>
      <c r="M1218">
        <v>7.01</v>
      </c>
      <c r="N1218">
        <v>79</v>
      </c>
      <c r="O1218" s="1">
        <v>2.0408333333333335</v>
      </c>
      <c r="P1218" s="2">
        <v>77.176041495157691</v>
      </c>
      <c r="Q1218" s="1">
        <v>1.9937144052915738</v>
      </c>
      <c r="R1218">
        <v>1</v>
      </c>
      <c r="U1218">
        <v>1</v>
      </c>
      <c r="V1218">
        <v>3</v>
      </c>
      <c r="W1218">
        <v>2</v>
      </c>
      <c r="X1218">
        <v>1</v>
      </c>
      <c r="Y1218">
        <v>1</v>
      </c>
      <c r="Z1218">
        <v>2</v>
      </c>
      <c r="AA1218">
        <v>1</v>
      </c>
      <c r="AB1218">
        <v>0</v>
      </c>
      <c r="AC1218">
        <v>0</v>
      </c>
      <c r="AD1218">
        <v>1</v>
      </c>
      <c r="AE1218">
        <v>2</v>
      </c>
      <c r="AG1218" s="1">
        <f t="shared" si="18"/>
        <v>0.1808333333333334</v>
      </c>
    </row>
    <row r="1219" spans="1:33">
      <c r="A1219">
        <v>80822</v>
      </c>
      <c r="B1219">
        <v>1</v>
      </c>
      <c r="C1219">
        <v>80</v>
      </c>
      <c r="D1219">
        <v>3</v>
      </c>
      <c r="E1219">
        <v>1</v>
      </c>
      <c r="F1219">
        <v>1</v>
      </c>
      <c r="G1219">
        <v>1</v>
      </c>
      <c r="H1219">
        <v>3</v>
      </c>
      <c r="I1219">
        <v>2</v>
      </c>
      <c r="J1219">
        <v>51</v>
      </c>
      <c r="K1219">
        <v>1.32</v>
      </c>
      <c r="L1219">
        <v>166</v>
      </c>
      <c r="M1219">
        <v>4.29</v>
      </c>
      <c r="N1219">
        <v>59</v>
      </c>
      <c r="O1219" s="1">
        <v>1.527058823529412</v>
      </c>
      <c r="P1219" s="2">
        <v>56.992872422234285</v>
      </c>
      <c r="Q1219" s="1">
        <v>1.4751096391637111</v>
      </c>
      <c r="R1219">
        <v>1</v>
      </c>
      <c r="S1219">
        <v>2</v>
      </c>
      <c r="U1219">
        <v>6</v>
      </c>
      <c r="V1219">
        <v>3</v>
      </c>
      <c r="W1219">
        <v>3</v>
      </c>
      <c r="X1219">
        <v>3</v>
      </c>
      <c r="Y1219">
        <v>3</v>
      </c>
      <c r="Z1219">
        <v>3</v>
      </c>
      <c r="AB1219">
        <v>3</v>
      </c>
      <c r="AC1219">
        <v>3</v>
      </c>
      <c r="AD1219">
        <v>2</v>
      </c>
      <c r="AE1219">
        <v>1</v>
      </c>
      <c r="AF1219">
        <v>2</v>
      </c>
      <c r="AG1219" s="1">
        <f t="shared" ref="AG1219:AG1282" si="19">O:O-K:K</f>
        <v>0.20705882352941196</v>
      </c>
    </row>
    <row r="1220" spans="1:33">
      <c r="A1220">
        <v>80825</v>
      </c>
      <c r="B1220">
        <v>1</v>
      </c>
      <c r="C1220">
        <v>30</v>
      </c>
      <c r="D1220">
        <v>3</v>
      </c>
      <c r="E1220">
        <v>1</v>
      </c>
      <c r="F1220">
        <v>1</v>
      </c>
      <c r="G1220">
        <v>1</v>
      </c>
      <c r="H1220">
        <v>3</v>
      </c>
      <c r="I1220">
        <v>1</v>
      </c>
      <c r="J1220">
        <v>44</v>
      </c>
      <c r="K1220">
        <v>1.1399999999999999</v>
      </c>
      <c r="L1220">
        <v>186</v>
      </c>
      <c r="M1220">
        <v>4.8099999999999996</v>
      </c>
      <c r="N1220">
        <v>41</v>
      </c>
      <c r="O1220" s="1">
        <v>1.0622727272727273</v>
      </c>
      <c r="P1220" s="2">
        <v>48.291273562055657</v>
      </c>
      <c r="Q1220" s="1">
        <v>1.2511829968350783</v>
      </c>
      <c r="R1220">
        <v>1</v>
      </c>
      <c r="U1220">
        <v>7</v>
      </c>
      <c r="V1220">
        <v>3</v>
      </c>
      <c r="W1220">
        <v>3</v>
      </c>
      <c r="X1220">
        <v>3</v>
      </c>
      <c r="Y1220">
        <v>3</v>
      </c>
      <c r="Z1220">
        <v>3</v>
      </c>
      <c r="AA1220">
        <v>2</v>
      </c>
      <c r="AB1220">
        <v>0</v>
      </c>
      <c r="AC1220">
        <v>2</v>
      </c>
      <c r="AD1220">
        <v>1</v>
      </c>
      <c r="AE1220">
        <v>1</v>
      </c>
      <c r="AF1220">
        <v>2</v>
      </c>
      <c r="AG1220" s="1">
        <f t="shared" si="19"/>
        <v>-7.7727272727272645E-2</v>
      </c>
    </row>
    <row r="1221" spans="1:33">
      <c r="A1221">
        <v>80826</v>
      </c>
      <c r="B1221">
        <v>1</v>
      </c>
      <c r="C1221">
        <v>33</v>
      </c>
      <c r="D1221">
        <v>3</v>
      </c>
      <c r="E1221">
        <v>2</v>
      </c>
      <c r="G1221">
        <v>1</v>
      </c>
      <c r="H1221">
        <v>4</v>
      </c>
      <c r="I1221">
        <v>1</v>
      </c>
      <c r="J1221">
        <v>27</v>
      </c>
      <c r="K1221">
        <v>0.7</v>
      </c>
      <c r="L1221">
        <v>153</v>
      </c>
      <c r="M1221">
        <v>3.96</v>
      </c>
      <c r="N1221">
        <v>31</v>
      </c>
      <c r="O1221" s="1">
        <v>0.8037037037037037</v>
      </c>
      <c r="P1221" s="2">
        <v>29.966480689277812</v>
      </c>
      <c r="Q1221" s="1">
        <v>0.77690875861090614</v>
      </c>
      <c r="R1221">
        <v>2</v>
      </c>
      <c r="U1221">
        <v>5</v>
      </c>
      <c r="V1221">
        <v>3</v>
      </c>
      <c r="W1221">
        <v>2</v>
      </c>
      <c r="X1221">
        <v>3</v>
      </c>
      <c r="Y1221">
        <v>3</v>
      </c>
      <c r="Z1221">
        <v>3</v>
      </c>
      <c r="AA1221">
        <v>4</v>
      </c>
      <c r="AB1221">
        <v>0</v>
      </c>
      <c r="AC1221">
        <v>8</v>
      </c>
      <c r="AD1221">
        <v>1</v>
      </c>
      <c r="AE1221">
        <v>2</v>
      </c>
      <c r="AG1221" s="1">
        <f t="shared" si="19"/>
        <v>0.10370370370370374</v>
      </c>
    </row>
    <row r="1222" spans="1:33">
      <c r="A1222">
        <v>80833</v>
      </c>
      <c r="B1222">
        <v>1</v>
      </c>
      <c r="C1222">
        <v>33</v>
      </c>
      <c r="D1222">
        <v>3</v>
      </c>
      <c r="E1222">
        <v>1</v>
      </c>
      <c r="F1222">
        <v>2</v>
      </c>
      <c r="G1222">
        <v>1</v>
      </c>
      <c r="H1222">
        <v>3</v>
      </c>
      <c r="I1222">
        <v>1</v>
      </c>
      <c r="J1222">
        <v>64</v>
      </c>
      <c r="K1222">
        <v>1.66</v>
      </c>
      <c r="L1222">
        <v>274</v>
      </c>
      <c r="M1222">
        <v>7.09</v>
      </c>
      <c r="N1222">
        <v>58</v>
      </c>
      <c r="O1222" s="1">
        <v>1.504375</v>
      </c>
      <c r="P1222" s="2">
        <v>67.019522034908363</v>
      </c>
      <c r="Q1222" s="1">
        <v>1.7383188527804356</v>
      </c>
      <c r="R1222">
        <v>1</v>
      </c>
      <c r="U1222">
        <v>9</v>
      </c>
      <c r="V1222">
        <v>3</v>
      </c>
      <c r="W1222">
        <v>2</v>
      </c>
      <c r="AA1222">
        <v>0</v>
      </c>
      <c r="AB1222">
        <v>0</v>
      </c>
      <c r="AC1222">
        <v>8</v>
      </c>
      <c r="AD1222">
        <v>1</v>
      </c>
      <c r="AE1222">
        <v>1</v>
      </c>
      <c r="AF1222">
        <v>2</v>
      </c>
      <c r="AG1222" s="1">
        <f t="shared" si="19"/>
        <v>-0.1556249999999999</v>
      </c>
    </row>
    <row r="1223" spans="1:33">
      <c r="A1223">
        <v>80841</v>
      </c>
      <c r="B1223">
        <v>1</v>
      </c>
      <c r="C1223">
        <v>80</v>
      </c>
      <c r="D1223">
        <v>3</v>
      </c>
      <c r="E1223">
        <v>1</v>
      </c>
      <c r="F1223">
        <v>1</v>
      </c>
      <c r="G1223">
        <v>1</v>
      </c>
      <c r="H1223">
        <v>3</v>
      </c>
      <c r="I1223">
        <v>1</v>
      </c>
      <c r="J1223">
        <v>42</v>
      </c>
      <c r="K1223">
        <v>1.0900000000000001</v>
      </c>
      <c r="L1223">
        <v>188</v>
      </c>
      <c r="M1223">
        <v>4.8600000000000003</v>
      </c>
      <c r="N1223">
        <v>43</v>
      </c>
      <c r="O1223" s="1">
        <v>1.115952380952381</v>
      </c>
      <c r="P1223" s="2">
        <v>43.980626419300762</v>
      </c>
      <c r="Q1223" s="1">
        <v>1.1414019713580437</v>
      </c>
      <c r="R1223">
        <v>1</v>
      </c>
      <c r="S1223">
        <v>2</v>
      </c>
      <c r="U1223">
        <v>7</v>
      </c>
      <c r="V1223">
        <v>1</v>
      </c>
      <c r="W1223">
        <v>2</v>
      </c>
      <c r="X1223">
        <v>3</v>
      </c>
      <c r="Y1223">
        <v>3</v>
      </c>
      <c r="Z1223">
        <v>2</v>
      </c>
      <c r="AA1223">
        <v>0</v>
      </c>
      <c r="AB1223">
        <v>2</v>
      </c>
      <c r="AC1223">
        <v>0</v>
      </c>
      <c r="AD1223">
        <v>1</v>
      </c>
      <c r="AE1223">
        <v>1</v>
      </c>
      <c r="AF1223">
        <v>2</v>
      </c>
      <c r="AG1223" s="1">
        <f t="shared" si="19"/>
        <v>2.5952380952380949E-2</v>
      </c>
    </row>
    <row r="1224" spans="1:33">
      <c r="A1224">
        <v>80847</v>
      </c>
      <c r="B1224">
        <v>1</v>
      </c>
      <c r="C1224">
        <v>42</v>
      </c>
      <c r="D1224">
        <v>3</v>
      </c>
      <c r="E1224">
        <v>2</v>
      </c>
      <c r="G1224">
        <v>1</v>
      </c>
      <c r="H1224">
        <v>4</v>
      </c>
      <c r="I1224">
        <v>1</v>
      </c>
      <c r="J1224">
        <v>27</v>
      </c>
      <c r="K1224">
        <v>0.7</v>
      </c>
      <c r="L1224">
        <v>232</v>
      </c>
      <c r="M1224">
        <v>6</v>
      </c>
      <c r="N1224">
        <v>34</v>
      </c>
      <c r="O1224" s="1">
        <v>0.88148148148148142</v>
      </c>
      <c r="P1224" s="2">
        <v>36.994165950153487</v>
      </c>
      <c r="Q1224" s="1">
        <v>0.95910800611509039</v>
      </c>
      <c r="R1224">
        <v>2</v>
      </c>
      <c r="S1224">
        <v>2</v>
      </c>
      <c r="U1224">
        <v>14</v>
      </c>
      <c r="V1224">
        <v>4</v>
      </c>
      <c r="W1224">
        <v>2</v>
      </c>
      <c r="X1224">
        <v>3</v>
      </c>
      <c r="Y1224">
        <v>3</v>
      </c>
      <c r="Z1224">
        <v>2</v>
      </c>
      <c r="AA1224">
        <v>1</v>
      </c>
      <c r="AB1224">
        <v>0</v>
      </c>
      <c r="AC1224">
        <v>1</v>
      </c>
      <c r="AD1224">
        <v>1</v>
      </c>
      <c r="AE1224">
        <v>1</v>
      </c>
      <c r="AF1224">
        <v>2</v>
      </c>
      <c r="AG1224" s="1">
        <f t="shared" si="19"/>
        <v>0.18148148148148147</v>
      </c>
    </row>
    <row r="1225" spans="1:33">
      <c r="A1225">
        <v>80858</v>
      </c>
      <c r="B1225">
        <v>1</v>
      </c>
      <c r="C1225">
        <v>65</v>
      </c>
      <c r="D1225">
        <v>3</v>
      </c>
      <c r="E1225">
        <v>1</v>
      </c>
      <c r="F1225">
        <v>1</v>
      </c>
      <c r="G1225">
        <v>1</v>
      </c>
      <c r="H1225">
        <v>5</v>
      </c>
      <c r="I1225">
        <v>1</v>
      </c>
      <c r="J1225">
        <v>62</v>
      </c>
      <c r="K1225">
        <v>1.6</v>
      </c>
      <c r="L1225">
        <v>235</v>
      </c>
      <c r="M1225">
        <v>6.08</v>
      </c>
      <c r="N1225">
        <v>58</v>
      </c>
      <c r="O1225" s="1">
        <v>1.4967741935483874</v>
      </c>
      <c r="P1225" s="2">
        <v>64.546632792274991</v>
      </c>
      <c r="Q1225" s="1">
        <v>1.6657195559296774</v>
      </c>
      <c r="R1225">
        <v>2</v>
      </c>
      <c r="S1225">
        <v>1</v>
      </c>
      <c r="T1225">
        <v>2</v>
      </c>
      <c r="U1225">
        <v>15</v>
      </c>
      <c r="V1225">
        <v>4</v>
      </c>
      <c r="W1225">
        <v>3</v>
      </c>
      <c r="X1225">
        <v>3</v>
      </c>
      <c r="Y1225">
        <v>3</v>
      </c>
      <c r="Z1225">
        <v>4</v>
      </c>
      <c r="AA1225">
        <v>2</v>
      </c>
      <c r="AB1225">
        <v>0</v>
      </c>
      <c r="AC1225">
        <v>3</v>
      </c>
      <c r="AD1225">
        <v>1</v>
      </c>
      <c r="AE1225">
        <v>1</v>
      </c>
      <c r="AF1225">
        <v>2</v>
      </c>
      <c r="AG1225" s="1">
        <f t="shared" si="19"/>
        <v>-0.10322580645161272</v>
      </c>
    </row>
    <row r="1226" spans="1:33">
      <c r="A1226">
        <v>80862</v>
      </c>
      <c r="B1226">
        <v>1</v>
      </c>
      <c r="C1226">
        <v>21</v>
      </c>
      <c r="D1226">
        <v>6</v>
      </c>
      <c r="E1226">
        <v>2</v>
      </c>
      <c r="G1226">
        <v>2</v>
      </c>
      <c r="H1226">
        <v>4</v>
      </c>
      <c r="I1226">
        <v>5</v>
      </c>
      <c r="J1226">
        <v>50</v>
      </c>
      <c r="K1226">
        <v>1.29</v>
      </c>
      <c r="L1226">
        <v>135</v>
      </c>
      <c r="M1226">
        <v>3.49</v>
      </c>
      <c r="N1226">
        <v>48</v>
      </c>
      <c r="O1226" s="1">
        <v>1.2383999999999999</v>
      </c>
      <c r="P1226" s="2">
        <v>49.244522291101703</v>
      </c>
      <c r="Q1226" s="1">
        <v>1.270508675110424</v>
      </c>
      <c r="R1226">
        <v>2</v>
      </c>
      <c r="U1226">
        <v>15</v>
      </c>
      <c r="V1226">
        <v>2</v>
      </c>
      <c r="W1226">
        <v>1</v>
      </c>
      <c r="X1226">
        <v>3</v>
      </c>
      <c r="Y1226">
        <v>3</v>
      </c>
      <c r="Z1226">
        <v>1</v>
      </c>
      <c r="AA1226">
        <v>1</v>
      </c>
      <c r="AB1226">
        <v>0</v>
      </c>
      <c r="AC1226">
        <v>0</v>
      </c>
      <c r="AD1226">
        <v>1</v>
      </c>
      <c r="AE1226">
        <v>1</v>
      </c>
      <c r="AF1226">
        <v>2</v>
      </c>
      <c r="AG1226" s="1">
        <f t="shared" si="19"/>
        <v>-5.160000000000009E-2</v>
      </c>
    </row>
    <row r="1227" spans="1:33">
      <c r="A1227">
        <v>80864</v>
      </c>
      <c r="B1227">
        <v>1</v>
      </c>
      <c r="C1227">
        <v>54</v>
      </c>
      <c r="D1227">
        <v>3</v>
      </c>
      <c r="E1227">
        <v>2</v>
      </c>
      <c r="G1227">
        <v>1</v>
      </c>
      <c r="H1227">
        <v>2</v>
      </c>
      <c r="I1227">
        <v>3</v>
      </c>
      <c r="J1227">
        <v>37</v>
      </c>
      <c r="K1227">
        <v>0.96</v>
      </c>
      <c r="L1227">
        <v>156</v>
      </c>
      <c r="M1227">
        <v>4.03</v>
      </c>
      <c r="N1227">
        <v>34</v>
      </c>
      <c r="O1227" s="1">
        <v>0.88216216216216214</v>
      </c>
      <c r="P1227" s="2">
        <v>41.239498818095925</v>
      </c>
      <c r="Q1227" s="1">
        <v>1.0699978071722185</v>
      </c>
      <c r="R1227">
        <v>2</v>
      </c>
      <c r="S1227">
        <v>2</v>
      </c>
      <c r="U1227">
        <v>2</v>
      </c>
      <c r="V1227">
        <v>3</v>
      </c>
      <c r="W1227">
        <v>3</v>
      </c>
      <c r="X1227">
        <v>3</v>
      </c>
      <c r="Y1227">
        <v>3</v>
      </c>
      <c r="Z1227">
        <v>3</v>
      </c>
      <c r="AB1227">
        <v>0</v>
      </c>
      <c r="AC1227">
        <v>0</v>
      </c>
      <c r="AD1227">
        <v>2</v>
      </c>
      <c r="AE1227">
        <v>1</v>
      </c>
      <c r="AF1227">
        <v>2</v>
      </c>
      <c r="AG1227" s="1">
        <f t="shared" si="19"/>
        <v>-7.783783783783782E-2</v>
      </c>
    </row>
    <row r="1228" spans="1:33">
      <c r="A1228">
        <v>80872</v>
      </c>
      <c r="B1228">
        <v>1</v>
      </c>
      <c r="C1228">
        <v>66</v>
      </c>
      <c r="D1228">
        <v>6</v>
      </c>
      <c r="E1228">
        <v>2</v>
      </c>
      <c r="G1228">
        <v>2</v>
      </c>
      <c r="H1228">
        <v>3</v>
      </c>
      <c r="I1228">
        <v>1</v>
      </c>
      <c r="J1228">
        <v>38</v>
      </c>
      <c r="K1228">
        <v>0.98</v>
      </c>
      <c r="L1228">
        <v>254</v>
      </c>
      <c r="M1228">
        <v>6.57</v>
      </c>
      <c r="N1228">
        <v>35</v>
      </c>
      <c r="O1228" s="1">
        <v>0.90263157894736834</v>
      </c>
      <c r="P1228" s="2">
        <v>38.777829451472805</v>
      </c>
      <c r="Q1228" s="1">
        <v>1.0000598121695619</v>
      </c>
      <c r="R1228">
        <v>1</v>
      </c>
      <c r="S1228">
        <v>2</v>
      </c>
      <c r="V1228">
        <v>4</v>
      </c>
      <c r="W1228">
        <v>0</v>
      </c>
      <c r="AA1228">
        <v>0</v>
      </c>
      <c r="AB1228">
        <v>0</v>
      </c>
      <c r="AC1228">
        <v>0</v>
      </c>
      <c r="AD1228">
        <v>2</v>
      </c>
      <c r="AE1228">
        <v>1</v>
      </c>
      <c r="AF1228">
        <v>2</v>
      </c>
      <c r="AG1228" s="1">
        <f t="shared" si="19"/>
        <v>-7.7368421052631642E-2</v>
      </c>
    </row>
    <row r="1229" spans="1:33">
      <c r="A1229">
        <v>80880</v>
      </c>
      <c r="B1229">
        <v>1</v>
      </c>
      <c r="C1229">
        <v>28</v>
      </c>
      <c r="D1229">
        <v>3</v>
      </c>
      <c r="E1229">
        <v>2</v>
      </c>
      <c r="G1229">
        <v>1</v>
      </c>
      <c r="H1229">
        <v>4</v>
      </c>
      <c r="I1229">
        <v>6</v>
      </c>
      <c r="J1229">
        <v>43</v>
      </c>
      <c r="K1229">
        <v>1.1100000000000001</v>
      </c>
      <c r="L1229">
        <v>147</v>
      </c>
      <c r="M1229">
        <v>3.8</v>
      </c>
      <c r="N1229">
        <v>49</v>
      </c>
      <c r="O1229" s="1">
        <v>1.2648837209302328</v>
      </c>
      <c r="P1229" s="2">
        <v>46.045774468613814</v>
      </c>
      <c r="Q1229" s="1">
        <v>1.1886234804688682</v>
      </c>
      <c r="R1229">
        <v>1</v>
      </c>
      <c r="U1229">
        <v>7</v>
      </c>
      <c r="V1229">
        <v>5</v>
      </c>
      <c r="W1229">
        <v>3</v>
      </c>
      <c r="X1229">
        <v>3</v>
      </c>
      <c r="Y1229">
        <v>3</v>
      </c>
      <c r="Z1229">
        <v>3</v>
      </c>
      <c r="AA1229">
        <v>7</v>
      </c>
      <c r="AB1229">
        <v>2</v>
      </c>
      <c r="AC1229">
        <v>15</v>
      </c>
      <c r="AD1229">
        <v>1</v>
      </c>
      <c r="AE1229">
        <v>1</v>
      </c>
      <c r="AF1229">
        <v>2</v>
      </c>
      <c r="AG1229" s="1">
        <f t="shared" si="19"/>
        <v>0.15488372093023273</v>
      </c>
    </row>
    <row r="1230" spans="1:33">
      <c r="A1230">
        <v>80884</v>
      </c>
      <c r="B1230">
        <v>1</v>
      </c>
      <c r="C1230">
        <v>60</v>
      </c>
      <c r="D1230">
        <v>4</v>
      </c>
      <c r="E1230">
        <v>2</v>
      </c>
      <c r="G1230">
        <v>1</v>
      </c>
      <c r="H1230">
        <v>2</v>
      </c>
      <c r="I1230">
        <v>4</v>
      </c>
      <c r="J1230">
        <v>49</v>
      </c>
      <c r="K1230">
        <v>1.27</v>
      </c>
      <c r="L1230">
        <v>164</v>
      </c>
      <c r="M1230">
        <v>4.24</v>
      </c>
      <c r="N1230">
        <v>45</v>
      </c>
      <c r="O1230" s="1">
        <v>1.1663265306122448</v>
      </c>
      <c r="P1230" s="2">
        <v>57.247254335659498</v>
      </c>
      <c r="Q1230" s="1">
        <v>1.4837553674752564</v>
      </c>
      <c r="R1230">
        <v>1</v>
      </c>
      <c r="S1230">
        <v>2</v>
      </c>
      <c r="U1230">
        <v>4</v>
      </c>
      <c r="V1230">
        <v>3</v>
      </c>
      <c r="W1230">
        <v>3</v>
      </c>
      <c r="X1230">
        <v>3</v>
      </c>
      <c r="Y1230">
        <v>3</v>
      </c>
      <c r="Z1230">
        <v>3</v>
      </c>
      <c r="AB1230">
        <v>0</v>
      </c>
      <c r="AC1230">
        <v>0</v>
      </c>
      <c r="AD1230">
        <v>2</v>
      </c>
      <c r="AE1230">
        <v>1</v>
      </c>
      <c r="AF1230">
        <v>2</v>
      </c>
      <c r="AG1230" s="1">
        <f t="shared" si="19"/>
        <v>-0.10367346938775523</v>
      </c>
    </row>
    <row r="1231" spans="1:33">
      <c r="A1231">
        <v>80885</v>
      </c>
      <c r="B1231">
        <v>1</v>
      </c>
      <c r="C1231">
        <v>32</v>
      </c>
      <c r="D1231">
        <v>2</v>
      </c>
      <c r="E1231">
        <v>2</v>
      </c>
      <c r="G1231">
        <v>1</v>
      </c>
      <c r="H1231">
        <v>5</v>
      </c>
      <c r="I1231">
        <v>3</v>
      </c>
      <c r="J1231">
        <v>57</v>
      </c>
      <c r="K1231">
        <v>1.47</v>
      </c>
      <c r="L1231">
        <v>262</v>
      </c>
      <c r="M1231">
        <v>6.78</v>
      </c>
      <c r="N1231">
        <v>56</v>
      </c>
      <c r="O1231" s="1">
        <v>1.4442105263157894</v>
      </c>
      <c r="P1231" s="2">
        <v>62.151988611710564</v>
      </c>
      <c r="Q1231" s="1">
        <v>1.602867074723062</v>
      </c>
      <c r="R1231">
        <v>2</v>
      </c>
      <c r="U1231">
        <v>3</v>
      </c>
      <c r="V1231">
        <v>2</v>
      </c>
      <c r="W1231">
        <v>2</v>
      </c>
      <c r="X1231">
        <v>3</v>
      </c>
      <c r="Y1231">
        <v>1</v>
      </c>
      <c r="Z1231">
        <v>1</v>
      </c>
      <c r="AA1231">
        <v>1</v>
      </c>
      <c r="AB1231">
        <v>5</v>
      </c>
      <c r="AC1231">
        <v>0</v>
      </c>
      <c r="AD1231">
        <v>1</v>
      </c>
      <c r="AE1231">
        <v>2</v>
      </c>
      <c r="AG1231" s="1">
        <f t="shared" si="19"/>
        <v>-2.5789473684210584E-2</v>
      </c>
    </row>
    <row r="1232" spans="1:33">
      <c r="A1232">
        <v>80889</v>
      </c>
      <c r="B1232">
        <v>1</v>
      </c>
      <c r="C1232">
        <v>80</v>
      </c>
      <c r="D1232">
        <v>3</v>
      </c>
      <c r="E1232">
        <v>1</v>
      </c>
      <c r="F1232">
        <v>2</v>
      </c>
      <c r="G1232">
        <v>1</v>
      </c>
      <c r="H1232">
        <v>5</v>
      </c>
      <c r="I1232">
        <v>1</v>
      </c>
      <c r="J1232">
        <v>32</v>
      </c>
      <c r="K1232">
        <v>0.83</v>
      </c>
      <c r="L1232">
        <v>201</v>
      </c>
      <c r="M1232">
        <v>5.2</v>
      </c>
      <c r="N1232">
        <v>38</v>
      </c>
      <c r="O1232" s="1">
        <v>0.98562499999999997</v>
      </c>
      <c r="P1232" s="2">
        <v>34.879649978621941</v>
      </c>
      <c r="Q1232" s="1">
        <v>0.90469092132050655</v>
      </c>
      <c r="R1232">
        <v>2</v>
      </c>
      <c r="S1232">
        <v>2</v>
      </c>
      <c r="U1232">
        <v>15</v>
      </c>
      <c r="V1232">
        <v>2</v>
      </c>
      <c r="W1232">
        <v>2</v>
      </c>
      <c r="X1232">
        <v>3</v>
      </c>
      <c r="Y1232">
        <v>3</v>
      </c>
      <c r="Z1232">
        <v>3</v>
      </c>
      <c r="AB1232">
        <v>1</v>
      </c>
      <c r="AC1232">
        <v>0</v>
      </c>
      <c r="AD1232">
        <v>2</v>
      </c>
      <c r="AE1232">
        <v>1</v>
      </c>
      <c r="AF1232">
        <v>2</v>
      </c>
      <c r="AG1232" s="1">
        <f t="shared" si="19"/>
        <v>0.15562500000000001</v>
      </c>
    </row>
    <row r="1233" spans="1:33">
      <c r="A1233">
        <v>80898</v>
      </c>
      <c r="B1233">
        <v>1</v>
      </c>
      <c r="C1233">
        <v>76</v>
      </c>
      <c r="D1233">
        <v>4</v>
      </c>
      <c r="E1233">
        <v>2</v>
      </c>
      <c r="G1233">
        <v>1</v>
      </c>
      <c r="H1233">
        <v>1</v>
      </c>
      <c r="I1233">
        <v>5</v>
      </c>
      <c r="J1233">
        <v>49</v>
      </c>
      <c r="K1233">
        <v>1.27</v>
      </c>
      <c r="L1233">
        <v>130</v>
      </c>
      <c r="M1233">
        <v>3.36</v>
      </c>
      <c r="N1233">
        <v>58</v>
      </c>
      <c r="O1233" s="1">
        <v>1.503265306122449</v>
      </c>
      <c r="P1233" s="2">
        <v>49.710045878968955</v>
      </c>
      <c r="Q1233" s="1">
        <v>1.2884032299242973</v>
      </c>
      <c r="R1233">
        <v>1</v>
      </c>
      <c r="S1233">
        <v>1</v>
      </c>
      <c r="T1233">
        <v>1</v>
      </c>
      <c r="U1233">
        <v>2</v>
      </c>
      <c r="V1233">
        <v>5</v>
      </c>
      <c r="W1233">
        <v>3</v>
      </c>
      <c r="X1233">
        <v>0</v>
      </c>
      <c r="Y1233">
        <v>3</v>
      </c>
      <c r="Z1233">
        <v>3</v>
      </c>
      <c r="AB1233">
        <v>0</v>
      </c>
      <c r="AC1233">
        <v>60</v>
      </c>
      <c r="AD1233">
        <v>1</v>
      </c>
      <c r="AE1233">
        <v>1</v>
      </c>
      <c r="AF1233">
        <v>2</v>
      </c>
      <c r="AG1233" s="1">
        <f t="shared" si="19"/>
        <v>0.233265306122449</v>
      </c>
    </row>
    <row r="1234" spans="1:33">
      <c r="A1234">
        <v>80900</v>
      </c>
      <c r="B1234">
        <v>1</v>
      </c>
      <c r="C1234">
        <v>66</v>
      </c>
      <c r="D1234">
        <v>1</v>
      </c>
      <c r="E1234">
        <v>1</v>
      </c>
      <c r="F1234">
        <v>1</v>
      </c>
      <c r="G1234">
        <v>1</v>
      </c>
      <c r="H1234">
        <v>4</v>
      </c>
      <c r="I1234">
        <v>3</v>
      </c>
      <c r="J1234">
        <v>43</v>
      </c>
      <c r="K1234">
        <v>1.1100000000000001</v>
      </c>
      <c r="L1234">
        <v>97</v>
      </c>
      <c r="M1234">
        <v>2.5099999999999998</v>
      </c>
      <c r="N1234">
        <v>43</v>
      </c>
      <c r="O1234" s="1">
        <v>1.1100000000000001</v>
      </c>
      <c r="P1234" s="2">
        <v>45.061006000983447</v>
      </c>
      <c r="Q1234" s="1">
        <v>1.1632027130486426</v>
      </c>
      <c r="R1234">
        <v>1</v>
      </c>
      <c r="S1234">
        <v>1</v>
      </c>
      <c r="T1234">
        <v>2</v>
      </c>
      <c r="V1234">
        <v>4</v>
      </c>
      <c r="W1234">
        <v>2</v>
      </c>
      <c r="AA1234">
        <v>1</v>
      </c>
      <c r="AB1234">
        <v>3</v>
      </c>
      <c r="AC1234">
        <v>0</v>
      </c>
      <c r="AD1234">
        <v>1</v>
      </c>
      <c r="AE1234">
        <v>1</v>
      </c>
      <c r="AF1234">
        <v>2</v>
      </c>
      <c r="AG1234" s="1">
        <f t="shared" si="19"/>
        <v>0</v>
      </c>
    </row>
    <row r="1235" spans="1:33">
      <c r="A1235">
        <v>80904</v>
      </c>
      <c r="B1235">
        <v>1</v>
      </c>
      <c r="C1235">
        <v>61</v>
      </c>
      <c r="D1235">
        <v>3</v>
      </c>
      <c r="E1235">
        <v>2</v>
      </c>
      <c r="G1235">
        <v>1</v>
      </c>
      <c r="H1235">
        <v>5</v>
      </c>
      <c r="I1235">
        <v>1</v>
      </c>
      <c r="J1235">
        <v>68</v>
      </c>
      <c r="K1235">
        <v>1.76</v>
      </c>
      <c r="L1235">
        <v>187</v>
      </c>
      <c r="M1235">
        <v>4.84</v>
      </c>
      <c r="N1235">
        <v>71</v>
      </c>
      <c r="O1235" s="1">
        <v>1.8376470588235294</v>
      </c>
      <c r="P1235" s="2">
        <v>72.192676060377764</v>
      </c>
      <c r="Q1235" s="1">
        <v>1.8685163215627185</v>
      </c>
      <c r="R1235">
        <v>2</v>
      </c>
      <c r="S1235">
        <v>2</v>
      </c>
      <c r="U1235">
        <v>15</v>
      </c>
      <c r="V1235">
        <v>4</v>
      </c>
      <c r="W1235">
        <v>3</v>
      </c>
      <c r="X1235">
        <v>3</v>
      </c>
      <c r="Y1235">
        <v>3</v>
      </c>
      <c r="Z1235">
        <v>3</v>
      </c>
      <c r="AA1235">
        <v>7</v>
      </c>
      <c r="AB1235">
        <v>0</v>
      </c>
      <c r="AC1235">
        <v>0</v>
      </c>
      <c r="AD1235">
        <v>1</v>
      </c>
      <c r="AE1235">
        <v>1</v>
      </c>
      <c r="AF1235">
        <v>2</v>
      </c>
      <c r="AG1235" s="1">
        <f t="shared" si="19"/>
        <v>7.7647058823529402E-2</v>
      </c>
    </row>
    <row r="1236" spans="1:33">
      <c r="A1236">
        <v>80911</v>
      </c>
      <c r="B1236">
        <v>1</v>
      </c>
      <c r="C1236">
        <v>44</v>
      </c>
      <c r="D1236">
        <v>6</v>
      </c>
      <c r="E1236">
        <v>2</v>
      </c>
      <c r="G1236">
        <v>1</v>
      </c>
      <c r="H1236">
        <v>4</v>
      </c>
      <c r="I1236">
        <v>1</v>
      </c>
      <c r="J1236">
        <v>49</v>
      </c>
      <c r="K1236">
        <v>1.27</v>
      </c>
      <c r="L1236">
        <v>248</v>
      </c>
      <c r="M1236">
        <v>6.41</v>
      </c>
      <c r="N1236">
        <v>52</v>
      </c>
      <c r="O1236" s="1">
        <v>1.3477551020408165</v>
      </c>
      <c r="P1236" s="2">
        <v>53.902680851381824</v>
      </c>
      <c r="Q1236" s="1">
        <v>1.3970694832909167</v>
      </c>
      <c r="R1236">
        <v>2</v>
      </c>
      <c r="S1236">
        <v>2</v>
      </c>
      <c r="U1236">
        <v>8</v>
      </c>
      <c r="V1236">
        <v>4</v>
      </c>
      <c r="W1236">
        <v>3</v>
      </c>
      <c r="X1236">
        <v>3</v>
      </c>
      <c r="Y1236">
        <v>3</v>
      </c>
      <c r="Z1236">
        <v>2</v>
      </c>
      <c r="AA1236">
        <v>13</v>
      </c>
      <c r="AB1236">
        <v>0</v>
      </c>
      <c r="AC1236">
        <v>2</v>
      </c>
      <c r="AD1236">
        <v>1</v>
      </c>
      <c r="AE1236">
        <v>1</v>
      </c>
      <c r="AF1236">
        <v>2</v>
      </c>
      <c r="AG1236" s="1">
        <f t="shared" si="19"/>
        <v>7.7755102040816482E-2</v>
      </c>
    </row>
    <row r="1237" spans="1:33">
      <c r="A1237">
        <v>80917</v>
      </c>
      <c r="B1237">
        <v>1</v>
      </c>
      <c r="C1237">
        <v>34</v>
      </c>
      <c r="D1237">
        <v>3</v>
      </c>
      <c r="E1237">
        <v>2</v>
      </c>
      <c r="G1237">
        <v>1</v>
      </c>
      <c r="H1237">
        <v>3</v>
      </c>
      <c r="I1237">
        <v>1</v>
      </c>
      <c r="J1237">
        <v>38</v>
      </c>
      <c r="K1237">
        <v>0.98</v>
      </c>
      <c r="L1237">
        <v>211</v>
      </c>
      <c r="M1237">
        <v>5.46</v>
      </c>
      <c r="N1237">
        <v>39</v>
      </c>
      <c r="O1237" s="1">
        <v>1.0057894736842106</v>
      </c>
      <c r="P1237" s="2">
        <v>41.522688928037155</v>
      </c>
      <c r="Q1237" s="1">
        <v>1.0708482934072741</v>
      </c>
      <c r="R1237">
        <v>1</v>
      </c>
      <c r="U1237">
        <v>5</v>
      </c>
      <c r="V1237">
        <v>5</v>
      </c>
      <c r="W1237">
        <v>1</v>
      </c>
      <c r="X1237">
        <v>3</v>
      </c>
      <c r="Y1237">
        <v>2</v>
      </c>
      <c r="Z1237">
        <v>1</v>
      </c>
      <c r="AB1237">
        <v>2</v>
      </c>
      <c r="AC1237">
        <v>0</v>
      </c>
      <c r="AD1237">
        <v>1</v>
      </c>
      <c r="AE1237">
        <v>2</v>
      </c>
      <c r="AG1237" s="1">
        <f t="shared" si="19"/>
        <v>2.5789473684210584E-2</v>
      </c>
    </row>
    <row r="1238" spans="1:33">
      <c r="A1238">
        <v>80923</v>
      </c>
      <c r="B1238">
        <v>1</v>
      </c>
      <c r="C1238">
        <v>28</v>
      </c>
      <c r="D1238">
        <v>3</v>
      </c>
      <c r="E1238">
        <v>2</v>
      </c>
      <c r="G1238">
        <v>1</v>
      </c>
      <c r="H1238">
        <v>3</v>
      </c>
      <c r="I1238">
        <v>1</v>
      </c>
      <c r="J1238">
        <v>32</v>
      </c>
      <c r="K1238">
        <v>0.83</v>
      </c>
      <c r="L1238">
        <v>121</v>
      </c>
      <c r="M1238">
        <v>3.13</v>
      </c>
      <c r="N1238">
        <v>36</v>
      </c>
      <c r="O1238" s="1">
        <v>0.93374999999999997</v>
      </c>
      <c r="P1238" s="2">
        <v>29.556190866668601</v>
      </c>
      <c r="Q1238" s="1">
        <v>0.76661370060421685</v>
      </c>
      <c r="R1238">
        <v>1</v>
      </c>
      <c r="U1238">
        <v>8</v>
      </c>
      <c r="V1238">
        <v>2</v>
      </c>
      <c r="W1238">
        <v>3</v>
      </c>
      <c r="X1238">
        <v>3</v>
      </c>
      <c r="Y1238">
        <v>3</v>
      </c>
      <c r="Z1238">
        <v>3</v>
      </c>
      <c r="AA1238">
        <v>1</v>
      </c>
      <c r="AB1238">
        <v>1</v>
      </c>
      <c r="AC1238">
        <v>0</v>
      </c>
      <c r="AD1238">
        <v>1</v>
      </c>
      <c r="AE1238">
        <v>1</v>
      </c>
      <c r="AF1238">
        <v>2</v>
      </c>
      <c r="AG1238" s="1">
        <f t="shared" si="19"/>
        <v>0.10375000000000001</v>
      </c>
    </row>
    <row r="1239" spans="1:33">
      <c r="A1239">
        <v>80930</v>
      </c>
      <c r="B1239">
        <v>1</v>
      </c>
      <c r="C1239">
        <v>73</v>
      </c>
      <c r="D1239">
        <v>6</v>
      </c>
      <c r="E1239">
        <v>2</v>
      </c>
      <c r="G1239">
        <v>2</v>
      </c>
      <c r="H1239">
        <v>4</v>
      </c>
      <c r="I1239">
        <v>1</v>
      </c>
      <c r="J1239">
        <v>41</v>
      </c>
      <c r="K1239">
        <v>1.06</v>
      </c>
      <c r="L1239">
        <v>141</v>
      </c>
      <c r="M1239">
        <v>3.65</v>
      </c>
      <c r="N1239">
        <v>44</v>
      </c>
      <c r="O1239" s="1">
        <v>1.1375609756097562</v>
      </c>
      <c r="P1239" s="2">
        <v>40.14496779473135</v>
      </c>
      <c r="Q1239" s="1">
        <v>1.037894289327201</v>
      </c>
      <c r="R1239">
        <v>1</v>
      </c>
      <c r="S1239">
        <v>2</v>
      </c>
      <c r="U1239">
        <v>15</v>
      </c>
      <c r="V1239">
        <v>2</v>
      </c>
      <c r="W1239">
        <v>3</v>
      </c>
      <c r="X1239">
        <v>4</v>
      </c>
      <c r="Y1239">
        <v>4</v>
      </c>
      <c r="Z1239">
        <v>4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2</v>
      </c>
      <c r="AG1239" s="1">
        <f t="shared" si="19"/>
        <v>7.7560975609756166E-2</v>
      </c>
    </row>
    <row r="1240" spans="1:33">
      <c r="A1240">
        <v>80934</v>
      </c>
      <c r="B1240">
        <v>1</v>
      </c>
      <c r="C1240">
        <v>65</v>
      </c>
      <c r="D1240">
        <v>2</v>
      </c>
      <c r="E1240">
        <v>2</v>
      </c>
      <c r="G1240">
        <v>2</v>
      </c>
      <c r="H1240">
        <v>1</v>
      </c>
      <c r="I1240">
        <v>1</v>
      </c>
      <c r="J1240">
        <v>35</v>
      </c>
      <c r="K1240">
        <v>0.91</v>
      </c>
      <c r="L1240">
        <v>130</v>
      </c>
      <c r="M1240">
        <v>3.36</v>
      </c>
      <c r="N1240">
        <v>41</v>
      </c>
      <c r="O1240" s="1">
        <v>1.0660000000000001</v>
      </c>
      <c r="P1240" s="2">
        <v>34.406980579500654</v>
      </c>
      <c r="Q1240" s="1">
        <v>0.89458149506701712</v>
      </c>
      <c r="R1240">
        <v>1</v>
      </c>
      <c r="S1240">
        <v>2</v>
      </c>
      <c r="U1240">
        <v>5</v>
      </c>
      <c r="V1240">
        <v>3</v>
      </c>
      <c r="W1240">
        <v>3</v>
      </c>
      <c r="X1240">
        <v>3</v>
      </c>
      <c r="Y1240">
        <v>3</v>
      </c>
      <c r="Z1240">
        <v>3</v>
      </c>
      <c r="AA1240">
        <v>0</v>
      </c>
      <c r="AB1240">
        <v>0</v>
      </c>
      <c r="AC1240">
        <v>0</v>
      </c>
      <c r="AD1240">
        <v>1</v>
      </c>
      <c r="AE1240">
        <v>2</v>
      </c>
      <c r="AF1240">
        <v>1</v>
      </c>
      <c r="AG1240" s="1">
        <f t="shared" si="19"/>
        <v>0.15600000000000003</v>
      </c>
    </row>
    <row r="1241" spans="1:33">
      <c r="A1241">
        <v>80936</v>
      </c>
      <c r="B1241">
        <v>1</v>
      </c>
      <c r="C1241">
        <v>38</v>
      </c>
      <c r="D1241">
        <v>3</v>
      </c>
      <c r="E1241">
        <v>2</v>
      </c>
      <c r="G1241">
        <v>1</v>
      </c>
      <c r="H1241">
        <v>3</v>
      </c>
      <c r="I1241">
        <v>1</v>
      </c>
      <c r="J1241">
        <v>39</v>
      </c>
      <c r="K1241">
        <v>1.01</v>
      </c>
      <c r="L1241">
        <v>315</v>
      </c>
      <c r="M1241">
        <v>8.15</v>
      </c>
      <c r="N1241">
        <v>44</v>
      </c>
      <c r="O1241" s="1">
        <v>1.1394871794871795</v>
      </c>
      <c r="P1241" s="2">
        <v>39.000606200238543</v>
      </c>
      <c r="Q1241" s="1">
        <v>1.0100156990318188</v>
      </c>
      <c r="R1241">
        <v>2</v>
      </c>
      <c r="U1241">
        <v>15</v>
      </c>
      <c r="V1241">
        <v>3</v>
      </c>
      <c r="W1241">
        <v>3</v>
      </c>
      <c r="X1241">
        <v>3</v>
      </c>
      <c r="Y1241">
        <v>3</v>
      </c>
      <c r="Z1241">
        <v>3</v>
      </c>
      <c r="AA1241">
        <v>5</v>
      </c>
      <c r="AB1241">
        <v>4</v>
      </c>
      <c r="AC1241">
        <v>0</v>
      </c>
      <c r="AD1241">
        <v>1</v>
      </c>
      <c r="AE1241">
        <v>1</v>
      </c>
      <c r="AF1241">
        <v>2</v>
      </c>
      <c r="AG1241" s="1">
        <f t="shared" si="19"/>
        <v>0.12948717948717947</v>
      </c>
    </row>
    <row r="1242" spans="1:33">
      <c r="A1242">
        <v>80939</v>
      </c>
      <c r="B1242">
        <v>1</v>
      </c>
      <c r="C1242">
        <v>47</v>
      </c>
      <c r="D1242">
        <v>3</v>
      </c>
      <c r="E1242">
        <v>2</v>
      </c>
      <c r="G1242">
        <v>1</v>
      </c>
      <c r="H1242">
        <v>4</v>
      </c>
      <c r="I1242">
        <v>1</v>
      </c>
      <c r="J1242">
        <v>52</v>
      </c>
      <c r="K1242">
        <v>1.34</v>
      </c>
      <c r="L1242">
        <v>161</v>
      </c>
      <c r="M1242">
        <v>4.16</v>
      </c>
      <c r="N1242">
        <v>51</v>
      </c>
      <c r="O1242" s="1">
        <v>1.3142307692307693</v>
      </c>
      <c r="P1242" s="2">
        <v>53.301568213991402</v>
      </c>
      <c r="Q1242" s="1">
        <v>1.3735404116682399</v>
      </c>
      <c r="R1242">
        <v>2</v>
      </c>
      <c r="S1242">
        <v>2</v>
      </c>
      <c r="U1242">
        <v>8</v>
      </c>
      <c r="V1242">
        <v>3</v>
      </c>
      <c r="W1242">
        <v>1</v>
      </c>
      <c r="AA1242">
        <v>6</v>
      </c>
      <c r="AB1242">
        <v>0</v>
      </c>
      <c r="AC1242">
        <v>1</v>
      </c>
      <c r="AD1242">
        <v>1</v>
      </c>
      <c r="AE1242">
        <v>1</v>
      </c>
      <c r="AF1242">
        <v>2</v>
      </c>
      <c r="AG1242" s="1">
        <f t="shared" si="19"/>
        <v>-2.5769230769230766E-2</v>
      </c>
    </row>
    <row r="1243" spans="1:33">
      <c r="A1243">
        <v>80946</v>
      </c>
      <c r="B1243">
        <v>1</v>
      </c>
      <c r="C1243">
        <v>60</v>
      </c>
      <c r="D1243">
        <v>3</v>
      </c>
      <c r="E1243">
        <v>2</v>
      </c>
      <c r="G1243">
        <v>1</v>
      </c>
      <c r="H1243">
        <v>4</v>
      </c>
      <c r="I1243">
        <v>1</v>
      </c>
      <c r="J1243">
        <v>33</v>
      </c>
      <c r="K1243">
        <v>0.85</v>
      </c>
      <c r="L1243">
        <v>169</v>
      </c>
      <c r="M1243">
        <v>4.37</v>
      </c>
      <c r="N1243">
        <v>31</v>
      </c>
      <c r="O1243" s="1">
        <v>0.79848484848484846</v>
      </c>
      <c r="P1243" s="2">
        <v>32.124934671630513</v>
      </c>
      <c r="Q1243" s="1">
        <v>0.82746043851169493</v>
      </c>
      <c r="R1243">
        <v>2</v>
      </c>
      <c r="S1243">
        <v>1</v>
      </c>
      <c r="T1243">
        <v>2</v>
      </c>
      <c r="U1243">
        <v>15</v>
      </c>
      <c r="V1243">
        <v>2</v>
      </c>
      <c r="W1243">
        <v>2</v>
      </c>
      <c r="AA1243">
        <v>3</v>
      </c>
      <c r="AB1243">
        <v>0</v>
      </c>
      <c r="AC1243">
        <v>0</v>
      </c>
      <c r="AD1243">
        <v>1</v>
      </c>
      <c r="AE1243">
        <v>1</v>
      </c>
      <c r="AF1243">
        <v>2</v>
      </c>
      <c r="AG1243" s="1">
        <f t="shared" si="19"/>
        <v>-5.1515151515151514E-2</v>
      </c>
    </row>
    <row r="1244" spans="1:33">
      <c r="A1244">
        <v>80960</v>
      </c>
      <c r="B1244">
        <v>1</v>
      </c>
      <c r="C1244">
        <v>71</v>
      </c>
      <c r="D1244">
        <v>3</v>
      </c>
      <c r="E1244">
        <v>2</v>
      </c>
      <c r="G1244">
        <v>1</v>
      </c>
      <c r="H1244">
        <v>1</v>
      </c>
      <c r="I1244">
        <v>1</v>
      </c>
      <c r="J1244">
        <v>43</v>
      </c>
      <c r="K1244">
        <v>1.1100000000000001</v>
      </c>
      <c r="L1244">
        <v>161</v>
      </c>
      <c r="M1244">
        <v>4.16</v>
      </c>
      <c r="N1244">
        <v>51</v>
      </c>
      <c r="O1244" s="1">
        <v>1.3165116279069768</v>
      </c>
      <c r="P1244" s="2">
        <v>44.894331595426245</v>
      </c>
      <c r="Q1244" s="1">
        <v>1.1589001876958869</v>
      </c>
      <c r="R1244">
        <v>1</v>
      </c>
      <c r="S1244">
        <v>2</v>
      </c>
      <c r="U1244">
        <v>6</v>
      </c>
      <c r="V1244">
        <v>2</v>
      </c>
      <c r="W1244">
        <v>1</v>
      </c>
      <c r="AB1244">
        <v>30</v>
      </c>
      <c r="AC1244">
        <v>0</v>
      </c>
      <c r="AD1244">
        <v>2</v>
      </c>
      <c r="AE1244">
        <v>1</v>
      </c>
      <c r="AF1244">
        <v>2</v>
      </c>
      <c r="AG1244" s="1">
        <f t="shared" si="19"/>
        <v>0.20651162790697675</v>
      </c>
    </row>
    <row r="1245" spans="1:33">
      <c r="A1245">
        <v>80965</v>
      </c>
      <c r="B1245">
        <v>1</v>
      </c>
      <c r="C1245">
        <v>25</v>
      </c>
      <c r="D1245">
        <v>4</v>
      </c>
      <c r="E1245">
        <v>2</v>
      </c>
      <c r="G1245">
        <v>1</v>
      </c>
      <c r="H1245">
        <v>3</v>
      </c>
      <c r="I1245">
        <v>6</v>
      </c>
      <c r="J1245">
        <v>48</v>
      </c>
      <c r="K1245">
        <v>1.24</v>
      </c>
      <c r="L1245">
        <v>115</v>
      </c>
      <c r="M1245">
        <v>2.97</v>
      </c>
      <c r="N1245">
        <v>45</v>
      </c>
      <c r="O1245" s="1">
        <v>1.1624999999999999</v>
      </c>
      <c r="P1245" s="2">
        <v>55.085349338452353</v>
      </c>
      <c r="Q1245" s="1">
        <v>1.4230381912433525</v>
      </c>
      <c r="R1245">
        <v>2</v>
      </c>
      <c r="U1245">
        <v>8</v>
      </c>
      <c r="V1245">
        <v>3</v>
      </c>
      <c r="W1245">
        <v>3</v>
      </c>
      <c r="X1245">
        <v>3</v>
      </c>
      <c r="Y1245">
        <v>3</v>
      </c>
      <c r="Z1245">
        <v>3</v>
      </c>
      <c r="AA1245">
        <v>3</v>
      </c>
      <c r="AB1245">
        <v>0</v>
      </c>
      <c r="AC1245">
        <v>0</v>
      </c>
      <c r="AD1245">
        <v>1</v>
      </c>
      <c r="AE1245">
        <v>2</v>
      </c>
      <c r="AG1245" s="1">
        <f t="shared" si="19"/>
        <v>-7.7500000000000124E-2</v>
      </c>
    </row>
    <row r="1246" spans="1:33">
      <c r="A1246">
        <v>80967</v>
      </c>
      <c r="B1246">
        <v>1</v>
      </c>
      <c r="C1246">
        <v>40</v>
      </c>
      <c r="D1246">
        <v>2</v>
      </c>
      <c r="E1246">
        <v>2</v>
      </c>
      <c r="G1246">
        <v>2</v>
      </c>
      <c r="H1246">
        <v>1</v>
      </c>
      <c r="I1246">
        <v>1</v>
      </c>
      <c r="J1246">
        <v>28</v>
      </c>
      <c r="K1246">
        <v>0.72</v>
      </c>
      <c r="L1246">
        <v>213</v>
      </c>
      <c r="M1246">
        <v>5.51</v>
      </c>
      <c r="N1246">
        <v>22</v>
      </c>
      <c r="O1246" s="1">
        <v>0.56571428571428573</v>
      </c>
      <c r="P1246" s="2">
        <v>34.952573592501565</v>
      </c>
      <c r="Q1246" s="1">
        <v>0.89878046380718313</v>
      </c>
      <c r="R1246">
        <v>1</v>
      </c>
      <c r="S1246">
        <v>2</v>
      </c>
      <c r="U1246">
        <v>5</v>
      </c>
      <c r="V1246">
        <v>4</v>
      </c>
      <c r="W1246">
        <v>1</v>
      </c>
      <c r="AA1246">
        <v>1</v>
      </c>
      <c r="AB1246">
        <v>0</v>
      </c>
      <c r="AC1246">
        <v>0</v>
      </c>
      <c r="AD1246">
        <v>1</v>
      </c>
      <c r="AE1246">
        <v>2</v>
      </c>
      <c r="AG1246" s="1">
        <f t="shared" si="19"/>
        <v>-0.15428571428571425</v>
      </c>
    </row>
    <row r="1247" spans="1:33">
      <c r="A1247">
        <v>80968</v>
      </c>
      <c r="B1247">
        <v>1</v>
      </c>
      <c r="C1247">
        <v>25</v>
      </c>
      <c r="D1247">
        <v>3</v>
      </c>
      <c r="E1247">
        <v>2</v>
      </c>
      <c r="G1247">
        <v>1</v>
      </c>
      <c r="H1247">
        <v>5</v>
      </c>
      <c r="I1247">
        <v>5</v>
      </c>
      <c r="J1247">
        <v>42</v>
      </c>
      <c r="K1247">
        <v>1.0900000000000001</v>
      </c>
      <c r="L1247">
        <v>107</v>
      </c>
      <c r="M1247">
        <v>2.77</v>
      </c>
      <c r="N1247">
        <v>44</v>
      </c>
      <c r="O1247" s="1">
        <v>1.141904761904762</v>
      </c>
      <c r="P1247" s="2">
        <v>46.007078023924123</v>
      </c>
      <c r="Q1247" s="1">
        <v>1.1939932153827928</v>
      </c>
      <c r="R1247">
        <v>2</v>
      </c>
      <c r="U1247">
        <v>15</v>
      </c>
      <c r="V1247">
        <v>2</v>
      </c>
      <c r="W1247">
        <v>3</v>
      </c>
      <c r="X1247">
        <v>3</v>
      </c>
      <c r="Y1247">
        <v>3</v>
      </c>
      <c r="Z1247">
        <v>3</v>
      </c>
      <c r="AA1247">
        <v>1</v>
      </c>
      <c r="AB1247">
        <v>2</v>
      </c>
      <c r="AC1247">
        <v>1</v>
      </c>
      <c r="AD1247">
        <v>1</v>
      </c>
      <c r="AE1247">
        <v>1</v>
      </c>
      <c r="AF1247">
        <v>2</v>
      </c>
      <c r="AG1247" s="1">
        <f t="shared" si="19"/>
        <v>5.1904761904761898E-2</v>
      </c>
    </row>
    <row r="1248" spans="1:33">
      <c r="A1248">
        <v>80976</v>
      </c>
      <c r="B1248">
        <v>1</v>
      </c>
      <c r="C1248">
        <v>59</v>
      </c>
      <c r="D1248">
        <v>6</v>
      </c>
      <c r="E1248">
        <v>2</v>
      </c>
      <c r="G1248">
        <v>2</v>
      </c>
      <c r="H1248">
        <v>5</v>
      </c>
      <c r="I1248">
        <v>1</v>
      </c>
      <c r="J1248">
        <v>75</v>
      </c>
      <c r="K1248">
        <v>1.94</v>
      </c>
      <c r="L1248">
        <v>203</v>
      </c>
      <c r="M1248">
        <v>5.25</v>
      </c>
      <c r="N1248">
        <v>84</v>
      </c>
      <c r="O1248" s="1">
        <v>2.1728000000000001</v>
      </c>
      <c r="P1248" s="2">
        <v>79.200114216126877</v>
      </c>
      <c r="Q1248" s="1">
        <v>2.0486429543904818</v>
      </c>
      <c r="R1248">
        <v>1</v>
      </c>
      <c r="S1248">
        <v>1</v>
      </c>
      <c r="T1248">
        <v>2</v>
      </c>
      <c r="U1248">
        <v>15</v>
      </c>
      <c r="V1248">
        <v>2</v>
      </c>
      <c r="W1248">
        <v>2</v>
      </c>
      <c r="X1248">
        <v>1</v>
      </c>
      <c r="Y1248">
        <v>1</v>
      </c>
      <c r="Z1248">
        <v>3</v>
      </c>
      <c r="AA1248">
        <v>0</v>
      </c>
      <c r="AB1248">
        <v>0</v>
      </c>
      <c r="AC1248">
        <v>0</v>
      </c>
      <c r="AD1248">
        <v>2</v>
      </c>
      <c r="AE1248">
        <v>1</v>
      </c>
      <c r="AF1248">
        <v>2</v>
      </c>
      <c r="AG1248" s="1">
        <f t="shared" si="19"/>
        <v>0.23280000000000012</v>
      </c>
    </row>
    <row r="1249" spans="1:33">
      <c r="A1249">
        <v>80979</v>
      </c>
      <c r="B1249">
        <v>1</v>
      </c>
      <c r="C1249">
        <v>29</v>
      </c>
      <c r="D1249">
        <v>2</v>
      </c>
      <c r="E1249">
        <v>1</v>
      </c>
      <c r="F1249">
        <v>2</v>
      </c>
      <c r="G1249">
        <v>2</v>
      </c>
      <c r="H1249">
        <v>5</v>
      </c>
      <c r="I1249">
        <v>1</v>
      </c>
      <c r="J1249">
        <v>67</v>
      </c>
      <c r="K1249">
        <v>1.73</v>
      </c>
      <c r="L1249">
        <v>169</v>
      </c>
      <c r="M1249">
        <v>4.37</v>
      </c>
      <c r="N1249">
        <v>71</v>
      </c>
      <c r="O1249" s="1">
        <v>1.8332835820895521</v>
      </c>
      <c r="P1249" s="2">
        <v>61.482750512768447</v>
      </c>
      <c r="Q1249" s="1">
        <v>1.587539677419245</v>
      </c>
      <c r="R1249">
        <v>2</v>
      </c>
      <c r="U1249">
        <v>15</v>
      </c>
      <c r="V1249">
        <v>2</v>
      </c>
      <c r="W1249">
        <v>0</v>
      </c>
      <c r="AA1249">
        <v>1</v>
      </c>
      <c r="AB1249">
        <v>7</v>
      </c>
      <c r="AC1249">
        <v>0</v>
      </c>
      <c r="AD1249">
        <v>1</v>
      </c>
      <c r="AE1249">
        <v>1</v>
      </c>
      <c r="AF1249">
        <v>2</v>
      </c>
      <c r="AG1249" s="1">
        <f t="shared" si="19"/>
        <v>0.10328358208955213</v>
      </c>
    </row>
    <row r="1250" spans="1:33">
      <c r="A1250">
        <v>80982</v>
      </c>
      <c r="B1250">
        <v>1</v>
      </c>
      <c r="C1250">
        <v>31</v>
      </c>
      <c r="D1250">
        <v>3</v>
      </c>
      <c r="E1250">
        <v>2</v>
      </c>
      <c r="G1250">
        <v>1</v>
      </c>
      <c r="H1250">
        <v>4</v>
      </c>
      <c r="I1250">
        <v>1</v>
      </c>
      <c r="J1250">
        <v>33</v>
      </c>
      <c r="K1250">
        <v>0.85</v>
      </c>
      <c r="L1250">
        <v>241</v>
      </c>
      <c r="M1250">
        <v>6.23</v>
      </c>
      <c r="N1250">
        <v>28</v>
      </c>
      <c r="O1250" s="1">
        <v>0.72121212121212119</v>
      </c>
      <c r="P1250" s="2">
        <v>37.057523678561772</v>
      </c>
      <c r="Q1250" s="1">
        <v>0.95451197353871231</v>
      </c>
      <c r="R1250">
        <v>2</v>
      </c>
      <c r="U1250">
        <v>5</v>
      </c>
      <c r="V1250">
        <v>4</v>
      </c>
      <c r="W1250">
        <v>2</v>
      </c>
      <c r="X1250">
        <v>3</v>
      </c>
      <c r="Y1250">
        <v>3</v>
      </c>
      <c r="Z1250">
        <v>2</v>
      </c>
      <c r="AA1250">
        <v>7</v>
      </c>
      <c r="AB1250">
        <v>0</v>
      </c>
      <c r="AC1250">
        <v>0</v>
      </c>
      <c r="AD1250">
        <v>1</v>
      </c>
      <c r="AE1250">
        <v>2</v>
      </c>
      <c r="AG1250" s="1">
        <f t="shared" si="19"/>
        <v>-0.12878787878787878</v>
      </c>
    </row>
    <row r="1251" spans="1:33">
      <c r="A1251">
        <v>80985</v>
      </c>
      <c r="B1251">
        <v>1</v>
      </c>
      <c r="C1251">
        <v>46</v>
      </c>
      <c r="D1251">
        <v>6</v>
      </c>
      <c r="E1251">
        <v>2</v>
      </c>
      <c r="G1251">
        <v>2</v>
      </c>
      <c r="H1251">
        <v>5</v>
      </c>
      <c r="I1251">
        <v>1</v>
      </c>
      <c r="J1251">
        <v>49</v>
      </c>
      <c r="K1251">
        <v>1.27</v>
      </c>
      <c r="L1251">
        <v>245</v>
      </c>
      <c r="M1251">
        <v>6.34</v>
      </c>
      <c r="N1251">
        <v>56</v>
      </c>
      <c r="O1251" s="1">
        <v>1.4514285714285715</v>
      </c>
      <c r="P1251" s="2">
        <v>55.203697624425139</v>
      </c>
      <c r="Q1251" s="1">
        <v>1.4307897139391823</v>
      </c>
      <c r="R1251">
        <v>1</v>
      </c>
      <c r="S1251">
        <v>2</v>
      </c>
      <c r="U1251">
        <v>14</v>
      </c>
      <c r="V1251">
        <v>3</v>
      </c>
      <c r="W1251">
        <v>2</v>
      </c>
      <c r="X1251">
        <v>3</v>
      </c>
      <c r="Y1251">
        <v>3</v>
      </c>
      <c r="Z1251">
        <v>3</v>
      </c>
      <c r="AA1251">
        <v>2</v>
      </c>
      <c r="AB1251">
        <v>0</v>
      </c>
      <c r="AC1251">
        <v>3</v>
      </c>
      <c r="AD1251">
        <v>1</v>
      </c>
      <c r="AE1251">
        <v>1</v>
      </c>
      <c r="AF1251">
        <v>2</v>
      </c>
      <c r="AG1251" s="1">
        <f t="shared" si="19"/>
        <v>0.18142857142857149</v>
      </c>
    </row>
    <row r="1252" spans="1:33">
      <c r="A1252">
        <v>80989</v>
      </c>
      <c r="B1252">
        <v>1</v>
      </c>
      <c r="C1252">
        <v>46</v>
      </c>
      <c r="D1252">
        <v>3</v>
      </c>
      <c r="E1252">
        <v>1</v>
      </c>
      <c r="F1252">
        <v>1</v>
      </c>
      <c r="G1252">
        <v>1</v>
      </c>
      <c r="H1252">
        <v>4</v>
      </c>
      <c r="I1252">
        <v>1</v>
      </c>
      <c r="J1252">
        <v>31</v>
      </c>
      <c r="K1252">
        <v>0.8</v>
      </c>
      <c r="L1252">
        <v>226</v>
      </c>
      <c r="M1252">
        <v>5.84</v>
      </c>
      <c r="N1252">
        <v>30</v>
      </c>
      <c r="O1252" s="1">
        <v>0.77419354838709675</v>
      </c>
      <c r="P1252" s="2">
        <v>34.843478126903094</v>
      </c>
      <c r="Q1252" s="1">
        <v>0.8991865323071766</v>
      </c>
      <c r="R1252">
        <v>2</v>
      </c>
      <c r="S1252">
        <v>1</v>
      </c>
      <c r="T1252">
        <v>1</v>
      </c>
      <c r="U1252">
        <v>3</v>
      </c>
      <c r="V1252">
        <v>4</v>
      </c>
      <c r="W1252">
        <v>2</v>
      </c>
      <c r="X1252">
        <v>2</v>
      </c>
      <c r="Y1252">
        <v>2</v>
      </c>
      <c r="Z1252">
        <v>2</v>
      </c>
      <c r="AB1252">
        <v>17</v>
      </c>
      <c r="AC1252">
        <v>2</v>
      </c>
      <c r="AD1252">
        <v>1</v>
      </c>
      <c r="AE1252">
        <v>2</v>
      </c>
      <c r="AG1252" s="1">
        <f t="shared" si="19"/>
        <v>-2.5806451612903292E-2</v>
      </c>
    </row>
    <row r="1253" spans="1:33">
      <c r="A1253">
        <v>80990</v>
      </c>
      <c r="B1253">
        <v>1</v>
      </c>
      <c r="C1253">
        <v>35</v>
      </c>
      <c r="D1253">
        <v>7</v>
      </c>
      <c r="E1253">
        <v>2</v>
      </c>
      <c r="G1253">
        <v>2</v>
      </c>
      <c r="H1253">
        <v>3</v>
      </c>
      <c r="I1253">
        <v>1</v>
      </c>
      <c r="J1253">
        <v>38</v>
      </c>
      <c r="K1253">
        <v>0.98</v>
      </c>
      <c r="L1253">
        <v>305</v>
      </c>
      <c r="M1253">
        <v>7.89</v>
      </c>
      <c r="N1253">
        <v>35</v>
      </c>
      <c r="O1253" s="1">
        <v>0.90263157894736834</v>
      </c>
      <c r="P1253" s="2">
        <v>35.680857489677614</v>
      </c>
      <c r="Q1253" s="1">
        <v>0.92019053526010675</v>
      </c>
      <c r="R1253">
        <v>1</v>
      </c>
      <c r="U1253">
        <v>77</v>
      </c>
      <c r="V1253">
        <v>3</v>
      </c>
      <c r="W1253">
        <v>3</v>
      </c>
      <c r="X1253">
        <v>3</v>
      </c>
      <c r="Y1253">
        <v>3</v>
      </c>
      <c r="Z1253">
        <v>3</v>
      </c>
      <c r="AB1253">
        <v>0</v>
      </c>
      <c r="AC1253">
        <v>4</v>
      </c>
      <c r="AD1253">
        <v>2</v>
      </c>
      <c r="AE1253">
        <v>2</v>
      </c>
      <c r="AG1253" s="1">
        <f t="shared" si="19"/>
        <v>-7.7368421052631642E-2</v>
      </c>
    </row>
    <row r="1254" spans="1:33">
      <c r="A1254">
        <v>80997</v>
      </c>
      <c r="B1254">
        <v>1</v>
      </c>
      <c r="C1254">
        <v>26</v>
      </c>
      <c r="D1254">
        <v>2</v>
      </c>
      <c r="E1254">
        <v>2</v>
      </c>
      <c r="G1254">
        <v>2</v>
      </c>
      <c r="H1254">
        <v>3</v>
      </c>
      <c r="I1254">
        <v>1</v>
      </c>
      <c r="J1254">
        <v>75</v>
      </c>
      <c r="K1254">
        <v>1.94</v>
      </c>
      <c r="L1254">
        <v>192</v>
      </c>
      <c r="M1254">
        <v>4.97</v>
      </c>
      <c r="N1254">
        <v>79</v>
      </c>
      <c r="O1254" s="1">
        <v>2.0434666666666668</v>
      </c>
      <c r="P1254" s="2">
        <v>78.678210513543746</v>
      </c>
      <c r="Q1254" s="1">
        <v>2.035143045283665</v>
      </c>
      <c r="R1254">
        <v>1</v>
      </c>
      <c r="U1254">
        <v>4</v>
      </c>
      <c r="V1254">
        <v>3</v>
      </c>
      <c r="W1254">
        <v>2</v>
      </c>
      <c r="X1254">
        <v>3</v>
      </c>
      <c r="Y1254">
        <v>2</v>
      </c>
      <c r="Z1254">
        <v>2</v>
      </c>
      <c r="AA1254">
        <v>2</v>
      </c>
      <c r="AB1254">
        <v>0</v>
      </c>
      <c r="AC1254">
        <v>0</v>
      </c>
      <c r="AD1254">
        <v>1</v>
      </c>
      <c r="AE1254">
        <v>1</v>
      </c>
      <c r="AF1254">
        <v>1</v>
      </c>
      <c r="AG1254" s="1">
        <f t="shared" si="19"/>
        <v>0.10346666666666682</v>
      </c>
    </row>
    <row r="1255" spans="1:33">
      <c r="A1255">
        <v>81000</v>
      </c>
      <c r="B1255">
        <v>1</v>
      </c>
      <c r="C1255">
        <v>28</v>
      </c>
      <c r="D1255">
        <v>4</v>
      </c>
      <c r="E1255">
        <v>2</v>
      </c>
      <c r="G1255">
        <v>1</v>
      </c>
      <c r="H1255">
        <v>2</v>
      </c>
      <c r="I1255">
        <v>5</v>
      </c>
      <c r="J1255">
        <v>35</v>
      </c>
      <c r="K1255">
        <v>0.91</v>
      </c>
      <c r="L1255">
        <v>116</v>
      </c>
      <c r="M1255">
        <v>3</v>
      </c>
      <c r="N1255">
        <v>33</v>
      </c>
      <c r="O1255" s="1">
        <v>0.85799999999999998</v>
      </c>
      <c r="P1255" s="2">
        <v>34.364290585854292</v>
      </c>
      <c r="Q1255" s="1">
        <v>0.89347155523221167</v>
      </c>
      <c r="R1255">
        <v>2</v>
      </c>
      <c r="U1255">
        <v>6</v>
      </c>
      <c r="V1255">
        <v>4</v>
      </c>
      <c r="W1255">
        <v>0</v>
      </c>
      <c r="X1255">
        <v>3</v>
      </c>
      <c r="Y1255">
        <v>3</v>
      </c>
      <c r="Z1255">
        <v>2</v>
      </c>
      <c r="AA1255">
        <v>1</v>
      </c>
      <c r="AB1255">
        <v>3</v>
      </c>
      <c r="AC1255">
        <v>0</v>
      </c>
      <c r="AD1255">
        <v>1</v>
      </c>
      <c r="AE1255">
        <v>1</v>
      </c>
      <c r="AF1255">
        <v>1</v>
      </c>
      <c r="AG1255" s="1">
        <f t="shared" si="19"/>
        <v>-5.2000000000000046E-2</v>
      </c>
    </row>
    <row r="1256" spans="1:33">
      <c r="A1256">
        <v>81004</v>
      </c>
      <c r="B1256">
        <v>1</v>
      </c>
      <c r="C1256">
        <v>50</v>
      </c>
      <c r="D1256">
        <v>3</v>
      </c>
      <c r="E1256">
        <v>2</v>
      </c>
      <c r="G1256">
        <v>1</v>
      </c>
      <c r="H1256">
        <v>3</v>
      </c>
      <c r="I1256">
        <v>1</v>
      </c>
      <c r="J1256">
        <v>68</v>
      </c>
      <c r="K1256">
        <v>1.76</v>
      </c>
      <c r="L1256">
        <v>155</v>
      </c>
      <c r="M1256">
        <v>4.01</v>
      </c>
      <c r="N1256">
        <v>65</v>
      </c>
      <c r="O1256" s="1">
        <v>1.6823529411764706</v>
      </c>
      <c r="P1256" s="2">
        <v>70.114854881459024</v>
      </c>
      <c r="Q1256" s="1">
        <v>1.8147374204612925</v>
      </c>
      <c r="R1256">
        <v>2</v>
      </c>
      <c r="S1256">
        <v>2</v>
      </c>
      <c r="U1256">
        <v>15</v>
      </c>
      <c r="V1256">
        <v>3</v>
      </c>
      <c r="W1256">
        <v>3</v>
      </c>
      <c r="X1256">
        <v>3</v>
      </c>
      <c r="Y1256">
        <v>3</v>
      </c>
      <c r="Z1256">
        <v>3</v>
      </c>
      <c r="AA1256">
        <v>3</v>
      </c>
      <c r="AB1256">
        <v>0</v>
      </c>
      <c r="AC1256">
        <v>0</v>
      </c>
      <c r="AD1256">
        <v>1</v>
      </c>
      <c r="AE1256">
        <v>1</v>
      </c>
      <c r="AF1256">
        <v>2</v>
      </c>
      <c r="AG1256" s="1">
        <f t="shared" si="19"/>
        <v>-7.7647058823529402E-2</v>
      </c>
    </row>
    <row r="1257" spans="1:33">
      <c r="A1257">
        <v>81008</v>
      </c>
      <c r="B1257">
        <v>1</v>
      </c>
      <c r="C1257">
        <v>48</v>
      </c>
      <c r="D1257">
        <v>4</v>
      </c>
      <c r="E1257">
        <v>2</v>
      </c>
      <c r="G1257">
        <v>1</v>
      </c>
      <c r="H1257">
        <v>4</v>
      </c>
      <c r="I1257">
        <v>1</v>
      </c>
      <c r="J1257">
        <v>48</v>
      </c>
      <c r="K1257">
        <v>1.24</v>
      </c>
      <c r="L1257">
        <v>251</v>
      </c>
      <c r="M1257">
        <v>6.49</v>
      </c>
      <c r="N1257">
        <v>46</v>
      </c>
      <c r="O1257" s="1">
        <v>1.1883333333333332</v>
      </c>
      <c r="P1257" s="2">
        <v>49.838961517457946</v>
      </c>
      <c r="Q1257" s="1">
        <v>1.2875065058676636</v>
      </c>
      <c r="R1257">
        <v>2</v>
      </c>
      <c r="S1257">
        <v>2</v>
      </c>
      <c r="U1257">
        <v>15</v>
      </c>
      <c r="V1257">
        <v>3</v>
      </c>
      <c r="W1257">
        <v>2</v>
      </c>
      <c r="X1257">
        <v>3</v>
      </c>
      <c r="Y1257">
        <v>3</v>
      </c>
      <c r="Z1257">
        <v>1</v>
      </c>
      <c r="AA1257">
        <v>3</v>
      </c>
      <c r="AB1257">
        <v>0</v>
      </c>
      <c r="AC1257">
        <v>0</v>
      </c>
      <c r="AD1257">
        <v>1</v>
      </c>
      <c r="AE1257">
        <v>1</v>
      </c>
      <c r="AF1257">
        <v>2</v>
      </c>
      <c r="AG1257" s="1">
        <f t="shared" si="19"/>
        <v>-5.166666666666675E-2</v>
      </c>
    </row>
    <row r="1258" spans="1:33">
      <c r="A1258">
        <v>81010</v>
      </c>
      <c r="B1258">
        <v>1</v>
      </c>
      <c r="C1258">
        <v>51</v>
      </c>
      <c r="D1258">
        <v>3</v>
      </c>
      <c r="E1258">
        <v>2</v>
      </c>
      <c r="G1258">
        <v>1</v>
      </c>
      <c r="H1258">
        <v>3</v>
      </c>
      <c r="I1258">
        <v>5</v>
      </c>
      <c r="J1258">
        <v>55</v>
      </c>
      <c r="K1258">
        <v>1.42</v>
      </c>
      <c r="L1258">
        <v>313</v>
      </c>
      <c r="M1258">
        <v>8.09</v>
      </c>
      <c r="N1258">
        <v>53</v>
      </c>
      <c r="O1258" s="1">
        <v>1.3683636363636362</v>
      </c>
      <c r="P1258" s="2">
        <v>57.400632788752908</v>
      </c>
      <c r="Q1258" s="1">
        <v>1.4819799738187114</v>
      </c>
      <c r="R1258">
        <v>2</v>
      </c>
      <c r="S1258">
        <v>2</v>
      </c>
      <c r="U1258">
        <v>8</v>
      </c>
      <c r="V1258">
        <v>3</v>
      </c>
      <c r="W1258">
        <v>1</v>
      </c>
      <c r="AB1258">
        <v>8</v>
      </c>
      <c r="AC1258">
        <v>12</v>
      </c>
      <c r="AD1258">
        <v>1</v>
      </c>
      <c r="AE1258">
        <v>1</v>
      </c>
      <c r="AF1258">
        <v>2</v>
      </c>
      <c r="AG1258" s="1">
        <f t="shared" si="19"/>
        <v>-5.1636363636363702E-2</v>
      </c>
    </row>
    <row r="1259" spans="1:33">
      <c r="A1259">
        <v>81012</v>
      </c>
      <c r="B1259">
        <v>1</v>
      </c>
      <c r="C1259">
        <v>34</v>
      </c>
      <c r="D1259">
        <v>2</v>
      </c>
      <c r="E1259">
        <v>2</v>
      </c>
      <c r="G1259">
        <v>2</v>
      </c>
      <c r="H1259">
        <v>3</v>
      </c>
      <c r="I1259">
        <v>1</v>
      </c>
      <c r="J1259">
        <v>55</v>
      </c>
      <c r="K1259">
        <v>1.42</v>
      </c>
      <c r="L1259">
        <v>207</v>
      </c>
      <c r="M1259">
        <v>5.35</v>
      </c>
      <c r="N1259">
        <v>50</v>
      </c>
      <c r="O1259" s="1">
        <v>1.290909090909091</v>
      </c>
      <c r="P1259" s="2">
        <v>55.053534294216298</v>
      </c>
      <c r="Q1259" s="1">
        <v>1.4213821581415844</v>
      </c>
      <c r="R1259">
        <v>2</v>
      </c>
      <c r="U1259">
        <v>3</v>
      </c>
      <c r="V1259">
        <v>4</v>
      </c>
      <c r="W1259">
        <v>1</v>
      </c>
      <c r="X1259">
        <v>3</v>
      </c>
      <c r="Y1259">
        <v>1</v>
      </c>
      <c r="Z1259">
        <v>2</v>
      </c>
      <c r="AB1259">
        <v>0</v>
      </c>
      <c r="AC1259">
        <v>15</v>
      </c>
      <c r="AD1259">
        <v>1</v>
      </c>
      <c r="AE1259">
        <v>2</v>
      </c>
      <c r="AG1259" s="1">
        <f t="shared" si="19"/>
        <v>-0.12909090909090892</v>
      </c>
    </row>
    <row r="1260" spans="1:33">
      <c r="A1260">
        <v>81013</v>
      </c>
      <c r="B1260">
        <v>1</v>
      </c>
      <c r="C1260">
        <v>43</v>
      </c>
      <c r="D1260">
        <v>4</v>
      </c>
      <c r="E1260">
        <v>2</v>
      </c>
      <c r="G1260">
        <v>1</v>
      </c>
      <c r="H1260">
        <v>4</v>
      </c>
      <c r="I1260">
        <v>1</v>
      </c>
      <c r="J1260">
        <v>34</v>
      </c>
      <c r="K1260">
        <v>0.88</v>
      </c>
      <c r="L1260">
        <v>227</v>
      </c>
      <c r="M1260">
        <v>5.87</v>
      </c>
      <c r="N1260">
        <v>33</v>
      </c>
      <c r="O1260" s="1">
        <v>0.85411764705882354</v>
      </c>
      <c r="P1260" s="2">
        <v>36.253410680722546</v>
      </c>
      <c r="Q1260" s="1">
        <v>0.9383235705598777</v>
      </c>
      <c r="R1260">
        <v>2</v>
      </c>
      <c r="S1260">
        <v>2</v>
      </c>
      <c r="U1260">
        <v>6</v>
      </c>
      <c r="V1260">
        <v>3</v>
      </c>
      <c r="W1260">
        <v>3</v>
      </c>
      <c r="X1260">
        <v>3</v>
      </c>
      <c r="Y1260">
        <v>3</v>
      </c>
      <c r="Z1260">
        <v>3</v>
      </c>
      <c r="AA1260">
        <v>2</v>
      </c>
      <c r="AB1260">
        <v>0</v>
      </c>
      <c r="AC1260">
        <v>1</v>
      </c>
      <c r="AD1260">
        <v>1</v>
      </c>
      <c r="AE1260">
        <v>1</v>
      </c>
      <c r="AF1260">
        <v>2</v>
      </c>
      <c r="AG1260" s="1">
        <f t="shared" si="19"/>
        <v>-2.5882352941176467E-2</v>
      </c>
    </row>
    <row r="1261" spans="1:33">
      <c r="A1261">
        <v>81014</v>
      </c>
      <c r="B1261">
        <v>1</v>
      </c>
      <c r="C1261">
        <v>27</v>
      </c>
      <c r="D1261">
        <v>4</v>
      </c>
      <c r="E1261">
        <v>2</v>
      </c>
      <c r="G1261">
        <v>1</v>
      </c>
      <c r="H1261">
        <v>4</v>
      </c>
      <c r="I1261">
        <v>6</v>
      </c>
      <c r="J1261">
        <v>69</v>
      </c>
      <c r="K1261">
        <v>1.78</v>
      </c>
      <c r="L1261">
        <v>156</v>
      </c>
      <c r="M1261">
        <v>4.03</v>
      </c>
      <c r="N1261">
        <v>68</v>
      </c>
      <c r="O1261" s="1">
        <v>1.7542028985507248</v>
      </c>
      <c r="P1261" s="2">
        <v>71.474002237054108</v>
      </c>
      <c r="Q1261" s="1">
        <v>1.843822086695019</v>
      </c>
      <c r="R1261">
        <v>2</v>
      </c>
      <c r="U1261">
        <v>15</v>
      </c>
      <c r="V1261">
        <v>2</v>
      </c>
      <c r="W1261">
        <v>1</v>
      </c>
      <c r="AA1261">
        <v>14</v>
      </c>
      <c r="AB1261">
        <v>5</v>
      </c>
      <c r="AC1261">
        <v>1</v>
      </c>
      <c r="AD1261">
        <v>1</v>
      </c>
      <c r="AE1261">
        <v>1</v>
      </c>
      <c r="AF1261">
        <v>2</v>
      </c>
      <c r="AG1261" s="1">
        <f t="shared" si="19"/>
        <v>-2.5797101449275273E-2</v>
      </c>
    </row>
    <row r="1262" spans="1:33">
      <c r="A1262">
        <v>81020</v>
      </c>
      <c r="B1262">
        <v>1</v>
      </c>
      <c r="C1262">
        <v>40</v>
      </c>
      <c r="D1262">
        <v>3</v>
      </c>
      <c r="E1262">
        <v>2</v>
      </c>
      <c r="G1262">
        <v>1</v>
      </c>
      <c r="H1262">
        <v>2</v>
      </c>
      <c r="I1262">
        <v>5</v>
      </c>
      <c r="J1262">
        <v>34</v>
      </c>
      <c r="K1262">
        <v>0.88</v>
      </c>
      <c r="L1262">
        <v>260</v>
      </c>
      <c r="M1262">
        <v>6.72</v>
      </c>
      <c r="N1262">
        <v>44</v>
      </c>
      <c r="O1262" s="1">
        <v>1.1388235294117646</v>
      </c>
      <c r="P1262" s="2">
        <v>37.225038638473144</v>
      </c>
      <c r="Q1262" s="1">
        <v>0.9634715882898931</v>
      </c>
      <c r="R1262">
        <v>2</v>
      </c>
      <c r="S1262">
        <v>2</v>
      </c>
      <c r="U1262">
        <v>6</v>
      </c>
      <c r="V1262">
        <v>3</v>
      </c>
      <c r="W1262">
        <v>2</v>
      </c>
      <c r="X1262">
        <v>4</v>
      </c>
      <c r="Y1262">
        <v>4</v>
      </c>
      <c r="Z1262">
        <v>4</v>
      </c>
      <c r="AB1262">
        <v>0</v>
      </c>
      <c r="AC1262">
        <v>15</v>
      </c>
      <c r="AD1262">
        <v>2</v>
      </c>
      <c r="AE1262">
        <v>1</v>
      </c>
      <c r="AF1262">
        <v>2</v>
      </c>
      <c r="AG1262" s="1">
        <f t="shared" si="19"/>
        <v>0.25882352941176456</v>
      </c>
    </row>
    <row r="1263" spans="1:33">
      <c r="A1263">
        <v>81029</v>
      </c>
      <c r="B1263">
        <v>1</v>
      </c>
      <c r="C1263">
        <v>43</v>
      </c>
      <c r="D1263">
        <v>1</v>
      </c>
      <c r="E1263">
        <v>2</v>
      </c>
      <c r="G1263">
        <v>2</v>
      </c>
      <c r="H1263">
        <v>2</v>
      </c>
      <c r="I1263">
        <v>1</v>
      </c>
      <c r="J1263">
        <v>50</v>
      </c>
      <c r="K1263">
        <v>1.29</v>
      </c>
      <c r="L1263">
        <v>273</v>
      </c>
      <c r="M1263">
        <v>7.06</v>
      </c>
      <c r="N1263">
        <v>56</v>
      </c>
      <c r="O1263" s="1">
        <v>1.4448000000000001</v>
      </c>
      <c r="P1263" s="2">
        <v>42.240420360071838</v>
      </c>
      <c r="Q1263" s="1">
        <v>1.0898028452898536</v>
      </c>
      <c r="R1263">
        <v>1</v>
      </c>
      <c r="S1263">
        <v>2</v>
      </c>
      <c r="U1263">
        <v>12</v>
      </c>
      <c r="V1263">
        <v>4</v>
      </c>
      <c r="W1263">
        <v>2</v>
      </c>
      <c r="X1263">
        <v>3</v>
      </c>
      <c r="Y1263">
        <v>3</v>
      </c>
      <c r="Z1263">
        <v>3</v>
      </c>
      <c r="AA1263">
        <v>3</v>
      </c>
      <c r="AB1263">
        <v>0</v>
      </c>
      <c r="AC1263">
        <v>0</v>
      </c>
      <c r="AD1263">
        <v>1</v>
      </c>
      <c r="AE1263">
        <v>2</v>
      </c>
      <c r="AG1263" s="1">
        <f t="shared" si="19"/>
        <v>0.15480000000000005</v>
      </c>
    </row>
    <row r="1264" spans="1:33">
      <c r="A1264">
        <v>81030</v>
      </c>
      <c r="B1264">
        <v>1</v>
      </c>
      <c r="C1264">
        <v>60</v>
      </c>
      <c r="D1264">
        <v>3</v>
      </c>
      <c r="E1264">
        <v>2</v>
      </c>
      <c r="G1264">
        <v>1</v>
      </c>
      <c r="H1264">
        <v>3</v>
      </c>
      <c r="I1264">
        <v>1</v>
      </c>
      <c r="J1264">
        <v>72</v>
      </c>
      <c r="K1264">
        <v>1.86</v>
      </c>
      <c r="L1264">
        <v>140</v>
      </c>
      <c r="M1264">
        <v>3.62</v>
      </c>
      <c r="N1264">
        <v>69</v>
      </c>
      <c r="O1264" s="1">
        <v>1.7825</v>
      </c>
      <c r="P1264" s="2">
        <v>71.985992218751647</v>
      </c>
      <c r="Q1264" s="1">
        <v>1.8596381323177509</v>
      </c>
      <c r="R1264">
        <v>2</v>
      </c>
      <c r="S1264">
        <v>2</v>
      </c>
      <c r="U1264">
        <v>12</v>
      </c>
      <c r="V1264">
        <v>2</v>
      </c>
      <c r="W1264">
        <v>2</v>
      </c>
      <c r="X1264">
        <v>3</v>
      </c>
      <c r="Y1264">
        <v>3</v>
      </c>
      <c r="Z1264">
        <v>3</v>
      </c>
      <c r="AA1264">
        <v>2</v>
      </c>
      <c r="AB1264">
        <v>0</v>
      </c>
      <c r="AC1264">
        <v>0</v>
      </c>
      <c r="AD1264">
        <v>1</v>
      </c>
      <c r="AE1264">
        <v>1</v>
      </c>
      <c r="AF1264">
        <v>2</v>
      </c>
      <c r="AG1264" s="1">
        <f t="shared" si="19"/>
        <v>-7.7500000000000124E-2</v>
      </c>
    </row>
    <row r="1265" spans="1:33">
      <c r="A1265">
        <v>81032</v>
      </c>
      <c r="B1265">
        <v>1</v>
      </c>
      <c r="C1265">
        <v>71</v>
      </c>
      <c r="D1265">
        <v>4</v>
      </c>
      <c r="E1265">
        <v>1</v>
      </c>
      <c r="F1265">
        <v>2</v>
      </c>
      <c r="G1265">
        <v>1</v>
      </c>
      <c r="H1265">
        <v>3</v>
      </c>
      <c r="I1265">
        <v>5</v>
      </c>
      <c r="J1265">
        <v>64</v>
      </c>
      <c r="K1265">
        <v>1.66</v>
      </c>
      <c r="L1265">
        <v>249</v>
      </c>
      <c r="M1265">
        <v>6.44</v>
      </c>
      <c r="N1265">
        <v>60</v>
      </c>
      <c r="O1265" s="1">
        <v>1.5562499999999999</v>
      </c>
      <c r="P1265" s="2">
        <v>65.847208337899175</v>
      </c>
      <c r="Q1265" s="1">
        <v>1.7079119662642597</v>
      </c>
      <c r="R1265">
        <v>1</v>
      </c>
      <c r="S1265">
        <v>2</v>
      </c>
      <c r="U1265">
        <v>3</v>
      </c>
      <c r="V1265">
        <v>3</v>
      </c>
      <c r="W1265">
        <v>3</v>
      </c>
      <c r="AB1265">
        <v>0</v>
      </c>
      <c r="AC1265">
        <v>0</v>
      </c>
      <c r="AD1265">
        <v>2</v>
      </c>
      <c r="AE1265">
        <v>1</v>
      </c>
      <c r="AF1265">
        <v>2</v>
      </c>
      <c r="AG1265" s="1">
        <f t="shared" si="19"/>
        <v>-0.10375000000000001</v>
      </c>
    </row>
    <row r="1266" spans="1:33">
      <c r="A1266">
        <v>81034</v>
      </c>
      <c r="B1266">
        <v>1</v>
      </c>
      <c r="C1266">
        <v>34</v>
      </c>
      <c r="D1266">
        <v>3</v>
      </c>
      <c r="E1266">
        <v>2</v>
      </c>
      <c r="G1266">
        <v>1</v>
      </c>
      <c r="H1266">
        <v>3</v>
      </c>
      <c r="I1266">
        <v>5</v>
      </c>
      <c r="J1266">
        <v>28</v>
      </c>
      <c r="K1266">
        <v>0.72</v>
      </c>
      <c r="L1266">
        <v>176</v>
      </c>
      <c r="M1266">
        <v>4.55</v>
      </c>
      <c r="N1266">
        <v>35</v>
      </c>
      <c r="O1266" s="1">
        <v>0.9</v>
      </c>
      <c r="P1266" s="2">
        <v>24.914943664088621</v>
      </c>
      <c r="Q1266" s="1">
        <v>0.64066997993370745</v>
      </c>
      <c r="R1266">
        <v>2</v>
      </c>
      <c r="U1266">
        <v>7</v>
      </c>
      <c r="V1266">
        <v>3</v>
      </c>
      <c r="W1266">
        <v>3</v>
      </c>
      <c r="X1266">
        <v>3</v>
      </c>
      <c r="Y1266">
        <v>3</v>
      </c>
      <c r="Z1266">
        <v>3</v>
      </c>
      <c r="AB1266">
        <v>1</v>
      </c>
      <c r="AC1266">
        <v>0</v>
      </c>
      <c r="AD1266">
        <v>1</v>
      </c>
      <c r="AE1266">
        <v>2</v>
      </c>
      <c r="AG1266" s="1">
        <f t="shared" si="19"/>
        <v>0.18000000000000005</v>
      </c>
    </row>
    <row r="1267" spans="1:33">
      <c r="A1267">
        <v>81037</v>
      </c>
      <c r="B1267">
        <v>1</v>
      </c>
      <c r="C1267">
        <v>60</v>
      </c>
      <c r="D1267">
        <v>4</v>
      </c>
      <c r="E1267">
        <v>2</v>
      </c>
      <c r="G1267">
        <v>2</v>
      </c>
      <c r="H1267">
        <v>4</v>
      </c>
      <c r="I1267">
        <v>1</v>
      </c>
      <c r="J1267">
        <v>52</v>
      </c>
      <c r="K1267">
        <v>1.34</v>
      </c>
      <c r="L1267">
        <v>213</v>
      </c>
      <c r="M1267">
        <v>5.51</v>
      </c>
      <c r="N1267">
        <v>50</v>
      </c>
      <c r="O1267" s="1">
        <v>1.2884615384615385</v>
      </c>
      <c r="P1267" s="2">
        <v>53.645294270326239</v>
      </c>
      <c r="Q1267" s="1">
        <v>1.3823979677353302</v>
      </c>
      <c r="R1267">
        <v>1</v>
      </c>
      <c r="S1267">
        <v>2</v>
      </c>
      <c r="U1267">
        <v>14</v>
      </c>
      <c r="V1267">
        <v>3</v>
      </c>
      <c r="W1267">
        <v>2</v>
      </c>
      <c r="X1267">
        <v>3</v>
      </c>
      <c r="Y1267">
        <v>3</v>
      </c>
      <c r="Z1267">
        <v>3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2</v>
      </c>
      <c r="AG1267" s="1">
        <f t="shared" si="19"/>
        <v>-5.1538461538461533E-2</v>
      </c>
    </row>
    <row r="1268" spans="1:33">
      <c r="A1268">
        <v>81038</v>
      </c>
      <c r="B1268">
        <v>1</v>
      </c>
      <c r="C1268">
        <v>45</v>
      </c>
      <c r="D1268">
        <v>3</v>
      </c>
      <c r="E1268">
        <v>2</v>
      </c>
      <c r="G1268">
        <v>1</v>
      </c>
      <c r="H1268">
        <v>4</v>
      </c>
      <c r="I1268">
        <v>1</v>
      </c>
      <c r="J1268">
        <v>38</v>
      </c>
      <c r="K1268">
        <v>0.98</v>
      </c>
      <c r="L1268">
        <v>163</v>
      </c>
      <c r="M1268">
        <v>4.22</v>
      </c>
      <c r="N1268">
        <v>36</v>
      </c>
      <c r="O1268" s="1">
        <v>0.92842105263157892</v>
      </c>
      <c r="P1268" s="2">
        <v>37.519595226919719</v>
      </c>
      <c r="Q1268" s="1">
        <v>0.96761061374687696</v>
      </c>
      <c r="R1268">
        <v>2</v>
      </c>
      <c r="S1268">
        <v>1</v>
      </c>
      <c r="T1268">
        <v>2</v>
      </c>
      <c r="U1268">
        <v>4</v>
      </c>
      <c r="V1268">
        <v>4</v>
      </c>
      <c r="W1268">
        <v>2</v>
      </c>
      <c r="X1268">
        <v>3</v>
      </c>
      <c r="Y1268">
        <v>2</v>
      </c>
      <c r="Z1268">
        <v>2</v>
      </c>
      <c r="AA1268">
        <v>1</v>
      </c>
      <c r="AB1268">
        <v>0</v>
      </c>
      <c r="AC1268">
        <v>60</v>
      </c>
      <c r="AD1268">
        <v>1</v>
      </c>
      <c r="AE1268">
        <v>2</v>
      </c>
      <c r="AG1268" s="1">
        <f t="shared" si="19"/>
        <v>-5.1578947368421058E-2</v>
      </c>
    </row>
    <row r="1269" spans="1:33">
      <c r="A1269">
        <v>81042</v>
      </c>
      <c r="B1269">
        <v>1</v>
      </c>
      <c r="C1269">
        <v>63</v>
      </c>
      <c r="D1269">
        <v>1</v>
      </c>
      <c r="E1269">
        <v>2</v>
      </c>
      <c r="G1269">
        <v>1</v>
      </c>
      <c r="H1269">
        <v>5</v>
      </c>
      <c r="I1269">
        <v>4</v>
      </c>
      <c r="J1269">
        <v>45</v>
      </c>
      <c r="K1269">
        <v>1.1599999999999999</v>
      </c>
      <c r="L1269">
        <v>169</v>
      </c>
      <c r="M1269">
        <v>4.37</v>
      </c>
      <c r="N1269">
        <v>44</v>
      </c>
      <c r="O1269" s="1">
        <v>1.1342222222222222</v>
      </c>
      <c r="P1269" s="2">
        <v>50.128599762261757</v>
      </c>
      <c r="Q1269" s="1">
        <v>1.2922039049827474</v>
      </c>
      <c r="R1269">
        <v>1</v>
      </c>
      <c r="S1269">
        <v>2</v>
      </c>
      <c r="U1269">
        <v>15</v>
      </c>
      <c r="V1269">
        <v>2</v>
      </c>
      <c r="W1269">
        <v>2</v>
      </c>
      <c r="X1269">
        <v>3</v>
      </c>
      <c r="Y1269">
        <v>3</v>
      </c>
      <c r="Z1269">
        <v>1</v>
      </c>
      <c r="AA1269">
        <v>7</v>
      </c>
      <c r="AB1269">
        <v>0</v>
      </c>
      <c r="AC1269">
        <v>30</v>
      </c>
      <c r="AD1269">
        <v>1</v>
      </c>
      <c r="AE1269">
        <v>1</v>
      </c>
      <c r="AF1269">
        <v>2</v>
      </c>
      <c r="AG1269" s="1">
        <f t="shared" si="19"/>
        <v>-2.5777777777777677E-2</v>
      </c>
    </row>
    <row r="1270" spans="1:33">
      <c r="A1270">
        <v>81051</v>
      </c>
      <c r="B1270">
        <v>1</v>
      </c>
      <c r="C1270">
        <v>41</v>
      </c>
      <c r="D1270">
        <v>2</v>
      </c>
      <c r="E1270">
        <v>2</v>
      </c>
      <c r="G1270">
        <v>1</v>
      </c>
      <c r="H1270">
        <v>3</v>
      </c>
      <c r="I1270">
        <v>1</v>
      </c>
      <c r="J1270">
        <v>67</v>
      </c>
      <c r="K1270">
        <v>1.73</v>
      </c>
      <c r="L1270">
        <v>186</v>
      </c>
      <c r="M1270">
        <v>4.8099999999999996</v>
      </c>
      <c r="N1270">
        <v>65</v>
      </c>
      <c r="O1270" s="1">
        <v>1.678358208955224</v>
      </c>
      <c r="P1270" s="2">
        <v>67.29147331041176</v>
      </c>
      <c r="Q1270" s="1">
        <v>1.7375261018957067</v>
      </c>
      <c r="R1270">
        <v>1</v>
      </c>
      <c r="S1270">
        <v>2</v>
      </c>
      <c r="U1270">
        <v>14</v>
      </c>
      <c r="V1270">
        <v>4</v>
      </c>
      <c r="W1270">
        <v>3</v>
      </c>
      <c r="X1270">
        <v>3</v>
      </c>
      <c r="Y1270">
        <v>3</v>
      </c>
      <c r="Z1270">
        <v>3</v>
      </c>
      <c r="AB1270">
        <v>0</v>
      </c>
      <c r="AC1270">
        <v>0</v>
      </c>
      <c r="AD1270">
        <v>1</v>
      </c>
      <c r="AE1270">
        <v>1</v>
      </c>
      <c r="AF1270">
        <v>2</v>
      </c>
      <c r="AG1270" s="1">
        <f t="shared" si="19"/>
        <v>-5.1641791044775953E-2</v>
      </c>
    </row>
    <row r="1271" spans="1:33">
      <c r="A1271">
        <v>81061</v>
      </c>
      <c r="B1271">
        <v>1</v>
      </c>
      <c r="C1271">
        <v>44</v>
      </c>
      <c r="D1271">
        <v>3</v>
      </c>
      <c r="E1271">
        <v>2</v>
      </c>
      <c r="G1271">
        <v>1</v>
      </c>
      <c r="H1271">
        <v>3</v>
      </c>
      <c r="I1271">
        <v>1</v>
      </c>
      <c r="J1271">
        <v>34</v>
      </c>
      <c r="K1271">
        <v>0.88</v>
      </c>
      <c r="L1271">
        <v>163</v>
      </c>
      <c r="M1271">
        <v>4.22</v>
      </c>
      <c r="N1271">
        <v>34</v>
      </c>
      <c r="O1271" s="1">
        <v>0.88</v>
      </c>
      <c r="P1271" s="2">
        <v>33.066124959006579</v>
      </c>
      <c r="Q1271" s="1">
        <v>0.85582911658605265</v>
      </c>
      <c r="R1271">
        <v>2</v>
      </c>
      <c r="S1271">
        <v>2</v>
      </c>
      <c r="U1271">
        <v>9</v>
      </c>
      <c r="V1271">
        <v>4</v>
      </c>
      <c r="W1271">
        <v>2</v>
      </c>
      <c r="AA1271">
        <v>4</v>
      </c>
      <c r="AB1271">
        <v>0</v>
      </c>
      <c r="AC1271">
        <v>0</v>
      </c>
      <c r="AD1271">
        <v>1</v>
      </c>
      <c r="AE1271">
        <v>1</v>
      </c>
      <c r="AF1271">
        <v>2</v>
      </c>
      <c r="AG1271" s="1">
        <f t="shared" si="19"/>
        <v>0</v>
      </c>
    </row>
    <row r="1272" spans="1:33">
      <c r="A1272">
        <v>81068</v>
      </c>
      <c r="B1272">
        <v>1</v>
      </c>
      <c r="C1272">
        <v>59</v>
      </c>
      <c r="D1272">
        <v>4</v>
      </c>
      <c r="E1272">
        <v>1</v>
      </c>
      <c r="F1272">
        <v>1</v>
      </c>
      <c r="G1272">
        <v>1</v>
      </c>
      <c r="H1272">
        <v>4</v>
      </c>
      <c r="I1272">
        <v>1</v>
      </c>
      <c r="J1272">
        <v>58</v>
      </c>
      <c r="K1272">
        <v>1.5</v>
      </c>
      <c r="L1272">
        <v>180</v>
      </c>
      <c r="M1272">
        <v>4.6500000000000004</v>
      </c>
      <c r="N1272">
        <v>63</v>
      </c>
      <c r="O1272" s="1">
        <v>1.6293103448275863</v>
      </c>
      <c r="P1272" s="2">
        <v>57.94580828617152</v>
      </c>
      <c r="Q1272" s="1">
        <v>1.4985984901596083</v>
      </c>
      <c r="R1272">
        <v>1</v>
      </c>
      <c r="S1272">
        <v>2</v>
      </c>
      <c r="U1272">
        <v>15</v>
      </c>
      <c r="V1272">
        <v>2</v>
      </c>
      <c r="W1272">
        <v>2</v>
      </c>
      <c r="X1272">
        <v>3</v>
      </c>
      <c r="Y1272">
        <v>2</v>
      </c>
      <c r="Z1272">
        <v>1</v>
      </c>
      <c r="AA1272">
        <v>0</v>
      </c>
      <c r="AB1272">
        <v>0</v>
      </c>
      <c r="AC1272">
        <v>2</v>
      </c>
      <c r="AD1272">
        <v>2</v>
      </c>
      <c r="AE1272">
        <v>1</v>
      </c>
      <c r="AF1272">
        <v>2</v>
      </c>
      <c r="AG1272" s="1">
        <f t="shared" si="19"/>
        <v>0.1293103448275863</v>
      </c>
    </row>
    <row r="1273" spans="1:33">
      <c r="A1273">
        <v>81070</v>
      </c>
      <c r="B1273">
        <v>1</v>
      </c>
      <c r="C1273">
        <v>31</v>
      </c>
      <c r="D1273">
        <v>1</v>
      </c>
      <c r="E1273">
        <v>2</v>
      </c>
      <c r="G1273">
        <v>2</v>
      </c>
      <c r="H1273">
        <v>2</v>
      </c>
      <c r="I1273">
        <v>1</v>
      </c>
      <c r="J1273">
        <v>29</v>
      </c>
      <c r="K1273">
        <v>0.75</v>
      </c>
      <c r="L1273">
        <v>168</v>
      </c>
      <c r="M1273">
        <v>4.34</v>
      </c>
      <c r="N1273">
        <v>23</v>
      </c>
      <c r="O1273" s="1">
        <v>0.59482758620689657</v>
      </c>
      <c r="P1273" s="2">
        <v>35.377758441224401</v>
      </c>
      <c r="Q1273" s="1">
        <v>0.91494202865235519</v>
      </c>
      <c r="R1273">
        <v>2</v>
      </c>
      <c r="U1273">
        <v>7</v>
      </c>
      <c r="V1273">
        <v>3</v>
      </c>
      <c r="W1273">
        <v>1</v>
      </c>
      <c r="X1273">
        <v>3</v>
      </c>
      <c r="Y1273">
        <v>3</v>
      </c>
      <c r="Z1273">
        <v>2</v>
      </c>
      <c r="AB1273">
        <v>0</v>
      </c>
      <c r="AC1273">
        <v>0</v>
      </c>
      <c r="AD1273">
        <v>1</v>
      </c>
      <c r="AE1273">
        <v>1</v>
      </c>
      <c r="AF1273">
        <v>2</v>
      </c>
      <c r="AG1273" s="1">
        <f t="shared" si="19"/>
        <v>-0.15517241379310343</v>
      </c>
    </row>
    <row r="1274" spans="1:33">
      <c r="A1274">
        <v>81075</v>
      </c>
      <c r="B1274">
        <v>1</v>
      </c>
      <c r="C1274">
        <v>30</v>
      </c>
      <c r="D1274">
        <v>4</v>
      </c>
      <c r="E1274">
        <v>2</v>
      </c>
      <c r="G1274">
        <v>1</v>
      </c>
      <c r="H1274">
        <v>5</v>
      </c>
      <c r="I1274">
        <v>1</v>
      </c>
      <c r="J1274">
        <v>39</v>
      </c>
      <c r="K1274">
        <v>1.01</v>
      </c>
      <c r="L1274">
        <v>188</v>
      </c>
      <c r="M1274">
        <v>4.8600000000000003</v>
      </c>
      <c r="N1274">
        <v>37</v>
      </c>
      <c r="O1274" s="1">
        <v>0.95820512820512815</v>
      </c>
      <c r="P1274" s="2">
        <v>44.747075893295126</v>
      </c>
      <c r="Q1274" s="1">
        <v>1.1588345295443097</v>
      </c>
      <c r="R1274">
        <v>1</v>
      </c>
      <c r="U1274">
        <v>7</v>
      </c>
      <c r="V1274">
        <v>3</v>
      </c>
      <c r="W1274">
        <v>2</v>
      </c>
      <c r="X1274">
        <v>2</v>
      </c>
      <c r="Y1274">
        <v>2</v>
      </c>
      <c r="Z1274">
        <v>2</v>
      </c>
      <c r="AB1274">
        <v>1</v>
      </c>
      <c r="AC1274">
        <v>5</v>
      </c>
      <c r="AD1274">
        <v>1</v>
      </c>
      <c r="AE1274">
        <v>1</v>
      </c>
      <c r="AF1274">
        <v>2</v>
      </c>
      <c r="AG1274" s="1">
        <f t="shared" si="19"/>
        <v>-5.1794871794871855E-2</v>
      </c>
    </row>
    <row r="1275" spans="1:33">
      <c r="A1275">
        <v>81079</v>
      </c>
      <c r="B1275">
        <v>1</v>
      </c>
      <c r="C1275">
        <v>76</v>
      </c>
      <c r="D1275">
        <v>3</v>
      </c>
      <c r="E1275">
        <v>1</v>
      </c>
      <c r="F1275">
        <v>1</v>
      </c>
      <c r="G1275">
        <v>1</v>
      </c>
      <c r="H1275">
        <v>5</v>
      </c>
      <c r="I1275">
        <v>1</v>
      </c>
      <c r="J1275">
        <v>48</v>
      </c>
      <c r="K1275">
        <v>1.24</v>
      </c>
      <c r="L1275">
        <v>205</v>
      </c>
      <c r="M1275">
        <v>5.3</v>
      </c>
      <c r="N1275">
        <v>50</v>
      </c>
      <c r="O1275" s="1">
        <v>1.2916666666666667</v>
      </c>
      <c r="P1275" s="2">
        <v>49.538172456948402</v>
      </c>
      <c r="Q1275" s="1">
        <v>1.2797361218045002</v>
      </c>
      <c r="R1275">
        <v>1</v>
      </c>
      <c r="S1275">
        <v>1</v>
      </c>
      <c r="T1275">
        <v>2</v>
      </c>
      <c r="U1275">
        <v>4</v>
      </c>
      <c r="V1275">
        <v>2</v>
      </c>
      <c r="W1275">
        <v>3</v>
      </c>
      <c r="X1275">
        <v>3</v>
      </c>
      <c r="Y1275">
        <v>3</v>
      </c>
      <c r="Z1275">
        <v>2</v>
      </c>
      <c r="AB1275">
        <v>0</v>
      </c>
      <c r="AC1275">
        <v>0</v>
      </c>
      <c r="AD1275">
        <v>1</v>
      </c>
      <c r="AE1275">
        <v>1</v>
      </c>
      <c r="AF1275">
        <v>2</v>
      </c>
      <c r="AG1275" s="1">
        <f t="shared" si="19"/>
        <v>5.166666666666675E-2</v>
      </c>
    </row>
    <row r="1276" spans="1:33">
      <c r="A1276">
        <v>81083</v>
      </c>
      <c r="B1276">
        <v>1</v>
      </c>
      <c r="C1276">
        <v>36</v>
      </c>
      <c r="D1276">
        <v>3</v>
      </c>
      <c r="E1276">
        <v>2</v>
      </c>
      <c r="G1276">
        <v>1</v>
      </c>
      <c r="H1276">
        <v>4</v>
      </c>
      <c r="I1276">
        <v>1</v>
      </c>
      <c r="J1276">
        <v>62</v>
      </c>
      <c r="K1276">
        <v>1.6</v>
      </c>
      <c r="L1276">
        <v>228</v>
      </c>
      <c r="M1276">
        <v>5.9</v>
      </c>
      <c r="N1276">
        <v>65</v>
      </c>
      <c r="O1276" s="1">
        <v>1.6774193548387097</v>
      </c>
      <c r="P1276" s="2">
        <v>65.98943269335399</v>
      </c>
      <c r="Q1276" s="1">
        <v>1.7029531017639741</v>
      </c>
      <c r="R1276">
        <v>2</v>
      </c>
      <c r="U1276">
        <v>6</v>
      </c>
      <c r="V1276">
        <v>3</v>
      </c>
      <c r="W1276">
        <v>1</v>
      </c>
      <c r="X1276">
        <v>3</v>
      </c>
      <c r="Y1276">
        <v>3</v>
      </c>
      <c r="Z1276">
        <v>3</v>
      </c>
      <c r="AA1276">
        <v>1</v>
      </c>
      <c r="AB1276">
        <v>0</v>
      </c>
      <c r="AC1276">
        <v>0</v>
      </c>
      <c r="AD1276">
        <v>1</v>
      </c>
      <c r="AE1276">
        <v>2</v>
      </c>
      <c r="AG1276" s="1">
        <f t="shared" si="19"/>
        <v>7.7419354838709653E-2</v>
      </c>
    </row>
    <row r="1277" spans="1:33">
      <c r="A1277">
        <v>81090</v>
      </c>
      <c r="B1277">
        <v>1</v>
      </c>
      <c r="C1277">
        <v>32</v>
      </c>
      <c r="D1277">
        <v>4</v>
      </c>
      <c r="E1277">
        <v>2</v>
      </c>
      <c r="G1277">
        <v>1</v>
      </c>
      <c r="H1277">
        <v>3</v>
      </c>
      <c r="I1277">
        <v>4</v>
      </c>
      <c r="J1277">
        <v>60</v>
      </c>
      <c r="K1277">
        <v>1.55</v>
      </c>
      <c r="L1277">
        <v>222</v>
      </c>
      <c r="M1277">
        <v>5.74</v>
      </c>
      <c r="N1277">
        <v>70</v>
      </c>
      <c r="O1277" s="1">
        <v>1.8083333333333333</v>
      </c>
      <c r="P1277" s="2">
        <v>61.242560830564081</v>
      </c>
      <c r="Q1277" s="1">
        <v>1.5820994881229056</v>
      </c>
      <c r="R1277">
        <v>2</v>
      </c>
      <c r="U1277">
        <v>5</v>
      </c>
      <c r="V1277">
        <v>3</v>
      </c>
      <c r="W1277">
        <v>0</v>
      </c>
      <c r="AA1277">
        <v>0</v>
      </c>
      <c r="AB1277">
        <v>0</v>
      </c>
      <c r="AC1277">
        <v>30</v>
      </c>
      <c r="AD1277">
        <v>1</v>
      </c>
      <c r="AE1277">
        <v>2</v>
      </c>
      <c r="AG1277" s="1">
        <f t="shared" si="19"/>
        <v>0.2583333333333333</v>
      </c>
    </row>
    <row r="1278" spans="1:33">
      <c r="A1278">
        <v>81092</v>
      </c>
      <c r="B1278">
        <v>1</v>
      </c>
      <c r="C1278">
        <v>29</v>
      </c>
      <c r="D1278">
        <v>6</v>
      </c>
      <c r="E1278">
        <v>2</v>
      </c>
      <c r="G1278">
        <v>2</v>
      </c>
      <c r="H1278">
        <v>4</v>
      </c>
      <c r="I1278">
        <v>6</v>
      </c>
      <c r="J1278">
        <v>58</v>
      </c>
      <c r="K1278">
        <v>1.5</v>
      </c>
      <c r="L1278">
        <v>147</v>
      </c>
      <c r="M1278">
        <v>3.8</v>
      </c>
      <c r="N1278">
        <v>65</v>
      </c>
      <c r="O1278" s="1">
        <v>1.6810344827586208</v>
      </c>
      <c r="P1278" s="2">
        <v>65.719079650929359</v>
      </c>
      <c r="Q1278" s="1">
        <v>1.6996313702826558</v>
      </c>
      <c r="R1278">
        <v>2</v>
      </c>
      <c r="U1278">
        <v>3</v>
      </c>
      <c r="V1278">
        <v>3</v>
      </c>
      <c r="W1278">
        <v>1</v>
      </c>
      <c r="X1278">
        <v>3</v>
      </c>
      <c r="Y1278">
        <v>3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2</v>
      </c>
      <c r="AG1278" s="1">
        <f t="shared" si="19"/>
        <v>0.18103448275862077</v>
      </c>
    </row>
    <row r="1279" spans="1:33">
      <c r="A1279">
        <v>81095</v>
      </c>
      <c r="B1279">
        <v>1</v>
      </c>
      <c r="C1279">
        <v>51</v>
      </c>
      <c r="D1279">
        <v>2</v>
      </c>
      <c r="E1279">
        <v>2</v>
      </c>
      <c r="G1279">
        <v>2</v>
      </c>
      <c r="H1279">
        <v>5</v>
      </c>
      <c r="I1279">
        <v>1</v>
      </c>
      <c r="J1279">
        <v>35</v>
      </c>
      <c r="K1279">
        <v>0.91</v>
      </c>
      <c r="L1279">
        <v>251</v>
      </c>
      <c r="M1279">
        <v>6.49</v>
      </c>
      <c r="N1279">
        <v>39</v>
      </c>
      <c r="O1279" s="1">
        <v>1.014</v>
      </c>
      <c r="P1279" s="2">
        <v>36.88859721054574</v>
      </c>
      <c r="Q1279" s="1">
        <v>0.95910352747418925</v>
      </c>
      <c r="R1279">
        <v>2</v>
      </c>
      <c r="S1279">
        <v>2</v>
      </c>
      <c r="U1279">
        <v>7</v>
      </c>
      <c r="V1279">
        <v>2</v>
      </c>
      <c r="W1279">
        <v>3</v>
      </c>
      <c r="X1279">
        <v>3</v>
      </c>
      <c r="Y1279">
        <v>3</v>
      </c>
      <c r="Z1279">
        <v>3</v>
      </c>
      <c r="AB1279">
        <v>0</v>
      </c>
      <c r="AC1279">
        <v>1</v>
      </c>
      <c r="AD1279">
        <v>1</v>
      </c>
      <c r="AE1279">
        <v>1</v>
      </c>
      <c r="AF1279">
        <v>2</v>
      </c>
      <c r="AG1279" s="1">
        <f t="shared" si="19"/>
        <v>0.10399999999999998</v>
      </c>
    </row>
    <row r="1280" spans="1:33">
      <c r="A1280">
        <v>81103</v>
      </c>
      <c r="B1280">
        <v>1</v>
      </c>
      <c r="C1280">
        <v>80</v>
      </c>
      <c r="D1280">
        <v>4</v>
      </c>
      <c r="E1280">
        <v>1</v>
      </c>
      <c r="F1280">
        <v>2</v>
      </c>
      <c r="G1280">
        <v>1</v>
      </c>
      <c r="H1280">
        <v>3</v>
      </c>
      <c r="I1280">
        <v>1</v>
      </c>
      <c r="J1280">
        <v>67</v>
      </c>
      <c r="K1280">
        <v>1.73</v>
      </c>
      <c r="L1280">
        <v>217</v>
      </c>
      <c r="M1280">
        <v>5.61</v>
      </c>
      <c r="N1280">
        <v>77</v>
      </c>
      <c r="O1280" s="1">
        <v>1.9882089552238806</v>
      </c>
      <c r="P1280" s="2">
        <v>64.353739984881273</v>
      </c>
      <c r="Q1280" s="1">
        <v>1.6616711966245461</v>
      </c>
      <c r="R1280">
        <v>1</v>
      </c>
      <c r="S1280">
        <v>2</v>
      </c>
      <c r="U1280">
        <v>7</v>
      </c>
      <c r="V1280">
        <v>3</v>
      </c>
      <c r="W1280">
        <v>3</v>
      </c>
      <c r="X1280">
        <v>3</v>
      </c>
      <c r="Y1280">
        <v>3</v>
      </c>
      <c r="Z1280">
        <v>3</v>
      </c>
      <c r="AA1280">
        <v>2</v>
      </c>
      <c r="AB1280">
        <v>0</v>
      </c>
      <c r="AC1280">
        <v>0</v>
      </c>
      <c r="AD1280">
        <v>2</v>
      </c>
      <c r="AE1280">
        <v>1</v>
      </c>
      <c r="AF1280">
        <v>2</v>
      </c>
      <c r="AG1280" s="1">
        <f t="shared" si="19"/>
        <v>0.25820895522388065</v>
      </c>
    </row>
    <row r="1281" spans="1:33">
      <c r="A1281">
        <v>81115</v>
      </c>
      <c r="B1281">
        <v>1</v>
      </c>
      <c r="C1281">
        <v>60</v>
      </c>
      <c r="D1281">
        <v>2</v>
      </c>
      <c r="E1281">
        <v>2</v>
      </c>
      <c r="G1281">
        <v>2</v>
      </c>
      <c r="H1281">
        <v>5</v>
      </c>
      <c r="I1281">
        <v>1</v>
      </c>
      <c r="J1281">
        <v>49</v>
      </c>
      <c r="K1281">
        <v>1.27</v>
      </c>
      <c r="L1281">
        <v>145</v>
      </c>
      <c r="M1281">
        <v>3.75</v>
      </c>
      <c r="N1281">
        <v>47</v>
      </c>
      <c r="O1281" s="1">
        <v>1.2181632653061225</v>
      </c>
      <c r="P1281" s="2">
        <v>49.695282345938821</v>
      </c>
      <c r="Q1281" s="1">
        <v>1.2880205832518838</v>
      </c>
      <c r="R1281">
        <v>1</v>
      </c>
      <c r="S1281">
        <v>2</v>
      </c>
      <c r="U1281">
        <v>15</v>
      </c>
      <c r="V1281">
        <v>2</v>
      </c>
      <c r="W1281">
        <v>1</v>
      </c>
      <c r="X1281">
        <v>3</v>
      </c>
      <c r="Y1281">
        <v>2</v>
      </c>
      <c r="Z1281">
        <v>1</v>
      </c>
      <c r="AA1281">
        <v>5</v>
      </c>
      <c r="AB1281">
        <v>0</v>
      </c>
      <c r="AC1281">
        <v>5</v>
      </c>
      <c r="AD1281">
        <v>1</v>
      </c>
      <c r="AE1281">
        <v>1</v>
      </c>
      <c r="AF1281">
        <v>2</v>
      </c>
      <c r="AG1281" s="1">
        <f t="shared" si="19"/>
        <v>-5.1836734693877506E-2</v>
      </c>
    </row>
    <row r="1282" spans="1:33">
      <c r="A1282">
        <v>81121</v>
      </c>
      <c r="B1282">
        <v>1</v>
      </c>
      <c r="C1282">
        <v>61</v>
      </c>
      <c r="D1282">
        <v>4</v>
      </c>
      <c r="E1282">
        <v>2</v>
      </c>
      <c r="G1282">
        <v>1</v>
      </c>
      <c r="H1282">
        <v>2</v>
      </c>
      <c r="I1282">
        <v>4</v>
      </c>
      <c r="J1282">
        <v>42</v>
      </c>
      <c r="K1282">
        <v>1.0900000000000001</v>
      </c>
      <c r="L1282">
        <v>172</v>
      </c>
      <c r="M1282">
        <v>4.45</v>
      </c>
      <c r="N1282">
        <v>41</v>
      </c>
      <c r="O1282" s="1">
        <v>1.0640476190476191</v>
      </c>
      <c r="P1282" s="2">
        <v>50.142428395399911</v>
      </c>
      <c r="Q1282" s="1">
        <v>1.3013154035949026</v>
      </c>
      <c r="R1282">
        <v>2</v>
      </c>
      <c r="S1282">
        <v>1</v>
      </c>
      <c r="T1282">
        <v>2</v>
      </c>
      <c r="U1282">
        <v>3</v>
      </c>
      <c r="V1282">
        <v>3</v>
      </c>
      <c r="W1282">
        <v>0</v>
      </c>
      <c r="AB1282">
        <v>0</v>
      </c>
      <c r="AC1282">
        <v>0</v>
      </c>
      <c r="AD1282">
        <v>2</v>
      </c>
      <c r="AE1282">
        <v>1</v>
      </c>
      <c r="AF1282">
        <v>2</v>
      </c>
      <c r="AG1282" s="1">
        <f t="shared" si="19"/>
        <v>-2.5952380952380949E-2</v>
      </c>
    </row>
    <row r="1283" spans="1:33">
      <c r="A1283">
        <v>81131</v>
      </c>
      <c r="B1283">
        <v>1</v>
      </c>
      <c r="C1283">
        <v>49</v>
      </c>
      <c r="D1283">
        <v>2</v>
      </c>
      <c r="E1283">
        <v>2</v>
      </c>
      <c r="G1283">
        <v>2</v>
      </c>
      <c r="H1283">
        <v>5</v>
      </c>
      <c r="I1283">
        <v>1</v>
      </c>
      <c r="J1283">
        <v>40</v>
      </c>
      <c r="K1283">
        <v>1.03</v>
      </c>
      <c r="L1283">
        <v>270</v>
      </c>
      <c r="M1283">
        <v>6.98</v>
      </c>
      <c r="N1283">
        <v>42</v>
      </c>
      <c r="O1283" s="1">
        <v>1.0814999999999999</v>
      </c>
      <c r="P1283" s="2">
        <v>38.486330118995724</v>
      </c>
      <c r="Q1283" s="1">
        <v>0.99102300056413983</v>
      </c>
      <c r="R1283">
        <v>1</v>
      </c>
      <c r="S1283">
        <v>2</v>
      </c>
      <c r="U1283">
        <v>15</v>
      </c>
      <c r="V1283">
        <v>3</v>
      </c>
      <c r="W1283">
        <v>1</v>
      </c>
      <c r="X1283">
        <v>3</v>
      </c>
      <c r="Y1283">
        <v>2</v>
      </c>
      <c r="Z1283">
        <v>2</v>
      </c>
      <c r="AA1283">
        <v>1</v>
      </c>
      <c r="AB1283">
        <v>0</v>
      </c>
      <c r="AC1283">
        <v>0</v>
      </c>
      <c r="AD1283">
        <v>1</v>
      </c>
      <c r="AE1283">
        <v>1</v>
      </c>
      <c r="AF1283">
        <v>2</v>
      </c>
      <c r="AG1283" s="1">
        <f t="shared" ref="AG1283:AG1346" si="20">O:O-K:K</f>
        <v>5.1499999999999879E-2</v>
      </c>
    </row>
    <row r="1284" spans="1:33">
      <c r="A1284">
        <v>81139</v>
      </c>
      <c r="B1284">
        <v>1</v>
      </c>
      <c r="C1284">
        <v>23</v>
      </c>
      <c r="D1284">
        <v>6</v>
      </c>
      <c r="E1284">
        <v>2</v>
      </c>
      <c r="G1284">
        <v>2</v>
      </c>
      <c r="H1284">
        <v>4</v>
      </c>
      <c r="I1284">
        <v>5</v>
      </c>
      <c r="J1284">
        <v>39</v>
      </c>
      <c r="K1284">
        <v>1.01</v>
      </c>
      <c r="L1284">
        <v>199</v>
      </c>
      <c r="M1284">
        <v>5.15</v>
      </c>
      <c r="N1284">
        <v>40</v>
      </c>
      <c r="O1284" s="1">
        <v>1.0358974358974358</v>
      </c>
      <c r="P1284" s="2">
        <v>38.388024656199313</v>
      </c>
      <c r="Q1284" s="1">
        <v>0.9941514077631104</v>
      </c>
      <c r="R1284">
        <v>2</v>
      </c>
      <c r="U1284">
        <v>14</v>
      </c>
      <c r="V1284">
        <v>2</v>
      </c>
      <c r="W1284">
        <v>0</v>
      </c>
      <c r="AA1284">
        <v>1</v>
      </c>
      <c r="AB1284">
        <v>0</v>
      </c>
      <c r="AC1284">
        <v>0</v>
      </c>
      <c r="AD1284">
        <v>1</v>
      </c>
      <c r="AE1284">
        <v>2</v>
      </c>
      <c r="AG1284" s="1">
        <f t="shared" si="20"/>
        <v>2.5897435897435761E-2</v>
      </c>
    </row>
    <row r="1285" spans="1:33">
      <c r="A1285">
        <v>81141</v>
      </c>
      <c r="B1285">
        <v>1</v>
      </c>
      <c r="C1285">
        <v>70</v>
      </c>
      <c r="D1285">
        <v>7</v>
      </c>
      <c r="E1285">
        <v>2</v>
      </c>
      <c r="G1285">
        <v>1</v>
      </c>
      <c r="H1285">
        <v>5</v>
      </c>
      <c r="I1285">
        <v>1</v>
      </c>
      <c r="J1285">
        <v>37</v>
      </c>
      <c r="K1285">
        <v>0.96</v>
      </c>
      <c r="L1285">
        <v>200</v>
      </c>
      <c r="M1285">
        <v>5.17</v>
      </c>
      <c r="N1285">
        <v>32</v>
      </c>
      <c r="O1285" s="1">
        <v>0.83027027027027023</v>
      </c>
      <c r="P1285" s="2">
        <v>42.962477461108421</v>
      </c>
      <c r="Q1285" s="1">
        <v>1.11470211790984</v>
      </c>
      <c r="R1285">
        <v>1</v>
      </c>
      <c r="S1285">
        <v>1</v>
      </c>
      <c r="T1285">
        <v>1</v>
      </c>
      <c r="U1285">
        <v>5</v>
      </c>
      <c r="V1285">
        <v>2</v>
      </c>
      <c r="W1285">
        <v>2</v>
      </c>
      <c r="X1285">
        <v>1</v>
      </c>
      <c r="Y1285">
        <v>2</v>
      </c>
      <c r="Z1285">
        <v>3</v>
      </c>
      <c r="AA1285">
        <v>1</v>
      </c>
      <c r="AB1285">
        <v>0</v>
      </c>
      <c r="AC1285">
        <v>0</v>
      </c>
      <c r="AD1285">
        <v>1</v>
      </c>
      <c r="AE1285">
        <v>1</v>
      </c>
      <c r="AF1285">
        <v>2</v>
      </c>
      <c r="AG1285" s="1">
        <f t="shared" si="20"/>
        <v>-0.12972972972972974</v>
      </c>
    </row>
    <row r="1286" spans="1:33">
      <c r="A1286">
        <v>81144</v>
      </c>
      <c r="B1286">
        <v>1</v>
      </c>
      <c r="C1286">
        <v>49</v>
      </c>
      <c r="D1286">
        <v>3</v>
      </c>
      <c r="E1286">
        <v>2</v>
      </c>
      <c r="G1286">
        <v>1</v>
      </c>
      <c r="H1286">
        <v>3</v>
      </c>
      <c r="I1286">
        <v>1</v>
      </c>
      <c r="J1286">
        <v>47</v>
      </c>
      <c r="K1286">
        <v>1.22</v>
      </c>
      <c r="L1286">
        <v>218</v>
      </c>
      <c r="M1286">
        <v>5.64</v>
      </c>
      <c r="N1286">
        <v>55</v>
      </c>
      <c r="O1286" s="1">
        <v>1.4276595744680849</v>
      </c>
      <c r="P1286" s="2">
        <v>55.360542420807441</v>
      </c>
      <c r="Q1286" s="1">
        <v>1.437018335178406</v>
      </c>
      <c r="R1286">
        <v>2</v>
      </c>
      <c r="S1286">
        <v>2</v>
      </c>
      <c r="U1286">
        <v>7</v>
      </c>
      <c r="V1286">
        <v>4</v>
      </c>
      <c r="W1286">
        <v>2</v>
      </c>
      <c r="AA1286">
        <v>3</v>
      </c>
      <c r="AB1286">
        <v>2</v>
      </c>
      <c r="AC1286">
        <v>0</v>
      </c>
      <c r="AD1286">
        <v>1</v>
      </c>
      <c r="AE1286">
        <v>1</v>
      </c>
      <c r="AF1286">
        <v>2</v>
      </c>
      <c r="AG1286" s="1">
        <f t="shared" si="20"/>
        <v>0.20765957446808492</v>
      </c>
    </row>
    <row r="1287" spans="1:33">
      <c r="A1287">
        <v>81149</v>
      </c>
      <c r="B1287">
        <v>1</v>
      </c>
      <c r="C1287">
        <v>34</v>
      </c>
      <c r="D1287">
        <v>3</v>
      </c>
      <c r="E1287">
        <v>2</v>
      </c>
      <c r="G1287">
        <v>1</v>
      </c>
      <c r="H1287">
        <v>5</v>
      </c>
      <c r="I1287">
        <v>1</v>
      </c>
      <c r="J1287">
        <v>40</v>
      </c>
      <c r="K1287">
        <v>1.03</v>
      </c>
      <c r="L1287">
        <v>144</v>
      </c>
      <c r="M1287">
        <v>3.72</v>
      </c>
      <c r="N1287">
        <v>50</v>
      </c>
      <c r="O1287" s="1">
        <v>1.2875000000000001</v>
      </c>
      <c r="P1287" s="2">
        <v>42.00410472667923</v>
      </c>
      <c r="Q1287" s="1">
        <v>1.0816056967119902</v>
      </c>
      <c r="R1287">
        <v>2</v>
      </c>
      <c r="U1287">
        <v>15</v>
      </c>
      <c r="V1287">
        <v>4</v>
      </c>
      <c r="W1287">
        <v>2</v>
      </c>
      <c r="X1287">
        <v>3</v>
      </c>
      <c r="Y1287">
        <v>2</v>
      </c>
      <c r="Z1287">
        <v>3</v>
      </c>
      <c r="AA1287">
        <v>5</v>
      </c>
      <c r="AB1287">
        <v>0</v>
      </c>
      <c r="AC1287">
        <v>0</v>
      </c>
      <c r="AD1287">
        <v>1</v>
      </c>
      <c r="AE1287">
        <v>1</v>
      </c>
      <c r="AF1287">
        <v>2</v>
      </c>
      <c r="AG1287" s="1">
        <f t="shared" si="20"/>
        <v>0.25750000000000006</v>
      </c>
    </row>
    <row r="1288" spans="1:33">
      <c r="A1288">
        <v>81151</v>
      </c>
      <c r="B1288">
        <v>1</v>
      </c>
      <c r="C1288">
        <v>56</v>
      </c>
      <c r="D1288">
        <v>3</v>
      </c>
      <c r="E1288">
        <v>2</v>
      </c>
      <c r="G1288">
        <v>1</v>
      </c>
      <c r="H1288">
        <v>5</v>
      </c>
      <c r="I1288">
        <v>1</v>
      </c>
      <c r="J1288">
        <v>37</v>
      </c>
      <c r="K1288">
        <v>0.96</v>
      </c>
      <c r="L1288">
        <v>159</v>
      </c>
      <c r="M1288">
        <v>4.1100000000000003</v>
      </c>
      <c r="N1288">
        <v>47</v>
      </c>
      <c r="O1288" s="1">
        <v>1.2194594594594594</v>
      </c>
      <c r="P1288" s="2">
        <v>40.803902555607685</v>
      </c>
      <c r="Q1288" s="1">
        <v>1.0586958500914427</v>
      </c>
      <c r="R1288">
        <v>2</v>
      </c>
      <c r="S1288">
        <v>2</v>
      </c>
      <c r="U1288">
        <v>15</v>
      </c>
      <c r="V1288">
        <v>2</v>
      </c>
      <c r="W1288">
        <v>0</v>
      </c>
      <c r="X1288">
        <v>3</v>
      </c>
      <c r="Y1288">
        <v>2</v>
      </c>
      <c r="Z1288">
        <v>2</v>
      </c>
      <c r="AA1288">
        <v>0</v>
      </c>
      <c r="AB1288">
        <v>1</v>
      </c>
      <c r="AC1288">
        <v>0</v>
      </c>
      <c r="AD1288">
        <v>1</v>
      </c>
      <c r="AE1288">
        <v>1</v>
      </c>
      <c r="AF1288">
        <v>2</v>
      </c>
      <c r="AG1288" s="1">
        <f t="shared" si="20"/>
        <v>0.25945945945945947</v>
      </c>
    </row>
    <row r="1289" spans="1:33">
      <c r="A1289">
        <v>81154</v>
      </c>
      <c r="B1289">
        <v>1</v>
      </c>
      <c r="C1289">
        <v>50</v>
      </c>
      <c r="D1289">
        <v>2</v>
      </c>
      <c r="E1289">
        <v>2</v>
      </c>
      <c r="G1289">
        <v>2</v>
      </c>
      <c r="H1289">
        <v>3</v>
      </c>
      <c r="I1289">
        <v>1</v>
      </c>
      <c r="J1289">
        <v>47</v>
      </c>
      <c r="K1289">
        <v>1.22</v>
      </c>
      <c r="L1289">
        <v>223</v>
      </c>
      <c r="M1289">
        <v>5.77</v>
      </c>
      <c r="N1289">
        <v>54</v>
      </c>
      <c r="O1289" s="1">
        <v>1.4017021276595745</v>
      </c>
      <c r="P1289" s="2">
        <v>51.961129523964217</v>
      </c>
      <c r="Q1289" s="1">
        <v>1.3487782557284329</v>
      </c>
      <c r="R1289">
        <v>1</v>
      </c>
      <c r="S1289">
        <v>1</v>
      </c>
      <c r="T1289">
        <v>3</v>
      </c>
      <c r="U1289">
        <v>10</v>
      </c>
      <c r="V1289">
        <v>3</v>
      </c>
      <c r="W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2</v>
      </c>
      <c r="AG1289" s="1">
        <f t="shared" si="20"/>
        <v>0.1817021276595745</v>
      </c>
    </row>
    <row r="1290" spans="1:33">
      <c r="A1290">
        <v>81160</v>
      </c>
      <c r="B1290">
        <v>1</v>
      </c>
      <c r="C1290">
        <v>23</v>
      </c>
      <c r="D1290">
        <v>3</v>
      </c>
      <c r="E1290">
        <v>2</v>
      </c>
      <c r="G1290">
        <v>1</v>
      </c>
      <c r="H1290">
        <v>2</v>
      </c>
      <c r="I1290">
        <v>1</v>
      </c>
      <c r="J1290">
        <v>43</v>
      </c>
      <c r="K1290">
        <v>1.1100000000000001</v>
      </c>
      <c r="L1290">
        <v>194</v>
      </c>
      <c r="M1290">
        <v>5.0199999999999996</v>
      </c>
      <c r="N1290">
        <v>40</v>
      </c>
      <c r="O1290" s="1">
        <v>1.032558139534884</v>
      </c>
      <c r="P1290" s="2">
        <v>49.68704396628646</v>
      </c>
      <c r="Q1290" s="1">
        <v>1.282619041920418</v>
      </c>
      <c r="R1290">
        <v>2</v>
      </c>
      <c r="U1290">
        <v>5</v>
      </c>
      <c r="V1290">
        <v>3</v>
      </c>
      <c r="W1290">
        <v>1</v>
      </c>
      <c r="X1290">
        <v>3</v>
      </c>
      <c r="Y1290">
        <v>3</v>
      </c>
      <c r="Z1290">
        <v>1</v>
      </c>
      <c r="AB1290">
        <v>0</v>
      </c>
      <c r="AC1290">
        <v>0</v>
      </c>
      <c r="AD1290">
        <v>1</v>
      </c>
      <c r="AE1290">
        <v>1</v>
      </c>
      <c r="AF1290">
        <v>2</v>
      </c>
      <c r="AG1290" s="1">
        <f t="shared" si="20"/>
        <v>-7.7441860465116141E-2</v>
      </c>
    </row>
    <row r="1291" spans="1:33">
      <c r="A1291">
        <v>81161</v>
      </c>
      <c r="B1291">
        <v>1</v>
      </c>
      <c r="C1291">
        <v>33</v>
      </c>
      <c r="D1291">
        <v>3</v>
      </c>
      <c r="E1291">
        <v>2</v>
      </c>
      <c r="G1291">
        <v>1</v>
      </c>
      <c r="H1291">
        <v>2</v>
      </c>
      <c r="I1291">
        <v>6</v>
      </c>
      <c r="J1291">
        <v>31</v>
      </c>
      <c r="K1291">
        <v>0.8</v>
      </c>
      <c r="L1291">
        <v>265</v>
      </c>
      <c r="M1291">
        <v>6.85</v>
      </c>
      <c r="N1291">
        <v>37</v>
      </c>
      <c r="O1291" s="1">
        <v>0.95483870967741935</v>
      </c>
      <c r="P1291" s="2">
        <v>36.641296366622811</v>
      </c>
      <c r="Q1291" s="1">
        <v>0.94558184171929838</v>
      </c>
      <c r="R1291">
        <v>2</v>
      </c>
      <c r="U1291">
        <v>4</v>
      </c>
      <c r="V1291">
        <v>3</v>
      </c>
      <c r="W1291">
        <v>3</v>
      </c>
      <c r="X1291">
        <v>9</v>
      </c>
      <c r="Y1291">
        <v>2</v>
      </c>
      <c r="Z1291">
        <v>3</v>
      </c>
      <c r="AA1291">
        <v>3</v>
      </c>
      <c r="AB1291">
        <v>10</v>
      </c>
      <c r="AC1291">
        <v>12</v>
      </c>
      <c r="AD1291">
        <v>1</v>
      </c>
      <c r="AE1291">
        <v>2</v>
      </c>
      <c r="AG1291" s="1">
        <f t="shared" si="20"/>
        <v>0.15483870967741931</v>
      </c>
    </row>
    <row r="1292" spans="1:33">
      <c r="A1292">
        <v>81165</v>
      </c>
      <c r="B1292">
        <v>1</v>
      </c>
      <c r="C1292">
        <v>51</v>
      </c>
      <c r="D1292">
        <v>2</v>
      </c>
      <c r="E1292">
        <v>2</v>
      </c>
      <c r="G1292">
        <v>2</v>
      </c>
      <c r="H1292">
        <v>3</v>
      </c>
      <c r="I1292">
        <v>1</v>
      </c>
      <c r="J1292">
        <v>44</v>
      </c>
      <c r="K1292">
        <v>1.1399999999999999</v>
      </c>
      <c r="L1292">
        <v>176</v>
      </c>
      <c r="M1292">
        <v>4.55</v>
      </c>
      <c r="N1292">
        <v>38</v>
      </c>
      <c r="O1292" s="1">
        <v>0.98454545454545439</v>
      </c>
      <c r="P1292" s="2">
        <v>45.797138736382379</v>
      </c>
      <c r="Q1292" s="1">
        <v>1.1865622308971797</v>
      </c>
      <c r="R1292">
        <v>1</v>
      </c>
      <c r="S1292">
        <v>2</v>
      </c>
      <c r="U1292">
        <v>15</v>
      </c>
      <c r="V1292">
        <v>3</v>
      </c>
      <c r="W1292">
        <v>0</v>
      </c>
      <c r="X1292">
        <v>3</v>
      </c>
      <c r="Y1292">
        <v>3</v>
      </c>
      <c r="Z1292">
        <v>1</v>
      </c>
      <c r="AA1292">
        <v>0</v>
      </c>
      <c r="AB1292">
        <v>8</v>
      </c>
      <c r="AC1292">
        <v>0</v>
      </c>
      <c r="AD1292">
        <v>2</v>
      </c>
      <c r="AE1292">
        <v>1</v>
      </c>
      <c r="AF1292">
        <v>2</v>
      </c>
      <c r="AG1292" s="1">
        <f t="shared" si="20"/>
        <v>-0.15545454545454551</v>
      </c>
    </row>
    <row r="1293" spans="1:33">
      <c r="A1293">
        <v>81169</v>
      </c>
      <c r="B1293">
        <v>1</v>
      </c>
      <c r="C1293">
        <v>34</v>
      </c>
      <c r="D1293">
        <v>3</v>
      </c>
      <c r="E1293">
        <v>2</v>
      </c>
      <c r="G1293">
        <v>1</v>
      </c>
      <c r="H1293">
        <v>3</v>
      </c>
      <c r="I1293">
        <v>1</v>
      </c>
      <c r="J1293">
        <v>47</v>
      </c>
      <c r="K1293">
        <v>1.22</v>
      </c>
      <c r="L1293">
        <v>149</v>
      </c>
      <c r="M1293">
        <v>3.85</v>
      </c>
      <c r="N1293">
        <v>41</v>
      </c>
      <c r="O1293" s="1">
        <v>1.0642553191489361</v>
      </c>
      <c r="P1293" s="2">
        <v>45.192609781258298</v>
      </c>
      <c r="Q1293" s="1">
        <v>1.1730847645347899</v>
      </c>
      <c r="R1293">
        <v>2</v>
      </c>
      <c r="U1293">
        <v>7</v>
      </c>
      <c r="V1293">
        <v>5</v>
      </c>
      <c r="W1293">
        <v>1</v>
      </c>
      <c r="AA1293">
        <v>4</v>
      </c>
      <c r="AB1293">
        <v>2</v>
      </c>
      <c r="AC1293">
        <v>8</v>
      </c>
      <c r="AD1293">
        <v>1</v>
      </c>
      <c r="AE1293">
        <v>1</v>
      </c>
      <c r="AF1293">
        <v>2</v>
      </c>
      <c r="AG1293" s="1">
        <f t="shared" si="20"/>
        <v>-0.15574468085106385</v>
      </c>
    </row>
    <row r="1294" spans="1:33">
      <c r="A1294">
        <v>81175</v>
      </c>
      <c r="B1294">
        <v>1</v>
      </c>
      <c r="C1294">
        <v>80</v>
      </c>
      <c r="D1294">
        <v>4</v>
      </c>
      <c r="E1294">
        <v>1</v>
      </c>
      <c r="F1294">
        <v>1</v>
      </c>
      <c r="G1294">
        <v>1</v>
      </c>
      <c r="H1294">
        <v>4</v>
      </c>
      <c r="I1294">
        <v>1</v>
      </c>
      <c r="J1294">
        <v>52</v>
      </c>
      <c r="K1294">
        <v>1.34</v>
      </c>
      <c r="L1294">
        <v>167</v>
      </c>
      <c r="M1294">
        <v>4.32</v>
      </c>
      <c r="N1294">
        <v>50</v>
      </c>
      <c r="O1294" s="1">
        <v>1.2884615384615385</v>
      </c>
      <c r="P1294" s="2">
        <v>56.682604556838122</v>
      </c>
      <c r="Q1294" s="1">
        <v>1.4606671174262131</v>
      </c>
      <c r="R1294">
        <v>2</v>
      </c>
      <c r="S1294">
        <v>1</v>
      </c>
      <c r="T1294">
        <v>2</v>
      </c>
      <c r="U1294">
        <v>10</v>
      </c>
      <c r="V1294">
        <v>2</v>
      </c>
      <c r="W1294">
        <v>3</v>
      </c>
      <c r="X1294">
        <v>3</v>
      </c>
      <c r="Y1294">
        <v>3</v>
      </c>
      <c r="Z1294">
        <v>3</v>
      </c>
      <c r="AA1294">
        <v>1</v>
      </c>
      <c r="AB1294">
        <v>1</v>
      </c>
      <c r="AC1294">
        <v>0</v>
      </c>
      <c r="AD1294">
        <v>1</v>
      </c>
      <c r="AE1294">
        <v>1</v>
      </c>
      <c r="AF1294">
        <v>2</v>
      </c>
      <c r="AG1294" s="1">
        <f t="shared" si="20"/>
        <v>-5.1538461538461533E-2</v>
      </c>
    </row>
    <row r="1295" spans="1:33">
      <c r="A1295">
        <v>81187</v>
      </c>
      <c r="B1295">
        <v>1</v>
      </c>
      <c r="C1295">
        <v>43</v>
      </c>
      <c r="D1295">
        <v>3</v>
      </c>
      <c r="E1295">
        <v>2</v>
      </c>
      <c r="G1295">
        <v>1</v>
      </c>
      <c r="H1295">
        <v>5</v>
      </c>
      <c r="I1295">
        <v>1</v>
      </c>
      <c r="J1295">
        <v>32</v>
      </c>
      <c r="K1295">
        <v>0.83</v>
      </c>
      <c r="L1295">
        <v>240</v>
      </c>
      <c r="M1295">
        <v>6.21</v>
      </c>
      <c r="N1295">
        <v>31</v>
      </c>
      <c r="O1295" s="1">
        <v>0.80406250000000001</v>
      </c>
      <c r="P1295" s="2">
        <v>39.340324204790257</v>
      </c>
      <c r="Q1295" s="1">
        <v>1.0203896590617472</v>
      </c>
      <c r="R1295">
        <v>2</v>
      </c>
      <c r="S1295">
        <v>2</v>
      </c>
      <c r="U1295">
        <v>5</v>
      </c>
      <c r="V1295">
        <v>3</v>
      </c>
      <c r="W1295">
        <v>2</v>
      </c>
      <c r="X1295">
        <v>3</v>
      </c>
      <c r="Y1295">
        <v>3</v>
      </c>
      <c r="Z1295">
        <v>2</v>
      </c>
      <c r="AA1295">
        <v>3</v>
      </c>
      <c r="AB1295">
        <v>0</v>
      </c>
      <c r="AC1295">
        <v>0</v>
      </c>
      <c r="AD1295">
        <v>1</v>
      </c>
      <c r="AE1295">
        <v>2</v>
      </c>
      <c r="AG1295" s="1">
        <f t="shared" si="20"/>
        <v>-2.5937499999999947E-2</v>
      </c>
    </row>
    <row r="1296" spans="1:33">
      <c r="A1296">
        <v>81201</v>
      </c>
      <c r="B1296">
        <v>1</v>
      </c>
      <c r="C1296">
        <v>56</v>
      </c>
      <c r="D1296">
        <v>1</v>
      </c>
      <c r="E1296">
        <v>2</v>
      </c>
      <c r="G1296">
        <v>2</v>
      </c>
      <c r="H1296">
        <v>1</v>
      </c>
      <c r="I1296">
        <v>1</v>
      </c>
      <c r="J1296">
        <v>28</v>
      </c>
      <c r="K1296">
        <v>0.72</v>
      </c>
      <c r="L1296">
        <v>208</v>
      </c>
      <c r="M1296">
        <v>5.38</v>
      </c>
      <c r="N1296">
        <v>38</v>
      </c>
      <c r="O1296" s="1">
        <v>0.97714285714285709</v>
      </c>
      <c r="P1296" s="2">
        <v>27.647315170781226</v>
      </c>
      <c r="Q1296" s="1">
        <v>0.71093096153437429</v>
      </c>
      <c r="R1296">
        <v>1</v>
      </c>
      <c r="S1296">
        <v>2</v>
      </c>
      <c r="U1296">
        <v>7</v>
      </c>
      <c r="V1296">
        <v>3</v>
      </c>
      <c r="W1296">
        <v>3</v>
      </c>
      <c r="X1296">
        <v>3</v>
      </c>
      <c r="Y1296">
        <v>3</v>
      </c>
      <c r="Z1296">
        <v>3</v>
      </c>
      <c r="AA1296">
        <v>4</v>
      </c>
      <c r="AB1296">
        <v>12</v>
      </c>
      <c r="AC1296">
        <v>5</v>
      </c>
      <c r="AD1296">
        <v>1</v>
      </c>
      <c r="AE1296">
        <v>2</v>
      </c>
      <c r="AG1296" s="1">
        <f t="shared" si="20"/>
        <v>0.25714285714285712</v>
      </c>
    </row>
    <row r="1297" spans="1:33">
      <c r="A1297">
        <v>81203</v>
      </c>
      <c r="B1297">
        <v>1</v>
      </c>
      <c r="C1297">
        <v>62</v>
      </c>
      <c r="D1297">
        <v>3</v>
      </c>
      <c r="E1297">
        <v>2</v>
      </c>
      <c r="G1297">
        <v>1</v>
      </c>
      <c r="H1297">
        <v>5</v>
      </c>
      <c r="I1297">
        <v>1</v>
      </c>
      <c r="J1297">
        <v>64</v>
      </c>
      <c r="K1297">
        <v>1.66</v>
      </c>
      <c r="L1297">
        <v>195</v>
      </c>
      <c r="M1297">
        <v>5.04</v>
      </c>
      <c r="N1297">
        <v>65</v>
      </c>
      <c r="O1297" s="1">
        <v>1.6859374999999999</v>
      </c>
      <c r="P1297" s="2">
        <v>65.048097214036076</v>
      </c>
      <c r="Q1297" s="1">
        <v>1.6871850214890607</v>
      </c>
      <c r="R1297">
        <v>2</v>
      </c>
      <c r="S1297">
        <v>1</v>
      </c>
      <c r="T1297">
        <v>2</v>
      </c>
      <c r="U1297">
        <v>15</v>
      </c>
      <c r="V1297">
        <v>2</v>
      </c>
      <c r="W1297">
        <v>3</v>
      </c>
      <c r="X1297">
        <v>3</v>
      </c>
      <c r="Y1297">
        <v>3</v>
      </c>
      <c r="Z1297">
        <v>3</v>
      </c>
      <c r="AB1297">
        <v>4</v>
      </c>
      <c r="AC1297">
        <v>0</v>
      </c>
      <c r="AD1297">
        <v>1</v>
      </c>
      <c r="AE1297">
        <v>1</v>
      </c>
      <c r="AF1297">
        <v>2</v>
      </c>
      <c r="AG1297" s="1">
        <f t="shared" si="20"/>
        <v>2.5937499999999947E-2</v>
      </c>
    </row>
    <row r="1298" spans="1:33">
      <c r="A1298">
        <v>81206</v>
      </c>
      <c r="B1298">
        <v>1</v>
      </c>
      <c r="C1298">
        <v>47</v>
      </c>
      <c r="D1298">
        <v>4</v>
      </c>
      <c r="E1298">
        <v>2</v>
      </c>
      <c r="G1298">
        <v>1</v>
      </c>
      <c r="H1298">
        <v>2</v>
      </c>
      <c r="I1298">
        <v>1</v>
      </c>
      <c r="J1298">
        <v>35</v>
      </c>
      <c r="K1298">
        <v>0.91</v>
      </c>
      <c r="L1298">
        <v>147</v>
      </c>
      <c r="M1298">
        <v>3.8</v>
      </c>
      <c r="N1298">
        <v>31</v>
      </c>
      <c r="O1298" s="1">
        <v>0.80600000000000005</v>
      </c>
      <c r="P1298" s="2">
        <v>35.471696811882047</v>
      </c>
      <c r="Q1298" s="1">
        <v>0.92226411710893319</v>
      </c>
      <c r="R1298">
        <v>2</v>
      </c>
      <c r="S1298">
        <v>2</v>
      </c>
      <c r="U1298">
        <v>99</v>
      </c>
      <c r="V1298">
        <v>4</v>
      </c>
      <c r="W1298">
        <v>2</v>
      </c>
      <c r="X1298">
        <v>3</v>
      </c>
      <c r="Y1298">
        <v>2</v>
      </c>
      <c r="Z1298">
        <v>2</v>
      </c>
      <c r="AB1298">
        <v>0</v>
      </c>
      <c r="AC1298">
        <v>0</v>
      </c>
      <c r="AD1298">
        <v>1</v>
      </c>
      <c r="AE1298">
        <v>2</v>
      </c>
      <c r="AG1298" s="1">
        <f t="shared" si="20"/>
        <v>-0.10399999999999998</v>
      </c>
    </row>
    <row r="1299" spans="1:33">
      <c r="A1299">
        <v>81207</v>
      </c>
      <c r="B1299">
        <v>1</v>
      </c>
      <c r="C1299">
        <v>39</v>
      </c>
      <c r="D1299">
        <v>3</v>
      </c>
      <c r="E1299">
        <v>2</v>
      </c>
      <c r="G1299">
        <v>2</v>
      </c>
      <c r="H1299">
        <v>5</v>
      </c>
      <c r="I1299">
        <v>1</v>
      </c>
      <c r="J1299">
        <v>76</v>
      </c>
      <c r="K1299">
        <v>1.97</v>
      </c>
      <c r="L1299">
        <v>188</v>
      </c>
      <c r="M1299">
        <v>4.8600000000000003</v>
      </c>
      <c r="N1299">
        <v>73</v>
      </c>
      <c r="O1299" s="1">
        <v>1.8922368421052631</v>
      </c>
      <c r="P1299" s="2">
        <v>75.541271279289532</v>
      </c>
      <c r="Q1299" s="1">
        <v>1.9581092686868469</v>
      </c>
      <c r="R1299">
        <v>2</v>
      </c>
      <c r="U1299">
        <v>15</v>
      </c>
      <c r="V1299">
        <v>3</v>
      </c>
      <c r="W1299">
        <v>1</v>
      </c>
      <c r="X1299">
        <v>3</v>
      </c>
      <c r="Y1299">
        <v>3</v>
      </c>
      <c r="Z1299">
        <v>2</v>
      </c>
      <c r="AA1299">
        <v>5</v>
      </c>
      <c r="AB1299">
        <v>3</v>
      </c>
      <c r="AC1299">
        <v>3</v>
      </c>
      <c r="AD1299">
        <v>1</v>
      </c>
      <c r="AE1299">
        <v>1</v>
      </c>
      <c r="AF1299">
        <v>1</v>
      </c>
      <c r="AG1299" s="1">
        <f t="shared" si="20"/>
        <v>-7.7763157894736867E-2</v>
      </c>
    </row>
    <row r="1300" spans="1:33">
      <c r="A1300">
        <v>81209</v>
      </c>
      <c r="B1300">
        <v>1</v>
      </c>
      <c r="C1300">
        <v>58</v>
      </c>
      <c r="D1300">
        <v>6</v>
      </c>
      <c r="E1300">
        <v>2</v>
      </c>
      <c r="G1300">
        <v>2</v>
      </c>
      <c r="H1300">
        <v>2</v>
      </c>
      <c r="I1300">
        <v>1</v>
      </c>
      <c r="J1300">
        <v>36</v>
      </c>
      <c r="K1300">
        <v>0.93</v>
      </c>
      <c r="L1300">
        <v>152</v>
      </c>
      <c r="M1300">
        <v>3.93</v>
      </c>
      <c r="N1300">
        <v>36</v>
      </c>
      <c r="O1300" s="1">
        <v>0.93000000000000016</v>
      </c>
      <c r="P1300" s="2">
        <v>42.203269787744524</v>
      </c>
      <c r="Q1300" s="1">
        <v>1.0902511361834002</v>
      </c>
      <c r="R1300">
        <v>1</v>
      </c>
      <c r="S1300">
        <v>2</v>
      </c>
      <c r="U1300">
        <v>15</v>
      </c>
      <c r="V1300">
        <v>3</v>
      </c>
      <c r="W1300">
        <v>2</v>
      </c>
      <c r="AA1300">
        <v>3</v>
      </c>
      <c r="AB1300">
        <v>0</v>
      </c>
      <c r="AC1300">
        <v>0</v>
      </c>
      <c r="AD1300">
        <v>1</v>
      </c>
      <c r="AE1300">
        <v>1</v>
      </c>
      <c r="AF1300">
        <v>2</v>
      </c>
      <c r="AG1300" s="1">
        <f t="shared" si="20"/>
        <v>0</v>
      </c>
    </row>
    <row r="1301" spans="1:33">
      <c r="A1301">
        <v>81213</v>
      </c>
      <c r="B1301">
        <v>1</v>
      </c>
      <c r="C1301">
        <v>50</v>
      </c>
      <c r="D1301">
        <v>3</v>
      </c>
      <c r="E1301">
        <v>2</v>
      </c>
      <c r="G1301">
        <v>2</v>
      </c>
      <c r="H1301">
        <v>3</v>
      </c>
      <c r="I1301">
        <v>1</v>
      </c>
      <c r="J1301">
        <v>46</v>
      </c>
      <c r="K1301">
        <v>1.19</v>
      </c>
      <c r="L1301">
        <v>202</v>
      </c>
      <c r="M1301">
        <v>5.22</v>
      </c>
      <c r="N1301">
        <v>49</v>
      </c>
      <c r="O1301" s="1">
        <v>1.2676086956521737</v>
      </c>
      <c r="P1301" s="2">
        <v>44.535941430522918</v>
      </c>
      <c r="Q1301" s="1">
        <v>1.1521254413548321</v>
      </c>
      <c r="R1301">
        <v>2</v>
      </c>
      <c r="S1301">
        <v>2</v>
      </c>
      <c r="U1301">
        <v>7</v>
      </c>
      <c r="V1301">
        <v>3</v>
      </c>
      <c r="W1301">
        <v>1</v>
      </c>
      <c r="X1301">
        <v>3</v>
      </c>
      <c r="Y1301">
        <v>3</v>
      </c>
      <c r="Z1301">
        <v>1</v>
      </c>
      <c r="AB1301">
        <v>1</v>
      </c>
      <c r="AC1301">
        <v>0</v>
      </c>
      <c r="AD1301">
        <v>1</v>
      </c>
      <c r="AE1301">
        <v>1</v>
      </c>
      <c r="AF1301">
        <v>1</v>
      </c>
      <c r="AG1301" s="1">
        <f t="shared" si="20"/>
        <v>7.7608695652173765E-2</v>
      </c>
    </row>
    <row r="1302" spans="1:33">
      <c r="A1302">
        <v>81214</v>
      </c>
      <c r="B1302">
        <v>1</v>
      </c>
      <c r="C1302">
        <v>50</v>
      </c>
      <c r="D1302">
        <v>6</v>
      </c>
      <c r="E1302">
        <v>2</v>
      </c>
      <c r="G1302">
        <v>2</v>
      </c>
      <c r="H1302">
        <v>3</v>
      </c>
      <c r="I1302">
        <v>1</v>
      </c>
      <c r="J1302">
        <v>53</v>
      </c>
      <c r="K1302">
        <v>1.37</v>
      </c>
      <c r="L1302">
        <v>233</v>
      </c>
      <c r="M1302">
        <v>6.03</v>
      </c>
      <c r="N1302">
        <v>51</v>
      </c>
      <c r="O1302" s="1">
        <v>1.318301886792453</v>
      </c>
      <c r="P1302" s="2">
        <v>59.352576083315917</v>
      </c>
      <c r="Q1302" s="1">
        <v>1.5342080987574116</v>
      </c>
      <c r="R1302">
        <v>1</v>
      </c>
      <c r="S1302">
        <v>2</v>
      </c>
      <c r="U1302">
        <v>6</v>
      </c>
      <c r="V1302">
        <v>3</v>
      </c>
      <c r="W1302">
        <v>2</v>
      </c>
      <c r="X1302">
        <v>2</v>
      </c>
      <c r="Y1302">
        <v>2</v>
      </c>
      <c r="Z1302">
        <v>2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2</v>
      </c>
      <c r="AG1302" s="1">
        <f t="shared" si="20"/>
        <v>-5.1698113207547136E-2</v>
      </c>
    </row>
    <row r="1303" spans="1:33">
      <c r="A1303">
        <v>81217</v>
      </c>
      <c r="B1303">
        <v>1</v>
      </c>
      <c r="C1303">
        <v>45</v>
      </c>
      <c r="D1303">
        <v>3</v>
      </c>
      <c r="E1303">
        <v>1</v>
      </c>
      <c r="F1303">
        <v>2</v>
      </c>
      <c r="G1303">
        <v>1</v>
      </c>
      <c r="H1303">
        <v>4</v>
      </c>
      <c r="I1303">
        <v>1</v>
      </c>
      <c r="J1303">
        <v>71</v>
      </c>
      <c r="K1303">
        <v>1.84</v>
      </c>
      <c r="L1303">
        <v>178</v>
      </c>
      <c r="M1303">
        <v>4.5999999999999996</v>
      </c>
      <c r="N1303">
        <v>66</v>
      </c>
      <c r="O1303" s="1">
        <v>1.7104225352112679</v>
      </c>
      <c r="P1303" s="2">
        <v>66.331339613339665</v>
      </c>
      <c r="Q1303" s="1">
        <v>1.7190093646273943</v>
      </c>
      <c r="R1303">
        <v>2</v>
      </c>
      <c r="S1303">
        <v>2</v>
      </c>
      <c r="U1303">
        <v>8</v>
      </c>
      <c r="V1303">
        <v>3</v>
      </c>
      <c r="W1303">
        <v>0</v>
      </c>
      <c r="X1303">
        <v>3</v>
      </c>
      <c r="Y1303">
        <v>3</v>
      </c>
      <c r="Z1303">
        <v>2</v>
      </c>
      <c r="AB1303">
        <v>0</v>
      </c>
      <c r="AC1303">
        <v>4</v>
      </c>
      <c r="AD1303">
        <v>1</v>
      </c>
      <c r="AE1303">
        <v>2</v>
      </c>
      <c r="AG1303" s="1">
        <f t="shared" si="20"/>
        <v>-0.12957746478873222</v>
      </c>
    </row>
    <row r="1304" spans="1:33">
      <c r="A1304">
        <v>81218</v>
      </c>
      <c r="B1304">
        <v>1</v>
      </c>
      <c r="C1304">
        <v>34</v>
      </c>
      <c r="D1304">
        <v>3</v>
      </c>
      <c r="E1304">
        <v>2</v>
      </c>
      <c r="G1304">
        <v>1</v>
      </c>
      <c r="H1304">
        <v>5</v>
      </c>
      <c r="I1304">
        <v>1</v>
      </c>
      <c r="J1304">
        <v>26</v>
      </c>
      <c r="K1304">
        <v>0.67</v>
      </c>
      <c r="L1304">
        <v>133</v>
      </c>
      <c r="M1304">
        <v>3.44</v>
      </c>
      <c r="N1304">
        <v>28</v>
      </c>
      <c r="O1304" s="1">
        <v>0.72153846153846157</v>
      </c>
      <c r="P1304" s="2">
        <v>26.739745984423497</v>
      </c>
      <c r="Q1304" s="1">
        <v>0.68906268498322087</v>
      </c>
      <c r="R1304">
        <v>2</v>
      </c>
      <c r="U1304">
        <v>15</v>
      </c>
      <c r="V1304">
        <v>3</v>
      </c>
      <c r="W1304">
        <v>3</v>
      </c>
      <c r="X1304">
        <v>3</v>
      </c>
      <c r="Y1304">
        <v>2</v>
      </c>
      <c r="Z1304">
        <v>1</v>
      </c>
      <c r="AA1304">
        <v>2</v>
      </c>
      <c r="AB1304">
        <v>2</v>
      </c>
      <c r="AC1304">
        <v>0</v>
      </c>
      <c r="AD1304">
        <v>1</v>
      </c>
      <c r="AE1304">
        <v>1</v>
      </c>
      <c r="AF1304">
        <v>2</v>
      </c>
      <c r="AG1304" s="1">
        <f t="shared" si="20"/>
        <v>5.1538461538461533E-2</v>
      </c>
    </row>
    <row r="1305" spans="1:33">
      <c r="A1305">
        <v>81219</v>
      </c>
      <c r="B1305">
        <v>1</v>
      </c>
      <c r="C1305">
        <v>37</v>
      </c>
      <c r="D1305">
        <v>4</v>
      </c>
      <c r="E1305">
        <v>2</v>
      </c>
      <c r="G1305">
        <v>1</v>
      </c>
      <c r="H1305">
        <v>3</v>
      </c>
      <c r="I1305">
        <v>4</v>
      </c>
      <c r="J1305">
        <v>37</v>
      </c>
      <c r="K1305">
        <v>0.96</v>
      </c>
      <c r="L1305">
        <v>253</v>
      </c>
      <c r="M1305">
        <v>6.54</v>
      </c>
      <c r="N1305">
        <v>35</v>
      </c>
      <c r="O1305" s="1">
        <v>0.90810810810810816</v>
      </c>
      <c r="P1305" s="2">
        <v>40.713543355499809</v>
      </c>
      <c r="Q1305" s="1">
        <v>1.0563513951697248</v>
      </c>
      <c r="R1305">
        <v>2</v>
      </c>
      <c r="U1305">
        <v>7</v>
      </c>
      <c r="V1305">
        <v>2</v>
      </c>
      <c r="W1305">
        <v>3</v>
      </c>
      <c r="X1305">
        <v>3</v>
      </c>
      <c r="Y1305">
        <v>3</v>
      </c>
      <c r="Z1305">
        <v>3</v>
      </c>
      <c r="AA1305">
        <v>10</v>
      </c>
      <c r="AB1305">
        <v>0</v>
      </c>
      <c r="AC1305">
        <v>0</v>
      </c>
      <c r="AD1305">
        <v>1</v>
      </c>
      <c r="AE1305">
        <v>2</v>
      </c>
      <c r="AG1305" s="1">
        <f t="shared" si="20"/>
        <v>-5.1891891891891806E-2</v>
      </c>
    </row>
    <row r="1306" spans="1:33">
      <c r="A1306">
        <v>81225</v>
      </c>
      <c r="B1306">
        <v>1</v>
      </c>
      <c r="C1306">
        <v>37</v>
      </c>
      <c r="D1306">
        <v>6</v>
      </c>
      <c r="E1306">
        <v>2</v>
      </c>
      <c r="G1306">
        <v>2</v>
      </c>
      <c r="H1306">
        <v>5</v>
      </c>
      <c r="I1306">
        <v>1</v>
      </c>
      <c r="J1306">
        <v>40</v>
      </c>
      <c r="K1306">
        <v>1.03</v>
      </c>
      <c r="L1306">
        <v>165</v>
      </c>
      <c r="M1306">
        <v>4.2699999999999996</v>
      </c>
      <c r="N1306">
        <v>49</v>
      </c>
      <c r="O1306" s="1">
        <v>1.2617499999999999</v>
      </c>
      <c r="P1306" s="2">
        <v>45.08669968972562</v>
      </c>
      <c r="Q1306" s="1">
        <v>1.1609825170104346</v>
      </c>
      <c r="R1306">
        <v>2</v>
      </c>
      <c r="U1306">
        <v>15</v>
      </c>
      <c r="V1306">
        <v>4</v>
      </c>
      <c r="W1306">
        <v>2</v>
      </c>
      <c r="X1306">
        <v>3</v>
      </c>
      <c r="Y1306">
        <v>3</v>
      </c>
      <c r="Z1306">
        <v>2</v>
      </c>
      <c r="AA1306">
        <v>1</v>
      </c>
      <c r="AB1306">
        <v>4</v>
      </c>
      <c r="AC1306">
        <v>1</v>
      </c>
      <c r="AD1306">
        <v>1</v>
      </c>
      <c r="AE1306">
        <v>1</v>
      </c>
      <c r="AF1306">
        <v>2</v>
      </c>
      <c r="AG1306" s="1">
        <f t="shared" si="20"/>
        <v>0.2317499999999999</v>
      </c>
    </row>
    <row r="1307" spans="1:33">
      <c r="A1307">
        <v>81226</v>
      </c>
      <c r="B1307">
        <v>1</v>
      </c>
      <c r="C1307">
        <v>65</v>
      </c>
      <c r="D1307">
        <v>4</v>
      </c>
      <c r="E1307">
        <v>2</v>
      </c>
      <c r="G1307">
        <v>1</v>
      </c>
      <c r="H1307">
        <v>4</v>
      </c>
      <c r="I1307">
        <v>4</v>
      </c>
      <c r="J1307">
        <v>86</v>
      </c>
      <c r="K1307">
        <v>2.2200000000000002</v>
      </c>
      <c r="L1307">
        <v>126</v>
      </c>
      <c r="M1307">
        <v>3.26</v>
      </c>
      <c r="N1307">
        <v>96</v>
      </c>
      <c r="O1307" s="1">
        <v>2.478139534883721</v>
      </c>
      <c r="P1307" s="2">
        <v>88.606854553918069</v>
      </c>
      <c r="Q1307" s="1">
        <v>2.287293222205792</v>
      </c>
      <c r="R1307">
        <v>1</v>
      </c>
      <c r="S1307">
        <v>2</v>
      </c>
      <c r="U1307">
        <v>3</v>
      </c>
      <c r="V1307">
        <v>4</v>
      </c>
      <c r="W1307">
        <v>2</v>
      </c>
      <c r="X1307">
        <v>3</v>
      </c>
      <c r="Y1307">
        <v>3</v>
      </c>
      <c r="Z1307">
        <v>3</v>
      </c>
      <c r="AA1307">
        <v>1</v>
      </c>
      <c r="AB1307">
        <v>0</v>
      </c>
      <c r="AC1307">
        <v>0</v>
      </c>
      <c r="AD1307">
        <v>1</v>
      </c>
      <c r="AE1307">
        <v>1</v>
      </c>
      <c r="AF1307">
        <v>2</v>
      </c>
      <c r="AG1307" s="1">
        <f t="shared" si="20"/>
        <v>0.25813953488372077</v>
      </c>
    </row>
    <row r="1308" spans="1:33">
      <c r="A1308">
        <v>81229</v>
      </c>
      <c r="B1308">
        <v>1</v>
      </c>
      <c r="C1308">
        <v>74</v>
      </c>
      <c r="D1308">
        <v>1</v>
      </c>
      <c r="E1308">
        <v>2</v>
      </c>
      <c r="G1308">
        <v>2</v>
      </c>
      <c r="H1308">
        <v>1</v>
      </c>
      <c r="I1308">
        <v>2</v>
      </c>
      <c r="J1308">
        <v>52</v>
      </c>
      <c r="K1308">
        <v>1.34</v>
      </c>
      <c r="L1308">
        <v>197</v>
      </c>
      <c r="M1308">
        <v>5.09</v>
      </c>
      <c r="N1308">
        <v>55</v>
      </c>
      <c r="O1308" s="1">
        <v>1.4173076923076924</v>
      </c>
      <c r="P1308" s="2">
        <v>45.528506741852553</v>
      </c>
      <c r="Q1308" s="1">
        <v>1.1732345968092774</v>
      </c>
      <c r="R1308">
        <v>1</v>
      </c>
      <c r="S1308">
        <v>1</v>
      </c>
      <c r="T1308">
        <v>2</v>
      </c>
      <c r="U1308">
        <v>1</v>
      </c>
      <c r="V1308">
        <v>3</v>
      </c>
      <c r="W1308">
        <v>3</v>
      </c>
      <c r="X1308">
        <v>1</v>
      </c>
      <c r="Y1308">
        <v>3</v>
      </c>
      <c r="Z1308">
        <v>3</v>
      </c>
      <c r="AA1308">
        <v>0</v>
      </c>
      <c r="AB1308">
        <v>0</v>
      </c>
      <c r="AC1308">
        <v>0</v>
      </c>
      <c r="AD1308">
        <v>2</v>
      </c>
      <c r="AE1308">
        <v>1</v>
      </c>
      <c r="AF1308">
        <v>2</v>
      </c>
      <c r="AG1308" s="1">
        <f t="shared" si="20"/>
        <v>7.7307692307692299E-2</v>
      </c>
    </row>
    <row r="1309" spans="1:33">
      <c r="A1309">
        <v>81234</v>
      </c>
      <c r="B1309">
        <v>1</v>
      </c>
      <c r="C1309">
        <v>67</v>
      </c>
      <c r="D1309">
        <v>1</v>
      </c>
      <c r="E1309">
        <v>2</v>
      </c>
      <c r="G1309">
        <v>2</v>
      </c>
      <c r="H1309">
        <v>5</v>
      </c>
      <c r="I1309">
        <v>3</v>
      </c>
      <c r="J1309">
        <v>45</v>
      </c>
      <c r="K1309">
        <v>1.1599999999999999</v>
      </c>
      <c r="L1309">
        <v>227</v>
      </c>
      <c r="M1309">
        <v>5.87</v>
      </c>
      <c r="N1309">
        <v>46</v>
      </c>
      <c r="O1309" s="1">
        <v>1.1857777777777778</v>
      </c>
      <c r="P1309" s="2">
        <v>44.275764843814883</v>
      </c>
      <c r="Q1309" s="1">
        <v>1.1413308270850058</v>
      </c>
      <c r="R1309">
        <v>1</v>
      </c>
      <c r="S1309">
        <v>2</v>
      </c>
      <c r="U1309">
        <v>12</v>
      </c>
      <c r="V1309">
        <v>2</v>
      </c>
      <c r="W1309">
        <v>0</v>
      </c>
      <c r="AA1309">
        <v>2</v>
      </c>
      <c r="AB1309">
        <v>0</v>
      </c>
      <c r="AC1309">
        <v>0</v>
      </c>
      <c r="AD1309">
        <v>1</v>
      </c>
      <c r="AE1309">
        <v>1</v>
      </c>
      <c r="AF1309">
        <v>2</v>
      </c>
      <c r="AG1309" s="1">
        <f t="shared" si="20"/>
        <v>2.5777777777777899E-2</v>
      </c>
    </row>
    <row r="1310" spans="1:33">
      <c r="A1310">
        <v>81235</v>
      </c>
      <c r="B1310">
        <v>1</v>
      </c>
      <c r="C1310">
        <v>37</v>
      </c>
      <c r="D1310">
        <v>3</v>
      </c>
      <c r="E1310">
        <v>2</v>
      </c>
      <c r="G1310">
        <v>1</v>
      </c>
      <c r="H1310">
        <v>3</v>
      </c>
      <c r="I1310">
        <v>1</v>
      </c>
      <c r="J1310">
        <v>34</v>
      </c>
      <c r="K1310">
        <v>0.88</v>
      </c>
      <c r="L1310">
        <v>160</v>
      </c>
      <c r="M1310">
        <v>4.1399999999999997</v>
      </c>
      <c r="N1310">
        <v>40</v>
      </c>
      <c r="O1310" s="1">
        <v>1.0352941176470589</v>
      </c>
      <c r="P1310" s="2">
        <v>40.720789498889815</v>
      </c>
      <c r="Q1310" s="1">
        <v>1.0539498458536187</v>
      </c>
      <c r="R1310">
        <v>2</v>
      </c>
      <c r="U1310">
        <v>15</v>
      </c>
      <c r="V1310">
        <v>3</v>
      </c>
      <c r="W1310">
        <v>3</v>
      </c>
      <c r="X1310">
        <v>3</v>
      </c>
      <c r="Y1310">
        <v>3</v>
      </c>
      <c r="Z1310">
        <v>3</v>
      </c>
      <c r="AA1310">
        <v>5</v>
      </c>
      <c r="AB1310">
        <v>0</v>
      </c>
      <c r="AC1310">
        <v>4</v>
      </c>
      <c r="AD1310">
        <v>1</v>
      </c>
      <c r="AE1310">
        <v>1</v>
      </c>
      <c r="AF1310">
        <v>2</v>
      </c>
      <c r="AG1310" s="1">
        <f t="shared" si="20"/>
        <v>0.15529411764705892</v>
      </c>
    </row>
    <row r="1311" spans="1:33">
      <c r="A1311">
        <v>81237</v>
      </c>
      <c r="B1311">
        <v>1</v>
      </c>
      <c r="C1311">
        <v>39</v>
      </c>
      <c r="D1311">
        <v>3</v>
      </c>
      <c r="E1311">
        <v>2</v>
      </c>
      <c r="G1311">
        <v>1</v>
      </c>
      <c r="H1311">
        <v>4</v>
      </c>
      <c r="I1311">
        <v>1</v>
      </c>
      <c r="J1311">
        <v>37</v>
      </c>
      <c r="K1311">
        <v>0.96</v>
      </c>
      <c r="L1311">
        <v>158</v>
      </c>
      <c r="M1311">
        <v>4.09</v>
      </c>
      <c r="N1311">
        <v>32</v>
      </c>
      <c r="O1311" s="1">
        <v>0.83027027027027023</v>
      </c>
      <c r="P1311" s="2">
        <v>30.418032264403934</v>
      </c>
      <c r="Q1311" s="1">
        <v>0.78922462091426415</v>
      </c>
      <c r="R1311">
        <v>1</v>
      </c>
      <c r="U1311">
        <v>7</v>
      </c>
      <c r="V1311">
        <v>3</v>
      </c>
      <c r="W1311">
        <v>3</v>
      </c>
      <c r="X1311">
        <v>3</v>
      </c>
      <c r="Y1311">
        <v>3</v>
      </c>
      <c r="Z1311">
        <v>4</v>
      </c>
      <c r="AA1311">
        <v>7</v>
      </c>
      <c r="AB1311">
        <v>5</v>
      </c>
      <c r="AC1311">
        <v>0</v>
      </c>
      <c r="AD1311">
        <v>1</v>
      </c>
      <c r="AE1311">
        <v>1</v>
      </c>
      <c r="AF1311">
        <v>2</v>
      </c>
      <c r="AG1311" s="1">
        <f t="shared" si="20"/>
        <v>-0.12972972972972974</v>
      </c>
    </row>
    <row r="1312" spans="1:33">
      <c r="A1312">
        <v>81241</v>
      </c>
      <c r="B1312">
        <v>1</v>
      </c>
      <c r="C1312">
        <v>51</v>
      </c>
      <c r="D1312">
        <v>4</v>
      </c>
      <c r="E1312">
        <v>2</v>
      </c>
      <c r="G1312">
        <v>1</v>
      </c>
      <c r="H1312">
        <v>3</v>
      </c>
      <c r="I1312">
        <v>3</v>
      </c>
      <c r="J1312">
        <v>46</v>
      </c>
      <c r="K1312">
        <v>1.19</v>
      </c>
      <c r="L1312">
        <v>160</v>
      </c>
      <c r="M1312">
        <v>4.1399999999999997</v>
      </c>
      <c r="N1312">
        <v>50</v>
      </c>
      <c r="O1312" s="1">
        <v>1.2934782608695652</v>
      </c>
      <c r="P1312" s="2">
        <v>54.482329143051572</v>
      </c>
      <c r="Q1312" s="1">
        <v>1.4094341669615515</v>
      </c>
      <c r="R1312">
        <v>1</v>
      </c>
      <c r="S1312">
        <v>1</v>
      </c>
      <c r="T1312">
        <v>2</v>
      </c>
      <c r="U1312">
        <v>8</v>
      </c>
      <c r="V1312">
        <v>3</v>
      </c>
      <c r="W1312">
        <v>2</v>
      </c>
      <c r="X1312">
        <v>3</v>
      </c>
      <c r="Y1312">
        <v>3</v>
      </c>
      <c r="Z1312">
        <v>3</v>
      </c>
      <c r="AA1312">
        <v>2</v>
      </c>
      <c r="AB1312">
        <v>0</v>
      </c>
      <c r="AC1312">
        <v>0</v>
      </c>
      <c r="AD1312">
        <v>1</v>
      </c>
      <c r="AE1312">
        <v>1</v>
      </c>
      <c r="AF1312">
        <v>1</v>
      </c>
      <c r="AG1312" s="1">
        <f t="shared" si="20"/>
        <v>0.10347826086956524</v>
      </c>
    </row>
    <row r="1313" spans="1:33">
      <c r="A1313">
        <v>81250</v>
      </c>
      <c r="B1313">
        <v>1</v>
      </c>
      <c r="C1313">
        <v>50</v>
      </c>
      <c r="D1313">
        <v>2</v>
      </c>
      <c r="E1313">
        <v>2</v>
      </c>
      <c r="G1313">
        <v>2</v>
      </c>
      <c r="H1313">
        <v>1</v>
      </c>
      <c r="I1313">
        <v>1</v>
      </c>
      <c r="J1313">
        <v>41</v>
      </c>
      <c r="K1313">
        <v>1.06</v>
      </c>
      <c r="L1313">
        <v>184</v>
      </c>
      <c r="M1313">
        <v>4.76</v>
      </c>
      <c r="N1313">
        <v>42</v>
      </c>
      <c r="O1313" s="1">
        <v>1.0858536585365854</v>
      </c>
      <c r="P1313" s="2">
        <v>48.498400431091163</v>
      </c>
      <c r="Q1313" s="1">
        <v>1.2538610843160154</v>
      </c>
      <c r="R1313">
        <v>1</v>
      </c>
      <c r="S1313">
        <v>2</v>
      </c>
      <c r="U1313">
        <v>2</v>
      </c>
      <c r="V1313">
        <v>5</v>
      </c>
      <c r="W1313">
        <v>1</v>
      </c>
      <c r="X1313">
        <v>3</v>
      </c>
      <c r="Y1313">
        <v>3</v>
      </c>
      <c r="Z1313">
        <v>2</v>
      </c>
      <c r="AA1313">
        <v>1</v>
      </c>
      <c r="AB1313">
        <v>0</v>
      </c>
      <c r="AC1313">
        <v>0</v>
      </c>
      <c r="AD1313">
        <v>1</v>
      </c>
      <c r="AE1313">
        <v>2</v>
      </c>
      <c r="AG1313" s="1">
        <f t="shared" si="20"/>
        <v>2.5853658536585389E-2</v>
      </c>
    </row>
    <row r="1314" spans="1:33">
      <c r="A1314">
        <v>81256</v>
      </c>
      <c r="B1314">
        <v>1</v>
      </c>
      <c r="C1314">
        <v>69</v>
      </c>
      <c r="D1314">
        <v>3</v>
      </c>
      <c r="E1314">
        <v>2</v>
      </c>
      <c r="G1314">
        <v>1</v>
      </c>
      <c r="H1314">
        <v>1</v>
      </c>
      <c r="I1314">
        <v>1</v>
      </c>
      <c r="J1314">
        <v>33</v>
      </c>
      <c r="K1314">
        <v>0.85</v>
      </c>
      <c r="L1314">
        <v>164</v>
      </c>
      <c r="M1314">
        <v>4.24</v>
      </c>
      <c r="N1314">
        <v>36</v>
      </c>
      <c r="O1314" s="1">
        <v>0.92727272727272725</v>
      </c>
      <c r="P1314" s="2">
        <v>38.66963512994689</v>
      </c>
      <c r="Q1314" s="1">
        <v>0.99603605637741977</v>
      </c>
      <c r="R1314">
        <v>2</v>
      </c>
      <c r="S1314">
        <v>1</v>
      </c>
      <c r="T1314">
        <v>2</v>
      </c>
      <c r="U1314">
        <v>3</v>
      </c>
      <c r="V1314">
        <v>3</v>
      </c>
      <c r="W1314">
        <v>3</v>
      </c>
      <c r="X1314">
        <v>3</v>
      </c>
      <c r="Y1314">
        <v>3</v>
      </c>
      <c r="Z1314">
        <v>3</v>
      </c>
      <c r="AB1314">
        <v>0</v>
      </c>
      <c r="AC1314">
        <v>1</v>
      </c>
      <c r="AD1314">
        <v>1</v>
      </c>
      <c r="AE1314">
        <v>1</v>
      </c>
      <c r="AF1314">
        <v>2</v>
      </c>
      <c r="AG1314" s="1">
        <f t="shared" si="20"/>
        <v>7.7272727272727271E-2</v>
      </c>
    </row>
    <row r="1315" spans="1:33">
      <c r="A1315">
        <v>81259</v>
      </c>
      <c r="B1315">
        <v>1</v>
      </c>
      <c r="C1315">
        <v>75</v>
      </c>
      <c r="D1315">
        <v>3</v>
      </c>
      <c r="E1315">
        <v>1</v>
      </c>
      <c r="F1315">
        <v>2</v>
      </c>
      <c r="G1315">
        <v>1</v>
      </c>
      <c r="H1315">
        <v>4</v>
      </c>
      <c r="I1315">
        <v>2</v>
      </c>
      <c r="J1315">
        <v>43</v>
      </c>
      <c r="K1315">
        <v>1.1100000000000001</v>
      </c>
      <c r="L1315">
        <v>177</v>
      </c>
      <c r="M1315">
        <v>4.58</v>
      </c>
      <c r="N1315">
        <v>37</v>
      </c>
      <c r="O1315" s="1">
        <v>0.95511627906976748</v>
      </c>
      <c r="P1315" s="2">
        <v>49.906496662789863</v>
      </c>
      <c r="Q1315" s="1">
        <v>1.2882839836208546</v>
      </c>
      <c r="R1315">
        <v>2</v>
      </c>
      <c r="S1315">
        <v>2</v>
      </c>
      <c r="U1315">
        <v>8</v>
      </c>
      <c r="V1315">
        <v>3</v>
      </c>
      <c r="W1315">
        <v>3</v>
      </c>
      <c r="X1315">
        <v>3</v>
      </c>
      <c r="Y1315">
        <v>3</v>
      </c>
      <c r="Z1315">
        <v>3</v>
      </c>
      <c r="AB1315">
        <v>0</v>
      </c>
      <c r="AC1315">
        <v>2</v>
      </c>
      <c r="AD1315">
        <v>1</v>
      </c>
      <c r="AE1315">
        <v>1</v>
      </c>
      <c r="AF1315">
        <v>2</v>
      </c>
      <c r="AG1315" s="1">
        <f t="shared" si="20"/>
        <v>-0.15488372093023262</v>
      </c>
    </row>
    <row r="1316" spans="1:33">
      <c r="A1316">
        <v>81260</v>
      </c>
      <c r="B1316">
        <v>1</v>
      </c>
      <c r="C1316">
        <v>44</v>
      </c>
      <c r="D1316">
        <v>2</v>
      </c>
      <c r="E1316">
        <v>2</v>
      </c>
      <c r="G1316">
        <v>2</v>
      </c>
      <c r="H1316">
        <v>5</v>
      </c>
      <c r="I1316">
        <v>1</v>
      </c>
      <c r="J1316">
        <v>38</v>
      </c>
      <c r="K1316">
        <v>0.98</v>
      </c>
      <c r="L1316">
        <v>154</v>
      </c>
      <c r="M1316">
        <v>3.98</v>
      </c>
      <c r="N1316">
        <v>34</v>
      </c>
      <c r="O1316" s="1">
        <v>0.87684210526315787</v>
      </c>
      <c r="P1316" s="2">
        <v>45.046014941149515</v>
      </c>
      <c r="Q1316" s="1">
        <v>1.1617130169033296</v>
      </c>
      <c r="R1316">
        <v>1</v>
      </c>
      <c r="S1316">
        <v>2</v>
      </c>
      <c r="U1316">
        <v>15</v>
      </c>
      <c r="V1316">
        <v>3</v>
      </c>
      <c r="W1316">
        <v>2</v>
      </c>
      <c r="X1316">
        <v>3</v>
      </c>
      <c r="Y1316">
        <v>3</v>
      </c>
      <c r="Z1316">
        <v>2</v>
      </c>
      <c r="AA1316">
        <v>0</v>
      </c>
      <c r="AB1316">
        <v>1</v>
      </c>
      <c r="AC1316">
        <v>0</v>
      </c>
      <c r="AD1316">
        <v>1</v>
      </c>
      <c r="AE1316">
        <v>1</v>
      </c>
      <c r="AF1316">
        <v>2</v>
      </c>
      <c r="AG1316" s="1">
        <f t="shared" si="20"/>
        <v>-0.10315789473684212</v>
      </c>
    </row>
    <row r="1317" spans="1:33">
      <c r="A1317">
        <v>81266</v>
      </c>
      <c r="B1317">
        <v>1</v>
      </c>
      <c r="C1317">
        <v>39</v>
      </c>
      <c r="D1317">
        <v>3</v>
      </c>
      <c r="E1317">
        <v>2</v>
      </c>
      <c r="G1317">
        <v>1</v>
      </c>
      <c r="H1317">
        <v>3</v>
      </c>
      <c r="I1317">
        <v>1</v>
      </c>
      <c r="J1317">
        <v>54</v>
      </c>
      <c r="K1317">
        <v>1.4</v>
      </c>
      <c r="L1317">
        <v>237</v>
      </c>
      <c r="M1317">
        <v>6.13</v>
      </c>
      <c r="N1317">
        <v>60</v>
      </c>
      <c r="O1317" s="1">
        <v>1.5555555555555556</v>
      </c>
      <c r="P1317" s="2">
        <v>59.84093386947572</v>
      </c>
      <c r="Q1317" s="1">
        <v>1.5514316188382593</v>
      </c>
      <c r="R1317">
        <v>1</v>
      </c>
      <c r="U1317">
        <v>9</v>
      </c>
      <c r="V1317">
        <v>3</v>
      </c>
      <c r="W1317">
        <v>0</v>
      </c>
      <c r="X1317">
        <v>3</v>
      </c>
      <c r="Y1317">
        <v>3</v>
      </c>
      <c r="Z1317">
        <v>2</v>
      </c>
      <c r="AA1317">
        <v>2</v>
      </c>
      <c r="AB1317">
        <v>0</v>
      </c>
      <c r="AC1317">
        <v>0</v>
      </c>
      <c r="AD1317">
        <v>1</v>
      </c>
      <c r="AE1317">
        <v>1</v>
      </c>
      <c r="AF1317">
        <v>2</v>
      </c>
      <c r="AG1317" s="1">
        <f t="shared" si="20"/>
        <v>0.15555555555555567</v>
      </c>
    </row>
    <row r="1318" spans="1:33">
      <c r="A1318">
        <v>81270</v>
      </c>
      <c r="B1318">
        <v>1</v>
      </c>
      <c r="C1318">
        <v>43</v>
      </c>
      <c r="D1318">
        <v>6</v>
      </c>
      <c r="E1318">
        <v>2</v>
      </c>
      <c r="G1318">
        <v>2</v>
      </c>
      <c r="H1318">
        <v>5</v>
      </c>
      <c r="I1318">
        <v>1</v>
      </c>
      <c r="J1318">
        <v>41</v>
      </c>
      <c r="K1318">
        <v>1.06</v>
      </c>
      <c r="L1318">
        <v>185</v>
      </c>
      <c r="M1318">
        <v>4.78</v>
      </c>
      <c r="N1318">
        <v>50</v>
      </c>
      <c r="O1318" s="1">
        <v>1.2926829268292683</v>
      </c>
      <c r="P1318" s="2">
        <v>44.104386979659346</v>
      </c>
      <c r="Q1318" s="1">
        <v>1.1402597609375345</v>
      </c>
      <c r="R1318">
        <v>1</v>
      </c>
      <c r="S1318">
        <v>2</v>
      </c>
      <c r="U1318">
        <v>15</v>
      </c>
      <c r="V1318">
        <v>3</v>
      </c>
      <c r="W1318">
        <v>3</v>
      </c>
      <c r="X1318">
        <v>1</v>
      </c>
      <c r="Y1318">
        <v>1</v>
      </c>
      <c r="Z1318">
        <v>3</v>
      </c>
      <c r="AA1318">
        <v>1</v>
      </c>
      <c r="AB1318">
        <v>0</v>
      </c>
      <c r="AC1318">
        <v>0</v>
      </c>
      <c r="AD1318">
        <v>1</v>
      </c>
      <c r="AE1318">
        <v>1</v>
      </c>
      <c r="AF1318">
        <v>2</v>
      </c>
      <c r="AG1318" s="1">
        <f t="shared" si="20"/>
        <v>0.23268292682926828</v>
      </c>
    </row>
    <row r="1319" spans="1:33">
      <c r="A1319">
        <v>81273</v>
      </c>
      <c r="B1319">
        <v>1</v>
      </c>
      <c r="C1319">
        <v>32</v>
      </c>
      <c r="D1319">
        <v>4</v>
      </c>
      <c r="E1319">
        <v>2</v>
      </c>
      <c r="G1319">
        <v>1</v>
      </c>
      <c r="H1319">
        <v>3</v>
      </c>
      <c r="I1319">
        <v>6</v>
      </c>
      <c r="J1319">
        <v>49</v>
      </c>
      <c r="K1319">
        <v>1.27</v>
      </c>
      <c r="L1319">
        <v>134</v>
      </c>
      <c r="M1319">
        <v>3.47</v>
      </c>
      <c r="N1319">
        <v>52</v>
      </c>
      <c r="O1319" s="1">
        <v>1.3477551020408165</v>
      </c>
      <c r="P1319" s="2">
        <v>46.95322291945439</v>
      </c>
      <c r="Q1319" s="1">
        <v>1.216950879749124</v>
      </c>
      <c r="R1319">
        <v>2</v>
      </c>
      <c r="U1319">
        <v>8</v>
      </c>
      <c r="V1319">
        <v>4</v>
      </c>
      <c r="W1319">
        <v>1</v>
      </c>
      <c r="X1319">
        <v>3</v>
      </c>
      <c r="Y1319">
        <v>3</v>
      </c>
      <c r="Z1319">
        <v>1</v>
      </c>
      <c r="AA1319">
        <v>2</v>
      </c>
      <c r="AB1319">
        <v>0</v>
      </c>
      <c r="AC1319">
        <v>0</v>
      </c>
      <c r="AD1319">
        <v>1</v>
      </c>
      <c r="AE1319">
        <v>1</v>
      </c>
      <c r="AF1319">
        <v>2</v>
      </c>
      <c r="AG1319" s="1">
        <f t="shared" si="20"/>
        <v>7.7755102040816482E-2</v>
      </c>
    </row>
    <row r="1320" spans="1:33">
      <c r="A1320">
        <v>81290</v>
      </c>
      <c r="B1320">
        <v>1</v>
      </c>
      <c r="C1320">
        <v>30</v>
      </c>
      <c r="D1320">
        <v>1</v>
      </c>
      <c r="E1320">
        <v>2</v>
      </c>
      <c r="G1320">
        <v>2</v>
      </c>
      <c r="H1320">
        <v>1</v>
      </c>
      <c r="I1320">
        <v>6</v>
      </c>
      <c r="J1320">
        <v>42</v>
      </c>
      <c r="K1320">
        <v>1.0900000000000001</v>
      </c>
      <c r="L1320">
        <v>140</v>
      </c>
      <c r="M1320">
        <v>3.62</v>
      </c>
      <c r="N1320">
        <v>46</v>
      </c>
      <c r="O1320" s="1">
        <v>1.1938095238095239</v>
      </c>
      <c r="P1320" s="2">
        <v>46.208229894908989</v>
      </c>
      <c r="Q1320" s="1">
        <v>1.1992135853678763</v>
      </c>
      <c r="R1320">
        <v>1</v>
      </c>
      <c r="U1320">
        <v>1</v>
      </c>
      <c r="V1320">
        <v>3</v>
      </c>
      <c r="W1320">
        <v>0</v>
      </c>
      <c r="AA1320">
        <v>1</v>
      </c>
      <c r="AB1320">
        <v>0</v>
      </c>
      <c r="AC1320">
        <v>0</v>
      </c>
      <c r="AD1320">
        <v>1</v>
      </c>
      <c r="AE1320">
        <v>2</v>
      </c>
      <c r="AG1320" s="1">
        <f t="shared" si="20"/>
        <v>0.1038095238095238</v>
      </c>
    </row>
    <row r="1321" spans="1:33">
      <c r="A1321">
        <v>81291</v>
      </c>
      <c r="B1321">
        <v>1</v>
      </c>
      <c r="C1321">
        <v>21</v>
      </c>
      <c r="D1321">
        <v>1</v>
      </c>
      <c r="E1321">
        <v>2</v>
      </c>
      <c r="G1321">
        <v>1</v>
      </c>
      <c r="H1321">
        <v>4</v>
      </c>
      <c r="I1321">
        <v>5</v>
      </c>
      <c r="J1321">
        <v>28</v>
      </c>
      <c r="K1321">
        <v>0.72</v>
      </c>
      <c r="L1321">
        <v>166</v>
      </c>
      <c r="M1321">
        <v>4.29</v>
      </c>
      <c r="N1321">
        <v>34</v>
      </c>
      <c r="O1321" s="1">
        <v>0.87428571428571433</v>
      </c>
      <c r="P1321" s="2">
        <v>30.958127602265886</v>
      </c>
      <c r="Q1321" s="1">
        <v>0.79606613834397988</v>
      </c>
      <c r="R1321">
        <v>1</v>
      </c>
      <c r="U1321">
        <v>8</v>
      </c>
      <c r="V1321">
        <v>3</v>
      </c>
      <c r="W1321">
        <v>2</v>
      </c>
      <c r="X1321">
        <v>3</v>
      </c>
      <c r="Y1321">
        <v>3</v>
      </c>
      <c r="Z1321">
        <v>2</v>
      </c>
      <c r="AA1321">
        <v>4</v>
      </c>
      <c r="AB1321">
        <v>0</v>
      </c>
      <c r="AC1321">
        <v>15</v>
      </c>
      <c r="AD1321">
        <v>1</v>
      </c>
      <c r="AE1321">
        <v>2</v>
      </c>
      <c r="AG1321" s="1">
        <f t="shared" si="20"/>
        <v>0.15428571428571436</v>
      </c>
    </row>
    <row r="1322" spans="1:33">
      <c r="A1322">
        <v>81292</v>
      </c>
      <c r="B1322">
        <v>1</v>
      </c>
      <c r="C1322">
        <v>47</v>
      </c>
      <c r="D1322">
        <v>6</v>
      </c>
      <c r="E1322">
        <v>2</v>
      </c>
      <c r="G1322">
        <v>2</v>
      </c>
      <c r="H1322">
        <v>4</v>
      </c>
      <c r="I1322">
        <v>1</v>
      </c>
      <c r="J1322">
        <v>45</v>
      </c>
      <c r="K1322">
        <v>1.1599999999999999</v>
      </c>
      <c r="L1322">
        <v>159</v>
      </c>
      <c r="M1322">
        <v>4.1100000000000003</v>
      </c>
      <c r="N1322">
        <v>52</v>
      </c>
      <c r="O1322" s="1">
        <v>1.3404444444444443</v>
      </c>
      <c r="P1322" s="2">
        <v>51.564155304770409</v>
      </c>
      <c r="Q1322" s="1">
        <v>1.3292093367451927</v>
      </c>
      <c r="R1322">
        <v>1</v>
      </c>
      <c r="S1322">
        <v>2</v>
      </c>
      <c r="U1322">
        <v>14</v>
      </c>
      <c r="V1322">
        <v>2</v>
      </c>
      <c r="W1322">
        <v>3</v>
      </c>
      <c r="X1322">
        <v>3</v>
      </c>
      <c r="Y1322">
        <v>3</v>
      </c>
      <c r="Z1322">
        <v>3</v>
      </c>
      <c r="AA1322">
        <v>3</v>
      </c>
      <c r="AB1322">
        <v>0</v>
      </c>
      <c r="AC1322">
        <v>0</v>
      </c>
      <c r="AD1322">
        <v>1</v>
      </c>
      <c r="AE1322">
        <v>1</v>
      </c>
      <c r="AF1322">
        <v>2</v>
      </c>
      <c r="AG1322" s="1">
        <f t="shared" si="20"/>
        <v>0.18044444444444441</v>
      </c>
    </row>
    <row r="1323" spans="1:33">
      <c r="A1323">
        <v>81295</v>
      </c>
      <c r="B1323">
        <v>1</v>
      </c>
      <c r="C1323">
        <v>59</v>
      </c>
      <c r="D1323">
        <v>3</v>
      </c>
      <c r="E1323">
        <v>2</v>
      </c>
      <c r="G1323">
        <v>1</v>
      </c>
      <c r="H1323">
        <v>5</v>
      </c>
      <c r="I1323">
        <v>1</v>
      </c>
      <c r="J1323">
        <v>39</v>
      </c>
      <c r="K1323">
        <v>1.01</v>
      </c>
      <c r="L1323">
        <v>201</v>
      </c>
      <c r="M1323">
        <v>5.2</v>
      </c>
      <c r="N1323">
        <v>36</v>
      </c>
      <c r="O1323" s="1">
        <v>0.93230769230769228</v>
      </c>
      <c r="P1323" s="2">
        <v>49.391489999354299</v>
      </c>
      <c r="Q1323" s="1">
        <v>1.279112946137124</v>
      </c>
      <c r="R1323">
        <v>2</v>
      </c>
      <c r="S1323">
        <v>2</v>
      </c>
      <c r="U1323">
        <v>15</v>
      </c>
      <c r="V1323">
        <v>2</v>
      </c>
      <c r="W1323">
        <v>3</v>
      </c>
      <c r="X1323">
        <v>3</v>
      </c>
      <c r="Y1323">
        <v>3</v>
      </c>
      <c r="Z1323">
        <v>3</v>
      </c>
      <c r="AA1323">
        <v>2</v>
      </c>
      <c r="AB1323">
        <v>0</v>
      </c>
      <c r="AC1323">
        <v>20</v>
      </c>
      <c r="AD1323">
        <v>1</v>
      </c>
      <c r="AE1323">
        <v>1</v>
      </c>
      <c r="AF1323">
        <v>2</v>
      </c>
      <c r="AG1323" s="1">
        <f t="shared" si="20"/>
        <v>-7.7692307692307727E-2</v>
      </c>
    </row>
    <row r="1324" spans="1:33">
      <c r="A1324">
        <v>81297</v>
      </c>
      <c r="B1324">
        <v>1</v>
      </c>
      <c r="C1324">
        <v>80</v>
      </c>
      <c r="D1324">
        <v>3</v>
      </c>
      <c r="E1324">
        <v>1</v>
      </c>
      <c r="F1324">
        <v>2</v>
      </c>
      <c r="G1324">
        <v>1</v>
      </c>
      <c r="H1324">
        <v>5</v>
      </c>
      <c r="I1324">
        <v>1</v>
      </c>
      <c r="J1324">
        <v>68</v>
      </c>
      <c r="K1324">
        <v>1.76</v>
      </c>
      <c r="L1324">
        <v>186</v>
      </c>
      <c r="M1324">
        <v>4.8099999999999996</v>
      </c>
      <c r="N1324">
        <v>75</v>
      </c>
      <c r="O1324" s="1">
        <v>1.9411764705882353</v>
      </c>
      <c r="P1324" s="2">
        <v>73.761226478523213</v>
      </c>
      <c r="Q1324" s="1">
        <v>1.9091140970911891</v>
      </c>
      <c r="R1324">
        <v>2</v>
      </c>
      <c r="S1324">
        <v>2</v>
      </c>
      <c r="U1324">
        <v>8</v>
      </c>
      <c r="V1324">
        <v>1</v>
      </c>
      <c r="W1324">
        <v>3</v>
      </c>
      <c r="X1324">
        <v>3</v>
      </c>
      <c r="Y1324">
        <v>3</v>
      </c>
      <c r="Z1324">
        <v>2</v>
      </c>
      <c r="AA1324">
        <v>0</v>
      </c>
      <c r="AB1324">
        <v>0</v>
      </c>
      <c r="AC1324">
        <v>0</v>
      </c>
      <c r="AD1324">
        <v>2</v>
      </c>
      <c r="AE1324">
        <v>1</v>
      </c>
      <c r="AF1324">
        <v>2</v>
      </c>
      <c r="AG1324" s="1">
        <f t="shared" si="20"/>
        <v>0.18117647058823527</v>
      </c>
    </row>
    <row r="1325" spans="1:33">
      <c r="A1325">
        <v>81298</v>
      </c>
      <c r="B1325">
        <v>1</v>
      </c>
      <c r="C1325">
        <v>72</v>
      </c>
      <c r="D1325">
        <v>6</v>
      </c>
      <c r="E1325">
        <v>2</v>
      </c>
      <c r="G1325">
        <v>2</v>
      </c>
      <c r="H1325">
        <v>5</v>
      </c>
      <c r="I1325">
        <v>1</v>
      </c>
      <c r="J1325">
        <v>54</v>
      </c>
      <c r="K1325">
        <v>1.4</v>
      </c>
      <c r="L1325">
        <v>238</v>
      </c>
      <c r="M1325">
        <v>6.15</v>
      </c>
      <c r="N1325">
        <v>52</v>
      </c>
      <c r="O1325" s="1">
        <v>1.3481481481481481</v>
      </c>
      <c r="P1325" s="2">
        <v>60.587964755421311</v>
      </c>
      <c r="Q1325" s="1">
        <v>1.5707990862516636</v>
      </c>
      <c r="R1325">
        <v>1</v>
      </c>
      <c r="S1325">
        <v>2</v>
      </c>
      <c r="U1325">
        <v>12</v>
      </c>
      <c r="V1325">
        <v>1</v>
      </c>
      <c r="W1325">
        <v>2</v>
      </c>
      <c r="AB1325">
        <v>0</v>
      </c>
      <c r="AC1325">
        <v>0</v>
      </c>
      <c r="AD1325">
        <v>1</v>
      </c>
      <c r="AE1325">
        <v>1</v>
      </c>
      <c r="AF1325">
        <v>2</v>
      </c>
      <c r="AG1325" s="1">
        <f t="shared" si="20"/>
        <v>-5.1851851851851816E-2</v>
      </c>
    </row>
    <row r="1326" spans="1:33">
      <c r="A1326">
        <v>81306</v>
      </c>
      <c r="B1326">
        <v>1</v>
      </c>
      <c r="C1326">
        <v>57</v>
      </c>
      <c r="D1326">
        <v>3</v>
      </c>
      <c r="E1326">
        <v>2</v>
      </c>
      <c r="G1326">
        <v>1</v>
      </c>
      <c r="H1326">
        <v>2</v>
      </c>
      <c r="I1326">
        <v>1</v>
      </c>
      <c r="J1326">
        <v>37</v>
      </c>
      <c r="K1326">
        <v>0.96</v>
      </c>
      <c r="L1326">
        <v>151</v>
      </c>
      <c r="M1326">
        <v>3.9</v>
      </c>
      <c r="N1326">
        <v>35</v>
      </c>
      <c r="O1326" s="1">
        <v>0.90810810810810816</v>
      </c>
      <c r="P1326" s="2">
        <v>39.986042927705483</v>
      </c>
      <c r="Q1326" s="1">
        <v>1.0374757083945205</v>
      </c>
      <c r="R1326">
        <v>2</v>
      </c>
      <c r="S1326">
        <v>1</v>
      </c>
      <c r="T1326">
        <v>2</v>
      </c>
      <c r="U1326">
        <v>7</v>
      </c>
      <c r="V1326">
        <v>4</v>
      </c>
      <c r="W1326">
        <v>3</v>
      </c>
      <c r="X1326">
        <v>3</v>
      </c>
      <c r="Y1326">
        <v>3</v>
      </c>
      <c r="Z1326">
        <v>3</v>
      </c>
      <c r="AA1326">
        <v>0</v>
      </c>
      <c r="AB1326">
        <v>3</v>
      </c>
      <c r="AC1326">
        <v>0</v>
      </c>
      <c r="AD1326">
        <v>1</v>
      </c>
      <c r="AE1326">
        <v>1</v>
      </c>
      <c r="AF1326">
        <v>2</v>
      </c>
      <c r="AG1326" s="1">
        <f t="shared" si="20"/>
        <v>-5.1891891891891806E-2</v>
      </c>
    </row>
    <row r="1327" spans="1:33">
      <c r="A1327">
        <v>81311</v>
      </c>
      <c r="B1327">
        <v>1</v>
      </c>
      <c r="C1327">
        <v>68</v>
      </c>
      <c r="D1327">
        <v>1</v>
      </c>
      <c r="E1327">
        <v>2</v>
      </c>
      <c r="G1327">
        <v>2</v>
      </c>
      <c r="H1327">
        <v>1</v>
      </c>
      <c r="I1327">
        <v>1</v>
      </c>
      <c r="J1327">
        <v>41</v>
      </c>
      <c r="K1327">
        <v>1.06</v>
      </c>
      <c r="L1327">
        <v>240</v>
      </c>
      <c r="M1327">
        <v>6.21</v>
      </c>
      <c r="N1327">
        <v>42</v>
      </c>
      <c r="O1327" s="1">
        <v>1.0858536585365854</v>
      </c>
      <c r="P1327" s="2">
        <v>41.906909605059639</v>
      </c>
      <c r="Q1327" s="1">
        <v>1.0834469312527615</v>
      </c>
      <c r="R1327">
        <v>1</v>
      </c>
      <c r="S1327">
        <v>2</v>
      </c>
      <c r="U1327">
        <v>77</v>
      </c>
      <c r="V1327">
        <v>3</v>
      </c>
      <c r="W1327">
        <v>0</v>
      </c>
      <c r="X1327">
        <v>3</v>
      </c>
      <c r="Y1327">
        <v>3</v>
      </c>
      <c r="Z1327">
        <v>1</v>
      </c>
      <c r="AB1327">
        <v>0</v>
      </c>
      <c r="AC1327">
        <v>0</v>
      </c>
      <c r="AD1327">
        <v>2</v>
      </c>
      <c r="AE1327">
        <v>1</v>
      </c>
      <c r="AF1327">
        <v>2</v>
      </c>
      <c r="AG1327" s="1">
        <f t="shared" si="20"/>
        <v>2.5853658536585389E-2</v>
      </c>
    </row>
    <row r="1328" spans="1:33">
      <c r="A1328">
        <v>81320</v>
      </c>
      <c r="B1328">
        <v>1</v>
      </c>
      <c r="C1328">
        <v>28</v>
      </c>
      <c r="D1328">
        <v>3</v>
      </c>
      <c r="E1328">
        <v>2</v>
      </c>
      <c r="G1328">
        <v>1</v>
      </c>
      <c r="H1328">
        <v>3</v>
      </c>
      <c r="I1328">
        <v>1</v>
      </c>
      <c r="J1328">
        <v>65</v>
      </c>
      <c r="K1328">
        <v>1.68</v>
      </c>
      <c r="L1328">
        <v>132</v>
      </c>
      <c r="M1328">
        <v>3.41</v>
      </c>
      <c r="N1328">
        <v>74</v>
      </c>
      <c r="O1328" s="1">
        <v>1.9126153846153846</v>
      </c>
      <c r="P1328" s="2">
        <v>67.63965586791339</v>
      </c>
      <c r="Q1328" s="1">
        <v>1.7482249516629922</v>
      </c>
      <c r="R1328">
        <v>2</v>
      </c>
      <c r="U1328">
        <v>6</v>
      </c>
      <c r="V1328">
        <v>3</v>
      </c>
      <c r="W1328">
        <v>2</v>
      </c>
      <c r="X1328">
        <v>3</v>
      </c>
      <c r="Y1328">
        <v>2</v>
      </c>
      <c r="Z1328">
        <v>2</v>
      </c>
      <c r="AA1328">
        <v>3</v>
      </c>
      <c r="AB1328">
        <v>0</v>
      </c>
      <c r="AC1328">
        <v>5</v>
      </c>
      <c r="AD1328">
        <v>1</v>
      </c>
      <c r="AE1328">
        <v>1</v>
      </c>
      <c r="AF1328">
        <v>2</v>
      </c>
      <c r="AG1328" s="1">
        <f t="shared" si="20"/>
        <v>0.23261538461538467</v>
      </c>
    </row>
    <row r="1329" spans="1:33">
      <c r="A1329">
        <v>81323</v>
      </c>
      <c r="B1329">
        <v>1</v>
      </c>
      <c r="C1329">
        <v>50</v>
      </c>
      <c r="D1329">
        <v>3</v>
      </c>
      <c r="E1329">
        <v>2</v>
      </c>
      <c r="G1329">
        <v>1</v>
      </c>
      <c r="H1329">
        <v>5</v>
      </c>
      <c r="I1329">
        <v>1</v>
      </c>
      <c r="J1329">
        <v>57</v>
      </c>
      <c r="K1329">
        <v>1.47</v>
      </c>
      <c r="L1329">
        <v>153</v>
      </c>
      <c r="M1329">
        <v>3.96</v>
      </c>
      <c r="N1329">
        <v>52</v>
      </c>
      <c r="O1329" s="1">
        <v>1.3410526315789473</v>
      </c>
      <c r="P1329" s="2">
        <v>62.071346127041231</v>
      </c>
      <c r="Q1329" s="1">
        <v>1.6007873474868528</v>
      </c>
      <c r="R1329">
        <v>2</v>
      </c>
      <c r="S1329">
        <v>2</v>
      </c>
      <c r="U1329">
        <v>15</v>
      </c>
      <c r="V1329">
        <v>3</v>
      </c>
      <c r="W1329">
        <v>2</v>
      </c>
      <c r="X1329">
        <v>3</v>
      </c>
      <c r="Y1329">
        <v>3</v>
      </c>
      <c r="Z1329">
        <v>2</v>
      </c>
      <c r="AA1329">
        <v>1</v>
      </c>
      <c r="AB1329">
        <v>12</v>
      </c>
      <c r="AC1329">
        <v>8</v>
      </c>
      <c r="AD1329">
        <v>1</v>
      </c>
      <c r="AE1329">
        <v>1</v>
      </c>
      <c r="AF1329">
        <v>2</v>
      </c>
      <c r="AG1329" s="1">
        <f t="shared" si="20"/>
        <v>-0.1289473684210527</v>
      </c>
    </row>
    <row r="1330" spans="1:33">
      <c r="A1330">
        <v>81339</v>
      </c>
      <c r="B1330">
        <v>1</v>
      </c>
      <c r="C1330">
        <v>55</v>
      </c>
      <c r="D1330">
        <v>3</v>
      </c>
      <c r="E1330">
        <v>2</v>
      </c>
      <c r="G1330">
        <v>1</v>
      </c>
      <c r="H1330">
        <v>1</v>
      </c>
      <c r="I1330">
        <v>5</v>
      </c>
      <c r="J1330">
        <v>22</v>
      </c>
      <c r="K1330">
        <v>0.56999999999999995</v>
      </c>
      <c r="L1330">
        <v>347</v>
      </c>
      <c r="M1330">
        <v>8.9700000000000006</v>
      </c>
      <c r="N1330">
        <v>32</v>
      </c>
      <c r="O1330" s="1">
        <v>0.82909090909090899</v>
      </c>
      <c r="P1330" s="2">
        <v>22.27053407562542</v>
      </c>
      <c r="Q1330" s="1">
        <v>0.57700929195938577</v>
      </c>
      <c r="R1330">
        <v>2</v>
      </c>
      <c r="S1330">
        <v>2</v>
      </c>
      <c r="U1330">
        <v>2</v>
      </c>
      <c r="V1330">
        <v>4</v>
      </c>
      <c r="W1330">
        <v>3</v>
      </c>
      <c r="X1330">
        <v>2</v>
      </c>
      <c r="Y1330">
        <v>2</v>
      </c>
      <c r="Z1330">
        <v>3</v>
      </c>
      <c r="AA1330">
        <v>1</v>
      </c>
      <c r="AB1330">
        <v>2</v>
      </c>
      <c r="AC1330">
        <v>0</v>
      </c>
      <c r="AD1330">
        <v>1</v>
      </c>
      <c r="AE1330">
        <v>1</v>
      </c>
      <c r="AF1330">
        <v>2</v>
      </c>
      <c r="AG1330" s="1">
        <f t="shared" si="20"/>
        <v>0.25909090909090904</v>
      </c>
    </row>
    <row r="1331" spans="1:33">
      <c r="A1331">
        <v>81342</v>
      </c>
      <c r="B1331">
        <v>1</v>
      </c>
      <c r="C1331">
        <v>46</v>
      </c>
      <c r="D1331">
        <v>3</v>
      </c>
      <c r="E1331">
        <v>2</v>
      </c>
      <c r="G1331">
        <v>1</v>
      </c>
      <c r="H1331">
        <v>5</v>
      </c>
      <c r="I1331">
        <v>1</v>
      </c>
      <c r="J1331">
        <v>51</v>
      </c>
      <c r="K1331">
        <v>1.32</v>
      </c>
      <c r="L1331">
        <v>184</v>
      </c>
      <c r="M1331">
        <v>4.76</v>
      </c>
      <c r="N1331">
        <v>57</v>
      </c>
      <c r="O1331" s="1">
        <v>1.4752941176470591</v>
      </c>
      <c r="P1331" s="2">
        <v>50.228020108243022</v>
      </c>
      <c r="Q1331" s="1">
        <v>1.3000193439780547</v>
      </c>
      <c r="R1331">
        <v>2</v>
      </c>
      <c r="S1331">
        <v>2</v>
      </c>
      <c r="U1331">
        <v>15</v>
      </c>
      <c r="V1331">
        <v>2</v>
      </c>
      <c r="W1331">
        <v>2</v>
      </c>
      <c r="X1331">
        <v>3</v>
      </c>
      <c r="Y1331">
        <v>3</v>
      </c>
      <c r="Z1331">
        <v>2</v>
      </c>
      <c r="AA1331">
        <v>1</v>
      </c>
      <c r="AB1331">
        <v>0</v>
      </c>
      <c r="AC1331">
        <v>0</v>
      </c>
      <c r="AD1331">
        <v>1</v>
      </c>
      <c r="AE1331">
        <v>1</v>
      </c>
      <c r="AF1331">
        <v>2</v>
      </c>
      <c r="AG1331" s="1">
        <f t="shared" si="20"/>
        <v>0.15529411764705903</v>
      </c>
    </row>
    <row r="1332" spans="1:33">
      <c r="A1332">
        <v>81344</v>
      </c>
      <c r="B1332">
        <v>1</v>
      </c>
      <c r="C1332">
        <v>59</v>
      </c>
      <c r="D1332">
        <v>1</v>
      </c>
      <c r="E1332">
        <v>2</v>
      </c>
      <c r="G1332">
        <v>2</v>
      </c>
      <c r="H1332">
        <v>1</v>
      </c>
      <c r="I1332">
        <v>1</v>
      </c>
      <c r="J1332">
        <v>40</v>
      </c>
      <c r="K1332">
        <v>1.03</v>
      </c>
      <c r="L1332">
        <v>235</v>
      </c>
      <c r="M1332">
        <v>6.08</v>
      </c>
      <c r="N1332">
        <v>49</v>
      </c>
      <c r="O1332" s="1">
        <v>1.2617499999999999</v>
      </c>
      <c r="P1332" s="2">
        <v>41.818472397845333</v>
      </c>
      <c r="Q1332" s="1">
        <v>1.0768256642445173</v>
      </c>
      <c r="R1332">
        <v>1</v>
      </c>
      <c r="S1332">
        <v>2</v>
      </c>
      <c r="U1332">
        <v>10</v>
      </c>
      <c r="V1332">
        <v>3</v>
      </c>
      <c r="W1332">
        <v>2</v>
      </c>
      <c r="X1332">
        <v>3</v>
      </c>
      <c r="Y1332">
        <v>3</v>
      </c>
      <c r="Z1332">
        <v>3</v>
      </c>
      <c r="AB1332">
        <v>0</v>
      </c>
      <c r="AC1332">
        <v>2</v>
      </c>
      <c r="AD1332">
        <v>1</v>
      </c>
      <c r="AE1332">
        <v>1</v>
      </c>
      <c r="AF1332">
        <v>2</v>
      </c>
      <c r="AG1332" s="1">
        <f t="shared" si="20"/>
        <v>0.2317499999999999</v>
      </c>
    </row>
    <row r="1333" spans="1:33">
      <c r="A1333">
        <v>81347</v>
      </c>
      <c r="B1333">
        <v>1</v>
      </c>
      <c r="C1333">
        <v>42</v>
      </c>
      <c r="D1333">
        <v>3</v>
      </c>
      <c r="E1333">
        <v>2</v>
      </c>
      <c r="G1333">
        <v>1</v>
      </c>
      <c r="H1333">
        <v>5</v>
      </c>
      <c r="I1333">
        <v>1</v>
      </c>
      <c r="J1333">
        <v>51</v>
      </c>
      <c r="K1333">
        <v>1.32</v>
      </c>
      <c r="L1333">
        <v>186</v>
      </c>
      <c r="M1333">
        <v>4.8099999999999996</v>
      </c>
      <c r="N1333">
        <v>53</v>
      </c>
      <c r="O1333" s="1">
        <v>1.371764705882353</v>
      </c>
      <c r="P1333" s="2">
        <v>53.874618732608234</v>
      </c>
      <c r="Q1333" s="1">
        <v>1.3944018966086837</v>
      </c>
      <c r="R1333">
        <v>2</v>
      </c>
      <c r="S1333">
        <v>2</v>
      </c>
      <c r="U1333">
        <v>15</v>
      </c>
      <c r="V1333">
        <v>1</v>
      </c>
      <c r="W1333">
        <v>3</v>
      </c>
      <c r="X1333">
        <v>3</v>
      </c>
      <c r="Y1333">
        <v>3</v>
      </c>
      <c r="Z1333">
        <v>3</v>
      </c>
      <c r="AA1333">
        <v>7</v>
      </c>
      <c r="AB1333">
        <v>0</v>
      </c>
      <c r="AC1333">
        <v>0</v>
      </c>
      <c r="AD1333">
        <v>1</v>
      </c>
      <c r="AE1333">
        <v>1</v>
      </c>
      <c r="AF1333">
        <v>2</v>
      </c>
      <c r="AG1333" s="1">
        <f t="shared" si="20"/>
        <v>5.1764705882352935E-2</v>
      </c>
    </row>
    <row r="1334" spans="1:33">
      <c r="A1334">
        <v>81348</v>
      </c>
      <c r="B1334">
        <v>1</v>
      </c>
      <c r="C1334">
        <v>21</v>
      </c>
      <c r="D1334">
        <v>2</v>
      </c>
      <c r="E1334">
        <v>2</v>
      </c>
      <c r="G1334">
        <v>2</v>
      </c>
      <c r="H1334">
        <v>2</v>
      </c>
      <c r="I1334">
        <v>5</v>
      </c>
      <c r="J1334">
        <v>33</v>
      </c>
      <c r="K1334">
        <v>0.85</v>
      </c>
      <c r="L1334">
        <v>147</v>
      </c>
      <c r="M1334">
        <v>3.8</v>
      </c>
      <c r="N1334">
        <v>38</v>
      </c>
      <c r="O1334" s="1">
        <v>0.97878787878787865</v>
      </c>
      <c r="P1334" s="2">
        <v>39.213898139025027</v>
      </c>
      <c r="Q1334" s="1">
        <v>1.0100549520657962</v>
      </c>
      <c r="R1334">
        <v>1</v>
      </c>
      <c r="U1334">
        <v>8</v>
      </c>
      <c r="V1334">
        <v>3</v>
      </c>
      <c r="W1334">
        <v>2</v>
      </c>
      <c r="AA1334">
        <v>2</v>
      </c>
      <c r="AB1334">
        <v>0</v>
      </c>
      <c r="AC1334">
        <v>0</v>
      </c>
      <c r="AD1334">
        <v>1</v>
      </c>
      <c r="AE1334">
        <v>2</v>
      </c>
      <c r="AG1334" s="1">
        <f t="shared" si="20"/>
        <v>0.12878787878787867</v>
      </c>
    </row>
    <row r="1335" spans="1:33">
      <c r="A1335">
        <v>81349</v>
      </c>
      <c r="B1335">
        <v>1</v>
      </c>
      <c r="C1335">
        <v>36</v>
      </c>
      <c r="D1335">
        <v>2</v>
      </c>
      <c r="E1335">
        <v>2</v>
      </c>
      <c r="G1335">
        <v>2</v>
      </c>
      <c r="H1335">
        <v>3</v>
      </c>
      <c r="I1335">
        <v>6</v>
      </c>
      <c r="J1335">
        <v>39</v>
      </c>
      <c r="K1335">
        <v>1.01</v>
      </c>
      <c r="L1335">
        <v>204</v>
      </c>
      <c r="M1335">
        <v>5.28</v>
      </c>
      <c r="N1335">
        <v>44</v>
      </c>
      <c r="O1335" s="1">
        <v>1.1394871794871795</v>
      </c>
      <c r="P1335" s="2">
        <v>43.448440618148467</v>
      </c>
      <c r="Q1335" s="1">
        <v>1.12520320575205</v>
      </c>
      <c r="R1335">
        <v>1</v>
      </c>
      <c r="U1335">
        <v>4</v>
      </c>
      <c r="V1335">
        <v>3</v>
      </c>
      <c r="W1335">
        <v>3</v>
      </c>
      <c r="X1335">
        <v>1</v>
      </c>
      <c r="Y1335">
        <v>1</v>
      </c>
      <c r="Z1335">
        <v>3</v>
      </c>
      <c r="AA1335">
        <v>5</v>
      </c>
      <c r="AB1335">
        <v>0</v>
      </c>
      <c r="AC1335">
        <v>0</v>
      </c>
      <c r="AD1335">
        <v>1</v>
      </c>
      <c r="AE1335">
        <v>2</v>
      </c>
      <c r="AG1335" s="1">
        <f t="shared" si="20"/>
        <v>0.12948717948717947</v>
      </c>
    </row>
    <row r="1336" spans="1:33">
      <c r="A1336">
        <v>81353</v>
      </c>
      <c r="B1336">
        <v>1</v>
      </c>
      <c r="C1336">
        <v>76</v>
      </c>
      <c r="D1336">
        <v>3</v>
      </c>
      <c r="E1336">
        <v>2</v>
      </c>
      <c r="G1336">
        <v>1</v>
      </c>
      <c r="H1336">
        <v>5</v>
      </c>
      <c r="I1336">
        <v>1</v>
      </c>
      <c r="J1336">
        <v>22</v>
      </c>
      <c r="K1336">
        <v>0.56999999999999995</v>
      </c>
      <c r="L1336">
        <v>108</v>
      </c>
      <c r="M1336">
        <v>2.79</v>
      </c>
      <c r="N1336">
        <v>29</v>
      </c>
      <c r="O1336" s="1">
        <v>0.75136363636363623</v>
      </c>
      <c r="P1336" s="2">
        <v>22.428945714013331</v>
      </c>
      <c r="Q1336" s="1">
        <v>0.58111359349943625</v>
      </c>
      <c r="R1336">
        <v>2</v>
      </c>
      <c r="S1336">
        <v>2</v>
      </c>
      <c r="U1336">
        <v>15</v>
      </c>
      <c r="V1336">
        <v>4</v>
      </c>
      <c r="W1336">
        <v>3</v>
      </c>
      <c r="X1336">
        <v>3</v>
      </c>
      <c r="Y1336">
        <v>3</v>
      </c>
      <c r="Z1336">
        <v>1</v>
      </c>
      <c r="AA1336">
        <v>2</v>
      </c>
      <c r="AB1336">
        <v>1</v>
      </c>
      <c r="AC1336">
        <v>0</v>
      </c>
      <c r="AD1336">
        <v>1</v>
      </c>
      <c r="AE1336">
        <v>1</v>
      </c>
      <c r="AF1336">
        <v>2</v>
      </c>
      <c r="AG1336" s="1">
        <f t="shared" si="20"/>
        <v>0.18136363636363628</v>
      </c>
    </row>
    <row r="1337" spans="1:33">
      <c r="A1337">
        <v>81362</v>
      </c>
      <c r="B1337">
        <v>1</v>
      </c>
      <c r="C1337">
        <v>21</v>
      </c>
      <c r="D1337">
        <v>3</v>
      </c>
      <c r="E1337">
        <v>2</v>
      </c>
      <c r="G1337">
        <v>1</v>
      </c>
      <c r="H1337">
        <v>2</v>
      </c>
      <c r="I1337">
        <v>5</v>
      </c>
      <c r="J1337">
        <v>67</v>
      </c>
      <c r="K1337">
        <v>1.73</v>
      </c>
      <c r="L1337">
        <v>221</v>
      </c>
      <c r="M1337">
        <v>5.72</v>
      </c>
      <c r="N1337">
        <v>69</v>
      </c>
      <c r="O1337" s="1">
        <v>1.7816417910447762</v>
      </c>
      <c r="P1337" s="2">
        <v>68.600428066022388</v>
      </c>
      <c r="Q1337" s="1">
        <v>1.7713244858838617</v>
      </c>
      <c r="R1337">
        <v>2</v>
      </c>
      <c r="V1337">
        <v>3</v>
      </c>
      <c r="W1337">
        <v>0</v>
      </c>
      <c r="X1337">
        <v>3</v>
      </c>
      <c r="Y1337">
        <v>3</v>
      </c>
      <c r="Z1337">
        <v>2</v>
      </c>
      <c r="AA1337">
        <v>10</v>
      </c>
      <c r="AB1337">
        <v>0</v>
      </c>
      <c r="AC1337">
        <v>10</v>
      </c>
      <c r="AD1337">
        <v>1</v>
      </c>
      <c r="AE1337">
        <v>2</v>
      </c>
      <c r="AG1337" s="1">
        <f t="shared" si="20"/>
        <v>5.1641791044776175E-2</v>
      </c>
    </row>
    <row r="1338" spans="1:33">
      <c r="A1338">
        <v>81366</v>
      </c>
      <c r="B1338">
        <v>1</v>
      </c>
      <c r="C1338">
        <v>38</v>
      </c>
      <c r="D1338">
        <v>2</v>
      </c>
      <c r="E1338">
        <v>2</v>
      </c>
      <c r="G1338">
        <v>2</v>
      </c>
      <c r="H1338">
        <v>1</v>
      </c>
      <c r="I1338">
        <v>6</v>
      </c>
      <c r="J1338">
        <v>48</v>
      </c>
      <c r="K1338">
        <v>1.24</v>
      </c>
      <c r="L1338">
        <v>214</v>
      </c>
      <c r="M1338">
        <v>5.53</v>
      </c>
      <c r="N1338">
        <v>56</v>
      </c>
      <c r="O1338" s="1">
        <v>1.4466666666666665</v>
      </c>
      <c r="P1338" s="2">
        <v>54.680256539789397</v>
      </c>
      <c r="Q1338" s="1">
        <v>1.4125732939445594</v>
      </c>
      <c r="R1338">
        <v>1</v>
      </c>
      <c r="U1338">
        <v>5</v>
      </c>
      <c r="V1338">
        <v>3</v>
      </c>
      <c r="W1338">
        <v>2</v>
      </c>
      <c r="X1338">
        <v>3</v>
      </c>
      <c r="Y1338">
        <v>3</v>
      </c>
      <c r="Z1338">
        <v>3</v>
      </c>
      <c r="AA1338">
        <v>7</v>
      </c>
      <c r="AB1338">
        <v>30</v>
      </c>
      <c r="AC1338">
        <v>0</v>
      </c>
      <c r="AD1338">
        <v>1</v>
      </c>
      <c r="AE1338">
        <v>2</v>
      </c>
      <c r="AG1338" s="1">
        <f t="shared" si="20"/>
        <v>0.20666666666666655</v>
      </c>
    </row>
    <row r="1339" spans="1:33">
      <c r="A1339">
        <v>81367</v>
      </c>
      <c r="B1339">
        <v>1</v>
      </c>
      <c r="C1339">
        <v>48</v>
      </c>
      <c r="D1339">
        <v>1</v>
      </c>
      <c r="E1339">
        <v>2</v>
      </c>
      <c r="G1339">
        <v>2</v>
      </c>
      <c r="H1339">
        <v>2</v>
      </c>
      <c r="I1339">
        <v>1</v>
      </c>
      <c r="J1339">
        <v>46</v>
      </c>
      <c r="K1339">
        <v>1.19</v>
      </c>
      <c r="L1339">
        <v>223</v>
      </c>
      <c r="M1339">
        <v>5.77</v>
      </c>
      <c r="N1339">
        <v>43</v>
      </c>
      <c r="O1339" s="1">
        <v>1.112391304347826</v>
      </c>
      <c r="P1339" s="2">
        <v>43.370835174403283</v>
      </c>
      <c r="Q1339" s="1">
        <v>1.1219846490769545</v>
      </c>
      <c r="R1339">
        <v>1</v>
      </c>
      <c r="S1339">
        <v>2</v>
      </c>
      <c r="U1339">
        <v>77</v>
      </c>
      <c r="V1339">
        <v>4</v>
      </c>
      <c r="W1339">
        <v>2</v>
      </c>
      <c r="AA1339">
        <v>14</v>
      </c>
      <c r="AB1339">
        <v>1</v>
      </c>
      <c r="AC1339">
        <v>0</v>
      </c>
      <c r="AD1339">
        <v>1</v>
      </c>
      <c r="AE1339">
        <v>2</v>
      </c>
      <c r="AG1339" s="1">
        <f t="shared" si="20"/>
        <v>-7.7608695652173987E-2</v>
      </c>
    </row>
    <row r="1340" spans="1:33">
      <c r="A1340">
        <v>81373</v>
      </c>
      <c r="B1340">
        <v>1</v>
      </c>
      <c r="C1340">
        <v>49</v>
      </c>
      <c r="D1340">
        <v>3</v>
      </c>
      <c r="E1340">
        <v>2</v>
      </c>
      <c r="G1340">
        <v>1</v>
      </c>
      <c r="H1340">
        <v>4</v>
      </c>
      <c r="I1340">
        <v>1</v>
      </c>
      <c r="J1340">
        <v>50</v>
      </c>
      <c r="K1340">
        <v>1.29</v>
      </c>
      <c r="L1340">
        <v>201</v>
      </c>
      <c r="M1340">
        <v>5.2</v>
      </c>
      <c r="N1340">
        <v>48</v>
      </c>
      <c r="O1340" s="1">
        <v>1.2383999999999999</v>
      </c>
      <c r="P1340" s="2">
        <v>49.032949676211196</v>
      </c>
      <c r="Q1340" s="1">
        <v>1.265050101646249</v>
      </c>
      <c r="R1340">
        <v>2</v>
      </c>
      <c r="S1340">
        <v>2</v>
      </c>
      <c r="U1340">
        <v>4</v>
      </c>
      <c r="V1340">
        <v>2</v>
      </c>
      <c r="W1340">
        <v>3</v>
      </c>
      <c r="X1340">
        <v>3</v>
      </c>
      <c r="Y1340">
        <v>3</v>
      </c>
      <c r="Z1340">
        <v>3</v>
      </c>
      <c r="AA1340">
        <v>0</v>
      </c>
      <c r="AB1340">
        <v>10</v>
      </c>
      <c r="AC1340">
        <v>0</v>
      </c>
      <c r="AD1340">
        <v>1</v>
      </c>
      <c r="AE1340">
        <v>1</v>
      </c>
      <c r="AF1340">
        <v>1</v>
      </c>
      <c r="AG1340" s="1">
        <f t="shared" si="20"/>
        <v>-5.160000000000009E-2</v>
      </c>
    </row>
    <row r="1341" spans="1:33">
      <c r="A1341">
        <v>81377</v>
      </c>
      <c r="B1341">
        <v>1</v>
      </c>
      <c r="C1341">
        <v>80</v>
      </c>
      <c r="D1341">
        <v>3</v>
      </c>
      <c r="E1341">
        <v>2</v>
      </c>
      <c r="G1341">
        <v>1</v>
      </c>
      <c r="H1341">
        <v>4</v>
      </c>
      <c r="I1341">
        <v>1</v>
      </c>
      <c r="J1341">
        <v>47</v>
      </c>
      <c r="K1341">
        <v>1.22</v>
      </c>
      <c r="L1341">
        <v>207</v>
      </c>
      <c r="M1341">
        <v>5.35</v>
      </c>
      <c r="N1341">
        <v>50</v>
      </c>
      <c r="O1341" s="1">
        <v>1.2978723404255319</v>
      </c>
      <c r="P1341" s="2">
        <v>52.505373875724445</v>
      </c>
      <c r="Q1341" s="1">
        <v>1.3629054495400812</v>
      </c>
      <c r="R1341">
        <v>1</v>
      </c>
      <c r="S1341">
        <v>2</v>
      </c>
      <c r="U1341">
        <v>9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1</v>
      </c>
      <c r="AB1341">
        <v>0</v>
      </c>
      <c r="AC1341">
        <v>4</v>
      </c>
      <c r="AD1341">
        <v>1</v>
      </c>
      <c r="AE1341">
        <v>1</v>
      </c>
      <c r="AF1341">
        <v>2</v>
      </c>
      <c r="AG1341" s="1">
        <f t="shared" si="20"/>
        <v>7.7872340425531927E-2</v>
      </c>
    </row>
    <row r="1342" spans="1:33">
      <c r="A1342">
        <v>81379</v>
      </c>
      <c r="B1342">
        <v>1</v>
      </c>
      <c r="C1342">
        <v>48</v>
      </c>
      <c r="D1342">
        <v>1</v>
      </c>
      <c r="E1342">
        <v>2</v>
      </c>
      <c r="G1342">
        <v>1</v>
      </c>
      <c r="H1342">
        <v>2</v>
      </c>
      <c r="I1342">
        <v>1</v>
      </c>
      <c r="J1342">
        <v>39</v>
      </c>
      <c r="K1342">
        <v>1.01</v>
      </c>
      <c r="L1342">
        <v>172</v>
      </c>
      <c r="M1342">
        <v>4.45</v>
      </c>
      <c r="N1342">
        <v>38</v>
      </c>
      <c r="O1342" s="1">
        <v>0.98410256410256414</v>
      </c>
      <c r="P1342" s="2">
        <v>40.447960347003551</v>
      </c>
      <c r="Q1342" s="1">
        <v>1.0474984602685535</v>
      </c>
      <c r="R1342">
        <v>2</v>
      </c>
      <c r="S1342">
        <v>2</v>
      </c>
      <c r="U1342">
        <v>15</v>
      </c>
      <c r="V1342">
        <v>3</v>
      </c>
      <c r="W1342">
        <v>3</v>
      </c>
      <c r="X1342">
        <v>3</v>
      </c>
      <c r="Y1342">
        <v>3</v>
      </c>
      <c r="Z1342">
        <v>3</v>
      </c>
      <c r="AA1342">
        <v>10</v>
      </c>
      <c r="AB1342">
        <v>0</v>
      </c>
      <c r="AC1342">
        <v>0</v>
      </c>
      <c r="AD1342">
        <v>1</v>
      </c>
      <c r="AE1342">
        <v>1</v>
      </c>
      <c r="AF1342">
        <v>2</v>
      </c>
      <c r="AG1342" s="1">
        <f t="shared" si="20"/>
        <v>-2.5897435897435872E-2</v>
      </c>
    </row>
    <row r="1343" spans="1:33">
      <c r="A1343">
        <v>81380</v>
      </c>
      <c r="B1343">
        <v>1</v>
      </c>
      <c r="C1343">
        <v>80</v>
      </c>
      <c r="D1343">
        <v>3</v>
      </c>
      <c r="E1343">
        <v>2</v>
      </c>
      <c r="G1343">
        <v>1</v>
      </c>
      <c r="H1343">
        <v>1</v>
      </c>
      <c r="I1343">
        <v>2</v>
      </c>
      <c r="J1343">
        <v>33</v>
      </c>
      <c r="K1343">
        <v>0.85</v>
      </c>
      <c r="L1343">
        <v>162</v>
      </c>
      <c r="M1343">
        <v>4.1900000000000004</v>
      </c>
      <c r="N1343">
        <v>38</v>
      </c>
      <c r="O1343" s="1">
        <v>0.97878787878787865</v>
      </c>
      <c r="P1343" s="2">
        <v>35.060960986671155</v>
      </c>
      <c r="Q1343" s="1">
        <v>0.90308535874759033</v>
      </c>
      <c r="R1343">
        <v>2</v>
      </c>
      <c r="S1343">
        <v>2</v>
      </c>
      <c r="U1343">
        <v>3</v>
      </c>
      <c r="V1343">
        <v>3</v>
      </c>
      <c r="W1343">
        <v>3</v>
      </c>
      <c r="X1343">
        <v>3</v>
      </c>
      <c r="Y1343">
        <v>3</v>
      </c>
      <c r="Z1343">
        <v>3</v>
      </c>
      <c r="AB1343">
        <v>0</v>
      </c>
      <c r="AC1343">
        <v>0</v>
      </c>
      <c r="AD1343">
        <v>2</v>
      </c>
      <c r="AE1343">
        <v>1</v>
      </c>
      <c r="AF1343">
        <v>2</v>
      </c>
      <c r="AG1343" s="1">
        <f t="shared" si="20"/>
        <v>0.12878787878787867</v>
      </c>
    </row>
    <row r="1344" spans="1:33">
      <c r="A1344">
        <v>81382</v>
      </c>
      <c r="B1344">
        <v>1</v>
      </c>
      <c r="C1344">
        <v>71</v>
      </c>
      <c r="D1344">
        <v>1</v>
      </c>
      <c r="E1344">
        <v>1</v>
      </c>
      <c r="F1344">
        <v>2</v>
      </c>
      <c r="G1344">
        <v>1</v>
      </c>
      <c r="H1344">
        <v>4</v>
      </c>
      <c r="I1344">
        <v>1</v>
      </c>
      <c r="J1344">
        <v>63</v>
      </c>
      <c r="K1344">
        <v>1.63</v>
      </c>
      <c r="L1344">
        <v>179</v>
      </c>
      <c r="M1344">
        <v>4.63</v>
      </c>
      <c r="N1344">
        <v>70</v>
      </c>
      <c r="O1344" s="1">
        <v>1.8111111111111111</v>
      </c>
      <c r="P1344" s="2">
        <v>67.987421457907317</v>
      </c>
      <c r="Q1344" s="1">
        <v>1.7590396345458559</v>
      </c>
      <c r="R1344">
        <v>2</v>
      </c>
      <c r="S1344">
        <v>2</v>
      </c>
      <c r="U1344">
        <v>14</v>
      </c>
      <c r="V1344">
        <v>2</v>
      </c>
      <c r="W1344">
        <v>3</v>
      </c>
      <c r="X1344">
        <v>3</v>
      </c>
      <c r="Y1344">
        <v>3</v>
      </c>
      <c r="Z1344">
        <v>3</v>
      </c>
      <c r="AA1344">
        <v>0</v>
      </c>
      <c r="AB1344">
        <v>0</v>
      </c>
      <c r="AC1344">
        <v>0</v>
      </c>
      <c r="AD1344">
        <v>2</v>
      </c>
      <c r="AE1344">
        <v>1</v>
      </c>
      <c r="AF1344">
        <v>2</v>
      </c>
      <c r="AG1344" s="1">
        <f t="shared" si="20"/>
        <v>0.18111111111111122</v>
      </c>
    </row>
    <row r="1345" spans="1:33">
      <c r="A1345">
        <v>81384</v>
      </c>
      <c r="B1345">
        <v>1</v>
      </c>
      <c r="C1345">
        <v>40</v>
      </c>
      <c r="D1345">
        <v>6</v>
      </c>
      <c r="E1345">
        <v>2</v>
      </c>
      <c r="G1345">
        <v>2</v>
      </c>
      <c r="H1345">
        <v>5</v>
      </c>
      <c r="I1345">
        <v>1</v>
      </c>
      <c r="J1345">
        <v>42</v>
      </c>
      <c r="K1345">
        <v>1.0900000000000001</v>
      </c>
      <c r="L1345">
        <v>173</v>
      </c>
      <c r="M1345">
        <v>4.47</v>
      </c>
      <c r="N1345">
        <v>51</v>
      </c>
      <c r="O1345" s="1">
        <v>1.3235714285714286</v>
      </c>
      <c r="P1345" s="2">
        <v>43.129826835303668</v>
      </c>
      <c r="Q1345" s="1">
        <v>1.1193216964400239</v>
      </c>
      <c r="R1345">
        <v>2</v>
      </c>
      <c r="S1345">
        <v>2</v>
      </c>
      <c r="U1345">
        <v>15</v>
      </c>
      <c r="V1345">
        <v>3</v>
      </c>
      <c r="W1345">
        <v>1</v>
      </c>
      <c r="X1345">
        <v>1</v>
      </c>
      <c r="Y1345">
        <v>3</v>
      </c>
      <c r="Z1345">
        <v>1</v>
      </c>
      <c r="AA1345">
        <v>1</v>
      </c>
      <c r="AB1345">
        <v>1</v>
      </c>
      <c r="AC1345">
        <v>0</v>
      </c>
      <c r="AD1345">
        <v>1</v>
      </c>
      <c r="AE1345">
        <v>1</v>
      </c>
      <c r="AF1345">
        <v>2</v>
      </c>
      <c r="AG1345" s="1">
        <f t="shared" si="20"/>
        <v>0.23357142857142854</v>
      </c>
    </row>
    <row r="1346" spans="1:33">
      <c r="A1346">
        <v>81385</v>
      </c>
      <c r="B1346">
        <v>1</v>
      </c>
      <c r="C1346">
        <v>69</v>
      </c>
      <c r="D1346">
        <v>3</v>
      </c>
      <c r="E1346">
        <v>1</v>
      </c>
      <c r="F1346">
        <v>1</v>
      </c>
      <c r="G1346">
        <v>1</v>
      </c>
      <c r="H1346">
        <v>5</v>
      </c>
      <c r="I1346">
        <v>1</v>
      </c>
      <c r="J1346">
        <v>44</v>
      </c>
      <c r="K1346">
        <v>1.1399999999999999</v>
      </c>
      <c r="L1346">
        <v>176</v>
      </c>
      <c r="M1346">
        <v>4.55</v>
      </c>
      <c r="N1346">
        <v>42</v>
      </c>
      <c r="O1346" s="1">
        <v>1.0881818181818181</v>
      </c>
      <c r="P1346" s="2">
        <v>51.302558488719889</v>
      </c>
      <c r="Q1346" s="1">
        <v>1.329202651753197</v>
      </c>
      <c r="R1346">
        <v>2</v>
      </c>
      <c r="S1346">
        <v>1</v>
      </c>
      <c r="T1346">
        <v>1</v>
      </c>
      <c r="U1346">
        <v>15</v>
      </c>
      <c r="V1346">
        <v>2</v>
      </c>
      <c r="W1346">
        <v>0</v>
      </c>
      <c r="X1346">
        <v>4</v>
      </c>
      <c r="Y1346">
        <v>4</v>
      </c>
      <c r="Z1346">
        <v>4</v>
      </c>
      <c r="AB1346">
        <v>0</v>
      </c>
      <c r="AC1346">
        <v>0</v>
      </c>
      <c r="AD1346">
        <v>1</v>
      </c>
      <c r="AE1346">
        <v>1</v>
      </c>
      <c r="AF1346">
        <v>2</v>
      </c>
      <c r="AG1346" s="1">
        <f t="shared" si="20"/>
        <v>-5.1818181818181763E-2</v>
      </c>
    </row>
    <row r="1347" spans="1:33">
      <c r="A1347">
        <v>81388</v>
      </c>
      <c r="B1347">
        <v>1</v>
      </c>
      <c r="C1347">
        <v>26</v>
      </c>
      <c r="D1347">
        <v>1</v>
      </c>
      <c r="E1347">
        <v>2</v>
      </c>
      <c r="G1347">
        <v>2</v>
      </c>
      <c r="H1347">
        <v>3</v>
      </c>
      <c r="I1347">
        <v>1</v>
      </c>
      <c r="J1347">
        <v>44</v>
      </c>
      <c r="K1347">
        <v>1.1399999999999999</v>
      </c>
      <c r="L1347">
        <v>221</v>
      </c>
      <c r="M1347">
        <v>5.72</v>
      </c>
      <c r="N1347">
        <v>47</v>
      </c>
      <c r="O1347" s="1">
        <v>1.2177272727272728</v>
      </c>
      <c r="P1347" s="2">
        <v>49.818592129779873</v>
      </c>
      <c r="Q1347" s="1">
        <v>1.2907544324533875</v>
      </c>
      <c r="R1347">
        <v>1</v>
      </c>
      <c r="U1347">
        <v>5</v>
      </c>
      <c r="V1347">
        <v>3</v>
      </c>
      <c r="W1347">
        <v>2</v>
      </c>
      <c r="AA1347">
        <v>3</v>
      </c>
      <c r="AB1347">
        <v>0</v>
      </c>
      <c r="AD1347">
        <v>1</v>
      </c>
      <c r="AE1347">
        <v>2</v>
      </c>
      <c r="AG1347" s="1">
        <f t="shared" ref="AG1347:AG1410" si="21">O:O-K:K</f>
        <v>7.7727272727272867E-2</v>
      </c>
    </row>
    <row r="1348" spans="1:33">
      <c r="A1348">
        <v>81391</v>
      </c>
      <c r="B1348">
        <v>1</v>
      </c>
      <c r="C1348">
        <v>64</v>
      </c>
      <c r="D1348">
        <v>4</v>
      </c>
      <c r="E1348">
        <v>2</v>
      </c>
      <c r="G1348">
        <v>1</v>
      </c>
      <c r="H1348">
        <v>2</v>
      </c>
      <c r="I1348">
        <v>4</v>
      </c>
      <c r="J1348">
        <v>71</v>
      </c>
      <c r="K1348">
        <v>1.84</v>
      </c>
      <c r="L1348">
        <v>215</v>
      </c>
      <c r="M1348">
        <v>5.56</v>
      </c>
      <c r="N1348">
        <v>67</v>
      </c>
      <c r="O1348" s="1">
        <v>1.7363380281690142</v>
      </c>
      <c r="P1348" s="2">
        <v>72.365283623917833</v>
      </c>
      <c r="Q1348" s="1">
        <v>1.8753819981409692</v>
      </c>
      <c r="R1348">
        <v>1</v>
      </c>
      <c r="S1348">
        <v>2</v>
      </c>
      <c r="U1348">
        <v>3</v>
      </c>
      <c r="V1348">
        <v>1</v>
      </c>
      <c r="W1348">
        <v>2</v>
      </c>
      <c r="X1348">
        <v>3</v>
      </c>
      <c r="Y1348">
        <v>3</v>
      </c>
      <c r="Z1348">
        <v>3</v>
      </c>
      <c r="AB1348">
        <v>0</v>
      </c>
      <c r="AC1348">
        <v>0</v>
      </c>
      <c r="AD1348">
        <v>2</v>
      </c>
      <c r="AE1348">
        <v>1</v>
      </c>
      <c r="AF1348">
        <v>2</v>
      </c>
      <c r="AG1348" s="1">
        <f t="shared" si="21"/>
        <v>-0.10366197183098591</v>
      </c>
    </row>
    <row r="1349" spans="1:33">
      <c r="A1349">
        <v>81395</v>
      </c>
      <c r="B1349">
        <v>1</v>
      </c>
      <c r="C1349">
        <v>23</v>
      </c>
      <c r="D1349">
        <v>1</v>
      </c>
      <c r="E1349">
        <v>2</v>
      </c>
      <c r="G1349">
        <v>1</v>
      </c>
      <c r="H1349">
        <v>3</v>
      </c>
      <c r="I1349">
        <v>5</v>
      </c>
      <c r="J1349">
        <v>45</v>
      </c>
      <c r="K1349">
        <v>1.1599999999999999</v>
      </c>
      <c r="L1349">
        <v>160</v>
      </c>
      <c r="M1349">
        <v>4.1399999999999997</v>
      </c>
      <c r="N1349">
        <v>43</v>
      </c>
      <c r="O1349" s="1">
        <v>1.1084444444444443</v>
      </c>
      <c r="P1349" s="2">
        <v>50.587581888839395</v>
      </c>
      <c r="Q1349" s="1">
        <v>1.3040354442456377</v>
      </c>
      <c r="R1349">
        <v>1</v>
      </c>
      <c r="U1349">
        <v>12</v>
      </c>
      <c r="V1349">
        <v>3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0</v>
      </c>
      <c r="AC1349">
        <v>0</v>
      </c>
      <c r="AD1349">
        <v>1</v>
      </c>
      <c r="AE1349">
        <v>1</v>
      </c>
      <c r="AF1349">
        <v>2</v>
      </c>
      <c r="AG1349" s="1">
        <f t="shared" si="21"/>
        <v>-5.1555555555555577E-2</v>
      </c>
    </row>
    <row r="1350" spans="1:33">
      <c r="A1350">
        <v>81396</v>
      </c>
      <c r="B1350">
        <v>1</v>
      </c>
      <c r="C1350">
        <v>21</v>
      </c>
      <c r="D1350">
        <v>1</v>
      </c>
      <c r="E1350">
        <v>2</v>
      </c>
      <c r="G1350">
        <v>2</v>
      </c>
      <c r="H1350">
        <v>3</v>
      </c>
      <c r="I1350">
        <v>5</v>
      </c>
      <c r="J1350">
        <v>40</v>
      </c>
      <c r="K1350">
        <v>1.03</v>
      </c>
      <c r="L1350">
        <v>130</v>
      </c>
      <c r="M1350">
        <v>3.36</v>
      </c>
      <c r="N1350">
        <v>36</v>
      </c>
      <c r="O1350" s="1">
        <v>0.92699999999999994</v>
      </c>
      <c r="P1350" s="2">
        <v>47.220492716490654</v>
      </c>
      <c r="Q1350" s="1">
        <v>1.2159276874496343</v>
      </c>
      <c r="R1350">
        <v>1</v>
      </c>
      <c r="U1350">
        <v>8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5</v>
      </c>
      <c r="AB1350">
        <v>0</v>
      </c>
      <c r="AC1350">
        <v>0</v>
      </c>
      <c r="AD1350">
        <v>1</v>
      </c>
      <c r="AE1350">
        <v>2</v>
      </c>
      <c r="AG1350" s="1">
        <f t="shared" si="21"/>
        <v>-0.10300000000000009</v>
      </c>
    </row>
    <row r="1351" spans="1:33">
      <c r="A1351">
        <v>81415</v>
      </c>
      <c r="B1351">
        <v>1</v>
      </c>
      <c r="C1351">
        <v>80</v>
      </c>
      <c r="D1351">
        <v>4</v>
      </c>
      <c r="E1351">
        <v>2</v>
      </c>
      <c r="G1351">
        <v>1</v>
      </c>
      <c r="H1351">
        <v>2</v>
      </c>
      <c r="I1351">
        <v>1</v>
      </c>
      <c r="J1351">
        <v>54</v>
      </c>
      <c r="K1351">
        <v>1.4</v>
      </c>
      <c r="L1351">
        <v>139</v>
      </c>
      <c r="M1351">
        <v>3.59</v>
      </c>
      <c r="N1351">
        <v>64</v>
      </c>
      <c r="O1351" s="1">
        <v>1.6592592592592592</v>
      </c>
      <c r="P1351" s="2">
        <v>55.845086861487786</v>
      </c>
      <c r="Q1351" s="1">
        <v>1.4478355852978313</v>
      </c>
      <c r="R1351">
        <v>1</v>
      </c>
      <c r="S1351">
        <v>1</v>
      </c>
      <c r="T1351">
        <v>2</v>
      </c>
      <c r="U1351">
        <v>14</v>
      </c>
      <c r="V1351">
        <v>2</v>
      </c>
      <c r="W1351">
        <v>0</v>
      </c>
      <c r="X1351">
        <v>3</v>
      </c>
      <c r="Y1351">
        <v>3</v>
      </c>
      <c r="Z1351">
        <v>3</v>
      </c>
      <c r="AB1351">
        <v>0</v>
      </c>
      <c r="AC1351">
        <v>0</v>
      </c>
      <c r="AD1351">
        <v>2</v>
      </c>
      <c r="AE1351">
        <v>1</v>
      </c>
      <c r="AF1351">
        <v>2</v>
      </c>
      <c r="AG1351" s="1">
        <f t="shared" si="21"/>
        <v>0.2592592592592593</v>
      </c>
    </row>
    <row r="1352" spans="1:33">
      <c r="A1352">
        <v>81416</v>
      </c>
      <c r="B1352">
        <v>1</v>
      </c>
      <c r="C1352">
        <v>80</v>
      </c>
      <c r="D1352">
        <v>3</v>
      </c>
      <c r="E1352">
        <v>2</v>
      </c>
      <c r="G1352">
        <v>1</v>
      </c>
      <c r="H1352">
        <v>4</v>
      </c>
      <c r="I1352">
        <v>1</v>
      </c>
      <c r="J1352">
        <v>47</v>
      </c>
      <c r="K1352">
        <v>1.22</v>
      </c>
      <c r="L1352">
        <v>264</v>
      </c>
      <c r="M1352">
        <v>6.83</v>
      </c>
      <c r="N1352">
        <v>51</v>
      </c>
      <c r="O1352" s="1">
        <v>1.3238297872340425</v>
      </c>
      <c r="P1352" s="2">
        <v>48.081457160205666</v>
      </c>
      <c r="Q1352" s="1">
        <v>1.2480718667117214</v>
      </c>
      <c r="R1352">
        <v>1</v>
      </c>
      <c r="S1352">
        <v>2</v>
      </c>
      <c r="U1352">
        <v>3</v>
      </c>
      <c r="V1352">
        <v>3</v>
      </c>
      <c r="W1352">
        <v>3</v>
      </c>
      <c r="X1352">
        <v>1</v>
      </c>
      <c r="Y1352">
        <v>2</v>
      </c>
      <c r="Z1352">
        <v>3</v>
      </c>
      <c r="AA1352">
        <v>0</v>
      </c>
      <c r="AB1352">
        <v>4</v>
      </c>
      <c r="AC1352">
        <v>30</v>
      </c>
      <c r="AD1352">
        <v>1</v>
      </c>
      <c r="AE1352">
        <v>1</v>
      </c>
      <c r="AF1352">
        <v>2</v>
      </c>
      <c r="AG1352" s="1">
        <f t="shared" si="21"/>
        <v>0.10382978723404257</v>
      </c>
    </row>
    <row r="1353" spans="1:33">
      <c r="A1353">
        <v>81427</v>
      </c>
      <c r="B1353">
        <v>1</v>
      </c>
      <c r="C1353">
        <v>52</v>
      </c>
      <c r="D1353">
        <v>1</v>
      </c>
      <c r="E1353">
        <v>2</v>
      </c>
      <c r="G1353">
        <v>2</v>
      </c>
      <c r="H1353">
        <v>1</v>
      </c>
      <c r="I1353">
        <v>6</v>
      </c>
      <c r="J1353">
        <v>51</v>
      </c>
      <c r="K1353">
        <v>1.32</v>
      </c>
      <c r="L1353">
        <v>191</v>
      </c>
      <c r="M1353">
        <v>4.9400000000000004</v>
      </c>
      <c r="N1353">
        <v>53</v>
      </c>
      <c r="O1353" s="1">
        <v>1.371764705882353</v>
      </c>
      <c r="P1353" s="2">
        <v>54.878821884121734</v>
      </c>
      <c r="Q1353" s="1">
        <v>1.420393037000798</v>
      </c>
      <c r="R1353">
        <v>1</v>
      </c>
      <c r="S1353">
        <v>1</v>
      </c>
      <c r="T1353">
        <v>2</v>
      </c>
      <c r="U1353">
        <v>4</v>
      </c>
      <c r="V1353">
        <v>4</v>
      </c>
      <c r="W1353">
        <v>3</v>
      </c>
      <c r="X1353">
        <v>3</v>
      </c>
      <c r="Y1353">
        <v>3</v>
      </c>
      <c r="Z1353">
        <v>3</v>
      </c>
      <c r="AA1353">
        <v>1</v>
      </c>
      <c r="AB1353">
        <v>0</v>
      </c>
      <c r="AC1353">
        <v>0</v>
      </c>
      <c r="AD1353">
        <v>1</v>
      </c>
      <c r="AE1353">
        <v>2</v>
      </c>
      <c r="AG1353" s="1">
        <f t="shared" si="21"/>
        <v>5.1764705882352935E-2</v>
      </c>
    </row>
    <row r="1354" spans="1:33">
      <c r="A1354">
        <v>81430</v>
      </c>
      <c r="B1354">
        <v>1</v>
      </c>
      <c r="C1354">
        <v>62</v>
      </c>
      <c r="D1354">
        <v>3</v>
      </c>
      <c r="E1354">
        <v>2</v>
      </c>
      <c r="G1354">
        <v>1</v>
      </c>
      <c r="H1354">
        <v>4</v>
      </c>
      <c r="I1354">
        <v>1</v>
      </c>
      <c r="J1354">
        <v>40</v>
      </c>
      <c r="K1354">
        <v>1.03</v>
      </c>
      <c r="L1354">
        <v>278</v>
      </c>
      <c r="M1354">
        <v>7.19</v>
      </c>
      <c r="N1354">
        <v>37</v>
      </c>
      <c r="O1354" s="1">
        <v>0.95274999999999999</v>
      </c>
      <c r="P1354" s="2">
        <v>48.68386767168527</v>
      </c>
      <c r="Q1354" s="1">
        <v>1.2536095925458957</v>
      </c>
      <c r="R1354">
        <v>2</v>
      </c>
      <c r="S1354">
        <v>2</v>
      </c>
      <c r="U1354">
        <v>9</v>
      </c>
      <c r="V1354">
        <v>3</v>
      </c>
      <c r="W1354">
        <v>3</v>
      </c>
      <c r="AA1354">
        <v>1</v>
      </c>
      <c r="AB1354">
        <v>0</v>
      </c>
      <c r="AC1354">
        <v>0</v>
      </c>
      <c r="AD1354">
        <v>1</v>
      </c>
      <c r="AE1354">
        <v>2</v>
      </c>
      <c r="AG1354" s="1">
        <f t="shared" si="21"/>
        <v>-7.7250000000000041E-2</v>
      </c>
    </row>
    <row r="1355" spans="1:33">
      <c r="A1355">
        <v>81441</v>
      </c>
      <c r="B1355">
        <v>1</v>
      </c>
      <c r="C1355">
        <v>34</v>
      </c>
      <c r="D1355">
        <v>3</v>
      </c>
      <c r="E1355">
        <v>2</v>
      </c>
      <c r="G1355">
        <v>1</v>
      </c>
      <c r="H1355">
        <v>4</v>
      </c>
      <c r="I1355">
        <v>5</v>
      </c>
      <c r="J1355">
        <v>48</v>
      </c>
      <c r="K1355">
        <v>1.24</v>
      </c>
      <c r="L1355">
        <v>304</v>
      </c>
      <c r="M1355">
        <v>7.86</v>
      </c>
      <c r="N1355">
        <v>42</v>
      </c>
      <c r="O1355" s="1">
        <v>1.085</v>
      </c>
      <c r="P1355" s="2">
        <v>48.183383024605554</v>
      </c>
      <c r="Q1355" s="1">
        <v>1.2447373948023102</v>
      </c>
      <c r="R1355">
        <v>2</v>
      </c>
      <c r="U1355">
        <v>5</v>
      </c>
      <c r="V1355">
        <v>2</v>
      </c>
      <c r="W1355">
        <v>3</v>
      </c>
      <c r="X1355">
        <v>3</v>
      </c>
      <c r="Y1355">
        <v>3</v>
      </c>
      <c r="Z1355">
        <v>3</v>
      </c>
      <c r="AA1355">
        <v>2</v>
      </c>
      <c r="AB1355">
        <v>0</v>
      </c>
      <c r="AC1355">
        <v>0</v>
      </c>
      <c r="AD1355">
        <v>1</v>
      </c>
      <c r="AE1355">
        <v>1</v>
      </c>
      <c r="AF1355">
        <v>2</v>
      </c>
      <c r="AG1355" s="1">
        <f t="shared" si="21"/>
        <v>-0.15500000000000003</v>
      </c>
    </row>
    <row r="1356" spans="1:33">
      <c r="A1356">
        <v>81452</v>
      </c>
      <c r="B1356">
        <v>1</v>
      </c>
      <c r="C1356">
        <v>60</v>
      </c>
      <c r="D1356">
        <v>3</v>
      </c>
      <c r="E1356">
        <v>2</v>
      </c>
      <c r="G1356">
        <v>1</v>
      </c>
      <c r="H1356">
        <v>5</v>
      </c>
      <c r="I1356">
        <v>5</v>
      </c>
      <c r="J1356">
        <v>67</v>
      </c>
      <c r="K1356">
        <v>1.73</v>
      </c>
      <c r="L1356">
        <v>211</v>
      </c>
      <c r="M1356">
        <v>5.46</v>
      </c>
      <c r="N1356">
        <v>71</v>
      </c>
      <c r="O1356" s="1">
        <v>1.8332835820895521</v>
      </c>
      <c r="P1356" s="2">
        <v>73.51422478853209</v>
      </c>
      <c r="Q1356" s="1">
        <v>1.8982031176740375</v>
      </c>
      <c r="R1356">
        <v>2</v>
      </c>
      <c r="S1356">
        <v>2</v>
      </c>
      <c r="U1356">
        <v>15</v>
      </c>
      <c r="V1356">
        <v>2</v>
      </c>
      <c r="W1356">
        <v>1</v>
      </c>
      <c r="X1356">
        <v>2</v>
      </c>
      <c r="Y1356">
        <v>2</v>
      </c>
      <c r="Z1356">
        <v>1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2</v>
      </c>
      <c r="AG1356" s="1">
        <f t="shared" si="21"/>
        <v>0.10328358208955213</v>
      </c>
    </row>
    <row r="1357" spans="1:33">
      <c r="A1357">
        <v>81456</v>
      </c>
      <c r="B1357">
        <v>1</v>
      </c>
      <c r="C1357">
        <v>80</v>
      </c>
      <c r="D1357">
        <v>3</v>
      </c>
      <c r="E1357">
        <v>2</v>
      </c>
      <c r="G1357">
        <v>1</v>
      </c>
      <c r="H1357">
        <v>4</v>
      </c>
      <c r="I1357">
        <v>1</v>
      </c>
      <c r="J1357">
        <v>47</v>
      </c>
      <c r="K1357">
        <v>1.22</v>
      </c>
      <c r="L1357">
        <v>121</v>
      </c>
      <c r="M1357">
        <v>3.13</v>
      </c>
      <c r="N1357">
        <v>41</v>
      </c>
      <c r="O1357" s="1">
        <v>1.0642553191489361</v>
      </c>
      <c r="P1357" s="2">
        <v>42.601390503748163</v>
      </c>
      <c r="Q1357" s="1">
        <v>1.1058233279696332</v>
      </c>
      <c r="R1357">
        <v>1</v>
      </c>
      <c r="S1357">
        <v>2</v>
      </c>
      <c r="U1357">
        <v>8</v>
      </c>
      <c r="V1357">
        <v>2</v>
      </c>
      <c r="W1357">
        <v>0</v>
      </c>
      <c r="X1357">
        <v>3</v>
      </c>
      <c r="Y1357">
        <v>3</v>
      </c>
      <c r="Z1357">
        <v>3</v>
      </c>
      <c r="AA1357">
        <v>7</v>
      </c>
      <c r="AB1357">
        <v>5</v>
      </c>
      <c r="AC1357">
        <v>3</v>
      </c>
      <c r="AD1357">
        <v>1</v>
      </c>
      <c r="AE1357">
        <v>1</v>
      </c>
      <c r="AF1357">
        <v>2</v>
      </c>
      <c r="AG1357" s="1">
        <f t="shared" si="21"/>
        <v>-0.15574468085106385</v>
      </c>
    </row>
    <row r="1358" spans="1:33">
      <c r="A1358">
        <v>81468</v>
      </c>
      <c r="B1358">
        <v>1</v>
      </c>
      <c r="C1358">
        <v>74</v>
      </c>
      <c r="D1358">
        <v>3</v>
      </c>
      <c r="E1358">
        <v>1</v>
      </c>
      <c r="F1358">
        <v>2</v>
      </c>
      <c r="G1358">
        <v>1</v>
      </c>
      <c r="H1358">
        <v>2</v>
      </c>
      <c r="I1358">
        <v>1</v>
      </c>
      <c r="J1358">
        <v>41</v>
      </c>
      <c r="K1358">
        <v>1.06</v>
      </c>
      <c r="L1358">
        <v>187</v>
      </c>
      <c r="M1358">
        <v>4.84</v>
      </c>
      <c r="N1358">
        <v>37</v>
      </c>
      <c r="O1358" s="1">
        <v>0.9565853658536585</v>
      </c>
      <c r="P1358" s="2">
        <v>45.737071027741685</v>
      </c>
      <c r="Q1358" s="1">
        <v>1.1824706168147852</v>
      </c>
      <c r="R1358">
        <v>2</v>
      </c>
      <c r="S1358">
        <v>2</v>
      </c>
      <c r="U1358">
        <v>14</v>
      </c>
      <c r="V1358">
        <v>2</v>
      </c>
      <c r="W1358">
        <v>3</v>
      </c>
      <c r="X1358">
        <v>3</v>
      </c>
      <c r="Y1358">
        <v>3</v>
      </c>
      <c r="Z1358">
        <v>3</v>
      </c>
      <c r="AA1358">
        <v>5</v>
      </c>
      <c r="AB1358">
        <v>0</v>
      </c>
      <c r="AC1358">
        <v>1</v>
      </c>
      <c r="AD1358">
        <v>1</v>
      </c>
      <c r="AE1358">
        <v>1</v>
      </c>
      <c r="AF1358">
        <v>2</v>
      </c>
      <c r="AG1358" s="1">
        <f t="shared" si="21"/>
        <v>-0.10341463414634156</v>
      </c>
    </row>
    <row r="1359" spans="1:33">
      <c r="A1359">
        <v>81472</v>
      </c>
      <c r="B1359">
        <v>1</v>
      </c>
      <c r="C1359">
        <v>29</v>
      </c>
      <c r="D1359">
        <v>7</v>
      </c>
      <c r="E1359">
        <v>2</v>
      </c>
      <c r="G1359">
        <v>2</v>
      </c>
      <c r="H1359">
        <v>5</v>
      </c>
      <c r="I1359">
        <v>5</v>
      </c>
      <c r="J1359">
        <v>48</v>
      </c>
      <c r="K1359">
        <v>1.24</v>
      </c>
      <c r="L1359">
        <v>185</v>
      </c>
      <c r="M1359">
        <v>4.78</v>
      </c>
      <c r="N1359">
        <v>53</v>
      </c>
      <c r="O1359" s="1">
        <v>1.3691666666666666</v>
      </c>
      <c r="P1359" s="2">
        <v>52.402513627473247</v>
      </c>
      <c r="Q1359" s="1">
        <v>1.3537316020430588</v>
      </c>
      <c r="R1359">
        <v>1</v>
      </c>
      <c r="U1359">
        <v>12</v>
      </c>
      <c r="V1359">
        <v>3</v>
      </c>
      <c r="W1359">
        <v>2</v>
      </c>
      <c r="X1359">
        <v>3</v>
      </c>
      <c r="Y1359">
        <v>3</v>
      </c>
      <c r="Z1359">
        <v>2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1</v>
      </c>
      <c r="AG1359" s="1">
        <f t="shared" si="21"/>
        <v>0.12916666666666665</v>
      </c>
    </row>
    <row r="1360" spans="1:33">
      <c r="A1360">
        <v>81482</v>
      </c>
      <c r="B1360">
        <v>1</v>
      </c>
      <c r="C1360">
        <v>49</v>
      </c>
      <c r="D1360">
        <v>3</v>
      </c>
      <c r="E1360">
        <v>2</v>
      </c>
      <c r="G1360">
        <v>1</v>
      </c>
      <c r="H1360">
        <v>5</v>
      </c>
      <c r="I1360">
        <v>1</v>
      </c>
      <c r="J1360">
        <v>41</v>
      </c>
      <c r="K1360">
        <v>1.06</v>
      </c>
      <c r="L1360">
        <v>199</v>
      </c>
      <c r="M1360">
        <v>5.15</v>
      </c>
      <c r="N1360">
        <v>37</v>
      </c>
      <c r="O1360" s="1">
        <v>0.9565853658536585</v>
      </c>
      <c r="P1360" s="2">
        <v>41.031366105059497</v>
      </c>
      <c r="Q1360" s="1">
        <v>1.0608109285698311</v>
      </c>
      <c r="R1360">
        <v>2</v>
      </c>
      <c r="S1360">
        <v>2</v>
      </c>
      <c r="U1360">
        <v>15</v>
      </c>
      <c r="V1360">
        <v>3</v>
      </c>
      <c r="W1360">
        <v>0</v>
      </c>
      <c r="X1360">
        <v>3</v>
      </c>
      <c r="Y1360">
        <v>3</v>
      </c>
      <c r="Z1360">
        <v>1</v>
      </c>
      <c r="AA1360">
        <v>5</v>
      </c>
      <c r="AB1360">
        <v>5</v>
      </c>
      <c r="AC1360">
        <v>4</v>
      </c>
      <c r="AD1360">
        <v>1</v>
      </c>
      <c r="AE1360">
        <v>1</v>
      </c>
      <c r="AF1360">
        <v>2</v>
      </c>
      <c r="AG1360" s="1">
        <f t="shared" si="21"/>
        <v>-0.10341463414634156</v>
      </c>
    </row>
    <row r="1361" spans="1:33">
      <c r="A1361">
        <v>81484</v>
      </c>
      <c r="B1361">
        <v>1</v>
      </c>
      <c r="C1361">
        <v>32</v>
      </c>
      <c r="D1361">
        <v>3</v>
      </c>
      <c r="E1361">
        <v>2</v>
      </c>
      <c r="G1361">
        <v>1</v>
      </c>
      <c r="H1361">
        <v>4</v>
      </c>
      <c r="I1361">
        <v>1</v>
      </c>
      <c r="J1361">
        <v>33</v>
      </c>
      <c r="K1361">
        <v>0.85</v>
      </c>
      <c r="L1361">
        <v>242</v>
      </c>
      <c r="M1361">
        <v>6.26</v>
      </c>
      <c r="N1361">
        <v>41</v>
      </c>
      <c r="O1361" s="1">
        <v>1.0560606060606061</v>
      </c>
      <c r="P1361" s="2">
        <v>32.503339879920532</v>
      </c>
      <c r="Q1361" s="1">
        <v>0.83720723933128649</v>
      </c>
      <c r="R1361">
        <v>2</v>
      </c>
      <c r="U1361">
        <v>7</v>
      </c>
      <c r="V1361">
        <v>3</v>
      </c>
      <c r="W1361">
        <v>3</v>
      </c>
      <c r="X1361">
        <v>3</v>
      </c>
      <c r="Y1361">
        <v>3</v>
      </c>
      <c r="Z1361">
        <v>3</v>
      </c>
      <c r="AA1361">
        <v>1</v>
      </c>
      <c r="AB1361">
        <v>0</v>
      </c>
      <c r="AC1361">
        <v>1</v>
      </c>
      <c r="AD1361">
        <v>1</v>
      </c>
      <c r="AE1361">
        <v>1</v>
      </c>
      <c r="AF1361">
        <v>2</v>
      </c>
      <c r="AG1361" s="1">
        <f t="shared" si="21"/>
        <v>0.20606060606060617</v>
      </c>
    </row>
    <row r="1362" spans="1:33">
      <c r="A1362">
        <v>81485</v>
      </c>
      <c r="B1362">
        <v>1</v>
      </c>
      <c r="C1362">
        <v>51</v>
      </c>
      <c r="D1362">
        <v>6</v>
      </c>
      <c r="E1362">
        <v>2</v>
      </c>
      <c r="G1362">
        <v>2</v>
      </c>
      <c r="H1362">
        <v>3</v>
      </c>
      <c r="I1362">
        <v>1</v>
      </c>
      <c r="J1362">
        <v>62</v>
      </c>
      <c r="K1362">
        <v>1.6</v>
      </c>
      <c r="L1362">
        <v>195</v>
      </c>
      <c r="M1362">
        <v>5.04</v>
      </c>
      <c r="N1362">
        <v>68</v>
      </c>
      <c r="O1362" s="1">
        <v>1.7548387096774196</v>
      </c>
      <c r="P1362" s="2">
        <v>69.388463316116869</v>
      </c>
      <c r="Q1362" s="1">
        <v>1.7906700210610806</v>
      </c>
      <c r="R1362">
        <v>1</v>
      </c>
      <c r="S1362">
        <v>2</v>
      </c>
      <c r="U1362">
        <v>14</v>
      </c>
      <c r="V1362">
        <v>3</v>
      </c>
      <c r="W1362">
        <v>0</v>
      </c>
      <c r="AB1362">
        <v>0</v>
      </c>
      <c r="AC1362">
        <v>0</v>
      </c>
      <c r="AD1362">
        <v>1</v>
      </c>
      <c r="AE1362">
        <v>2</v>
      </c>
      <c r="AG1362" s="1">
        <f t="shared" si="21"/>
        <v>0.15483870967741953</v>
      </c>
    </row>
    <row r="1363" spans="1:33">
      <c r="A1363">
        <v>81486</v>
      </c>
      <c r="B1363">
        <v>1</v>
      </c>
      <c r="C1363">
        <v>74</v>
      </c>
      <c r="D1363">
        <v>3</v>
      </c>
      <c r="E1363">
        <v>2</v>
      </c>
      <c r="G1363">
        <v>2</v>
      </c>
      <c r="H1363">
        <v>5</v>
      </c>
      <c r="I1363">
        <v>1</v>
      </c>
      <c r="J1363">
        <v>51</v>
      </c>
      <c r="K1363">
        <v>1.32</v>
      </c>
      <c r="L1363">
        <v>159</v>
      </c>
      <c r="M1363">
        <v>4.1100000000000003</v>
      </c>
      <c r="N1363">
        <v>54</v>
      </c>
      <c r="O1363" s="1">
        <v>1.3976470588235295</v>
      </c>
      <c r="P1363" s="2">
        <v>56.284830588198609</v>
      </c>
      <c r="Q1363" s="1">
        <v>1.4567838505180819</v>
      </c>
      <c r="R1363">
        <v>1</v>
      </c>
      <c r="S1363">
        <v>2</v>
      </c>
      <c r="U1363">
        <v>15</v>
      </c>
      <c r="V1363">
        <v>2</v>
      </c>
      <c r="W1363">
        <v>2</v>
      </c>
      <c r="X1363">
        <v>9</v>
      </c>
      <c r="Y1363">
        <v>2</v>
      </c>
      <c r="Z1363">
        <v>2</v>
      </c>
      <c r="AA1363">
        <v>0</v>
      </c>
      <c r="AB1363">
        <v>1</v>
      </c>
      <c r="AC1363">
        <v>0</v>
      </c>
      <c r="AD1363">
        <v>2</v>
      </c>
      <c r="AE1363">
        <v>1</v>
      </c>
      <c r="AF1363">
        <v>2</v>
      </c>
      <c r="AG1363" s="1">
        <f t="shared" si="21"/>
        <v>7.7647058823529402E-2</v>
      </c>
    </row>
    <row r="1364" spans="1:33">
      <c r="A1364">
        <v>81489</v>
      </c>
      <c r="B1364">
        <v>1</v>
      </c>
      <c r="C1364">
        <v>38</v>
      </c>
      <c r="D1364">
        <v>6</v>
      </c>
      <c r="E1364">
        <v>2</v>
      </c>
      <c r="G1364">
        <v>2</v>
      </c>
      <c r="H1364">
        <v>5</v>
      </c>
      <c r="I1364">
        <v>1</v>
      </c>
      <c r="J1364">
        <v>39</v>
      </c>
      <c r="K1364">
        <v>1.01</v>
      </c>
      <c r="L1364">
        <v>151</v>
      </c>
      <c r="M1364">
        <v>3.9</v>
      </c>
      <c r="N1364">
        <v>35</v>
      </c>
      <c r="O1364" s="1">
        <v>0.90641025641025641</v>
      </c>
      <c r="P1364" s="2">
        <v>37.052546550664601</v>
      </c>
      <c r="Q1364" s="1">
        <v>0.95956594913259607</v>
      </c>
      <c r="R1364">
        <v>2</v>
      </c>
      <c r="U1364">
        <v>15</v>
      </c>
      <c r="V1364">
        <v>2</v>
      </c>
      <c r="W1364">
        <v>3</v>
      </c>
      <c r="X1364">
        <v>3</v>
      </c>
      <c r="Y1364">
        <v>3</v>
      </c>
      <c r="Z1364">
        <v>3</v>
      </c>
      <c r="AA1364">
        <v>2</v>
      </c>
      <c r="AB1364">
        <v>0</v>
      </c>
      <c r="AC1364">
        <v>0</v>
      </c>
      <c r="AD1364">
        <v>2</v>
      </c>
      <c r="AE1364">
        <v>1</v>
      </c>
      <c r="AF1364">
        <v>2</v>
      </c>
      <c r="AG1364" s="1">
        <f t="shared" si="21"/>
        <v>-0.1035897435897436</v>
      </c>
    </row>
    <row r="1365" spans="1:33">
      <c r="A1365">
        <v>81491</v>
      </c>
      <c r="B1365">
        <v>1</v>
      </c>
      <c r="C1365">
        <v>32</v>
      </c>
      <c r="D1365">
        <v>3</v>
      </c>
      <c r="E1365">
        <v>1</v>
      </c>
      <c r="F1365">
        <v>2</v>
      </c>
      <c r="G1365">
        <v>1</v>
      </c>
      <c r="H1365">
        <v>4</v>
      </c>
      <c r="I1365">
        <v>1</v>
      </c>
      <c r="J1365">
        <v>51</v>
      </c>
      <c r="K1365">
        <v>1.32</v>
      </c>
      <c r="L1365">
        <v>187</v>
      </c>
      <c r="M1365">
        <v>4.84</v>
      </c>
      <c r="N1365">
        <v>60</v>
      </c>
      <c r="O1365" s="1">
        <v>1.5529411764705883</v>
      </c>
      <c r="P1365" s="2">
        <v>53.443771535240856</v>
      </c>
      <c r="Q1365" s="1">
        <v>1.3832505573827045</v>
      </c>
      <c r="R1365">
        <v>1</v>
      </c>
      <c r="U1365">
        <v>14</v>
      </c>
      <c r="V1365">
        <v>5</v>
      </c>
      <c r="W1365">
        <v>2</v>
      </c>
      <c r="X1365">
        <v>3</v>
      </c>
      <c r="Y1365">
        <v>2</v>
      </c>
      <c r="Z1365">
        <v>2</v>
      </c>
      <c r="AA1365">
        <v>6</v>
      </c>
      <c r="AB1365">
        <v>0</v>
      </c>
      <c r="AC1365">
        <v>1</v>
      </c>
      <c r="AD1365">
        <v>1</v>
      </c>
      <c r="AE1365">
        <v>1</v>
      </c>
      <c r="AF1365">
        <v>2</v>
      </c>
      <c r="AG1365" s="1">
        <f t="shared" si="21"/>
        <v>0.23294117647058821</v>
      </c>
    </row>
    <row r="1366" spans="1:33">
      <c r="A1366">
        <v>81494</v>
      </c>
      <c r="B1366">
        <v>1</v>
      </c>
      <c r="C1366">
        <v>38</v>
      </c>
      <c r="D1366">
        <v>3</v>
      </c>
      <c r="E1366">
        <v>2</v>
      </c>
      <c r="G1366">
        <v>1</v>
      </c>
      <c r="H1366">
        <v>5</v>
      </c>
      <c r="I1366">
        <v>3</v>
      </c>
      <c r="J1366">
        <v>37</v>
      </c>
      <c r="K1366">
        <v>0.96</v>
      </c>
      <c r="L1366">
        <v>249</v>
      </c>
      <c r="M1366">
        <v>6.44</v>
      </c>
      <c r="N1366">
        <v>44</v>
      </c>
      <c r="O1366" s="1">
        <v>1.1416216216216215</v>
      </c>
      <c r="P1366" s="2">
        <v>31.596107992666543</v>
      </c>
      <c r="Q1366" s="1">
        <v>0.81979091007999672</v>
      </c>
      <c r="R1366">
        <v>2</v>
      </c>
      <c r="U1366">
        <v>15</v>
      </c>
      <c r="V1366">
        <v>3</v>
      </c>
      <c r="W1366">
        <v>0</v>
      </c>
      <c r="X1366">
        <v>3</v>
      </c>
      <c r="Y1366">
        <v>3</v>
      </c>
      <c r="Z1366">
        <v>1</v>
      </c>
      <c r="AA1366">
        <v>2</v>
      </c>
      <c r="AB1366">
        <v>2</v>
      </c>
      <c r="AC1366">
        <v>0</v>
      </c>
      <c r="AD1366">
        <v>1</v>
      </c>
      <c r="AE1366">
        <v>1</v>
      </c>
      <c r="AF1366">
        <v>2</v>
      </c>
      <c r="AG1366" s="1">
        <f t="shared" si="21"/>
        <v>0.18162162162162154</v>
      </c>
    </row>
    <row r="1367" spans="1:33">
      <c r="A1367">
        <v>81504</v>
      </c>
      <c r="B1367">
        <v>1</v>
      </c>
      <c r="C1367">
        <v>80</v>
      </c>
      <c r="D1367">
        <v>2</v>
      </c>
      <c r="E1367">
        <v>2</v>
      </c>
      <c r="G1367">
        <v>2</v>
      </c>
      <c r="H1367">
        <v>2</v>
      </c>
      <c r="I1367">
        <v>1</v>
      </c>
      <c r="J1367">
        <v>68</v>
      </c>
      <c r="K1367">
        <v>1.76</v>
      </c>
      <c r="L1367">
        <v>212</v>
      </c>
      <c r="M1367">
        <v>5.48</v>
      </c>
      <c r="N1367">
        <v>66</v>
      </c>
      <c r="O1367" s="1">
        <v>1.7082352941176471</v>
      </c>
      <c r="P1367" s="2">
        <v>80.784006085383979</v>
      </c>
      <c r="Q1367" s="1">
        <v>2.0908801575040563</v>
      </c>
      <c r="R1367">
        <v>1</v>
      </c>
      <c r="S1367">
        <v>2</v>
      </c>
      <c r="U1367">
        <v>6</v>
      </c>
      <c r="V1367">
        <v>3</v>
      </c>
      <c r="W1367">
        <v>0</v>
      </c>
      <c r="X1367">
        <v>3</v>
      </c>
      <c r="Y1367">
        <v>3</v>
      </c>
      <c r="Z1367">
        <v>1</v>
      </c>
      <c r="AA1367">
        <v>0</v>
      </c>
      <c r="AB1367">
        <v>0</v>
      </c>
      <c r="AC1367">
        <v>0</v>
      </c>
      <c r="AD1367">
        <v>2</v>
      </c>
      <c r="AE1367">
        <v>1</v>
      </c>
      <c r="AF1367">
        <v>2</v>
      </c>
      <c r="AG1367" s="1">
        <f t="shared" si="21"/>
        <v>-5.1764705882352935E-2</v>
      </c>
    </row>
    <row r="1368" spans="1:33">
      <c r="A1368">
        <v>81509</v>
      </c>
      <c r="B1368">
        <v>1</v>
      </c>
      <c r="C1368">
        <v>42</v>
      </c>
      <c r="D1368">
        <v>4</v>
      </c>
      <c r="E1368">
        <v>2</v>
      </c>
      <c r="G1368">
        <v>1</v>
      </c>
      <c r="H1368">
        <v>4</v>
      </c>
      <c r="I1368">
        <v>5</v>
      </c>
      <c r="J1368">
        <v>59</v>
      </c>
      <c r="K1368">
        <v>1.53</v>
      </c>
      <c r="L1368">
        <v>201</v>
      </c>
      <c r="M1368">
        <v>5.2</v>
      </c>
      <c r="N1368">
        <v>54</v>
      </c>
      <c r="O1368" s="1">
        <v>1.4003389830508475</v>
      </c>
      <c r="P1368" s="2">
        <v>52.598890576899777</v>
      </c>
      <c r="Q1368" s="1">
        <v>1.3640051285196044</v>
      </c>
      <c r="R1368">
        <v>1</v>
      </c>
      <c r="S1368">
        <v>1</v>
      </c>
      <c r="T1368">
        <v>1</v>
      </c>
      <c r="U1368">
        <v>2</v>
      </c>
      <c r="V1368">
        <v>4</v>
      </c>
      <c r="W1368">
        <v>0</v>
      </c>
      <c r="X1368">
        <v>3</v>
      </c>
      <c r="Y1368">
        <v>3</v>
      </c>
      <c r="Z1368">
        <v>1</v>
      </c>
      <c r="AA1368">
        <v>6</v>
      </c>
      <c r="AB1368">
        <v>30</v>
      </c>
      <c r="AD1368">
        <v>1</v>
      </c>
      <c r="AE1368">
        <v>1</v>
      </c>
      <c r="AF1368">
        <v>2</v>
      </c>
      <c r="AG1368" s="1">
        <f t="shared" si="21"/>
        <v>-0.12966101694915255</v>
      </c>
    </row>
    <row r="1369" spans="1:33">
      <c r="A1369">
        <v>81512</v>
      </c>
      <c r="B1369">
        <v>1</v>
      </c>
      <c r="C1369">
        <v>69</v>
      </c>
      <c r="D1369">
        <v>6</v>
      </c>
      <c r="E1369">
        <v>1</v>
      </c>
      <c r="F1369">
        <v>2</v>
      </c>
      <c r="G1369">
        <v>1</v>
      </c>
      <c r="H1369">
        <v>4</v>
      </c>
      <c r="I1369">
        <v>1</v>
      </c>
      <c r="J1369">
        <v>55</v>
      </c>
      <c r="K1369">
        <v>1.42</v>
      </c>
      <c r="L1369">
        <v>167</v>
      </c>
      <c r="M1369">
        <v>4.32</v>
      </c>
      <c r="N1369">
        <v>63</v>
      </c>
      <c r="O1369" s="1">
        <v>1.6265454545454545</v>
      </c>
      <c r="P1369" s="2">
        <v>51.392531088261364</v>
      </c>
      <c r="Q1369" s="1">
        <v>1.3268617117332933</v>
      </c>
      <c r="R1369">
        <v>2</v>
      </c>
      <c r="S1369">
        <v>2</v>
      </c>
      <c r="U1369">
        <v>8</v>
      </c>
      <c r="V1369">
        <v>1</v>
      </c>
      <c r="W1369">
        <v>3</v>
      </c>
      <c r="AA1369">
        <v>0</v>
      </c>
      <c r="AB1369">
        <v>8</v>
      </c>
      <c r="AC1369">
        <v>1</v>
      </c>
      <c r="AD1369">
        <v>2</v>
      </c>
      <c r="AE1369">
        <v>1</v>
      </c>
      <c r="AF1369">
        <v>2</v>
      </c>
      <c r="AG1369" s="1">
        <f t="shared" si="21"/>
        <v>0.20654545454545459</v>
      </c>
    </row>
    <row r="1370" spans="1:33">
      <c r="A1370">
        <v>81514</v>
      </c>
      <c r="B1370">
        <v>1</v>
      </c>
      <c r="C1370">
        <v>23</v>
      </c>
      <c r="D1370">
        <v>1</v>
      </c>
      <c r="E1370">
        <v>2</v>
      </c>
      <c r="G1370">
        <v>1</v>
      </c>
      <c r="H1370">
        <v>2</v>
      </c>
      <c r="I1370">
        <v>5</v>
      </c>
      <c r="J1370">
        <v>45</v>
      </c>
      <c r="K1370">
        <v>1.1599999999999999</v>
      </c>
      <c r="L1370">
        <v>173</v>
      </c>
      <c r="M1370">
        <v>4.47</v>
      </c>
      <c r="N1370">
        <v>43</v>
      </c>
      <c r="O1370" s="1">
        <v>1.1084444444444443</v>
      </c>
      <c r="P1370" s="2">
        <v>45.389959272531527</v>
      </c>
      <c r="Q1370" s="1">
        <v>1.1700522834697014</v>
      </c>
      <c r="R1370">
        <v>1</v>
      </c>
      <c r="U1370">
        <v>6</v>
      </c>
      <c r="V1370">
        <v>3</v>
      </c>
      <c r="W1370">
        <v>1</v>
      </c>
      <c r="X1370">
        <v>2</v>
      </c>
      <c r="Y1370">
        <v>2</v>
      </c>
      <c r="Z1370">
        <v>2</v>
      </c>
      <c r="AA1370">
        <v>6</v>
      </c>
      <c r="AB1370">
        <v>5</v>
      </c>
      <c r="AC1370">
        <v>0</v>
      </c>
      <c r="AD1370">
        <v>1</v>
      </c>
      <c r="AE1370">
        <v>2</v>
      </c>
      <c r="AG1370" s="1">
        <f t="shared" si="21"/>
        <v>-5.1555555555555577E-2</v>
      </c>
    </row>
    <row r="1371" spans="1:33">
      <c r="A1371">
        <v>81519</v>
      </c>
      <c r="B1371">
        <v>1</v>
      </c>
      <c r="C1371">
        <v>58</v>
      </c>
      <c r="D1371">
        <v>3</v>
      </c>
      <c r="E1371">
        <v>2</v>
      </c>
      <c r="G1371">
        <v>1</v>
      </c>
      <c r="H1371">
        <v>5</v>
      </c>
      <c r="I1371">
        <v>1</v>
      </c>
      <c r="J1371">
        <v>39</v>
      </c>
      <c r="K1371">
        <v>1.01</v>
      </c>
      <c r="L1371">
        <v>229</v>
      </c>
      <c r="M1371">
        <v>5.92</v>
      </c>
      <c r="N1371">
        <v>46</v>
      </c>
      <c r="O1371" s="1">
        <v>1.1912820512820512</v>
      </c>
      <c r="P1371" s="2">
        <v>42.752825845172211</v>
      </c>
      <c r="Q1371" s="1">
        <v>1.107188566759588</v>
      </c>
      <c r="R1371">
        <v>1</v>
      </c>
      <c r="S1371">
        <v>2</v>
      </c>
      <c r="U1371">
        <v>15</v>
      </c>
      <c r="V1371">
        <v>3</v>
      </c>
      <c r="W1371">
        <v>2</v>
      </c>
      <c r="AA1371">
        <v>0</v>
      </c>
      <c r="AB1371">
        <v>2</v>
      </c>
      <c r="AC1371">
        <v>0</v>
      </c>
      <c r="AD1371">
        <v>1</v>
      </c>
      <c r="AE1371">
        <v>1</v>
      </c>
      <c r="AF1371">
        <v>2</v>
      </c>
      <c r="AG1371" s="1">
        <f t="shared" si="21"/>
        <v>0.18128205128205122</v>
      </c>
    </row>
    <row r="1372" spans="1:33">
      <c r="A1372">
        <v>81524</v>
      </c>
      <c r="B1372">
        <v>1</v>
      </c>
      <c r="C1372">
        <v>73</v>
      </c>
      <c r="D1372">
        <v>2</v>
      </c>
      <c r="E1372">
        <v>2</v>
      </c>
      <c r="G1372">
        <v>2</v>
      </c>
      <c r="H1372">
        <v>2</v>
      </c>
      <c r="I1372">
        <v>1</v>
      </c>
      <c r="J1372">
        <v>35</v>
      </c>
      <c r="K1372">
        <v>0.91</v>
      </c>
      <c r="L1372">
        <v>130</v>
      </c>
      <c r="M1372">
        <v>3.36</v>
      </c>
      <c r="N1372">
        <v>43</v>
      </c>
      <c r="O1372" s="1">
        <v>1.1180000000000001</v>
      </c>
      <c r="P1372" s="2">
        <v>33.841673503324046</v>
      </c>
      <c r="Q1372" s="1">
        <v>0.87988351108642526</v>
      </c>
      <c r="R1372">
        <v>1</v>
      </c>
      <c r="S1372">
        <v>1</v>
      </c>
      <c r="T1372">
        <v>2</v>
      </c>
      <c r="U1372">
        <v>8</v>
      </c>
      <c r="V1372">
        <v>3</v>
      </c>
      <c r="W1372">
        <v>1</v>
      </c>
      <c r="AB1372">
        <v>0</v>
      </c>
      <c r="AC1372">
        <v>0</v>
      </c>
      <c r="AD1372">
        <v>2</v>
      </c>
      <c r="AE1372">
        <v>1</v>
      </c>
      <c r="AF1372">
        <v>2</v>
      </c>
      <c r="AG1372" s="1">
        <f t="shared" si="21"/>
        <v>0.20800000000000007</v>
      </c>
    </row>
    <row r="1373" spans="1:33">
      <c r="A1373">
        <v>81527</v>
      </c>
      <c r="B1373">
        <v>1</v>
      </c>
      <c r="C1373">
        <v>35</v>
      </c>
      <c r="D1373">
        <v>4</v>
      </c>
      <c r="E1373">
        <v>2</v>
      </c>
      <c r="G1373">
        <v>1</v>
      </c>
      <c r="H1373">
        <v>2</v>
      </c>
      <c r="I1373">
        <v>5</v>
      </c>
      <c r="J1373">
        <v>44</v>
      </c>
      <c r="K1373">
        <v>1.1399999999999999</v>
      </c>
      <c r="L1373">
        <v>136</v>
      </c>
      <c r="M1373">
        <v>3.52</v>
      </c>
      <c r="N1373">
        <v>50</v>
      </c>
      <c r="O1373" s="1">
        <v>1.2954545454545452</v>
      </c>
      <c r="P1373" s="2">
        <v>42.858542644454367</v>
      </c>
      <c r="Q1373" s="1">
        <v>1.1104258776063176</v>
      </c>
      <c r="R1373">
        <v>2</v>
      </c>
      <c r="U1373">
        <v>8</v>
      </c>
      <c r="V1373">
        <v>5</v>
      </c>
      <c r="W1373">
        <v>1</v>
      </c>
      <c r="X1373">
        <v>3</v>
      </c>
      <c r="Y1373">
        <v>2</v>
      </c>
      <c r="Z1373">
        <v>0</v>
      </c>
      <c r="AA1373">
        <v>1</v>
      </c>
      <c r="AB1373">
        <v>0</v>
      </c>
      <c r="AC1373">
        <v>1</v>
      </c>
      <c r="AD1373">
        <v>1</v>
      </c>
      <c r="AE1373">
        <v>2</v>
      </c>
      <c r="AG1373" s="1">
        <f t="shared" si="21"/>
        <v>0.15545454545454529</v>
      </c>
    </row>
    <row r="1374" spans="1:33">
      <c r="A1374">
        <v>81544</v>
      </c>
      <c r="B1374">
        <v>1</v>
      </c>
      <c r="C1374">
        <v>37</v>
      </c>
      <c r="D1374">
        <v>2</v>
      </c>
      <c r="E1374">
        <v>2</v>
      </c>
      <c r="G1374">
        <v>2</v>
      </c>
      <c r="H1374">
        <v>5</v>
      </c>
      <c r="I1374">
        <v>1</v>
      </c>
      <c r="J1374">
        <v>53</v>
      </c>
      <c r="K1374">
        <v>1.37</v>
      </c>
      <c r="L1374">
        <v>228</v>
      </c>
      <c r="M1374">
        <v>5.9</v>
      </c>
      <c r="N1374">
        <v>48</v>
      </c>
      <c r="O1374" s="1">
        <v>1.2407547169811322</v>
      </c>
      <c r="P1374" s="2">
        <v>45.810771552803402</v>
      </c>
      <c r="Q1374" s="1">
        <v>1.1841652269309559</v>
      </c>
      <c r="R1374">
        <v>2</v>
      </c>
      <c r="U1374">
        <v>14</v>
      </c>
      <c r="V1374">
        <v>3</v>
      </c>
      <c r="W1374">
        <v>2</v>
      </c>
      <c r="X1374">
        <v>3</v>
      </c>
      <c r="Y1374">
        <v>2</v>
      </c>
      <c r="Z1374">
        <v>2</v>
      </c>
      <c r="AA1374">
        <v>2</v>
      </c>
      <c r="AB1374">
        <v>4</v>
      </c>
      <c r="AC1374">
        <v>0</v>
      </c>
      <c r="AD1374">
        <v>1</v>
      </c>
      <c r="AE1374">
        <v>1</v>
      </c>
      <c r="AF1374">
        <v>2</v>
      </c>
      <c r="AG1374" s="1">
        <f t="shared" si="21"/>
        <v>-0.12924528301886795</v>
      </c>
    </row>
    <row r="1375" spans="1:33">
      <c r="A1375">
        <v>81548</v>
      </c>
      <c r="B1375">
        <v>1</v>
      </c>
      <c r="C1375">
        <v>69</v>
      </c>
      <c r="D1375">
        <v>4</v>
      </c>
      <c r="E1375">
        <v>2</v>
      </c>
      <c r="G1375">
        <v>1</v>
      </c>
      <c r="H1375">
        <v>1</v>
      </c>
      <c r="I1375">
        <v>1</v>
      </c>
      <c r="J1375">
        <v>67</v>
      </c>
      <c r="K1375">
        <v>1.73</v>
      </c>
      <c r="L1375">
        <v>189</v>
      </c>
      <c r="M1375">
        <v>4.8899999999999997</v>
      </c>
      <c r="N1375">
        <v>66</v>
      </c>
      <c r="O1375" s="1">
        <v>1.7041791044776118</v>
      </c>
      <c r="P1375" s="2">
        <v>72.6591600251259</v>
      </c>
      <c r="Q1375" s="1">
        <v>1.8761245797532506</v>
      </c>
      <c r="R1375">
        <v>1</v>
      </c>
      <c r="S1375">
        <v>2</v>
      </c>
      <c r="U1375">
        <v>7</v>
      </c>
      <c r="V1375">
        <v>3</v>
      </c>
      <c r="W1375">
        <v>2</v>
      </c>
      <c r="AB1375">
        <v>0</v>
      </c>
      <c r="AC1375">
        <v>0</v>
      </c>
      <c r="AD1375">
        <v>1</v>
      </c>
      <c r="AE1375">
        <v>1</v>
      </c>
      <c r="AF1375">
        <v>2</v>
      </c>
      <c r="AG1375" s="1">
        <f t="shared" si="21"/>
        <v>-2.5820895522388199E-2</v>
      </c>
    </row>
    <row r="1376" spans="1:33">
      <c r="A1376">
        <v>81550</v>
      </c>
      <c r="B1376">
        <v>1</v>
      </c>
      <c r="C1376">
        <v>51</v>
      </c>
      <c r="D1376">
        <v>3</v>
      </c>
      <c r="E1376">
        <v>2</v>
      </c>
      <c r="G1376">
        <v>1</v>
      </c>
      <c r="H1376">
        <v>5</v>
      </c>
      <c r="I1376">
        <v>1</v>
      </c>
      <c r="J1376">
        <v>46</v>
      </c>
      <c r="K1376">
        <v>1.19</v>
      </c>
      <c r="L1376">
        <v>262</v>
      </c>
      <c r="M1376">
        <v>6.78</v>
      </c>
      <c r="N1376">
        <v>50</v>
      </c>
      <c r="O1376" s="1">
        <v>1.2934782608695652</v>
      </c>
      <c r="P1376" s="2">
        <v>51.545136105137672</v>
      </c>
      <c r="Q1376" s="1">
        <v>1.3334502601111702</v>
      </c>
      <c r="R1376">
        <v>2</v>
      </c>
      <c r="S1376">
        <v>2</v>
      </c>
      <c r="U1376">
        <v>15</v>
      </c>
      <c r="V1376">
        <v>3</v>
      </c>
      <c r="W1376">
        <v>0</v>
      </c>
      <c r="X1376">
        <v>3</v>
      </c>
      <c r="Y1376">
        <v>3</v>
      </c>
      <c r="Z1376">
        <v>1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2</v>
      </c>
      <c r="AG1376" s="1">
        <f t="shared" si="21"/>
        <v>0.10347826086956524</v>
      </c>
    </row>
    <row r="1377" spans="1:33">
      <c r="A1377">
        <v>81559</v>
      </c>
      <c r="B1377">
        <v>1</v>
      </c>
      <c r="C1377">
        <v>31</v>
      </c>
      <c r="D1377">
        <v>3</v>
      </c>
      <c r="E1377">
        <v>2</v>
      </c>
      <c r="G1377">
        <v>1</v>
      </c>
      <c r="H1377">
        <v>3</v>
      </c>
      <c r="I1377">
        <v>1</v>
      </c>
      <c r="J1377">
        <v>48</v>
      </c>
      <c r="K1377">
        <v>1.24</v>
      </c>
      <c r="L1377">
        <v>209</v>
      </c>
      <c r="M1377">
        <v>5.4</v>
      </c>
      <c r="N1377">
        <v>55</v>
      </c>
      <c r="O1377" s="1">
        <v>1.4208333333333334</v>
      </c>
      <c r="P1377" s="2">
        <v>41.145249761337993</v>
      </c>
      <c r="Q1377" s="1">
        <v>1.0629189521678981</v>
      </c>
      <c r="R1377">
        <v>2</v>
      </c>
      <c r="U1377">
        <v>14</v>
      </c>
      <c r="V1377">
        <v>1</v>
      </c>
      <c r="W1377">
        <v>2</v>
      </c>
      <c r="X1377">
        <v>4</v>
      </c>
      <c r="Y1377">
        <v>4</v>
      </c>
      <c r="Z1377">
        <v>4</v>
      </c>
      <c r="AA1377">
        <v>3</v>
      </c>
      <c r="AB1377">
        <v>0</v>
      </c>
      <c r="AC1377">
        <v>5</v>
      </c>
      <c r="AD1377">
        <v>1</v>
      </c>
      <c r="AE1377">
        <v>1</v>
      </c>
      <c r="AF1377">
        <v>2</v>
      </c>
      <c r="AG1377" s="1">
        <f t="shared" si="21"/>
        <v>0.1808333333333334</v>
      </c>
    </row>
    <row r="1378" spans="1:33">
      <c r="A1378">
        <v>81563</v>
      </c>
      <c r="B1378">
        <v>1</v>
      </c>
      <c r="C1378">
        <v>25</v>
      </c>
      <c r="D1378">
        <v>3</v>
      </c>
      <c r="E1378">
        <v>2</v>
      </c>
      <c r="G1378">
        <v>1</v>
      </c>
      <c r="H1378">
        <v>4</v>
      </c>
      <c r="I1378">
        <v>5</v>
      </c>
      <c r="J1378">
        <v>42</v>
      </c>
      <c r="K1378">
        <v>1.0900000000000001</v>
      </c>
      <c r="L1378">
        <v>167</v>
      </c>
      <c r="M1378">
        <v>4.32</v>
      </c>
      <c r="N1378">
        <v>51</v>
      </c>
      <c r="O1378" s="1">
        <v>1.3235714285714286</v>
      </c>
      <c r="P1378" s="2">
        <v>49.893311387017363</v>
      </c>
      <c r="Q1378" s="1">
        <v>1.2948502240916411</v>
      </c>
      <c r="R1378">
        <v>2</v>
      </c>
      <c r="U1378">
        <v>14</v>
      </c>
      <c r="V1378">
        <v>3</v>
      </c>
      <c r="W1378">
        <v>1</v>
      </c>
      <c r="AA1378">
        <v>8</v>
      </c>
      <c r="AB1378">
        <v>2</v>
      </c>
      <c r="AC1378">
        <v>3</v>
      </c>
      <c r="AD1378">
        <v>1</v>
      </c>
      <c r="AE1378">
        <v>1</v>
      </c>
      <c r="AF1378">
        <v>2</v>
      </c>
      <c r="AG1378" s="1">
        <f t="shared" si="21"/>
        <v>0.23357142857142854</v>
      </c>
    </row>
    <row r="1379" spans="1:33">
      <c r="A1379">
        <v>81564</v>
      </c>
      <c r="B1379">
        <v>1</v>
      </c>
      <c r="C1379">
        <v>50</v>
      </c>
      <c r="D1379">
        <v>6</v>
      </c>
      <c r="E1379">
        <v>2</v>
      </c>
      <c r="G1379">
        <v>2</v>
      </c>
      <c r="H1379">
        <v>1</v>
      </c>
      <c r="I1379">
        <v>1</v>
      </c>
      <c r="J1379">
        <v>40</v>
      </c>
      <c r="K1379">
        <v>1.03</v>
      </c>
      <c r="L1379">
        <v>189</v>
      </c>
      <c r="M1379">
        <v>4.8899999999999997</v>
      </c>
      <c r="N1379">
        <v>47</v>
      </c>
      <c r="O1379" s="1">
        <v>1.21025</v>
      </c>
      <c r="P1379" s="2">
        <v>40.883510785022665</v>
      </c>
      <c r="Q1379" s="1">
        <v>1.0527504027143337</v>
      </c>
      <c r="R1379">
        <v>1</v>
      </c>
      <c r="S1379">
        <v>2</v>
      </c>
      <c r="U1379">
        <v>4</v>
      </c>
      <c r="V1379">
        <v>3</v>
      </c>
      <c r="W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2</v>
      </c>
      <c r="AG1379" s="1">
        <f t="shared" si="21"/>
        <v>0.18025000000000002</v>
      </c>
    </row>
    <row r="1380" spans="1:33">
      <c r="A1380">
        <v>81566</v>
      </c>
      <c r="B1380">
        <v>1</v>
      </c>
      <c r="C1380">
        <v>52</v>
      </c>
      <c r="D1380">
        <v>3</v>
      </c>
      <c r="E1380">
        <v>2</v>
      </c>
      <c r="G1380">
        <v>1</v>
      </c>
      <c r="H1380">
        <v>2</v>
      </c>
      <c r="I1380">
        <v>3</v>
      </c>
      <c r="J1380">
        <v>62</v>
      </c>
      <c r="K1380">
        <v>1.6</v>
      </c>
      <c r="L1380">
        <v>213</v>
      </c>
      <c r="M1380">
        <v>5.51</v>
      </c>
      <c r="N1380">
        <v>62</v>
      </c>
      <c r="O1380" s="1">
        <v>1.6</v>
      </c>
      <c r="P1380" s="2">
        <v>66.954290180023406</v>
      </c>
      <c r="Q1380" s="1">
        <v>1.7278526498070557</v>
      </c>
      <c r="R1380">
        <v>2</v>
      </c>
      <c r="S1380">
        <v>1</v>
      </c>
      <c r="T1380">
        <v>1</v>
      </c>
      <c r="U1380">
        <v>3</v>
      </c>
      <c r="V1380">
        <v>3</v>
      </c>
      <c r="W1380">
        <v>3</v>
      </c>
      <c r="X1380">
        <v>2</v>
      </c>
      <c r="Y1380">
        <v>2</v>
      </c>
      <c r="Z1380">
        <v>2</v>
      </c>
      <c r="AA1380">
        <v>1</v>
      </c>
      <c r="AB1380">
        <v>2</v>
      </c>
      <c r="AC1380">
        <v>8</v>
      </c>
      <c r="AD1380">
        <v>1</v>
      </c>
      <c r="AE1380">
        <v>2</v>
      </c>
      <c r="AG1380" s="1">
        <f t="shared" si="21"/>
        <v>0</v>
      </c>
    </row>
    <row r="1381" spans="1:33">
      <c r="A1381">
        <v>81574</v>
      </c>
      <c r="B1381">
        <v>1</v>
      </c>
      <c r="C1381">
        <v>34</v>
      </c>
      <c r="D1381">
        <v>3</v>
      </c>
      <c r="E1381">
        <v>2</v>
      </c>
      <c r="G1381">
        <v>1</v>
      </c>
      <c r="H1381">
        <v>4</v>
      </c>
      <c r="I1381">
        <v>1</v>
      </c>
      <c r="J1381">
        <v>34</v>
      </c>
      <c r="K1381">
        <v>0.88</v>
      </c>
      <c r="L1381">
        <v>194</v>
      </c>
      <c r="M1381">
        <v>5.0199999999999996</v>
      </c>
      <c r="N1381">
        <v>39</v>
      </c>
      <c r="O1381" s="1">
        <v>1.0094117647058825</v>
      </c>
      <c r="P1381" s="2">
        <v>39.242451661262933</v>
      </c>
      <c r="Q1381" s="1">
        <v>1.015686984173864</v>
      </c>
      <c r="R1381">
        <v>2</v>
      </c>
      <c r="U1381">
        <v>15</v>
      </c>
      <c r="V1381">
        <v>3</v>
      </c>
      <c r="W1381">
        <v>1</v>
      </c>
      <c r="X1381">
        <v>2</v>
      </c>
      <c r="Y1381">
        <v>1</v>
      </c>
      <c r="Z1381">
        <v>1</v>
      </c>
      <c r="AA1381">
        <v>3</v>
      </c>
      <c r="AB1381">
        <v>0</v>
      </c>
      <c r="AC1381">
        <v>0</v>
      </c>
      <c r="AD1381">
        <v>1</v>
      </c>
      <c r="AE1381">
        <v>1</v>
      </c>
      <c r="AF1381">
        <v>2</v>
      </c>
      <c r="AG1381" s="1">
        <f t="shared" si="21"/>
        <v>0.12941176470588245</v>
      </c>
    </row>
    <row r="1382" spans="1:33">
      <c r="A1382">
        <v>81578</v>
      </c>
      <c r="B1382">
        <v>1</v>
      </c>
      <c r="C1382">
        <v>60</v>
      </c>
      <c r="D1382">
        <v>3</v>
      </c>
      <c r="E1382">
        <v>1</v>
      </c>
      <c r="F1382">
        <v>1</v>
      </c>
      <c r="G1382">
        <v>1</v>
      </c>
      <c r="H1382">
        <v>4</v>
      </c>
      <c r="I1382">
        <v>1</v>
      </c>
      <c r="J1382">
        <v>49</v>
      </c>
      <c r="K1382">
        <v>1.27</v>
      </c>
      <c r="L1382">
        <v>181</v>
      </c>
      <c r="M1382">
        <v>4.68</v>
      </c>
      <c r="N1382">
        <v>44</v>
      </c>
      <c r="O1382" s="1">
        <v>1.1404081632653063</v>
      </c>
      <c r="P1382" s="2">
        <v>49.842045418553099</v>
      </c>
      <c r="Q1382" s="1">
        <v>1.291824442480866</v>
      </c>
      <c r="R1382">
        <v>2</v>
      </c>
      <c r="S1382">
        <v>2</v>
      </c>
      <c r="U1382">
        <v>15</v>
      </c>
      <c r="V1382">
        <v>2</v>
      </c>
      <c r="W1382">
        <v>1</v>
      </c>
      <c r="X1382">
        <v>3</v>
      </c>
      <c r="Y1382">
        <v>3</v>
      </c>
      <c r="Z1382">
        <v>2</v>
      </c>
      <c r="AA1382">
        <v>1</v>
      </c>
      <c r="AB1382">
        <v>0</v>
      </c>
      <c r="AC1382">
        <v>0</v>
      </c>
      <c r="AD1382">
        <v>1</v>
      </c>
      <c r="AE1382">
        <v>1</v>
      </c>
      <c r="AF1382">
        <v>2</v>
      </c>
      <c r="AG1382" s="1">
        <f t="shared" si="21"/>
        <v>-0.12959183673469377</v>
      </c>
    </row>
    <row r="1383" spans="1:33">
      <c r="A1383">
        <v>81581</v>
      </c>
      <c r="B1383">
        <v>1</v>
      </c>
      <c r="C1383">
        <v>80</v>
      </c>
      <c r="D1383">
        <v>6</v>
      </c>
      <c r="E1383">
        <v>2</v>
      </c>
      <c r="G1383">
        <v>2</v>
      </c>
      <c r="H1383">
        <v>5</v>
      </c>
      <c r="I1383">
        <v>2</v>
      </c>
      <c r="J1383">
        <v>36</v>
      </c>
      <c r="K1383">
        <v>0.93</v>
      </c>
      <c r="L1383">
        <v>140</v>
      </c>
      <c r="M1383">
        <v>3.62</v>
      </c>
      <c r="N1383">
        <v>40</v>
      </c>
      <c r="O1383" s="1">
        <v>1.0333333333333334</v>
      </c>
      <c r="P1383" s="2">
        <v>31.120778332232536</v>
      </c>
      <c r="Q1383" s="1">
        <v>0.80395344024934057</v>
      </c>
      <c r="R1383">
        <v>1</v>
      </c>
      <c r="S1383">
        <v>2</v>
      </c>
      <c r="U1383">
        <v>13</v>
      </c>
      <c r="V1383">
        <v>3</v>
      </c>
      <c r="W1383">
        <v>0</v>
      </c>
      <c r="AA1383">
        <v>0</v>
      </c>
      <c r="AB1383">
        <v>0</v>
      </c>
      <c r="AC1383">
        <v>12</v>
      </c>
      <c r="AD1383">
        <v>1</v>
      </c>
      <c r="AE1383">
        <v>1</v>
      </c>
      <c r="AF1383">
        <v>2</v>
      </c>
      <c r="AG1383" s="1">
        <f t="shared" si="21"/>
        <v>0.10333333333333339</v>
      </c>
    </row>
    <row r="1384" spans="1:33">
      <c r="A1384">
        <v>81582</v>
      </c>
      <c r="B1384">
        <v>1</v>
      </c>
      <c r="C1384">
        <v>72</v>
      </c>
      <c r="D1384">
        <v>6</v>
      </c>
      <c r="E1384">
        <v>2</v>
      </c>
      <c r="G1384">
        <v>2</v>
      </c>
      <c r="H1384">
        <v>3</v>
      </c>
      <c r="I1384">
        <v>1</v>
      </c>
      <c r="J1384">
        <v>62</v>
      </c>
      <c r="K1384">
        <v>1.6</v>
      </c>
      <c r="L1384">
        <v>159</v>
      </c>
      <c r="M1384">
        <v>4.1100000000000003</v>
      </c>
      <c r="N1384">
        <v>69</v>
      </c>
      <c r="O1384" s="1">
        <v>1.7806451612903227</v>
      </c>
      <c r="P1384" s="2">
        <v>63.247471685855025</v>
      </c>
      <c r="Q1384" s="1">
        <v>1.6321928176994847</v>
      </c>
      <c r="R1384">
        <v>1</v>
      </c>
      <c r="S1384">
        <v>2</v>
      </c>
      <c r="U1384">
        <v>5</v>
      </c>
      <c r="V1384">
        <v>3</v>
      </c>
      <c r="W1384">
        <v>0</v>
      </c>
      <c r="AB1384">
        <v>0</v>
      </c>
      <c r="AC1384">
        <v>0</v>
      </c>
      <c r="AD1384">
        <v>1</v>
      </c>
      <c r="AE1384">
        <v>1</v>
      </c>
      <c r="AF1384">
        <v>2</v>
      </c>
      <c r="AG1384" s="1">
        <f t="shared" si="21"/>
        <v>0.1806451612903226</v>
      </c>
    </row>
    <row r="1385" spans="1:33">
      <c r="A1385">
        <v>81585</v>
      </c>
      <c r="B1385">
        <v>1</v>
      </c>
      <c r="C1385">
        <v>36</v>
      </c>
      <c r="D1385">
        <v>3</v>
      </c>
      <c r="E1385">
        <v>2</v>
      </c>
      <c r="G1385">
        <v>1</v>
      </c>
      <c r="H1385">
        <v>4</v>
      </c>
      <c r="I1385">
        <v>6</v>
      </c>
      <c r="J1385">
        <v>36</v>
      </c>
      <c r="K1385">
        <v>0.93</v>
      </c>
      <c r="L1385">
        <v>186</v>
      </c>
      <c r="M1385">
        <v>4.8099999999999996</v>
      </c>
      <c r="N1385">
        <v>37</v>
      </c>
      <c r="O1385" s="1">
        <v>0.95583333333333342</v>
      </c>
      <c r="P1385" s="2">
        <v>39.674342322447778</v>
      </c>
      <c r="Q1385" s="1">
        <v>1.0249205099965677</v>
      </c>
      <c r="R1385">
        <v>2</v>
      </c>
      <c r="U1385">
        <v>5</v>
      </c>
      <c r="V1385">
        <v>4</v>
      </c>
      <c r="W1385">
        <v>1</v>
      </c>
      <c r="X1385">
        <v>3</v>
      </c>
      <c r="Y1385">
        <v>3</v>
      </c>
      <c r="Z1385">
        <v>1</v>
      </c>
      <c r="AA1385">
        <v>2</v>
      </c>
      <c r="AB1385">
        <v>1</v>
      </c>
      <c r="AC1385">
        <v>1</v>
      </c>
      <c r="AD1385">
        <v>1</v>
      </c>
      <c r="AE1385">
        <v>1</v>
      </c>
      <c r="AF1385">
        <v>2</v>
      </c>
      <c r="AG1385" s="1">
        <f t="shared" si="21"/>
        <v>2.5833333333333375E-2</v>
      </c>
    </row>
    <row r="1386" spans="1:33">
      <c r="A1386">
        <v>81590</v>
      </c>
      <c r="B1386">
        <v>1</v>
      </c>
      <c r="C1386">
        <v>28</v>
      </c>
      <c r="D1386">
        <v>2</v>
      </c>
      <c r="E1386">
        <v>2</v>
      </c>
      <c r="G1386">
        <v>2</v>
      </c>
      <c r="H1386">
        <v>1</v>
      </c>
      <c r="I1386">
        <v>6</v>
      </c>
      <c r="J1386">
        <v>40</v>
      </c>
      <c r="K1386">
        <v>1.03</v>
      </c>
      <c r="L1386">
        <v>222</v>
      </c>
      <c r="M1386">
        <v>5.74</v>
      </c>
      <c r="N1386">
        <v>41</v>
      </c>
      <c r="O1386" s="1">
        <v>1.0557500000000002</v>
      </c>
      <c r="P1386" s="2">
        <v>43.787544384632533</v>
      </c>
      <c r="Q1386" s="1">
        <v>1.1275292679042876</v>
      </c>
      <c r="R1386">
        <v>1</v>
      </c>
      <c r="U1386">
        <v>6</v>
      </c>
      <c r="V1386">
        <v>4</v>
      </c>
      <c r="W1386">
        <v>0</v>
      </c>
      <c r="AA1386">
        <v>0</v>
      </c>
      <c r="AB1386">
        <v>0</v>
      </c>
      <c r="AC1386">
        <v>21</v>
      </c>
      <c r="AD1386">
        <v>2</v>
      </c>
      <c r="AE1386">
        <v>2</v>
      </c>
      <c r="AG1386" s="1">
        <f t="shared" si="21"/>
        <v>2.5750000000000162E-2</v>
      </c>
    </row>
    <row r="1387" spans="1:33">
      <c r="A1387">
        <v>81593</v>
      </c>
      <c r="B1387">
        <v>1</v>
      </c>
      <c r="C1387">
        <v>68</v>
      </c>
      <c r="D1387">
        <v>2</v>
      </c>
      <c r="E1387">
        <v>2</v>
      </c>
      <c r="G1387">
        <v>2</v>
      </c>
      <c r="H1387">
        <v>3</v>
      </c>
      <c r="I1387">
        <v>4</v>
      </c>
      <c r="J1387">
        <v>31</v>
      </c>
      <c r="K1387">
        <v>0.8</v>
      </c>
      <c r="L1387">
        <v>196</v>
      </c>
      <c r="M1387">
        <v>5.07</v>
      </c>
      <c r="N1387">
        <v>40</v>
      </c>
      <c r="O1387" s="1">
        <v>1.032258064516129</v>
      </c>
      <c r="P1387" s="2">
        <v>32.519134460097341</v>
      </c>
      <c r="Q1387" s="1">
        <v>0.83920346993799588</v>
      </c>
      <c r="R1387">
        <v>1</v>
      </c>
      <c r="S1387">
        <v>2</v>
      </c>
      <c r="U1387">
        <v>4</v>
      </c>
      <c r="V1387">
        <v>3</v>
      </c>
      <c r="W1387">
        <v>3</v>
      </c>
      <c r="X1387">
        <v>3</v>
      </c>
      <c r="Y1387">
        <v>3</v>
      </c>
      <c r="Z1387">
        <v>3</v>
      </c>
      <c r="AA1387">
        <v>0</v>
      </c>
      <c r="AB1387">
        <v>0</v>
      </c>
      <c r="AC1387">
        <v>0</v>
      </c>
      <c r="AD1387">
        <v>2</v>
      </c>
      <c r="AE1387">
        <v>1</v>
      </c>
      <c r="AF1387">
        <v>2</v>
      </c>
      <c r="AG1387" s="1">
        <f t="shared" si="21"/>
        <v>0.23225806451612896</v>
      </c>
    </row>
    <row r="1388" spans="1:33">
      <c r="A1388">
        <v>81594</v>
      </c>
      <c r="B1388">
        <v>1</v>
      </c>
      <c r="C1388">
        <v>60</v>
      </c>
      <c r="D1388">
        <v>6</v>
      </c>
      <c r="E1388">
        <v>2</v>
      </c>
      <c r="G1388">
        <v>2</v>
      </c>
      <c r="H1388">
        <v>5</v>
      </c>
      <c r="I1388">
        <v>1</v>
      </c>
      <c r="J1388">
        <v>37</v>
      </c>
      <c r="K1388">
        <v>0.96</v>
      </c>
      <c r="L1388">
        <v>177</v>
      </c>
      <c r="M1388">
        <v>4.58</v>
      </c>
      <c r="N1388">
        <v>45</v>
      </c>
      <c r="O1388" s="1">
        <v>1.1675675675675674</v>
      </c>
      <c r="P1388" s="2">
        <v>37.776576912380357</v>
      </c>
      <c r="Q1388" s="1">
        <v>0.98014902259149017</v>
      </c>
      <c r="R1388">
        <v>1</v>
      </c>
      <c r="S1388">
        <v>2</v>
      </c>
      <c r="U1388">
        <v>9</v>
      </c>
      <c r="V1388">
        <v>1</v>
      </c>
      <c r="W1388">
        <v>3</v>
      </c>
      <c r="X1388">
        <v>3</v>
      </c>
      <c r="Y1388">
        <v>3</v>
      </c>
      <c r="Z1388">
        <v>3</v>
      </c>
      <c r="AB1388">
        <v>0</v>
      </c>
      <c r="AC1388">
        <v>0</v>
      </c>
      <c r="AD1388">
        <v>2</v>
      </c>
      <c r="AE1388">
        <v>1</v>
      </c>
      <c r="AF1388">
        <v>2</v>
      </c>
      <c r="AG1388" s="1">
        <f t="shared" si="21"/>
        <v>0.20756756756756745</v>
      </c>
    </row>
    <row r="1389" spans="1:33">
      <c r="A1389">
        <v>81595</v>
      </c>
      <c r="B1389">
        <v>1</v>
      </c>
      <c r="C1389">
        <v>80</v>
      </c>
      <c r="D1389">
        <v>3</v>
      </c>
      <c r="E1389">
        <v>1</v>
      </c>
      <c r="F1389">
        <v>2</v>
      </c>
      <c r="G1389">
        <v>1</v>
      </c>
      <c r="H1389">
        <v>5</v>
      </c>
      <c r="I1389">
        <v>1</v>
      </c>
      <c r="J1389">
        <v>59</v>
      </c>
      <c r="K1389">
        <v>1.53</v>
      </c>
      <c r="L1389">
        <v>140</v>
      </c>
      <c r="M1389">
        <v>3.62</v>
      </c>
      <c r="N1389">
        <v>59</v>
      </c>
      <c r="O1389" s="1">
        <v>1.53</v>
      </c>
      <c r="P1389" s="2">
        <v>61.40687400171457</v>
      </c>
      <c r="Q1389" s="1">
        <v>1.5924155461461575</v>
      </c>
      <c r="R1389">
        <v>1</v>
      </c>
      <c r="S1389">
        <v>2</v>
      </c>
      <c r="U1389">
        <v>10</v>
      </c>
      <c r="V1389">
        <v>3</v>
      </c>
      <c r="W1389">
        <v>2</v>
      </c>
      <c r="AA1389">
        <v>8</v>
      </c>
      <c r="AB1389">
        <v>3</v>
      </c>
      <c r="AC1389">
        <v>6</v>
      </c>
      <c r="AD1389">
        <v>1</v>
      </c>
      <c r="AE1389">
        <v>1</v>
      </c>
      <c r="AF1389">
        <v>2</v>
      </c>
      <c r="AG1389" s="1">
        <f t="shared" si="21"/>
        <v>0</v>
      </c>
    </row>
    <row r="1390" spans="1:33">
      <c r="A1390">
        <v>81596</v>
      </c>
      <c r="B1390">
        <v>1</v>
      </c>
      <c r="C1390">
        <v>35</v>
      </c>
      <c r="D1390">
        <v>3</v>
      </c>
      <c r="E1390">
        <v>2</v>
      </c>
      <c r="G1390">
        <v>2</v>
      </c>
      <c r="H1390">
        <v>5</v>
      </c>
      <c r="I1390">
        <v>1</v>
      </c>
      <c r="J1390">
        <v>38</v>
      </c>
      <c r="K1390">
        <v>0.98</v>
      </c>
      <c r="L1390">
        <v>190</v>
      </c>
      <c r="M1390">
        <v>4.91</v>
      </c>
      <c r="N1390">
        <v>32</v>
      </c>
      <c r="O1390" s="1">
        <v>0.82526315789473681</v>
      </c>
      <c r="P1390" s="2">
        <v>43.961211809568979</v>
      </c>
      <c r="Q1390" s="1">
        <v>1.1337365150888841</v>
      </c>
      <c r="R1390">
        <v>1</v>
      </c>
      <c r="U1390">
        <v>5</v>
      </c>
      <c r="V1390">
        <v>5</v>
      </c>
      <c r="W1390">
        <v>2</v>
      </c>
      <c r="X1390">
        <v>4</v>
      </c>
      <c r="Y1390">
        <v>4</v>
      </c>
      <c r="Z1390">
        <v>3</v>
      </c>
      <c r="AA1390">
        <v>0</v>
      </c>
      <c r="AB1390">
        <v>60</v>
      </c>
      <c r="AC1390">
        <v>0</v>
      </c>
      <c r="AD1390">
        <v>1</v>
      </c>
      <c r="AE1390">
        <v>1</v>
      </c>
      <c r="AF1390">
        <v>2</v>
      </c>
      <c r="AG1390" s="1">
        <f t="shared" si="21"/>
        <v>-0.15473684210526317</v>
      </c>
    </row>
    <row r="1391" spans="1:33">
      <c r="A1391">
        <v>81598</v>
      </c>
      <c r="B1391">
        <v>1</v>
      </c>
      <c r="C1391">
        <v>50</v>
      </c>
      <c r="D1391">
        <v>1</v>
      </c>
      <c r="E1391">
        <v>2</v>
      </c>
      <c r="G1391">
        <v>2</v>
      </c>
      <c r="H1391">
        <v>1</v>
      </c>
      <c r="I1391">
        <v>1</v>
      </c>
      <c r="J1391">
        <v>54</v>
      </c>
      <c r="K1391">
        <v>1.4</v>
      </c>
      <c r="L1391">
        <v>209</v>
      </c>
      <c r="M1391">
        <v>5.4</v>
      </c>
      <c r="N1391">
        <v>52</v>
      </c>
      <c r="O1391" s="1">
        <v>1.3481481481481481</v>
      </c>
      <c r="P1391" s="2">
        <v>53.861257061706681</v>
      </c>
      <c r="Q1391" s="1">
        <v>1.396402960859062</v>
      </c>
      <c r="R1391">
        <v>1</v>
      </c>
      <c r="S1391">
        <v>2</v>
      </c>
      <c r="U1391">
        <v>6</v>
      </c>
      <c r="V1391">
        <v>2</v>
      </c>
      <c r="W1391">
        <v>3</v>
      </c>
      <c r="X1391">
        <v>3</v>
      </c>
      <c r="Y1391">
        <v>3</v>
      </c>
      <c r="Z1391">
        <v>3</v>
      </c>
      <c r="AA1391">
        <v>1</v>
      </c>
      <c r="AB1391">
        <v>0</v>
      </c>
      <c r="AC1391">
        <v>0</v>
      </c>
      <c r="AD1391">
        <v>2</v>
      </c>
      <c r="AE1391">
        <v>1</v>
      </c>
      <c r="AF1391">
        <v>2</v>
      </c>
      <c r="AG1391" s="1">
        <f t="shared" si="21"/>
        <v>-5.1851851851851816E-2</v>
      </c>
    </row>
    <row r="1392" spans="1:33">
      <c r="A1392">
        <v>81601</v>
      </c>
      <c r="B1392">
        <v>1</v>
      </c>
      <c r="C1392">
        <v>65</v>
      </c>
      <c r="D1392">
        <v>4</v>
      </c>
      <c r="E1392">
        <v>1</v>
      </c>
      <c r="F1392">
        <v>1</v>
      </c>
      <c r="G1392">
        <v>1</v>
      </c>
      <c r="H1392">
        <v>5</v>
      </c>
      <c r="I1392">
        <v>3</v>
      </c>
      <c r="J1392">
        <v>66</v>
      </c>
      <c r="K1392">
        <v>1.71</v>
      </c>
      <c r="L1392">
        <v>257</v>
      </c>
      <c r="M1392">
        <v>6.65</v>
      </c>
      <c r="N1392">
        <v>60</v>
      </c>
      <c r="O1392" s="1">
        <v>1.5545454545454545</v>
      </c>
      <c r="P1392" s="2">
        <v>78.039905520661165</v>
      </c>
      <c r="Q1392" s="1">
        <v>2.0219430066716755</v>
      </c>
      <c r="R1392">
        <v>1</v>
      </c>
      <c r="S1392">
        <v>2</v>
      </c>
      <c r="U1392">
        <v>4</v>
      </c>
      <c r="V1392">
        <v>3</v>
      </c>
      <c r="W1392">
        <v>1</v>
      </c>
      <c r="X1392">
        <v>3</v>
      </c>
      <c r="Y1392">
        <v>3</v>
      </c>
      <c r="Z1392">
        <v>3</v>
      </c>
      <c r="AA1392">
        <v>1</v>
      </c>
      <c r="AB1392">
        <v>0</v>
      </c>
      <c r="AC1392">
        <v>0</v>
      </c>
      <c r="AD1392">
        <v>1</v>
      </c>
      <c r="AE1392">
        <v>1</v>
      </c>
      <c r="AF1392">
        <v>2</v>
      </c>
      <c r="AG1392" s="1">
        <f t="shared" si="21"/>
        <v>-0.15545454545454551</v>
      </c>
    </row>
    <row r="1393" spans="1:33">
      <c r="A1393">
        <v>81605</v>
      </c>
      <c r="B1393">
        <v>1</v>
      </c>
      <c r="C1393">
        <v>43</v>
      </c>
      <c r="D1393">
        <v>1</v>
      </c>
      <c r="E1393">
        <v>2</v>
      </c>
      <c r="G1393">
        <v>1</v>
      </c>
      <c r="H1393">
        <v>3</v>
      </c>
      <c r="I1393">
        <v>3</v>
      </c>
      <c r="J1393">
        <v>55</v>
      </c>
      <c r="K1393">
        <v>1.42</v>
      </c>
      <c r="L1393">
        <v>145</v>
      </c>
      <c r="M1393">
        <v>3.75</v>
      </c>
      <c r="N1393">
        <v>54</v>
      </c>
      <c r="O1393" s="1">
        <v>1.394181818181818</v>
      </c>
      <c r="P1393" s="2">
        <v>57.517366775924565</v>
      </c>
      <c r="Q1393" s="1">
        <v>1.4849938331238706</v>
      </c>
      <c r="R1393">
        <v>1</v>
      </c>
      <c r="S1393">
        <v>2</v>
      </c>
      <c r="U1393">
        <v>15</v>
      </c>
      <c r="V1393">
        <v>2</v>
      </c>
      <c r="W1393">
        <v>3</v>
      </c>
      <c r="X1393">
        <v>3</v>
      </c>
      <c r="Y1393">
        <v>3</v>
      </c>
      <c r="Z1393">
        <v>3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2</v>
      </c>
      <c r="AG1393" s="1">
        <f t="shared" si="21"/>
        <v>-2.5818181818181962E-2</v>
      </c>
    </row>
    <row r="1394" spans="1:33">
      <c r="A1394">
        <v>81609</v>
      </c>
      <c r="B1394">
        <v>1</v>
      </c>
      <c r="C1394">
        <v>54</v>
      </c>
      <c r="D1394">
        <v>1</v>
      </c>
      <c r="E1394">
        <v>2</v>
      </c>
      <c r="G1394">
        <v>2</v>
      </c>
      <c r="H1394">
        <v>2</v>
      </c>
      <c r="I1394">
        <v>1</v>
      </c>
      <c r="J1394">
        <v>44</v>
      </c>
      <c r="K1394">
        <v>1.1399999999999999</v>
      </c>
      <c r="L1394">
        <v>149</v>
      </c>
      <c r="M1394">
        <v>3.85</v>
      </c>
      <c r="N1394">
        <v>40</v>
      </c>
      <c r="O1394" s="1">
        <v>1.0363636363636362</v>
      </c>
      <c r="P1394" s="2">
        <v>43.680480188458993</v>
      </c>
      <c r="Q1394" s="1">
        <v>1.1317215321555283</v>
      </c>
      <c r="R1394">
        <v>1</v>
      </c>
      <c r="S1394">
        <v>2</v>
      </c>
      <c r="U1394">
        <v>12</v>
      </c>
      <c r="V1394">
        <v>3</v>
      </c>
      <c r="W1394">
        <v>1</v>
      </c>
      <c r="X1394">
        <v>2</v>
      </c>
      <c r="Y1394">
        <v>1</v>
      </c>
      <c r="Z1394">
        <v>2</v>
      </c>
      <c r="AA1394">
        <v>1</v>
      </c>
      <c r="AB1394">
        <v>4</v>
      </c>
      <c r="AC1394">
        <v>0</v>
      </c>
      <c r="AD1394">
        <v>2</v>
      </c>
      <c r="AE1394">
        <v>1</v>
      </c>
      <c r="AF1394">
        <v>2</v>
      </c>
      <c r="AG1394" s="1">
        <f t="shared" si="21"/>
        <v>-0.10363636363636375</v>
      </c>
    </row>
    <row r="1395" spans="1:33">
      <c r="A1395">
        <v>81610</v>
      </c>
      <c r="B1395">
        <v>1</v>
      </c>
      <c r="C1395">
        <v>60</v>
      </c>
      <c r="D1395">
        <v>1</v>
      </c>
      <c r="E1395">
        <v>2</v>
      </c>
      <c r="G1395">
        <v>2</v>
      </c>
      <c r="H1395">
        <v>1</v>
      </c>
      <c r="I1395">
        <v>1</v>
      </c>
      <c r="J1395">
        <v>54</v>
      </c>
      <c r="K1395">
        <v>1.4</v>
      </c>
      <c r="L1395">
        <v>143</v>
      </c>
      <c r="M1395">
        <v>3.7</v>
      </c>
      <c r="N1395">
        <v>56</v>
      </c>
      <c r="O1395" s="1">
        <v>1.4518518518518517</v>
      </c>
      <c r="P1395" s="2">
        <v>58.262481094016493</v>
      </c>
      <c r="Q1395" s="1">
        <v>1.510508769104131</v>
      </c>
      <c r="R1395">
        <v>1</v>
      </c>
      <c r="S1395">
        <v>2</v>
      </c>
      <c r="U1395">
        <v>77</v>
      </c>
      <c r="V1395">
        <v>3</v>
      </c>
      <c r="W1395">
        <v>0</v>
      </c>
      <c r="X1395">
        <v>1</v>
      </c>
      <c r="Y1395">
        <v>1</v>
      </c>
      <c r="Z1395">
        <v>1</v>
      </c>
      <c r="AB1395">
        <v>0</v>
      </c>
      <c r="AC1395">
        <v>0</v>
      </c>
      <c r="AD1395">
        <v>2</v>
      </c>
      <c r="AE1395">
        <v>1</v>
      </c>
      <c r="AF1395">
        <v>2</v>
      </c>
      <c r="AG1395" s="1">
        <f t="shared" si="21"/>
        <v>5.1851851851851816E-2</v>
      </c>
    </row>
    <row r="1396" spans="1:33">
      <c r="A1396">
        <v>81611</v>
      </c>
      <c r="B1396">
        <v>1</v>
      </c>
      <c r="C1396">
        <v>31</v>
      </c>
      <c r="D1396">
        <v>2</v>
      </c>
      <c r="E1396">
        <v>2</v>
      </c>
      <c r="G1396">
        <v>2</v>
      </c>
      <c r="H1396">
        <v>2</v>
      </c>
      <c r="I1396">
        <v>4</v>
      </c>
      <c r="J1396">
        <v>41</v>
      </c>
      <c r="K1396">
        <v>1.06</v>
      </c>
      <c r="L1396">
        <v>206</v>
      </c>
      <c r="M1396">
        <v>5.33</v>
      </c>
      <c r="N1396">
        <v>48</v>
      </c>
      <c r="O1396" s="1">
        <v>1.2409756097560976</v>
      </c>
      <c r="P1396" s="2">
        <v>41.747664276825901</v>
      </c>
      <c r="Q1396" s="1">
        <v>1.07932985691306</v>
      </c>
      <c r="R1396">
        <v>1</v>
      </c>
      <c r="U1396">
        <v>12</v>
      </c>
      <c r="V1396">
        <v>3</v>
      </c>
      <c r="W1396">
        <v>2</v>
      </c>
      <c r="X1396">
        <v>3</v>
      </c>
      <c r="Y1396">
        <v>3</v>
      </c>
      <c r="Z1396">
        <v>2</v>
      </c>
      <c r="AA1396">
        <v>5</v>
      </c>
      <c r="AB1396">
        <v>3</v>
      </c>
      <c r="AC1396">
        <v>4</v>
      </c>
      <c r="AD1396">
        <v>1</v>
      </c>
      <c r="AE1396">
        <v>2</v>
      </c>
      <c r="AG1396" s="1">
        <f t="shared" si="21"/>
        <v>0.1809756097560975</v>
      </c>
    </row>
    <row r="1397" spans="1:33">
      <c r="A1397">
        <v>81614</v>
      </c>
      <c r="B1397">
        <v>1</v>
      </c>
      <c r="C1397">
        <v>21</v>
      </c>
      <c r="D1397">
        <v>3</v>
      </c>
      <c r="E1397">
        <v>2</v>
      </c>
      <c r="G1397">
        <v>1</v>
      </c>
      <c r="H1397">
        <v>4</v>
      </c>
      <c r="I1397">
        <v>5</v>
      </c>
      <c r="J1397">
        <v>49</v>
      </c>
      <c r="K1397">
        <v>1.27</v>
      </c>
      <c r="L1397">
        <v>189</v>
      </c>
      <c r="M1397">
        <v>4.8899999999999997</v>
      </c>
      <c r="N1397">
        <v>57</v>
      </c>
      <c r="O1397" s="1">
        <v>1.4773469387755103</v>
      </c>
      <c r="P1397" s="2">
        <v>47.370421607793368</v>
      </c>
      <c r="Q1397" s="1">
        <v>1.2277639886101546</v>
      </c>
      <c r="R1397">
        <v>1</v>
      </c>
      <c r="U1397">
        <v>6</v>
      </c>
      <c r="V1397">
        <v>4</v>
      </c>
      <c r="W1397">
        <v>2</v>
      </c>
      <c r="X1397">
        <v>4</v>
      </c>
      <c r="Y1397">
        <v>4</v>
      </c>
      <c r="Z1397">
        <v>4</v>
      </c>
      <c r="AA1397">
        <v>6</v>
      </c>
      <c r="AB1397">
        <v>0</v>
      </c>
      <c r="AC1397">
        <v>150</v>
      </c>
      <c r="AD1397">
        <v>1</v>
      </c>
      <c r="AE1397">
        <v>1</v>
      </c>
      <c r="AF1397">
        <v>2</v>
      </c>
      <c r="AG1397" s="1">
        <f t="shared" si="21"/>
        <v>0.20734693877551025</v>
      </c>
    </row>
    <row r="1398" spans="1:33">
      <c r="A1398">
        <v>81617</v>
      </c>
      <c r="B1398">
        <v>1</v>
      </c>
      <c r="C1398">
        <v>52</v>
      </c>
      <c r="D1398">
        <v>2</v>
      </c>
      <c r="E1398">
        <v>2</v>
      </c>
      <c r="G1398">
        <v>2</v>
      </c>
      <c r="H1398">
        <v>3</v>
      </c>
      <c r="I1398">
        <v>5</v>
      </c>
      <c r="J1398">
        <v>44</v>
      </c>
      <c r="K1398">
        <v>1.1399999999999999</v>
      </c>
      <c r="L1398">
        <v>175</v>
      </c>
      <c r="M1398">
        <v>4.53</v>
      </c>
      <c r="N1398">
        <v>43</v>
      </c>
      <c r="O1398" s="1">
        <v>1.114090909090909</v>
      </c>
      <c r="P1398" s="2">
        <v>47.99094136629683</v>
      </c>
      <c r="Q1398" s="1">
        <v>1.243401662672236</v>
      </c>
      <c r="R1398">
        <v>1</v>
      </c>
      <c r="S1398">
        <v>2</v>
      </c>
      <c r="V1398">
        <v>5</v>
      </c>
      <c r="W1398">
        <v>0</v>
      </c>
      <c r="AA1398">
        <v>10</v>
      </c>
      <c r="AB1398">
        <v>3</v>
      </c>
      <c r="AC1398">
        <v>30</v>
      </c>
      <c r="AD1398">
        <v>1</v>
      </c>
      <c r="AE1398">
        <v>2</v>
      </c>
      <c r="AG1398" s="1">
        <f t="shared" si="21"/>
        <v>-2.5909090909090882E-2</v>
      </c>
    </row>
    <row r="1399" spans="1:33">
      <c r="A1399">
        <v>81620</v>
      </c>
      <c r="B1399">
        <v>1</v>
      </c>
      <c r="C1399">
        <v>26</v>
      </c>
      <c r="D1399">
        <v>4</v>
      </c>
      <c r="E1399">
        <v>2</v>
      </c>
      <c r="G1399">
        <v>1</v>
      </c>
      <c r="H1399">
        <v>4</v>
      </c>
      <c r="I1399">
        <v>5</v>
      </c>
      <c r="J1399">
        <v>53</v>
      </c>
      <c r="K1399">
        <v>1.37</v>
      </c>
      <c r="L1399">
        <v>201</v>
      </c>
      <c r="M1399">
        <v>5.2</v>
      </c>
      <c r="N1399">
        <v>63</v>
      </c>
      <c r="O1399" s="1">
        <v>1.6284905660377358</v>
      </c>
      <c r="P1399" s="2">
        <v>52.035134234459392</v>
      </c>
      <c r="Q1399" s="1">
        <v>1.3450591302114976</v>
      </c>
      <c r="R1399">
        <v>2</v>
      </c>
      <c r="U1399">
        <v>12</v>
      </c>
      <c r="V1399">
        <v>2</v>
      </c>
      <c r="W1399">
        <v>2</v>
      </c>
      <c r="X1399">
        <v>3</v>
      </c>
      <c r="Y1399">
        <v>3</v>
      </c>
      <c r="Z1399">
        <v>3</v>
      </c>
      <c r="AA1399">
        <v>0</v>
      </c>
      <c r="AB1399">
        <v>0</v>
      </c>
      <c r="AC1399">
        <v>4</v>
      </c>
      <c r="AD1399">
        <v>1</v>
      </c>
      <c r="AE1399">
        <v>2</v>
      </c>
      <c r="AG1399" s="1">
        <f t="shared" si="21"/>
        <v>0.25849056603773568</v>
      </c>
    </row>
    <row r="1400" spans="1:33">
      <c r="A1400">
        <v>81633</v>
      </c>
      <c r="B1400">
        <v>1</v>
      </c>
      <c r="C1400">
        <v>51</v>
      </c>
      <c r="D1400">
        <v>4</v>
      </c>
      <c r="E1400">
        <v>1</v>
      </c>
      <c r="F1400">
        <v>2</v>
      </c>
      <c r="G1400">
        <v>1</v>
      </c>
      <c r="H1400">
        <v>4</v>
      </c>
      <c r="I1400">
        <v>6</v>
      </c>
      <c r="J1400">
        <v>50</v>
      </c>
      <c r="K1400">
        <v>1.29</v>
      </c>
      <c r="L1400">
        <v>257</v>
      </c>
      <c r="M1400">
        <v>6.65</v>
      </c>
      <c r="N1400">
        <v>45</v>
      </c>
      <c r="O1400" s="1">
        <v>1.161</v>
      </c>
      <c r="P1400" s="2">
        <v>44.177924124754924</v>
      </c>
      <c r="Q1400" s="1">
        <v>1.1397904424186771</v>
      </c>
      <c r="R1400">
        <v>2</v>
      </c>
      <c r="S1400">
        <v>2</v>
      </c>
      <c r="U1400">
        <v>15</v>
      </c>
      <c r="V1400">
        <v>4</v>
      </c>
      <c r="W1400">
        <v>2</v>
      </c>
      <c r="X1400">
        <v>3</v>
      </c>
      <c r="Y1400">
        <v>3</v>
      </c>
      <c r="Z1400">
        <v>3</v>
      </c>
      <c r="AA1400">
        <v>5</v>
      </c>
      <c r="AB1400">
        <v>2</v>
      </c>
      <c r="AC1400">
        <v>0</v>
      </c>
      <c r="AD1400">
        <v>1</v>
      </c>
      <c r="AE1400">
        <v>1</v>
      </c>
      <c r="AF1400">
        <v>2</v>
      </c>
      <c r="AG1400" s="1">
        <f t="shared" si="21"/>
        <v>-0.129</v>
      </c>
    </row>
    <row r="1401" spans="1:33">
      <c r="A1401">
        <v>81636</v>
      </c>
      <c r="B1401">
        <v>1</v>
      </c>
      <c r="C1401">
        <v>79</v>
      </c>
      <c r="D1401">
        <v>3</v>
      </c>
      <c r="E1401">
        <v>1</v>
      </c>
      <c r="F1401">
        <v>1</v>
      </c>
      <c r="G1401">
        <v>1</v>
      </c>
      <c r="H1401">
        <v>4</v>
      </c>
      <c r="I1401">
        <v>6</v>
      </c>
      <c r="J1401">
        <v>69</v>
      </c>
      <c r="K1401">
        <v>1.78</v>
      </c>
      <c r="L1401">
        <v>188</v>
      </c>
      <c r="M1401">
        <v>4.8600000000000003</v>
      </c>
      <c r="N1401">
        <v>74</v>
      </c>
      <c r="O1401" s="1">
        <v>1.9089855072463768</v>
      </c>
      <c r="P1401" s="2">
        <v>70.611955559268054</v>
      </c>
      <c r="Q1401" s="1">
        <v>1.8215837810941613</v>
      </c>
      <c r="R1401">
        <v>2</v>
      </c>
      <c r="S1401">
        <v>2</v>
      </c>
      <c r="U1401">
        <v>15</v>
      </c>
      <c r="V1401">
        <v>2</v>
      </c>
      <c r="W1401">
        <v>2</v>
      </c>
      <c r="X1401">
        <v>3</v>
      </c>
      <c r="Y1401">
        <v>3</v>
      </c>
      <c r="Z1401">
        <v>2</v>
      </c>
      <c r="AA1401">
        <v>0</v>
      </c>
      <c r="AB1401">
        <v>3</v>
      </c>
      <c r="AC1401">
        <v>0</v>
      </c>
      <c r="AD1401">
        <v>2</v>
      </c>
      <c r="AE1401">
        <v>1</v>
      </c>
      <c r="AF1401">
        <v>2</v>
      </c>
      <c r="AG1401" s="1">
        <f t="shared" si="21"/>
        <v>0.12898550724637681</v>
      </c>
    </row>
    <row r="1402" spans="1:33">
      <c r="A1402">
        <v>81642</v>
      </c>
      <c r="B1402">
        <v>1</v>
      </c>
      <c r="C1402">
        <v>39</v>
      </c>
      <c r="D1402">
        <v>3</v>
      </c>
      <c r="E1402">
        <v>2</v>
      </c>
      <c r="G1402">
        <v>1</v>
      </c>
      <c r="H1402">
        <v>3</v>
      </c>
      <c r="I1402">
        <v>5</v>
      </c>
      <c r="J1402">
        <v>42</v>
      </c>
      <c r="K1402">
        <v>1.0900000000000001</v>
      </c>
      <c r="L1402">
        <v>223</v>
      </c>
      <c r="M1402">
        <v>5.77</v>
      </c>
      <c r="N1402">
        <v>41</v>
      </c>
      <c r="O1402" s="1">
        <v>1.0640476190476191</v>
      </c>
      <c r="P1402" s="2">
        <v>44.709088615544069</v>
      </c>
      <c r="Q1402" s="1">
        <v>1.160307299784358</v>
      </c>
      <c r="R1402">
        <v>2</v>
      </c>
      <c r="U1402">
        <v>6</v>
      </c>
      <c r="V1402">
        <v>1</v>
      </c>
      <c r="W1402">
        <v>3</v>
      </c>
      <c r="X1402">
        <v>3</v>
      </c>
      <c r="Y1402">
        <v>2</v>
      </c>
      <c r="Z1402">
        <v>2</v>
      </c>
      <c r="AA1402">
        <v>2</v>
      </c>
      <c r="AB1402">
        <v>0</v>
      </c>
      <c r="AC1402">
        <v>4</v>
      </c>
      <c r="AD1402">
        <v>1</v>
      </c>
      <c r="AE1402">
        <v>2</v>
      </c>
      <c r="AG1402" s="1">
        <f t="shared" si="21"/>
        <v>-2.5952380952380949E-2</v>
      </c>
    </row>
    <row r="1403" spans="1:33">
      <c r="A1403">
        <v>81654</v>
      </c>
      <c r="B1403">
        <v>1</v>
      </c>
      <c r="C1403">
        <v>67</v>
      </c>
      <c r="D1403">
        <v>3</v>
      </c>
      <c r="E1403">
        <v>1</v>
      </c>
      <c r="F1403">
        <v>1</v>
      </c>
      <c r="G1403">
        <v>1</v>
      </c>
      <c r="H1403">
        <v>4</v>
      </c>
      <c r="I1403">
        <v>1</v>
      </c>
      <c r="J1403">
        <v>81</v>
      </c>
      <c r="K1403">
        <v>2.09</v>
      </c>
      <c r="L1403">
        <v>192</v>
      </c>
      <c r="M1403">
        <v>4.97</v>
      </c>
      <c r="N1403">
        <v>88</v>
      </c>
      <c r="O1403" s="1">
        <v>2.2706172839506173</v>
      </c>
      <c r="P1403" s="2">
        <v>83.294567150193728</v>
      </c>
      <c r="Q1403" s="1">
        <v>2.1492054980728996</v>
      </c>
      <c r="R1403">
        <v>2</v>
      </c>
      <c r="S1403">
        <v>2</v>
      </c>
      <c r="U1403">
        <v>9</v>
      </c>
      <c r="V1403">
        <v>1</v>
      </c>
      <c r="W1403">
        <v>2</v>
      </c>
      <c r="X1403">
        <v>3</v>
      </c>
      <c r="Y1403">
        <v>3</v>
      </c>
      <c r="Z1403">
        <v>2</v>
      </c>
      <c r="AA1403">
        <v>0</v>
      </c>
      <c r="AB1403">
        <v>0</v>
      </c>
      <c r="AC1403">
        <v>0</v>
      </c>
      <c r="AD1403">
        <v>2</v>
      </c>
      <c r="AE1403">
        <v>1</v>
      </c>
      <c r="AF1403">
        <v>2</v>
      </c>
      <c r="AG1403" s="1">
        <f t="shared" si="21"/>
        <v>0.18061728395061749</v>
      </c>
    </row>
    <row r="1404" spans="1:33">
      <c r="A1404">
        <v>81660</v>
      </c>
      <c r="B1404">
        <v>1</v>
      </c>
      <c r="C1404">
        <v>80</v>
      </c>
      <c r="D1404">
        <v>3</v>
      </c>
      <c r="E1404">
        <v>1</v>
      </c>
      <c r="F1404">
        <v>1</v>
      </c>
      <c r="G1404">
        <v>1</v>
      </c>
      <c r="H1404">
        <v>4</v>
      </c>
      <c r="I1404">
        <v>2</v>
      </c>
      <c r="J1404">
        <v>36</v>
      </c>
      <c r="K1404">
        <v>0.93</v>
      </c>
      <c r="L1404">
        <v>207</v>
      </c>
      <c r="M1404">
        <v>5.35</v>
      </c>
      <c r="N1404">
        <v>42</v>
      </c>
      <c r="O1404" s="1">
        <v>1.085</v>
      </c>
      <c r="P1404" s="2">
        <v>41.318167654893955</v>
      </c>
      <c r="Q1404" s="1">
        <v>1.0673859977514271</v>
      </c>
      <c r="R1404">
        <v>1</v>
      </c>
      <c r="S1404">
        <v>2</v>
      </c>
      <c r="U1404">
        <v>5</v>
      </c>
      <c r="V1404">
        <v>3</v>
      </c>
      <c r="W1404">
        <v>2</v>
      </c>
      <c r="X1404">
        <v>3</v>
      </c>
      <c r="Y1404">
        <v>3</v>
      </c>
      <c r="Z1404">
        <v>2</v>
      </c>
      <c r="AB1404">
        <v>1</v>
      </c>
      <c r="AC1404">
        <v>4</v>
      </c>
      <c r="AD1404">
        <v>1</v>
      </c>
      <c r="AE1404">
        <v>1</v>
      </c>
      <c r="AF1404">
        <v>2</v>
      </c>
      <c r="AG1404" s="1">
        <f t="shared" si="21"/>
        <v>0.15499999999999992</v>
      </c>
    </row>
    <row r="1405" spans="1:33">
      <c r="A1405">
        <v>81677</v>
      </c>
      <c r="B1405">
        <v>1</v>
      </c>
      <c r="C1405">
        <v>60</v>
      </c>
      <c r="D1405">
        <v>2</v>
      </c>
      <c r="E1405">
        <v>2</v>
      </c>
      <c r="G1405">
        <v>2</v>
      </c>
      <c r="H1405">
        <v>4</v>
      </c>
      <c r="I1405">
        <v>1</v>
      </c>
      <c r="J1405">
        <v>59</v>
      </c>
      <c r="K1405">
        <v>1.53</v>
      </c>
      <c r="L1405">
        <v>185</v>
      </c>
      <c r="M1405">
        <v>4.78</v>
      </c>
      <c r="N1405">
        <v>54</v>
      </c>
      <c r="O1405" s="1">
        <v>1.4003389830508475</v>
      </c>
      <c r="P1405" s="2">
        <v>52.426938288651549</v>
      </c>
      <c r="Q1405" s="1">
        <v>1.3595460268074047</v>
      </c>
      <c r="R1405">
        <v>1</v>
      </c>
      <c r="S1405">
        <v>2</v>
      </c>
      <c r="U1405">
        <v>14</v>
      </c>
      <c r="V1405">
        <v>4</v>
      </c>
      <c r="W1405">
        <v>3</v>
      </c>
      <c r="X1405">
        <v>3</v>
      </c>
      <c r="Y1405">
        <v>3</v>
      </c>
      <c r="Z1405">
        <v>2</v>
      </c>
      <c r="AA1405">
        <v>0</v>
      </c>
      <c r="AB1405">
        <v>2</v>
      </c>
      <c r="AC1405">
        <v>0</v>
      </c>
      <c r="AD1405">
        <v>1</v>
      </c>
      <c r="AE1405">
        <v>1</v>
      </c>
      <c r="AF1405">
        <v>2</v>
      </c>
      <c r="AG1405" s="1">
        <f t="shared" si="21"/>
        <v>-0.12966101694915255</v>
      </c>
    </row>
    <row r="1406" spans="1:33">
      <c r="A1406">
        <v>81679</v>
      </c>
      <c r="B1406">
        <v>1</v>
      </c>
      <c r="C1406">
        <v>36</v>
      </c>
      <c r="D1406">
        <v>3</v>
      </c>
      <c r="E1406">
        <v>2</v>
      </c>
      <c r="G1406">
        <v>1</v>
      </c>
      <c r="H1406">
        <v>5</v>
      </c>
      <c r="I1406">
        <v>1</v>
      </c>
      <c r="J1406">
        <v>43</v>
      </c>
      <c r="K1406">
        <v>1.1100000000000001</v>
      </c>
      <c r="L1406">
        <v>149</v>
      </c>
      <c r="M1406">
        <v>3.85</v>
      </c>
      <c r="N1406">
        <v>37</v>
      </c>
      <c r="O1406" s="1">
        <v>0.95511627906976748</v>
      </c>
      <c r="P1406" s="2">
        <v>41.064453818320295</v>
      </c>
      <c r="Q1406" s="1">
        <v>1.0600359008915241</v>
      </c>
      <c r="R1406">
        <v>1</v>
      </c>
      <c r="U1406">
        <v>15</v>
      </c>
      <c r="V1406">
        <v>4</v>
      </c>
      <c r="W1406">
        <v>0</v>
      </c>
      <c r="X1406">
        <v>3</v>
      </c>
      <c r="Y1406">
        <v>3</v>
      </c>
      <c r="Z1406">
        <v>1</v>
      </c>
      <c r="AA1406">
        <v>2</v>
      </c>
      <c r="AB1406">
        <v>0</v>
      </c>
      <c r="AC1406">
        <v>0</v>
      </c>
      <c r="AD1406">
        <v>1</v>
      </c>
      <c r="AE1406">
        <v>1</v>
      </c>
      <c r="AF1406">
        <v>2</v>
      </c>
      <c r="AG1406" s="1">
        <f t="shared" si="21"/>
        <v>-0.15488372093023262</v>
      </c>
    </row>
    <row r="1407" spans="1:33">
      <c r="A1407">
        <v>81698</v>
      </c>
      <c r="B1407">
        <v>1</v>
      </c>
      <c r="C1407">
        <v>31</v>
      </c>
      <c r="D1407">
        <v>3</v>
      </c>
      <c r="E1407">
        <v>2</v>
      </c>
      <c r="G1407">
        <v>1</v>
      </c>
      <c r="H1407">
        <v>4</v>
      </c>
      <c r="I1407">
        <v>1</v>
      </c>
      <c r="J1407">
        <v>44</v>
      </c>
      <c r="K1407">
        <v>1.1399999999999999</v>
      </c>
      <c r="L1407">
        <v>142</v>
      </c>
      <c r="M1407">
        <v>3.67</v>
      </c>
      <c r="N1407">
        <v>52</v>
      </c>
      <c r="O1407" s="1">
        <v>1.3472727272727272</v>
      </c>
      <c r="P1407" s="2">
        <v>42.088113007093995</v>
      </c>
      <c r="Q1407" s="1">
        <v>1.0904647460928898</v>
      </c>
      <c r="R1407">
        <v>2</v>
      </c>
      <c r="U1407">
        <v>9</v>
      </c>
      <c r="V1407">
        <v>1</v>
      </c>
      <c r="W1407">
        <v>2</v>
      </c>
      <c r="X1407">
        <v>3</v>
      </c>
      <c r="Y1407">
        <v>3</v>
      </c>
      <c r="Z1407">
        <v>1</v>
      </c>
      <c r="AA1407">
        <v>0</v>
      </c>
      <c r="AB1407">
        <v>1</v>
      </c>
      <c r="AC1407">
        <v>0</v>
      </c>
      <c r="AD1407">
        <v>1</v>
      </c>
      <c r="AE1407">
        <v>1</v>
      </c>
      <c r="AF1407">
        <v>2</v>
      </c>
      <c r="AG1407" s="1">
        <f t="shared" si="21"/>
        <v>0.20727272727272728</v>
      </c>
    </row>
    <row r="1408" spans="1:33">
      <c r="A1408">
        <v>81701</v>
      </c>
      <c r="B1408">
        <v>1</v>
      </c>
      <c r="C1408">
        <v>52</v>
      </c>
      <c r="D1408">
        <v>3</v>
      </c>
      <c r="E1408">
        <v>1</v>
      </c>
      <c r="F1408">
        <v>2</v>
      </c>
      <c r="G1408">
        <v>1</v>
      </c>
      <c r="H1408">
        <v>4</v>
      </c>
      <c r="I1408">
        <v>1</v>
      </c>
      <c r="J1408">
        <v>46</v>
      </c>
      <c r="K1408">
        <v>1.19</v>
      </c>
      <c r="L1408">
        <v>196</v>
      </c>
      <c r="M1408">
        <v>5.07</v>
      </c>
      <c r="N1408">
        <v>40</v>
      </c>
      <c r="O1408" s="1">
        <v>1.034782608695652</v>
      </c>
      <c r="P1408" s="2">
        <v>45.876708861199432</v>
      </c>
      <c r="Q1408" s="1">
        <v>1.1868105118440722</v>
      </c>
      <c r="R1408">
        <v>1</v>
      </c>
      <c r="S1408">
        <v>2</v>
      </c>
      <c r="U1408">
        <v>6</v>
      </c>
      <c r="V1408">
        <v>2</v>
      </c>
      <c r="W1408">
        <v>3</v>
      </c>
      <c r="X1408">
        <v>3</v>
      </c>
      <c r="Y1408">
        <v>3</v>
      </c>
      <c r="Z1408">
        <v>3</v>
      </c>
      <c r="AA1408">
        <v>2</v>
      </c>
      <c r="AB1408">
        <v>0</v>
      </c>
      <c r="AC1408">
        <v>5</v>
      </c>
      <c r="AD1408">
        <v>1</v>
      </c>
      <c r="AE1408">
        <v>2</v>
      </c>
      <c r="AG1408" s="1">
        <f t="shared" si="21"/>
        <v>-0.15521739130434797</v>
      </c>
    </row>
    <row r="1409" spans="1:33">
      <c r="A1409">
        <v>81703</v>
      </c>
      <c r="B1409">
        <v>1</v>
      </c>
      <c r="C1409">
        <v>63</v>
      </c>
      <c r="D1409">
        <v>4</v>
      </c>
      <c r="E1409">
        <v>2</v>
      </c>
      <c r="G1409">
        <v>1</v>
      </c>
      <c r="H1409">
        <v>3</v>
      </c>
      <c r="I1409">
        <v>1</v>
      </c>
      <c r="J1409">
        <v>36</v>
      </c>
      <c r="K1409">
        <v>0.93</v>
      </c>
      <c r="L1409">
        <v>208</v>
      </c>
      <c r="M1409">
        <v>5.38</v>
      </c>
      <c r="N1409">
        <v>37</v>
      </c>
      <c r="O1409" s="1">
        <v>0.95583333333333342</v>
      </c>
      <c r="P1409" s="2">
        <v>36.470938371693428</v>
      </c>
      <c r="Q1409" s="1">
        <v>0.94216590793541366</v>
      </c>
      <c r="R1409">
        <v>1</v>
      </c>
      <c r="S1409">
        <v>1</v>
      </c>
      <c r="T1409">
        <v>3</v>
      </c>
      <c r="U1409">
        <v>5</v>
      </c>
      <c r="V1409">
        <v>3</v>
      </c>
      <c r="W1409">
        <v>2</v>
      </c>
      <c r="AA1409">
        <v>4</v>
      </c>
      <c r="AB1409">
        <v>0</v>
      </c>
      <c r="AC1409">
        <v>2</v>
      </c>
      <c r="AD1409">
        <v>1</v>
      </c>
      <c r="AE1409">
        <v>1</v>
      </c>
      <c r="AG1409" s="1">
        <f t="shared" si="21"/>
        <v>2.5833333333333375E-2</v>
      </c>
    </row>
    <row r="1410" spans="1:33">
      <c r="A1410">
        <v>81704</v>
      </c>
      <c r="B1410">
        <v>1</v>
      </c>
      <c r="C1410">
        <v>45</v>
      </c>
      <c r="D1410">
        <v>4</v>
      </c>
      <c r="E1410">
        <v>1</v>
      </c>
      <c r="F1410">
        <v>1</v>
      </c>
      <c r="G1410">
        <v>1</v>
      </c>
      <c r="H1410">
        <v>5</v>
      </c>
      <c r="I1410">
        <v>1</v>
      </c>
      <c r="J1410">
        <v>36</v>
      </c>
      <c r="K1410">
        <v>0.93</v>
      </c>
      <c r="L1410">
        <v>283</v>
      </c>
      <c r="M1410">
        <v>7.32</v>
      </c>
      <c r="N1410">
        <v>46</v>
      </c>
      <c r="O1410" s="1">
        <v>1.1883333333333335</v>
      </c>
      <c r="P1410" s="2">
        <v>42.784666357266453</v>
      </c>
      <c r="Q1410" s="1">
        <v>1.1052705475627169</v>
      </c>
      <c r="R1410">
        <v>2</v>
      </c>
      <c r="S1410">
        <v>2</v>
      </c>
      <c r="U1410">
        <v>15</v>
      </c>
      <c r="V1410">
        <v>2</v>
      </c>
      <c r="W1410">
        <v>0</v>
      </c>
      <c r="X1410">
        <v>3</v>
      </c>
      <c r="Y1410">
        <v>3</v>
      </c>
      <c r="Z1410">
        <v>3</v>
      </c>
      <c r="AA1410">
        <v>5</v>
      </c>
      <c r="AB1410">
        <v>2</v>
      </c>
      <c r="AC1410">
        <v>0</v>
      </c>
      <c r="AD1410">
        <v>1</v>
      </c>
      <c r="AE1410">
        <v>1</v>
      </c>
      <c r="AF1410">
        <v>2</v>
      </c>
      <c r="AG1410" s="1">
        <f t="shared" si="21"/>
        <v>0.25833333333333341</v>
      </c>
    </row>
    <row r="1411" spans="1:33">
      <c r="A1411">
        <v>81706</v>
      </c>
      <c r="B1411">
        <v>1</v>
      </c>
      <c r="C1411">
        <v>45</v>
      </c>
      <c r="D1411">
        <v>4</v>
      </c>
      <c r="E1411">
        <v>2</v>
      </c>
      <c r="G1411">
        <v>1</v>
      </c>
      <c r="H1411">
        <v>4</v>
      </c>
      <c r="I1411">
        <v>1</v>
      </c>
      <c r="J1411">
        <v>52</v>
      </c>
      <c r="K1411">
        <v>1.34</v>
      </c>
      <c r="L1411">
        <v>173</v>
      </c>
      <c r="M1411">
        <v>4.47</v>
      </c>
      <c r="N1411">
        <v>48</v>
      </c>
      <c r="O1411" s="1">
        <v>1.236923076923077</v>
      </c>
      <c r="P1411" s="2">
        <v>52.520184267311784</v>
      </c>
      <c r="Q1411" s="1">
        <v>1.3534047484268805</v>
      </c>
      <c r="R1411">
        <v>2</v>
      </c>
      <c r="S1411">
        <v>2</v>
      </c>
      <c r="U1411">
        <v>14</v>
      </c>
      <c r="V1411">
        <v>4</v>
      </c>
      <c r="W1411">
        <v>0</v>
      </c>
      <c r="X1411">
        <v>3</v>
      </c>
      <c r="Y1411">
        <v>3</v>
      </c>
      <c r="Z1411">
        <v>1</v>
      </c>
      <c r="AA1411">
        <v>2</v>
      </c>
      <c r="AB1411">
        <v>1</v>
      </c>
      <c r="AC1411">
        <v>4</v>
      </c>
      <c r="AD1411">
        <v>1</v>
      </c>
      <c r="AE1411">
        <v>1</v>
      </c>
      <c r="AF1411">
        <v>2</v>
      </c>
      <c r="AG1411" s="1">
        <f t="shared" ref="AG1411:AG1474" si="22">O:O-K:K</f>
        <v>-0.10307692307692307</v>
      </c>
    </row>
    <row r="1412" spans="1:33">
      <c r="A1412">
        <v>81707</v>
      </c>
      <c r="B1412">
        <v>1</v>
      </c>
      <c r="C1412">
        <v>26</v>
      </c>
      <c r="D1412">
        <v>4</v>
      </c>
      <c r="E1412">
        <v>2</v>
      </c>
      <c r="G1412">
        <v>1</v>
      </c>
      <c r="H1412">
        <v>5</v>
      </c>
      <c r="I1412">
        <v>5</v>
      </c>
      <c r="J1412">
        <v>27</v>
      </c>
      <c r="K1412">
        <v>0.7</v>
      </c>
      <c r="L1412">
        <v>120</v>
      </c>
      <c r="M1412">
        <v>3.1</v>
      </c>
      <c r="N1412">
        <v>33</v>
      </c>
      <c r="O1412" s="1">
        <v>0.85555555555555551</v>
      </c>
      <c r="P1412" s="2">
        <v>27.047432511386116</v>
      </c>
      <c r="Q1412" s="1">
        <v>0.70122973177667713</v>
      </c>
      <c r="R1412">
        <v>1</v>
      </c>
      <c r="U1412">
        <v>9</v>
      </c>
      <c r="V1412">
        <v>1</v>
      </c>
      <c r="W1412">
        <v>2</v>
      </c>
      <c r="X1412">
        <v>3</v>
      </c>
      <c r="Y1412">
        <v>3</v>
      </c>
      <c r="Z1412">
        <v>2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>
        <v>2</v>
      </c>
      <c r="AG1412" s="1">
        <f t="shared" si="22"/>
        <v>0.15555555555555556</v>
      </c>
    </row>
    <row r="1413" spans="1:33">
      <c r="A1413">
        <v>81709</v>
      </c>
      <c r="B1413">
        <v>1</v>
      </c>
      <c r="C1413">
        <v>80</v>
      </c>
      <c r="D1413">
        <v>3</v>
      </c>
      <c r="E1413">
        <v>1</v>
      </c>
      <c r="F1413">
        <v>1</v>
      </c>
      <c r="G1413">
        <v>1</v>
      </c>
      <c r="H1413">
        <v>5</v>
      </c>
      <c r="I1413">
        <v>2</v>
      </c>
      <c r="J1413">
        <v>41</v>
      </c>
      <c r="K1413">
        <v>1.06</v>
      </c>
      <c r="L1413">
        <v>124</v>
      </c>
      <c r="M1413">
        <v>3.21</v>
      </c>
      <c r="N1413">
        <v>41</v>
      </c>
      <c r="O1413" s="1">
        <v>1.06</v>
      </c>
      <c r="P1413" s="2">
        <v>43.982888885780561</v>
      </c>
      <c r="Q1413" s="1">
        <v>1.1371185907055463</v>
      </c>
      <c r="R1413">
        <v>2</v>
      </c>
      <c r="S1413">
        <v>2</v>
      </c>
      <c r="U1413">
        <v>7</v>
      </c>
      <c r="V1413">
        <v>1</v>
      </c>
      <c r="W1413">
        <v>3</v>
      </c>
      <c r="X1413">
        <v>3</v>
      </c>
      <c r="Y1413">
        <v>3</v>
      </c>
      <c r="Z1413">
        <v>3</v>
      </c>
      <c r="AA1413">
        <v>3</v>
      </c>
      <c r="AB1413">
        <v>0</v>
      </c>
      <c r="AC1413">
        <v>0</v>
      </c>
      <c r="AD1413">
        <v>1</v>
      </c>
      <c r="AE1413">
        <v>1</v>
      </c>
      <c r="AF1413">
        <v>2</v>
      </c>
      <c r="AG1413" s="1">
        <f t="shared" si="22"/>
        <v>0</v>
      </c>
    </row>
    <row r="1414" spans="1:33">
      <c r="A1414">
        <v>81712</v>
      </c>
      <c r="B1414">
        <v>1</v>
      </c>
      <c r="C1414">
        <v>66</v>
      </c>
      <c r="D1414">
        <v>2</v>
      </c>
      <c r="E1414">
        <v>1</v>
      </c>
      <c r="F1414">
        <v>1</v>
      </c>
      <c r="G1414">
        <v>2</v>
      </c>
      <c r="H1414">
        <v>4</v>
      </c>
      <c r="I1414">
        <v>1</v>
      </c>
      <c r="J1414">
        <v>49</v>
      </c>
      <c r="K1414">
        <v>1.27</v>
      </c>
      <c r="L1414">
        <v>172</v>
      </c>
      <c r="M1414">
        <v>4.45</v>
      </c>
      <c r="N1414">
        <v>48</v>
      </c>
      <c r="O1414" s="1">
        <v>1.2440816326530613</v>
      </c>
      <c r="P1414" s="2">
        <v>54.397325192290161</v>
      </c>
      <c r="Q1414" s="1">
        <v>1.4098898570246634</v>
      </c>
      <c r="R1414">
        <v>1</v>
      </c>
      <c r="S1414">
        <v>2</v>
      </c>
      <c r="U1414">
        <v>9</v>
      </c>
      <c r="V1414">
        <v>3</v>
      </c>
      <c r="W1414">
        <v>1</v>
      </c>
      <c r="AA1414">
        <v>1</v>
      </c>
      <c r="AB1414">
        <v>0</v>
      </c>
      <c r="AC1414">
        <v>0</v>
      </c>
      <c r="AD1414">
        <v>1</v>
      </c>
      <c r="AE1414">
        <v>1</v>
      </c>
      <c r="AF1414">
        <v>2</v>
      </c>
      <c r="AG1414" s="1">
        <f t="shared" si="22"/>
        <v>-2.5918367346938753E-2</v>
      </c>
    </row>
    <row r="1415" spans="1:33">
      <c r="A1415">
        <v>81717</v>
      </c>
      <c r="B1415">
        <v>1</v>
      </c>
      <c r="C1415">
        <v>35</v>
      </c>
      <c r="D1415">
        <v>4</v>
      </c>
      <c r="E1415">
        <v>2</v>
      </c>
      <c r="G1415">
        <v>1</v>
      </c>
      <c r="H1415">
        <v>5</v>
      </c>
      <c r="I1415">
        <v>1</v>
      </c>
      <c r="J1415">
        <v>44</v>
      </c>
      <c r="K1415">
        <v>1.1399999999999999</v>
      </c>
      <c r="L1415">
        <v>182</v>
      </c>
      <c r="M1415">
        <v>4.71</v>
      </c>
      <c r="N1415">
        <v>38</v>
      </c>
      <c r="O1415" s="1">
        <v>0.98454545454545439</v>
      </c>
      <c r="P1415" s="2">
        <v>47.880008833606396</v>
      </c>
      <c r="Q1415" s="1">
        <v>1.2405275015979838</v>
      </c>
      <c r="R1415">
        <v>1</v>
      </c>
      <c r="U1415">
        <v>14</v>
      </c>
      <c r="V1415">
        <v>5</v>
      </c>
      <c r="W1415">
        <v>1</v>
      </c>
      <c r="X1415">
        <v>3</v>
      </c>
      <c r="Y1415">
        <v>3</v>
      </c>
      <c r="Z1415">
        <v>1</v>
      </c>
      <c r="AA1415">
        <v>10</v>
      </c>
      <c r="AB1415">
        <v>0</v>
      </c>
      <c r="AC1415">
        <v>2</v>
      </c>
      <c r="AD1415">
        <v>1</v>
      </c>
      <c r="AE1415">
        <v>1</v>
      </c>
      <c r="AF1415">
        <v>2</v>
      </c>
      <c r="AG1415" s="1">
        <f t="shared" si="22"/>
        <v>-0.15545454545454551</v>
      </c>
    </row>
    <row r="1416" spans="1:33">
      <c r="A1416">
        <v>81719</v>
      </c>
      <c r="B1416">
        <v>1</v>
      </c>
      <c r="C1416">
        <v>43</v>
      </c>
      <c r="D1416">
        <v>6</v>
      </c>
      <c r="E1416">
        <v>2</v>
      </c>
      <c r="G1416">
        <v>2</v>
      </c>
      <c r="H1416">
        <v>5</v>
      </c>
      <c r="I1416">
        <v>1</v>
      </c>
      <c r="J1416">
        <v>36</v>
      </c>
      <c r="K1416">
        <v>0.93</v>
      </c>
      <c r="L1416">
        <v>255</v>
      </c>
      <c r="M1416">
        <v>6.59</v>
      </c>
      <c r="N1416">
        <v>34</v>
      </c>
      <c r="O1416" s="1">
        <v>0.87833333333333341</v>
      </c>
      <c r="P1416" s="2">
        <v>38.443766657712501</v>
      </c>
      <c r="Q1416" s="1">
        <v>0.99313063865757301</v>
      </c>
      <c r="R1416">
        <v>1</v>
      </c>
      <c r="S1416">
        <v>2</v>
      </c>
      <c r="U1416">
        <v>7</v>
      </c>
      <c r="V1416">
        <v>2</v>
      </c>
      <c r="W1416">
        <v>3</v>
      </c>
      <c r="X1416">
        <v>2</v>
      </c>
      <c r="Y1416">
        <v>2</v>
      </c>
      <c r="Z1416">
        <v>2</v>
      </c>
      <c r="AA1416">
        <v>2</v>
      </c>
      <c r="AB1416">
        <v>1</v>
      </c>
      <c r="AC1416">
        <v>0</v>
      </c>
      <c r="AD1416">
        <v>1</v>
      </c>
      <c r="AE1416">
        <v>1</v>
      </c>
      <c r="AF1416">
        <v>2</v>
      </c>
      <c r="AG1416" s="1">
        <f t="shared" si="22"/>
        <v>-5.1666666666666639E-2</v>
      </c>
    </row>
    <row r="1417" spans="1:33">
      <c r="A1417">
        <v>81740</v>
      </c>
      <c r="B1417">
        <v>1</v>
      </c>
      <c r="C1417">
        <v>21</v>
      </c>
      <c r="D1417">
        <v>6</v>
      </c>
      <c r="E1417">
        <v>2</v>
      </c>
      <c r="G1417">
        <v>2</v>
      </c>
      <c r="H1417">
        <v>4</v>
      </c>
      <c r="I1417">
        <v>5</v>
      </c>
      <c r="J1417">
        <v>51</v>
      </c>
      <c r="K1417">
        <v>1.32</v>
      </c>
      <c r="L1417">
        <v>206</v>
      </c>
      <c r="M1417">
        <v>5.33</v>
      </c>
      <c r="N1417">
        <v>59</v>
      </c>
      <c r="O1417" s="1">
        <v>1.527058823529412</v>
      </c>
      <c r="P1417" s="2">
        <v>56.136930188469194</v>
      </c>
      <c r="Q1417" s="1">
        <v>1.4529558401721439</v>
      </c>
      <c r="R1417">
        <v>2</v>
      </c>
      <c r="U1417">
        <v>5</v>
      </c>
      <c r="V1417">
        <v>3</v>
      </c>
      <c r="W1417">
        <v>0</v>
      </c>
      <c r="AA1417">
        <v>2</v>
      </c>
      <c r="AB1417">
        <v>2</v>
      </c>
      <c r="AC1417">
        <v>0</v>
      </c>
      <c r="AD1417">
        <v>2</v>
      </c>
      <c r="AE1417">
        <v>1</v>
      </c>
      <c r="AF1417">
        <v>2</v>
      </c>
      <c r="AG1417" s="1">
        <f t="shared" si="22"/>
        <v>0.20705882352941196</v>
      </c>
    </row>
    <row r="1418" spans="1:33">
      <c r="A1418">
        <v>81741</v>
      </c>
      <c r="B1418">
        <v>1</v>
      </c>
      <c r="C1418">
        <v>43</v>
      </c>
      <c r="D1418">
        <v>4</v>
      </c>
      <c r="E1418">
        <v>2</v>
      </c>
      <c r="G1418">
        <v>1</v>
      </c>
      <c r="H1418">
        <v>3</v>
      </c>
      <c r="I1418">
        <v>1</v>
      </c>
      <c r="J1418">
        <v>77</v>
      </c>
      <c r="K1418">
        <v>1.99</v>
      </c>
      <c r="L1418">
        <v>188</v>
      </c>
      <c r="M1418">
        <v>4.8600000000000003</v>
      </c>
      <c r="N1418">
        <v>86</v>
      </c>
      <c r="O1418" s="1">
        <v>2.2225974025974025</v>
      </c>
      <c r="P1418" s="2">
        <v>79.583237946831616</v>
      </c>
      <c r="Q1418" s="1">
        <v>2.0567616040804535</v>
      </c>
      <c r="R1418">
        <v>2</v>
      </c>
      <c r="S1418">
        <v>2</v>
      </c>
      <c r="U1418">
        <v>4</v>
      </c>
      <c r="V1418">
        <v>3</v>
      </c>
      <c r="W1418">
        <v>1</v>
      </c>
      <c r="AB1418">
        <v>0</v>
      </c>
      <c r="AC1418">
        <v>0</v>
      </c>
      <c r="AD1418">
        <v>2</v>
      </c>
      <c r="AE1418">
        <v>2</v>
      </c>
      <c r="AG1418" s="1">
        <f t="shared" si="22"/>
        <v>0.23259740259740247</v>
      </c>
    </row>
    <row r="1419" spans="1:33">
      <c r="A1419">
        <v>81742</v>
      </c>
      <c r="B1419">
        <v>1</v>
      </c>
      <c r="C1419">
        <v>63</v>
      </c>
      <c r="D1419">
        <v>3</v>
      </c>
      <c r="E1419">
        <v>2</v>
      </c>
      <c r="G1419">
        <v>1</v>
      </c>
      <c r="H1419">
        <v>5</v>
      </c>
      <c r="I1419">
        <v>1</v>
      </c>
      <c r="J1419">
        <v>37</v>
      </c>
      <c r="K1419">
        <v>0.96</v>
      </c>
      <c r="L1419">
        <v>155</v>
      </c>
      <c r="M1419">
        <v>4.01</v>
      </c>
      <c r="N1419">
        <v>41</v>
      </c>
      <c r="O1419" s="1">
        <v>1.0637837837837838</v>
      </c>
      <c r="P1419" s="2">
        <v>36.32198569428683</v>
      </c>
      <c r="Q1419" s="1">
        <v>0.94240827747338796</v>
      </c>
      <c r="R1419">
        <v>2</v>
      </c>
      <c r="S1419">
        <v>2</v>
      </c>
      <c r="U1419">
        <v>15</v>
      </c>
      <c r="V1419">
        <v>2</v>
      </c>
      <c r="W1419">
        <v>2</v>
      </c>
      <c r="X1419">
        <v>3</v>
      </c>
      <c r="Y1419">
        <v>3</v>
      </c>
      <c r="Z1419">
        <v>2</v>
      </c>
      <c r="AA1419">
        <v>2</v>
      </c>
      <c r="AB1419">
        <v>0</v>
      </c>
      <c r="AC1419">
        <v>2</v>
      </c>
      <c r="AD1419">
        <v>1</v>
      </c>
      <c r="AE1419">
        <v>1</v>
      </c>
      <c r="AF1419">
        <v>2</v>
      </c>
      <c r="AG1419" s="1">
        <f t="shared" si="22"/>
        <v>0.10378378378378383</v>
      </c>
    </row>
    <row r="1420" spans="1:33">
      <c r="A1420">
        <v>81743</v>
      </c>
      <c r="B1420">
        <v>1</v>
      </c>
      <c r="C1420">
        <v>80</v>
      </c>
      <c r="D1420">
        <v>3</v>
      </c>
      <c r="E1420">
        <v>1</v>
      </c>
      <c r="F1420">
        <v>1</v>
      </c>
      <c r="G1420">
        <v>2</v>
      </c>
      <c r="H1420">
        <v>2</v>
      </c>
      <c r="I1420">
        <v>2</v>
      </c>
      <c r="J1420">
        <v>65</v>
      </c>
      <c r="K1420">
        <v>1.68</v>
      </c>
      <c r="L1420">
        <v>164</v>
      </c>
      <c r="M1420">
        <v>4.24</v>
      </c>
      <c r="N1420">
        <v>66</v>
      </c>
      <c r="O1420" s="1">
        <v>1.7058461538461538</v>
      </c>
      <c r="P1420" s="2">
        <v>68.18005443767035</v>
      </c>
      <c r="Q1420" s="1">
        <v>1.762192176235172</v>
      </c>
      <c r="R1420">
        <v>1</v>
      </c>
      <c r="S1420">
        <v>1</v>
      </c>
      <c r="T1420">
        <v>1</v>
      </c>
      <c r="U1420">
        <v>5</v>
      </c>
      <c r="V1420">
        <v>2</v>
      </c>
      <c r="W1420">
        <v>0</v>
      </c>
      <c r="AB1420">
        <v>0</v>
      </c>
      <c r="AC1420">
        <v>0</v>
      </c>
      <c r="AD1420">
        <v>1</v>
      </c>
      <c r="AE1420">
        <v>1</v>
      </c>
      <c r="AF1420">
        <v>2</v>
      </c>
      <c r="AG1420" s="1">
        <f t="shared" si="22"/>
        <v>2.5846153846153852E-2</v>
      </c>
    </row>
    <row r="1421" spans="1:33">
      <c r="A1421">
        <v>81748</v>
      </c>
      <c r="B1421">
        <v>1</v>
      </c>
      <c r="C1421">
        <v>22</v>
      </c>
      <c r="D1421">
        <v>4</v>
      </c>
      <c r="E1421">
        <v>2</v>
      </c>
      <c r="G1421">
        <v>1</v>
      </c>
      <c r="H1421">
        <v>2</v>
      </c>
      <c r="I1421">
        <v>5</v>
      </c>
      <c r="J1421">
        <v>62</v>
      </c>
      <c r="K1421">
        <v>1.6</v>
      </c>
      <c r="L1421">
        <v>198</v>
      </c>
      <c r="M1421">
        <v>5.12</v>
      </c>
      <c r="N1421">
        <v>69</v>
      </c>
      <c r="O1421" s="1">
        <v>1.7806451612903227</v>
      </c>
      <c r="P1421" s="2">
        <v>62.148380751090137</v>
      </c>
      <c r="Q1421" s="1">
        <v>1.6038291806732941</v>
      </c>
      <c r="R1421">
        <v>2</v>
      </c>
      <c r="U1421">
        <v>6</v>
      </c>
      <c r="V1421">
        <v>3</v>
      </c>
      <c r="W1421">
        <v>3</v>
      </c>
      <c r="X1421">
        <v>3</v>
      </c>
      <c r="Y1421">
        <v>3</v>
      </c>
      <c r="Z1421">
        <v>2</v>
      </c>
      <c r="AB1421">
        <v>0</v>
      </c>
      <c r="AC1421">
        <v>60</v>
      </c>
      <c r="AD1421">
        <v>1</v>
      </c>
      <c r="AE1421">
        <v>1</v>
      </c>
      <c r="AF1421">
        <v>2</v>
      </c>
      <c r="AG1421" s="1">
        <f t="shared" si="22"/>
        <v>0.1806451612903226</v>
      </c>
    </row>
    <row r="1422" spans="1:33">
      <c r="A1422">
        <v>81752</v>
      </c>
      <c r="B1422">
        <v>1</v>
      </c>
      <c r="C1422">
        <v>41</v>
      </c>
      <c r="D1422">
        <v>6</v>
      </c>
      <c r="E1422">
        <v>2</v>
      </c>
      <c r="G1422">
        <v>2</v>
      </c>
      <c r="H1422">
        <v>5</v>
      </c>
      <c r="I1422">
        <v>1</v>
      </c>
      <c r="J1422">
        <v>31</v>
      </c>
      <c r="K1422">
        <v>0.8</v>
      </c>
      <c r="L1422">
        <v>241</v>
      </c>
      <c r="M1422">
        <v>6.23</v>
      </c>
      <c r="N1422">
        <v>40</v>
      </c>
      <c r="O1422" s="1">
        <v>1.032258064516129</v>
      </c>
      <c r="P1422" s="2">
        <v>31.281278637576076</v>
      </c>
      <c r="Q1422" s="1">
        <v>0.8072588035503504</v>
      </c>
      <c r="R1422">
        <v>1</v>
      </c>
      <c r="S1422">
        <v>2</v>
      </c>
      <c r="U1422">
        <v>15</v>
      </c>
      <c r="V1422">
        <v>4</v>
      </c>
      <c r="W1422">
        <v>0</v>
      </c>
      <c r="X1422">
        <v>2</v>
      </c>
      <c r="Y1422">
        <v>2</v>
      </c>
      <c r="Z1422">
        <v>1</v>
      </c>
      <c r="AA1422">
        <v>1</v>
      </c>
      <c r="AB1422">
        <v>0</v>
      </c>
      <c r="AC1422">
        <v>0</v>
      </c>
      <c r="AD1422">
        <v>1</v>
      </c>
      <c r="AE1422">
        <v>1</v>
      </c>
      <c r="AF1422">
        <v>2</v>
      </c>
      <c r="AG1422" s="1">
        <f t="shared" si="22"/>
        <v>0.23225806451612896</v>
      </c>
    </row>
    <row r="1423" spans="1:33">
      <c r="A1423">
        <v>81753</v>
      </c>
      <c r="B1423">
        <v>1</v>
      </c>
      <c r="C1423">
        <v>28</v>
      </c>
      <c r="D1423">
        <v>3</v>
      </c>
      <c r="E1423">
        <v>2</v>
      </c>
      <c r="G1423">
        <v>1</v>
      </c>
      <c r="H1423">
        <v>4</v>
      </c>
      <c r="I1423">
        <v>1</v>
      </c>
      <c r="J1423">
        <v>54</v>
      </c>
      <c r="K1423">
        <v>1.4</v>
      </c>
      <c r="L1423">
        <v>144</v>
      </c>
      <c r="M1423">
        <v>3.72</v>
      </c>
      <c r="N1423">
        <v>56</v>
      </c>
      <c r="O1423" s="1">
        <v>1.4518518518518517</v>
      </c>
      <c r="P1423" s="2">
        <v>57.041074245183424</v>
      </c>
      <c r="Q1423" s="1">
        <v>1.4788426656158664</v>
      </c>
      <c r="R1423">
        <v>1</v>
      </c>
      <c r="U1423">
        <v>6</v>
      </c>
      <c r="V1423">
        <v>3</v>
      </c>
      <c r="W1423">
        <v>3</v>
      </c>
      <c r="X1423">
        <v>3</v>
      </c>
      <c r="Y1423">
        <v>3</v>
      </c>
      <c r="Z1423">
        <v>3</v>
      </c>
      <c r="AB1423">
        <v>30</v>
      </c>
      <c r="AC1423">
        <v>0</v>
      </c>
      <c r="AD1423">
        <v>1</v>
      </c>
      <c r="AE1423">
        <v>1</v>
      </c>
      <c r="AF1423">
        <v>2</v>
      </c>
      <c r="AG1423" s="1">
        <f t="shared" si="22"/>
        <v>5.1851851851851816E-2</v>
      </c>
    </row>
    <row r="1424" spans="1:33">
      <c r="A1424">
        <v>81755</v>
      </c>
      <c r="B1424">
        <v>1</v>
      </c>
      <c r="C1424">
        <v>56</v>
      </c>
      <c r="D1424">
        <v>3</v>
      </c>
      <c r="E1424">
        <v>2</v>
      </c>
      <c r="G1424">
        <v>1</v>
      </c>
      <c r="H1424">
        <v>5</v>
      </c>
      <c r="I1424">
        <v>1</v>
      </c>
      <c r="J1424">
        <v>41</v>
      </c>
      <c r="K1424">
        <v>1.06</v>
      </c>
      <c r="L1424">
        <v>206</v>
      </c>
      <c r="M1424">
        <v>5.33</v>
      </c>
      <c r="N1424">
        <v>45</v>
      </c>
      <c r="O1424" s="1">
        <v>1.1634146341463416</v>
      </c>
      <c r="P1424" s="2">
        <v>42.165604597163892</v>
      </c>
      <c r="Q1424" s="1">
        <v>1.0901351432437494</v>
      </c>
      <c r="R1424">
        <v>1</v>
      </c>
      <c r="S1424">
        <v>2</v>
      </c>
      <c r="U1424">
        <v>15</v>
      </c>
      <c r="V1424">
        <v>1</v>
      </c>
      <c r="W1424">
        <v>1</v>
      </c>
      <c r="X1424">
        <v>3</v>
      </c>
      <c r="Y1424">
        <v>3</v>
      </c>
      <c r="Z1424">
        <v>3</v>
      </c>
      <c r="AA1424">
        <v>0</v>
      </c>
      <c r="AB1424">
        <v>1</v>
      </c>
      <c r="AC1424">
        <v>0</v>
      </c>
      <c r="AD1424">
        <v>1</v>
      </c>
      <c r="AE1424">
        <v>1</v>
      </c>
      <c r="AF1424">
        <v>1</v>
      </c>
      <c r="AG1424" s="1">
        <f t="shared" si="22"/>
        <v>0.10341463414634156</v>
      </c>
    </row>
    <row r="1425" spans="1:33">
      <c r="A1425">
        <v>81764</v>
      </c>
      <c r="B1425">
        <v>1</v>
      </c>
      <c r="C1425">
        <v>74</v>
      </c>
      <c r="D1425">
        <v>1</v>
      </c>
      <c r="E1425">
        <v>2</v>
      </c>
      <c r="G1425">
        <v>1</v>
      </c>
      <c r="H1425">
        <v>2</v>
      </c>
      <c r="I1425">
        <v>1</v>
      </c>
      <c r="J1425">
        <v>80</v>
      </c>
      <c r="K1425">
        <v>2.0699999999999998</v>
      </c>
      <c r="L1425">
        <v>181</v>
      </c>
      <c r="M1425">
        <v>4.68</v>
      </c>
      <c r="N1425">
        <v>75</v>
      </c>
      <c r="O1425" s="1">
        <v>1.940625</v>
      </c>
      <c r="P1425" s="2">
        <v>78.572806729940027</v>
      </c>
      <c r="Q1425" s="1">
        <v>2.0330713741371982</v>
      </c>
      <c r="R1425">
        <v>1</v>
      </c>
      <c r="S1425">
        <v>2</v>
      </c>
      <c r="U1425">
        <v>77</v>
      </c>
      <c r="V1425">
        <v>3</v>
      </c>
      <c r="W1425">
        <v>2</v>
      </c>
      <c r="X1425">
        <v>3</v>
      </c>
      <c r="Y1425">
        <v>3</v>
      </c>
      <c r="Z1425">
        <v>3</v>
      </c>
      <c r="AB1425">
        <v>0</v>
      </c>
      <c r="AC1425">
        <v>1</v>
      </c>
      <c r="AD1425">
        <v>2</v>
      </c>
      <c r="AE1425">
        <v>1</v>
      </c>
      <c r="AF1425">
        <v>2</v>
      </c>
      <c r="AG1425" s="1">
        <f t="shared" si="22"/>
        <v>-0.1293749999999998</v>
      </c>
    </row>
    <row r="1426" spans="1:33">
      <c r="A1426">
        <v>81770</v>
      </c>
      <c r="B1426">
        <v>1</v>
      </c>
      <c r="C1426">
        <v>50</v>
      </c>
      <c r="D1426">
        <v>1</v>
      </c>
      <c r="E1426">
        <v>2</v>
      </c>
      <c r="G1426">
        <v>2</v>
      </c>
      <c r="H1426">
        <v>2</v>
      </c>
      <c r="I1426">
        <v>1</v>
      </c>
      <c r="J1426">
        <v>49</v>
      </c>
      <c r="K1426">
        <v>1.27</v>
      </c>
      <c r="L1426">
        <v>194</v>
      </c>
      <c r="M1426">
        <v>5.0199999999999996</v>
      </c>
      <c r="N1426">
        <v>43</v>
      </c>
      <c r="O1426" s="1">
        <v>1.1144897959183673</v>
      </c>
      <c r="P1426" s="2">
        <v>43.795927155498987</v>
      </c>
      <c r="Q1426" s="1">
        <v>1.1351189283159941</v>
      </c>
      <c r="R1426">
        <v>1</v>
      </c>
      <c r="S1426">
        <v>2</v>
      </c>
      <c r="U1426">
        <v>77</v>
      </c>
      <c r="V1426">
        <v>3</v>
      </c>
      <c r="W1426">
        <v>0</v>
      </c>
      <c r="X1426">
        <v>3</v>
      </c>
      <c r="Y1426">
        <v>2</v>
      </c>
      <c r="Z1426">
        <v>0</v>
      </c>
      <c r="AB1426">
        <v>0</v>
      </c>
      <c r="AC1426">
        <v>0</v>
      </c>
      <c r="AD1426">
        <v>2</v>
      </c>
      <c r="AE1426">
        <v>2</v>
      </c>
      <c r="AG1426" s="1">
        <f t="shared" si="22"/>
        <v>-0.15551020408163274</v>
      </c>
    </row>
    <row r="1427" spans="1:33">
      <c r="A1427">
        <v>81772</v>
      </c>
      <c r="B1427">
        <v>1</v>
      </c>
      <c r="C1427">
        <v>49</v>
      </c>
      <c r="D1427">
        <v>2</v>
      </c>
      <c r="E1427">
        <v>2</v>
      </c>
      <c r="G1427">
        <v>2</v>
      </c>
      <c r="H1427">
        <v>4</v>
      </c>
      <c r="I1427">
        <v>1</v>
      </c>
      <c r="J1427">
        <v>48</v>
      </c>
      <c r="K1427">
        <v>1.24</v>
      </c>
      <c r="L1427">
        <v>181</v>
      </c>
      <c r="M1427">
        <v>4.68</v>
      </c>
      <c r="N1427">
        <v>55</v>
      </c>
      <c r="O1427" s="1">
        <v>1.4208333333333334</v>
      </c>
      <c r="P1427" s="2">
        <v>45.355938856260103</v>
      </c>
      <c r="Q1427" s="1">
        <v>1.1716950871200527</v>
      </c>
      <c r="R1427">
        <v>1</v>
      </c>
      <c r="S1427">
        <v>2</v>
      </c>
      <c r="U1427">
        <v>6</v>
      </c>
      <c r="V1427">
        <v>3</v>
      </c>
      <c r="W1427">
        <v>3</v>
      </c>
      <c r="X1427">
        <v>3</v>
      </c>
      <c r="Y1427">
        <v>2</v>
      </c>
      <c r="Z1427">
        <v>2</v>
      </c>
      <c r="AA1427">
        <v>3</v>
      </c>
      <c r="AB1427">
        <v>0</v>
      </c>
      <c r="AC1427">
        <v>0</v>
      </c>
      <c r="AD1427">
        <v>1</v>
      </c>
      <c r="AE1427">
        <v>1</v>
      </c>
      <c r="AF1427">
        <v>2</v>
      </c>
      <c r="AG1427" s="1">
        <f t="shared" si="22"/>
        <v>0.1808333333333334</v>
      </c>
    </row>
    <row r="1428" spans="1:33">
      <c r="A1428">
        <v>81780</v>
      </c>
      <c r="B1428">
        <v>1</v>
      </c>
      <c r="C1428">
        <v>22</v>
      </c>
      <c r="D1428">
        <v>1</v>
      </c>
      <c r="E1428">
        <v>1</v>
      </c>
      <c r="F1428">
        <v>1</v>
      </c>
      <c r="G1428">
        <v>2</v>
      </c>
      <c r="H1428">
        <v>3</v>
      </c>
      <c r="I1428">
        <v>5</v>
      </c>
      <c r="J1428">
        <v>54</v>
      </c>
      <c r="K1428">
        <v>1.4</v>
      </c>
      <c r="L1428">
        <v>190</v>
      </c>
      <c r="M1428">
        <v>4.91</v>
      </c>
      <c r="N1428">
        <v>55</v>
      </c>
      <c r="O1428" s="1">
        <v>1.4259259259259258</v>
      </c>
      <c r="P1428" s="2">
        <v>57.227633373517847</v>
      </c>
      <c r="Q1428" s="1">
        <v>1.4836793837578699</v>
      </c>
      <c r="R1428">
        <v>1</v>
      </c>
      <c r="U1428">
        <v>7</v>
      </c>
      <c r="V1428">
        <v>3</v>
      </c>
      <c r="W1428">
        <v>3</v>
      </c>
      <c r="X1428">
        <v>3</v>
      </c>
      <c r="Y1428">
        <v>3</v>
      </c>
      <c r="Z1428">
        <v>3</v>
      </c>
      <c r="AB1428">
        <v>8</v>
      </c>
      <c r="AC1428">
        <v>2</v>
      </c>
      <c r="AD1428">
        <v>1</v>
      </c>
      <c r="AE1428">
        <v>2</v>
      </c>
      <c r="AG1428" s="1">
        <f t="shared" si="22"/>
        <v>2.5925925925925908E-2</v>
      </c>
    </row>
    <row r="1429" spans="1:33">
      <c r="A1429">
        <v>81781</v>
      </c>
      <c r="B1429">
        <v>1</v>
      </c>
      <c r="C1429">
        <v>50</v>
      </c>
      <c r="D1429">
        <v>1</v>
      </c>
      <c r="E1429">
        <v>2</v>
      </c>
      <c r="G1429">
        <v>1</v>
      </c>
      <c r="H1429">
        <v>3</v>
      </c>
      <c r="I1429">
        <v>1</v>
      </c>
      <c r="J1429">
        <v>56</v>
      </c>
      <c r="K1429">
        <v>1.45</v>
      </c>
      <c r="L1429">
        <v>121</v>
      </c>
      <c r="M1429">
        <v>3.13</v>
      </c>
      <c r="N1429">
        <v>61</v>
      </c>
      <c r="O1429" s="1">
        <v>1.5794642857142858</v>
      </c>
      <c r="P1429" s="2">
        <v>64.119875823474459</v>
      </c>
      <c r="Q1429" s="1">
        <v>1.6602467847149636</v>
      </c>
      <c r="R1429">
        <v>1</v>
      </c>
      <c r="S1429">
        <v>2</v>
      </c>
      <c r="U1429">
        <v>5</v>
      </c>
      <c r="V1429">
        <v>5</v>
      </c>
      <c r="W1429">
        <v>3</v>
      </c>
      <c r="X1429">
        <v>3</v>
      </c>
      <c r="Y1429">
        <v>3</v>
      </c>
      <c r="Z1429">
        <v>3</v>
      </c>
      <c r="AA1429">
        <v>2</v>
      </c>
      <c r="AB1429">
        <v>0</v>
      </c>
      <c r="AC1429">
        <v>10</v>
      </c>
      <c r="AD1429">
        <v>1</v>
      </c>
      <c r="AE1429">
        <v>2</v>
      </c>
      <c r="AG1429" s="1">
        <f t="shared" si="22"/>
        <v>0.12946428571428581</v>
      </c>
    </row>
    <row r="1430" spans="1:33">
      <c r="A1430">
        <v>81783</v>
      </c>
      <c r="B1430">
        <v>1</v>
      </c>
      <c r="C1430">
        <v>44</v>
      </c>
      <c r="D1430">
        <v>4</v>
      </c>
      <c r="E1430">
        <v>2</v>
      </c>
      <c r="G1430">
        <v>2</v>
      </c>
      <c r="H1430">
        <v>5</v>
      </c>
      <c r="I1430">
        <v>1</v>
      </c>
      <c r="J1430">
        <v>50</v>
      </c>
      <c r="K1430">
        <v>1.29</v>
      </c>
      <c r="L1430">
        <v>138</v>
      </c>
      <c r="M1430">
        <v>3.57</v>
      </c>
      <c r="N1430">
        <v>46</v>
      </c>
      <c r="O1430" s="1">
        <v>1.1868000000000001</v>
      </c>
      <c r="P1430" s="2">
        <v>48.567657106164617</v>
      </c>
      <c r="Q1430" s="1">
        <v>1.2530455533390472</v>
      </c>
      <c r="R1430">
        <v>2</v>
      </c>
      <c r="S1430">
        <v>1</v>
      </c>
      <c r="T1430">
        <v>2</v>
      </c>
      <c r="U1430">
        <v>15</v>
      </c>
      <c r="V1430">
        <v>3</v>
      </c>
      <c r="W1430">
        <v>0</v>
      </c>
      <c r="AA1430">
        <v>0</v>
      </c>
      <c r="AB1430">
        <v>5</v>
      </c>
      <c r="AC1430">
        <v>1</v>
      </c>
      <c r="AD1430">
        <v>1</v>
      </c>
      <c r="AE1430">
        <v>1</v>
      </c>
      <c r="AF1430">
        <v>2</v>
      </c>
      <c r="AG1430" s="1">
        <f t="shared" si="22"/>
        <v>-0.10319999999999996</v>
      </c>
    </row>
    <row r="1431" spans="1:33">
      <c r="A1431">
        <v>81787</v>
      </c>
      <c r="B1431">
        <v>1</v>
      </c>
      <c r="C1431">
        <v>34</v>
      </c>
      <c r="D1431">
        <v>4</v>
      </c>
      <c r="E1431">
        <v>2</v>
      </c>
      <c r="G1431">
        <v>1</v>
      </c>
      <c r="H1431">
        <v>2</v>
      </c>
      <c r="I1431">
        <v>6</v>
      </c>
      <c r="J1431">
        <v>40</v>
      </c>
      <c r="K1431">
        <v>1.03</v>
      </c>
      <c r="L1431">
        <v>237</v>
      </c>
      <c r="M1431">
        <v>6.13</v>
      </c>
      <c r="N1431">
        <v>42</v>
      </c>
      <c r="O1431" s="1">
        <v>1.0814999999999999</v>
      </c>
      <c r="P1431" s="2">
        <v>37.914019322126101</v>
      </c>
      <c r="Q1431" s="1">
        <v>0.9762859975447471</v>
      </c>
      <c r="R1431">
        <v>2</v>
      </c>
      <c r="U1431">
        <v>7</v>
      </c>
      <c r="V1431">
        <v>3</v>
      </c>
      <c r="W1431">
        <v>0</v>
      </c>
      <c r="X1431">
        <v>2</v>
      </c>
      <c r="Y1431">
        <v>2</v>
      </c>
      <c r="Z1431">
        <v>0</v>
      </c>
      <c r="AA1431">
        <v>3</v>
      </c>
      <c r="AB1431">
        <v>2</v>
      </c>
      <c r="AC1431">
        <v>0</v>
      </c>
      <c r="AD1431">
        <v>1</v>
      </c>
      <c r="AE1431">
        <v>2</v>
      </c>
      <c r="AG1431" s="1">
        <f t="shared" si="22"/>
        <v>5.1499999999999879E-2</v>
      </c>
    </row>
    <row r="1432" spans="1:33">
      <c r="A1432">
        <v>81789</v>
      </c>
      <c r="B1432">
        <v>1</v>
      </c>
      <c r="C1432">
        <v>39</v>
      </c>
      <c r="D1432">
        <v>3</v>
      </c>
      <c r="E1432">
        <v>2</v>
      </c>
      <c r="G1432">
        <v>1</v>
      </c>
      <c r="H1432">
        <v>3</v>
      </c>
      <c r="I1432">
        <v>5</v>
      </c>
      <c r="J1432">
        <v>27</v>
      </c>
      <c r="K1432">
        <v>0.7</v>
      </c>
      <c r="L1432">
        <v>202</v>
      </c>
      <c r="M1432">
        <v>5.22</v>
      </c>
      <c r="N1432">
        <v>26</v>
      </c>
      <c r="O1432" s="1">
        <v>0.67407407407407405</v>
      </c>
      <c r="P1432" s="2">
        <v>28.672492048761931</v>
      </c>
      <c r="Q1432" s="1">
        <v>0.74336090496790186</v>
      </c>
      <c r="R1432">
        <v>1</v>
      </c>
      <c r="U1432">
        <v>3</v>
      </c>
      <c r="V1432">
        <v>4</v>
      </c>
      <c r="W1432">
        <v>0</v>
      </c>
      <c r="AB1432">
        <v>0</v>
      </c>
      <c r="AC1432">
        <v>10</v>
      </c>
      <c r="AD1432">
        <v>1</v>
      </c>
      <c r="AE1432">
        <v>1</v>
      </c>
      <c r="AF1432">
        <v>2</v>
      </c>
      <c r="AG1432" s="1">
        <f t="shared" si="22"/>
        <v>-2.5925925925925908E-2</v>
      </c>
    </row>
    <row r="1433" spans="1:33">
      <c r="A1433">
        <v>81795</v>
      </c>
      <c r="B1433">
        <v>1</v>
      </c>
      <c r="C1433">
        <v>50</v>
      </c>
      <c r="D1433">
        <v>1</v>
      </c>
      <c r="E1433">
        <v>2</v>
      </c>
      <c r="G1433">
        <v>2</v>
      </c>
      <c r="H1433">
        <v>1</v>
      </c>
      <c r="I1433">
        <v>1</v>
      </c>
      <c r="J1433">
        <v>45</v>
      </c>
      <c r="K1433">
        <v>1.1599999999999999</v>
      </c>
      <c r="L1433">
        <v>188</v>
      </c>
      <c r="M1433">
        <v>4.8600000000000003</v>
      </c>
      <c r="N1433">
        <v>53</v>
      </c>
      <c r="O1433" s="1">
        <v>1.3662222222222222</v>
      </c>
      <c r="P1433" s="2">
        <v>47.86571671866534</v>
      </c>
      <c r="Q1433" s="1">
        <v>1.2338718087478175</v>
      </c>
      <c r="R1433">
        <v>1</v>
      </c>
      <c r="S1433">
        <v>2</v>
      </c>
      <c r="U1433">
        <v>10</v>
      </c>
      <c r="V1433">
        <v>3</v>
      </c>
      <c r="W1433">
        <v>3</v>
      </c>
      <c r="X1433">
        <v>3</v>
      </c>
      <c r="Y1433">
        <v>3</v>
      </c>
      <c r="Z1433">
        <v>3</v>
      </c>
      <c r="AA1433">
        <v>1</v>
      </c>
      <c r="AB1433">
        <v>1</v>
      </c>
      <c r="AC1433">
        <v>0</v>
      </c>
      <c r="AD1433">
        <v>1</v>
      </c>
      <c r="AE1433">
        <v>1</v>
      </c>
      <c r="AF1433">
        <v>2</v>
      </c>
      <c r="AG1433" s="1">
        <f t="shared" si="22"/>
        <v>0.20622222222222231</v>
      </c>
    </row>
    <row r="1434" spans="1:33">
      <c r="A1434">
        <v>81798</v>
      </c>
      <c r="B1434">
        <v>1</v>
      </c>
      <c r="C1434">
        <v>71</v>
      </c>
      <c r="D1434">
        <v>3</v>
      </c>
      <c r="E1434">
        <v>2</v>
      </c>
      <c r="G1434">
        <v>1</v>
      </c>
      <c r="H1434">
        <v>5</v>
      </c>
      <c r="I1434">
        <v>3</v>
      </c>
      <c r="J1434">
        <v>35</v>
      </c>
      <c r="K1434">
        <v>0.91</v>
      </c>
      <c r="L1434">
        <v>166</v>
      </c>
      <c r="M1434">
        <v>4.29</v>
      </c>
      <c r="N1434">
        <v>43</v>
      </c>
      <c r="O1434" s="1">
        <v>1.1180000000000001</v>
      </c>
      <c r="P1434" s="2">
        <v>35.078039334322362</v>
      </c>
      <c r="Q1434" s="1">
        <v>0.91202902269238151</v>
      </c>
      <c r="R1434">
        <v>2</v>
      </c>
      <c r="S1434">
        <v>2</v>
      </c>
      <c r="U1434">
        <v>5</v>
      </c>
      <c r="V1434">
        <v>2</v>
      </c>
      <c r="W1434">
        <v>0</v>
      </c>
      <c r="X1434">
        <v>3</v>
      </c>
      <c r="Y1434">
        <v>3</v>
      </c>
      <c r="Z1434">
        <v>3</v>
      </c>
      <c r="AA1434">
        <v>0</v>
      </c>
      <c r="AB1434">
        <v>0</v>
      </c>
      <c r="AC1434">
        <v>2</v>
      </c>
      <c r="AD1434">
        <v>1</v>
      </c>
      <c r="AE1434">
        <v>1</v>
      </c>
      <c r="AF1434">
        <v>2</v>
      </c>
      <c r="AG1434" s="1">
        <f t="shared" si="22"/>
        <v>0.20800000000000007</v>
      </c>
    </row>
    <row r="1435" spans="1:33">
      <c r="A1435">
        <v>81801</v>
      </c>
      <c r="B1435">
        <v>1</v>
      </c>
      <c r="C1435">
        <v>53</v>
      </c>
      <c r="D1435">
        <v>2</v>
      </c>
      <c r="E1435">
        <v>2</v>
      </c>
      <c r="G1435">
        <v>2</v>
      </c>
      <c r="H1435">
        <v>3</v>
      </c>
      <c r="I1435">
        <v>1</v>
      </c>
      <c r="J1435">
        <v>35</v>
      </c>
      <c r="K1435">
        <v>0.91</v>
      </c>
      <c r="L1435">
        <v>186</v>
      </c>
      <c r="M1435">
        <v>4.8099999999999996</v>
      </c>
      <c r="N1435">
        <v>44</v>
      </c>
      <c r="O1435" s="1">
        <v>1.1439999999999999</v>
      </c>
      <c r="P1435" s="2">
        <v>34.384740340702031</v>
      </c>
      <c r="Q1435" s="1">
        <v>0.89400324885825277</v>
      </c>
      <c r="R1435">
        <v>1</v>
      </c>
      <c r="S1435">
        <v>2</v>
      </c>
      <c r="U1435">
        <v>15</v>
      </c>
      <c r="V1435">
        <v>4</v>
      </c>
      <c r="W1435">
        <v>3</v>
      </c>
      <c r="X1435">
        <v>3</v>
      </c>
      <c r="Y1435">
        <v>3</v>
      </c>
      <c r="Z1435">
        <v>3</v>
      </c>
      <c r="AB1435">
        <v>0</v>
      </c>
      <c r="AC1435">
        <v>0</v>
      </c>
      <c r="AD1435">
        <v>2</v>
      </c>
      <c r="AE1435">
        <v>1</v>
      </c>
      <c r="AF1435">
        <v>2</v>
      </c>
      <c r="AG1435" s="1">
        <f t="shared" si="22"/>
        <v>0.23399999999999987</v>
      </c>
    </row>
    <row r="1436" spans="1:33">
      <c r="A1436">
        <v>81802</v>
      </c>
      <c r="B1436">
        <v>1</v>
      </c>
      <c r="C1436">
        <v>30</v>
      </c>
      <c r="D1436">
        <v>6</v>
      </c>
      <c r="E1436">
        <v>2</v>
      </c>
      <c r="G1436">
        <v>2</v>
      </c>
      <c r="H1436">
        <v>5</v>
      </c>
      <c r="I1436">
        <v>5</v>
      </c>
      <c r="J1436">
        <v>41</v>
      </c>
      <c r="K1436">
        <v>1.06</v>
      </c>
      <c r="L1436">
        <v>222</v>
      </c>
      <c r="M1436">
        <v>5.74</v>
      </c>
      <c r="N1436">
        <v>40</v>
      </c>
      <c r="O1436" s="1">
        <v>1.0341463414634147</v>
      </c>
      <c r="P1436" s="2">
        <v>36.622875399787041</v>
      </c>
      <c r="Q1436" s="1">
        <v>0.94683531521400655</v>
      </c>
      <c r="R1436">
        <v>2</v>
      </c>
      <c r="U1436">
        <v>15</v>
      </c>
      <c r="V1436">
        <v>5</v>
      </c>
      <c r="W1436">
        <v>1</v>
      </c>
      <c r="X1436">
        <v>3</v>
      </c>
      <c r="Y1436">
        <v>3</v>
      </c>
      <c r="Z1436">
        <v>0</v>
      </c>
      <c r="AA1436">
        <v>2</v>
      </c>
      <c r="AB1436">
        <v>0</v>
      </c>
      <c r="AC1436">
        <v>0</v>
      </c>
      <c r="AD1436">
        <v>1</v>
      </c>
      <c r="AE1436">
        <v>1</v>
      </c>
      <c r="AF1436">
        <v>2</v>
      </c>
      <c r="AG1436" s="1">
        <f t="shared" si="22"/>
        <v>-2.5853658536585389E-2</v>
      </c>
    </row>
    <row r="1437" spans="1:33">
      <c r="A1437">
        <v>81814</v>
      </c>
      <c r="B1437">
        <v>1</v>
      </c>
      <c r="C1437">
        <v>67</v>
      </c>
      <c r="D1437">
        <v>3</v>
      </c>
      <c r="E1437">
        <v>1</v>
      </c>
      <c r="F1437">
        <v>1</v>
      </c>
      <c r="G1437">
        <v>1</v>
      </c>
      <c r="H1437">
        <v>5</v>
      </c>
      <c r="I1437">
        <v>1</v>
      </c>
      <c r="J1437">
        <v>67</v>
      </c>
      <c r="K1437">
        <v>1.73</v>
      </c>
      <c r="L1437">
        <v>151</v>
      </c>
      <c r="M1437">
        <v>3.9</v>
      </c>
      <c r="N1437">
        <v>67</v>
      </c>
      <c r="O1437" s="1">
        <v>1.73</v>
      </c>
      <c r="P1437" s="2">
        <v>70.910015593552203</v>
      </c>
      <c r="Q1437" s="1">
        <v>1.8309601041320196</v>
      </c>
      <c r="R1437">
        <v>1</v>
      </c>
      <c r="S1437">
        <v>1</v>
      </c>
      <c r="T1437">
        <v>2</v>
      </c>
      <c r="U1437">
        <v>15</v>
      </c>
      <c r="V1437">
        <v>2</v>
      </c>
      <c r="W1437">
        <v>0</v>
      </c>
      <c r="X1437">
        <v>3</v>
      </c>
      <c r="Y1437">
        <v>2</v>
      </c>
      <c r="Z1437">
        <v>1</v>
      </c>
      <c r="AA1437">
        <v>1</v>
      </c>
      <c r="AB1437">
        <v>10</v>
      </c>
      <c r="AC1437">
        <v>2</v>
      </c>
      <c r="AD1437">
        <v>1</v>
      </c>
      <c r="AE1437">
        <v>1</v>
      </c>
      <c r="AF1437">
        <v>2</v>
      </c>
      <c r="AG1437" s="1">
        <f t="shared" si="22"/>
        <v>0</v>
      </c>
    </row>
    <row r="1438" spans="1:33">
      <c r="A1438">
        <v>81815</v>
      </c>
      <c r="B1438">
        <v>1</v>
      </c>
      <c r="C1438">
        <v>75</v>
      </c>
      <c r="D1438">
        <v>2</v>
      </c>
      <c r="E1438">
        <v>2</v>
      </c>
      <c r="G1438">
        <v>2</v>
      </c>
      <c r="H1438">
        <v>1</v>
      </c>
      <c r="I1438">
        <v>1</v>
      </c>
      <c r="J1438">
        <v>38</v>
      </c>
      <c r="K1438">
        <v>0.98</v>
      </c>
      <c r="L1438">
        <v>191</v>
      </c>
      <c r="M1438">
        <v>4.9400000000000004</v>
      </c>
      <c r="N1438">
        <v>32</v>
      </c>
      <c r="O1438" s="1">
        <v>0.82526315789473681</v>
      </c>
      <c r="P1438" s="2">
        <v>41.072325144846161</v>
      </c>
      <c r="Q1438" s="1">
        <v>1.0592336484723484</v>
      </c>
      <c r="R1438">
        <v>1</v>
      </c>
      <c r="S1438">
        <v>2</v>
      </c>
      <c r="U1438">
        <v>3</v>
      </c>
      <c r="V1438">
        <v>4</v>
      </c>
      <c r="W1438">
        <v>2</v>
      </c>
      <c r="X1438">
        <v>3</v>
      </c>
      <c r="Y1438">
        <v>3</v>
      </c>
      <c r="Z1438">
        <v>3</v>
      </c>
      <c r="AB1438">
        <v>0</v>
      </c>
      <c r="AC1438">
        <v>0</v>
      </c>
      <c r="AD1438">
        <v>2</v>
      </c>
      <c r="AE1438">
        <v>2</v>
      </c>
      <c r="AG1438" s="1">
        <f t="shared" si="22"/>
        <v>-0.15473684210526317</v>
      </c>
    </row>
    <row r="1439" spans="1:33">
      <c r="A1439">
        <v>81818</v>
      </c>
      <c r="B1439">
        <v>1</v>
      </c>
      <c r="C1439">
        <v>75</v>
      </c>
      <c r="D1439">
        <v>3</v>
      </c>
      <c r="E1439">
        <v>2</v>
      </c>
      <c r="G1439">
        <v>1</v>
      </c>
      <c r="H1439">
        <v>3</v>
      </c>
      <c r="I1439">
        <v>1</v>
      </c>
      <c r="J1439">
        <v>44</v>
      </c>
      <c r="K1439">
        <v>1.1399999999999999</v>
      </c>
      <c r="L1439">
        <v>258</v>
      </c>
      <c r="M1439">
        <v>6.67</v>
      </c>
      <c r="N1439">
        <v>41</v>
      </c>
      <c r="O1439" s="1">
        <v>1.0622727272727273</v>
      </c>
      <c r="P1439" s="2">
        <v>46.213684718948208</v>
      </c>
      <c r="Q1439" s="1">
        <v>1.1973545586272945</v>
      </c>
      <c r="R1439">
        <v>2</v>
      </c>
      <c r="S1439">
        <v>1</v>
      </c>
      <c r="T1439">
        <v>1</v>
      </c>
      <c r="U1439">
        <v>13</v>
      </c>
      <c r="V1439">
        <v>3</v>
      </c>
      <c r="W1439">
        <v>3</v>
      </c>
      <c r="X1439">
        <v>3</v>
      </c>
      <c r="Y1439">
        <v>3</v>
      </c>
      <c r="Z1439">
        <v>3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2</v>
      </c>
      <c r="AG1439" s="1">
        <f t="shared" si="22"/>
        <v>-7.7727272727272645E-2</v>
      </c>
    </row>
    <row r="1440" spans="1:33">
      <c r="A1440">
        <v>81819</v>
      </c>
      <c r="B1440">
        <v>1</v>
      </c>
      <c r="C1440">
        <v>34</v>
      </c>
      <c r="D1440">
        <v>3</v>
      </c>
      <c r="E1440">
        <v>2</v>
      </c>
      <c r="G1440">
        <v>1</v>
      </c>
      <c r="H1440">
        <v>3</v>
      </c>
      <c r="I1440">
        <v>6</v>
      </c>
      <c r="J1440">
        <v>35</v>
      </c>
      <c r="K1440">
        <v>0.91</v>
      </c>
      <c r="L1440">
        <v>156</v>
      </c>
      <c r="M1440">
        <v>4.03</v>
      </c>
      <c r="N1440">
        <v>30</v>
      </c>
      <c r="O1440" s="1">
        <v>0.78</v>
      </c>
      <c r="P1440" s="2">
        <v>37.672355097629392</v>
      </c>
      <c r="Q1440" s="1">
        <v>0.97948123253836417</v>
      </c>
      <c r="R1440">
        <v>2</v>
      </c>
      <c r="U1440">
        <v>4</v>
      </c>
      <c r="V1440">
        <v>3</v>
      </c>
      <c r="W1440">
        <v>3</v>
      </c>
      <c r="X1440">
        <v>3</v>
      </c>
      <c r="Y1440">
        <v>3</v>
      </c>
      <c r="Z1440">
        <v>3</v>
      </c>
      <c r="AA1440">
        <v>4</v>
      </c>
      <c r="AB1440">
        <v>0</v>
      </c>
      <c r="AC1440">
        <v>0</v>
      </c>
      <c r="AD1440">
        <v>1</v>
      </c>
      <c r="AE1440">
        <v>1</v>
      </c>
      <c r="AF1440">
        <v>2</v>
      </c>
      <c r="AG1440" s="1">
        <f t="shared" si="22"/>
        <v>-0.13</v>
      </c>
    </row>
    <row r="1441" spans="1:33">
      <c r="A1441">
        <v>81820</v>
      </c>
      <c r="B1441">
        <v>1</v>
      </c>
      <c r="C1441">
        <v>65</v>
      </c>
      <c r="D1441">
        <v>4</v>
      </c>
      <c r="E1441">
        <v>1</v>
      </c>
      <c r="F1441">
        <v>2</v>
      </c>
      <c r="G1441">
        <v>1</v>
      </c>
      <c r="H1441">
        <v>3</v>
      </c>
      <c r="I1441">
        <v>6</v>
      </c>
      <c r="J1441">
        <v>62</v>
      </c>
      <c r="K1441">
        <v>1.6</v>
      </c>
      <c r="L1441">
        <v>137</v>
      </c>
      <c r="M1441">
        <v>3.54</v>
      </c>
      <c r="N1441">
        <v>59</v>
      </c>
      <c r="O1441" s="1">
        <v>1.5225806451612904</v>
      </c>
      <c r="P1441" s="2">
        <v>67.019581767044713</v>
      </c>
      <c r="Q1441" s="1">
        <v>1.7295375939882507</v>
      </c>
      <c r="R1441">
        <v>2</v>
      </c>
      <c r="S1441">
        <v>2</v>
      </c>
      <c r="U1441">
        <v>7</v>
      </c>
      <c r="V1441">
        <v>3</v>
      </c>
      <c r="W1441">
        <v>0</v>
      </c>
      <c r="AB1441">
        <v>0</v>
      </c>
      <c r="AC1441">
        <v>0</v>
      </c>
      <c r="AD1441">
        <v>1</v>
      </c>
      <c r="AE1441">
        <v>1</v>
      </c>
      <c r="AF1441">
        <v>2</v>
      </c>
      <c r="AG1441" s="1">
        <f t="shared" si="22"/>
        <v>-7.7419354838709653E-2</v>
      </c>
    </row>
    <row r="1442" spans="1:33">
      <c r="A1442">
        <v>81823</v>
      </c>
      <c r="B1442">
        <v>1</v>
      </c>
      <c r="C1442">
        <v>64</v>
      </c>
      <c r="D1442">
        <v>3</v>
      </c>
      <c r="E1442">
        <v>2</v>
      </c>
      <c r="G1442">
        <v>1</v>
      </c>
      <c r="H1442">
        <v>3</v>
      </c>
      <c r="I1442">
        <v>3</v>
      </c>
      <c r="J1442">
        <v>34</v>
      </c>
      <c r="K1442">
        <v>0.88</v>
      </c>
      <c r="L1442">
        <v>140</v>
      </c>
      <c r="M1442">
        <v>3.62</v>
      </c>
      <c r="N1442">
        <v>31</v>
      </c>
      <c r="O1442" s="1">
        <v>0.8023529411764706</v>
      </c>
      <c r="P1442" s="2">
        <v>35.265051644287951</v>
      </c>
      <c r="Q1442" s="1">
        <v>0.9127425131462763</v>
      </c>
      <c r="R1442">
        <v>2</v>
      </c>
      <c r="S1442">
        <v>2</v>
      </c>
      <c r="U1442">
        <v>3</v>
      </c>
      <c r="V1442">
        <v>4</v>
      </c>
      <c r="W1442">
        <v>2</v>
      </c>
      <c r="X1442">
        <v>3</v>
      </c>
      <c r="Y1442">
        <v>3</v>
      </c>
      <c r="Z1442">
        <v>3</v>
      </c>
      <c r="AB1442">
        <v>0</v>
      </c>
      <c r="AC1442">
        <v>8</v>
      </c>
      <c r="AD1442">
        <v>1</v>
      </c>
      <c r="AE1442">
        <v>2</v>
      </c>
      <c r="AG1442" s="1">
        <f t="shared" si="22"/>
        <v>-7.7647058823529402E-2</v>
      </c>
    </row>
    <row r="1443" spans="1:33">
      <c r="A1443">
        <v>81824</v>
      </c>
      <c r="B1443">
        <v>1</v>
      </c>
      <c r="C1443">
        <v>78</v>
      </c>
      <c r="D1443">
        <v>3</v>
      </c>
      <c r="E1443">
        <v>1</v>
      </c>
      <c r="F1443">
        <v>1</v>
      </c>
      <c r="G1443">
        <v>1</v>
      </c>
      <c r="H1443">
        <v>3</v>
      </c>
      <c r="I1443">
        <v>1</v>
      </c>
      <c r="J1443">
        <v>65</v>
      </c>
      <c r="K1443">
        <v>1.68</v>
      </c>
      <c r="L1443">
        <v>168</v>
      </c>
      <c r="M1443">
        <v>4.34</v>
      </c>
      <c r="N1443">
        <v>67</v>
      </c>
      <c r="O1443" s="1">
        <v>1.7316923076923076</v>
      </c>
      <c r="P1443" s="2">
        <v>67.291950578603362</v>
      </c>
      <c r="Q1443" s="1">
        <v>1.7392381072623637</v>
      </c>
      <c r="R1443">
        <v>2</v>
      </c>
      <c r="S1443">
        <v>2</v>
      </c>
      <c r="U1443">
        <v>6</v>
      </c>
      <c r="V1443">
        <v>3</v>
      </c>
      <c r="W1443">
        <v>3</v>
      </c>
      <c r="X1443">
        <v>3</v>
      </c>
      <c r="Y1443">
        <v>3</v>
      </c>
      <c r="Z1443">
        <v>2</v>
      </c>
      <c r="AB1443">
        <v>0</v>
      </c>
      <c r="AC1443">
        <v>0</v>
      </c>
      <c r="AD1443">
        <v>1</v>
      </c>
      <c r="AE1443">
        <v>1</v>
      </c>
      <c r="AF1443">
        <v>2</v>
      </c>
      <c r="AG1443" s="1">
        <f t="shared" si="22"/>
        <v>5.1692307692307704E-2</v>
      </c>
    </row>
    <row r="1444" spans="1:33">
      <c r="A1444">
        <v>81830</v>
      </c>
      <c r="B1444">
        <v>1</v>
      </c>
      <c r="C1444">
        <v>39</v>
      </c>
      <c r="D1444">
        <v>3</v>
      </c>
      <c r="E1444">
        <v>2</v>
      </c>
      <c r="G1444">
        <v>1</v>
      </c>
      <c r="H1444">
        <v>4</v>
      </c>
      <c r="I1444">
        <v>1</v>
      </c>
      <c r="J1444">
        <v>67</v>
      </c>
      <c r="K1444">
        <v>1.73</v>
      </c>
      <c r="L1444">
        <v>197</v>
      </c>
      <c r="M1444">
        <v>5.09</v>
      </c>
      <c r="N1444">
        <v>77</v>
      </c>
      <c r="O1444" s="1">
        <v>1.9882089552238806</v>
      </c>
      <c r="P1444" s="2">
        <v>68.521626306836723</v>
      </c>
      <c r="Q1444" s="1">
        <v>1.7692897538929482</v>
      </c>
      <c r="R1444">
        <v>2</v>
      </c>
      <c r="U1444">
        <v>5</v>
      </c>
      <c r="V1444">
        <v>2</v>
      </c>
      <c r="W1444">
        <v>2</v>
      </c>
      <c r="X1444">
        <v>3</v>
      </c>
      <c r="Y1444">
        <v>3</v>
      </c>
      <c r="Z1444">
        <v>2</v>
      </c>
      <c r="AA1444">
        <v>0</v>
      </c>
      <c r="AB1444">
        <v>5</v>
      </c>
      <c r="AC1444">
        <v>1</v>
      </c>
      <c r="AD1444">
        <v>1</v>
      </c>
      <c r="AE1444">
        <v>1</v>
      </c>
      <c r="AF1444">
        <v>2</v>
      </c>
      <c r="AG1444" s="1">
        <f t="shared" si="22"/>
        <v>0.25820895522388065</v>
      </c>
    </row>
    <row r="1445" spans="1:33">
      <c r="A1445">
        <v>81833</v>
      </c>
      <c r="B1445">
        <v>1</v>
      </c>
      <c r="C1445">
        <v>72</v>
      </c>
      <c r="D1445">
        <v>3</v>
      </c>
      <c r="E1445">
        <v>1</v>
      </c>
      <c r="F1445">
        <v>2</v>
      </c>
      <c r="G1445">
        <v>1</v>
      </c>
      <c r="H1445">
        <v>5</v>
      </c>
      <c r="I1445">
        <v>1</v>
      </c>
      <c r="J1445">
        <v>46</v>
      </c>
      <c r="K1445">
        <v>1.19</v>
      </c>
      <c r="L1445">
        <v>194</v>
      </c>
      <c r="M1445">
        <v>5.0199999999999996</v>
      </c>
      <c r="N1445">
        <v>47</v>
      </c>
      <c r="O1445" s="1">
        <v>1.2158695652173912</v>
      </c>
      <c r="P1445" s="2">
        <v>50.710730939048695</v>
      </c>
      <c r="Q1445" s="1">
        <v>1.3118645612493032</v>
      </c>
      <c r="R1445">
        <v>2</v>
      </c>
      <c r="S1445">
        <v>2</v>
      </c>
      <c r="U1445">
        <v>15</v>
      </c>
      <c r="V1445">
        <v>4</v>
      </c>
      <c r="W1445">
        <v>1</v>
      </c>
      <c r="X1445">
        <v>3</v>
      </c>
      <c r="Y1445">
        <v>3</v>
      </c>
      <c r="Z1445">
        <v>2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2</v>
      </c>
      <c r="AG1445" s="1">
        <f t="shared" si="22"/>
        <v>2.5869565217391255E-2</v>
      </c>
    </row>
    <row r="1446" spans="1:33">
      <c r="A1446">
        <v>81834</v>
      </c>
      <c r="B1446">
        <v>1</v>
      </c>
      <c r="C1446">
        <v>33</v>
      </c>
      <c r="D1446">
        <v>6</v>
      </c>
      <c r="E1446">
        <v>2</v>
      </c>
      <c r="G1446">
        <v>2</v>
      </c>
      <c r="H1446">
        <v>5</v>
      </c>
      <c r="I1446">
        <v>1</v>
      </c>
      <c r="J1446">
        <v>32</v>
      </c>
      <c r="K1446">
        <v>0.83</v>
      </c>
      <c r="L1446">
        <v>150</v>
      </c>
      <c r="M1446">
        <v>3.88</v>
      </c>
      <c r="N1446">
        <v>41</v>
      </c>
      <c r="O1446" s="1">
        <v>1.0634375</v>
      </c>
      <c r="P1446" s="2">
        <v>37.452925480931654</v>
      </c>
      <c r="Q1446" s="1">
        <v>0.97143525466166469</v>
      </c>
      <c r="R1446">
        <v>2</v>
      </c>
      <c r="U1446">
        <v>8</v>
      </c>
      <c r="V1446">
        <v>3</v>
      </c>
      <c r="W1446">
        <v>2</v>
      </c>
      <c r="X1446">
        <v>3</v>
      </c>
      <c r="Y1446">
        <v>3</v>
      </c>
      <c r="Z1446">
        <v>2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2</v>
      </c>
      <c r="AG1446" s="1">
        <f t="shared" si="22"/>
        <v>0.23343750000000008</v>
      </c>
    </row>
    <row r="1447" spans="1:33">
      <c r="A1447">
        <v>81844</v>
      </c>
      <c r="B1447">
        <v>1</v>
      </c>
      <c r="C1447">
        <v>25</v>
      </c>
      <c r="D1447">
        <v>4</v>
      </c>
      <c r="E1447">
        <v>2</v>
      </c>
      <c r="G1447">
        <v>1</v>
      </c>
      <c r="H1447">
        <v>5</v>
      </c>
      <c r="I1447">
        <v>5</v>
      </c>
      <c r="J1447">
        <v>40</v>
      </c>
      <c r="K1447">
        <v>1.03</v>
      </c>
      <c r="L1447">
        <v>247</v>
      </c>
      <c r="M1447">
        <v>6.39</v>
      </c>
      <c r="N1447">
        <v>38</v>
      </c>
      <c r="O1447" s="1">
        <v>0.97850000000000004</v>
      </c>
      <c r="P1447" s="2">
        <v>45.204855047587557</v>
      </c>
      <c r="Q1447" s="1">
        <v>1.1640250174753795</v>
      </c>
      <c r="R1447">
        <v>1</v>
      </c>
      <c r="U1447">
        <v>10</v>
      </c>
      <c r="V1447">
        <v>4</v>
      </c>
      <c r="W1447">
        <v>0</v>
      </c>
      <c r="AA1447">
        <v>5</v>
      </c>
      <c r="AB1447">
        <v>0</v>
      </c>
      <c r="AC1447">
        <v>5</v>
      </c>
      <c r="AD1447">
        <v>1</v>
      </c>
      <c r="AE1447">
        <v>1</v>
      </c>
      <c r="AF1447">
        <v>1</v>
      </c>
      <c r="AG1447" s="1">
        <f t="shared" si="22"/>
        <v>-5.149999999999999E-2</v>
      </c>
    </row>
    <row r="1448" spans="1:33">
      <c r="A1448">
        <v>81845</v>
      </c>
      <c r="B1448">
        <v>1</v>
      </c>
      <c r="C1448">
        <v>75</v>
      </c>
      <c r="D1448">
        <v>3</v>
      </c>
      <c r="E1448">
        <v>2</v>
      </c>
      <c r="G1448">
        <v>1</v>
      </c>
      <c r="H1448">
        <v>3</v>
      </c>
      <c r="I1448">
        <v>1</v>
      </c>
      <c r="J1448">
        <v>55</v>
      </c>
      <c r="K1448">
        <v>1.42</v>
      </c>
      <c r="L1448">
        <v>194</v>
      </c>
      <c r="M1448">
        <v>5.0199999999999996</v>
      </c>
      <c r="N1448">
        <v>64</v>
      </c>
      <c r="O1448" s="1">
        <v>1.6523636363636363</v>
      </c>
      <c r="P1448" s="2">
        <v>59.739275964842285</v>
      </c>
      <c r="Q1448" s="1">
        <v>1.5423594885468372</v>
      </c>
      <c r="R1448">
        <v>2</v>
      </c>
      <c r="S1448">
        <v>1</v>
      </c>
      <c r="T1448">
        <v>2</v>
      </c>
      <c r="U1448">
        <v>5</v>
      </c>
      <c r="V1448">
        <v>3</v>
      </c>
      <c r="W1448">
        <v>3</v>
      </c>
      <c r="X1448">
        <v>3</v>
      </c>
      <c r="Y1448">
        <v>3</v>
      </c>
      <c r="Z1448">
        <v>3</v>
      </c>
      <c r="AA1448">
        <v>3</v>
      </c>
      <c r="AB1448">
        <v>2</v>
      </c>
      <c r="AC1448">
        <v>0</v>
      </c>
      <c r="AD1448">
        <v>1</v>
      </c>
      <c r="AE1448">
        <v>1</v>
      </c>
      <c r="AF1448">
        <v>2</v>
      </c>
      <c r="AG1448" s="1">
        <f t="shared" si="22"/>
        <v>0.23236363636363633</v>
      </c>
    </row>
    <row r="1449" spans="1:33">
      <c r="A1449">
        <v>81850</v>
      </c>
      <c r="B1449">
        <v>1</v>
      </c>
      <c r="C1449">
        <v>67</v>
      </c>
      <c r="D1449">
        <v>4</v>
      </c>
      <c r="E1449">
        <v>1</v>
      </c>
      <c r="F1449">
        <v>1</v>
      </c>
      <c r="G1449">
        <v>1</v>
      </c>
      <c r="H1449">
        <v>3</v>
      </c>
      <c r="I1449">
        <v>1</v>
      </c>
      <c r="J1449">
        <v>41</v>
      </c>
      <c r="K1449">
        <v>1.06</v>
      </c>
      <c r="L1449">
        <v>246</v>
      </c>
      <c r="M1449">
        <v>6.36</v>
      </c>
      <c r="N1449">
        <v>45</v>
      </c>
      <c r="O1449" s="1">
        <v>1.1634146341463416</v>
      </c>
      <c r="P1449" s="2">
        <v>38.715246251520163</v>
      </c>
      <c r="Q1449" s="1">
        <v>1.000930756746619</v>
      </c>
      <c r="R1449">
        <v>1</v>
      </c>
      <c r="S1449">
        <v>1</v>
      </c>
      <c r="T1449">
        <v>2</v>
      </c>
      <c r="U1449">
        <v>14</v>
      </c>
      <c r="V1449">
        <v>3</v>
      </c>
      <c r="W1449">
        <v>2</v>
      </c>
      <c r="X1449">
        <v>3</v>
      </c>
      <c r="Y1449">
        <v>2</v>
      </c>
      <c r="Z1449">
        <v>2</v>
      </c>
      <c r="AA1449">
        <v>5</v>
      </c>
      <c r="AB1449">
        <v>0</v>
      </c>
      <c r="AC1449">
        <v>0</v>
      </c>
      <c r="AD1449">
        <v>1</v>
      </c>
      <c r="AE1449">
        <v>1</v>
      </c>
      <c r="AF1449">
        <v>1</v>
      </c>
      <c r="AG1449" s="1">
        <f t="shared" si="22"/>
        <v>0.10341463414634156</v>
      </c>
    </row>
    <row r="1450" spans="1:33">
      <c r="A1450">
        <v>81851</v>
      </c>
      <c r="B1450">
        <v>1</v>
      </c>
      <c r="C1450">
        <v>73</v>
      </c>
      <c r="D1450">
        <v>3</v>
      </c>
      <c r="E1450">
        <v>1</v>
      </c>
      <c r="F1450">
        <v>2</v>
      </c>
      <c r="G1450">
        <v>1</v>
      </c>
      <c r="H1450">
        <v>3</v>
      </c>
      <c r="I1450">
        <v>1</v>
      </c>
      <c r="J1450">
        <v>41</v>
      </c>
      <c r="K1450">
        <v>1.06</v>
      </c>
      <c r="L1450">
        <v>144</v>
      </c>
      <c r="M1450">
        <v>3.72</v>
      </c>
      <c r="N1450">
        <v>35</v>
      </c>
      <c r="O1450" s="1">
        <v>0.90487804878048783</v>
      </c>
      <c r="P1450" s="2">
        <v>38.980138657144458</v>
      </c>
      <c r="Q1450" s="1">
        <v>1.0077791945505641</v>
      </c>
      <c r="R1450">
        <v>2</v>
      </c>
      <c r="S1450">
        <v>1</v>
      </c>
      <c r="T1450">
        <v>2</v>
      </c>
      <c r="U1450">
        <v>5</v>
      </c>
      <c r="V1450">
        <v>3</v>
      </c>
      <c r="W1450">
        <v>3</v>
      </c>
      <c r="X1450">
        <v>3</v>
      </c>
      <c r="Y1450">
        <v>3</v>
      </c>
      <c r="Z1450">
        <v>3</v>
      </c>
      <c r="AB1450">
        <v>0</v>
      </c>
      <c r="AC1450">
        <v>0</v>
      </c>
      <c r="AD1450">
        <v>1</v>
      </c>
      <c r="AE1450">
        <v>2</v>
      </c>
      <c r="AF1450">
        <v>2</v>
      </c>
      <c r="AG1450" s="1">
        <f t="shared" si="22"/>
        <v>-0.15512195121951222</v>
      </c>
    </row>
    <row r="1451" spans="1:33">
      <c r="A1451">
        <v>81854</v>
      </c>
      <c r="B1451">
        <v>1</v>
      </c>
      <c r="C1451">
        <v>38</v>
      </c>
      <c r="D1451">
        <v>4</v>
      </c>
      <c r="E1451">
        <v>2</v>
      </c>
      <c r="G1451">
        <v>1</v>
      </c>
      <c r="H1451">
        <v>2</v>
      </c>
      <c r="I1451">
        <v>5</v>
      </c>
      <c r="J1451">
        <v>48</v>
      </c>
      <c r="K1451">
        <v>1.24</v>
      </c>
      <c r="L1451">
        <v>148</v>
      </c>
      <c r="M1451">
        <v>3.83</v>
      </c>
      <c r="N1451">
        <v>46</v>
      </c>
      <c r="O1451" s="1">
        <v>1.1883333333333332</v>
      </c>
      <c r="P1451" s="2">
        <v>45.72178397347313</v>
      </c>
      <c r="Q1451" s="1">
        <v>1.1811460859813891</v>
      </c>
      <c r="R1451">
        <v>1</v>
      </c>
      <c r="U1451">
        <v>2</v>
      </c>
      <c r="V1451">
        <v>2</v>
      </c>
      <c r="W1451">
        <v>2</v>
      </c>
      <c r="X1451">
        <v>3</v>
      </c>
      <c r="Y1451">
        <v>3</v>
      </c>
      <c r="Z1451">
        <v>3</v>
      </c>
      <c r="AA1451">
        <v>4</v>
      </c>
      <c r="AB1451">
        <v>0</v>
      </c>
      <c r="AC1451">
        <v>0</v>
      </c>
      <c r="AD1451">
        <v>1</v>
      </c>
      <c r="AE1451">
        <v>2</v>
      </c>
      <c r="AG1451" s="1">
        <f t="shared" si="22"/>
        <v>-5.166666666666675E-2</v>
      </c>
    </row>
    <row r="1452" spans="1:33">
      <c r="A1452">
        <v>81860</v>
      </c>
      <c r="B1452">
        <v>1</v>
      </c>
      <c r="C1452">
        <v>21</v>
      </c>
      <c r="D1452">
        <v>3</v>
      </c>
      <c r="E1452">
        <v>2</v>
      </c>
      <c r="G1452">
        <v>1</v>
      </c>
      <c r="H1452">
        <v>4</v>
      </c>
      <c r="I1452">
        <v>5</v>
      </c>
      <c r="J1452">
        <v>43</v>
      </c>
      <c r="K1452">
        <v>1.1100000000000001</v>
      </c>
      <c r="L1452">
        <v>172</v>
      </c>
      <c r="M1452">
        <v>4.45</v>
      </c>
      <c r="N1452">
        <v>51</v>
      </c>
      <c r="O1452" s="1">
        <v>1.3165116279069768</v>
      </c>
      <c r="P1452" s="2">
        <v>34.360952938000857</v>
      </c>
      <c r="Q1452" s="1">
        <v>0.88699204095769657</v>
      </c>
      <c r="R1452">
        <v>2</v>
      </c>
      <c r="U1452">
        <v>15</v>
      </c>
      <c r="V1452">
        <v>5</v>
      </c>
      <c r="W1452">
        <v>1</v>
      </c>
      <c r="X1452">
        <v>3</v>
      </c>
      <c r="Y1452">
        <v>2</v>
      </c>
      <c r="Z1452">
        <v>1</v>
      </c>
      <c r="AA1452">
        <v>3</v>
      </c>
      <c r="AB1452">
        <v>12</v>
      </c>
      <c r="AC1452">
        <v>0</v>
      </c>
      <c r="AD1452">
        <v>1</v>
      </c>
      <c r="AE1452">
        <v>2</v>
      </c>
      <c r="AG1452" s="1">
        <f t="shared" si="22"/>
        <v>0.20651162790697675</v>
      </c>
    </row>
    <row r="1453" spans="1:33">
      <c r="A1453">
        <v>81863</v>
      </c>
      <c r="B1453">
        <v>1</v>
      </c>
      <c r="C1453">
        <v>56</v>
      </c>
      <c r="D1453">
        <v>4</v>
      </c>
      <c r="E1453">
        <v>2</v>
      </c>
      <c r="G1453">
        <v>1</v>
      </c>
      <c r="H1453">
        <v>2</v>
      </c>
      <c r="I1453">
        <v>6</v>
      </c>
      <c r="J1453">
        <v>44</v>
      </c>
      <c r="K1453">
        <v>1.1399999999999999</v>
      </c>
      <c r="L1453">
        <v>152</v>
      </c>
      <c r="M1453">
        <v>3.93</v>
      </c>
      <c r="N1453">
        <v>52</v>
      </c>
      <c r="O1453" s="1">
        <v>1.3472727272727272</v>
      </c>
      <c r="P1453" s="2">
        <v>41.964177131884433</v>
      </c>
      <c r="Q1453" s="1">
        <v>1.0872536802351875</v>
      </c>
      <c r="R1453">
        <v>1</v>
      </c>
      <c r="S1453">
        <v>2</v>
      </c>
      <c r="U1453">
        <v>5</v>
      </c>
      <c r="V1453">
        <v>5</v>
      </c>
      <c r="W1453">
        <v>1</v>
      </c>
      <c r="X1453">
        <v>3</v>
      </c>
      <c r="Y1453">
        <v>3</v>
      </c>
      <c r="Z1453">
        <v>3</v>
      </c>
      <c r="AB1453">
        <v>0</v>
      </c>
      <c r="AC1453">
        <v>0</v>
      </c>
      <c r="AD1453">
        <v>1</v>
      </c>
      <c r="AE1453">
        <v>1</v>
      </c>
      <c r="AF1453">
        <v>2</v>
      </c>
      <c r="AG1453" s="1">
        <f t="shared" si="22"/>
        <v>0.20727272727272728</v>
      </c>
    </row>
    <row r="1454" spans="1:33">
      <c r="A1454">
        <v>81865</v>
      </c>
      <c r="B1454">
        <v>1</v>
      </c>
      <c r="C1454">
        <v>42</v>
      </c>
      <c r="D1454">
        <v>4</v>
      </c>
      <c r="E1454">
        <v>2</v>
      </c>
      <c r="G1454">
        <v>1</v>
      </c>
      <c r="H1454">
        <v>4</v>
      </c>
      <c r="I1454">
        <v>1</v>
      </c>
      <c r="J1454">
        <v>55</v>
      </c>
      <c r="K1454">
        <v>1.42</v>
      </c>
      <c r="L1454">
        <v>173</v>
      </c>
      <c r="M1454">
        <v>4.47</v>
      </c>
      <c r="N1454">
        <v>59</v>
      </c>
      <c r="O1454" s="1">
        <v>1.5232727272727273</v>
      </c>
      <c r="P1454" s="2">
        <v>54.595650354383679</v>
      </c>
      <c r="Q1454" s="1">
        <v>1.4095604273313602</v>
      </c>
      <c r="R1454">
        <v>2</v>
      </c>
      <c r="S1454">
        <v>2</v>
      </c>
      <c r="U1454">
        <v>14</v>
      </c>
      <c r="V1454">
        <v>4</v>
      </c>
      <c r="W1454">
        <v>2</v>
      </c>
      <c r="AA1454">
        <v>5</v>
      </c>
      <c r="AB1454">
        <v>1</v>
      </c>
      <c r="AC1454">
        <v>0</v>
      </c>
      <c r="AD1454">
        <v>1</v>
      </c>
      <c r="AE1454">
        <v>1</v>
      </c>
      <c r="AF1454">
        <v>2</v>
      </c>
      <c r="AG1454" s="1">
        <f t="shared" si="22"/>
        <v>0.1032727272727274</v>
      </c>
    </row>
    <row r="1455" spans="1:33">
      <c r="A1455">
        <v>81867</v>
      </c>
      <c r="B1455">
        <v>1</v>
      </c>
      <c r="C1455">
        <v>57</v>
      </c>
      <c r="D1455">
        <v>1</v>
      </c>
      <c r="E1455">
        <v>2</v>
      </c>
      <c r="G1455">
        <v>2</v>
      </c>
      <c r="H1455">
        <v>1</v>
      </c>
      <c r="I1455">
        <v>1</v>
      </c>
      <c r="J1455">
        <v>36</v>
      </c>
      <c r="K1455">
        <v>0.93</v>
      </c>
      <c r="L1455">
        <v>232</v>
      </c>
      <c r="M1455">
        <v>6</v>
      </c>
      <c r="N1455">
        <v>44</v>
      </c>
      <c r="O1455" s="1">
        <v>1.1366666666666667</v>
      </c>
      <c r="P1455" s="2">
        <v>34.200181987626841</v>
      </c>
      <c r="Q1455" s="1">
        <v>0.88350470134702674</v>
      </c>
      <c r="R1455">
        <v>1</v>
      </c>
      <c r="S1455">
        <v>1</v>
      </c>
      <c r="T1455">
        <v>2</v>
      </c>
      <c r="U1455">
        <v>7</v>
      </c>
      <c r="V1455">
        <v>3</v>
      </c>
      <c r="W1455">
        <v>3</v>
      </c>
      <c r="X1455">
        <v>3</v>
      </c>
      <c r="Y1455">
        <v>3</v>
      </c>
      <c r="Z1455">
        <v>3</v>
      </c>
      <c r="AA1455">
        <v>1</v>
      </c>
      <c r="AB1455">
        <v>0</v>
      </c>
      <c r="AC1455">
        <v>0</v>
      </c>
      <c r="AD1455">
        <v>1</v>
      </c>
      <c r="AE1455">
        <v>2</v>
      </c>
      <c r="AG1455" s="1">
        <f t="shared" si="22"/>
        <v>0.20666666666666667</v>
      </c>
    </row>
    <row r="1456" spans="1:33">
      <c r="A1456">
        <v>81872</v>
      </c>
      <c r="B1456">
        <v>1</v>
      </c>
      <c r="C1456">
        <v>80</v>
      </c>
      <c r="D1456">
        <v>3</v>
      </c>
      <c r="E1456">
        <v>1</v>
      </c>
      <c r="F1456">
        <v>2</v>
      </c>
      <c r="G1456">
        <v>1</v>
      </c>
      <c r="H1456">
        <v>5</v>
      </c>
      <c r="I1456">
        <v>2</v>
      </c>
      <c r="J1456">
        <v>47</v>
      </c>
      <c r="K1456">
        <v>1.22</v>
      </c>
      <c r="L1456">
        <v>117</v>
      </c>
      <c r="M1456">
        <v>3.03</v>
      </c>
      <c r="N1456">
        <v>57</v>
      </c>
      <c r="O1456" s="1">
        <v>1.4795744680851062</v>
      </c>
      <c r="P1456" s="2">
        <v>49.801299342737209</v>
      </c>
      <c r="Q1456" s="1">
        <v>1.292714578683817</v>
      </c>
      <c r="R1456">
        <v>2</v>
      </c>
      <c r="S1456">
        <v>1</v>
      </c>
      <c r="T1456">
        <v>2</v>
      </c>
      <c r="U1456">
        <v>6</v>
      </c>
      <c r="V1456">
        <v>3</v>
      </c>
      <c r="W1456">
        <v>3</v>
      </c>
      <c r="X1456">
        <v>3</v>
      </c>
      <c r="Y1456">
        <v>3</v>
      </c>
      <c r="Z1456">
        <v>3</v>
      </c>
      <c r="AB1456">
        <v>0</v>
      </c>
      <c r="AC1456">
        <v>0</v>
      </c>
      <c r="AD1456">
        <v>1</v>
      </c>
      <c r="AE1456">
        <v>1</v>
      </c>
      <c r="AF1456">
        <v>2</v>
      </c>
      <c r="AG1456" s="1">
        <f t="shared" si="22"/>
        <v>0.2595744680851062</v>
      </c>
    </row>
    <row r="1457" spans="1:33">
      <c r="A1457">
        <v>81879</v>
      </c>
      <c r="B1457">
        <v>1</v>
      </c>
      <c r="C1457">
        <v>73</v>
      </c>
      <c r="D1457">
        <v>3</v>
      </c>
      <c r="E1457">
        <v>2</v>
      </c>
      <c r="G1457">
        <v>1</v>
      </c>
      <c r="H1457">
        <v>2</v>
      </c>
      <c r="I1457">
        <v>1</v>
      </c>
      <c r="J1457">
        <v>58</v>
      </c>
      <c r="K1457">
        <v>1.5</v>
      </c>
      <c r="L1457">
        <v>154</v>
      </c>
      <c r="M1457">
        <v>3.98</v>
      </c>
      <c r="N1457">
        <v>62</v>
      </c>
      <c r="O1457" s="1">
        <v>1.603448275862069</v>
      </c>
      <c r="P1457" s="2">
        <v>61.233721302567432</v>
      </c>
      <c r="Q1457" s="1">
        <v>1.5836307233422611</v>
      </c>
      <c r="R1457">
        <v>2</v>
      </c>
      <c r="S1457">
        <v>2</v>
      </c>
      <c r="U1457">
        <v>7</v>
      </c>
      <c r="V1457">
        <v>3</v>
      </c>
      <c r="W1457">
        <v>2</v>
      </c>
      <c r="X1457">
        <v>3</v>
      </c>
      <c r="Y1457">
        <v>2</v>
      </c>
      <c r="Z1457">
        <v>1</v>
      </c>
      <c r="AA1457">
        <v>1</v>
      </c>
      <c r="AB1457">
        <v>0</v>
      </c>
      <c r="AC1457">
        <v>3</v>
      </c>
      <c r="AD1457">
        <v>1</v>
      </c>
      <c r="AE1457">
        <v>1</v>
      </c>
      <c r="AF1457">
        <v>2</v>
      </c>
      <c r="AG1457" s="1">
        <f t="shared" si="22"/>
        <v>0.10344827586206895</v>
      </c>
    </row>
    <row r="1458" spans="1:33">
      <c r="A1458">
        <v>81886</v>
      </c>
      <c r="B1458">
        <v>1</v>
      </c>
      <c r="C1458">
        <v>47</v>
      </c>
      <c r="D1458">
        <v>2</v>
      </c>
      <c r="E1458">
        <v>2</v>
      </c>
      <c r="G1458">
        <v>1</v>
      </c>
      <c r="H1458">
        <v>4</v>
      </c>
      <c r="I1458">
        <v>1</v>
      </c>
      <c r="J1458">
        <v>29</v>
      </c>
      <c r="K1458">
        <v>0.75</v>
      </c>
      <c r="L1458">
        <v>216</v>
      </c>
      <c r="M1458">
        <v>5.59</v>
      </c>
      <c r="N1458">
        <v>25</v>
      </c>
      <c r="O1458" s="1">
        <v>0.64655172413793105</v>
      </c>
      <c r="P1458" s="2">
        <v>35.175958246338034</v>
      </c>
      <c r="Q1458" s="1">
        <v>0.90972305809494913</v>
      </c>
      <c r="R1458">
        <v>2</v>
      </c>
      <c r="S1458">
        <v>2</v>
      </c>
      <c r="U1458">
        <v>15</v>
      </c>
      <c r="V1458">
        <v>3</v>
      </c>
      <c r="W1458">
        <v>2</v>
      </c>
      <c r="X1458">
        <v>3</v>
      </c>
      <c r="Y1458">
        <v>3</v>
      </c>
      <c r="Z1458">
        <v>3</v>
      </c>
      <c r="AA1458">
        <v>3</v>
      </c>
      <c r="AB1458">
        <v>1</v>
      </c>
      <c r="AC1458">
        <v>1</v>
      </c>
      <c r="AD1458">
        <v>1</v>
      </c>
      <c r="AE1458">
        <v>1</v>
      </c>
      <c r="AF1458">
        <v>2</v>
      </c>
      <c r="AG1458" s="1">
        <f t="shared" si="22"/>
        <v>-0.10344827586206895</v>
      </c>
    </row>
    <row r="1459" spans="1:33">
      <c r="A1459">
        <v>81887</v>
      </c>
      <c r="B1459">
        <v>1</v>
      </c>
      <c r="C1459">
        <v>80</v>
      </c>
      <c r="D1459">
        <v>3</v>
      </c>
      <c r="E1459">
        <v>2</v>
      </c>
      <c r="G1459">
        <v>1</v>
      </c>
      <c r="H1459">
        <v>1</v>
      </c>
      <c r="I1459">
        <v>3</v>
      </c>
      <c r="J1459">
        <v>40</v>
      </c>
      <c r="K1459">
        <v>1.03</v>
      </c>
      <c r="L1459">
        <v>155</v>
      </c>
      <c r="M1459">
        <v>4.01</v>
      </c>
      <c r="N1459">
        <v>41</v>
      </c>
      <c r="O1459" s="1">
        <v>1.0557500000000002</v>
      </c>
      <c r="P1459" s="2">
        <v>39.127056136452403</v>
      </c>
      <c r="Q1459" s="1">
        <v>1.0075216955136495</v>
      </c>
      <c r="R1459">
        <v>1</v>
      </c>
      <c r="S1459">
        <v>2</v>
      </c>
      <c r="U1459">
        <v>3</v>
      </c>
      <c r="V1459">
        <v>3</v>
      </c>
      <c r="W1459">
        <v>3</v>
      </c>
      <c r="X1459">
        <v>3</v>
      </c>
      <c r="Y1459">
        <v>3</v>
      </c>
      <c r="Z1459">
        <v>3</v>
      </c>
      <c r="AB1459">
        <v>0</v>
      </c>
      <c r="AC1459">
        <v>2</v>
      </c>
      <c r="AD1459">
        <v>2</v>
      </c>
      <c r="AE1459">
        <v>1</v>
      </c>
      <c r="AF1459">
        <v>2</v>
      </c>
      <c r="AG1459" s="1">
        <f t="shared" si="22"/>
        <v>2.5750000000000162E-2</v>
      </c>
    </row>
    <row r="1460" spans="1:33">
      <c r="A1460">
        <v>81893</v>
      </c>
      <c r="B1460">
        <v>1</v>
      </c>
      <c r="C1460">
        <v>30</v>
      </c>
      <c r="D1460">
        <v>6</v>
      </c>
      <c r="E1460">
        <v>2</v>
      </c>
      <c r="G1460">
        <v>2</v>
      </c>
      <c r="H1460">
        <v>3</v>
      </c>
      <c r="I1460">
        <v>1</v>
      </c>
      <c r="J1460">
        <v>44</v>
      </c>
      <c r="K1460">
        <v>1.1399999999999999</v>
      </c>
      <c r="L1460">
        <v>188</v>
      </c>
      <c r="M1460">
        <v>4.8600000000000003</v>
      </c>
      <c r="N1460">
        <v>42</v>
      </c>
      <c r="O1460" s="1">
        <v>1.0881818181818181</v>
      </c>
      <c r="P1460" s="2">
        <v>48.566325307556163</v>
      </c>
      <c r="Q1460" s="1">
        <v>1.2583093375139549</v>
      </c>
      <c r="R1460">
        <v>1</v>
      </c>
      <c r="U1460">
        <v>8</v>
      </c>
      <c r="V1460">
        <v>3</v>
      </c>
      <c r="W1460">
        <v>0</v>
      </c>
      <c r="X1460">
        <v>2</v>
      </c>
      <c r="Y1460">
        <v>0</v>
      </c>
      <c r="Z1460">
        <v>1</v>
      </c>
      <c r="AB1460">
        <v>0</v>
      </c>
      <c r="AC1460">
        <v>0</v>
      </c>
      <c r="AD1460">
        <v>1</v>
      </c>
      <c r="AE1460">
        <v>1</v>
      </c>
      <c r="AF1460">
        <v>1</v>
      </c>
      <c r="AG1460" s="1">
        <f t="shared" si="22"/>
        <v>-5.1818181818181763E-2</v>
      </c>
    </row>
    <row r="1461" spans="1:33">
      <c r="A1461">
        <v>81899</v>
      </c>
      <c r="B1461">
        <v>1</v>
      </c>
      <c r="C1461">
        <v>55</v>
      </c>
      <c r="D1461">
        <v>1</v>
      </c>
      <c r="E1461">
        <v>2</v>
      </c>
      <c r="G1461">
        <v>1</v>
      </c>
      <c r="H1461">
        <v>2</v>
      </c>
      <c r="I1461">
        <v>1</v>
      </c>
      <c r="J1461">
        <v>34</v>
      </c>
      <c r="K1461">
        <v>0.88</v>
      </c>
      <c r="L1461">
        <v>183</v>
      </c>
      <c r="M1461">
        <v>4.7300000000000004</v>
      </c>
      <c r="N1461">
        <v>39</v>
      </c>
      <c r="O1461" s="1">
        <v>1.0094117647058825</v>
      </c>
      <c r="P1461" s="2">
        <v>36.407101200798813</v>
      </c>
      <c r="Q1461" s="1">
        <v>0.9423014428442047</v>
      </c>
      <c r="R1461">
        <v>2</v>
      </c>
      <c r="S1461">
        <v>2</v>
      </c>
      <c r="U1461">
        <v>8</v>
      </c>
      <c r="V1461">
        <v>4</v>
      </c>
      <c r="W1461">
        <v>2</v>
      </c>
      <c r="X1461">
        <v>3</v>
      </c>
      <c r="Y1461">
        <v>3</v>
      </c>
      <c r="Z1461">
        <v>2</v>
      </c>
      <c r="AB1461">
        <v>0</v>
      </c>
      <c r="AC1461">
        <v>0</v>
      </c>
      <c r="AD1461">
        <v>1</v>
      </c>
      <c r="AE1461">
        <v>2</v>
      </c>
      <c r="AG1461" s="1">
        <f t="shared" si="22"/>
        <v>0.12941176470588245</v>
      </c>
    </row>
    <row r="1462" spans="1:33">
      <c r="A1462">
        <v>81903</v>
      </c>
      <c r="B1462">
        <v>1</v>
      </c>
      <c r="C1462">
        <v>30</v>
      </c>
      <c r="D1462">
        <v>6</v>
      </c>
      <c r="E1462">
        <v>2</v>
      </c>
      <c r="G1462">
        <v>1</v>
      </c>
      <c r="H1462">
        <v>5</v>
      </c>
      <c r="I1462">
        <v>3</v>
      </c>
      <c r="J1462">
        <v>45</v>
      </c>
      <c r="K1462">
        <v>1.1599999999999999</v>
      </c>
      <c r="L1462">
        <v>287</v>
      </c>
      <c r="M1462">
        <v>7.42</v>
      </c>
      <c r="N1462">
        <v>47</v>
      </c>
      <c r="O1462" s="1">
        <v>1.2115555555555555</v>
      </c>
      <c r="P1462" s="2">
        <v>45.106691244745704</v>
      </c>
      <c r="Q1462" s="1">
        <v>1.1627502631978892</v>
      </c>
      <c r="R1462">
        <v>2</v>
      </c>
      <c r="U1462">
        <v>14</v>
      </c>
      <c r="V1462">
        <v>4</v>
      </c>
      <c r="W1462">
        <v>2</v>
      </c>
      <c r="AA1462">
        <v>0</v>
      </c>
      <c r="AB1462">
        <v>0</v>
      </c>
      <c r="AC1462">
        <v>1</v>
      </c>
      <c r="AD1462">
        <v>1</v>
      </c>
      <c r="AE1462">
        <v>1</v>
      </c>
      <c r="AF1462">
        <v>1</v>
      </c>
      <c r="AG1462" s="1">
        <f t="shared" si="22"/>
        <v>5.1555555555555577E-2</v>
      </c>
    </row>
    <row r="1463" spans="1:33">
      <c r="A1463">
        <v>81910</v>
      </c>
      <c r="B1463">
        <v>1</v>
      </c>
      <c r="C1463">
        <v>30</v>
      </c>
      <c r="D1463">
        <v>1</v>
      </c>
      <c r="E1463">
        <v>2</v>
      </c>
      <c r="G1463">
        <v>1</v>
      </c>
      <c r="H1463">
        <v>2</v>
      </c>
      <c r="I1463">
        <v>1</v>
      </c>
      <c r="J1463">
        <v>34</v>
      </c>
      <c r="K1463">
        <v>0.88</v>
      </c>
      <c r="L1463">
        <v>343</v>
      </c>
      <c r="M1463">
        <v>8.8699999999999992</v>
      </c>
      <c r="N1463">
        <v>30</v>
      </c>
      <c r="O1463" s="1">
        <v>0.77647058823529402</v>
      </c>
      <c r="P1463" s="2">
        <v>31.935891095181503</v>
      </c>
      <c r="Q1463" s="1">
        <v>0.82657600481646243</v>
      </c>
      <c r="R1463">
        <v>1</v>
      </c>
      <c r="U1463">
        <v>9</v>
      </c>
      <c r="V1463">
        <v>3</v>
      </c>
      <c r="W1463">
        <v>0</v>
      </c>
      <c r="X1463">
        <v>3</v>
      </c>
      <c r="Y1463">
        <v>3</v>
      </c>
      <c r="Z1463">
        <v>0</v>
      </c>
      <c r="AA1463">
        <v>3</v>
      </c>
      <c r="AB1463">
        <v>3</v>
      </c>
      <c r="AC1463">
        <v>0</v>
      </c>
      <c r="AD1463">
        <v>1</v>
      </c>
      <c r="AE1463">
        <v>2</v>
      </c>
      <c r="AG1463" s="1">
        <f t="shared" si="22"/>
        <v>-0.10352941176470598</v>
      </c>
    </row>
    <row r="1464" spans="1:33">
      <c r="A1464">
        <v>81920</v>
      </c>
      <c r="B1464">
        <v>1</v>
      </c>
      <c r="C1464">
        <v>50</v>
      </c>
      <c r="D1464">
        <v>3</v>
      </c>
      <c r="E1464">
        <v>2</v>
      </c>
      <c r="G1464">
        <v>1</v>
      </c>
      <c r="H1464">
        <v>5</v>
      </c>
      <c r="I1464">
        <v>1</v>
      </c>
      <c r="J1464">
        <v>54</v>
      </c>
      <c r="K1464">
        <v>1.4</v>
      </c>
      <c r="L1464">
        <v>277</v>
      </c>
      <c r="M1464">
        <v>7.16</v>
      </c>
      <c r="N1464">
        <v>51</v>
      </c>
      <c r="O1464" s="1">
        <v>1.322222222222222</v>
      </c>
      <c r="P1464" s="2">
        <v>53.483591777141868</v>
      </c>
      <c r="Q1464" s="1">
        <v>1.3866116386666409</v>
      </c>
      <c r="R1464">
        <v>2</v>
      </c>
      <c r="S1464">
        <v>2</v>
      </c>
      <c r="U1464">
        <v>15</v>
      </c>
      <c r="V1464">
        <v>4</v>
      </c>
      <c r="W1464">
        <v>0</v>
      </c>
      <c r="X1464">
        <v>3</v>
      </c>
      <c r="Y1464">
        <v>2</v>
      </c>
      <c r="Z1464">
        <v>1</v>
      </c>
      <c r="AA1464">
        <v>5</v>
      </c>
      <c r="AB1464">
        <v>60</v>
      </c>
      <c r="AC1464">
        <v>0</v>
      </c>
      <c r="AD1464">
        <v>1</v>
      </c>
      <c r="AE1464">
        <v>1</v>
      </c>
      <c r="AF1464">
        <v>2</v>
      </c>
      <c r="AG1464" s="1">
        <f t="shared" si="22"/>
        <v>-7.7777777777777946E-2</v>
      </c>
    </row>
    <row r="1465" spans="1:33">
      <c r="A1465">
        <v>81923</v>
      </c>
      <c r="B1465">
        <v>1</v>
      </c>
      <c r="C1465">
        <v>35</v>
      </c>
      <c r="D1465">
        <v>4</v>
      </c>
      <c r="E1465">
        <v>2</v>
      </c>
      <c r="G1465">
        <v>1</v>
      </c>
      <c r="H1465">
        <v>3</v>
      </c>
      <c r="I1465">
        <v>6</v>
      </c>
      <c r="J1465">
        <v>52</v>
      </c>
      <c r="K1465">
        <v>1.34</v>
      </c>
      <c r="L1465">
        <v>160</v>
      </c>
      <c r="M1465">
        <v>4.1399999999999997</v>
      </c>
      <c r="N1465">
        <v>62</v>
      </c>
      <c r="O1465" s="1">
        <v>1.5976923076923077</v>
      </c>
      <c r="P1465" s="2">
        <v>52.599278738706566</v>
      </c>
      <c r="Q1465" s="1">
        <v>1.3554429521128231</v>
      </c>
      <c r="R1465">
        <v>1</v>
      </c>
      <c r="U1465">
        <v>7</v>
      </c>
      <c r="V1465">
        <v>5</v>
      </c>
      <c r="W1465">
        <v>3</v>
      </c>
      <c r="X1465">
        <v>3</v>
      </c>
      <c r="Y1465">
        <v>3</v>
      </c>
      <c r="Z1465">
        <v>3</v>
      </c>
      <c r="AA1465">
        <v>4</v>
      </c>
      <c r="AB1465">
        <v>10</v>
      </c>
      <c r="AC1465">
        <v>3</v>
      </c>
      <c r="AD1465">
        <v>1</v>
      </c>
      <c r="AE1465">
        <v>2</v>
      </c>
      <c r="AG1465" s="1">
        <f t="shared" si="22"/>
        <v>0.25769230769230766</v>
      </c>
    </row>
    <row r="1466" spans="1:33">
      <c r="A1466">
        <v>81925</v>
      </c>
      <c r="B1466">
        <v>1</v>
      </c>
      <c r="C1466">
        <v>23</v>
      </c>
      <c r="D1466">
        <v>6</v>
      </c>
      <c r="E1466">
        <v>2</v>
      </c>
      <c r="G1466">
        <v>2</v>
      </c>
      <c r="H1466">
        <v>4</v>
      </c>
      <c r="I1466">
        <v>5</v>
      </c>
      <c r="J1466">
        <v>45</v>
      </c>
      <c r="K1466">
        <v>1.1599999999999999</v>
      </c>
      <c r="L1466">
        <v>177</v>
      </c>
      <c r="M1466">
        <v>4.58</v>
      </c>
      <c r="N1466">
        <v>42</v>
      </c>
      <c r="O1466" s="1">
        <v>1.0826666666666667</v>
      </c>
      <c r="P1466" s="2">
        <v>45.758521963706478</v>
      </c>
      <c r="Q1466" s="1">
        <v>1.1795530106199892</v>
      </c>
      <c r="R1466">
        <v>1</v>
      </c>
      <c r="U1466">
        <v>8</v>
      </c>
      <c r="V1466">
        <v>3</v>
      </c>
      <c r="W1466">
        <v>3</v>
      </c>
      <c r="X1466">
        <v>3</v>
      </c>
      <c r="Y1466">
        <v>3</v>
      </c>
      <c r="Z1466">
        <v>2</v>
      </c>
      <c r="AA1466">
        <v>2</v>
      </c>
      <c r="AB1466">
        <v>8</v>
      </c>
      <c r="AC1466">
        <v>0</v>
      </c>
      <c r="AD1466">
        <v>1</v>
      </c>
      <c r="AE1466">
        <v>2</v>
      </c>
      <c r="AG1466" s="1">
        <f t="shared" si="22"/>
        <v>-7.7333333333333254E-2</v>
      </c>
    </row>
    <row r="1467" spans="1:33">
      <c r="A1467">
        <v>81942</v>
      </c>
      <c r="B1467">
        <v>1</v>
      </c>
      <c r="C1467">
        <v>22</v>
      </c>
      <c r="D1467">
        <v>3</v>
      </c>
      <c r="E1467">
        <v>2</v>
      </c>
      <c r="G1467">
        <v>1</v>
      </c>
      <c r="H1467">
        <v>1</v>
      </c>
      <c r="I1467">
        <v>1</v>
      </c>
      <c r="J1467">
        <v>48</v>
      </c>
      <c r="K1467">
        <v>1.24</v>
      </c>
      <c r="L1467">
        <v>121</v>
      </c>
      <c r="M1467">
        <v>3.13</v>
      </c>
      <c r="N1467">
        <v>58</v>
      </c>
      <c r="O1467" s="1">
        <v>1.4983333333333333</v>
      </c>
      <c r="P1467" s="2">
        <v>49.814953914574822</v>
      </c>
      <c r="Q1467" s="1">
        <v>1.2868863094598495</v>
      </c>
      <c r="R1467">
        <v>2</v>
      </c>
      <c r="U1467">
        <v>6</v>
      </c>
      <c r="V1467">
        <v>3</v>
      </c>
      <c r="W1467">
        <v>3</v>
      </c>
      <c r="X1467">
        <v>3</v>
      </c>
      <c r="Y1467">
        <v>3</v>
      </c>
      <c r="Z1467">
        <v>3</v>
      </c>
      <c r="AA1467">
        <v>2</v>
      </c>
      <c r="AB1467">
        <v>0</v>
      </c>
      <c r="AC1467">
        <v>0</v>
      </c>
      <c r="AD1467">
        <v>1</v>
      </c>
      <c r="AE1467">
        <v>1</v>
      </c>
      <c r="AF1467">
        <v>2</v>
      </c>
      <c r="AG1467" s="1">
        <f t="shared" si="22"/>
        <v>0.2583333333333333</v>
      </c>
    </row>
    <row r="1468" spans="1:33">
      <c r="A1468">
        <v>81949</v>
      </c>
      <c r="B1468">
        <v>1</v>
      </c>
      <c r="C1468">
        <v>47</v>
      </c>
      <c r="D1468">
        <v>2</v>
      </c>
      <c r="E1468">
        <v>2</v>
      </c>
      <c r="G1468">
        <v>2</v>
      </c>
      <c r="H1468">
        <v>4</v>
      </c>
      <c r="I1468">
        <v>1</v>
      </c>
      <c r="J1468">
        <v>53</v>
      </c>
      <c r="K1468">
        <v>1.37</v>
      </c>
      <c r="L1468">
        <v>221</v>
      </c>
      <c r="M1468">
        <v>5.72</v>
      </c>
      <c r="N1468">
        <v>47</v>
      </c>
      <c r="O1468" s="1">
        <v>1.2149056603773585</v>
      </c>
      <c r="P1468" s="2">
        <v>58.634450125217434</v>
      </c>
      <c r="Q1468" s="1">
        <v>1.5156452202178847</v>
      </c>
      <c r="R1468">
        <v>1</v>
      </c>
      <c r="S1468">
        <v>2</v>
      </c>
      <c r="U1468">
        <v>14</v>
      </c>
      <c r="V1468">
        <v>2</v>
      </c>
      <c r="W1468">
        <v>2</v>
      </c>
      <c r="X1468">
        <v>3</v>
      </c>
      <c r="Y1468">
        <v>2</v>
      </c>
      <c r="Z1468">
        <v>2</v>
      </c>
      <c r="AB1468">
        <v>0</v>
      </c>
      <c r="AC1468">
        <v>4</v>
      </c>
      <c r="AD1468">
        <v>1</v>
      </c>
      <c r="AE1468">
        <v>2</v>
      </c>
      <c r="AG1468" s="1">
        <f t="shared" si="22"/>
        <v>-0.15509433962264163</v>
      </c>
    </row>
    <row r="1469" spans="1:33">
      <c r="A1469">
        <v>81950</v>
      </c>
      <c r="B1469">
        <v>1</v>
      </c>
      <c r="C1469">
        <v>52</v>
      </c>
      <c r="D1469">
        <v>4</v>
      </c>
      <c r="E1469">
        <v>1</v>
      </c>
      <c r="F1469">
        <v>2</v>
      </c>
      <c r="G1469">
        <v>1</v>
      </c>
      <c r="H1469">
        <v>4</v>
      </c>
      <c r="I1469">
        <v>5</v>
      </c>
      <c r="J1469">
        <v>50</v>
      </c>
      <c r="K1469">
        <v>1.29</v>
      </c>
      <c r="L1469">
        <v>234</v>
      </c>
      <c r="M1469">
        <v>6.05</v>
      </c>
      <c r="N1469">
        <v>59</v>
      </c>
      <c r="O1469" s="1">
        <v>1.5222</v>
      </c>
      <c r="P1469" s="2">
        <v>55.242875003271195</v>
      </c>
      <c r="Q1469" s="1">
        <v>1.4252661750843969</v>
      </c>
      <c r="R1469">
        <v>2</v>
      </c>
      <c r="S1469">
        <v>1</v>
      </c>
      <c r="T1469">
        <v>2</v>
      </c>
      <c r="U1469">
        <v>9</v>
      </c>
      <c r="V1469">
        <v>2</v>
      </c>
      <c r="W1469">
        <v>0</v>
      </c>
      <c r="AA1469">
        <v>4</v>
      </c>
      <c r="AB1469">
        <v>0</v>
      </c>
      <c r="AC1469">
        <v>0</v>
      </c>
      <c r="AD1469">
        <v>1</v>
      </c>
      <c r="AE1469">
        <v>2</v>
      </c>
      <c r="AG1469" s="1">
        <f t="shared" si="22"/>
        <v>0.23219999999999996</v>
      </c>
    </row>
    <row r="1470" spans="1:33">
      <c r="A1470">
        <v>81952</v>
      </c>
      <c r="B1470">
        <v>1</v>
      </c>
      <c r="C1470">
        <v>56</v>
      </c>
      <c r="D1470">
        <v>7</v>
      </c>
      <c r="E1470">
        <v>2</v>
      </c>
      <c r="G1470">
        <v>1</v>
      </c>
      <c r="H1470">
        <v>5</v>
      </c>
      <c r="I1470">
        <v>1</v>
      </c>
      <c r="J1470">
        <v>46</v>
      </c>
      <c r="K1470">
        <v>1.19</v>
      </c>
      <c r="L1470">
        <v>152</v>
      </c>
      <c r="M1470">
        <v>3.93</v>
      </c>
      <c r="N1470">
        <v>45</v>
      </c>
      <c r="O1470" s="1">
        <v>1.1641304347826087</v>
      </c>
      <c r="P1470" s="2">
        <v>49.744898214468563</v>
      </c>
      <c r="Q1470" s="1">
        <v>1.2868788885916866</v>
      </c>
      <c r="R1470">
        <v>1</v>
      </c>
      <c r="S1470">
        <v>1</v>
      </c>
      <c r="T1470">
        <v>2</v>
      </c>
      <c r="U1470">
        <v>10</v>
      </c>
      <c r="V1470">
        <v>3</v>
      </c>
      <c r="W1470">
        <v>3</v>
      </c>
      <c r="X1470">
        <v>3</v>
      </c>
      <c r="Y1470">
        <v>2</v>
      </c>
      <c r="Z1470">
        <v>2</v>
      </c>
      <c r="AA1470">
        <v>2</v>
      </c>
      <c r="AB1470">
        <v>0</v>
      </c>
      <c r="AC1470">
        <v>0</v>
      </c>
      <c r="AD1470">
        <v>1</v>
      </c>
      <c r="AE1470">
        <v>1</v>
      </c>
      <c r="AF1470">
        <v>2</v>
      </c>
      <c r="AG1470" s="1">
        <f t="shared" si="22"/>
        <v>-2.5869565217391255E-2</v>
      </c>
    </row>
    <row r="1471" spans="1:33">
      <c r="A1471">
        <v>81954</v>
      </c>
      <c r="B1471">
        <v>1</v>
      </c>
      <c r="C1471">
        <v>23</v>
      </c>
      <c r="D1471">
        <v>3</v>
      </c>
      <c r="E1471">
        <v>2</v>
      </c>
      <c r="G1471">
        <v>1</v>
      </c>
      <c r="H1471">
        <v>3</v>
      </c>
      <c r="I1471">
        <v>1</v>
      </c>
      <c r="J1471">
        <v>50</v>
      </c>
      <c r="K1471">
        <v>1.29</v>
      </c>
      <c r="L1471">
        <v>125</v>
      </c>
      <c r="M1471">
        <v>3.23</v>
      </c>
      <c r="N1471">
        <v>46</v>
      </c>
      <c r="O1471" s="1">
        <v>1.1868000000000001</v>
      </c>
      <c r="P1471" s="2">
        <v>54.978820247066594</v>
      </c>
      <c r="Q1471" s="1">
        <v>1.4184535623743182</v>
      </c>
      <c r="R1471">
        <v>2</v>
      </c>
      <c r="U1471">
        <v>14</v>
      </c>
      <c r="V1471">
        <v>4</v>
      </c>
      <c r="W1471">
        <v>2</v>
      </c>
      <c r="X1471">
        <v>3</v>
      </c>
      <c r="Y1471">
        <v>3</v>
      </c>
      <c r="Z1471">
        <v>2</v>
      </c>
      <c r="AA1471">
        <v>1</v>
      </c>
      <c r="AB1471">
        <v>0</v>
      </c>
      <c r="AC1471">
        <v>15</v>
      </c>
      <c r="AD1471">
        <v>1</v>
      </c>
      <c r="AE1471">
        <v>1</v>
      </c>
      <c r="AF1471">
        <v>2</v>
      </c>
      <c r="AG1471" s="1">
        <f t="shared" si="22"/>
        <v>-0.10319999999999996</v>
      </c>
    </row>
    <row r="1472" spans="1:33">
      <c r="A1472">
        <v>81955</v>
      </c>
      <c r="B1472">
        <v>1</v>
      </c>
      <c r="C1472">
        <v>26</v>
      </c>
      <c r="D1472">
        <v>4</v>
      </c>
      <c r="E1472">
        <v>2</v>
      </c>
      <c r="G1472">
        <v>1</v>
      </c>
      <c r="H1472">
        <v>5</v>
      </c>
      <c r="I1472">
        <v>5</v>
      </c>
      <c r="J1472">
        <v>56</v>
      </c>
      <c r="K1472">
        <v>1.45</v>
      </c>
      <c r="L1472">
        <v>185</v>
      </c>
      <c r="M1472">
        <v>4.78</v>
      </c>
      <c r="N1472">
        <v>53</v>
      </c>
      <c r="O1472" s="1">
        <v>1.3723214285714285</v>
      </c>
      <c r="P1472" s="2">
        <v>55.029047597820586</v>
      </c>
      <c r="Q1472" s="1">
        <v>1.4248592681578545</v>
      </c>
      <c r="R1472">
        <v>2</v>
      </c>
      <c r="U1472">
        <v>9</v>
      </c>
      <c r="V1472">
        <v>4</v>
      </c>
      <c r="W1472">
        <v>2</v>
      </c>
      <c r="AA1472">
        <v>12</v>
      </c>
      <c r="AB1472">
        <v>3</v>
      </c>
      <c r="AC1472">
        <v>0</v>
      </c>
      <c r="AD1472">
        <v>1</v>
      </c>
      <c r="AE1472">
        <v>1</v>
      </c>
      <c r="AF1472">
        <v>2</v>
      </c>
      <c r="AG1472" s="1">
        <f t="shared" si="22"/>
        <v>-7.7678571428571486E-2</v>
      </c>
    </row>
    <row r="1473" spans="1:33">
      <c r="A1473">
        <v>81957</v>
      </c>
      <c r="B1473">
        <v>1</v>
      </c>
      <c r="C1473">
        <v>49</v>
      </c>
      <c r="D1473">
        <v>4</v>
      </c>
      <c r="E1473">
        <v>2</v>
      </c>
      <c r="G1473">
        <v>1</v>
      </c>
      <c r="H1473">
        <v>3</v>
      </c>
      <c r="I1473">
        <v>1</v>
      </c>
      <c r="J1473">
        <v>40</v>
      </c>
      <c r="K1473">
        <v>1.03</v>
      </c>
      <c r="L1473">
        <v>223</v>
      </c>
      <c r="M1473">
        <v>5.77</v>
      </c>
      <c r="N1473">
        <v>42</v>
      </c>
      <c r="O1473" s="1">
        <v>1.0814999999999999</v>
      </c>
      <c r="P1473" s="2">
        <v>43.743909206351923</v>
      </c>
      <c r="Q1473" s="1">
        <v>1.1264056620635621</v>
      </c>
      <c r="R1473">
        <v>2</v>
      </c>
      <c r="S1473">
        <v>2</v>
      </c>
      <c r="U1473">
        <v>10</v>
      </c>
      <c r="V1473">
        <v>1</v>
      </c>
      <c r="W1473">
        <v>3</v>
      </c>
      <c r="X1473">
        <v>3</v>
      </c>
      <c r="Y1473">
        <v>3</v>
      </c>
      <c r="Z1473">
        <v>3</v>
      </c>
      <c r="AA1473">
        <v>1</v>
      </c>
      <c r="AB1473">
        <v>0</v>
      </c>
      <c r="AC1473">
        <v>0</v>
      </c>
      <c r="AD1473">
        <v>1</v>
      </c>
      <c r="AE1473">
        <v>1</v>
      </c>
      <c r="AF1473">
        <v>2</v>
      </c>
      <c r="AG1473" s="1">
        <f t="shared" si="22"/>
        <v>5.1499999999999879E-2</v>
      </c>
    </row>
    <row r="1474" spans="1:33">
      <c r="A1474">
        <v>81959</v>
      </c>
      <c r="B1474">
        <v>1</v>
      </c>
      <c r="C1474">
        <v>77</v>
      </c>
      <c r="D1474">
        <v>3</v>
      </c>
      <c r="E1474">
        <v>1</v>
      </c>
      <c r="F1474">
        <v>2</v>
      </c>
      <c r="G1474">
        <v>1</v>
      </c>
      <c r="H1474">
        <v>5</v>
      </c>
      <c r="I1474">
        <v>1</v>
      </c>
      <c r="J1474">
        <v>41</v>
      </c>
      <c r="K1474">
        <v>1.06</v>
      </c>
      <c r="L1474">
        <v>175</v>
      </c>
      <c r="M1474">
        <v>4.53</v>
      </c>
      <c r="N1474">
        <v>40</v>
      </c>
      <c r="O1474" s="1">
        <v>1.0341463414634147</v>
      </c>
      <c r="P1474" s="2">
        <v>37.932286931760778</v>
      </c>
      <c r="Q1474" s="1">
        <v>0.98068839384552264</v>
      </c>
      <c r="R1474">
        <v>2</v>
      </c>
      <c r="S1474">
        <v>2</v>
      </c>
      <c r="U1474">
        <v>15</v>
      </c>
      <c r="V1474">
        <v>3</v>
      </c>
      <c r="W1474">
        <v>0</v>
      </c>
      <c r="X1474">
        <v>3</v>
      </c>
      <c r="Y1474">
        <v>3</v>
      </c>
      <c r="Z1474">
        <v>2</v>
      </c>
      <c r="AB1474">
        <v>0</v>
      </c>
      <c r="AC1474">
        <v>1</v>
      </c>
      <c r="AD1474">
        <v>1</v>
      </c>
      <c r="AE1474">
        <v>1</v>
      </c>
      <c r="AF1474">
        <v>2</v>
      </c>
      <c r="AG1474" s="1">
        <f t="shared" si="22"/>
        <v>-2.5853658536585389E-2</v>
      </c>
    </row>
    <row r="1475" spans="1:33">
      <c r="A1475">
        <v>81965</v>
      </c>
      <c r="B1475">
        <v>1</v>
      </c>
      <c r="C1475">
        <v>42</v>
      </c>
      <c r="D1475">
        <v>3</v>
      </c>
      <c r="E1475">
        <v>2</v>
      </c>
      <c r="G1475">
        <v>1</v>
      </c>
      <c r="H1475">
        <v>4</v>
      </c>
      <c r="I1475">
        <v>1</v>
      </c>
      <c r="J1475">
        <v>38</v>
      </c>
      <c r="K1475">
        <v>0.98</v>
      </c>
      <c r="L1475">
        <v>230</v>
      </c>
      <c r="M1475">
        <v>5.95</v>
      </c>
      <c r="N1475">
        <v>48</v>
      </c>
      <c r="O1475" s="1">
        <v>1.2378947368421052</v>
      </c>
      <c r="P1475" s="2">
        <v>44.822162747482942</v>
      </c>
      <c r="Q1475" s="1">
        <v>1.1559399866456126</v>
      </c>
      <c r="R1475">
        <v>2</v>
      </c>
      <c r="S1475">
        <v>2</v>
      </c>
      <c r="U1475">
        <v>5</v>
      </c>
      <c r="V1475">
        <v>2</v>
      </c>
      <c r="W1475">
        <v>3</v>
      </c>
      <c r="X1475">
        <v>3</v>
      </c>
      <c r="Y1475">
        <v>1</v>
      </c>
      <c r="Z1475">
        <v>3</v>
      </c>
      <c r="AB1475">
        <v>0</v>
      </c>
      <c r="AC1475">
        <v>4</v>
      </c>
      <c r="AD1475">
        <v>1</v>
      </c>
      <c r="AE1475">
        <v>2</v>
      </c>
      <c r="AG1475" s="1">
        <f t="shared" ref="AG1475:AG1538" si="23">O:O-K:K</f>
        <v>0.25789473684210518</v>
      </c>
    </row>
    <row r="1476" spans="1:33">
      <c r="A1476">
        <v>81969</v>
      </c>
      <c r="B1476">
        <v>1</v>
      </c>
      <c r="C1476">
        <v>58</v>
      </c>
      <c r="D1476">
        <v>6</v>
      </c>
      <c r="E1476">
        <v>2</v>
      </c>
      <c r="G1476">
        <v>2</v>
      </c>
      <c r="H1476">
        <v>3</v>
      </c>
      <c r="I1476">
        <v>1</v>
      </c>
      <c r="J1476">
        <v>52</v>
      </c>
      <c r="K1476">
        <v>1.34</v>
      </c>
      <c r="L1476">
        <v>247</v>
      </c>
      <c r="M1476">
        <v>6.39</v>
      </c>
      <c r="N1476">
        <v>49</v>
      </c>
      <c r="O1476" s="1">
        <v>1.262692307692308</v>
      </c>
      <c r="P1476" s="2">
        <v>50.051129374547173</v>
      </c>
      <c r="Q1476" s="1">
        <v>1.289779103113331</v>
      </c>
      <c r="R1476">
        <v>1</v>
      </c>
      <c r="S1476">
        <v>2</v>
      </c>
      <c r="U1476">
        <v>7</v>
      </c>
      <c r="V1476">
        <v>2</v>
      </c>
      <c r="W1476">
        <v>0</v>
      </c>
      <c r="X1476">
        <v>0</v>
      </c>
      <c r="Y1476">
        <v>0</v>
      </c>
      <c r="Z1476">
        <v>0</v>
      </c>
      <c r="AA1476">
        <v>4</v>
      </c>
      <c r="AB1476">
        <v>0</v>
      </c>
      <c r="AC1476">
        <v>0</v>
      </c>
      <c r="AD1476">
        <v>1</v>
      </c>
      <c r="AE1476">
        <v>2</v>
      </c>
      <c r="AG1476" s="1">
        <f t="shared" si="23"/>
        <v>-7.7307692307692077E-2</v>
      </c>
    </row>
    <row r="1477" spans="1:33">
      <c r="A1477">
        <v>81971</v>
      </c>
      <c r="B1477">
        <v>1</v>
      </c>
      <c r="C1477">
        <v>30</v>
      </c>
      <c r="D1477">
        <v>3</v>
      </c>
      <c r="E1477">
        <v>2</v>
      </c>
      <c r="G1477">
        <v>1</v>
      </c>
      <c r="H1477">
        <v>3</v>
      </c>
      <c r="I1477">
        <v>6</v>
      </c>
      <c r="J1477">
        <v>41</v>
      </c>
      <c r="K1477">
        <v>1.06</v>
      </c>
      <c r="L1477">
        <v>167</v>
      </c>
      <c r="M1477">
        <v>4.32</v>
      </c>
      <c r="N1477">
        <v>42</v>
      </c>
      <c r="O1477" s="1">
        <v>1.0858536585365854</v>
      </c>
      <c r="P1477" s="2">
        <v>47.673091502139123</v>
      </c>
      <c r="Q1477" s="1">
        <v>1.2325238290796945</v>
      </c>
      <c r="R1477">
        <v>2</v>
      </c>
      <c r="U1477">
        <v>8</v>
      </c>
      <c r="V1477">
        <v>5</v>
      </c>
      <c r="W1477">
        <v>2</v>
      </c>
      <c r="AA1477">
        <v>14</v>
      </c>
      <c r="AB1477">
        <v>0</v>
      </c>
      <c r="AC1477">
        <v>0</v>
      </c>
      <c r="AD1477">
        <v>1</v>
      </c>
      <c r="AE1477">
        <v>1</v>
      </c>
      <c r="AF1477">
        <v>2</v>
      </c>
      <c r="AG1477" s="1">
        <f t="shared" si="23"/>
        <v>2.5853658536585389E-2</v>
      </c>
    </row>
    <row r="1478" spans="1:33">
      <c r="A1478">
        <v>81974</v>
      </c>
      <c r="B1478">
        <v>1</v>
      </c>
      <c r="C1478">
        <v>41</v>
      </c>
      <c r="D1478">
        <v>3</v>
      </c>
      <c r="E1478">
        <v>2</v>
      </c>
      <c r="G1478">
        <v>1</v>
      </c>
      <c r="H1478">
        <v>5</v>
      </c>
      <c r="I1478">
        <v>1</v>
      </c>
      <c r="J1478">
        <v>69</v>
      </c>
      <c r="K1478">
        <v>1.78</v>
      </c>
      <c r="L1478">
        <v>187</v>
      </c>
      <c r="M1478">
        <v>4.84</v>
      </c>
      <c r="N1478">
        <v>70</v>
      </c>
      <c r="O1478" s="1">
        <v>1.8057971014492755</v>
      </c>
      <c r="P1478" s="2">
        <v>69.690697696308618</v>
      </c>
      <c r="Q1478" s="1">
        <v>1.7978179985424543</v>
      </c>
      <c r="R1478">
        <v>2</v>
      </c>
      <c r="S1478">
        <v>2</v>
      </c>
      <c r="U1478">
        <v>15</v>
      </c>
      <c r="V1478">
        <v>3</v>
      </c>
      <c r="W1478">
        <v>0</v>
      </c>
      <c r="AA1478">
        <v>2</v>
      </c>
      <c r="AB1478">
        <v>0</v>
      </c>
      <c r="AC1478">
        <v>0</v>
      </c>
      <c r="AD1478">
        <v>1</v>
      </c>
      <c r="AE1478">
        <v>1</v>
      </c>
      <c r="AF1478">
        <v>2</v>
      </c>
      <c r="AG1478" s="1">
        <f t="shared" si="23"/>
        <v>2.5797101449275495E-2</v>
      </c>
    </row>
    <row r="1479" spans="1:33">
      <c r="A1479">
        <v>81979</v>
      </c>
      <c r="B1479">
        <v>1</v>
      </c>
      <c r="C1479">
        <v>53</v>
      </c>
      <c r="D1479">
        <v>4</v>
      </c>
      <c r="E1479">
        <v>2</v>
      </c>
      <c r="G1479">
        <v>1</v>
      </c>
      <c r="H1479">
        <v>3</v>
      </c>
      <c r="I1479">
        <v>1</v>
      </c>
      <c r="J1479">
        <v>46</v>
      </c>
      <c r="K1479">
        <v>1.19</v>
      </c>
      <c r="L1479">
        <v>176</v>
      </c>
      <c r="M1479">
        <v>4.55</v>
      </c>
      <c r="N1479">
        <v>52</v>
      </c>
      <c r="O1479" s="1">
        <v>1.3452173913043477</v>
      </c>
      <c r="P1479" s="2">
        <v>48.555294598959961</v>
      </c>
      <c r="Q1479" s="1">
        <v>1.2561043602774424</v>
      </c>
      <c r="R1479">
        <v>2</v>
      </c>
      <c r="S1479">
        <v>2</v>
      </c>
      <c r="U1479">
        <v>15</v>
      </c>
      <c r="V1479">
        <v>3</v>
      </c>
      <c r="W1479">
        <v>1</v>
      </c>
      <c r="X1479">
        <v>3</v>
      </c>
      <c r="Y1479">
        <v>3</v>
      </c>
      <c r="Z1479">
        <v>2</v>
      </c>
      <c r="AA1479">
        <v>0</v>
      </c>
      <c r="AB1479">
        <v>10</v>
      </c>
      <c r="AC1479">
        <v>0</v>
      </c>
      <c r="AD1479">
        <v>2</v>
      </c>
      <c r="AE1479">
        <v>1</v>
      </c>
      <c r="AF1479">
        <v>2</v>
      </c>
      <c r="AG1479" s="1">
        <f t="shared" si="23"/>
        <v>0.15521739130434775</v>
      </c>
    </row>
    <row r="1480" spans="1:33">
      <c r="A1480">
        <v>81980</v>
      </c>
      <c r="B1480">
        <v>1</v>
      </c>
      <c r="C1480">
        <v>38</v>
      </c>
      <c r="D1480">
        <v>3</v>
      </c>
      <c r="E1480">
        <v>2</v>
      </c>
      <c r="G1480">
        <v>1</v>
      </c>
      <c r="H1480">
        <v>5</v>
      </c>
      <c r="I1480">
        <v>6</v>
      </c>
      <c r="J1480">
        <v>38</v>
      </c>
      <c r="K1480">
        <v>0.98</v>
      </c>
      <c r="L1480">
        <v>206</v>
      </c>
      <c r="M1480">
        <v>5.33</v>
      </c>
      <c r="N1480">
        <v>45</v>
      </c>
      <c r="O1480" s="1">
        <v>1.1605263157894736</v>
      </c>
      <c r="P1480" s="2">
        <v>40.363794049762909</v>
      </c>
      <c r="Q1480" s="1">
        <v>1.0409610044412541</v>
      </c>
      <c r="R1480">
        <v>2</v>
      </c>
      <c r="U1480">
        <v>15</v>
      </c>
      <c r="V1480">
        <v>2</v>
      </c>
      <c r="W1480">
        <v>3</v>
      </c>
      <c r="X1480">
        <v>3</v>
      </c>
      <c r="Y1480">
        <v>3</v>
      </c>
      <c r="Z1480">
        <v>3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2</v>
      </c>
      <c r="AG1480" s="1">
        <f t="shared" si="23"/>
        <v>0.18052631578947365</v>
      </c>
    </row>
    <row r="1481" spans="1:33">
      <c r="A1481">
        <v>81985</v>
      </c>
      <c r="B1481">
        <v>1</v>
      </c>
      <c r="C1481">
        <v>21</v>
      </c>
      <c r="D1481">
        <v>3</v>
      </c>
      <c r="E1481">
        <v>2</v>
      </c>
      <c r="G1481">
        <v>1</v>
      </c>
      <c r="H1481">
        <v>4</v>
      </c>
      <c r="I1481">
        <v>5</v>
      </c>
      <c r="J1481">
        <v>54</v>
      </c>
      <c r="K1481">
        <v>1.4</v>
      </c>
      <c r="L1481">
        <v>141</v>
      </c>
      <c r="M1481">
        <v>3.65</v>
      </c>
      <c r="N1481">
        <v>62</v>
      </c>
      <c r="O1481" s="1">
        <v>1.6074074074074074</v>
      </c>
      <c r="P1481" s="2">
        <v>56.002572758959317</v>
      </c>
      <c r="Q1481" s="1">
        <v>1.4519185530100562</v>
      </c>
      <c r="R1481">
        <v>1</v>
      </c>
      <c r="U1481">
        <v>15</v>
      </c>
      <c r="V1481">
        <v>3</v>
      </c>
      <c r="W1481">
        <v>1</v>
      </c>
      <c r="AA1481">
        <v>6</v>
      </c>
      <c r="AB1481">
        <v>0</v>
      </c>
      <c r="AC1481">
        <v>0</v>
      </c>
      <c r="AD1481">
        <v>1</v>
      </c>
      <c r="AE1481">
        <v>1</v>
      </c>
      <c r="AF1481">
        <v>2</v>
      </c>
      <c r="AG1481" s="1">
        <f t="shared" si="23"/>
        <v>0.20740740740740748</v>
      </c>
    </row>
    <row r="1482" spans="1:33">
      <c r="A1482">
        <v>81988</v>
      </c>
      <c r="B1482">
        <v>1</v>
      </c>
      <c r="C1482">
        <v>65</v>
      </c>
      <c r="D1482">
        <v>3</v>
      </c>
      <c r="E1482">
        <v>1</v>
      </c>
      <c r="F1482">
        <v>2</v>
      </c>
      <c r="G1482">
        <v>1</v>
      </c>
      <c r="H1482">
        <v>2</v>
      </c>
      <c r="I1482">
        <v>3</v>
      </c>
      <c r="J1482">
        <v>37</v>
      </c>
      <c r="K1482">
        <v>0.96</v>
      </c>
      <c r="L1482">
        <v>148</v>
      </c>
      <c r="M1482">
        <v>3.83</v>
      </c>
      <c r="N1482">
        <v>37</v>
      </c>
      <c r="O1482" s="1">
        <v>0.95999999999999985</v>
      </c>
      <c r="P1482" s="2">
        <v>45.923891108531073</v>
      </c>
      <c r="Q1482" s="1">
        <v>1.1915387963294548</v>
      </c>
      <c r="R1482">
        <v>2</v>
      </c>
      <c r="S1482">
        <v>2</v>
      </c>
      <c r="U1482">
        <v>3</v>
      </c>
      <c r="V1482">
        <v>3</v>
      </c>
      <c r="W1482">
        <v>3</v>
      </c>
      <c r="X1482">
        <v>3</v>
      </c>
      <c r="Y1482">
        <v>2</v>
      </c>
      <c r="Z1482">
        <v>2</v>
      </c>
      <c r="AA1482">
        <v>0</v>
      </c>
      <c r="AB1482">
        <v>0</v>
      </c>
      <c r="AC1482">
        <v>0</v>
      </c>
      <c r="AD1482">
        <v>2</v>
      </c>
      <c r="AE1482">
        <v>1</v>
      </c>
      <c r="AF1482">
        <v>2</v>
      </c>
      <c r="AG1482" s="1">
        <f t="shared" si="23"/>
        <v>0</v>
      </c>
    </row>
    <row r="1483" spans="1:33">
      <c r="A1483">
        <v>81993</v>
      </c>
      <c r="B1483">
        <v>1</v>
      </c>
      <c r="C1483">
        <v>43</v>
      </c>
      <c r="D1483">
        <v>6</v>
      </c>
      <c r="E1483">
        <v>2</v>
      </c>
      <c r="G1483">
        <v>2</v>
      </c>
      <c r="H1483">
        <v>5</v>
      </c>
      <c r="I1483">
        <v>1</v>
      </c>
      <c r="J1483">
        <v>46</v>
      </c>
      <c r="K1483">
        <v>1.19</v>
      </c>
      <c r="L1483">
        <v>197</v>
      </c>
      <c r="M1483">
        <v>5.09</v>
      </c>
      <c r="N1483">
        <v>54</v>
      </c>
      <c r="O1483" s="1">
        <v>1.3969565217391302</v>
      </c>
      <c r="P1483" s="2">
        <v>46.698180471585964</v>
      </c>
      <c r="Q1483" s="1">
        <v>1.2080616252432019</v>
      </c>
      <c r="R1483">
        <v>2</v>
      </c>
      <c r="S1483">
        <v>2</v>
      </c>
      <c r="U1483">
        <v>15</v>
      </c>
      <c r="V1483">
        <v>3</v>
      </c>
      <c r="W1483">
        <v>3</v>
      </c>
      <c r="X1483">
        <v>3</v>
      </c>
      <c r="Y1483">
        <v>3</v>
      </c>
      <c r="Z1483">
        <v>3</v>
      </c>
      <c r="AA1483">
        <v>2</v>
      </c>
      <c r="AB1483">
        <v>0</v>
      </c>
      <c r="AC1483">
        <v>12</v>
      </c>
      <c r="AD1483">
        <v>1</v>
      </c>
      <c r="AE1483">
        <v>1</v>
      </c>
      <c r="AF1483">
        <v>2</v>
      </c>
      <c r="AG1483" s="1">
        <f t="shared" si="23"/>
        <v>0.20695652173913026</v>
      </c>
    </row>
    <row r="1484" spans="1:33">
      <c r="A1484">
        <v>81994</v>
      </c>
      <c r="B1484">
        <v>1</v>
      </c>
      <c r="C1484">
        <v>80</v>
      </c>
      <c r="D1484">
        <v>3</v>
      </c>
      <c r="E1484">
        <v>1</v>
      </c>
      <c r="F1484">
        <v>1</v>
      </c>
      <c r="G1484">
        <v>1</v>
      </c>
      <c r="H1484">
        <v>4</v>
      </c>
      <c r="I1484">
        <v>6</v>
      </c>
      <c r="J1484">
        <v>46</v>
      </c>
      <c r="K1484">
        <v>1.19</v>
      </c>
      <c r="L1484">
        <v>158</v>
      </c>
      <c r="M1484">
        <v>4.09</v>
      </c>
      <c r="N1484">
        <v>40</v>
      </c>
      <c r="O1484" s="1">
        <v>1.034782608695652</v>
      </c>
      <c r="P1484" s="2">
        <v>50.332625609710185</v>
      </c>
      <c r="Q1484" s="1">
        <v>1.3020831407729374</v>
      </c>
      <c r="R1484">
        <v>1</v>
      </c>
      <c r="S1484">
        <v>2</v>
      </c>
      <c r="U1484">
        <v>9</v>
      </c>
      <c r="V1484">
        <v>2</v>
      </c>
      <c r="W1484">
        <v>2</v>
      </c>
      <c r="X1484">
        <v>3</v>
      </c>
      <c r="Y1484">
        <v>3</v>
      </c>
      <c r="Z1484">
        <v>3</v>
      </c>
      <c r="AA1484">
        <v>0</v>
      </c>
      <c r="AB1484">
        <v>3</v>
      </c>
      <c r="AC1484">
        <v>2</v>
      </c>
      <c r="AD1484">
        <v>1</v>
      </c>
      <c r="AE1484">
        <v>1</v>
      </c>
      <c r="AF1484">
        <v>2</v>
      </c>
      <c r="AG1484" s="1">
        <f t="shared" si="23"/>
        <v>-0.15521739130434797</v>
      </c>
    </row>
    <row r="1485" spans="1:33">
      <c r="A1485">
        <v>81996</v>
      </c>
      <c r="B1485">
        <v>1</v>
      </c>
      <c r="C1485">
        <v>48</v>
      </c>
      <c r="D1485">
        <v>1</v>
      </c>
      <c r="E1485">
        <v>2</v>
      </c>
      <c r="G1485">
        <v>2</v>
      </c>
      <c r="H1485">
        <v>2</v>
      </c>
      <c r="I1485">
        <v>1</v>
      </c>
      <c r="J1485">
        <v>68</v>
      </c>
      <c r="K1485">
        <v>1.76</v>
      </c>
      <c r="L1485">
        <v>221</v>
      </c>
      <c r="M1485">
        <v>5.72</v>
      </c>
      <c r="N1485">
        <v>65</v>
      </c>
      <c r="O1485" s="1">
        <v>1.6823529411764706</v>
      </c>
      <c r="P1485" s="2">
        <v>69.409073723703699</v>
      </c>
      <c r="Q1485" s="1">
        <v>1.7964701434370369</v>
      </c>
      <c r="R1485">
        <v>1</v>
      </c>
      <c r="S1485">
        <v>2</v>
      </c>
      <c r="U1485">
        <v>77</v>
      </c>
      <c r="V1485">
        <v>3</v>
      </c>
      <c r="W1485">
        <v>3</v>
      </c>
      <c r="X1485">
        <v>3</v>
      </c>
      <c r="Y1485">
        <v>3</v>
      </c>
      <c r="Z1485">
        <v>3</v>
      </c>
      <c r="AA1485">
        <v>3</v>
      </c>
      <c r="AB1485">
        <v>0</v>
      </c>
      <c r="AC1485">
        <v>3</v>
      </c>
      <c r="AD1485">
        <v>1</v>
      </c>
      <c r="AE1485">
        <v>1</v>
      </c>
      <c r="AF1485">
        <v>2</v>
      </c>
      <c r="AG1485" s="1">
        <f t="shared" si="23"/>
        <v>-7.7647058823529402E-2</v>
      </c>
    </row>
    <row r="1486" spans="1:33">
      <c r="A1486">
        <v>81997</v>
      </c>
      <c r="B1486">
        <v>1</v>
      </c>
      <c r="C1486">
        <v>80</v>
      </c>
      <c r="D1486">
        <v>3</v>
      </c>
      <c r="E1486">
        <v>1</v>
      </c>
      <c r="F1486">
        <v>1</v>
      </c>
      <c r="G1486">
        <v>1</v>
      </c>
      <c r="H1486">
        <v>4</v>
      </c>
      <c r="I1486">
        <v>1</v>
      </c>
      <c r="J1486">
        <v>58</v>
      </c>
      <c r="K1486">
        <v>1.5</v>
      </c>
      <c r="L1486">
        <v>166</v>
      </c>
      <c r="M1486">
        <v>4.29</v>
      </c>
      <c r="N1486">
        <v>57</v>
      </c>
      <c r="O1486" s="1">
        <v>1.4741379310344827</v>
      </c>
      <c r="P1486" s="2">
        <v>63.743771537352686</v>
      </c>
      <c r="Q1486" s="1">
        <v>1.6485458156211901</v>
      </c>
      <c r="R1486">
        <v>2</v>
      </c>
      <c r="S1486">
        <v>2</v>
      </c>
      <c r="U1486">
        <v>5</v>
      </c>
      <c r="V1486">
        <v>3</v>
      </c>
      <c r="W1486">
        <v>3</v>
      </c>
      <c r="X1486">
        <v>3</v>
      </c>
      <c r="Y1486">
        <v>3</v>
      </c>
      <c r="Z1486">
        <v>3</v>
      </c>
      <c r="AA1486">
        <v>1</v>
      </c>
      <c r="AB1486">
        <v>0</v>
      </c>
      <c r="AC1486">
        <v>1</v>
      </c>
      <c r="AD1486">
        <v>1</v>
      </c>
      <c r="AE1486">
        <v>1</v>
      </c>
      <c r="AF1486">
        <v>2</v>
      </c>
      <c r="AG1486" s="1">
        <f t="shared" si="23"/>
        <v>-2.5862068965517349E-2</v>
      </c>
    </row>
    <row r="1487" spans="1:33">
      <c r="A1487">
        <v>82001</v>
      </c>
      <c r="B1487">
        <v>1</v>
      </c>
      <c r="C1487">
        <v>50</v>
      </c>
      <c r="D1487">
        <v>3</v>
      </c>
      <c r="E1487">
        <v>2</v>
      </c>
      <c r="G1487">
        <v>2</v>
      </c>
      <c r="H1487">
        <v>1</v>
      </c>
      <c r="I1487">
        <v>1</v>
      </c>
      <c r="J1487">
        <v>56</v>
      </c>
      <c r="K1487">
        <v>1.45</v>
      </c>
      <c r="L1487">
        <v>155</v>
      </c>
      <c r="M1487">
        <v>4.01</v>
      </c>
      <c r="N1487">
        <v>54</v>
      </c>
      <c r="O1487" s="1">
        <v>1.3982142857142856</v>
      </c>
      <c r="P1487" s="2">
        <v>56.129082797404486</v>
      </c>
      <c r="Q1487" s="1">
        <v>1.4533423224327946</v>
      </c>
      <c r="R1487">
        <v>1</v>
      </c>
      <c r="S1487">
        <v>2</v>
      </c>
      <c r="U1487">
        <v>9</v>
      </c>
      <c r="V1487">
        <v>3</v>
      </c>
      <c r="W1487">
        <v>2</v>
      </c>
      <c r="AA1487">
        <v>1</v>
      </c>
      <c r="AB1487">
        <v>0</v>
      </c>
      <c r="AC1487">
        <v>0</v>
      </c>
      <c r="AD1487">
        <v>1</v>
      </c>
      <c r="AE1487">
        <v>1</v>
      </c>
      <c r="AF1487">
        <v>2</v>
      </c>
      <c r="AG1487" s="1">
        <f t="shared" si="23"/>
        <v>-5.1785714285714324E-2</v>
      </c>
    </row>
    <row r="1488" spans="1:33">
      <c r="A1488">
        <v>82005</v>
      </c>
      <c r="B1488">
        <v>1</v>
      </c>
      <c r="C1488">
        <v>68</v>
      </c>
      <c r="D1488">
        <v>6</v>
      </c>
      <c r="E1488">
        <v>2</v>
      </c>
      <c r="G1488">
        <v>2</v>
      </c>
      <c r="H1488">
        <v>5</v>
      </c>
      <c r="I1488">
        <v>1</v>
      </c>
      <c r="J1488">
        <v>51</v>
      </c>
      <c r="K1488">
        <v>1.32</v>
      </c>
      <c r="L1488">
        <v>161</v>
      </c>
      <c r="M1488">
        <v>4.16</v>
      </c>
      <c r="N1488">
        <v>54</v>
      </c>
      <c r="O1488" s="1">
        <v>1.3976470588235295</v>
      </c>
      <c r="P1488" s="2">
        <v>52.631024785262483</v>
      </c>
      <c r="Q1488" s="1">
        <v>1.3622147591479703</v>
      </c>
      <c r="R1488">
        <v>1</v>
      </c>
      <c r="S1488">
        <v>2</v>
      </c>
      <c r="U1488">
        <v>6</v>
      </c>
      <c r="V1488">
        <v>1</v>
      </c>
      <c r="W1488">
        <v>1</v>
      </c>
      <c r="AA1488">
        <v>3</v>
      </c>
      <c r="AB1488">
        <v>0</v>
      </c>
      <c r="AC1488">
        <v>0</v>
      </c>
      <c r="AD1488">
        <v>1</v>
      </c>
      <c r="AE1488">
        <v>1</v>
      </c>
      <c r="AF1488">
        <v>2</v>
      </c>
      <c r="AG1488" s="1">
        <f t="shared" si="23"/>
        <v>7.7647058823529402E-2</v>
      </c>
    </row>
    <row r="1489" spans="1:33">
      <c r="A1489">
        <v>82006</v>
      </c>
      <c r="B1489">
        <v>1</v>
      </c>
      <c r="C1489">
        <v>46</v>
      </c>
      <c r="D1489">
        <v>4</v>
      </c>
      <c r="E1489">
        <v>2</v>
      </c>
      <c r="G1489">
        <v>2</v>
      </c>
      <c r="H1489">
        <v>4</v>
      </c>
      <c r="I1489">
        <v>1</v>
      </c>
      <c r="J1489">
        <v>51</v>
      </c>
      <c r="K1489">
        <v>1.32</v>
      </c>
      <c r="L1489">
        <v>185</v>
      </c>
      <c r="M1489">
        <v>4.78</v>
      </c>
      <c r="N1489">
        <v>58</v>
      </c>
      <c r="O1489" s="1">
        <v>1.5011764705882353</v>
      </c>
      <c r="P1489" s="2">
        <v>53.583368207591533</v>
      </c>
      <c r="Q1489" s="1">
        <v>1.3868636477258987</v>
      </c>
      <c r="R1489">
        <v>2</v>
      </c>
      <c r="S1489">
        <v>2</v>
      </c>
      <c r="U1489">
        <v>8</v>
      </c>
      <c r="V1489">
        <v>4</v>
      </c>
      <c r="W1489">
        <v>0</v>
      </c>
      <c r="AA1489">
        <v>2</v>
      </c>
      <c r="AB1489">
        <v>0</v>
      </c>
      <c r="AC1489">
        <v>0</v>
      </c>
      <c r="AD1489">
        <v>1</v>
      </c>
      <c r="AE1489">
        <v>2</v>
      </c>
      <c r="AG1489" s="1">
        <f t="shared" si="23"/>
        <v>0.18117647058823527</v>
      </c>
    </row>
    <row r="1490" spans="1:33">
      <c r="A1490">
        <v>82011</v>
      </c>
      <c r="B1490">
        <v>1</v>
      </c>
      <c r="C1490">
        <v>31</v>
      </c>
      <c r="D1490">
        <v>3</v>
      </c>
      <c r="E1490">
        <v>2</v>
      </c>
      <c r="G1490">
        <v>2</v>
      </c>
      <c r="H1490">
        <v>4</v>
      </c>
      <c r="I1490">
        <v>1</v>
      </c>
      <c r="J1490">
        <v>36</v>
      </c>
      <c r="K1490">
        <v>0.93</v>
      </c>
      <c r="L1490">
        <v>210</v>
      </c>
      <c r="M1490">
        <v>5.43</v>
      </c>
      <c r="N1490">
        <v>46</v>
      </c>
      <c r="O1490" s="1">
        <v>1.1883333333333335</v>
      </c>
      <c r="P1490" s="2">
        <v>32.280905268954875</v>
      </c>
      <c r="Q1490" s="1">
        <v>0.83392338611466765</v>
      </c>
      <c r="R1490">
        <v>2</v>
      </c>
      <c r="U1490">
        <v>14</v>
      </c>
      <c r="V1490">
        <v>2</v>
      </c>
      <c r="W1490">
        <v>3</v>
      </c>
      <c r="X1490">
        <v>3</v>
      </c>
      <c r="Y1490">
        <v>3</v>
      </c>
      <c r="Z1490">
        <v>3</v>
      </c>
      <c r="AA1490">
        <v>2</v>
      </c>
      <c r="AB1490">
        <v>5</v>
      </c>
      <c r="AC1490">
        <v>0</v>
      </c>
      <c r="AD1490">
        <v>1</v>
      </c>
      <c r="AE1490">
        <v>2</v>
      </c>
      <c r="AG1490" s="1">
        <f t="shared" si="23"/>
        <v>0.25833333333333341</v>
      </c>
    </row>
    <row r="1491" spans="1:33">
      <c r="A1491">
        <v>82019</v>
      </c>
      <c r="B1491">
        <v>1</v>
      </c>
      <c r="C1491">
        <v>62</v>
      </c>
      <c r="D1491">
        <v>4</v>
      </c>
      <c r="E1491">
        <v>2</v>
      </c>
      <c r="G1491">
        <v>1</v>
      </c>
      <c r="H1491">
        <v>2</v>
      </c>
      <c r="I1491">
        <v>1</v>
      </c>
      <c r="J1491">
        <v>78</v>
      </c>
      <c r="K1491">
        <v>2.02</v>
      </c>
      <c r="L1491">
        <v>207</v>
      </c>
      <c r="M1491">
        <v>5.35</v>
      </c>
      <c r="N1491">
        <v>86</v>
      </c>
      <c r="O1491" s="1">
        <v>2.227179487179487</v>
      </c>
      <c r="P1491" s="2">
        <v>78.152462423444632</v>
      </c>
      <c r="Q1491" s="1">
        <v>2.023948385837925</v>
      </c>
      <c r="R1491">
        <v>2</v>
      </c>
      <c r="S1491">
        <v>2</v>
      </c>
      <c r="U1491">
        <v>14</v>
      </c>
      <c r="V1491">
        <v>3</v>
      </c>
      <c r="W1491">
        <v>3</v>
      </c>
      <c r="X1491">
        <v>3</v>
      </c>
      <c r="Y1491">
        <v>2</v>
      </c>
      <c r="Z1491">
        <v>2</v>
      </c>
      <c r="AA1491">
        <v>0</v>
      </c>
      <c r="AB1491">
        <v>4</v>
      </c>
      <c r="AC1491">
        <v>0</v>
      </c>
      <c r="AD1491">
        <v>2</v>
      </c>
      <c r="AE1491">
        <v>2</v>
      </c>
      <c r="AG1491" s="1">
        <f t="shared" si="23"/>
        <v>0.20717948717948698</v>
      </c>
    </row>
    <row r="1492" spans="1:33">
      <c r="A1492">
        <v>82020</v>
      </c>
      <c r="B1492">
        <v>1</v>
      </c>
      <c r="C1492">
        <v>41</v>
      </c>
      <c r="D1492">
        <v>3</v>
      </c>
      <c r="E1492">
        <v>2</v>
      </c>
      <c r="G1492">
        <v>1</v>
      </c>
      <c r="H1492">
        <v>5</v>
      </c>
      <c r="I1492">
        <v>1</v>
      </c>
      <c r="J1492">
        <v>54</v>
      </c>
      <c r="K1492">
        <v>1.4</v>
      </c>
      <c r="L1492">
        <v>245</v>
      </c>
      <c r="M1492">
        <v>6.34</v>
      </c>
      <c r="N1492">
        <v>63</v>
      </c>
      <c r="O1492" s="1">
        <v>1.6333333333333331</v>
      </c>
      <c r="P1492" s="2">
        <v>60.598154916948189</v>
      </c>
      <c r="Q1492" s="1">
        <v>1.5710632756245826</v>
      </c>
      <c r="R1492">
        <v>2</v>
      </c>
      <c r="S1492">
        <v>2</v>
      </c>
      <c r="U1492">
        <v>14</v>
      </c>
      <c r="V1492">
        <v>3</v>
      </c>
      <c r="W1492">
        <v>0</v>
      </c>
      <c r="X1492">
        <v>2</v>
      </c>
      <c r="Y1492">
        <v>2</v>
      </c>
      <c r="Z1492">
        <v>1</v>
      </c>
      <c r="AA1492">
        <v>2</v>
      </c>
      <c r="AB1492">
        <v>2</v>
      </c>
      <c r="AC1492">
        <v>2</v>
      </c>
      <c r="AD1492">
        <v>1</v>
      </c>
      <c r="AE1492">
        <v>1</v>
      </c>
      <c r="AF1492">
        <v>2</v>
      </c>
      <c r="AG1492" s="1">
        <f t="shared" si="23"/>
        <v>0.23333333333333317</v>
      </c>
    </row>
    <row r="1493" spans="1:33">
      <c r="A1493">
        <v>82026</v>
      </c>
      <c r="B1493">
        <v>1</v>
      </c>
      <c r="C1493">
        <v>68</v>
      </c>
      <c r="D1493">
        <v>4</v>
      </c>
      <c r="E1493">
        <v>1</v>
      </c>
      <c r="F1493">
        <v>1</v>
      </c>
      <c r="G1493">
        <v>1</v>
      </c>
      <c r="H1493">
        <v>3</v>
      </c>
      <c r="I1493">
        <v>1</v>
      </c>
      <c r="J1493">
        <v>54</v>
      </c>
      <c r="K1493">
        <v>1.4</v>
      </c>
      <c r="L1493">
        <v>132</v>
      </c>
      <c r="M1493">
        <v>3.41</v>
      </c>
      <c r="N1493">
        <v>60</v>
      </c>
      <c r="O1493" s="1">
        <v>1.5555555555555556</v>
      </c>
      <c r="P1493" s="2">
        <v>59.395863984644421</v>
      </c>
      <c r="Q1493" s="1">
        <v>1.5398927699722629</v>
      </c>
      <c r="R1493">
        <v>1</v>
      </c>
      <c r="S1493">
        <v>1</v>
      </c>
      <c r="T1493">
        <v>2</v>
      </c>
      <c r="U1493">
        <v>8</v>
      </c>
      <c r="V1493">
        <v>4</v>
      </c>
      <c r="W1493">
        <v>3</v>
      </c>
      <c r="X1493">
        <v>3</v>
      </c>
      <c r="Y1493">
        <v>3</v>
      </c>
      <c r="Z1493">
        <v>3</v>
      </c>
      <c r="AA1493">
        <v>1</v>
      </c>
      <c r="AB1493">
        <v>3</v>
      </c>
      <c r="AC1493">
        <v>0</v>
      </c>
      <c r="AD1493">
        <v>1</v>
      </c>
      <c r="AE1493">
        <v>1</v>
      </c>
      <c r="AF1493">
        <v>2</v>
      </c>
      <c r="AG1493" s="1">
        <f t="shared" si="23"/>
        <v>0.15555555555555567</v>
      </c>
    </row>
    <row r="1494" spans="1:33">
      <c r="A1494">
        <v>82027</v>
      </c>
      <c r="B1494">
        <v>1</v>
      </c>
      <c r="C1494">
        <v>80</v>
      </c>
      <c r="D1494">
        <v>3</v>
      </c>
      <c r="E1494">
        <v>2</v>
      </c>
      <c r="G1494">
        <v>1</v>
      </c>
      <c r="H1494">
        <v>3</v>
      </c>
      <c r="I1494">
        <v>2</v>
      </c>
      <c r="J1494">
        <v>47</v>
      </c>
      <c r="K1494">
        <v>1.22</v>
      </c>
      <c r="L1494">
        <v>153</v>
      </c>
      <c r="M1494">
        <v>3.96</v>
      </c>
      <c r="N1494">
        <v>51</v>
      </c>
      <c r="O1494" s="1">
        <v>1.3238297872340425</v>
      </c>
      <c r="P1494" s="2">
        <v>41.660357236421333</v>
      </c>
      <c r="Q1494" s="1">
        <v>1.0813965069879579</v>
      </c>
      <c r="R1494">
        <v>1</v>
      </c>
      <c r="S1494">
        <v>2</v>
      </c>
      <c r="U1494">
        <v>6</v>
      </c>
      <c r="V1494">
        <v>3</v>
      </c>
      <c r="W1494">
        <v>3</v>
      </c>
      <c r="X1494">
        <v>3</v>
      </c>
      <c r="Y1494">
        <v>3</v>
      </c>
      <c r="Z1494">
        <v>3</v>
      </c>
      <c r="AA1494">
        <v>3</v>
      </c>
      <c r="AB1494">
        <v>0</v>
      </c>
      <c r="AC1494">
        <v>21</v>
      </c>
      <c r="AD1494">
        <v>1</v>
      </c>
      <c r="AE1494">
        <v>1</v>
      </c>
      <c r="AF1494">
        <v>2</v>
      </c>
      <c r="AG1494" s="1">
        <f t="shared" si="23"/>
        <v>0.10382978723404257</v>
      </c>
    </row>
    <row r="1495" spans="1:33">
      <c r="A1495">
        <v>82046</v>
      </c>
      <c r="B1495">
        <v>1</v>
      </c>
      <c r="C1495">
        <v>80</v>
      </c>
      <c r="D1495">
        <v>3</v>
      </c>
      <c r="E1495">
        <v>2</v>
      </c>
      <c r="G1495">
        <v>2</v>
      </c>
      <c r="H1495">
        <v>3</v>
      </c>
      <c r="I1495">
        <v>2</v>
      </c>
      <c r="J1495">
        <v>40</v>
      </c>
      <c r="K1495">
        <v>1.03</v>
      </c>
      <c r="L1495">
        <v>177</v>
      </c>
      <c r="M1495">
        <v>4.58</v>
      </c>
      <c r="N1495">
        <v>47</v>
      </c>
      <c r="O1495" s="1">
        <v>1.21025</v>
      </c>
      <c r="P1495" s="2">
        <v>37.885414823966038</v>
      </c>
      <c r="Q1495" s="1">
        <v>0.97554943171712549</v>
      </c>
      <c r="R1495">
        <v>1</v>
      </c>
      <c r="S1495">
        <v>2</v>
      </c>
      <c r="U1495">
        <v>14</v>
      </c>
      <c r="V1495">
        <v>2</v>
      </c>
      <c r="W1495">
        <v>0</v>
      </c>
      <c r="X1495">
        <v>9</v>
      </c>
      <c r="Y1495">
        <v>9</v>
      </c>
      <c r="Z1495">
        <v>9</v>
      </c>
      <c r="AB1495">
        <v>0</v>
      </c>
      <c r="AC1495">
        <v>4</v>
      </c>
      <c r="AD1495">
        <v>2</v>
      </c>
      <c r="AE1495">
        <v>1</v>
      </c>
      <c r="AF1495">
        <v>2</v>
      </c>
      <c r="AG1495" s="1">
        <f t="shared" si="23"/>
        <v>0.18025000000000002</v>
      </c>
    </row>
    <row r="1496" spans="1:33">
      <c r="A1496">
        <v>82047</v>
      </c>
      <c r="B1496">
        <v>1</v>
      </c>
      <c r="C1496">
        <v>64</v>
      </c>
      <c r="D1496">
        <v>3</v>
      </c>
      <c r="E1496">
        <v>1</v>
      </c>
      <c r="F1496">
        <v>1</v>
      </c>
      <c r="G1496">
        <v>1</v>
      </c>
      <c r="H1496">
        <v>3</v>
      </c>
      <c r="I1496">
        <v>3</v>
      </c>
      <c r="J1496">
        <v>61</v>
      </c>
      <c r="K1496">
        <v>1.58</v>
      </c>
      <c r="L1496">
        <v>208</v>
      </c>
      <c r="M1496">
        <v>5.38</v>
      </c>
      <c r="N1496">
        <v>66</v>
      </c>
      <c r="O1496" s="1">
        <v>1.7095081967213115</v>
      </c>
      <c r="P1496" s="2">
        <v>59.218550119353495</v>
      </c>
      <c r="Q1496" s="1">
        <v>1.5338575276816151</v>
      </c>
      <c r="R1496">
        <v>1</v>
      </c>
      <c r="S1496">
        <v>2</v>
      </c>
      <c r="U1496">
        <v>5</v>
      </c>
      <c r="V1496">
        <v>4</v>
      </c>
      <c r="W1496">
        <v>1</v>
      </c>
      <c r="X1496">
        <v>3</v>
      </c>
      <c r="Y1496">
        <v>3</v>
      </c>
      <c r="Z1496">
        <v>1</v>
      </c>
      <c r="AA1496">
        <v>1</v>
      </c>
      <c r="AB1496">
        <v>0</v>
      </c>
      <c r="AC1496">
        <v>0</v>
      </c>
      <c r="AD1496">
        <v>1</v>
      </c>
      <c r="AE1496">
        <v>2</v>
      </c>
      <c r="AG1496" s="1">
        <f t="shared" si="23"/>
        <v>0.12950819672131142</v>
      </c>
    </row>
    <row r="1497" spans="1:33">
      <c r="A1497">
        <v>82055</v>
      </c>
      <c r="B1497">
        <v>1</v>
      </c>
      <c r="C1497">
        <v>77</v>
      </c>
      <c r="D1497">
        <v>3</v>
      </c>
      <c r="E1497">
        <v>2</v>
      </c>
      <c r="G1497">
        <v>1</v>
      </c>
      <c r="H1497">
        <v>4</v>
      </c>
      <c r="I1497">
        <v>1</v>
      </c>
      <c r="J1497">
        <v>33</v>
      </c>
      <c r="K1497">
        <v>0.85</v>
      </c>
      <c r="L1497">
        <v>135</v>
      </c>
      <c r="M1497">
        <v>3.49</v>
      </c>
      <c r="N1497">
        <v>35</v>
      </c>
      <c r="O1497" s="1">
        <v>0.90151515151515149</v>
      </c>
      <c r="P1497" s="2">
        <v>37.876825660445739</v>
      </c>
      <c r="Q1497" s="1">
        <v>0.97561520640542043</v>
      </c>
      <c r="R1497">
        <v>2</v>
      </c>
      <c r="S1497">
        <v>2</v>
      </c>
      <c r="U1497">
        <v>77</v>
      </c>
      <c r="V1497">
        <v>3</v>
      </c>
      <c r="W1497">
        <v>1</v>
      </c>
      <c r="AB1497">
        <v>0</v>
      </c>
      <c r="AC1497">
        <v>0</v>
      </c>
      <c r="AD1497">
        <v>1</v>
      </c>
      <c r="AE1497">
        <v>1</v>
      </c>
      <c r="AF1497">
        <v>2</v>
      </c>
      <c r="AG1497" s="1">
        <f t="shared" si="23"/>
        <v>5.1515151515151514E-2</v>
      </c>
    </row>
    <row r="1498" spans="1:33">
      <c r="A1498">
        <v>82056</v>
      </c>
      <c r="B1498">
        <v>1</v>
      </c>
      <c r="C1498">
        <v>76</v>
      </c>
      <c r="D1498">
        <v>2</v>
      </c>
      <c r="E1498">
        <v>1</v>
      </c>
      <c r="F1498">
        <v>2</v>
      </c>
      <c r="G1498">
        <v>2</v>
      </c>
      <c r="H1498">
        <v>4</v>
      </c>
      <c r="I1498">
        <v>1</v>
      </c>
      <c r="J1498">
        <v>49</v>
      </c>
      <c r="K1498">
        <v>1.27</v>
      </c>
      <c r="L1498">
        <v>164</v>
      </c>
      <c r="M1498">
        <v>4.24</v>
      </c>
      <c r="N1498">
        <v>49</v>
      </c>
      <c r="O1498" s="1">
        <v>1.27</v>
      </c>
      <c r="P1498" s="2">
        <v>47.01715540514293</v>
      </c>
      <c r="Q1498" s="1">
        <v>1.2186079053986025</v>
      </c>
      <c r="R1498">
        <v>1</v>
      </c>
      <c r="S1498">
        <v>2</v>
      </c>
      <c r="U1498">
        <v>6</v>
      </c>
      <c r="V1498">
        <v>4</v>
      </c>
      <c r="W1498">
        <v>3</v>
      </c>
      <c r="AB1498">
        <v>0</v>
      </c>
      <c r="AC1498">
        <v>0</v>
      </c>
      <c r="AD1498">
        <v>2</v>
      </c>
      <c r="AE1498">
        <v>1</v>
      </c>
      <c r="AF1498">
        <v>2</v>
      </c>
      <c r="AG1498" s="1">
        <f t="shared" si="23"/>
        <v>0</v>
      </c>
    </row>
    <row r="1499" spans="1:33">
      <c r="A1499">
        <v>82058</v>
      </c>
      <c r="B1499">
        <v>1</v>
      </c>
      <c r="C1499">
        <v>34</v>
      </c>
      <c r="D1499">
        <v>6</v>
      </c>
      <c r="E1499">
        <v>2</v>
      </c>
      <c r="G1499">
        <v>2</v>
      </c>
      <c r="H1499">
        <v>4</v>
      </c>
      <c r="I1499">
        <v>1</v>
      </c>
      <c r="J1499">
        <v>45</v>
      </c>
      <c r="K1499">
        <v>1.1599999999999999</v>
      </c>
      <c r="L1499">
        <v>202</v>
      </c>
      <c r="M1499">
        <v>5.22</v>
      </c>
      <c r="N1499">
        <v>42</v>
      </c>
      <c r="O1499" s="1">
        <v>1.0826666666666667</v>
      </c>
      <c r="P1499" s="2">
        <v>62.099469282971626</v>
      </c>
      <c r="Q1499" s="1">
        <v>1.6007863192943796</v>
      </c>
      <c r="R1499">
        <v>2</v>
      </c>
      <c r="U1499">
        <v>15</v>
      </c>
      <c r="V1499">
        <v>3</v>
      </c>
      <c r="W1499">
        <v>1</v>
      </c>
      <c r="AA1499">
        <v>7</v>
      </c>
      <c r="AB1499">
        <v>0</v>
      </c>
      <c r="AC1499">
        <v>0</v>
      </c>
      <c r="AD1499">
        <v>1</v>
      </c>
      <c r="AE1499">
        <v>1</v>
      </c>
      <c r="AF1499">
        <v>2</v>
      </c>
      <c r="AG1499" s="1">
        <f t="shared" si="23"/>
        <v>-7.7333333333333254E-2</v>
      </c>
    </row>
    <row r="1500" spans="1:33">
      <c r="A1500">
        <v>82068</v>
      </c>
      <c r="B1500">
        <v>1</v>
      </c>
      <c r="C1500">
        <v>44</v>
      </c>
      <c r="D1500">
        <v>1</v>
      </c>
      <c r="E1500">
        <v>2</v>
      </c>
      <c r="G1500">
        <v>2</v>
      </c>
      <c r="H1500">
        <v>2</v>
      </c>
      <c r="I1500">
        <v>6</v>
      </c>
      <c r="J1500">
        <v>45</v>
      </c>
      <c r="K1500">
        <v>1.1599999999999999</v>
      </c>
      <c r="L1500">
        <v>208</v>
      </c>
      <c r="M1500">
        <v>5.38</v>
      </c>
      <c r="N1500">
        <v>49</v>
      </c>
      <c r="O1500" s="1">
        <v>1.2631111111111111</v>
      </c>
      <c r="P1500" s="2">
        <v>43.796441178317707</v>
      </c>
      <c r="Q1500" s="1">
        <v>1.1289749281521897</v>
      </c>
      <c r="R1500">
        <v>1</v>
      </c>
      <c r="S1500">
        <v>2</v>
      </c>
      <c r="U1500">
        <v>6</v>
      </c>
      <c r="V1500">
        <v>3</v>
      </c>
      <c r="W1500">
        <v>0</v>
      </c>
      <c r="X1500">
        <v>3</v>
      </c>
      <c r="Y1500">
        <v>3</v>
      </c>
      <c r="Z1500">
        <v>3</v>
      </c>
      <c r="AB1500">
        <v>0</v>
      </c>
      <c r="AC1500">
        <v>0</v>
      </c>
      <c r="AD1500">
        <v>2</v>
      </c>
      <c r="AE1500">
        <v>2</v>
      </c>
      <c r="AG1500" s="1">
        <f t="shared" si="23"/>
        <v>0.10311111111111115</v>
      </c>
    </row>
    <row r="1501" spans="1:33">
      <c r="A1501">
        <v>82075</v>
      </c>
      <c r="B1501">
        <v>1</v>
      </c>
      <c r="C1501">
        <v>26</v>
      </c>
      <c r="D1501">
        <v>3</v>
      </c>
      <c r="E1501">
        <v>2</v>
      </c>
      <c r="G1501">
        <v>1</v>
      </c>
      <c r="H1501">
        <v>3</v>
      </c>
      <c r="I1501">
        <v>1</v>
      </c>
      <c r="J1501">
        <v>64</v>
      </c>
      <c r="K1501">
        <v>1.66</v>
      </c>
      <c r="L1501">
        <v>209</v>
      </c>
      <c r="M1501">
        <v>5.4</v>
      </c>
      <c r="N1501">
        <v>71</v>
      </c>
      <c r="O1501" s="1">
        <v>1.8415625</v>
      </c>
      <c r="P1501" s="2">
        <v>63.881378718557841</v>
      </c>
      <c r="Q1501" s="1">
        <v>1.6569232605125939</v>
      </c>
      <c r="R1501">
        <v>2</v>
      </c>
      <c r="U1501">
        <v>9</v>
      </c>
      <c r="V1501">
        <v>3</v>
      </c>
      <c r="W1501">
        <v>3</v>
      </c>
      <c r="X1501">
        <v>3</v>
      </c>
      <c r="Y1501">
        <v>3</v>
      </c>
      <c r="Z1501">
        <v>3</v>
      </c>
      <c r="AA1501">
        <v>1</v>
      </c>
      <c r="AB1501">
        <v>0</v>
      </c>
      <c r="AC1501">
        <v>1</v>
      </c>
      <c r="AD1501">
        <v>1</v>
      </c>
      <c r="AE1501">
        <v>1</v>
      </c>
      <c r="AF1501">
        <v>2</v>
      </c>
      <c r="AG1501" s="1">
        <f t="shared" si="23"/>
        <v>0.18156250000000007</v>
      </c>
    </row>
    <row r="1502" spans="1:33">
      <c r="A1502">
        <v>82077</v>
      </c>
      <c r="B1502">
        <v>1</v>
      </c>
      <c r="C1502">
        <v>40</v>
      </c>
      <c r="D1502">
        <v>6</v>
      </c>
      <c r="E1502">
        <v>2</v>
      </c>
      <c r="G1502">
        <v>2</v>
      </c>
      <c r="H1502">
        <v>5</v>
      </c>
      <c r="I1502">
        <v>1</v>
      </c>
      <c r="J1502">
        <v>49</v>
      </c>
      <c r="K1502">
        <v>1.27</v>
      </c>
      <c r="L1502">
        <v>205</v>
      </c>
      <c r="M1502">
        <v>5.3</v>
      </c>
      <c r="N1502">
        <v>48</v>
      </c>
      <c r="O1502" s="1">
        <v>1.2440816326530613</v>
      </c>
      <c r="P1502" s="2">
        <v>42.841421338692875</v>
      </c>
      <c r="Q1502" s="1">
        <v>1.1103796959212235</v>
      </c>
      <c r="R1502">
        <v>1</v>
      </c>
      <c r="S1502">
        <v>2</v>
      </c>
      <c r="U1502">
        <v>14</v>
      </c>
      <c r="V1502">
        <v>1</v>
      </c>
      <c r="W1502">
        <v>0</v>
      </c>
      <c r="AB1502">
        <v>1</v>
      </c>
      <c r="AC1502">
        <v>0</v>
      </c>
      <c r="AD1502">
        <v>1</v>
      </c>
      <c r="AE1502">
        <v>1</v>
      </c>
      <c r="AF1502">
        <v>2</v>
      </c>
      <c r="AG1502" s="1">
        <f t="shared" si="23"/>
        <v>-2.5918367346938753E-2</v>
      </c>
    </row>
    <row r="1503" spans="1:33">
      <c r="A1503">
        <v>82085</v>
      </c>
      <c r="B1503">
        <v>1</v>
      </c>
      <c r="C1503">
        <v>54</v>
      </c>
      <c r="D1503">
        <v>4</v>
      </c>
      <c r="E1503">
        <v>2</v>
      </c>
      <c r="G1503">
        <v>1</v>
      </c>
      <c r="H1503">
        <v>4</v>
      </c>
      <c r="I1503">
        <v>1</v>
      </c>
      <c r="J1503">
        <v>64</v>
      </c>
      <c r="K1503">
        <v>1.66</v>
      </c>
      <c r="L1503">
        <v>210</v>
      </c>
      <c r="M1503">
        <v>5.43</v>
      </c>
      <c r="N1503">
        <v>59</v>
      </c>
      <c r="O1503" s="1">
        <v>1.5303125</v>
      </c>
      <c r="P1503" s="2">
        <v>69.588113415913966</v>
      </c>
      <c r="Q1503" s="1">
        <v>1.8049416917252683</v>
      </c>
      <c r="R1503">
        <v>1</v>
      </c>
      <c r="S1503">
        <v>2</v>
      </c>
      <c r="U1503">
        <v>10</v>
      </c>
      <c r="V1503">
        <v>3</v>
      </c>
      <c r="W1503">
        <v>3</v>
      </c>
      <c r="X1503">
        <v>3</v>
      </c>
      <c r="Y1503">
        <v>3</v>
      </c>
      <c r="Z1503">
        <v>3</v>
      </c>
      <c r="AA1503">
        <v>2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 s="1">
        <f t="shared" si="23"/>
        <v>-0.12968749999999996</v>
      </c>
    </row>
    <row r="1504" spans="1:33">
      <c r="A1504">
        <v>82086</v>
      </c>
      <c r="B1504">
        <v>1</v>
      </c>
      <c r="C1504">
        <v>21</v>
      </c>
      <c r="D1504">
        <v>3</v>
      </c>
      <c r="E1504">
        <v>2</v>
      </c>
      <c r="G1504">
        <v>1</v>
      </c>
      <c r="H1504">
        <v>2</v>
      </c>
      <c r="I1504">
        <v>5</v>
      </c>
      <c r="J1504">
        <v>54</v>
      </c>
      <c r="K1504">
        <v>1.4</v>
      </c>
      <c r="L1504">
        <v>131</v>
      </c>
      <c r="M1504">
        <v>3.39</v>
      </c>
      <c r="N1504">
        <v>60</v>
      </c>
      <c r="O1504" s="1">
        <v>1.5555555555555556</v>
      </c>
      <c r="P1504" s="2">
        <v>49.191710978210928</v>
      </c>
      <c r="Q1504" s="1">
        <v>1.2753406549906534</v>
      </c>
      <c r="R1504">
        <v>2</v>
      </c>
      <c r="U1504">
        <v>3</v>
      </c>
      <c r="V1504">
        <v>1</v>
      </c>
      <c r="W1504">
        <v>2</v>
      </c>
      <c r="X1504">
        <v>3</v>
      </c>
      <c r="Y1504">
        <v>3</v>
      </c>
      <c r="Z1504">
        <v>2</v>
      </c>
      <c r="AA1504">
        <v>0</v>
      </c>
      <c r="AB1504">
        <v>10</v>
      </c>
      <c r="AC1504">
        <v>0</v>
      </c>
      <c r="AD1504">
        <v>1</v>
      </c>
      <c r="AE1504">
        <v>1</v>
      </c>
      <c r="AF1504">
        <v>2</v>
      </c>
      <c r="AG1504" s="1">
        <f t="shared" si="23"/>
        <v>0.15555555555555567</v>
      </c>
    </row>
    <row r="1505" spans="1:33">
      <c r="A1505">
        <v>82087</v>
      </c>
      <c r="B1505">
        <v>1</v>
      </c>
      <c r="C1505">
        <v>47</v>
      </c>
      <c r="D1505">
        <v>3</v>
      </c>
      <c r="E1505">
        <v>2</v>
      </c>
      <c r="G1505">
        <v>1</v>
      </c>
      <c r="H1505">
        <v>3</v>
      </c>
      <c r="I1505">
        <v>1</v>
      </c>
      <c r="J1505">
        <v>34</v>
      </c>
      <c r="K1505">
        <v>0.88</v>
      </c>
      <c r="L1505">
        <v>200</v>
      </c>
      <c r="M1505">
        <v>5.17</v>
      </c>
      <c r="N1505">
        <v>37</v>
      </c>
      <c r="O1505" s="1">
        <v>0.95764705882352952</v>
      </c>
      <c r="P1505" s="2">
        <v>33.159256457767206</v>
      </c>
      <c r="Q1505" s="1">
        <v>0.85823957890691593</v>
      </c>
      <c r="R1505">
        <v>2</v>
      </c>
      <c r="S1505">
        <v>2</v>
      </c>
      <c r="U1505">
        <v>9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1</v>
      </c>
      <c r="AB1505">
        <v>2</v>
      </c>
      <c r="AC1505">
        <v>1</v>
      </c>
      <c r="AD1505">
        <v>1</v>
      </c>
      <c r="AE1505">
        <v>1</v>
      </c>
      <c r="AF1505">
        <v>2</v>
      </c>
      <c r="AG1505" s="1">
        <f t="shared" si="23"/>
        <v>7.7647058823529513E-2</v>
      </c>
    </row>
    <row r="1506" spans="1:33">
      <c r="A1506">
        <v>82089</v>
      </c>
      <c r="B1506">
        <v>1</v>
      </c>
      <c r="C1506">
        <v>25</v>
      </c>
      <c r="D1506">
        <v>3</v>
      </c>
      <c r="E1506">
        <v>2</v>
      </c>
      <c r="G1506">
        <v>1</v>
      </c>
      <c r="H1506">
        <v>3</v>
      </c>
      <c r="I1506">
        <v>5</v>
      </c>
      <c r="J1506">
        <v>55</v>
      </c>
      <c r="K1506">
        <v>1.42</v>
      </c>
      <c r="L1506">
        <v>207</v>
      </c>
      <c r="M1506">
        <v>5.35</v>
      </c>
      <c r="N1506">
        <v>62</v>
      </c>
      <c r="O1506" s="1">
        <v>1.6007272727272726</v>
      </c>
      <c r="P1506" s="2">
        <v>63.830873493040706</v>
      </c>
      <c r="Q1506" s="1">
        <v>1.6479970974566873</v>
      </c>
      <c r="R1506">
        <v>2</v>
      </c>
      <c r="U1506">
        <v>2</v>
      </c>
      <c r="V1506">
        <v>1</v>
      </c>
      <c r="W1506">
        <v>3</v>
      </c>
      <c r="X1506">
        <v>3</v>
      </c>
      <c r="Y1506">
        <v>3</v>
      </c>
      <c r="Z1506">
        <v>3</v>
      </c>
      <c r="AB1506">
        <v>0</v>
      </c>
      <c r="AC1506">
        <v>0</v>
      </c>
      <c r="AD1506">
        <v>1</v>
      </c>
      <c r="AE1506">
        <v>2</v>
      </c>
      <c r="AG1506" s="1">
        <f t="shared" si="23"/>
        <v>0.18072727272727263</v>
      </c>
    </row>
    <row r="1507" spans="1:33">
      <c r="A1507">
        <v>82093</v>
      </c>
      <c r="B1507">
        <v>1</v>
      </c>
      <c r="C1507">
        <v>36</v>
      </c>
      <c r="D1507">
        <v>3</v>
      </c>
      <c r="E1507">
        <v>2</v>
      </c>
      <c r="G1507">
        <v>1</v>
      </c>
      <c r="H1507">
        <v>2</v>
      </c>
      <c r="I1507">
        <v>4</v>
      </c>
      <c r="J1507">
        <v>44</v>
      </c>
      <c r="K1507">
        <v>1.1399999999999999</v>
      </c>
      <c r="L1507">
        <v>258</v>
      </c>
      <c r="M1507">
        <v>6.67</v>
      </c>
      <c r="N1507">
        <v>43</v>
      </c>
      <c r="O1507" s="1">
        <v>1.114090909090909</v>
      </c>
      <c r="P1507" s="2">
        <v>48.869990692325061</v>
      </c>
      <c r="Q1507" s="1">
        <v>1.2661770315738765</v>
      </c>
      <c r="R1507">
        <v>2</v>
      </c>
      <c r="U1507">
        <v>3</v>
      </c>
      <c r="V1507">
        <v>5</v>
      </c>
      <c r="W1507">
        <v>1</v>
      </c>
      <c r="X1507">
        <v>3</v>
      </c>
      <c r="Y1507">
        <v>2</v>
      </c>
      <c r="Z1507">
        <v>1</v>
      </c>
      <c r="AB1507">
        <v>0</v>
      </c>
      <c r="AC1507">
        <v>0</v>
      </c>
      <c r="AD1507">
        <v>2</v>
      </c>
      <c r="AE1507">
        <v>2</v>
      </c>
      <c r="AG1507" s="1">
        <f t="shared" si="23"/>
        <v>-2.5909090909090882E-2</v>
      </c>
    </row>
    <row r="1508" spans="1:33">
      <c r="A1508">
        <v>82098</v>
      </c>
      <c r="B1508">
        <v>1</v>
      </c>
      <c r="C1508">
        <v>64</v>
      </c>
      <c r="D1508">
        <v>1</v>
      </c>
      <c r="E1508">
        <v>2</v>
      </c>
      <c r="G1508">
        <v>2</v>
      </c>
      <c r="H1508">
        <v>3</v>
      </c>
      <c r="I1508">
        <v>1</v>
      </c>
      <c r="J1508">
        <v>35</v>
      </c>
      <c r="K1508">
        <v>0.91</v>
      </c>
      <c r="L1508">
        <v>179</v>
      </c>
      <c r="M1508">
        <v>4.63</v>
      </c>
      <c r="N1508">
        <v>45</v>
      </c>
      <c r="O1508" s="1">
        <v>1.1700000000000002</v>
      </c>
      <c r="P1508" s="2">
        <v>38.340717889640757</v>
      </c>
      <c r="Q1508" s="1">
        <v>0.99685866513065968</v>
      </c>
      <c r="R1508">
        <v>1</v>
      </c>
      <c r="S1508">
        <v>2</v>
      </c>
      <c r="U1508">
        <v>5</v>
      </c>
      <c r="V1508">
        <v>4</v>
      </c>
      <c r="W1508">
        <v>2</v>
      </c>
      <c r="X1508">
        <v>2</v>
      </c>
      <c r="Y1508">
        <v>2</v>
      </c>
      <c r="Z1508">
        <v>2</v>
      </c>
      <c r="AA1508">
        <v>0</v>
      </c>
      <c r="AB1508">
        <v>1</v>
      </c>
      <c r="AC1508">
        <v>2</v>
      </c>
      <c r="AD1508">
        <v>1</v>
      </c>
      <c r="AE1508">
        <v>1</v>
      </c>
      <c r="AF1508">
        <v>2</v>
      </c>
      <c r="AG1508" s="1">
        <f t="shared" si="23"/>
        <v>0.26000000000000012</v>
      </c>
    </row>
    <row r="1509" spans="1:33">
      <c r="A1509">
        <v>82099</v>
      </c>
      <c r="B1509">
        <v>1</v>
      </c>
      <c r="C1509">
        <v>54</v>
      </c>
      <c r="D1509">
        <v>3</v>
      </c>
      <c r="E1509">
        <v>2</v>
      </c>
      <c r="G1509">
        <v>1</v>
      </c>
      <c r="H1509">
        <v>3</v>
      </c>
      <c r="I1509">
        <v>5</v>
      </c>
      <c r="J1509">
        <v>51</v>
      </c>
      <c r="K1509">
        <v>1.32</v>
      </c>
      <c r="L1509">
        <v>180</v>
      </c>
      <c r="M1509">
        <v>4.6500000000000004</v>
      </c>
      <c r="N1509">
        <v>61</v>
      </c>
      <c r="O1509" s="1">
        <v>1.578823529411765</v>
      </c>
      <c r="P1509" s="2">
        <v>58.344805803943927</v>
      </c>
      <c r="Q1509" s="1">
        <v>1.5101008561020781</v>
      </c>
      <c r="R1509">
        <v>2</v>
      </c>
      <c r="S1509">
        <v>2</v>
      </c>
      <c r="U1509">
        <v>2</v>
      </c>
      <c r="V1509">
        <v>2</v>
      </c>
      <c r="W1509">
        <v>3</v>
      </c>
      <c r="X1509">
        <v>3</v>
      </c>
      <c r="Y1509">
        <v>3</v>
      </c>
      <c r="Z1509">
        <v>3</v>
      </c>
      <c r="AB1509">
        <v>0</v>
      </c>
      <c r="AC1509">
        <v>8</v>
      </c>
      <c r="AD1509">
        <v>2</v>
      </c>
      <c r="AE1509">
        <v>1</v>
      </c>
      <c r="AF1509">
        <v>2</v>
      </c>
      <c r="AG1509" s="1">
        <f t="shared" si="23"/>
        <v>0.2588235294117649</v>
      </c>
    </row>
    <row r="1510" spans="1:33">
      <c r="A1510">
        <v>82103</v>
      </c>
      <c r="B1510">
        <v>1</v>
      </c>
      <c r="C1510">
        <v>51</v>
      </c>
      <c r="D1510">
        <v>3</v>
      </c>
      <c r="E1510">
        <v>2</v>
      </c>
      <c r="G1510">
        <v>1</v>
      </c>
      <c r="H1510">
        <v>2</v>
      </c>
      <c r="I1510">
        <v>3</v>
      </c>
      <c r="J1510">
        <v>43</v>
      </c>
      <c r="K1510">
        <v>1.1100000000000001</v>
      </c>
      <c r="L1510">
        <v>210</v>
      </c>
      <c r="M1510">
        <v>5.43</v>
      </c>
      <c r="N1510">
        <v>42</v>
      </c>
      <c r="O1510" s="1">
        <v>1.084186046511628</v>
      </c>
      <c r="P1510" s="2">
        <v>43.601663010228194</v>
      </c>
      <c r="Q1510" s="1">
        <v>1.1255313009617045</v>
      </c>
      <c r="R1510">
        <v>2</v>
      </c>
      <c r="S1510">
        <v>2</v>
      </c>
      <c r="U1510">
        <v>13</v>
      </c>
      <c r="V1510">
        <v>4</v>
      </c>
      <c r="W1510">
        <v>0</v>
      </c>
      <c r="X1510">
        <v>3</v>
      </c>
      <c r="Y1510">
        <v>3</v>
      </c>
      <c r="Z1510">
        <v>3</v>
      </c>
      <c r="AB1510">
        <v>0</v>
      </c>
      <c r="AC1510">
        <v>0</v>
      </c>
      <c r="AD1510">
        <v>2</v>
      </c>
      <c r="AE1510">
        <v>2</v>
      </c>
      <c r="AG1510" s="1">
        <f t="shared" si="23"/>
        <v>-2.5813953488372121E-2</v>
      </c>
    </row>
    <row r="1511" spans="1:33">
      <c r="A1511">
        <v>82107</v>
      </c>
      <c r="B1511">
        <v>1</v>
      </c>
      <c r="C1511">
        <v>43</v>
      </c>
      <c r="D1511">
        <v>3</v>
      </c>
      <c r="E1511">
        <v>2</v>
      </c>
      <c r="G1511">
        <v>1</v>
      </c>
      <c r="H1511">
        <v>3</v>
      </c>
      <c r="I1511">
        <v>1</v>
      </c>
      <c r="J1511">
        <v>36</v>
      </c>
      <c r="K1511">
        <v>0.93</v>
      </c>
      <c r="L1511">
        <v>212</v>
      </c>
      <c r="M1511">
        <v>5.48</v>
      </c>
      <c r="N1511">
        <v>42</v>
      </c>
      <c r="O1511" s="1">
        <v>1.085</v>
      </c>
      <c r="P1511" s="2">
        <v>37.026933092351875</v>
      </c>
      <c r="Q1511" s="1">
        <v>0.95652910488575693</v>
      </c>
      <c r="R1511">
        <v>2</v>
      </c>
      <c r="S1511">
        <v>2</v>
      </c>
      <c r="U1511">
        <v>9</v>
      </c>
      <c r="V1511">
        <v>3</v>
      </c>
      <c r="W1511">
        <v>2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2</v>
      </c>
      <c r="AG1511" s="1">
        <f t="shared" si="23"/>
        <v>0.15499999999999992</v>
      </c>
    </row>
    <row r="1512" spans="1:33">
      <c r="A1512">
        <v>82108</v>
      </c>
      <c r="B1512">
        <v>1</v>
      </c>
      <c r="C1512">
        <v>61</v>
      </c>
      <c r="D1512">
        <v>2</v>
      </c>
      <c r="E1512">
        <v>2</v>
      </c>
      <c r="G1512">
        <v>2</v>
      </c>
      <c r="H1512">
        <v>4</v>
      </c>
      <c r="I1512">
        <v>1</v>
      </c>
      <c r="J1512">
        <v>47</v>
      </c>
      <c r="K1512">
        <v>1.22</v>
      </c>
      <c r="L1512">
        <v>229</v>
      </c>
      <c r="M1512">
        <v>5.92</v>
      </c>
      <c r="N1512">
        <v>47</v>
      </c>
      <c r="O1512" s="1">
        <v>1.22</v>
      </c>
      <c r="P1512" s="2">
        <v>47.346250512575537</v>
      </c>
      <c r="Q1512" s="1">
        <v>1.2289877792625989</v>
      </c>
      <c r="R1512">
        <v>1</v>
      </c>
      <c r="S1512">
        <v>2</v>
      </c>
      <c r="U1512">
        <v>8</v>
      </c>
      <c r="V1512">
        <v>2</v>
      </c>
      <c r="W1512">
        <v>3</v>
      </c>
      <c r="X1512">
        <v>2</v>
      </c>
      <c r="Y1512">
        <v>3</v>
      </c>
      <c r="Z1512">
        <v>3</v>
      </c>
      <c r="AA1512">
        <v>1</v>
      </c>
      <c r="AB1512">
        <v>0</v>
      </c>
      <c r="AC1512">
        <v>0</v>
      </c>
      <c r="AD1512">
        <v>2</v>
      </c>
      <c r="AE1512">
        <v>1</v>
      </c>
      <c r="AF1512">
        <v>2</v>
      </c>
      <c r="AG1512" s="1">
        <f t="shared" si="23"/>
        <v>0</v>
      </c>
    </row>
    <row r="1513" spans="1:33">
      <c r="A1513">
        <v>82110</v>
      </c>
      <c r="B1513">
        <v>1</v>
      </c>
      <c r="C1513">
        <v>27</v>
      </c>
      <c r="D1513">
        <v>3</v>
      </c>
      <c r="E1513">
        <v>2</v>
      </c>
      <c r="G1513">
        <v>1</v>
      </c>
      <c r="H1513">
        <v>2</v>
      </c>
      <c r="I1513">
        <v>6</v>
      </c>
      <c r="J1513">
        <v>30</v>
      </c>
      <c r="K1513">
        <v>0.78</v>
      </c>
      <c r="L1513">
        <v>142</v>
      </c>
      <c r="M1513">
        <v>3.67</v>
      </c>
      <c r="N1513">
        <v>29</v>
      </c>
      <c r="O1513" s="1">
        <v>0.754</v>
      </c>
      <c r="P1513" s="2">
        <v>35.271040508184079</v>
      </c>
      <c r="Q1513" s="1">
        <v>0.91704705321278601</v>
      </c>
      <c r="R1513">
        <v>2</v>
      </c>
      <c r="U1513">
        <v>2</v>
      </c>
      <c r="V1513">
        <v>3</v>
      </c>
      <c r="W1513">
        <v>2</v>
      </c>
      <c r="X1513">
        <v>3</v>
      </c>
      <c r="Y1513">
        <v>3</v>
      </c>
      <c r="Z1513">
        <v>3</v>
      </c>
      <c r="AA1513">
        <v>3</v>
      </c>
      <c r="AB1513">
        <v>0</v>
      </c>
      <c r="AC1513">
        <v>5</v>
      </c>
      <c r="AD1513">
        <v>1</v>
      </c>
      <c r="AE1513">
        <v>2</v>
      </c>
      <c r="AG1513" s="1">
        <f t="shared" si="23"/>
        <v>-2.6000000000000023E-2</v>
      </c>
    </row>
    <row r="1514" spans="1:33">
      <c r="A1514">
        <v>82111</v>
      </c>
      <c r="B1514">
        <v>1</v>
      </c>
      <c r="C1514">
        <v>25</v>
      </c>
      <c r="D1514">
        <v>3</v>
      </c>
      <c r="E1514">
        <v>2</v>
      </c>
      <c r="G1514">
        <v>1</v>
      </c>
      <c r="H1514">
        <v>5</v>
      </c>
      <c r="I1514">
        <v>1</v>
      </c>
      <c r="J1514">
        <v>40</v>
      </c>
      <c r="K1514">
        <v>1.03</v>
      </c>
      <c r="L1514">
        <v>191</v>
      </c>
      <c r="M1514">
        <v>4.9400000000000004</v>
      </c>
      <c r="N1514">
        <v>39</v>
      </c>
      <c r="O1514" s="1">
        <v>1.0042500000000001</v>
      </c>
      <c r="P1514" s="2">
        <v>41.931604153919018</v>
      </c>
      <c r="Q1514" s="1">
        <v>1.0797388069634146</v>
      </c>
      <c r="R1514">
        <v>1</v>
      </c>
      <c r="U1514">
        <v>15</v>
      </c>
      <c r="V1514">
        <v>4</v>
      </c>
      <c r="W1514">
        <v>2</v>
      </c>
      <c r="X1514">
        <v>3</v>
      </c>
      <c r="Y1514">
        <v>3</v>
      </c>
      <c r="Z1514">
        <v>2</v>
      </c>
      <c r="AA1514">
        <v>1</v>
      </c>
      <c r="AB1514">
        <v>0</v>
      </c>
      <c r="AC1514">
        <v>2</v>
      </c>
      <c r="AD1514">
        <v>1</v>
      </c>
      <c r="AE1514">
        <v>1</v>
      </c>
      <c r="AF1514">
        <v>2</v>
      </c>
      <c r="AG1514" s="1">
        <f t="shared" si="23"/>
        <v>-2.574999999999994E-2</v>
      </c>
    </row>
    <row r="1515" spans="1:33">
      <c r="A1515">
        <v>82113</v>
      </c>
      <c r="B1515">
        <v>1</v>
      </c>
      <c r="C1515">
        <v>69</v>
      </c>
      <c r="D1515">
        <v>3</v>
      </c>
      <c r="E1515">
        <v>1</v>
      </c>
      <c r="F1515">
        <v>1</v>
      </c>
      <c r="G1515">
        <v>1</v>
      </c>
      <c r="H1515">
        <v>4</v>
      </c>
      <c r="I1515">
        <v>3</v>
      </c>
      <c r="J1515">
        <v>36</v>
      </c>
      <c r="K1515">
        <v>0.93</v>
      </c>
      <c r="L1515">
        <v>282</v>
      </c>
      <c r="M1515">
        <v>7.29</v>
      </c>
      <c r="N1515">
        <v>44</v>
      </c>
      <c r="O1515" s="1">
        <v>1.1366666666666667</v>
      </c>
      <c r="P1515" s="2">
        <v>35.154894272666375</v>
      </c>
      <c r="Q1515" s="1">
        <v>0.90816810204388132</v>
      </c>
      <c r="R1515">
        <v>2</v>
      </c>
      <c r="S1515">
        <v>2</v>
      </c>
      <c r="U1515">
        <v>4</v>
      </c>
      <c r="V1515">
        <v>2</v>
      </c>
      <c r="W1515">
        <v>3</v>
      </c>
      <c r="X1515">
        <v>3</v>
      </c>
      <c r="Y1515">
        <v>3</v>
      </c>
      <c r="Z1515">
        <v>3</v>
      </c>
      <c r="AB1515">
        <v>1</v>
      </c>
      <c r="AC1515">
        <v>0</v>
      </c>
      <c r="AD1515">
        <v>1</v>
      </c>
      <c r="AE1515">
        <v>1</v>
      </c>
      <c r="AF1515">
        <v>2</v>
      </c>
      <c r="AG1515" s="1">
        <f t="shared" si="23"/>
        <v>0.20666666666666667</v>
      </c>
    </row>
    <row r="1516" spans="1:33">
      <c r="A1516">
        <v>82115</v>
      </c>
      <c r="B1516">
        <v>1</v>
      </c>
      <c r="C1516">
        <v>39</v>
      </c>
      <c r="D1516">
        <v>3</v>
      </c>
      <c r="E1516">
        <v>2</v>
      </c>
      <c r="G1516">
        <v>1</v>
      </c>
      <c r="H1516">
        <v>3</v>
      </c>
      <c r="I1516">
        <v>6</v>
      </c>
      <c r="J1516">
        <v>17</v>
      </c>
      <c r="K1516">
        <v>0.44</v>
      </c>
      <c r="L1516">
        <v>167</v>
      </c>
      <c r="M1516">
        <v>4.32</v>
      </c>
      <c r="N1516">
        <v>25</v>
      </c>
      <c r="O1516" s="1">
        <v>0.6470588235294118</v>
      </c>
      <c r="P1516" s="2">
        <v>16.063465286609979</v>
      </c>
      <c r="Q1516" s="1">
        <v>0.41576027800637594</v>
      </c>
      <c r="R1516">
        <v>2</v>
      </c>
      <c r="U1516">
        <v>4</v>
      </c>
      <c r="V1516">
        <v>4</v>
      </c>
      <c r="W1516">
        <v>1</v>
      </c>
      <c r="AB1516">
        <v>0</v>
      </c>
      <c r="AC1516">
        <v>1</v>
      </c>
      <c r="AD1516">
        <v>1</v>
      </c>
      <c r="AE1516">
        <v>1</v>
      </c>
      <c r="AF1516">
        <v>2</v>
      </c>
      <c r="AG1516" s="1">
        <f t="shared" si="23"/>
        <v>0.2070588235294118</v>
      </c>
    </row>
    <row r="1517" spans="1:33">
      <c r="A1517">
        <v>82126</v>
      </c>
      <c r="B1517">
        <v>1</v>
      </c>
      <c r="C1517">
        <v>56</v>
      </c>
      <c r="D1517">
        <v>2</v>
      </c>
      <c r="E1517">
        <v>2</v>
      </c>
      <c r="G1517">
        <v>2</v>
      </c>
      <c r="H1517">
        <v>5</v>
      </c>
      <c r="I1517">
        <v>1</v>
      </c>
      <c r="J1517">
        <v>66</v>
      </c>
      <c r="K1517">
        <v>1.71</v>
      </c>
      <c r="L1517">
        <v>225</v>
      </c>
      <c r="M1517">
        <v>5.82</v>
      </c>
      <c r="N1517">
        <v>71</v>
      </c>
      <c r="O1517" s="1">
        <v>1.8395454545454546</v>
      </c>
      <c r="P1517" s="2">
        <v>71.144005400093931</v>
      </c>
      <c r="Q1517" s="1">
        <v>1.8432765035478882</v>
      </c>
      <c r="R1517">
        <v>1</v>
      </c>
      <c r="S1517">
        <v>2</v>
      </c>
      <c r="U1517">
        <v>15</v>
      </c>
      <c r="V1517">
        <v>2</v>
      </c>
      <c r="W1517">
        <v>0</v>
      </c>
      <c r="X1517">
        <v>3</v>
      </c>
      <c r="Y1517">
        <v>3</v>
      </c>
      <c r="Z1517">
        <v>2</v>
      </c>
      <c r="AB1517">
        <v>0</v>
      </c>
      <c r="AC1517">
        <v>0</v>
      </c>
      <c r="AD1517">
        <v>1</v>
      </c>
      <c r="AE1517">
        <v>1</v>
      </c>
      <c r="AF1517">
        <v>2</v>
      </c>
      <c r="AG1517" s="1">
        <f t="shared" si="23"/>
        <v>0.12954545454545463</v>
      </c>
    </row>
    <row r="1518" spans="1:33">
      <c r="A1518">
        <v>82128</v>
      </c>
      <c r="B1518">
        <v>1</v>
      </c>
      <c r="C1518">
        <v>22</v>
      </c>
      <c r="D1518">
        <v>3</v>
      </c>
      <c r="E1518">
        <v>2</v>
      </c>
      <c r="G1518">
        <v>1</v>
      </c>
      <c r="H1518">
        <v>5</v>
      </c>
      <c r="I1518">
        <v>5</v>
      </c>
      <c r="J1518">
        <v>70</v>
      </c>
      <c r="K1518">
        <v>1.81</v>
      </c>
      <c r="L1518">
        <v>142</v>
      </c>
      <c r="M1518">
        <v>3.67</v>
      </c>
      <c r="N1518">
        <v>69</v>
      </c>
      <c r="O1518" s="1">
        <v>1.7841428571428573</v>
      </c>
      <c r="P1518" s="2">
        <v>72.052800256843142</v>
      </c>
      <c r="Q1518" s="1">
        <v>1.8630795494983727</v>
      </c>
      <c r="R1518">
        <v>2</v>
      </c>
      <c r="U1518">
        <v>15</v>
      </c>
      <c r="V1518">
        <v>3</v>
      </c>
      <c r="W1518">
        <v>1</v>
      </c>
      <c r="X1518">
        <v>3</v>
      </c>
      <c r="Y1518">
        <v>3</v>
      </c>
      <c r="Z1518">
        <v>1</v>
      </c>
      <c r="AA1518">
        <v>2</v>
      </c>
      <c r="AB1518">
        <v>5</v>
      </c>
      <c r="AC1518">
        <v>2</v>
      </c>
      <c r="AD1518">
        <v>1</v>
      </c>
      <c r="AE1518">
        <v>1</v>
      </c>
      <c r="AF1518">
        <v>2</v>
      </c>
      <c r="AG1518" s="1">
        <f t="shared" si="23"/>
        <v>-2.5857142857142801E-2</v>
      </c>
    </row>
    <row r="1519" spans="1:33">
      <c r="A1519">
        <v>82138</v>
      </c>
      <c r="B1519">
        <v>1</v>
      </c>
      <c r="C1519">
        <v>61</v>
      </c>
      <c r="D1519">
        <v>4</v>
      </c>
      <c r="E1519">
        <v>1</v>
      </c>
      <c r="F1519">
        <v>1</v>
      </c>
      <c r="G1519">
        <v>1</v>
      </c>
      <c r="H1519">
        <v>3</v>
      </c>
      <c r="I1519">
        <v>1</v>
      </c>
      <c r="J1519">
        <v>47</v>
      </c>
      <c r="K1519">
        <v>1.22</v>
      </c>
      <c r="L1519">
        <v>214</v>
      </c>
      <c r="M1519">
        <v>5.53</v>
      </c>
      <c r="N1519">
        <v>46</v>
      </c>
      <c r="O1519" s="1">
        <v>1.1940425531914893</v>
      </c>
      <c r="P1519" s="2">
        <v>52.919219537488544</v>
      </c>
      <c r="Q1519" s="1">
        <v>1.3736478262922558</v>
      </c>
      <c r="R1519">
        <v>2</v>
      </c>
      <c r="S1519">
        <v>2</v>
      </c>
      <c r="U1519">
        <v>9</v>
      </c>
      <c r="V1519">
        <v>2</v>
      </c>
      <c r="W1519">
        <v>3</v>
      </c>
      <c r="X1519">
        <v>2</v>
      </c>
      <c r="Y1519">
        <v>2</v>
      </c>
      <c r="Z1519">
        <v>0</v>
      </c>
      <c r="AA1519">
        <v>2</v>
      </c>
      <c r="AB1519">
        <v>0</v>
      </c>
      <c r="AC1519">
        <v>0</v>
      </c>
      <c r="AD1519">
        <v>1</v>
      </c>
      <c r="AE1519">
        <v>1</v>
      </c>
      <c r="AF1519">
        <v>2</v>
      </c>
      <c r="AG1519" s="1">
        <f t="shared" si="23"/>
        <v>-2.5957446808510642E-2</v>
      </c>
    </row>
    <row r="1520" spans="1:33">
      <c r="A1520">
        <v>82140</v>
      </c>
      <c r="B1520">
        <v>1</v>
      </c>
      <c r="C1520">
        <v>24</v>
      </c>
      <c r="D1520">
        <v>4</v>
      </c>
      <c r="E1520">
        <v>2</v>
      </c>
      <c r="G1520">
        <v>1</v>
      </c>
      <c r="H1520">
        <v>4</v>
      </c>
      <c r="I1520">
        <v>5</v>
      </c>
      <c r="J1520">
        <v>36</v>
      </c>
      <c r="K1520">
        <v>0.93</v>
      </c>
      <c r="L1520">
        <v>130</v>
      </c>
      <c r="M1520">
        <v>3.36</v>
      </c>
      <c r="N1520">
        <v>32</v>
      </c>
      <c r="O1520" s="1">
        <v>0.82666666666666666</v>
      </c>
      <c r="P1520" s="2">
        <v>37.304790221067464</v>
      </c>
      <c r="Q1520" s="1">
        <v>0.9637070807109096</v>
      </c>
      <c r="R1520">
        <v>2</v>
      </c>
      <c r="U1520">
        <v>9</v>
      </c>
      <c r="V1520">
        <v>3</v>
      </c>
      <c r="W1520">
        <v>3</v>
      </c>
      <c r="X1520">
        <v>3</v>
      </c>
      <c r="Y1520">
        <v>2</v>
      </c>
      <c r="Z1520">
        <v>2</v>
      </c>
      <c r="AB1520">
        <v>3</v>
      </c>
      <c r="AC1520">
        <v>1</v>
      </c>
      <c r="AD1520">
        <v>1</v>
      </c>
      <c r="AE1520">
        <v>1</v>
      </c>
      <c r="AF1520">
        <v>1</v>
      </c>
      <c r="AG1520" s="1">
        <f t="shared" si="23"/>
        <v>-0.10333333333333339</v>
      </c>
    </row>
    <row r="1521" spans="1:33">
      <c r="A1521">
        <v>82143</v>
      </c>
      <c r="B1521">
        <v>1</v>
      </c>
      <c r="C1521">
        <v>73</v>
      </c>
      <c r="D1521">
        <v>3</v>
      </c>
      <c r="E1521">
        <v>2</v>
      </c>
      <c r="G1521">
        <v>1</v>
      </c>
      <c r="H1521">
        <v>5</v>
      </c>
      <c r="I1521">
        <v>1</v>
      </c>
      <c r="J1521">
        <v>47</v>
      </c>
      <c r="K1521">
        <v>1.22</v>
      </c>
      <c r="L1521">
        <v>144</v>
      </c>
      <c r="M1521">
        <v>3.72</v>
      </c>
      <c r="N1521">
        <v>44</v>
      </c>
      <c r="O1521" s="1">
        <v>1.142127659574468</v>
      </c>
      <c r="P1521" s="2">
        <v>45.356264334641658</v>
      </c>
      <c r="Q1521" s="1">
        <v>1.1773328188992089</v>
      </c>
      <c r="R1521">
        <v>1</v>
      </c>
      <c r="S1521">
        <v>1</v>
      </c>
      <c r="T1521">
        <v>2</v>
      </c>
      <c r="U1521">
        <v>15</v>
      </c>
      <c r="V1521">
        <v>1</v>
      </c>
      <c r="W1521">
        <v>3</v>
      </c>
      <c r="X1521">
        <v>3</v>
      </c>
      <c r="Y1521">
        <v>3</v>
      </c>
      <c r="Z1521">
        <v>3</v>
      </c>
      <c r="AA1521">
        <v>0</v>
      </c>
      <c r="AB1521">
        <v>0</v>
      </c>
      <c r="AC1521">
        <v>0</v>
      </c>
      <c r="AD1521">
        <v>2</v>
      </c>
      <c r="AE1521">
        <v>1</v>
      </c>
      <c r="AF1521">
        <v>2</v>
      </c>
      <c r="AG1521" s="1">
        <f t="shared" si="23"/>
        <v>-7.7872340425531927E-2</v>
      </c>
    </row>
    <row r="1522" spans="1:33">
      <c r="A1522">
        <v>82148</v>
      </c>
      <c r="B1522">
        <v>1</v>
      </c>
      <c r="C1522">
        <v>35</v>
      </c>
      <c r="D1522">
        <v>6</v>
      </c>
      <c r="E1522">
        <v>2</v>
      </c>
      <c r="G1522">
        <v>2</v>
      </c>
      <c r="H1522">
        <v>5</v>
      </c>
      <c r="I1522">
        <v>5</v>
      </c>
      <c r="J1522">
        <v>39</v>
      </c>
      <c r="K1522">
        <v>1.01</v>
      </c>
      <c r="L1522">
        <v>218</v>
      </c>
      <c r="M1522">
        <v>5.64</v>
      </c>
      <c r="N1522">
        <v>42</v>
      </c>
      <c r="O1522" s="1">
        <v>1.0876923076923077</v>
      </c>
      <c r="P1522" s="2">
        <v>35.032353545121225</v>
      </c>
      <c r="Q1522" s="1">
        <v>0.90724813027108808</v>
      </c>
      <c r="R1522">
        <v>1</v>
      </c>
      <c r="U1522">
        <v>14</v>
      </c>
      <c r="V1522">
        <v>4</v>
      </c>
      <c r="W1522">
        <v>3</v>
      </c>
      <c r="X1522">
        <v>4</v>
      </c>
      <c r="Y1522">
        <v>1</v>
      </c>
      <c r="Z1522">
        <v>3</v>
      </c>
      <c r="AA1522">
        <v>0</v>
      </c>
      <c r="AB1522">
        <v>4</v>
      </c>
      <c r="AC1522">
        <v>8</v>
      </c>
      <c r="AD1522">
        <v>1</v>
      </c>
      <c r="AE1522">
        <v>1</v>
      </c>
      <c r="AF1522">
        <v>2</v>
      </c>
      <c r="AG1522" s="1">
        <f t="shared" si="23"/>
        <v>7.7692307692307727E-2</v>
      </c>
    </row>
    <row r="1523" spans="1:33">
      <c r="A1523">
        <v>82149</v>
      </c>
      <c r="B1523">
        <v>1</v>
      </c>
      <c r="C1523">
        <v>25</v>
      </c>
      <c r="D1523">
        <v>3</v>
      </c>
      <c r="E1523">
        <v>1</v>
      </c>
      <c r="F1523">
        <v>1</v>
      </c>
      <c r="G1523">
        <v>1</v>
      </c>
      <c r="H1523">
        <v>3</v>
      </c>
      <c r="I1523">
        <v>1</v>
      </c>
      <c r="J1523">
        <v>27</v>
      </c>
      <c r="K1523">
        <v>0.7</v>
      </c>
      <c r="L1523">
        <v>162</v>
      </c>
      <c r="M1523">
        <v>4.1900000000000004</v>
      </c>
      <c r="N1523">
        <v>37</v>
      </c>
      <c r="O1523" s="1">
        <v>0.95925925925925926</v>
      </c>
      <c r="P1523" s="2">
        <v>28.664085392811586</v>
      </c>
      <c r="Q1523" s="1">
        <v>0.74314295462844848</v>
      </c>
      <c r="R1523">
        <v>1</v>
      </c>
      <c r="U1523">
        <v>7</v>
      </c>
      <c r="V1523">
        <v>3</v>
      </c>
      <c r="W1523">
        <v>3</v>
      </c>
      <c r="X1523">
        <v>3</v>
      </c>
      <c r="Y1523">
        <v>3</v>
      </c>
      <c r="Z1523">
        <v>3</v>
      </c>
      <c r="AB1523">
        <v>0</v>
      </c>
      <c r="AC1523">
        <v>30</v>
      </c>
      <c r="AD1523">
        <v>1</v>
      </c>
      <c r="AE1523">
        <v>2</v>
      </c>
      <c r="AG1523" s="1">
        <f t="shared" si="23"/>
        <v>0.2592592592592593</v>
      </c>
    </row>
    <row r="1524" spans="1:33">
      <c r="A1524">
        <v>82151</v>
      </c>
      <c r="B1524">
        <v>1</v>
      </c>
      <c r="C1524">
        <v>23</v>
      </c>
      <c r="D1524">
        <v>7</v>
      </c>
      <c r="E1524">
        <v>2</v>
      </c>
      <c r="G1524">
        <v>2</v>
      </c>
      <c r="H1524">
        <v>4</v>
      </c>
      <c r="I1524">
        <v>6</v>
      </c>
      <c r="J1524">
        <v>43</v>
      </c>
      <c r="K1524">
        <v>1.1100000000000001</v>
      </c>
      <c r="L1524">
        <v>169</v>
      </c>
      <c r="M1524">
        <v>4.37</v>
      </c>
      <c r="N1524">
        <v>49</v>
      </c>
      <c r="O1524" s="1">
        <v>1.2648837209302328</v>
      </c>
      <c r="P1524" s="2">
        <v>45.821393670399559</v>
      </c>
      <c r="Q1524" s="1">
        <v>1.1828313249800817</v>
      </c>
      <c r="R1524">
        <v>2</v>
      </c>
      <c r="U1524">
        <v>6</v>
      </c>
      <c r="V1524">
        <v>3</v>
      </c>
      <c r="W1524">
        <v>2</v>
      </c>
      <c r="X1524">
        <v>3</v>
      </c>
      <c r="Y1524">
        <v>3</v>
      </c>
      <c r="Z1524">
        <v>2</v>
      </c>
      <c r="AA1524">
        <v>3</v>
      </c>
      <c r="AB1524">
        <v>0</v>
      </c>
      <c r="AC1524">
        <v>0</v>
      </c>
      <c r="AD1524">
        <v>1</v>
      </c>
      <c r="AE1524">
        <v>1</v>
      </c>
      <c r="AF1524">
        <v>2</v>
      </c>
      <c r="AG1524" s="1">
        <f t="shared" si="23"/>
        <v>0.15488372093023273</v>
      </c>
    </row>
    <row r="1525" spans="1:33">
      <c r="A1525">
        <v>82152</v>
      </c>
      <c r="B1525">
        <v>1</v>
      </c>
      <c r="C1525">
        <v>53</v>
      </c>
      <c r="D1525">
        <v>4</v>
      </c>
      <c r="E1525">
        <v>2</v>
      </c>
      <c r="G1525">
        <v>2</v>
      </c>
      <c r="H1525">
        <v>1</v>
      </c>
      <c r="I1525">
        <v>1</v>
      </c>
      <c r="J1525">
        <v>61</v>
      </c>
      <c r="K1525">
        <v>1.58</v>
      </c>
      <c r="L1525">
        <v>139</v>
      </c>
      <c r="M1525">
        <v>3.59</v>
      </c>
      <c r="N1525">
        <v>57</v>
      </c>
      <c r="O1525" s="1">
        <v>1.4763934426229508</v>
      </c>
      <c r="P1525" s="2">
        <v>71.942034129784986</v>
      </c>
      <c r="Q1525" s="1">
        <v>1.8634166217222996</v>
      </c>
      <c r="R1525">
        <v>1</v>
      </c>
      <c r="S1525">
        <v>2</v>
      </c>
      <c r="U1525">
        <v>4</v>
      </c>
      <c r="V1525">
        <v>3</v>
      </c>
      <c r="W1525">
        <v>1</v>
      </c>
      <c r="AA1525">
        <v>0</v>
      </c>
      <c r="AB1525">
        <v>0</v>
      </c>
      <c r="AC1525">
        <v>0</v>
      </c>
      <c r="AD1525">
        <v>2</v>
      </c>
      <c r="AE1525">
        <v>2</v>
      </c>
      <c r="AG1525" s="1">
        <f t="shared" si="23"/>
        <v>-0.10360655737704927</v>
      </c>
    </row>
    <row r="1526" spans="1:33">
      <c r="A1526">
        <v>82153</v>
      </c>
      <c r="B1526">
        <v>1</v>
      </c>
      <c r="C1526">
        <v>53</v>
      </c>
      <c r="D1526">
        <v>1</v>
      </c>
      <c r="E1526">
        <v>2</v>
      </c>
      <c r="G1526">
        <v>2</v>
      </c>
      <c r="H1526">
        <v>1</v>
      </c>
      <c r="I1526">
        <v>1</v>
      </c>
      <c r="J1526">
        <v>51</v>
      </c>
      <c r="K1526">
        <v>1.32</v>
      </c>
      <c r="L1526">
        <v>171</v>
      </c>
      <c r="M1526">
        <v>4.42</v>
      </c>
      <c r="N1526">
        <v>48</v>
      </c>
      <c r="O1526" s="1">
        <v>1.2423529411764707</v>
      </c>
      <c r="P1526" s="2">
        <v>58.414278951099604</v>
      </c>
      <c r="Q1526" s="1">
        <v>1.5118989846166957</v>
      </c>
      <c r="R1526">
        <v>1</v>
      </c>
      <c r="S1526">
        <v>2</v>
      </c>
      <c r="U1526">
        <v>6</v>
      </c>
      <c r="V1526">
        <v>3</v>
      </c>
      <c r="W1526">
        <v>3</v>
      </c>
      <c r="X1526">
        <v>3</v>
      </c>
      <c r="Y1526">
        <v>2</v>
      </c>
      <c r="Z1526">
        <v>2</v>
      </c>
      <c r="AA1526">
        <v>1</v>
      </c>
      <c r="AB1526">
        <v>0</v>
      </c>
      <c r="AC1526">
        <v>0</v>
      </c>
      <c r="AD1526">
        <v>1</v>
      </c>
      <c r="AE1526">
        <v>1</v>
      </c>
      <c r="AF1526">
        <v>2</v>
      </c>
      <c r="AG1526" s="1">
        <f t="shared" si="23"/>
        <v>-7.7647058823529402E-2</v>
      </c>
    </row>
    <row r="1527" spans="1:33">
      <c r="A1527">
        <v>82157</v>
      </c>
      <c r="B1527">
        <v>1</v>
      </c>
      <c r="C1527">
        <v>25</v>
      </c>
      <c r="D1527">
        <v>3</v>
      </c>
      <c r="E1527">
        <v>2</v>
      </c>
      <c r="G1527">
        <v>1</v>
      </c>
      <c r="H1527">
        <v>5</v>
      </c>
      <c r="I1527">
        <v>1</v>
      </c>
      <c r="J1527">
        <v>35</v>
      </c>
      <c r="K1527">
        <v>0.91</v>
      </c>
      <c r="L1527">
        <v>205</v>
      </c>
      <c r="M1527">
        <v>5.3</v>
      </c>
      <c r="N1527">
        <v>31</v>
      </c>
      <c r="O1527" s="1">
        <v>0.80600000000000005</v>
      </c>
      <c r="P1527" s="2">
        <v>41.882002755701983</v>
      </c>
      <c r="Q1527" s="1">
        <v>1.0889320716482516</v>
      </c>
      <c r="R1527">
        <v>2</v>
      </c>
      <c r="U1527">
        <v>9</v>
      </c>
      <c r="V1527">
        <v>4</v>
      </c>
      <c r="W1527">
        <v>2</v>
      </c>
      <c r="X1527">
        <v>3</v>
      </c>
      <c r="Y1527">
        <v>2</v>
      </c>
      <c r="Z1527">
        <v>2</v>
      </c>
      <c r="AA1527">
        <v>6</v>
      </c>
      <c r="AB1527">
        <v>0</v>
      </c>
      <c r="AC1527">
        <v>1</v>
      </c>
      <c r="AD1527">
        <v>1</v>
      </c>
      <c r="AE1527">
        <v>1</v>
      </c>
      <c r="AF1527">
        <v>2</v>
      </c>
      <c r="AG1527" s="1">
        <f t="shared" si="23"/>
        <v>-0.10399999999999998</v>
      </c>
    </row>
    <row r="1528" spans="1:33">
      <c r="A1528">
        <v>82158</v>
      </c>
      <c r="B1528">
        <v>1</v>
      </c>
      <c r="C1528">
        <v>61</v>
      </c>
      <c r="D1528">
        <v>3</v>
      </c>
      <c r="E1528">
        <v>2</v>
      </c>
      <c r="G1528">
        <v>1</v>
      </c>
      <c r="H1528">
        <v>4</v>
      </c>
      <c r="I1528">
        <v>1</v>
      </c>
      <c r="J1528">
        <v>45</v>
      </c>
      <c r="K1528">
        <v>1.1599999999999999</v>
      </c>
      <c r="L1528">
        <v>270</v>
      </c>
      <c r="M1528">
        <v>6.98</v>
      </c>
      <c r="N1528">
        <v>44</v>
      </c>
      <c r="O1528" s="1">
        <v>1.1342222222222222</v>
      </c>
      <c r="P1528" s="2">
        <v>51.835098449782748</v>
      </c>
      <c r="Q1528" s="1">
        <v>1.3361936489277328</v>
      </c>
      <c r="R1528">
        <v>2</v>
      </c>
      <c r="S1528">
        <v>2</v>
      </c>
      <c r="U1528">
        <v>15</v>
      </c>
      <c r="V1528">
        <v>4</v>
      </c>
      <c r="W1528">
        <v>3</v>
      </c>
      <c r="X1528">
        <v>3</v>
      </c>
      <c r="Y1528">
        <v>3</v>
      </c>
      <c r="Z1528">
        <v>2</v>
      </c>
      <c r="AA1528">
        <v>1</v>
      </c>
      <c r="AB1528">
        <v>0</v>
      </c>
      <c r="AC1528">
        <v>0</v>
      </c>
      <c r="AD1528">
        <v>1</v>
      </c>
      <c r="AE1528">
        <v>1</v>
      </c>
      <c r="AF1528">
        <v>2</v>
      </c>
      <c r="AG1528" s="1">
        <f t="shared" si="23"/>
        <v>-2.5777777777777677E-2</v>
      </c>
    </row>
    <row r="1529" spans="1:33">
      <c r="A1529">
        <v>82162</v>
      </c>
      <c r="B1529">
        <v>1</v>
      </c>
      <c r="C1529">
        <v>68</v>
      </c>
      <c r="D1529">
        <v>3</v>
      </c>
      <c r="E1529">
        <v>1</v>
      </c>
      <c r="F1529">
        <v>2</v>
      </c>
      <c r="G1529">
        <v>1</v>
      </c>
      <c r="H1529">
        <v>4</v>
      </c>
      <c r="I1529">
        <v>1</v>
      </c>
      <c r="J1529">
        <v>28</v>
      </c>
      <c r="K1529">
        <v>0.72</v>
      </c>
      <c r="L1529">
        <v>186</v>
      </c>
      <c r="M1529">
        <v>4.8099999999999996</v>
      </c>
      <c r="N1529">
        <v>27</v>
      </c>
      <c r="O1529" s="1">
        <v>0.69428571428571417</v>
      </c>
      <c r="P1529" s="2">
        <v>32.387254284439337</v>
      </c>
      <c r="Q1529" s="1">
        <v>0.83281511017129717</v>
      </c>
      <c r="R1529">
        <v>2</v>
      </c>
      <c r="S1529">
        <v>2</v>
      </c>
      <c r="U1529">
        <v>15</v>
      </c>
      <c r="V1529">
        <v>2</v>
      </c>
      <c r="W1529">
        <v>3</v>
      </c>
      <c r="X1529">
        <v>3</v>
      </c>
      <c r="Y1529">
        <v>3</v>
      </c>
      <c r="Z1529">
        <v>3</v>
      </c>
      <c r="AA1529">
        <v>5</v>
      </c>
      <c r="AB1529">
        <v>0</v>
      </c>
      <c r="AC1529">
        <v>2</v>
      </c>
      <c r="AD1529">
        <v>1</v>
      </c>
      <c r="AE1529">
        <v>1</v>
      </c>
      <c r="AF1529">
        <v>2</v>
      </c>
      <c r="AG1529" s="1">
        <f t="shared" si="23"/>
        <v>-2.5714285714285801E-2</v>
      </c>
    </row>
    <row r="1530" spans="1:33">
      <c r="A1530">
        <v>82164</v>
      </c>
      <c r="B1530">
        <v>1</v>
      </c>
      <c r="C1530">
        <v>40</v>
      </c>
      <c r="D1530">
        <v>4</v>
      </c>
      <c r="E1530">
        <v>2</v>
      </c>
      <c r="G1530">
        <v>1</v>
      </c>
      <c r="H1530">
        <v>2</v>
      </c>
      <c r="I1530">
        <v>6</v>
      </c>
      <c r="J1530">
        <v>42</v>
      </c>
      <c r="K1530">
        <v>1.0900000000000001</v>
      </c>
      <c r="L1530">
        <v>231</v>
      </c>
      <c r="M1530">
        <v>5.97</v>
      </c>
      <c r="N1530">
        <v>45</v>
      </c>
      <c r="O1530" s="1">
        <v>1.1678571428571429</v>
      </c>
      <c r="P1530" s="2">
        <v>47.141222883163259</v>
      </c>
      <c r="Q1530" s="1">
        <v>1.2234269748249513</v>
      </c>
      <c r="R1530">
        <v>2</v>
      </c>
      <c r="S1530">
        <v>2</v>
      </c>
      <c r="U1530">
        <v>2</v>
      </c>
      <c r="V1530">
        <v>5</v>
      </c>
      <c r="W1530">
        <v>2</v>
      </c>
      <c r="AA1530">
        <v>2</v>
      </c>
      <c r="AB1530">
        <v>20</v>
      </c>
      <c r="AC1530">
        <v>1</v>
      </c>
      <c r="AD1530">
        <v>1</v>
      </c>
      <c r="AE1530">
        <v>2</v>
      </c>
      <c r="AG1530" s="1">
        <f t="shared" si="23"/>
        <v>7.7857142857142847E-2</v>
      </c>
    </row>
    <row r="1531" spans="1:33">
      <c r="A1531">
        <v>82165</v>
      </c>
      <c r="B1531">
        <v>1</v>
      </c>
      <c r="C1531">
        <v>44</v>
      </c>
      <c r="D1531">
        <v>2</v>
      </c>
      <c r="E1531">
        <v>2</v>
      </c>
      <c r="G1531">
        <v>1</v>
      </c>
      <c r="H1531">
        <v>4</v>
      </c>
      <c r="I1531">
        <v>3</v>
      </c>
      <c r="J1531">
        <v>37</v>
      </c>
      <c r="K1531">
        <v>0.96</v>
      </c>
      <c r="L1531">
        <v>228</v>
      </c>
      <c r="M1531">
        <v>5.9</v>
      </c>
      <c r="N1531">
        <v>38</v>
      </c>
      <c r="O1531" s="1">
        <v>0.98594594594594587</v>
      </c>
      <c r="P1531" s="2">
        <v>36.763243836057313</v>
      </c>
      <c r="Q1531" s="1">
        <v>0.95385713736797351</v>
      </c>
      <c r="R1531">
        <v>1</v>
      </c>
      <c r="S1531">
        <v>2</v>
      </c>
      <c r="U1531">
        <v>6</v>
      </c>
      <c r="V1531">
        <v>4</v>
      </c>
      <c r="W1531">
        <v>3</v>
      </c>
      <c r="X1531">
        <v>3</v>
      </c>
      <c r="Y1531">
        <v>3</v>
      </c>
      <c r="Z1531">
        <v>3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2</v>
      </c>
      <c r="AG1531" s="1">
        <f t="shared" si="23"/>
        <v>2.5945945945945903E-2</v>
      </c>
    </row>
    <row r="1532" spans="1:33">
      <c r="A1532">
        <v>82167</v>
      </c>
      <c r="B1532">
        <v>1</v>
      </c>
      <c r="C1532">
        <v>70</v>
      </c>
      <c r="D1532">
        <v>3</v>
      </c>
      <c r="E1532">
        <v>2</v>
      </c>
      <c r="G1532">
        <v>1</v>
      </c>
      <c r="H1532">
        <v>5</v>
      </c>
      <c r="I1532">
        <v>1</v>
      </c>
      <c r="J1532">
        <v>57</v>
      </c>
      <c r="K1532">
        <v>1.47</v>
      </c>
      <c r="L1532">
        <v>191</v>
      </c>
      <c r="M1532">
        <v>4.9400000000000004</v>
      </c>
      <c r="N1532">
        <v>64</v>
      </c>
      <c r="O1532" s="1">
        <v>1.6505263157894736</v>
      </c>
      <c r="P1532" s="2">
        <v>60.28019713094961</v>
      </c>
      <c r="Q1532" s="1">
        <v>1.5545945575876479</v>
      </c>
      <c r="R1532">
        <v>2</v>
      </c>
      <c r="S1532">
        <v>1</v>
      </c>
      <c r="T1532">
        <v>2</v>
      </c>
      <c r="U1532">
        <v>15</v>
      </c>
      <c r="V1532">
        <v>3</v>
      </c>
      <c r="W1532">
        <v>2</v>
      </c>
      <c r="X1532">
        <v>3</v>
      </c>
      <c r="Y1532">
        <v>3</v>
      </c>
      <c r="Z1532">
        <v>2</v>
      </c>
      <c r="AA1532">
        <v>1</v>
      </c>
      <c r="AB1532">
        <v>1</v>
      </c>
      <c r="AC1532">
        <v>0</v>
      </c>
      <c r="AD1532">
        <v>1</v>
      </c>
      <c r="AE1532">
        <v>1</v>
      </c>
      <c r="AF1532">
        <v>2</v>
      </c>
      <c r="AG1532" s="1">
        <f t="shared" si="23"/>
        <v>0.18052631578947365</v>
      </c>
    </row>
    <row r="1533" spans="1:33">
      <c r="A1533">
        <v>82171</v>
      </c>
      <c r="B1533">
        <v>1</v>
      </c>
      <c r="C1533">
        <v>64</v>
      </c>
      <c r="D1533">
        <v>3</v>
      </c>
      <c r="E1533">
        <v>2</v>
      </c>
      <c r="G1533">
        <v>1</v>
      </c>
      <c r="H1533">
        <v>3</v>
      </c>
      <c r="I1533">
        <v>1</v>
      </c>
      <c r="J1533">
        <v>40</v>
      </c>
      <c r="K1533">
        <v>1.03</v>
      </c>
      <c r="L1533">
        <v>195</v>
      </c>
      <c r="M1533">
        <v>5.04</v>
      </c>
      <c r="N1533">
        <v>49</v>
      </c>
      <c r="O1533" s="1">
        <v>1.2617499999999999</v>
      </c>
      <c r="P1533" s="2">
        <v>43.557662035538598</v>
      </c>
      <c r="Q1533" s="1">
        <v>1.1216097974151189</v>
      </c>
      <c r="R1533">
        <v>2</v>
      </c>
      <c r="S1533">
        <v>1</v>
      </c>
      <c r="T1533">
        <v>2</v>
      </c>
      <c r="U1533">
        <v>5</v>
      </c>
      <c r="V1533">
        <v>3</v>
      </c>
      <c r="W1533">
        <v>3</v>
      </c>
      <c r="AA1533">
        <v>3</v>
      </c>
      <c r="AB1533">
        <v>7</v>
      </c>
      <c r="AC1533">
        <v>0</v>
      </c>
      <c r="AD1533">
        <v>1</v>
      </c>
      <c r="AE1533">
        <v>2</v>
      </c>
      <c r="AG1533" s="1">
        <f t="shared" si="23"/>
        <v>0.2317499999999999</v>
      </c>
    </row>
    <row r="1534" spans="1:33">
      <c r="A1534">
        <v>82172</v>
      </c>
      <c r="B1534">
        <v>1</v>
      </c>
      <c r="C1534">
        <v>29</v>
      </c>
      <c r="D1534">
        <v>7</v>
      </c>
      <c r="E1534">
        <v>2</v>
      </c>
      <c r="G1534">
        <v>1</v>
      </c>
      <c r="H1534">
        <v>4</v>
      </c>
      <c r="I1534">
        <v>3</v>
      </c>
      <c r="J1534">
        <v>35</v>
      </c>
      <c r="K1534">
        <v>0.91</v>
      </c>
      <c r="L1534">
        <v>129</v>
      </c>
      <c r="M1534">
        <v>3.34</v>
      </c>
      <c r="N1534">
        <v>38</v>
      </c>
      <c r="O1534" s="1">
        <v>0.98799999999999999</v>
      </c>
      <c r="P1534" s="2">
        <v>45.349761794585163</v>
      </c>
      <c r="Q1534" s="1">
        <v>1.1790938066592143</v>
      </c>
      <c r="R1534">
        <v>2</v>
      </c>
      <c r="U1534">
        <v>7</v>
      </c>
      <c r="V1534">
        <v>4</v>
      </c>
      <c r="W1534">
        <v>1</v>
      </c>
      <c r="X1534">
        <v>3</v>
      </c>
      <c r="Y1534">
        <v>3</v>
      </c>
      <c r="Z1534">
        <v>4</v>
      </c>
      <c r="AA1534">
        <v>14</v>
      </c>
      <c r="AB1534">
        <v>1</v>
      </c>
      <c r="AC1534">
        <v>0</v>
      </c>
      <c r="AD1534">
        <v>1</v>
      </c>
      <c r="AE1534">
        <v>1</v>
      </c>
      <c r="AF1534">
        <v>2</v>
      </c>
      <c r="AG1534" s="1">
        <f t="shared" si="23"/>
        <v>7.7999999999999958E-2</v>
      </c>
    </row>
    <row r="1535" spans="1:33">
      <c r="A1535">
        <v>82176</v>
      </c>
      <c r="B1535">
        <v>1</v>
      </c>
      <c r="C1535">
        <v>57</v>
      </c>
      <c r="D1535">
        <v>4</v>
      </c>
      <c r="E1535">
        <v>2</v>
      </c>
      <c r="G1535">
        <v>2</v>
      </c>
      <c r="H1535">
        <v>4</v>
      </c>
      <c r="I1535">
        <v>1</v>
      </c>
      <c r="J1535">
        <v>33</v>
      </c>
      <c r="K1535">
        <v>0.85</v>
      </c>
      <c r="L1535">
        <v>190</v>
      </c>
      <c r="M1535">
        <v>4.91</v>
      </c>
      <c r="N1535">
        <v>35</v>
      </c>
      <c r="O1535" s="1">
        <v>0.90151515151515149</v>
      </c>
      <c r="P1535" s="2">
        <v>35.582495851267488</v>
      </c>
      <c r="Q1535" s="1">
        <v>0.91651883253264732</v>
      </c>
      <c r="R1535">
        <v>2</v>
      </c>
      <c r="S1535">
        <v>2</v>
      </c>
      <c r="U1535">
        <v>10</v>
      </c>
      <c r="V1535">
        <v>2</v>
      </c>
      <c r="W1535">
        <v>3</v>
      </c>
      <c r="X1535">
        <v>2</v>
      </c>
      <c r="Y1535">
        <v>2</v>
      </c>
      <c r="Z1535">
        <v>2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2</v>
      </c>
      <c r="AG1535" s="1">
        <f t="shared" si="23"/>
        <v>5.1515151515151514E-2</v>
      </c>
    </row>
    <row r="1536" spans="1:33">
      <c r="A1536">
        <v>82177</v>
      </c>
      <c r="B1536">
        <v>1</v>
      </c>
      <c r="C1536">
        <v>80</v>
      </c>
      <c r="D1536">
        <v>3</v>
      </c>
      <c r="E1536">
        <v>1</v>
      </c>
      <c r="F1536">
        <v>1</v>
      </c>
      <c r="G1536">
        <v>1</v>
      </c>
      <c r="H1536">
        <v>5</v>
      </c>
      <c r="I1536">
        <v>1</v>
      </c>
      <c r="J1536">
        <v>37</v>
      </c>
      <c r="K1536">
        <v>0.96</v>
      </c>
      <c r="L1536">
        <v>123</v>
      </c>
      <c r="M1536">
        <v>3.18</v>
      </c>
      <c r="N1536">
        <v>31</v>
      </c>
      <c r="O1536" s="1">
        <v>0.80432432432432432</v>
      </c>
      <c r="P1536" s="2">
        <v>42.8737539381654</v>
      </c>
      <c r="Q1536" s="1">
        <v>1.1124001021794265</v>
      </c>
      <c r="R1536">
        <v>1</v>
      </c>
      <c r="S1536">
        <v>2</v>
      </c>
      <c r="U1536">
        <v>4</v>
      </c>
      <c r="V1536">
        <v>3</v>
      </c>
      <c r="W1536">
        <v>3</v>
      </c>
      <c r="AA1536">
        <v>0</v>
      </c>
      <c r="AB1536">
        <v>2</v>
      </c>
      <c r="AC1536">
        <v>0</v>
      </c>
      <c r="AD1536">
        <v>2</v>
      </c>
      <c r="AE1536">
        <v>1</v>
      </c>
      <c r="AF1536">
        <v>2</v>
      </c>
      <c r="AG1536" s="1">
        <f t="shared" si="23"/>
        <v>-0.15567567567567564</v>
      </c>
    </row>
    <row r="1537" spans="1:33">
      <c r="A1537">
        <v>82184</v>
      </c>
      <c r="B1537">
        <v>1</v>
      </c>
      <c r="C1537">
        <v>72</v>
      </c>
      <c r="D1537">
        <v>3</v>
      </c>
      <c r="E1537">
        <v>1</v>
      </c>
      <c r="F1537">
        <v>1</v>
      </c>
      <c r="G1537">
        <v>1</v>
      </c>
      <c r="H1537">
        <v>3</v>
      </c>
      <c r="I1537">
        <v>3</v>
      </c>
      <c r="J1537">
        <v>30</v>
      </c>
      <c r="K1537">
        <v>0.78</v>
      </c>
      <c r="L1537">
        <v>146</v>
      </c>
      <c r="M1537">
        <v>3.78</v>
      </c>
      <c r="N1537">
        <v>35</v>
      </c>
      <c r="O1537" s="1">
        <v>0.91</v>
      </c>
      <c r="P1537" s="2">
        <v>25.345012610774301</v>
      </c>
      <c r="Q1537" s="1">
        <v>0.65897032788013188</v>
      </c>
      <c r="R1537">
        <v>2</v>
      </c>
      <c r="S1537">
        <v>2</v>
      </c>
      <c r="U1537">
        <v>3</v>
      </c>
      <c r="V1537">
        <v>4</v>
      </c>
      <c r="W1537">
        <v>3</v>
      </c>
      <c r="X1537">
        <v>3</v>
      </c>
      <c r="Y1537">
        <v>3</v>
      </c>
      <c r="Z1537">
        <v>3</v>
      </c>
      <c r="AB1537">
        <v>0</v>
      </c>
      <c r="AC1537">
        <v>12</v>
      </c>
      <c r="AD1537">
        <v>2</v>
      </c>
      <c r="AE1537">
        <v>1</v>
      </c>
      <c r="AF1537">
        <v>2</v>
      </c>
      <c r="AG1537" s="1">
        <f t="shared" si="23"/>
        <v>0.13</v>
      </c>
    </row>
    <row r="1538" spans="1:33">
      <c r="A1538">
        <v>82188</v>
      </c>
      <c r="B1538">
        <v>1</v>
      </c>
      <c r="C1538">
        <v>42</v>
      </c>
      <c r="D1538">
        <v>3</v>
      </c>
      <c r="E1538">
        <v>2</v>
      </c>
      <c r="G1538">
        <v>1</v>
      </c>
      <c r="H1538">
        <v>3</v>
      </c>
      <c r="I1538">
        <v>3</v>
      </c>
      <c r="J1538">
        <v>40</v>
      </c>
      <c r="K1538">
        <v>1.03</v>
      </c>
      <c r="L1538">
        <v>229</v>
      </c>
      <c r="M1538">
        <v>5.92</v>
      </c>
      <c r="N1538">
        <v>39</v>
      </c>
      <c r="O1538" s="1">
        <v>1.0042500000000001</v>
      </c>
      <c r="P1538" s="2">
        <v>46.771414280349902</v>
      </c>
      <c r="Q1538" s="1">
        <v>1.20436391771901</v>
      </c>
      <c r="R1538">
        <v>2</v>
      </c>
      <c r="S1538">
        <v>2</v>
      </c>
      <c r="U1538">
        <v>6</v>
      </c>
      <c r="V1538">
        <v>1</v>
      </c>
      <c r="W1538">
        <v>1</v>
      </c>
      <c r="AA1538">
        <v>21</v>
      </c>
      <c r="AB1538">
        <v>4</v>
      </c>
      <c r="AC1538">
        <v>0</v>
      </c>
      <c r="AD1538">
        <v>1</v>
      </c>
      <c r="AE1538">
        <v>1</v>
      </c>
      <c r="AF1538">
        <v>2</v>
      </c>
      <c r="AG1538" s="1">
        <f t="shared" si="23"/>
        <v>-2.574999999999994E-2</v>
      </c>
    </row>
    <row r="1539" spans="1:33">
      <c r="A1539">
        <v>82189</v>
      </c>
      <c r="B1539">
        <v>1</v>
      </c>
      <c r="C1539">
        <v>30</v>
      </c>
      <c r="D1539">
        <v>6</v>
      </c>
      <c r="E1539">
        <v>2</v>
      </c>
      <c r="G1539">
        <v>2</v>
      </c>
      <c r="H1539">
        <v>5</v>
      </c>
      <c r="I1539">
        <v>1</v>
      </c>
      <c r="J1539">
        <v>43</v>
      </c>
      <c r="K1539">
        <v>1.1100000000000001</v>
      </c>
      <c r="L1539">
        <v>161</v>
      </c>
      <c r="M1539">
        <v>4.16</v>
      </c>
      <c r="N1539">
        <v>44</v>
      </c>
      <c r="O1539" s="1">
        <v>1.1358139534883722</v>
      </c>
      <c r="P1539" s="2">
        <v>48.174270405027265</v>
      </c>
      <c r="Q1539" s="1">
        <v>1.2435683755716342</v>
      </c>
      <c r="R1539">
        <v>2</v>
      </c>
      <c r="U1539">
        <v>15</v>
      </c>
      <c r="V1539">
        <v>4</v>
      </c>
      <c r="W1539">
        <v>3</v>
      </c>
      <c r="X1539">
        <v>3</v>
      </c>
      <c r="Y1539">
        <v>3</v>
      </c>
      <c r="Z1539">
        <v>3</v>
      </c>
      <c r="AB1539">
        <v>2</v>
      </c>
      <c r="AC1539">
        <v>0</v>
      </c>
      <c r="AD1539">
        <v>1</v>
      </c>
      <c r="AE1539">
        <v>1</v>
      </c>
      <c r="AF1539">
        <v>2</v>
      </c>
      <c r="AG1539" s="1">
        <f t="shared" ref="AG1539:AG1602" si="24">O:O-K:K</f>
        <v>2.5813953488372121E-2</v>
      </c>
    </row>
    <row r="1540" spans="1:33">
      <c r="A1540">
        <v>82190</v>
      </c>
      <c r="B1540">
        <v>1</v>
      </c>
      <c r="C1540">
        <v>45</v>
      </c>
      <c r="D1540">
        <v>1</v>
      </c>
      <c r="E1540">
        <v>2</v>
      </c>
      <c r="G1540">
        <v>2</v>
      </c>
      <c r="H1540">
        <v>2</v>
      </c>
      <c r="I1540">
        <v>1</v>
      </c>
      <c r="J1540">
        <v>58</v>
      </c>
      <c r="K1540">
        <v>1.5</v>
      </c>
      <c r="L1540">
        <v>170</v>
      </c>
      <c r="M1540">
        <v>4.4000000000000004</v>
      </c>
      <c r="N1540">
        <v>54</v>
      </c>
      <c r="O1540" s="1">
        <v>1.396551724137931</v>
      </c>
      <c r="P1540" s="2">
        <v>66.460152128588348</v>
      </c>
      <c r="Q1540" s="1">
        <v>1.7187970378083195</v>
      </c>
      <c r="R1540">
        <v>1</v>
      </c>
      <c r="S1540">
        <v>2</v>
      </c>
      <c r="U1540">
        <v>9</v>
      </c>
      <c r="V1540">
        <v>3</v>
      </c>
      <c r="W1540">
        <v>2</v>
      </c>
      <c r="X1540">
        <v>3</v>
      </c>
      <c r="Y1540">
        <v>3</v>
      </c>
      <c r="Z1540">
        <v>2</v>
      </c>
      <c r="AA1540">
        <v>1</v>
      </c>
      <c r="AB1540">
        <v>0</v>
      </c>
      <c r="AC1540">
        <v>0</v>
      </c>
      <c r="AD1540">
        <v>2</v>
      </c>
      <c r="AE1540">
        <v>1</v>
      </c>
      <c r="AF1540">
        <v>2</v>
      </c>
      <c r="AG1540" s="1">
        <f t="shared" si="24"/>
        <v>-0.10344827586206895</v>
      </c>
    </row>
    <row r="1541" spans="1:33">
      <c r="A1541">
        <v>82200</v>
      </c>
      <c r="B1541">
        <v>1</v>
      </c>
      <c r="C1541">
        <v>31</v>
      </c>
      <c r="D1541">
        <v>1</v>
      </c>
      <c r="E1541">
        <v>2</v>
      </c>
      <c r="G1541">
        <v>1</v>
      </c>
      <c r="H1541">
        <v>3</v>
      </c>
      <c r="I1541">
        <v>5</v>
      </c>
      <c r="J1541">
        <v>54</v>
      </c>
      <c r="K1541">
        <v>1.4</v>
      </c>
      <c r="L1541">
        <v>170</v>
      </c>
      <c r="M1541">
        <v>4.4000000000000004</v>
      </c>
      <c r="N1541">
        <v>55</v>
      </c>
      <c r="O1541" s="1">
        <v>1.4259259259259258</v>
      </c>
      <c r="P1541" s="2">
        <v>59.252914052114079</v>
      </c>
      <c r="Q1541" s="1">
        <v>1.5361866606103649</v>
      </c>
      <c r="R1541">
        <v>2</v>
      </c>
      <c r="U1541">
        <v>10</v>
      </c>
      <c r="V1541">
        <v>2</v>
      </c>
      <c r="W1541">
        <v>0</v>
      </c>
      <c r="AA1541">
        <v>0</v>
      </c>
      <c r="AB1541">
        <v>10</v>
      </c>
      <c r="AC1541">
        <v>1</v>
      </c>
      <c r="AD1541">
        <v>1</v>
      </c>
      <c r="AE1541">
        <v>2</v>
      </c>
      <c r="AG1541" s="1">
        <f t="shared" si="24"/>
        <v>2.5925925925925908E-2</v>
      </c>
    </row>
    <row r="1542" spans="1:33">
      <c r="A1542">
        <v>82204</v>
      </c>
      <c r="B1542">
        <v>1</v>
      </c>
      <c r="C1542">
        <v>80</v>
      </c>
      <c r="D1542">
        <v>3</v>
      </c>
      <c r="E1542">
        <v>1</v>
      </c>
      <c r="F1542">
        <v>2</v>
      </c>
      <c r="G1542">
        <v>1</v>
      </c>
      <c r="H1542">
        <v>5</v>
      </c>
      <c r="I1542">
        <v>3</v>
      </c>
      <c r="J1542">
        <v>43</v>
      </c>
      <c r="K1542">
        <v>1.1100000000000001</v>
      </c>
      <c r="L1542">
        <v>139</v>
      </c>
      <c r="M1542">
        <v>3.59</v>
      </c>
      <c r="N1542">
        <v>42</v>
      </c>
      <c r="O1542" s="1">
        <v>1.084186046511628</v>
      </c>
      <c r="P1542" s="2">
        <v>48.622692859901427</v>
      </c>
      <c r="Q1542" s="1">
        <v>1.2551439319648974</v>
      </c>
      <c r="R1542">
        <v>2</v>
      </c>
      <c r="S1542">
        <v>2</v>
      </c>
      <c r="U1542">
        <v>6</v>
      </c>
      <c r="V1542">
        <v>2</v>
      </c>
      <c r="W1542">
        <v>1</v>
      </c>
      <c r="AA1542">
        <v>1</v>
      </c>
      <c r="AB1542">
        <v>2</v>
      </c>
      <c r="AC1542">
        <v>2</v>
      </c>
      <c r="AD1542">
        <v>1</v>
      </c>
      <c r="AE1542">
        <v>1</v>
      </c>
      <c r="AF1542">
        <v>2</v>
      </c>
      <c r="AG1542" s="1">
        <f t="shared" si="24"/>
        <v>-2.5813953488372121E-2</v>
      </c>
    </row>
    <row r="1543" spans="1:33">
      <c r="A1543">
        <v>82213</v>
      </c>
      <c r="B1543">
        <v>1</v>
      </c>
      <c r="C1543">
        <v>46</v>
      </c>
      <c r="D1543">
        <v>3</v>
      </c>
      <c r="E1543">
        <v>2</v>
      </c>
      <c r="G1543">
        <v>1</v>
      </c>
      <c r="H1543">
        <v>5</v>
      </c>
      <c r="I1543">
        <v>1</v>
      </c>
      <c r="J1543">
        <v>45</v>
      </c>
      <c r="K1543">
        <v>1.1599999999999999</v>
      </c>
      <c r="L1543">
        <v>132</v>
      </c>
      <c r="M1543">
        <v>3.41</v>
      </c>
      <c r="N1543">
        <v>49</v>
      </c>
      <c r="O1543" s="1">
        <v>1.2631111111111111</v>
      </c>
      <c r="P1543" s="2">
        <v>50.067810017713782</v>
      </c>
      <c r="Q1543" s="1">
        <v>1.2906368804566217</v>
      </c>
      <c r="R1543">
        <v>2</v>
      </c>
      <c r="S1543">
        <v>1</v>
      </c>
      <c r="T1543">
        <v>2</v>
      </c>
      <c r="U1543">
        <v>15</v>
      </c>
      <c r="V1543">
        <v>2</v>
      </c>
      <c r="W1543">
        <v>0</v>
      </c>
      <c r="X1543">
        <v>3</v>
      </c>
      <c r="Y1543">
        <v>3</v>
      </c>
      <c r="Z1543">
        <v>3</v>
      </c>
      <c r="AA1543">
        <v>0</v>
      </c>
      <c r="AB1543">
        <v>3</v>
      </c>
      <c r="AC1543">
        <v>1</v>
      </c>
      <c r="AD1543">
        <v>1</v>
      </c>
      <c r="AE1543">
        <v>1</v>
      </c>
      <c r="AF1543">
        <v>2</v>
      </c>
      <c r="AG1543" s="1">
        <f t="shared" si="24"/>
        <v>0.10311111111111115</v>
      </c>
    </row>
    <row r="1544" spans="1:33">
      <c r="A1544">
        <v>82216</v>
      </c>
      <c r="B1544">
        <v>1</v>
      </c>
      <c r="C1544">
        <v>52</v>
      </c>
      <c r="D1544">
        <v>7</v>
      </c>
      <c r="E1544">
        <v>2</v>
      </c>
      <c r="G1544">
        <v>1</v>
      </c>
      <c r="H1544">
        <v>3</v>
      </c>
      <c r="I1544">
        <v>1</v>
      </c>
      <c r="J1544">
        <v>63</v>
      </c>
      <c r="K1544">
        <v>1.63</v>
      </c>
      <c r="L1544">
        <v>228</v>
      </c>
      <c r="M1544">
        <v>5.9</v>
      </c>
      <c r="N1544">
        <v>70</v>
      </c>
      <c r="O1544" s="1">
        <v>1.8111111111111111</v>
      </c>
      <c r="P1544" s="2">
        <v>65.351742869563523</v>
      </c>
      <c r="Q1544" s="1">
        <v>1.6908466805934688</v>
      </c>
      <c r="R1544">
        <v>2</v>
      </c>
      <c r="S1544">
        <v>1</v>
      </c>
      <c r="T1544">
        <v>2</v>
      </c>
      <c r="U1544">
        <v>15</v>
      </c>
      <c r="V1544">
        <v>4</v>
      </c>
      <c r="W1544">
        <v>1</v>
      </c>
      <c r="X1544">
        <v>3</v>
      </c>
      <c r="Y1544">
        <v>3</v>
      </c>
      <c r="Z1544">
        <v>1</v>
      </c>
      <c r="AA1544">
        <v>6</v>
      </c>
      <c r="AB1544">
        <v>2</v>
      </c>
      <c r="AC1544">
        <v>3</v>
      </c>
      <c r="AD1544">
        <v>1</v>
      </c>
      <c r="AE1544">
        <v>1</v>
      </c>
      <c r="AF1544">
        <v>2</v>
      </c>
      <c r="AG1544" s="1">
        <f t="shared" si="24"/>
        <v>0.18111111111111122</v>
      </c>
    </row>
    <row r="1545" spans="1:33">
      <c r="A1545">
        <v>82219</v>
      </c>
      <c r="B1545">
        <v>1</v>
      </c>
      <c r="C1545">
        <v>49</v>
      </c>
      <c r="D1545">
        <v>3</v>
      </c>
      <c r="E1545">
        <v>2</v>
      </c>
      <c r="G1545">
        <v>1</v>
      </c>
      <c r="H1545">
        <v>5</v>
      </c>
      <c r="I1545">
        <v>3</v>
      </c>
      <c r="J1545">
        <v>36</v>
      </c>
      <c r="K1545">
        <v>0.93</v>
      </c>
      <c r="L1545">
        <v>257</v>
      </c>
      <c r="M1545">
        <v>6.65</v>
      </c>
      <c r="N1545">
        <v>42</v>
      </c>
      <c r="O1545" s="1">
        <v>1.085</v>
      </c>
      <c r="P1545" s="2">
        <v>37.087298977078738</v>
      </c>
      <c r="Q1545" s="1">
        <v>0.95808855690786743</v>
      </c>
      <c r="R1545">
        <v>2</v>
      </c>
      <c r="S1545">
        <v>2</v>
      </c>
      <c r="U1545">
        <v>12</v>
      </c>
      <c r="V1545">
        <v>5</v>
      </c>
      <c r="W1545">
        <v>3</v>
      </c>
      <c r="X1545">
        <v>3</v>
      </c>
      <c r="Y1545">
        <v>3</v>
      </c>
      <c r="Z1545">
        <v>3</v>
      </c>
      <c r="AA1545">
        <v>3</v>
      </c>
      <c r="AB1545">
        <v>3</v>
      </c>
      <c r="AC1545">
        <v>0</v>
      </c>
      <c r="AD1545">
        <v>1</v>
      </c>
      <c r="AE1545">
        <v>1</v>
      </c>
      <c r="AF1545">
        <v>2</v>
      </c>
      <c r="AG1545" s="1">
        <f t="shared" si="24"/>
        <v>0.15499999999999992</v>
      </c>
    </row>
    <row r="1546" spans="1:33">
      <c r="A1546">
        <v>82221</v>
      </c>
      <c r="B1546">
        <v>1</v>
      </c>
      <c r="C1546">
        <v>44</v>
      </c>
      <c r="D1546">
        <v>3</v>
      </c>
      <c r="E1546">
        <v>2</v>
      </c>
      <c r="G1546">
        <v>1</v>
      </c>
      <c r="H1546">
        <v>5</v>
      </c>
      <c r="I1546">
        <v>1</v>
      </c>
      <c r="J1546">
        <v>45</v>
      </c>
      <c r="K1546">
        <v>1.1599999999999999</v>
      </c>
      <c r="L1546">
        <v>147</v>
      </c>
      <c r="M1546">
        <v>3.8</v>
      </c>
      <c r="N1546">
        <v>39</v>
      </c>
      <c r="O1546" s="1">
        <v>1.0053333333333332</v>
      </c>
      <c r="P1546" s="2">
        <v>39.919598225123075</v>
      </c>
      <c r="Q1546" s="1">
        <v>1.0290385320253947</v>
      </c>
      <c r="R1546">
        <v>2</v>
      </c>
      <c r="S1546">
        <v>2</v>
      </c>
      <c r="U1546">
        <v>15</v>
      </c>
      <c r="V1546">
        <v>3</v>
      </c>
      <c r="W1546">
        <v>3</v>
      </c>
      <c r="X1546">
        <v>3</v>
      </c>
      <c r="Y1546">
        <v>3</v>
      </c>
      <c r="Z1546">
        <v>2</v>
      </c>
      <c r="AA1546">
        <v>3</v>
      </c>
      <c r="AB1546">
        <v>15</v>
      </c>
      <c r="AC1546">
        <v>3</v>
      </c>
      <c r="AD1546">
        <v>1</v>
      </c>
      <c r="AE1546">
        <v>1</v>
      </c>
      <c r="AF1546">
        <v>2</v>
      </c>
      <c r="AG1546" s="1">
        <f t="shared" si="24"/>
        <v>-0.15466666666666673</v>
      </c>
    </row>
    <row r="1547" spans="1:33">
      <c r="A1547">
        <v>82223</v>
      </c>
      <c r="B1547">
        <v>1</v>
      </c>
      <c r="C1547">
        <v>27</v>
      </c>
      <c r="D1547">
        <v>1</v>
      </c>
      <c r="E1547">
        <v>2</v>
      </c>
      <c r="G1547">
        <v>1</v>
      </c>
      <c r="H1547">
        <v>5</v>
      </c>
      <c r="I1547">
        <v>5</v>
      </c>
      <c r="J1547">
        <v>58</v>
      </c>
      <c r="K1547">
        <v>1.5</v>
      </c>
      <c r="L1547">
        <v>143</v>
      </c>
      <c r="M1547">
        <v>3.7</v>
      </c>
      <c r="N1547">
        <v>64</v>
      </c>
      <c r="O1547" s="1">
        <v>1.6551724137931034</v>
      </c>
      <c r="P1547" s="2">
        <v>49.632086476922645</v>
      </c>
      <c r="Q1547" s="1">
        <v>1.283588443368689</v>
      </c>
      <c r="R1547">
        <v>2</v>
      </c>
      <c r="U1547">
        <v>14</v>
      </c>
      <c r="V1547">
        <v>4</v>
      </c>
      <c r="W1547">
        <v>1</v>
      </c>
      <c r="X1547">
        <v>3</v>
      </c>
      <c r="Y1547">
        <v>1</v>
      </c>
      <c r="Z1547">
        <v>1</v>
      </c>
      <c r="AA1547">
        <v>9</v>
      </c>
      <c r="AB1547">
        <v>0</v>
      </c>
      <c r="AC1547">
        <v>4</v>
      </c>
      <c r="AD1547">
        <v>1</v>
      </c>
      <c r="AE1547">
        <v>1</v>
      </c>
      <c r="AF1547">
        <v>1</v>
      </c>
      <c r="AG1547" s="1">
        <f t="shared" si="24"/>
        <v>0.15517241379310343</v>
      </c>
    </row>
    <row r="1548" spans="1:33">
      <c r="A1548">
        <v>82225</v>
      </c>
      <c r="B1548">
        <v>1</v>
      </c>
      <c r="C1548">
        <v>55</v>
      </c>
      <c r="D1548">
        <v>1</v>
      </c>
      <c r="E1548">
        <v>2</v>
      </c>
      <c r="G1548">
        <v>1</v>
      </c>
      <c r="H1548">
        <v>5</v>
      </c>
      <c r="I1548">
        <v>3</v>
      </c>
      <c r="J1548">
        <v>30</v>
      </c>
      <c r="K1548">
        <v>0.78</v>
      </c>
      <c r="L1548">
        <v>169</v>
      </c>
      <c r="M1548">
        <v>4.37</v>
      </c>
      <c r="N1548">
        <v>39</v>
      </c>
      <c r="O1548" s="1">
        <v>1.014</v>
      </c>
      <c r="P1548" s="2">
        <v>35.047217905965567</v>
      </c>
      <c r="Q1548" s="1">
        <v>0.91122766555510482</v>
      </c>
      <c r="R1548">
        <v>1</v>
      </c>
      <c r="S1548">
        <v>2</v>
      </c>
      <c r="U1548">
        <v>15</v>
      </c>
      <c r="V1548">
        <v>3</v>
      </c>
      <c r="W1548">
        <v>1</v>
      </c>
      <c r="X1548">
        <v>2</v>
      </c>
      <c r="Y1548">
        <v>2</v>
      </c>
      <c r="Z1548">
        <v>1</v>
      </c>
      <c r="AA1548">
        <v>2</v>
      </c>
      <c r="AB1548">
        <v>8</v>
      </c>
      <c r="AC1548">
        <v>0</v>
      </c>
      <c r="AD1548">
        <v>1</v>
      </c>
      <c r="AE1548">
        <v>2</v>
      </c>
      <c r="AG1548" s="1">
        <f t="shared" si="24"/>
        <v>0.23399999999999999</v>
      </c>
    </row>
    <row r="1549" spans="1:33">
      <c r="A1549">
        <v>82226</v>
      </c>
      <c r="B1549">
        <v>1</v>
      </c>
      <c r="C1549">
        <v>80</v>
      </c>
      <c r="D1549">
        <v>4</v>
      </c>
      <c r="E1549">
        <v>1</v>
      </c>
      <c r="F1549">
        <v>1</v>
      </c>
      <c r="G1549">
        <v>1</v>
      </c>
      <c r="H1549">
        <v>3</v>
      </c>
      <c r="I1549">
        <v>3</v>
      </c>
      <c r="J1549">
        <v>57</v>
      </c>
      <c r="K1549">
        <v>1.47</v>
      </c>
      <c r="L1549">
        <v>227</v>
      </c>
      <c r="M1549">
        <v>5.87</v>
      </c>
      <c r="N1549">
        <v>52</v>
      </c>
      <c r="O1549" s="1">
        <v>1.3410526315789473</v>
      </c>
      <c r="P1549" s="2">
        <v>59.737698680919991</v>
      </c>
      <c r="Q1549" s="1">
        <v>1.5406038080868838</v>
      </c>
      <c r="R1549">
        <v>1</v>
      </c>
      <c r="S1549">
        <v>2</v>
      </c>
      <c r="U1549">
        <v>99</v>
      </c>
      <c r="V1549">
        <v>2</v>
      </c>
      <c r="W1549">
        <v>2</v>
      </c>
      <c r="X1549">
        <v>9</v>
      </c>
      <c r="Y1549">
        <v>9</v>
      </c>
      <c r="Z1549">
        <v>2</v>
      </c>
      <c r="AB1549">
        <v>0</v>
      </c>
      <c r="AC1549">
        <v>0</v>
      </c>
      <c r="AD1549">
        <v>2</v>
      </c>
      <c r="AE1549">
        <v>1</v>
      </c>
      <c r="AF1549">
        <v>2</v>
      </c>
      <c r="AG1549" s="1">
        <f t="shared" si="24"/>
        <v>-0.1289473684210527</v>
      </c>
    </row>
    <row r="1550" spans="1:33">
      <c r="A1550">
        <v>82230</v>
      </c>
      <c r="B1550">
        <v>1</v>
      </c>
      <c r="C1550">
        <v>60</v>
      </c>
      <c r="D1550">
        <v>6</v>
      </c>
      <c r="E1550">
        <v>2</v>
      </c>
      <c r="G1550">
        <v>2</v>
      </c>
      <c r="H1550">
        <v>5</v>
      </c>
      <c r="I1550">
        <v>1</v>
      </c>
      <c r="J1550">
        <v>44</v>
      </c>
      <c r="K1550">
        <v>1.1399999999999999</v>
      </c>
      <c r="L1550">
        <v>223</v>
      </c>
      <c r="M1550">
        <v>5.77</v>
      </c>
      <c r="N1550">
        <v>53</v>
      </c>
      <c r="O1550" s="1">
        <v>1.3731818181818181</v>
      </c>
      <c r="P1550" s="2">
        <v>44.807820501987742</v>
      </c>
      <c r="Q1550" s="1">
        <v>1.1609298948242277</v>
      </c>
      <c r="R1550">
        <v>1</v>
      </c>
      <c r="S1550">
        <v>2</v>
      </c>
      <c r="U1550">
        <v>6</v>
      </c>
      <c r="V1550">
        <v>5</v>
      </c>
      <c r="W1550">
        <v>3</v>
      </c>
      <c r="X1550">
        <v>9</v>
      </c>
      <c r="Y1550">
        <v>0</v>
      </c>
      <c r="Z1550">
        <v>3</v>
      </c>
      <c r="AA1550">
        <v>0</v>
      </c>
      <c r="AB1550">
        <v>2</v>
      </c>
      <c r="AC1550">
        <v>0</v>
      </c>
      <c r="AD1550">
        <v>1</v>
      </c>
      <c r="AE1550">
        <v>1</v>
      </c>
      <c r="AF1550">
        <v>2</v>
      </c>
      <c r="AG1550" s="1">
        <f t="shared" si="24"/>
        <v>0.23318181818181816</v>
      </c>
    </row>
    <row r="1551" spans="1:33">
      <c r="A1551">
        <v>82231</v>
      </c>
      <c r="B1551">
        <v>1</v>
      </c>
      <c r="C1551">
        <v>53</v>
      </c>
      <c r="D1551">
        <v>3</v>
      </c>
      <c r="E1551">
        <v>2</v>
      </c>
      <c r="G1551">
        <v>1</v>
      </c>
      <c r="H1551">
        <v>3</v>
      </c>
      <c r="I1551">
        <v>3</v>
      </c>
      <c r="J1551">
        <v>55</v>
      </c>
      <c r="K1551">
        <v>1.42</v>
      </c>
      <c r="L1551">
        <v>153</v>
      </c>
      <c r="M1551">
        <v>3.96</v>
      </c>
      <c r="N1551">
        <v>57</v>
      </c>
      <c r="O1551" s="1">
        <v>1.4716363636363636</v>
      </c>
      <c r="P1551" s="2">
        <v>54.215749093070713</v>
      </c>
      <c r="Q1551" s="1">
        <v>1.3997520674938257</v>
      </c>
      <c r="R1551">
        <v>2</v>
      </c>
      <c r="S1551">
        <v>2</v>
      </c>
      <c r="U1551">
        <v>3</v>
      </c>
      <c r="V1551">
        <v>3</v>
      </c>
      <c r="W1551">
        <v>2</v>
      </c>
      <c r="AB1551">
        <v>0</v>
      </c>
      <c r="AC1551">
        <v>0</v>
      </c>
      <c r="AD1551">
        <v>1</v>
      </c>
      <c r="AE1551">
        <v>1</v>
      </c>
      <c r="AF1551">
        <v>2</v>
      </c>
      <c r="AG1551" s="1">
        <f t="shared" si="24"/>
        <v>5.1636363636363702E-2</v>
      </c>
    </row>
    <row r="1552" spans="1:33">
      <c r="A1552">
        <v>82236</v>
      </c>
      <c r="B1552">
        <v>1</v>
      </c>
      <c r="C1552">
        <v>79</v>
      </c>
      <c r="D1552">
        <v>3</v>
      </c>
      <c r="E1552">
        <v>1</v>
      </c>
      <c r="F1552">
        <v>2</v>
      </c>
      <c r="G1552">
        <v>1</v>
      </c>
      <c r="H1552">
        <v>5</v>
      </c>
      <c r="I1552">
        <v>1</v>
      </c>
      <c r="J1552">
        <v>40</v>
      </c>
      <c r="K1552">
        <v>1.03</v>
      </c>
      <c r="L1552">
        <v>139</v>
      </c>
      <c r="M1552">
        <v>3.59</v>
      </c>
      <c r="N1552">
        <v>46</v>
      </c>
      <c r="O1552" s="1">
        <v>1.1845000000000001</v>
      </c>
      <c r="P1552" s="2">
        <v>34.438198988588638</v>
      </c>
      <c r="Q1552" s="1">
        <v>0.88678362395615751</v>
      </c>
      <c r="R1552">
        <v>1</v>
      </c>
      <c r="S1552">
        <v>1</v>
      </c>
      <c r="T1552">
        <v>2</v>
      </c>
      <c r="U1552">
        <v>8</v>
      </c>
      <c r="V1552">
        <v>3</v>
      </c>
      <c r="W1552">
        <v>3</v>
      </c>
      <c r="X1552">
        <v>2</v>
      </c>
      <c r="Y1552">
        <v>2</v>
      </c>
      <c r="Z1552">
        <v>3</v>
      </c>
      <c r="AA1552">
        <v>3</v>
      </c>
      <c r="AB1552">
        <v>12</v>
      </c>
      <c r="AC1552">
        <v>0</v>
      </c>
      <c r="AD1552">
        <v>1</v>
      </c>
      <c r="AE1552">
        <v>1</v>
      </c>
      <c r="AF1552">
        <v>2</v>
      </c>
      <c r="AG1552" s="1">
        <f t="shared" si="24"/>
        <v>0.15450000000000008</v>
      </c>
    </row>
    <row r="1553" spans="1:33">
      <c r="A1553">
        <v>82243</v>
      </c>
      <c r="B1553">
        <v>1</v>
      </c>
      <c r="C1553">
        <v>32</v>
      </c>
      <c r="D1553">
        <v>3</v>
      </c>
      <c r="E1553">
        <v>2</v>
      </c>
      <c r="G1553">
        <v>1</v>
      </c>
      <c r="H1553">
        <v>5</v>
      </c>
      <c r="I1553">
        <v>6</v>
      </c>
      <c r="J1553">
        <v>77</v>
      </c>
      <c r="K1553">
        <v>1.99</v>
      </c>
      <c r="L1553">
        <v>164</v>
      </c>
      <c r="M1553">
        <v>4.24</v>
      </c>
      <c r="N1553">
        <v>83</v>
      </c>
      <c r="O1553" s="1">
        <v>2.1450649350649349</v>
      </c>
      <c r="P1553" s="2">
        <v>78.738980618361268</v>
      </c>
      <c r="Q1553" s="1">
        <v>2.0349424861108951</v>
      </c>
      <c r="R1553">
        <v>2</v>
      </c>
      <c r="U1553">
        <v>10</v>
      </c>
      <c r="V1553">
        <v>3</v>
      </c>
      <c r="W1553">
        <v>2</v>
      </c>
      <c r="X1553">
        <v>3</v>
      </c>
      <c r="Y1553">
        <v>3</v>
      </c>
      <c r="Z1553">
        <v>3</v>
      </c>
      <c r="AA1553">
        <v>2</v>
      </c>
      <c r="AB1553">
        <v>5</v>
      </c>
      <c r="AC1553">
        <v>2</v>
      </c>
      <c r="AD1553">
        <v>1</v>
      </c>
      <c r="AE1553">
        <v>1</v>
      </c>
      <c r="AF1553">
        <v>2</v>
      </c>
      <c r="AG1553" s="1">
        <f t="shared" si="24"/>
        <v>0.15506493506493491</v>
      </c>
    </row>
    <row r="1554" spans="1:33">
      <c r="A1554">
        <v>82254</v>
      </c>
      <c r="B1554">
        <v>1</v>
      </c>
      <c r="C1554">
        <v>77</v>
      </c>
      <c r="D1554">
        <v>3</v>
      </c>
      <c r="E1554">
        <v>1</v>
      </c>
      <c r="F1554">
        <v>1</v>
      </c>
      <c r="G1554">
        <v>1</v>
      </c>
      <c r="H1554">
        <v>5</v>
      </c>
      <c r="I1554">
        <v>1</v>
      </c>
      <c r="J1554">
        <v>31</v>
      </c>
      <c r="K1554">
        <v>0.8</v>
      </c>
      <c r="L1554">
        <v>107</v>
      </c>
      <c r="M1554">
        <v>2.77</v>
      </c>
      <c r="N1554">
        <v>41</v>
      </c>
      <c r="O1554" s="1">
        <v>1.0580645161290323</v>
      </c>
      <c r="P1554" s="2">
        <v>33.72107115588603</v>
      </c>
      <c r="Q1554" s="1">
        <v>0.87022119111963958</v>
      </c>
      <c r="R1554">
        <v>2</v>
      </c>
      <c r="S1554">
        <v>2</v>
      </c>
      <c r="U1554">
        <v>7</v>
      </c>
      <c r="V1554">
        <v>3</v>
      </c>
      <c r="W1554">
        <v>3</v>
      </c>
      <c r="X1554">
        <v>3</v>
      </c>
      <c r="Y1554">
        <v>3</v>
      </c>
      <c r="Z1554">
        <v>3</v>
      </c>
      <c r="AA1554">
        <v>0</v>
      </c>
      <c r="AB1554">
        <v>0</v>
      </c>
      <c r="AC1554">
        <v>30</v>
      </c>
      <c r="AD1554">
        <v>1</v>
      </c>
      <c r="AE1554">
        <v>1</v>
      </c>
      <c r="AF1554">
        <v>2</v>
      </c>
      <c r="AG1554" s="1">
        <f t="shared" si="24"/>
        <v>0.25806451612903225</v>
      </c>
    </row>
    <row r="1555" spans="1:33">
      <c r="A1555">
        <v>82261</v>
      </c>
      <c r="B1555">
        <v>1</v>
      </c>
      <c r="C1555">
        <v>42</v>
      </c>
      <c r="D1555">
        <v>3</v>
      </c>
      <c r="E1555">
        <v>2</v>
      </c>
      <c r="G1555">
        <v>1</v>
      </c>
      <c r="H1555">
        <v>2</v>
      </c>
      <c r="I1555">
        <v>1</v>
      </c>
      <c r="J1555">
        <v>20</v>
      </c>
      <c r="K1555">
        <v>0.52</v>
      </c>
      <c r="L1555">
        <v>278</v>
      </c>
      <c r="M1555">
        <v>7.19</v>
      </c>
      <c r="N1555">
        <v>18</v>
      </c>
      <c r="O1555" s="1">
        <v>0.46799999999999997</v>
      </c>
      <c r="P1555" s="2">
        <v>26.317460828311617</v>
      </c>
      <c r="Q1555" s="1">
        <v>0.68425398153610206</v>
      </c>
      <c r="R1555">
        <v>2</v>
      </c>
      <c r="S1555">
        <v>2</v>
      </c>
      <c r="U1555">
        <v>3</v>
      </c>
      <c r="V1555">
        <v>4</v>
      </c>
      <c r="W1555">
        <v>1</v>
      </c>
      <c r="X1555">
        <v>3</v>
      </c>
      <c r="Y1555">
        <v>3</v>
      </c>
      <c r="Z1555">
        <v>1</v>
      </c>
      <c r="AA1555">
        <v>1</v>
      </c>
      <c r="AB1555">
        <v>0</v>
      </c>
      <c r="AC1555">
        <v>0</v>
      </c>
      <c r="AD1555">
        <v>1</v>
      </c>
      <c r="AE1555">
        <v>1</v>
      </c>
      <c r="AF1555">
        <v>2</v>
      </c>
      <c r="AG1555" s="1">
        <f t="shared" si="24"/>
        <v>-5.2000000000000046E-2</v>
      </c>
    </row>
    <row r="1556" spans="1:33">
      <c r="A1556">
        <v>82270</v>
      </c>
      <c r="B1556">
        <v>1</v>
      </c>
      <c r="C1556">
        <v>49</v>
      </c>
      <c r="D1556">
        <v>6</v>
      </c>
      <c r="E1556">
        <v>2</v>
      </c>
      <c r="G1556">
        <v>2</v>
      </c>
      <c r="H1556">
        <v>1</v>
      </c>
      <c r="I1556">
        <v>1</v>
      </c>
      <c r="J1556">
        <v>42</v>
      </c>
      <c r="K1556">
        <v>1.0900000000000001</v>
      </c>
      <c r="L1556">
        <v>184</v>
      </c>
      <c r="M1556">
        <v>4.76</v>
      </c>
      <c r="N1556">
        <v>49</v>
      </c>
      <c r="O1556" s="1">
        <v>1.2716666666666667</v>
      </c>
      <c r="P1556" s="2">
        <v>36.680491206964206</v>
      </c>
      <c r="Q1556" s="1">
        <v>0.95194608132359504</v>
      </c>
      <c r="R1556">
        <v>1</v>
      </c>
      <c r="S1556">
        <v>2</v>
      </c>
      <c r="U1556">
        <v>7</v>
      </c>
      <c r="V1556">
        <v>3</v>
      </c>
      <c r="W1556">
        <v>0</v>
      </c>
      <c r="AB1556">
        <v>0</v>
      </c>
      <c r="AC1556">
        <v>0</v>
      </c>
      <c r="AD1556">
        <v>1</v>
      </c>
      <c r="AE1556">
        <v>1</v>
      </c>
      <c r="AF1556">
        <v>2</v>
      </c>
      <c r="AG1556" s="1">
        <f t="shared" si="24"/>
        <v>0.18166666666666664</v>
      </c>
    </row>
    <row r="1557" spans="1:33">
      <c r="A1557">
        <v>82271</v>
      </c>
      <c r="B1557">
        <v>1</v>
      </c>
      <c r="C1557">
        <v>23</v>
      </c>
      <c r="D1557">
        <v>3</v>
      </c>
      <c r="E1557">
        <v>2</v>
      </c>
      <c r="G1557">
        <v>1</v>
      </c>
      <c r="H1557">
        <v>1</v>
      </c>
      <c r="I1557">
        <v>5</v>
      </c>
      <c r="J1557">
        <v>37</v>
      </c>
      <c r="K1557">
        <v>0.96</v>
      </c>
      <c r="L1557">
        <v>124</v>
      </c>
      <c r="M1557">
        <v>3.21</v>
      </c>
      <c r="N1557">
        <v>40</v>
      </c>
      <c r="O1557" s="1">
        <v>1.0378378378378379</v>
      </c>
      <c r="P1557" s="2">
        <v>41.524486609901651</v>
      </c>
      <c r="Q1557" s="1">
        <v>1.0773920850136645</v>
      </c>
      <c r="R1557">
        <v>2</v>
      </c>
      <c r="U1557">
        <v>6</v>
      </c>
      <c r="V1557">
        <v>4</v>
      </c>
      <c r="W1557">
        <v>1</v>
      </c>
      <c r="AA1557">
        <v>9</v>
      </c>
      <c r="AB1557">
        <v>0</v>
      </c>
      <c r="AC1557">
        <v>0</v>
      </c>
      <c r="AD1557">
        <v>1</v>
      </c>
      <c r="AE1557">
        <v>2</v>
      </c>
      <c r="AG1557" s="1">
        <f t="shared" si="24"/>
        <v>7.7837837837837931E-2</v>
      </c>
    </row>
    <row r="1558" spans="1:33">
      <c r="A1558">
        <v>82282</v>
      </c>
      <c r="B1558">
        <v>1</v>
      </c>
      <c r="C1558">
        <v>34</v>
      </c>
      <c r="D1558">
        <v>3</v>
      </c>
      <c r="E1558">
        <v>2</v>
      </c>
      <c r="G1558">
        <v>1</v>
      </c>
      <c r="H1558">
        <v>2</v>
      </c>
      <c r="I1558">
        <v>6</v>
      </c>
      <c r="J1558">
        <v>41</v>
      </c>
      <c r="K1558">
        <v>1.06</v>
      </c>
      <c r="L1558">
        <v>209</v>
      </c>
      <c r="M1558">
        <v>5.4</v>
      </c>
      <c r="N1558">
        <v>48</v>
      </c>
      <c r="O1558" s="1">
        <v>1.2409756097560976</v>
      </c>
      <c r="P1558" s="2">
        <v>46.978108715013533</v>
      </c>
      <c r="Q1558" s="1">
        <v>1.2145559814125451</v>
      </c>
      <c r="R1558">
        <v>2</v>
      </c>
      <c r="U1558">
        <v>6</v>
      </c>
      <c r="V1558">
        <v>2</v>
      </c>
      <c r="W1558">
        <v>3</v>
      </c>
      <c r="X1558">
        <v>3</v>
      </c>
      <c r="Y1558">
        <v>3</v>
      </c>
      <c r="Z1558">
        <v>3</v>
      </c>
      <c r="AA1558">
        <v>1</v>
      </c>
      <c r="AB1558">
        <v>0</v>
      </c>
      <c r="AC1558">
        <v>0</v>
      </c>
      <c r="AD1558">
        <v>1</v>
      </c>
      <c r="AE1558">
        <v>2</v>
      </c>
      <c r="AG1558" s="1">
        <f t="shared" si="24"/>
        <v>0.1809756097560975</v>
      </c>
    </row>
    <row r="1559" spans="1:33">
      <c r="A1559">
        <v>82283</v>
      </c>
      <c r="B1559">
        <v>1</v>
      </c>
      <c r="C1559">
        <v>48</v>
      </c>
      <c r="D1559">
        <v>1</v>
      </c>
      <c r="E1559">
        <v>2</v>
      </c>
      <c r="G1559">
        <v>2</v>
      </c>
      <c r="H1559">
        <v>1</v>
      </c>
      <c r="I1559">
        <v>1</v>
      </c>
      <c r="J1559">
        <v>39</v>
      </c>
      <c r="K1559">
        <v>1.01</v>
      </c>
      <c r="L1559">
        <v>159</v>
      </c>
      <c r="M1559">
        <v>4.1100000000000003</v>
      </c>
      <c r="N1559">
        <v>34</v>
      </c>
      <c r="O1559" s="1">
        <v>0.88051282051282065</v>
      </c>
      <c r="P1559" s="2">
        <v>40.277930475120229</v>
      </c>
      <c r="Q1559" s="1">
        <v>1.0430951225608058</v>
      </c>
      <c r="R1559">
        <v>1</v>
      </c>
      <c r="S1559">
        <v>2</v>
      </c>
      <c r="U1559">
        <v>99</v>
      </c>
      <c r="V1559">
        <v>4</v>
      </c>
      <c r="W1559">
        <v>2</v>
      </c>
      <c r="X1559">
        <v>3</v>
      </c>
      <c r="Y1559">
        <v>2</v>
      </c>
      <c r="Z1559">
        <v>2</v>
      </c>
      <c r="AB1559">
        <v>0</v>
      </c>
      <c r="AC1559">
        <v>0</v>
      </c>
      <c r="AD1559">
        <v>1</v>
      </c>
      <c r="AE1559">
        <v>1</v>
      </c>
      <c r="AF1559">
        <v>2</v>
      </c>
      <c r="AG1559" s="1">
        <f t="shared" si="24"/>
        <v>-0.12948717948717936</v>
      </c>
    </row>
    <row r="1560" spans="1:33">
      <c r="A1560">
        <v>82288</v>
      </c>
      <c r="B1560">
        <v>1</v>
      </c>
      <c r="C1560">
        <v>55</v>
      </c>
      <c r="D1560">
        <v>3</v>
      </c>
      <c r="E1560">
        <v>2</v>
      </c>
      <c r="G1560">
        <v>1</v>
      </c>
      <c r="H1560">
        <v>2</v>
      </c>
      <c r="I1560">
        <v>1</v>
      </c>
      <c r="J1560">
        <v>43</v>
      </c>
      <c r="K1560">
        <v>1.1100000000000001</v>
      </c>
      <c r="L1560">
        <v>187</v>
      </c>
      <c r="M1560">
        <v>4.84</v>
      </c>
      <c r="N1560">
        <v>49</v>
      </c>
      <c r="O1560" s="1">
        <v>1.2648837209302328</v>
      </c>
      <c r="P1560" s="2">
        <v>45.690177744462616</v>
      </c>
      <c r="Q1560" s="1">
        <v>1.1794441231710118</v>
      </c>
      <c r="R1560">
        <v>2</v>
      </c>
      <c r="S1560">
        <v>2</v>
      </c>
      <c r="U1560">
        <v>5</v>
      </c>
      <c r="V1560">
        <v>2</v>
      </c>
      <c r="W1560">
        <v>3</v>
      </c>
      <c r="X1560">
        <v>3</v>
      </c>
      <c r="Y1560">
        <v>3</v>
      </c>
      <c r="Z1560">
        <v>3</v>
      </c>
      <c r="AB1560">
        <v>0</v>
      </c>
      <c r="AC1560">
        <v>0</v>
      </c>
      <c r="AD1560">
        <v>1</v>
      </c>
      <c r="AE1560">
        <v>2</v>
      </c>
      <c r="AG1560" s="1">
        <f t="shared" si="24"/>
        <v>0.15488372093023273</v>
      </c>
    </row>
    <row r="1561" spans="1:33">
      <c r="A1561">
        <v>82290</v>
      </c>
      <c r="B1561">
        <v>1</v>
      </c>
      <c r="C1561">
        <v>43</v>
      </c>
      <c r="D1561">
        <v>1</v>
      </c>
      <c r="E1561">
        <v>2</v>
      </c>
      <c r="G1561">
        <v>2</v>
      </c>
      <c r="H1561">
        <v>2</v>
      </c>
      <c r="I1561">
        <v>1</v>
      </c>
      <c r="J1561">
        <v>47</v>
      </c>
      <c r="K1561">
        <v>1.22</v>
      </c>
      <c r="L1561">
        <v>155</v>
      </c>
      <c r="M1561">
        <v>4.01</v>
      </c>
      <c r="N1561">
        <v>42</v>
      </c>
      <c r="O1561" s="1">
        <v>1.0902127659574468</v>
      </c>
      <c r="P1561" s="2">
        <v>39.440309307675378</v>
      </c>
      <c r="Q1561" s="1">
        <v>1.0237697309651905</v>
      </c>
      <c r="R1561">
        <v>1</v>
      </c>
      <c r="S1561">
        <v>2</v>
      </c>
      <c r="U1561">
        <v>7</v>
      </c>
      <c r="V1561">
        <v>1</v>
      </c>
      <c r="W1561">
        <v>2</v>
      </c>
      <c r="X1561">
        <v>4</v>
      </c>
      <c r="Y1561">
        <v>4</v>
      </c>
      <c r="Z1561">
        <v>4</v>
      </c>
      <c r="AA1561">
        <v>2</v>
      </c>
      <c r="AB1561">
        <v>0</v>
      </c>
      <c r="AC1561">
        <v>0</v>
      </c>
      <c r="AD1561">
        <v>2</v>
      </c>
      <c r="AE1561">
        <v>1</v>
      </c>
      <c r="AF1561">
        <v>2</v>
      </c>
      <c r="AG1561" s="1">
        <f t="shared" si="24"/>
        <v>-0.12978723404255321</v>
      </c>
    </row>
    <row r="1562" spans="1:33">
      <c r="A1562">
        <v>82295</v>
      </c>
      <c r="B1562">
        <v>1</v>
      </c>
      <c r="C1562">
        <v>80</v>
      </c>
      <c r="D1562">
        <v>3</v>
      </c>
      <c r="E1562">
        <v>1</v>
      </c>
      <c r="F1562">
        <v>2</v>
      </c>
      <c r="G1562">
        <v>1</v>
      </c>
      <c r="H1562">
        <v>3</v>
      </c>
      <c r="I1562">
        <v>1</v>
      </c>
      <c r="J1562">
        <v>54</v>
      </c>
      <c r="K1562">
        <v>1.4</v>
      </c>
      <c r="L1562">
        <v>181</v>
      </c>
      <c r="M1562">
        <v>4.68</v>
      </c>
      <c r="N1562">
        <v>59</v>
      </c>
      <c r="O1562" s="1">
        <v>1.5296296296296295</v>
      </c>
      <c r="P1562" s="2">
        <v>57.046317983376973</v>
      </c>
      <c r="Q1562" s="1">
        <v>1.4789786143838473</v>
      </c>
      <c r="R1562">
        <v>2</v>
      </c>
      <c r="S1562">
        <v>1</v>
      </c>
      <c r="T1562">
        <v>2</v>
      </c>
      <c r="U1562">
        <v>5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1</v>
      </c>
      <c r="AB1562">
        <v>1</v>
      </c>
      <c r="AC1562">
        <v>6</v>
      </c>
      <c r="AD1562">
        <v>1</v>
      </c>
      <c r="AE1562">
        <v>1</v>
      </c>
      <c r="AF1562">
        <v>2</v>
      </c>
      <c r="AG1562" s="1">
        <f t="shared" si="24"/>
        <v>0.12962962962962954</v>
      </c>
    </row>
    <row r="1563" spans="1:33">
      <c r="A1563">
        <v>82298</v>
      </c>
      <c r="B1563">
        <v>1</v>
      </c>
      <c r="C1563">
        <v>44</v>
      </c>
      <c r="D1563">
        <v>4</v>
      </c>
      <c r="E1563">
        <v>2</v>
      </c>
      <c r="G1563">
        <v>1</v>
      </c>
      <c r="H1563">
        <v>2</v>
      </c>
      <c r="I1563">
        <v>1</v>
      </c>
      <c r="J1563">
        <v>53</v>
      </c>
      <c r="K1563">
        <v>1.37</v>
      </c>
      <c r="L1563">
        <v>170</v>
      </c>
      <c r="M1563">
        <v>4.4000000000000004</v>
      </c>
      <c r="N1563">
        <v>59</v>
      </c>
      <c r="O1563" s="1">
        <v>1.5250943396226417</v>
      </c>
      <c r="P1563" s="2">
        <v>53.741509965738857</v>
      </c>
      <c r="Q1563" s="1">
        <v>1.3891673330766461</v>
      </c>
      <c r="R1563">
        <v>2</v>
      </c>
      <c r="S1563">
        <v>1</v>
      </c>
      <c r="T1563">
        <v>3</v>
      </c>
      <c r="U1563">
        <v>1</v>
      </c>
      <c r="V1563">
        <v>3</v>
      </c>
      <c r="W1563">
        <v>2</v>
      </c>
      <c r="X1563">
        <v>3</v>
      </c>
      <c r="Y1563">
        <v>3</v>
      </c>
      <c r="Z1563">
        <v>3</v>
      </c>
      <c r="AB1563">
        <v>0</v>
      </c>
      <c r="AC1563">
        <v>0</v>
      </c>
      <c r="AD1563">
        <v>2</v>
      </c>
      <c r="AE1563">
        <v>2</v>
      </c>
      <c r="AG1563" s="1">
        <f t="shared" si="24"/>
        <v>0.15509433962264163</v>
      </c>
    </row>
    <row r="1564" spans="1:33">
      <c r="A1564">
        <v>82306</v>
      </c>
      <c r="B1564">
        <v>1</v>
      </c>
      <c r="C1564">
        <v>43</v>
      </c>
      <c r="D1564">
        <v>6</v>
      </c>
      <c r="E1564">
        <v>2</v>
      </c>
      <c r="G1564">
        <v>2</v>
      </c>
      <c r="H1564">
        <v>5</v>
      </c>
      <c r="I1564">
        <v>1</v>
      </c>
      <c r="J1564">
        <v>31</v>
      </c>
      <c r="K1564">
        <v>0.8</v>
      </c>
      <c r="L1564">
        <v>172</v>
      </c>
      <c r="M1564">
        <v>4.45</v>
      </c>
      <c r="N1564">
        <v>31</v>
      </c>
      <c r="O1564" s="1">
        <v>0.8</v>
      </c>
      <c r="P1564" s="2">
        <v>36.637085351797715</v>
      </c>
      <c r="Q1564" s="1">
        <v>0.94547317036897338</v>
      </c>
      <c r="R1564">
        <v>2</v>
      </c>
      <c r="S1564">
        <v>2</v>
      </c>
      <c r="U1564">
        <v>77</v>
      </c>
      <c r="V1564">
        <v>1</v>
      </c>
      <c r="W1564">
        <v>3</v>
      </c>
      <c r="X1564">
        <v>2</v>
      </c>
      <c r="Y1564">
        <v>2</v>
      </c>
      <c r="Z1564">
        <v>3</v>
      </c>
      <c r="AB1564">
        <v>0</v>
      </c>
      <c r="AC1564">
        <v>0</v>
      </c>
      <c r="AD1564">
        <v>2</v>
      </c>
      <c r="AE1564">
        <v>1</v>
      </c>
      <c r="AF1564">
        <v>2</v>
      </c>
      <c r="AG1564" s="1">
        <f t="shared" si="24"/>
        <v>0</v>
      </c>
    </row>
    <row r="1565" spans="1:33">
      <c r="A1565">
        <v>82308</v>
      </c>
      <c r="B1565">
        <v>1</v>
      </c>
      <c r="C1565">
        <v>33</v>
      </c>
      <c r="D1565">
        <v>3</v>
      </c>
      <c r="E1565">
        <v>2</v>
      </c>
      <c r="G1565">
        <v>1</v>
      </c>
      <c r="H1565">
        <v>4</v>
      </c>
      <c r="I1565">
        <v>1</v>
      </c>
      <c r="J1565">
        <v>59</v>
      </c>
      <c r="K1565">
        <v>1.53</v>
      </c>
      <c r="L1565">
        <v>208</v>
      </c>
      <c r="M1565">
        <v>5.38</v>
      </c>
      <c r="N1565">
        <v>61</v>
      </c>
      <c r="O1565" s="1">
        <v>1.581864406779661</v>
      </c>
      <c r="P1565" s="2">
        <v>61.426987216671932</v>
      </c>
      <c r="Q1565" s="1">
        <v>1.5929371261272554</v>
      </c>
      <c r="R1565">
        <v>1</v>
      </c>
      <c r="U1565">
        <v>6</v>
      </c>
      <c r="V1565">
        <v>2</v>
      </c>
      <c r="W1565">
        <v>2</v>
      </c>
      <c r="X1565">
        <v>3</v>
      </c>
      <c r="Y1565">
        <v>3</v>
      </c>
      <c r="Z1565">
        <v>2</v>
      </c>
      <c r="AA1565">
        <v>0</v>
      </c>
      <c r="AB1565">
        <v>1</v>
      </c>
      <c r="AC1565">
        <v>2</v>
      </c>
      <c r="AD1565">
        <v>1</v>
      </c>
      <c r="AE1565">
        <v>1</v>
      </c>
      <c r="AF1565">
        <v>2</v>
      </c>
      <c r="AG1565" s="1">
        <f t="shared" si="24"/>
        <v>5.1864406779660976E-2</v>
      </c>
    </row>
    <row r="1566" spans="1:33">
      <c r="A1566">
        <v>82315</v>
      </c>
      <c r="B1566">
        <v>1</v>
      </c>
      <c r="C1566">
        <v>23</v>
      </c>
      <c r="D1566">
        <v>3</v>
      </c>
      <c r="E1566">
        <v>2</v>
      </c>
      <c r="G1566">
        <v>1</v>
      </c>
      <c r="H1566">
        <v>3</v>
      </c>
      <c r="I1566">
        <v>1</v>
      </c>
      <c r="J1566">
        <v>54</v>
      </c>
      <c r="K1566">
        <v>1.4</v>
      </c>
      <c r="L1566">
        <v>227</v>
      </c>
      <c r="M1566">
        <v>5.87</v>
      </c>
      <c r="N1566">
        <v>55</v>
      </c>
      <c r="O1566" s="1">
        <v>1.4259259259259258</v>
      </c>
      <c r="P1566" s="2">
        <v>45.812009809671849</v>
      </c>
      <c r="Q1566" s="1">
        <v>1.1877187728433443</v>
      </c>
      <c r="R1566">
        <v>2</v>
      </c>
      <c r="U1566">
        <v>9</v>
      </c>
      <c r="V1566">
        <v>3</v>
      </c>
      <c r="W1566">
        <v>1</v>
      </c>
      <c r="AA1566">
        <v>2</v>
      </c>
      <c r="AB1566">
        <v>0</v>
      </c>
      <c r="AC1566">
        <v>0</v>
      </c>
      <c r="AD1566">
        <v>1</v>
      </c>
      <c r="AE1566">
        <v>1</v>
      </c>
      <c r="AF1566">
        <v>2</v>
      </c>
      <c r="AG1566" s="1">
        <f t="shared" si="24"/>
        <v>2.5925925925925908E-2</v>
      </c>
    </row>
    <row r="1567" spans="1:33">
      <c r="A1567">
        <v>82316</v>
      </c>
      <c r="B1567">
        <v>1</v>
      </c>
      <c r="C1567">
        <v>73</v>
      </c>
      <c r="D1567">
        <v>1</v>
      </c>
      <c r="E1567">
        <v>1</v>
      </c>
      <c r="F1567">
        <v>2</v>
      </c>
      <c r="G1567">
        <v>1</v>
      </c>
      <c r="H1567">
        <v>4</v>
      </c>
      <c r="I1567">
        <v>1</v>
      </c>
      <c r="J1567">
        <v>48</v>
      </c>
      <c r="K1567">
        <v>1.24</v>
      </c>
      <c r="L1567">
        <v>176</v>
      </c>
      <c r="M1567">
        <v>4.55</v>
      </c>
      <c r="N1567">
        <v>48</v>
      </c>
      <c r="O1567" s="1">
        <v>1.24</v>
      </c>
      <c r="P1567" s="2">
        <v>48.942705443690244</v>
      </c>
      <c r="Q1567" s="1">
        <v>1.2643532239619979</v>
      </c>
      <c r="R1567">
        <v>1</v>
      </c>
      <c r="S1567">
        <v>2</v>
      </c>
      <c r="V1567">
        <v>3</v>
      </c>
      <c r="W1567">
        <v>0</v>
      </c>
      <c r="X1567">
        <v>1</v>
      </c>
      <c r="Y1567">
        <v>1</v>
      </c>
      <c r="Z1567">
        <v>1</v>
      </c>
      <c r="AB1567">
        <v>0</v>
      </c>
      <c r="AC1567">
        <v>0</v>
      </c>
      <c r="AD1567">
        <v>2</v>
      </c>
      <c r="AE1567">
        <v>1</v>
      </c>
      <c r="AF1567">
        <v>2</v>
      </c>
      <c r="AG1567" s="1">
        <f t="shared" si="24"/>
        <v>0</v>
      </c>
    </row>
    <row r="1568" spans="1:33">
      <c r="A1568">
        <v>82318</v>
      </c>
      <c r="B1568">
        <v>1</v>
      </c>
      <c r="C1568">
        <v>27</v>
      </c>
      <c r="D1568">
        <v>4</v>
      </c>
      <c r="E1568">
        <v>2</v>
      </c>
      <c r="G1568">
        <v>2</v>
      </c>
      <c r="H1568">
        <v>4</v>
      </c>
      <c r="I1568">
        <v>5</v>
      </c>
      <c r="J1568">
        <v>52</v>
      </c>
      <c r="K1568">
        <v>1.34</v>
      </c>
      <c r="L1568">
        <v>166</v>
      </c>
      <c r="M1568">
        <v>4.29</v>
      </c>
      <c r="N1568">
        <v>61</v>
      </c>
      <c r="O1568" s="1">
        <v>1.5719230769230772</v>
      </c>
      <c r="P1568" s="2">
        <v>60.326790736496179</v>
      </c>
      <c r="Q1568" s="1">
        <v>1.5545749920558631</v>
      </c>
      <c r="R1568">
        <v>2</v>
      </c>
      <c r="U1568">
        <v>1</v>
      </c>
      <c r="V1568">
        <v>2</v>
      </c>
      <c r="W1568">
        <v>3</v>
      </c>
      <c r="X1568">
        <v>3</v>
      </c>
      <c r="Y1568">
        <v>3</v>
      </c>
      <c r="Z1568">
        <v>3</v>
      </c>
      <c r="AA1568">
        <v>2</v>
      </c>
      <c r="AB1568">
        <v>0</v>
      </c>
      <c r="AC1568">
        <v>12</v>
      </c>
      <c r="AD1568">
        <v>1</v>
      </c>
      <c r="AE1568">
        <v>2</v>
      </c>
      <c r="AG1568" s="1">
        <f t="shared" si="24"/>
        <v>0.23192307692307712</v>
      </c>
    </row>
    <row r="1569" spans="1:33">
      <c r="A1569">
        <v>82320</v>
      </c>
      <c r="B1569">
        <v>1</v>
      </c>
      <c r="C1569">
        <v>28</v>
      </c>
      <c r="D1569">
        <v>3</v>
      </c>
      <c r="E1569">
        <v>2</v>
      </c>
      <c r="G1569">
        <v>1</v>
      </c>
      <c r="H1569">
        <v>5</v>
      </c>
      <c r="I1569">
        <v>1</v>
      </c>
      <c r="J1569">
        <v>36</v>
      </c>
      <c r="K1569">
        <v>0.93</v>
      </c>
      <c r="L1569">
        <v>213</v>
      </c>
      <c r="M1569">
        <v>5.51</v>
      </c>
      <c r="N1569">
        <v>37</v>
      </c>
      <c r="O1569" s="1">
        <v>0.95583333333333342</v>
      </c>
      <c r="P1569" s="2">
        <v>37.262393116500633</v>
      </c>
      <c r="Q1569" s="1">
        <v>0.9626118221762664</v>
      </c>
      <c r="R1569">
        <v>1</v>
      </c>
      <c r="U1569">
        <v>14</v>
      </c>
      <c r="V1569">
        <v>4</v>
      </c>
      <c r="W1569">
        <v>2</v>
      </c>
      <c r="X1569">
        <v>3</v>
      </c>
      <c r="Y1569">
        <v>3</v>
      </c>
      <c r="Z1569">
        <v>2</v>
      </c>
      <c r="AA1569">
        <v>4</v>
      </c>
      <c r="AB1569">
        <v>5</v>
      </c>
      <c r="AC1569">
        <v>0</v>
      </c>
      <c r="AD1569">
        <v>2</v>
      </c>
      <c r="AE1569">
        <v>1</v>
      </c>
      <c r="AF1569">
        <v>2</v>
      </c>
      <c r="AG1569" s="1">
        <f t="shared" si="24"/>
        <v>2.5833333333333375E-2</v>
      </c>
    </row>
    <row r="1570" spans="1:33">
      <c r="A1570">
        <v>82321</v>
      </c>
      <c r="B1570">
        <v>1</v>
      </c>
      <c r="C1570">
        <v>59</v>
      </c>
      <c r="D1570">
        <v>3</v>
      </c>
      <c r="E1570">
        <v>2</v>
      </c>
      <c r="G1570">
        <v>1</v>
      </c>
      <c r="H1570">
        <v>4</v>
      </c>
      <c r="I1570">
        <v>1</v>
      </c>
      <c r="J1570">
        <v>173</v>
      </c>
      <c r="K1570">
        <v>4.47</v>
      </c>
      <c r="L1570">
        <v>251</v>
      </c>
      <c r="M1570">
        <v>6.49</v>
      </c>
      <c r="N1570">
        <v>180</v>
      </c>
      <c r="O1570" s="1">
        <v>4.6508670520231208</v>
      </c>
      <c r="P1570" s="2">
        <v>166.32829332775461</v>
      </c>
      <c r="Q1570" s="1">
        <v>4.2976154403182836</v>
      </c>
      <c r="R1570">
        <v>2</v>
      </c>
      <c r="S1570">
        <v>2</v>
      </c>
      <c r="U1570">
        <v>15</v>
      </c>
      <c r="V1570">
        <v>1</v>
      </c>
      <c r="W1570">
        <v>3</v>
      </c>
      <c r="X1570">
        <v>3</v>
      </c>
      <c r="Y1570">
        <v>3</v>
      </c>
      <c r="Z1570">
        <v>3</v>
      </c>
      <c r="AA1570">
        <v>1</v>
      </c>
      <c r="AB1570">
        <v>0</v>
      </c>
      <c r="AC1570">
        <v>2</v>
      </c>
      <c r="AD1570">
        <v>1</v>
      </c>
      <c r="AE1570">
        <v>1</v>
      </c>
      <c r="AF1570">
        <v>2</v>
      </c>
      <c r="AG1570" s="1">
        <f t="shared" si="24"/>
        <v>0.18086705202312103</v>
      </c>
    </row>
    <row r="1571" spans="1:33">
      <c r="A1571">
        <v>82325</v>
      </c>
      <c r="B1571">
        <v>1</v>
      </c>
      <c r="C1571">
        <v>39</v>
      </c>
      <c r="D1571">
        <v>3</v>
      </c>
      <c r="E1571">
        <v>1</v>
      </c>
      <c r="F1571">
        <v>1</v>
      </c>
      <c r="G1571">
        <v>1</v>
      </c>
      <c r="H1571">
        <v>4</v>
      </c>
      <c r="I1571">
        <v>1</v>
      </c>
      <c r="J1571">
        <v>52</v>
      </c>
      <c r="K1571">
        <v>1.34</v>
      </c>
      <c r="L1571">
        <v>191</v>
      </c>
      <c r="M1571">
        <v>4.9400000000000004</v>
      </c>
      <c r="N1571">
        <v>57</v>
      </c>
      <c r="O1571" s="1">
        <v>1.4688461538461541</v>
      </c>
      <c r="P1571" s="2">
        <v>54.514025204578445</v>
      </c>
      <c r="Q1571" s="1">
        <v>1.4047844956564446</v>
      </c>
      <c r="R1571">
        <v>2</v>
      </c>
      <c r="U1571">
        <v>6</v>
      </c>
      <c r="V1571">
        <v>3</v>
      </c>
      <c r="W1571">
        <v>3</v>
      </c>
      <c r="X1571">
        <v>3</v>
      </c>
      <c r="Y1571">
        <v>3</v>
      </c>
      <c r="Z1571">
        <v>3</v>
      </c>
      <c r="AA1571">
        <v>8</v>
      </c>
      <c r="AB1571">
        <v>0</v>
      </c>
      <c r="AC1571">
        <v>8</v>
      </c>
      <c r="AD1571">
        <v>1</v>
      </c>
      <c r="AE1571">
        <v>1</v>
      </c>
      <c r="AF1571">
        <v>2</v>
      </c>
      <c r="AG1571" s="1">
        <f t="shared" si="24"/>
        <v>0.12884615384615405</v>
      </c>
    </row>
    <row r="1572" spans="1:33">
      <c r="A1572">
        <v>82329</v>
      </c>
      <c r="B1572">
        <v>1</v>
      </c>
      <c r="C1572">
        <v>45</v>
      </c>
      <c r="D1572">
        <v>3</v>
      </c>
      <c r="E1572">
        <v>2</v>
      </c>
      <c r="G1572">
        <v>2</v>
      </c>
      <c r="H1572">
        <v>5</v>
      </c>
      <c r="I1572">
        <v>1</v>
      </c>
      <c r="J1572">
        <v>56</v>
      </c>
      <c r="K1572">
        <v>1.45</v>
      </c>
      <c r="L1572">
        <v>196</v>
      </c>
      <c r="M1572">
        <v>5.07</v>
      </c>
      <c r="N1572">
        <v>52</v>
      </c>
      <c r="O1572" s="1">
        <v>1.3464285714285713</v>
      </c>
      <c r="P1572" s="2">
        <v>60.211555825987844</v>
      </c>
      <c r="Q1572" s="1">
        <v>1.5590492133514711</v>
      </c>
      <c r="R1572">
        <v>1</v>
      </c>
      <c r="S1572">
        <v>2</v>
      </c>
      <c r="U1572">
        <v>15</v>
      </c>
      <c r="V1572">
        <v>1</v>
      </c>
      <c r="W1572">
        <v>0</v>
      </c>
      <c r="AA1572">
        <v>1</v>
      </c>
      <c r="AB1572">
        <v>0</v>
      </c>
      <c r="AC1572">
        <v>0</v>
      </c>
      <c r="AD1572">
        <v>1</v>
      </c>
      <c r="AE1572">
        <v>1</v>
      </c>
      <c r="AF1572">
        <v>2</v>
      </c>
      <c r="AG1572" s="1">
        <f t="shared" si="24"/>
        <v>-0.10357142857142865</v>
      </c>
    </row>
    <row r="1573" spans="1:33">
      <c r="A1573">
        <v>82335</v>
      </c>
      <c r="B1573">
        <v>1</v>
      </c>
      <c r="C1573">
        <v>52</v>
      </c>
      <c r="D1573">
        <v>3</v>
      </c>
      <c r="E1573">
        <v>2</v>
      </c>
      <c r="G1573">
        <v>1</v>
      </c>
      <c r="H1573">
        <v>4</v>
      </c>
      <c r="I1573">
        <v>1</v>
      </c>
      <c r="J1573">
        <v>33</v>
      </c>
      <c r="K1573">
        <v>0.85</v>
      </c>
      <c r="L1573">
        <v>157</v>
      </c>
      <c r="M1573">
        <v>4.0599999999999996</v>
      </c>
      <c r="N1573">
        <v>38</v>
      </c>
      <c r="O1573" s="1">
        <v>0.97878787878787865</v>
      </c>
      <c r="P1573" s="2">
        <v>30.16969152280905</v>
      </c>
      <c r="Q1573" s="1">
        <v>0.77709811498144521</v>
      </c>
      <c r="R1573">
        <v>2</v>
      </c>
      <c r="S1573">
        <v>2</v>
      </c>
      <c r="U1573">
        <v>9</v>
      </c>
      <c r="V1573">
        <v>3</v>
      </c>
      <c r="W1573">
        <v>0</v>
      </c>
      <c r="X1573">
        <v>3</v>
      </c>
      <c r="Y1573">
        <v>3</v>
      </c>
      <c r="Z1573">
        <v>3</v>
      </c>
      <c r="AA1573">
        <v>7</v>
      </c>
      <c r="AC1573">
        <v>0</v>
      </c>
      <c r="AD1573">
        <v>1</v>
      </c>
      <c r="AE1573">
        <v>1</v>
      </c>
      <c r="AF1573">
        <v>2</v>
      </c>
      <c r="AG1573" s="1">
        <f t="shared" si="24"/>
        <v>0.12878787878787867</v>
      </c>
    </row>
    <row r="1574" spans="1:33">
      <c r="A1574">
        <v>82336</v>
      </c>
      <c r="B1574">
        <v>1</v>
      </c>
      <c r="C1574">
        <v>28</v>
      </c>
      <c r="D1574">
        <v>4</v>
      </c>
      <c r="E1574">
        <v>2</v>
      </c>
      <c r="G1574">
        <v>1</v>
      </c>
      <c r="H1574">
        <v>2</v>
      </c>
      <c r="I1574">
        <v>5</v>
      </c>
      <c r="J1574">
        <v>85</v>
      </c>
      <c r="K1574">
        <v>2.2000000000000002</v>
      </c>
      <c r="L1574">
        <v>179</v>
      </c>
      <c r="M1574">
        <v>4.63</v>
      </c>
      <c r="N1574">
        <v>79</v>
      </c>
      <c r="O1574" s="1">
        <v>2.0447058823529414</v>
      </c>
      <c r="P1574" s="2">
        <v>84.973744474035911</v>
      </c>
      <c r="Q1574" s="1">
        <v>2.1993204452103416</v>
      </c>
      <c r="R1574">
        <v>1</v>
      </c>
      <c r="U1574">
        <v>77</v>
      </c>
      <c r="V1574">
        <v>5</v>
      </c>
      <c r="W1574">
        <v>0</v>
      </c>
      <c r="AA1574">
        <v>21</v>
      </c>
      <c r="AB1574">
        <v>0</v>
      </c>
      <c r="AC1574">
        <v>0</v>
      </c>
      <c r="AD1574">
        <v>1</v>
      </c>
      <c r="AE1574">
        <v>1</v>
      </c>
      <c r="AF1574">
        <v>2</v>
      </c>
      <c r="AG1574" s="1">
        <f t="shared" si="24"/>
        <v>-0.1552941176470588</v>
      </c>
    </row>
    <row r="1575" spans="1:33">
      <c r="A1575">
        <v>82344</v>
      </c>
      <c r="B1575">
        <v>1</v>
      </c>
      <c r="C1575">
        <v>70</v>
      </c>
      <c r="D1575">
        <v>4</v>
      </c>
      <c r="E1575">
        <v>2</v>
      </c>
      <c r="G1575">
        <v>2</v>
      </c>
      <c r="H1575">
        <v>1</v>
      </c>
      <c r="I1575">
        <v>3</v>
      </c>
      <c r="J1575">
        <v>49</v>
      </c>
      <c r="K1575">
        <v>1.27</v>
      </c>
      <c r="L1575">
        <v>112</v>
      </c>
      <c r="M1575">
        <v>2.9</v>
      </c>
      <c r="N1575">
        <v>46</v>
      </c>
      <c r="O1575" s="1">
        <v>1.1922448979591838</v>
      </c>
      <c r="P1575" s="2">
        <v>44.519087919526491</v>
      </c>
      <c r="Q1575" s="1">
        <v>1.1538620746489521</v>
      </c>
      <c r="R1575">
        <v>1</v>
      </c>
      <c r="S1575">
        <v>1</v>
      </c>
      <c r="T1575">
        <v>2</v>
      </c>
      <c r="U1575">
        <v>6</v>
      </c>
      <c r="V1575">
        <v>1</v>
      </c>
      <c r="W1575">
        <v>2</v>
      </c>
      <c r="X1575">
        <v>3</v>
      </c>
      <c r="Y1575">
        <v>3</v>
      </c>
      <c r="Z1575">
        <v>3</v>
      </c>
      <c r="AB1575">
        <v>0</v>
      </c>
      <c r="AC1575">
        <v>0</v>
      </c>
      <c r="AD1575">
        <v>2</v>
      </c>
      <c r="AE1575">
        <v>1</v>
      </c>
      <c r="AF1575">
        <v>2</v>
      </c>
      <c r="AG1575" s="1">
        <f t="shared" si="24"/>
        <v>-7.775510204081626E-2</v>
      </c>
    </row>
    <row r="1576" spans="1:33">
      <c r="A1576">
        <v>82345</v>
      </c>
      <c r="B1576">
        <v>1</v>
      </c>
      <c r="C1576">
        <v>32</v>
      </c>
      <c r="D1576">
        <v>4</v>
      </c>
      <c r="E1576">
        <v>2</v>
      </c>
      <c r="G1576">
        <v>1</v>
      </c>
      <c r="H1576">
        <v>5</v>
      </c>
      <c r="I1576">
        <v>1</v>
      </c>
      <c r="J1576">
        <v>46</v>
      </c>
      <c r="K1576">
        <v>1.19</v>
      </c>
      <c r="L1576">
        <v>268</v>
      </c>
      <c r="M1576">
        <v>6.93</v>
      </c>
      <c r="N1576">
        <v>45</v>
      </c>
      <c r="O1576" s="1">
        <v>1.1641304347826087</v>
      </c>
      <c r="P1576" s="2">
        <v>46.892539945111444</v>
      </c>
      <c r="Q1576" s="1">
        <v>1.2130896203191874</v>
      </c>
      <c r="R1576">
        <v>2</v>
      </c>
      <c r="U1576">
        <v>12</v>
      </c>
      <c r="V1576">
        <v>3</v>
      </c>
      <c r="W1576">
        <v>3</v>
      </c>
      <c r="X1576">
        <v>3</v>
      </c>
      <c r="Y1576">
        <v>3</v>
      </c>
      <c r="Z1576">
        <v>3</v>
      </c>
      <c r="AA1576">
        <v>4</v>
      </c>
      <c r="AB1576">
        <v>0</v>
      </c>
      <c r="AC1576">
        <v>0</v>
      </c>
      <c r="AD1576">
        <v>1</v>
      </c>
      <c r="AE1576">
        <v>1</v>
      </c>
      <c r="AF1576">
        <v>2</v>
      </c>
      <c r="AG1576" s="1">
        <f t="shared" si="24"/>
        <v>-2.5869565217391255E-2</v>
      </c>
    </row>
    <row r="1577" spans="1:33">
      <c r="A1577">
        <v>82351</v>
      </c>
      <c r="B1577">
        <v>1</v>
      </c>
      <c r="C1577">
        <v>65</v>
      </c>
      <c r="D1577">
        <v>4</v>
      </c>
      <c r="E1577">
        <v>1</v>
      </c>
      <c r="F1577">
        <v>2</v>
      </c>
      <c r="G1577">
        <v>1</v>
      </c>
      <c r="H1577">
        <v>2</v>
      </c>
      <c r="I1577">
        <v>3</v>
      </c>
      <c r="J1577">
        <v>93</v>
      </c>
      <c r="K1577">
        <v>2.4</v>
      </c>
      <c r="L1577">
        <v>210</v>
      </c>
      <c r="M1577">
        <v>5.43</v>
      </c>
      <c r="N1577">
        <v>91</v>
      </c>
      <c r="O1577" s="1">
        <v>2.3483870967741938</v>
      </c>
      <c r="P1577" s="2">
        <v>97.152626237004938</v>
      </c>
      <c r="Q1577" s="1">
        <v>2.5071645480517399</v>
      </c>
      <c r="R1577">
        <v>2</v>
      </c>
      <c r="S1577">
        <v>2</v>
      </c>
      <c r="U1577">
        <v>6</v>
      </c>
      <c r="V1577">
        <v>1</v>
      </c>
      <c r="W1577">
        <v>2</v>
      </c>
      <c r="X1577">
        <v>3</v>
      </c>
      <c r="Y1577">
        <v>3</v>
      </c>
      <c r="Z1577">
        <v>3</v>
      </c>
      <c r="AA1577">
        <v>1</v>
      </c>
      <c r="AB1577">
        <v>0</v>
      </c>
      <c r="AC1577">
        <v>0</v>
      </c>
      <c r="AD1577">
        <v>1</v>
      </c>
      <c r="AE1577">
        <v>1</v>
      </c>
      <c r="AF1577">
        <v>2</v>
      </c>
      <c r="AG1577" s="1">
        <f t="shared" si="24"/>
        <v>-5.1612903225806139E-2</v>
      </c>
    </row>
    <row r="1578" spans="1:33">
      <c r="A1578">
        <v>82353</v>
      </c>
      <c r="B1578">
        <v>1</v>
      </c>
      <c r="C1578">
        <v>53</v>
      </c>
      <c r="D1578">
        <v>6</v>
      </c>
      <c r="E1578">
        <v>2</v>
      </c>
      <c r="G1578">
        <v>2</v>
      </c>
      <c r="H1578">
        <v>5</v>
      </c>
      <c r="I1578">
        <v>1</v>
      </c>
      <c r="J1578">
        <v>77</v>
      </c>
      <c r="K1578">
        <v>1.99</v>
      </c>
      <c r="L1578">
        <v>235</v>
      </c>
      <c r="M1578">
        <v>6.08</v>
      </c>
      <c r="N1578">
        <v>75</v>
      </c>
      <c r="O1578" s="1">
        <v>1.9383116883116882</v>
      </c>
      <c r="P1578" s="2">
        <v>78.787610067770032</v>
      </c>
      <c r="Q1578" s="1">
        <v>2.0361992731800309</v>
      </c>
      <c r="R1578">
        <v>1</v>
      </c>
      <c r="S1578">
        <v>2</v>
      </c>
      <c r="U1578">
        <v>15</v>
      </c>
      <c r="V1578">
        <v>3</v>
      </c>
      <c r="W1578">
        <v>1</v>
      </c>
      <c r="X1578">
        <v>2</v>
      </c>
      <c r="Y1578">
        <v>2</v>
      </c>
      <c r="Z1578">
        <v>2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2</v>
      </c>
      <c r="AG1578" s="1">
        <f t="shared" si="24"/>
        <v>-5.1688311688311783E-2</v>
      </c>
    </row>
    <row r="1579" spans="1:33">
      <c r="A1579">
        <v>82359</v>
      </c>
      <c r="B1579">
        <v>1</v>
      </c>
      <c r="C1579">
        <v>48</v>
      </c>
      <c r="D1579">
        <v>3</v>
      </c>
      <c r="E1579">
        <v>1</v>
      </c>
      <c r="F1579">
        <v>1</v>
      </c>
      <c r="G1579">
        <v>1</v>
      </c>
      <c r="H1579">
        <v>4</v>
      </c>
      <c r="I1579">
        <v>1</v>
      </c>
      <c r="J1579">
        <v>31</v>
      </c>
      <c r="K1579">
        <v>0.8</v>
      </c>
      <c r="L1579">
        <v>182</v>
      </c>
      <c r="M1579">
        <v>4.71</v>
      </c>
      <c r="N1579">
        <v>25</v>
      </c>
      <c r="O1579" s="1">
        <v>0.64516129032258063</v>
      </c>
      <c r="P1579" s="2">
        <v>28.672072063869955</v>
      </c>
      <c r="Q1579" s="1">
        <v>0.73992444035793437</v>
      </c>
      <c r="R1579">
        <v>2</v>
      </c>
      <c r="S1579">
        <v>2</v>
      </c>
      <c r="U1579">
        <v>4</v>
      </c>
      <c r="V1579">
        <v>4</v>
      </c>
      <c r="W1579">
        <v>2</v>
      </c>
      <c r="X1579">
        <v>3</v>
      </c>
      <c r="Y1579">
        <v>1</v>
      </c>
      <c r="Z1579">
        <v>1</v>
      </c>
      <c r="AB1579">
        <v>0</v>
      </c>
      <c r="AC1579">
        <v>4</v>
      </c>
      <c r="AD1579">
        <v>1</v>
      </c>
      <c r="AE1579">
        <v>1</v>
      </c>
      <c r="AF1579">
        <v>2</v>
      </c>
      <c r="AG1579" s="1">
        <f t="shared" si="24"/>
        <v>-0.15483870967741942</v>
      </c>
    </row>
    <row r="1580" spans="1:33">
      <c r="A1580">
        <v>82363</v>
      </c>
      <c r="B1580">
        <v>1</v>
      </c>
      <c r="C1580">
        <v>38</v>
      </c>
      <c r="D1580">
        <v>3</v>
      </c>
      <c r="E1580">
        <v>1</v>
      </c>
      <c r="F1580">
        <v>1</v>
      </c>
      <c r="G1580">
        <v>1</v>
      </c>
      <c r="H1580">
        <v>4</v>
      </c>
      <c r="I1580">
        <v>3</v>
      </c>
      <c r="J1580">
        <v>23</v>
      </c>
      <c r="K1580">
        <v>0.59</v>
      </c>
      <c r="L1580">
        <v>272</v>
      </c>
      <c r="M1580">
        <v>7.03</v>
      </c>
      <c r="N1580">
        <v>26</v>
      </c>
      <c r="O1580" s="1">
        <v>0.66695652173913045</v>
      </c>
      <c r="P1580" s="2">
        <v>24.325954929725881</v>
      </c>
      <c r="Q1580" s="1">
        <v>0.62401362645818559</v>
      </c>
      <c r="R1580">
        <v>2</v>
      </c>
      <c r="U1580">
        <v>5</v>
      </c>
      <c r="V1580">
        <v>5</v>
      </c>
      <c r="W1580">
        <v>1</v>
      </c>
      <c r="X1580">
        <v>2</v>
      </c>
      <c r="Y1580">
        <v>1</v>
      </c>
      <c r="Z1580">
        <v>1</v>
      </c>
      <c r="AB1580">
        <v>0</v>
      </c>
      <c r="AC1580">
        <v>0</v>
      </c>
      <c r="AD1580">
        <v>1</v>
      </c>
      <c r="AE1580">
        <v>2</v>
      </c>
      <c r="AG1580" s="1">
        <f t="shared" si="24"/>
        <v>7.6956521739130479E-2</v>
      </c>
    </row>
    <row r="1581" spans="1:33">
      <c r="A1581">
        <v>82367</v>
      </c>
      <c r="B1581">
        <v>1</v>
      </c>
      <c r="C1581">
        <v>35</v>
      </c>
      <c r="D1581">
        <v>1</v>
      </c>
      <c r="E1581">
        <v>2</v>
      </c>
      <c r="G1581">
        <v>2</v>
      </c>
      <c r="H1581">
        <v>1</v>
      </c>
      <c r="I1581">
        <v>1</v>
      </c>
      <c r="J1581">
        <v>61</v>
      </c>
      <c r="K1581">
        <v>1.58</v>
      </c>
      <c r="L1581">
        <v>205</v>
      </c>
      <c r="M1581">
        <v>5.3</v>
      </c>
      <c r="N1581">
        <v>62</v>
      </c>
      <c r="O1581" s="1">
        <v>1.6059016393442624</v>
      </c>
      <c r="P1581" s="2">
        <v>62.620843890435431</v>
      </c>
      <c r="Q1581" s="1">
        <v>1.6219825138834096</v>
      </c>
      <c r="R1581">
        <v>1</v>
      </c>
      <c r="U1581">
        <v>1</v>
      </c>
      <c r="V1581">
        <v>4</v>
      </c>
      <c r="W1581">
        <v>0</v>
      </c>
      <c r="X1581">
        <v>3</v>
      </c>
      <c r="Y1581">
        <v>0</v>
      </c>
      <c r="Z1581">
        <v>0</v>
      </c>
      <c r="AB1581">
        <v>1</v>
      </c>
      <c r="AC1581">
        <v>0</v>
      </c>
      <c r="AD1581">
        <v>2</v>
      </c>
      <c r="AE1581">
        <v>2</v>
      </c>
      <c r="AG1581" s="1">
        <f t="shared" si="24"/>
        <v>2.5901639344262373E-2</v>
      </c>
    </row>
    <row r="1582" spans="1:33">
      <c r="A1582">
        <v>82370</v>
      </c>
      <c r="B1582">
        <v>1</v>
      </c>
      <c r="C1582">
        <v>37</v>
      </c>
      <c r="D1582">
        <v>4</v>
      </c>
      <c r="E1582">
        <v>2</v>
      </c>
      <c r="G1582">
        <v>1</v>
      </c>
      <c r="H1582">
        <v>3</v>
      </c>
      <c r="I1582">
        <v>3</v>
      </c>
      <c r="J1582">
        <v>36</v>
      </c>
      <c r="K1582">
        <v>0.93</v>
      </c>
      <c r="L1582">
        <v>142</v>
      </c>
      <c r="M1582">
        <v>3.67</v>
      </c>
      <c r="N1582">
        <v>43</v>
      </c>
      <c r="O1582" s="1">
        <v>1.1108333333333333</v>
      </c>
      <c r="P1582" s="2">
        <v>36.949754557432911</v>
      </c>
      <c r="Q1582" s="1">
        <v>0.95453532606701685</v>
      </c>
      <c r="R1582">
        <v>2</v>
      </c>
      <c r="U1582">
        <v>1</v>
      </c>
      <c r="V1582">
        <v>3</v>
      </c>
      <c r="W1582">
        <v>3</v>
      </c>
      <c r="X1582">
        <v>3</v>
      </c>
      <c r="Y1582">
        <v>3</v>
      </c>
      <c r="Z1582">
        <v>3</v>
      </c>
      <c r="AB1582">
        <v>0</v>
      </c>
      <c r="AC1582">
        <v>0</v>
      </c>
      <c r="AD1582">
        <v>2</v>
      </c>
      <c r="AE1582">
        <v>1</v>
      </c>
      <c r="AF1582">
        <v>2</v>
      </c>
      <c r="AG1582" s="1">
        <f t="shared" si="24"/>
        <v>0.18083333333333329</v>
      </c>
    </row>
    <row r="1583" spans="1:33">
      <c r="A1583">
        <v>82375</v>
      </c>
      <c r="B1583">
        <v>1</v>
      </c>
      <c r="C1583">
        <v>49</v>
      </c>
      <c r="D1583">
        <v>6</v>
      </c>
      <c r="E1583">
        <v>2</v>
      </c>
      <c r="G1583">
        <v>2</v>
      </c>
      <c r="H1583">
        <v>5</v>
      </c>
      <c r="I1583">
        <v>1</v>
      </c>
      <c r="J1583">
        <v>44</v>
      </c>
      <c r="K1583">
        <v>1.1399999999999999</v>
      </c>
      <c r="L1583">
        <v>195</v>
      </c>
      <c r="M1583">
        <v>5.04</v>
      </c>
      <c r="N1583">
        <v>44</v>
      </c>
      <c r="O1583" s="1">
        <v>1.1399999999999999</v>
      </c>
      <c r="P1583" s="2">
        <v>51.2525258498288</v>
      </c>
      <c r="Q1583" s="1">
        <v>1.3279063515637459</v>
      </c>
      <c r="R1583">
        <v>1</v>
      </c>
      <c r="S1583">
        <v>2</v>
      </c>
      <c r="U1583">
        <v>8</v>
      </c>
      <c r="V1583">
        <v>3</v>
      </c>
      <c r="W1583">
        <v>2</v>
      </c>
      <c r="X1583">
        <v>2</v>
      </c>
      <c r="Y1583">
        <v>1</v>
      </c>
      <c r="Z1583">
        <v>3</v>
      </c>
      <c r="AB1583">
        <v>0</v>
      </c>
      <c r="AC1583">
        <v>0</v>
      </c>
      <c r="AD1583">
        <v>1</v>
      </c>
      <c r="AE1583">
        <v>1</v>
      </c>
      <c r="AF1583">
        <v>2</v>
      </c>
      <c r="AG1583" s="1">
        <f t="shared" si="24"/>
        <v>0</v>
      </c>
    </row>
    <row r="1584" spans="1:33">
      <c r="A1584">
        <v>82376</v>
      </c>
      <c r="B1584">
        <v>1</v>
      </c>
      <c r="C1584">
        <v>41</v>
      </c>
      <c r="D1584">
        <v>4</v>
      </c>
      <c r="E1584">
        <v>2</v>
      </c>
      <c r="G1584">
        <v>1</v>
      </c>
      <c r="H1584">
        <v>3</v>
      </c>
      <c r="I1584">
        <v>1</v>
      </c>
      <c r="J1584">
        <v>59</v>
      </c>
      <c r="K1584">
        <v>1.53</v>
      </c>
      <c r="L1584">
        <v>222</v>
      </c>
      <c r="M1584">
        <v>5.74</v>
      </c>
      <c r="N1584">
        <v>58</v>
      </c>
      <c r="O1584" s="1">
        <v>1.5040677966101694</v>
      </c>
      <c r="P1584" s="2">
        <v>58.391255096469848</v>
      </c>
      <c r="Q1584" s="1">
        <v>1.5142139033491333</v>
      </c>
      <c r="R1584">
        <v>2</v>
      </c>
      <c r="S1584">
        <v>2</v>
      </c>
      <c r="U1584">
        <v>5</v>
      </c>
      <c r="V1584">
        <v>4</v>
      </c>
      <c r="W1584">
        <v>0</v>
      </c>
      <c r="X1584">
        <v>3</v>
      </c>
      <c r="Y1584">
        <v>3</v>
      </c>
      <c r="Z1584">
        <v>1</v>
      </c>
      <c r="AA1584">
        <v>5</v>
      </c>
      <c r="AB1584">
        <v>0</v>
      </c>
      <c r="AC1584">
        <v>0</v>
      </c>
      <c r="AD1584">
        <v>1</v>
      </c>
      <c r="AE1584">
        <v>1</v>
      </c>
      <c r="AF1584">
        <v>2</v>
      </c>
      <c r="AG1584" s="1">
        <f t="shared" si="24"/>
        <v>-2.5932203389830599E-2</v>
      </c>
    </row>
    <row r="1585" spans="1:33">
      <c r="A1585">
        <v>82380</v>
      </c>
      <c r="B1585">
        <v>1</v>
      </c>
      <c r="C1585">
        <v>44</v>
      </c>
      <c r="D1585">
        <v>3</v>
      </c>
      <c r="E1585">
        <v>2</v>
      </c>
      <c r="G1585">
        <v>1</v>
      </c>
      <c r="H1585">
        <v>3</v>
      </c>
      <c r="I1585">
        <v>1</v>
      </c>
      <c r="J1585">
        <v>68</v>
      </c>
      <c r="K1585">
        <v>1.76</v>
      </c>
      <c r="L1585">
        <v>160</v>
      </c>
      <c r="M1585">
        <v>4.1399999999999997</v>
      </c>
      <c r="N1585">
        <v>64</v>
      </c>
      <c r="O1585" s="1">
        <v>1.6564705882352941</v>
      </c>
      <c r="P1585" s="2">
        <v>67.904245622121294</v>
      </c>
      <c r="Q1585" s="1">
        <v>1.7575216513960807</v>
      </c>
      <c r="R1585">
        <v>2</v>
      </c>
      <c r="S1585">
        <v>2</v>
      </c>
      <c r="U1585">
        <v>14</v>
      </c>
      <c r="V1585">
        <v>2</v>
      </c>
      <c r="W1585">
        <v>3</v>
      </c>
      <c r="X1585">
        <v>3</v>
      </c>
      <c r="Y1585">
        <v>3</v>
      </c>
      <c r="Z1585">
        <v>3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2</v>
      </c>
      <c r="AG1585" s="1">
        <f t="shared" si="24"/>
        <v>-0.10352941176470587</v>
      </c>
    </row>
    <row r="1586" spans="1:33">
      <c r="A1586">
        <v>82383</v>
      </c>
      <c r="B1586">
        <v>1</v>
      </c>
      <c r="C1586">
        <v>62</v>
      </c>
      <c r="D1586">
        <v>1</v>
      </c>
      <c r="E1586">
        <v>2</v>
      </c>
      <c r="G1586">
        <v>2</v>
      </c>
      <c r="H1586">
        <v>1</v>
      </c>
      <c r="I1586">
        <v>1</v>
      </c>
      <c r="J1586">
        <v>30</v>
      </c>
      <c r="K1586">
        <v>0.78</v>
      </c>
      <c r="L1586">
        <v>172</v>
      </c>
      <c r="M1586">
        <v>4.45</v>
      </c>
      <c r="N1586">
        <v>38</v>
      </c>
      <c r="O1586" s="1">
        <v>0.98799999999999999</v>
      </c>
      <c r="P1586" s="2">
        <v>28.567902002969898</v>
      </c>
      <c r="Q1586" s="1">
        <v>0.74276545207721734</v>
      </c>
      <c r="R1586">
        <v>1</v>
      </c>
      <c r="S1586">
        <v>2</v>
      </c>
      <c r="U1586">
        <v>6</v>
      </c>
      <c r="V1586">
        <v>3</v>
      </c>
      <c r="W1586">
        <v>2</v>
      </c>
      <c r="AB1586">
        <v>0</v>
      </c>
      <c r="AC1586">
        <v>0</v>
      </c>
      <c r="AD1586">
        <v>2</v>
      </c>
      <c r="AE1586">
        <v>1</v>
      </c>
      <c r="AF1586">
        <v>2</v>
      </c>
      <c r="AG1586" s="1">
        <f t="shared" si="24"/>
        <v>0.20799999999999996</v>
      </c>
    </row>
    <row r="1587" spans="1:33">
      <c r="A1587">
        <v>82391</v>
      </c>
      <c r="B1587">
        <v>1</v>
      </c>
      <c r="C1587">
        <v>26</v>
      </c>
      <c r="D1587">
        <v>3</v>
      </c>
      <c r="E1587">
        <v>2</v>
      </c>
      <c r="G1587">
        <v>1</v>
      </c>
      <c r="H1587">
        <v>5</v>
      </c>
      <c r="I1587">
        <v>1</v>
      </c>
      <c r="J1587">
        <v>42</v>
      </c>
      <c r="K1587">
        <v>1.0900000000000001</v>
      </c>
      <c r="L1587">
        <v>200</v>
      </c>
      <c r="M1587">
        <v>5.17</v>
      </c>
      <c r="N1587">
        <v>37</v>
      </c>
      <c r="O1587" s="1">
        <v>0.96023809523809533</v>
      </c>
      <c r="P1587" s="2">
        <v>48.031389115799122</v>
      </c>
      <c r="Q1587" s="1">
        <v>1.2465289080052631</v>
      </c>
      <c r="R1587">
        <v>2</v>
      </c>
      <c r="U1587">
        <v>7</v>
      </c>
      <c r="V1587">
        <v>4</v>
      </c>
      <c r="W1587">
        <v>2</v>
      </c>
      <c r="X1587">
        <v>4</v>
      </c>
      <c r="Y1587">
        <v>4</v>
      </c>
      <c r="Z1587">
        <v>4</v>
      </c>
      <c r="AA1587">
        <v>2</v>
      </c>
      <c r="AB1587">
        <v>42</v>
      </c>
      <c r="AD1587">
        <v>1</v>
      </c>
      <c r="AE1587">
        <v>1</v>
      </c>
      <c r="AF1587">
        <v>2</v>
      </c>
      <c r="AG1587" s="1">
        <f t="shared" si="24"/>
        <v>-0.12976190476190474</v>
      </c>
    </row>
    <row r="1588" spans="1:33">
      <c r="A1588">
        <v>82397</v>
      </c>
      <c r="B1588">
        <v>1</v>
      </c>
      <c r="C1588">
        <v>33</v>
      </c>
      <c r="D1588">
        <v>3</v>
      </c>
      <c r="E1588">
        <v>2</v>
      </c>
      <c r="G1588">
        <v>1</v>
      </c>
      <c r="H1588">
        <v>3</v>
      </c>
      <c r="I1588">
        <v>3</v>
      </c>
      <c r="J1588">
        <v>51</v>
      </c>
      <c r="K1588">
        <v>1.32</v>
      </c>
      <c r="L1588">
        <v>160</v>
      </c>
      <c r="M1588">
        <v>4.1399999999999997</v>
      </c>
      <c r="N1588">
        <v>54</v>
      </c>
      <c r="O1588" s="1">
        <v>1.3976470588235295</v>
      </c>
      <c r="P1588" s="2">
        <v>54.70998956772037</v>
      </c>
      <c r="Q1588" s="1">
        <v>1.4160232593998214</v>
      </c>
      <c r="R1588">
        <v>2</v>
      </c>
      <c r="U1588">
        <v>12</v>
      </c>
      <c r="V1588">
        <v>3</v>
      </c>
      <c r="W1588">
        <v>3</v>
      </c>
      <c r="X1588">
        <v>3</v>
      </c>
      <c r="Y1588">
        <v>3</v>
      </c>
      <c r="Z1588">
        <v>3</v>
      </c>
      <c r="AA1588">
        <v>4</v>
      </c>
      <c r="AB1588">
        <v>0</v>
      </c>
      <c r="AC1588">
        <v>0</v>
      </c>
      <c r="AD1588">
        <v>1</v>
      </c>
      <c r="AE1588">
        <v>2</v>
      </c>
      <c r="AG1588" s="1">
        <f t="shared" si="24"/>
        <v>7.7647058823529402E-2</v>
      </c>
    </row>
    <row r="1589" spans="1:33">
      <c r="A1589">
        <v>82398</v>
      </c>
      <c r="B1589">
        <v>1</v>
      </c>
      <c r="C1589">
        <v>31</v>
      </c>
      <c r="D1589">
        <v>1</v>
      </c>
      <c r="E1589">
        <v>2</v>
      </c>
      <c r="G1589">
        <v>1</v>
      </c>
      <c r="H1589">
        <v>3</v>
      </c>
      <c r="I1589">
        <v>1</v>
      </c>
      <c r="J1589">
        <v>46</v>
      </c>
      <c r="K1589">
        <v>1.19</v>
      </c>
      <c r="L1589">
        <v>207</v>
      </c>
      <c r="M1589">
        <v>5.35</v>
      </c>
      <c r="N1589">
        <v>41</v>
      </c>
      <c r="O1589" s="1">
        <v>1.0606521739130435</v>
      </c>
      <c r="P1589" s="2">
        <v>44.780450488561272</v>
      </c>
      <c r="Q1589" s="1">
        <v>1.1584507843779981</v>
      </c>
      <c r="R1589">
        <v>1</v>
      </c>
      <c r="U1589">
        <v>6</v>
      </c>
      <c r="V1589">
        <v>2</v>
      </c>
      <c r="W1589">
        <v>2</v>
      </c>
      <c r="X1589">
        <v>3</v>
      </c>
      <c r="Y1589">
        <v>3</v>
      </c>
      <c r="Z1589">
        <v>2</v>
      </c>
      <c r="AA1589">
        <v>1</v>
      </c>
      <c r="AB1589">
        <v>0</v>
      </c>
      <c r="AC1589">
        <v>0</v>
      </c>
      <c r="AD1589">
        <v>1</v>
      </c>
      <c r="AE1589">
        <v>2</v>
      </c>
      <c r="AG1589" s="1">
        <f t="shared" si="24"/>
        <v>-0.1293478260869565</v>
      </c>
    </row>
    <row r="1590" spans="1:33">
      <c r="A1590">
        <v>82402</v>
      </c>
      <c r="B1590">
        <v>1</v>
      </c>
      <c r="C1590">
        <v>65</v>
      </c>
      <c r="D1590">
        <v>6</v>
      </c>
      <c r="E1590">
        <v>2</v>
      </c>
      <c r="G1590">
        <v>2</v>
      </c>
      <c r="H1590">
        <v>5</v>
      </c>
      <c r="I1590">
        <v>1</v>
      </c>
      <c r="J1590">
        <v>56</v>
      </c>
      <c r="K1590">
        <v>1.45</v>
      </c>
      <c r="L1590">
        <v>217</v>
      </c>
      <c r="M1590">
        <v>5.61</v>
      </c>
      <c r="N1590">
        <v>62</v>
      </c>
      <c r="O1590" s="1">
        <v>1.6053571428571427</v>
      </c>
      <c r="P1590" s="2">
        <v>61.862313661786551</v>
      </c>
      <c r="Q1590" s="1">
        <v>1.6017920501712588</v>
      </c>
      <c r="R1590">
        <v>1</v>
      </c>
      <c r="S1590">
        <v>1</v>
      </c>
      <c r="T1590">
        <v>2</v>
      </c>
      <c r="U1590">
        <v>14</v>
      </c>
      <c r="V1590">
        <v>3</v>
      </c>
      <c r="W1590">
        <v>1</v>
      </c>
      <c r="AA1590">
        <v>0</v>
      </c>
      <c r="AB1590">
        <v>0</v>
      </c>
      <c r="AC1590">
        <v>0</v>
      </c>
      <c r="AD1590">
        <v>2</v>
      </c>
      <c r="AE1590">
        <v>1</v>
      </c>
      <c r="AF1590">
        <v>2</v>
      </c>
      <c r="AG1590" s="1">
        <f t="shared" si="24"/>
        <v>0.15535714285714275</v>
      </c>
    </row>
    <row r="1591" spans="1:33">
      <c r="A1591">
        <v>82403</v>
      </c>
      <c r="B1591">
        <v>1</v>
      </c>
      <c r="C1591">
        <v>80</v>
      </c>
      <c r="D1591">
        <v>3</v>
      </c>
      <c r="E1591">
        <v>1</v>
      </c>
      <c r="F1591">
        <v>2</v>
      </c>
      <c r="G1591">
        <v>1</v>
      </c>
      <c r="H1591">
        <v>5</v>
      </c>
      <c r="I1591">
        <v>1</v>
      </c>
      <c r="J1591">
        <v>46</v>
      </c>
      <c r="K1591">
        <v>1.19</v>
      </c>
      <c r="L1591">
        <v>208</v>
      </c>
      <c r="M1591">
        <v>5.38</v>
      </c>
      <c r="N1591">
        <v>54</v>
      </c>
      <c r="O1591" s="1">
        <v>1.3969565217391302</v>
      </c>
      <c r="P1591" s="2">
        <v>52.612456163344461</v>
      </c>
      <c r="Q1591" s="1">
        <v>1.3610613659647806</v>
      </c>
      <c r="R1591">
        <v>1</v>
      </c>
      <c r="S1591">
        <v>2</v>
      </c>
      <c r="U1591">
        <v>15</v>
      </c>
      <c r="V1591">
        <v>2</v>
      </c>
      <c r="W1591">
        <v>3</v>
      </c>
      <c r="X1591">
        <v>3</v>
      </c>
      <c r="Y1591">
        <v>3</v>
      </c>
      <c r="Z1591">
        <v>3</v>
      </c>
      <c r="AA1591">
        <v>0</v>
      </c>
      <c r="AB1591">
        <v>30</v>
      </c>
      <c r="AC1591">
        <v>3</v>
      </c>
      <c r="AD1591">
        <v>1</v>
      </c>
      <c r="AE1591">
        <v>1</v>
      </c>
      <c r="AF1591">
        <v>2</v>
      </c>
      <c r="AG1591" s="1">
        <f t="shared" si="24"/>
        <v>0.20695652173913026</v>
      </c>
    </row>
    <row r="1592" spans="1:33">
      <c r="A1592">
        <v>82406</v>
      </c>
      <c r="B1592">
        <v>1</v>
      </c>
      <c r="C1592">
        <v>73</v>
      </c>
      <c r="D1592">
        <v>4</v>
      </c>
      <c r="E1592">
        <v>2</v>
      </c>
      <c r="G1592">
        <v>1</v>
      </c>
      <c r="H1592">
        <v>9</v>
      </c>
      <c r="I1592">
        <v>5</v>
      </c>
      <c r="J1592">
        <v>123</v>
      </c>
      <c r="K1592">
        <v>3.18</v>
      </c>
      <c r="L1592">
        <v>214</v>
      </c>
      <c r="M1592">
        <v>5.53</v>
      </c>
      <c r="N1592">
        <v>133</v>
      </c>
      <c r="O1592" s="1">
        <v>3.4385365853658536</v>
      </c>
      <c r="P1592" s="2">
        <v>119.86024826793158</v>
      </c>
      <c r="Q1592" s="1">
        <v>3.0988259308294506</v>
      </c>
      <c r="R1592">
        <v>1</v>
      </c>
      <c r="S1592">
        <v>1</v>
      </c>
      <c r="T1592">
        <v>3</v>
      </c>
      <c r="U1592">
        <v>3</v>
      </c>
      <c r="V1592">
        <v>3</v>
      </c>
      <c r="W1592">
        <v>3</v>
      </c>
      <c r="X1592">
        <v>9</v>
      </c>
      <c r="Y1592">
        <v>9</v>
      </c>
      <c r="Z1592">
        <v>9</v>
      </c>
      <c r="AB1592">
        <v>0</v>
      </c>
      <c r="AC1592">
        <v>0</v>
      </c>
      <c r="AD1592">
        <v>2</v>
      </c>
      <c r="AE1592">
        <v>1</v>
      </c>
      <c r="AF1592">
        <v>2</v>
      </c>
      <c r="AG1592" s="1">
        <f t="shared" si="24"/>
        <v>0.25853658536585344</v>
      </c>
    </row>
    <row r="1593" spans="1:33">
      <c r="A1593">
        <v>82407</v>
      </c>
      <c r="B1593">
        <v>1</v>
      </c>
      <c r="C1593">
        <v>44</v>
      </c>
      <c r="D1593">
        <v>7</v>
      </c>
      <c r="E1593">
        <v>2</v>
      </c>
      <c r="G1593">
        <v>1</v>
      </c>
      <c r="H1593">
        <v>4</v>
      </c>
      <c r="I1593">
        <v>3</v>
      </c>
      <c r="J1593">
        <v>37</v>
      </c>
      <c r="K1593">
        <v>0.96</v>
      </c>
      <c r="L1593">
        <v>187</v>
      </c>
      <c r="M1593">
        <v>4.84</v>
      </c>
      <c r="N1593">
        <v>38</v>
      </c>
      <c r="O1593" s="1">
        <v>0.98594594594594587</v>
      </c>
      <c r="P1593" s="2">
        <v>41.170641813213038</v>
      </c>
      <c r="Q1593" s="1">
        <v>1.0682112470455274</v>
      </c>
      <c r="R1593">
        <v>2</v>
      </c>
      <c r="S1593">
        <v>1</v>
      </c>
      <c r="T1593">
        <v>2</v>
      </c>
      <c r="U1593">
        <v>6</v>
      </c>
      <c r="V1593">
        <v>3</v>
      </c>
      <c r="W1593">
        <v>2</v>
      </c>
      <c r="X1593">
        <v>3</v>
      </c>
      <c r="Y1593">
        <v>3</v>
      </c>
      <c r="Z1593">
        <v>3</v>
      </c>
      <c r="AA1593">
        <v>2</v>
      </c>
      <c r="AB1593">
        <v>0</v>
      </c>
      <c r="AC1593">
        <v>0</v>
      </c>
      <c r="AD1593">
        <v>1</v>
      </c>
      <c r="AE1593">
        <v>2</v>
      </c>
      <c r="AG1593" s="1">
        <f t="shared" si="24"/>
        <v>2.5945945945945903E-2</v>
      </c>
    </row>
    <row r="1594" spans="1:33">
      <c r="A1594">
        <v>82409</v>
      </c>
      <c r="B1594">
        <v>1</v>
      </c>
      <c r="C1594">
        <v>63</v>
      </c>
      <c r="D1594">
        <v>3</v>
      </c>
      <c r="E1594">
        <v>2</v>
      </c>
      <c r="G1594">
        <v>1</v>
      </c>
      <c r="H1594">
        <v>5</v>
      </c>
      <c r="I1594">
        <v>1</v>
      </c>
      <c r="J1594">
        <v>32</v>
      </c>
      <c r="K1594">
        <v>0.83</v>
      </c>
      <c r="L1594">
        <v>143</v>
      </c>
      <c r="M1594">
        <v>3.7</v>
      </c>
      <c r="N1594">
        <v>39</v>
      </c>
      <c r="O1594" s="1">
        <v>1.0115624999999999</v>
      </c>
      <c r="P1594" s="2">
        <v>29.412702034639125</v>
      </c>
      <c r="Q1594" s="1">
        <v>0.7628919590234523</v>
      </c>
      <c r="R1594">
        <v>2</v>
      </c>
      <c r="S1594">
        <v>1</v>
      </c>
      <c r="T1594">
        <v>2</v>
      </c>
      <c r="U1594">
        <v>5</v>
      </c>
      <c r="V1594">
        <v>3</v>
      </c>
      <c r="W1594">
        <v>2</v>
      </c>
      <c r="X1594">
        <v>2</v>
      </c>
      <c r="Y1594">
        <v>3</v>
      </c>
      <c r="Z1594">
        <v>2</v>
      </c>
      <c r="AA1594">
        <v>1</v>
      </c>
      <c r="AB1594">
        <v>0</v>
      </c>
      <c r="AC1594">
        <v>4</v>
      </c>
      <c r="AD1594">
        <v>1</v>
      </c>
      <c r="AE1594">
        <v>1</v>
      </c>
      <c r="AF1594">
        <v>2</v>
      </c>
      <c r="AG1594" s="1">
        <f t="shared" si="24"/>
        <v>0.18156249999999996</v>
      </c>
    </row>
    <row r="1595" spans="1:33">
      <c r="A1595">
        <v>82410</v>
      </c>
      <c r="B1595">
        <v>1</v>
      </c>
      <c r="C1595">
        <v>35</v>
      </c>
      <c r="D1595">
        <v>4</v>
      </c>
      <c r="E1595">
        <v>2</v>
      </c>
      <c r="G1595">
        <v>1</v>
      </c>
      <c r="H1595">
        <v>4</v>
      </c>
      <c r="I1595">
        <v>6</v>
      </c>
      <c r="J1595">
        <v>61</v>
      </c>
      <c r="K1595">
        <v>1.58</v>
      </c>
      <c r="L1595">
        <v>203</v>
      </c>
      <c r="M1595">
        <v>5.25</v>
      </c>
      <c r="N1595">
        <v>63</v>
      </c>
      <c r="O1595" s="1">
        <v>1.6318032786885246</v>
      </c>
      <c r="P1595" s="2">
        <v>62.436594535691363</v>
      </c>
      <c r="Q1595" s="1">
        <v>1.6172101535474157</v>
      </c>
      <c r="R1595">
        <v>2</v>
      </c>
      <c r="U1595">
        <v>10</v>
      </c>
      <c r="V1595">
        <v>3</v>
      </c>
      <c r="W1595">
        <v>2</v>
      </c>
      <c r="X1595">
        <v>3</v>
      </c>
      <c r="Y1595">
        <v>3</v>
      </c>
      <c r="Z1595">
        <v>2</v>
      </c>
      <c r="AA1595">
        <v>4</v>
      </c>
      <c r="AB1595">
        <v>5</v>
      </c>
      <c r="AC1595">
        <v>0</v>
      </c>
      <c r="AD1595">
        <v>1</v>
      </c>
      <c r="AE1595">
        <v>1</v>
      </c>
      <c r="AF1595">
        <v>2</v>
      </c>
      <c r="AG1595" s="1">
        <f t="shared" si="24"/>
        <v>5.1803278688524523E-2</v>
      </c>
    </row>
    <row r="1596" spans="1:33">
      <c r="A1596">
        <v>82416</v>
      </c>
      <c r="B1596">
        <v>1</v>
      </c>
      <c r="C1596">
        <v>50</v>
      </c>
      <c r="D1596">
        <v>4</v>
      </c>
      <c r="E1596">
        <v>2</v>
      </c>
      <c r="G1596">
        <v>1</v>
      </c>
      <c r="H1596">
        <v>4</v>
      </c>
      <c r="I1596">
        <v>1</v>
      </c>
      <c r="J1596">
        <v>53</v>
      </c>
      <c r="K1596">
        <v>1.37</v>
      </c>
      <c r="L1596">
        <v>165</v>
      </c>
      <c r="M1596">
        <v>4.2699999999999996</v>
      </c>
      <c r="N1596">
        <v>55</v>
      </c>
      <c r="O1596" s="1">
        <v>1.4216981132075472</v>
      </c>
      <c r="P1596" s="2">
        <v>57.814350865340117</v>
      </c>
      <c r="Q1596" s="1">
        <v>1.4944464280286032</v>
      </c>
      <c r="R1596">
        <v>2</v>
      </c>
      <c r="S1596">
        <v>2</v>
      </c>
      <c r="U1596">
        <v>9</v>
      </c>
      <c r="V1596">
        <v>4</v>
      </c>
      <c r="W1596">
        <v>0</v>
      </c>
      <c r="AA1596">
        <v>2</v>
      </c>
      <c r="AB1596">
        <v>0</v>
      </c>
      <c r="AC1596">
        <v>0</v>
      </c>
      <c r="AD1596">
        <v>1</v>
      </c>
      <c r="AE1596">
        <v>1</v>
      </c>
      <c r="AF1596">
        <v>2</v>
      </c>
      <c r="AG1596" s="1">
        <f t="shared" si="24"/>
        <v>5.1698113207547136E-2</v>
      </c>
    </row>
    <row r="1597" spans="1:33">
      <c r="A1597">
        <v>82420</v>
      </c>
      <c r="B1597">
        <v>1</v>
      </c>
      <c r="C1597">
        <v>35</v>
      </c>
      <c r="D1597">
        <v>4</v>
      </c>
      <c r="E1597">
        <v>2</v>
      </c>
      <c r="G1597">
        <v>2</v>
      </c>
      <c r="H1597">
        <v>4</v>
      </c>
      <c r="I1597">
        <v>1</v>
      </c>
      <c r="J1597">
        <v>63</v>
      </c>
      <c r="K1597">
        <v>1.63</v>
      </c>
      <c r="L1597">
        <v>158</v>
      </c>
      <c r="M1597">
        <v>4.09</v>
      </c>
      <c r="N1597">
        <v>60</v>
      </c>
      <c r="O1597" s="1">
        <v>1.5523809523809524</v>
      </c>
      <c r="P1597" s="2">
        <v>60.392385705761356</v>
      </c>
      <c r="Q1597" s="1">
        <v>1.5625331539744602</v>
      </c>
      <c r="R1597">
        <v>1</v>
      </c>
      <c r="U1597">
        <v>7</v>
      </c>
      <c r="V1597">
        <v>2</v>
      </c>
      <c r="W1597">
        <v>3</v>
      </c>
      <c r="AA1597">
        <v>1</v>
      </c>
      <c r="AB1597">
        <v>0</v>
      </c>
      <c r="AC1597">
        <v>0</v>
      </c>
      <c r="AD1597">
        <v>1</v>
      </c>
      <c r="AE1597">
        <v>1</v>
      </c>
      <c r="AF1597">
        <v>2</v>
      </c>
      <c r="AG1597" s="1">
        <f t="shared" si="24"/>
        <v>-7.7619047619047477E-2</v>
      </c>
    </row>
    <row r="1598" spans="1:33">
      <c r="A1598">
        <v>82423</v>
      </c>
      <c r="B1598">
        <v>1</v>
      </c>
      <c r="C1598">
        <v>56</v>
      </c>
      <c r="D1598">
        <v>4</v>
      </c>
      <c r="E1598">
        <v>2</v>
      </c>
      <c r="G1598">
        <v>1</v>
      </c>
      <c r="H1598">
        <v>3</v>
      </c>
      <c r="I1598">
        <v>1</v>
      </c>
      <c r="J1598">
        <v>44</v>
      </c>
      <c r="K1598">
        <v>1.1399999999999999</v>
      </c>
      <c r="L1598">
        <v>172</v>
      </c>
      <c r="M1598">
        <v>4.45</v>
      </c>
      <c r="N1598">
        <v>45</v>
      </c>
      <c r="O1598" s="1">
        <v>1.1659090909090908</v>
      </c>
      <c r="P1598" s="2">
        <v>43.873119354419913</v>
      </c>
      <c r="Q1598" s="1">
        <v>1.1367126378190613</v>
      </c>
      <c r="R1598">
        <v>2</v>
      </c>
      <c r="S1598">
        <v>2</v>
      </c>
      <c r="U1598">
        <v>14</v>
      </c>
      <c r="V1598">
        <v>3</v>
      </c>
      <c r="W1598">
        <v>3</v>
      </c>
      <c r="X1598">
        <v>3</v>
      </c>
      <c r="Y1598">
        <v>3</v>
      </c>
      <c r="Z1598">
        <v>3</v>
      </c>
      <c r="AA1598">
        <v>6</v>
      </c>
      <c r="AB1598">
        <v>0</v>
      </c>
      <c r="AC1598">
        <v>0</v>
      </c>
      <c r="AD1598">
        <v>1</v>
      </c>
      <c r="AE1598">
        <v>1</v>
      </c>
      <c r="AF1598">
        <v>2</v>
      </c>
      <c r="AG1598" s="1">
        <f t="shared" si="24"/>
        <v>2.5909090909090882E-2</v>
      </c>
    </row>
    <row r="1599" spans="1:33">
      <c r="A1599">
        <v>82426</v>
      </c>
      <c r="B1599">
        <v>1</v>
      </c>
      <c r="C1599">
        <v>24</v>
      </c>
      <c r="D1599">
        <v>1</v>
      </c>
      <c r="E1599">
        <v>2</v>
      </c>
      <c r="G1599">
        <v>1</v>
      </c>
      <c r="H1599">
        <v>3</v>
      </c>
      <c r="I1599">
        <v>5</v>
      </c>
      <c r="J1599">
        <v>55</v>
      </c>
      <c r="K1599">
        <v>1.42</v>
      </c>
      <c r="L1599">
        <v>155</v>
      </c>
      <c r="M1599">
        <v>4.01</v>
      </c>
      <c r="N1599">
        <v>65</v>
      </c>
      <c r="O1599" s="1">
        <v>1.6781818181818182</v>
      </c>
      <c r="P1599" s="2">
        <v>54.932934574513631</v>
      </c>
      <c r="Q1599" s="1">
        <v>1.4182684926510791</v>
      </c>
      <c r="R1599">
        <v>1</v>
      </c>
      <c r="U1599">
        <v>5</v>
      </c>
      <c r="V1599">
        <v>4</v>
      </c>
      <c r="W1599">
        <v>3</v>
      </c>
      <c r="X1599">
        <v>3</v>
      </c>
      <c r="Y1599">
        <v>3</v>
      </c>
      <c r="Z1599">
        <v>3</v>
      </c>
      <c r="AA1599">
        <v>2</v>
      </c>
      <c r="AB1599">
        <v>0</v>
      </c>
      <c r="AC1599">
        <v>2</v>
      </c>
      <c r="AD1599">
        <v>1</v>
      </c>
      <c r="AE1599">
        <v>2</v>
      </c>
      <c r="AG1599" s="1">
        <f t="shared" si="24"/>
        <v>0.25818181818181829</v>
      </c>
    </row>
    <row r="1600" spans="1:33">
      <c r="A1600">
        <v>82427</v>
      </c>
      <c r="B1600">
        <v>1</v>
      </c>
      <c r="C1600">
        <v>48</v>
      </c>
      <c r="D1600">
        <v>4</v>
      </c>
      <c r="E1600">
        <v>2</v>
      </c>
      <c r="G1600">
        <v>1</v>
      </c>
      <c r="H1600">
        <v>5</v>
      </c>
      <c r="I1600">
        <v>5</v>
      </c>
      <c r="J1600">
        <v>53</v>
      </c>
      <c r="K1600">
        <v>1.37</v>
      </c>
      <c r="L1600">
        <v>256</v>
      </c>
      <c r="M1600">
        <v>6.62</v>
      </c>
      <c r="N1600">
        <v>51</v>
      </c>
      <c r="O1600" s="1">
        <v>1.318301886792453</v>
      </c>
      <c r="P1600" s="2">
        <v>51.348624879513707</v>
      </c>
      <c r="Q1600" s="1">
        <v>1.3273135110364866</v>
      </c>
      <c r="R1600">
        <v>2</v>
      </c>
      <c r="S1600">
        <v>1</v>
      </c>
      <c r="T1600">
        <v>2</v>
      </c>
      <c r="U1600">
        <v>10</v>
      </c>
      <c r="V1600">
        <v>1</v>
      </c>
      <c r="W1600">
        <v>1</v>
      </c>
      <c r="X1600">
        <v>3</v>
      </c>
      <c r="Y1600">
        <v>3</v>
      </c>
      <c r="Z1600">
        <v>2</v>
      </c>
      <c r="AA1600">
        <v>4</v>
      </c>
      <c r="AB1600">
        <v>1</v>
      </c>
      <c r="AC1600">
        <v>4</v>
      </c>
      <c r="AD1600">
        <v>1</v>
      </c>
      <c r="AE1600">
        <v>1</v>
      </c>
      <c r="AF1600">
        <v>2</v>
      </c>
      <c r="AG1600" s="1">
        <f t="shared" si="24"/>
        <v>-5.1698113207547136E-2</v>
      </c>
    </row>
    <row r="1601" spans="1:33">
      <c r="A1601">
        <v>82429</v>
      </c>
      <c r="B1601">
        <v>1</v>
      </c>
      <c r="C1601">
        <v>36</v>
      </c>
      <c r="D1601">
        <v>3</v>
      </c>
      <c r="E1601">
        <v>2</v>
      </c>
      <c r="G1601">
        <v>1</v>
      </c>
      <c r="H1601">
        <v>5</v>
      </c>
      <c r="I1601">
        <v>1</v>
      </c>
      <c r="J1601">
        <v>40</v>
      </c>
      <c r="K1601">
        <v>1.03</v>
      </c>
      <c r="L1601">
        <v>230</v>
      </c>
      <c r="M1601">
        <v>5.95</v>
      </c>
      <c r="N1601">
        <v>38</v>
      </c>
      <c r="O1601" s="1">
        <v>0.97850000000000004</v>
      </c>
      <c r="P1601" s="2">
        <v>41.903701309115092</v>
      </c>
      <c r="Q1601" s="1">
        <v>1.0790203087097137</v>
      </c>
      <c r="R1601">
        <v>2</v>
      </c>
      <c r="U1601">
        <v>15</v>
      </c>
      <c r="V1601">
        <v>4</v>
      </c>
      <c r="W1601">
        <v>1</v>
      </c>
      <c r="X1601">
        <v>3</v>
      </c>
      <c r="Y1601">
        <v>3</v>
      </c>
      <c r="Z1601">
        <v>2</v>
      </c>
      <c r="AA1601">
        <v>7</v>
      </c>
      <c r="AB1601">
        <v>0</v>
      </c>
      <c r="AC1601">
        <v>0</v>
      </c>
      <c r="AD1601">
        <v>1</v>
      </c>
      <c r="AE1601">
        <v>1</v>
      </c>
      <c r="AF1601">
        <v>2</v>
      </c>
      <c r="AG1601" s="1">
        <f t="shared" si="24"/>
        <v>-5.149999999999999E-2</v>
      </c>
    </row>
    <row r="1602" spans="1:33">
      <c r="A1602">
        <v>82432</v>
      </c>
      <c r="B1602">
        <v>1</v>
      </c>
      <c r="C1602">
        <v>60</v>
      </c>
      <c r="D1602">
        <v>4</v>
      </c>
      <c r="E1602">
        <v>2</v>
      </c>
      <c r="G1602">
        <v>2</v>
      </c>
      <c r="H1602">
        <v>2</v>
      </c>
      <c r="I1602">
        <v>1</v>
      </c>
      <c r="J1602">
        <v>36</v>
      </c>
      <c r="K1602">
        <v>0.93</v>
      </c>
      <c r="L1602">
        <v>209</v>
      </c>
      <c r="M1602">
        <v>5.4</v>
      </c>
      <c r="N1602">
        <v>34</v>
      </c>
      <c r="O1602" s="1">
        <v>0.87833333333333341</v>
      </c>
      <c r="P1602" s="2">
        <v>32.520690537695501</v>
      </c>
      <c r="Q1602" s="1">
        <v>0.84011783889046709</v>
      </c>
      <c r="R1602">
        <v>1</v>
      </c>
      <c r="S1602">
        <v>2</v>
      </c>
      <c r="U1602">
        <v>77</v>
      </c>
      <c r="V1602">
        <v>3</v>
      </c>
      <c r="W1602">
        <v>2</v>
      </c>
      <c r="X1602">
        <v>3</v>
      </c>
      <c r="Y1602">
        <v>3</v>
      </c>
      <c r="Z1602">
        <v>3</v>
      </c>
      <c r="AB1602">
        <v>0</v>
      </c>
      <c r="AC1602">
        <v>0</v>
      </c>
      <c r="AD1602">
        <v>2</v>
      </c>
      <c r="AE1602">
        <v>1</v>
      </c>
      <c r="AF1602">
        <v>2</v>
      </c>
      <c r="AG1602" s="1">
        <f t="shared" si="24"/>
        <v>-5.1666666666666639E-2</v>
      </c>
    </row>
    <row r="1603" spans="1:33">
      <c r="A1603">
        <v>82435</v>
      </c>
      <c r="B1603">
        <v>1</v>
      </c>
      <c r="C1603">
        <v>80</v>
      </c>
      <c r="D1603">
        <v>3</v>
      </c>
      <c r="E1603">
        <v>1</v>
      </c>
      <c r="F1603">
        <v>1</v>
      </c>
      <c r="G1603">
        <v>1</v>
      </c>
      <c r="H1603">
        <v>4</v>
      </c>
      <c r="I1603">
        <v>2</v>
      </c>
      <c r="J1603">
        <v>37</v>
      </c>
      <c r="K1603">
        <v>0.96</v>
      </c>
      <c r="L1603">
        <v>150</v>
      </c>
      <c r="M1603">
        <v>3.88</v>
      </c>
      <c r="N1603">
        <v>41</v>
      </c>
      <c r="O1603" s="1">
        <v>1.0637837837837838</v>
      </c>
      <c r="P1603" s="2">
        <v>36.254447640767445</v>
      </c>
      <c r="Q1603" s="1">
        <v>0.94065593878747966</v>
      </c>
      <c r="R1603">
        <v>1</v>
      </c>
      <c r="S1603">
        <v>1</v>
      </c>
      <c r="T1603">
        <v>2</v>
      </c>
      <c r="U1603">
        <v>13</v>
      </c>
      <c r="V1603">
        <v>2</v>
      </c>
      <c r="W1603">
        <v>3</v>
      </c>
      <c r="X1603">
        <v>3</v>
      </c>
      <c r="Y1603">
        <v>3</v>
      </c>
      <c r="Z1603">
        <v>3</v>
      </c>
      <c r="AB1603">
        <v>0</v>
      </c>
      <c r="AC1603">
        <v>0</v>
      </c>
      <c r="AD1603">
        <v>2</v>
      </c>
      <c r="AE1603">
        <v>1</v>
      </c>
      <c r="AF1603">
        <v>2</v>
      </c>
      <c r="AG1603" s="1">
        <f t="shared" ref="AG1603:AG1666" si="25">O:O-K:K</f>
        <v>0.10378378378378383</v>
      </c>
    </row>
    <row r="1604" spans="1:33">
      <c r="A1604">
        <v>82436</v>
      </c>
      <c r="B1604">
        <v>1</v>
      </c>
      <c r="C1604">
        <v>61</v>
      </c>
      <c r="D1604">
        <v>1</v>
      </c>
      <c r="E1604">
        <v>2</v>
      </c>
      <c r="G1604">
        <v>2</v>
      </c>
      <c r="H1604">
        <v>2</v>
      </c>
      <c r="I1604">
        <v>1</v>
      </c>
      <c r="J1604">
        <v>37</v>
      </c>
      <c r="K1604">
        <v>0.96</v>
      </c>
      <c r="L1604">
        <v>135</v>
      </c>
      <c r="M1604">
        <v>3.49</v>
      </c>
      <c r="N1604">
        <v>36</v>
      </c>
      <c r="O1604" s="1">
        <v>0.93405405405405406</v>
      </c>
      <c r="P1604" s="2">
        <v>42.945090111456722</v>
      </c>
      <c r="Q1604" s="1">
        <v>1.1142509866756338</v>
      </c>
      <c r="R1604">
        <v>1</v>
      </c>
      <c r="S1604">
        <v>2</v>
      </c>
      <c r="U1604">
        <v>14</v>
      </c>
      <c r="V1604">
        <v>1</v>
      </c>
      <c r="W1604">
        <v>3</v>
      </c>
      <c r="AA1604">
        <v>1</v>
      </c>
      <c r="AB1604">
        <v>0</v>
      </c>
      <c r="AC1604">
        <v>0</v>
      </c>
      <c r="AD1604">
        <v>1</v>
      </c>
      <c r="AE1604">
        <v>2</v>
      </c>
      <c r="AG1604" s="1">
        <f t="shared" si="25"/>
        <v>-2.5945945945945903E-2</v>
      </c>
    </row>
    <row r="1605" spans="1:33">
      <c r="A1605">
        <v>82446</v>
      </c>
      <c r="B1605">
        <v>1</v>
      </c>
      <c r="C1605">
        <v>66</v>
      </c>
      <c r="D1605">
        <v>3</v>
      </c>
      <c r="E1605">
        <v>1</v>
      </c>
      <c r="F1605">
        <v>2</v>
      </c>
      <c r="G1605">
        <v>1</v>
      </c>
      <c r="H1605">
        <v>3</v>
      </c>
      <c r="I1605">
        <v>1</v>
      </c>
      <c r="J1605">
        <v>36</v>
      </c>
      <c r="K1605">
        <v>0.93</v>
      </c>
      <c r="L1605">
        <v>132</v>
      </c>
      <c r="M1605">
        <v>3.41</v>
      </c>
      <c r="N1605">
        <v>46</v>
      </c>
      <c r="O1605" s="1">
        <v>1.1883333333333335</v>
      </c>
      <c r="P1605" s="2">
        <v>39.057704923176487</v>
      </c>
      <c r="Q1605" s="1">
        <v>1.0089907105153926</v>
      </c>
      <c r="R1605">
        <v>2</v>
      </c>
      <c r="S1605">
        <v>1</v>
      </c>
      <c r="T1605">
        <v>1</v>
      </c>
      <c r="U1605">
        <v>6</v>
      </c>
      <c r="V1605">
        <v>3</v>
      </c>
      <c r="W1605">
        <v>3</v>
      </c>
      <c r="X1605">
        <v>3</v>
      </c>
      <c r="Y1605">
        <v>3</v>
      </c>
      <c r="Z1605">
        <v>3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2</v>
      </c>
      <c r="AG1605" s="1">
        <f t="shared" si="25"/>
        <v>0.25833333333333341</v>
      </c>
    </row>
    <row r="1606" spans="1:33">
      <c r="A1606">
        <v>82448</v>
      </c>
      <c r="B1606">
        <v>1</v>
      </c>
      <c r="C1606">
        <v>29</v>
      </c>
      <c r="D1606">
        <v>3</v>
      </c>
      <c r="E1606">
        <v>2</v>
      </c>
      <c r="G1606">
        <v>1</v>
      </c>
      <c r="H1606">
        <v>3</v>
      </c>
      <c r="I1606">
        <v>5</v>
      </c>
      <c r="J1606">
        <v>59</v>
      </c>
      <c r="K1606">
        <v>1.53</v>
      </c>
      <c r="L1606">
        <v>129</v>
      </c>
      <c r="M1606">
        <v>3.34</v>
      </c>
      <c r="N1606">
        <v>53</v>
      </c>
      <c r="O1606" s="1">
        <v>1.3744067796610171</v>
      </c>
      <c r="P1606" s="2">
        <v>64.304077799365942</v>
      </c>
      <c r="Q1606" s="1">
        <v>1.6675464242886422</v>
      </c>
      <c r="R1606">
        <v>2</v>
      </c>
      <c r="U1606">
        <v>7</v>
      </c>
      <c r="V1606">
        <v>4</v>
      </c>
      <c r="W1606">
        <v>3</v>
      </c>
      <c r="X1606">
        <v>3</v>
      </c>
      <c r="Y1606">
        <v>3</v>
      </c>
      <c r="Z1606">
        <v>3</v>
      </c>
      <c r="AA1606">
        <v>0</v>
      </c>
      <c r="AB1606">
        <v>5</v>
      </c>
      <c r="AC1606">
        <v>0</v>
      </c>
      <c r="AD1606">
        <v>1</v>
      </c>
      <c r="AE1606">
        <v>1</v>
      </c>
      <c r="AF1606">
        <v>2</v>
      </c>
      <c r="AG1606" s="1">
        <f t="shared" si="25"/>
        <v>-0.15559322033898293</v>
      </c>
    </row>
    <row r="1607" spans="1:33">
      <c r="A1607">
        <v>82449</v>
      </c>
      <c r="B1607">
        <v>1</v>
      </c>
      <c r="C1607">
        <v>42</v>
      </c>
      <c r="D1607">
        <v>1</v>
      </c>
      <c r="E1607">
        <v>2</v>
      </c>
      <c r="G1607">
        <v>2</v>
      </c>
      <c r="H1607">
        <v>3</v>
      </c>
      <c r="I1607">
        <v>1</v>
      </c>
      <c r="J1607">
        <v>29</v>
      </c>
      <c r="K1607">
        <v>0.75</v>
      </c>
      <c r="L1607">
        <v>218</v>
      </c>
      <c r="M1607">
        <v>5.64</v>
      </c>
      <c r="N1607">
        <v>27</v>
      </c>
      <c r="O1607" s="1">
        <v>0.69827586206896552</v>
      </c>
      <c r="P1607" s="2">
        <v>26.214638916914485</v>
      </c>
      <c r="Q1607" s="1">
        <v>0.67796479957537459</v>
      </c>
      <c r="R1607">
        <v>1</v>
      </c>
      <c r="S1607">
        <v>2</v>
      </c>
      <c r="U1607">
        <v>3</v>
      </c>
      <c r="V1607">
        <v>4</v>
      </c>
      <c r="W1607">
        <v>2</v>
      </c>
      <c r="X1607">
        <v>3</v>
      </c>
      <c r="Y1607">
        <v>3</v>
      </c>
      <c r="Z1607">
        <v>2</v>
      </c>
      <c r="AB1607">
        <v>0</v>
      </c>
      <c r="AC1607">
        <v>0</v>
      </c>
      <c r="AD1607">
        <v>1</v>
      </c>
      <c r="AE1607">
        <v>2</v>
      </c>
      <c r="AG1607" s="1">
        <f t="shared" si="25"/>
        <v>-5.1724137931034475E-2</v>
      </c>
    </row>
    <row r="1608" spans="1:33">
      <c r="A1608">
        <v>82461</v>
      </c>
      <c r="B1608">
        <v>1</v>
      </c>
      <c r="C1608">
        <v>47</v>
      </c>
      <c r="D1608">
        <v>3</v>
      </c>
      <c r="E1608">
        <v>2</v>
      </c>
      <c r="G1608">
        <v>1</v>
      </c>
      <c r="H1608">
        <v>3</v>
      </c>
      <c r="I1608">
        <v>3</v>
      </c>
      <c r="J1608">
        <v>38</v>
      </c>
      <c r="K1608">
        <v>0.98</v>
      </c>
      <c r="L1608">
        <v>107</v>
      </c>
      <c r="M1608">
        <v>2.77</v>
      </c>
      <c r="N1608">
        <v>48</v>
      </c>
      <c r="O1608" s="1">
        <v>1.2378947368421052</v>
      </c>
      <c r="P1608" s="2">
        <v>37.223129191057858</v>
      </c>
      <c r="Q1608" s="1">
        <v>0.95996491071675516</v>
      </c>
      <c r="R1608">
        <v>1</v>
      </c>
      <c r="S1608">
        <v>2</v>
      </c>
      <c r="U1608">
        <v>4</v>
      </c>
      <c r="V1608">
        <v>3</v>
      </c>
      <c r="W1608">
        <v>3</v>
      </c>
      <c r="X1608">
        <v>3</v>
      </c>
      <c r="Y1608">
        <v>3</v>
      </c>
      <c r="Z1608">
        <v>3</v>
      </c>
      <c r="AA1608">
        <v>0</v>
      </c>
      <c r="AB1608">
        <v>0</v>
      </c>
      <c r="AC1608">
        <v>5</v>
      </c>
      <c r="AD1608">
        <v>1</v>
      </c>
      <c r="AE1608">
        <v>2</v>
      </c>
      <c r="AG1608" s="1">
        <f t="shared" si="25"/>
        <v>0.25789473684210518</v>
      </c>
    </row>
    <row r="1609" spans="1:33">
      <c r="A1609">
        <v>82462</v>
      </c>
      <c r="B1609">
        <v>1</v>
      </c>
      <c r="C1609">
        <v>36</v>
      </c>
      <c r="D1609">
        <v>1</v>
      </c>
      <c r="E1609">
        <v>2</v>
      </c>
      <c r="G1609">
        <v>2</v>
      </c>
      <c r="H1609">
        <v>1</v>
      </c>
      <c r="I1609">
        <v>6</v>
      </c>
      <c r="J1609">
        <v>43</v>
      </c>
      <c r="K1609">
        <v>1.1100000000000001</v>
      </c>
      <c r="L1609">
        <v>188</v>
      </c>
      <c r="M1609">
        <v>4.8600000000000003</v>
      </c>
      <c r="N1609">
        <v>47</v>
      </c>
      <c r="O1609" s="1">
        <v>1.2132558139534884</v>
      </c>
      <c r="P1609" s="2">
        <v>44.090562432215549</v>
      </c>
      <c r="Q1609" s="1">
        <v>1.1381517279013782</v>
      </c>
      <c r="R1609">
        <v>1</v>
      </c>
      <c r="U1609">
        <v>6</v>
      </c>
      <c r="V1609">
        <v>4</v>
      </c>
      <c r="W1609">
        <v>0</v>
      </c>
      <c r="X1609">
        <v>3</v>
      </c>
      <c r="Y1609">
        <v>3</v>
      </c>
      <c r="Z1609">
        <v>1</v>
      </c>
      <c r="AA1609">
        <v>2</v>
      </c>
      <c r="AB1609">
        <v>0</v>
      </c>
      <c r="AC1609">
        <v>0</v>
      </c>
      <c r="AD1609">
        <v>1</v>
      </c>
      <c r="AE1609">
        <v>1</v>
      </c>
      <c r="AF1609">
        <v>2</v>
      </c>
      <c r="AG1609" s="1">
        <f t="shared" si="25"/>
        <v>0.10325581395348826</v>
      </c>
    </row>
    <row r="1610" spans="1:33">
      <c r="A1610">
        <v>82464</v>
      </c>
      <c r="B1610">
        <v>1</v>
      </c>
      <c r="C1610">
        <v>62</v>
      </c>
      <c r="D1610">
        <v>3</v>
      </c>
      <c r="E1610">
        <v>2</v>
      </c>
      <c r="G1610">
        <v>1</v>
      </c>
      <c r="H1610">
        <v>3</v>
      </c>
      <c r="I1610">
        <v>3</v>
      </c>
      <c r="J1610">
        <v>92</v>
      </c>
      <c r="K1610">
        <v>2.38</v>
      </c>
      <c r="L1610">
        <v>223</v>
      </c>
      <c r="M1610">
        <v>5.77</v>
      </c>
      <c r="N1610">
        <v>94</v>
      </c>
      <c r="O1610" s="1">
        <v>2.4317391304347824</v>
      </c>
      <c r="P1610" s="2">
        <v>98.414165208933838</v>
      </c>
      <c r="Q1610" s="1">
        <v>2.5459316651876365</v>
      </c>
      <c r="R1610">
        <v>2</v>
      </c>
      <c r="S1610">
        <v>2</v>
      </c>
      <c r="U1610">
        <v>8</v>
      </c>
      <c r="V1610">
        <v>2</v>
      </c>
      <c r="W1610">
        <v>0</v>
      </c>
      <c r="AA1610">
        <v>4</v>
      </c>
      <c r="AB1610">
        <v>8</v>
      </c>
      <c r="AC1610">
        <v>12</v>
      </c>
      <c r="AD1610">
        <v>1</v>
      </c>
      <c r="AE1610">
        <v>2</v>
      </c>
      <c r="AG1610" s="1">
        <f t="shared" si="25"/>
        <v>5.173913043478251E-2</v>
      </c>
    </row>
    <row r="1611" spans="1:33">
      <c r="A1611">
        <v>82466</v>
      </c>
      <c r="B1611">
        <v>1</v>
      </c>
      <c r="C1611">
        <v>80</v>
      </c>
      <c r="D1611">
        <v>3</v>
      </c>
      <c r="E1611">
        <v>1</v>
      </c>
      <c r="F1611">
        <v>2</v>
      </c>
      <c r="G1611">
        <v>1</v>
      </c>
      <c r="H1611">
        <v>5</v>
      </c>
      <c r="I1611">
        <v>2</v>
      </c>
      <c r="J1611">
        <v>41</v>
      </c>
      <c r="K1611">
        <v>1.06</v>
      </c>
      <c r="L1611">
        <v>118</v>
      </c>
      <c r="M1611">
        <v>3.05</v>
      </c>
      <c r="N1611">
        <v>43</v>
      </c>
      <c r="O1611" s="1">
        <v>1.1117073170731708</v>
      </c>
      <c r="P1611" s="2">
        <v>42.657243292690382</v>
      </c>
      <c r="Q1611" s="1">
        <v>1.1028458022012637</v>
      </c>
      <c r="R1611">
        <v>2</v>
      </c>
      <c r="S1611">
        <v>2</v>
      </c>
      <c r="U1611">
        <v>10</v>
      </c>
      <c r="V1611">
        <v>3</v>
      </c>
      <c r="W1611">
        <v>2</v>
      </c>
      <c r="X1611">
        <v>3</v>
      </c>
      <c r="Y1611">
        <v>3</v>
      </c>
      <c r="Z1611">
        <v>3</v>
      </c>
      <c r="AA1611">
        <v>1</v>
      </c>
      <c r="AB1611">
        <v>0</v>
      </c>
      <c r="AC1611">
        <v>5</v>
      </c>
      <c r="AD1611">
        <v>1</v>
      </c>
      <c r="AE1611">
        <v>1</v>
      </c>
      <c r="AF1611">
        <v>2</v>
      </c>
      <c r="AG1611" s="1">
        <f t="shared" si="25"/>
        <v>5.1707317073170778E-2</v>
      </c>
    </row>
    <row r="1612" spans="1:33">
      <c r="A1612">
        <v>82467</v>
      </c>
      <c r="B1612">
        <v>1</v>
      </c>
      <c r="C1612">
        <v>22</v>
      </c>
      <c r="D1612">
        <v>4</v>
      </c>
      <c r="E1612">
        <v>2</v>
      </c>
      <c r="G1612">
        <v>1</v>
      </c>
      <c r="H1612">
        <v>3</v>
      </c>
      <c r="I1612">
        <v>6</v>
      </c>
      <c r="J1612">
        <v>38</v>
      </c>
      <c r="K1612">
        <v>0.98</v>
      </c>
      <c r="L1612">
        <v>127</v>
      </c>
      <c r="M1612">
        <v>3.28</v>
      </c>
      <c r="N1612">
        <v>43</v>
      </c>
      <c r="O1612" s="1">
        <v>1.1089473684210527</v>
      </c>
      <c r="P1612" s="2">
        <v>38.479545541035407</v>
      </c>
      <c r="Q1612" s="1">
        <v>0.99236722711091307</v>
      </c>
      <c r="R1612">
        <v>2</v>
      </c>
      <c r="U1612">
        <v>6</v>
      </c>
      <c r="V1612">
        <v>3</v>
      </c>
      <c r="W1612">
        <v>2</v>
      </c>
      <c r="X1612">
        <v>3</v>
      </c>
      <c r="Y1612">
        <v>3</v>
      </c>
      <c r="Z1612">
        <v>2</v>
      </c>
      <c r="AA1612">
        <v>4</v>
      </c>
      <c r="AB1612">
        <v>0</v>
      </c>
      <c r="AC1612">
        <v>0</v>
      </c>
      <c r="AD1612">
        <v>1</v>
      </c>
      <c r="AE1612">
        <v>1</v>
      </c>
      <c r="AF1612">
        <v>1</v>
      </c>
      <c r="AG1612" s="1">
        <f t="shared" si="25"/>
        <v>0.1289473684210527</v>
      </c>
    </row>
    <row r="1613" spans="1:33">
      <c r="A1613">
        <v>82477</v>
      </c>
      <c r="B1613">
        <v>1</v>
      </c>
      <c r="C1613">
        <v>34</v>
      </c>
      <c r="D1613">
        <v>3</v>
      </c>
      <c r="E1613">
        <v>2</v>
      </c>
      <c r="G1613">
        <v>2</v>
      </c>
      <c r="H1613">
        <v>2</v>
      </c>
      <c r="I1613">
        <v>5</v>
      </c>
      <c r="J1613">
        <v>34</v>
      </c>
      <c r="K1613">
        <v>0.88</v>
      </c>
      <c r="L1613">
        <v>172</v>
      </c>
      <c r="M1613">
        <v>4.45</v>
      </c>
      <c r="N1613">
        <v>39</v>
      </c>
      <c r="O1613" s="1">
        <v>1.0094117647058825</v>
      </c>
      <c r="P1613" s="2">
        <v>35.958872191760108</v>
      </c>
      <c r="Q1613" s="1">
        <v>0.93070022143379105</v>
      </c>
      <c r="R1613">
        <v>1</v>
      </c>
      <c r="U1613">
        <v>3</v>
      </c>
      <c r="V1613">
        <v>4</v>
      </c>
      <c r="W1613">
        <v>3</v>
      </c>
      <c r="X1613">
        <v>3</v>
      </c>
      <c r="Y1613">
        <v>3</v>
      </c>
      <c r="Z1613">
        <v>3</v>
      </c>
      <c r="AB1613">
        <v>0</v>
      </c>
      <c r="AC1613">
        <v>4</v>
      </c>
      <c r="AD1613">
        <v>2</v>
      </c>
      <c r="AE1613">
        <v>2</v>
      </c>
      <c r="AG1613" s="1">
        <f t="shared" si="25"/>
        <v>0.12941176470588245</v>
      </c>
    </row>
    <row r="1614" spans="1:33">
      <c r="A1614">
        <v>82479</v>
      </c>
      <c r="B1614">
        <v>1</v>
      </c>
      <c r="C1614">
        <v>27</v>
      </c>
      <c r="D1614">
        <v>6</v>
      </c>
      <c r="E1614">
        <v>2</v>
      </c>
      <c r="G1614">
        <v>2</v>
      </c>
      <c r="H1614">
        <v>3</v>
      </c>
      <c r="I1614">
        <v>6</v>
      </c>
      <c r="J1614">
        <v>55</v>
      </c>
      <c r="K1614">
        <v>1.42</v>
      </c>
      <c r="L1614">
        <v>184</v>
      </c>
      <c r="M1614">
        <v>4.76</v>
      </c>
      <c r="N1614">
        <v>61</v>
      </c>
      <c r="O1614" s="1">
        <v>1.5749090909090908</v>
      </c>
      <c r="P1614" s="2">
        <v>53.328393623774126</v>
      </c>
      <c r="Q1614" s="1">
        <v>1.3768421626501683</v>
      </c>
      <c r="R1614">
        <v>2</v>
      </c>
      <c r="U1614">
        <v>9</v>
      </c>
      <c r="V1614">
        <v>4</v>
      </c>
      <c r="W1614">
        <v>1</v>
      </c>
      <c r="X1614">
        <v>3</v>
      </c>
      <c r="Y1614">
        <v>2</v>
      </c>
      <c r="Z1614">
        <v>1</v>
      </c>
      <c r="AA1614">
        <v>3</v>
      </c>
      <c r="AB1614">
        <v>0</v>
      </c>
      <c r="AC1614">
        <v>0</v>
      </c>
      <c r="AD1614">
        <v>1</v>
      </c>
      <c r="AE1614">
        <v>2</v>
      </c>
      <c r="AG1614" s="1">
        <f t="shared" si="25"/>
        <v>0.15490909090909089</v>
      </c>
    </row>
    <row r="1615" spans="1:33">
      <c r="A1615">
        <v>82483</v>
      </c>
      <c r="B1615">
        <v>1</v>
      </c>
      <c r="C1615">
        <v>32</v>
      </c>
      <c r="D1615">
        <v>6</v>
      </c>
      <c r="E1615">
        <v>2</v>
      </c>
      <c r="G1615">
        <v>2</v>
      </c>
      <c r="H1615">
        <v>5</v>
      </c>
      <c r="I1615">
        <v>1</v>
      </c>
      <c r="J1615">
        <v>36</v>
      </c>
      <c r="K1615">
        <v>0.93</v>
      </c>
      <c r="L1615">
        <v>198</v>
      </c>
      <c r="M1615">
        <v>5.12</v>
      </c>
      <c r="N1615">
        <v>44</v>
      </c>
      <c r="O1615" s="1">
        <v>1.1366666666666667</v>
      </c>
      <c r="P1615" s="2">
        <v>44.61315601663847</v>
      </c>
      <c r="Q1615" s="1">
        <v>1.1525065304298272</v>
      </c>
      <c r="R1615">
        <v>1</v>
      </c>
      <c r="U1615">
        <v>9</v>
      </c>
      <c r="V1615">
        <v>2</v>
      </c>
      <c r="W1615">
        <v>3</v>
      </c>
      <c r="X1615">
        <v>3</v>
      </c>
      <c r="Y1615">
        <v>2</v>
      </c>
      <c r="Z1615">
        <v>2</v>
      </c>
      <c r="AA1615">
        <v>1</v>
      </c>
      <c r="AB1615">
        <v>0</v>
      </c>
      <c r="AC1615">
        <v>1</v>
      </c>
      <c r="AD1615">
        <v>1</v>
      </c>
      <c r="AE1615">
        <v>1</v>
      </c>
      <c r="AF1615">
        <v>2</v>
      </c>
      <c r="AG1615" s="1">
        <f t="shared" si="25"/>
        <v>0.20666666666666667</v>
      </c>
    </row>
    <row r="1616" spans="1:33">
      <c r="A1616">
        <v>82486</v>
      </c>
      <c r="B1616">
        <v>1</v>
      </c>
      <c r="C1616">
        <v>40</v>
      </c>
      <c r="D1616">
        <v>7</v>
      </c>
      <c r="E1616">
        <v>2</v>
      </c>
      <c r="G1616">
        <v>2</v>
      </c>
      <c r="H1616">
        <v>3</v>
      </c>
      <c r="I1616">
        <v>1</v>
      </c>
      <c r="J1616">
        <v>47</v>
      </c>
      <c r="K1616">
        <v>1.22</v>
      </c>
      <c r="L1616">
        <v>165</v>
      </c>
      <c r="M1616">
        <v>4.2699999999999996</v>
      </c>
      <c r="N1616">
        <v>48</v>
      </c>
      <c r="O1616" s="1">
        <v>1.2459574468085106</v>
      </c>
      <c r="P1616" s="2">
        <v>49.413334776762191</v>
      </c>
      <c r="Q1616" s="1">
        <v>1.2826440090989335</v>
      </c>
      <c r="R1616">
        <v>1</v>
      </c>
      <c r="S1616">
        <v>1</v>
      </c>
      <c r="T1616">
        <v>2</v>
      </c>
      <c r="U1616">
        <v>6</v>
      </c>
      <c r="V1616">
        <v>4</v>
      </c>
      <c r="W1616">
        <v>3</v>
      </c>
      <c r="X1616">
        <v>3</v>
      </c>
      <c r="Y1616">
        <v>3</v>
      </c>
      <c r="Z1616">
        <v>3</v>
      </c>
      <c r="AA1616">
        <v>2</v>
      </c>
      <c r="AB1616">
        <v>3</v>
      </c>
      <c r="AC1616">
        <v>1</v>
      </c>
      <c r="AD1616">
        <v>1</v>
      </c>
      <c r="AE1616">
        <v>2</v>
      </c>
      <c r="AG1616" s="1">
        <f t="shared" si="25"/>
        <v>2.5957446808510642E-2</v>
      </c>
    </row>
    <row r="1617" spans="1:33">
      <c r="A1617">
        <v>82487</v>
      </c>
      <c r="B1617">
        <v>1</v>
      </c>
      <c r="C1617">
        <v>21</v>
      </c>
      <c r="D1617">
        <v>1</v>
      </c>
      <c r="E1617">
        <v>2</v>
      </c>
      <c r="G1617">
        <v>1</v>
      </c>
      <c r="H1617">
        <v>4</v>
      </c>
      <c r="I1617">
        <v>5</v>
      </c>
      <c r="J1617">
        <v>44</v>
      </c>
      <c r="K1617">
        <v>1.1399999999999999</v>
      </c>
      <c r="L1617">
        <v>216</v>
      </c>
      <c r="M1617">
        <v>5.59</v>
      </c>
      <c r="N1617">
        <v>42</v>
      </c>
      <c r="O1617" s="1">
        <v>1.0881818181818181</v>
      </c>
      <c r="P1617" s="2">
        <v>51.601977501786166</v>
      </c>
      <c r="Q1617" s="1">
        <v>1.3369603261826415</v>
      </c>
      <c r="R1617">
        <v>2</v>
      </c>
      <c r="U1617">
        <v>8</v>
      </c>
      <c r="V1617">
        <v>2</v>
      </c>
      <c r="W1617">
        <v>1</v>
      </c>
      <c r="X1617">
        <v>3</v>
      </c>
      <c r="Y1617">
        <v>2</v>
      </c>
      <c r="Z1617">
        <v>1</v>
      </c>
      <c r="AA1617">
        <v>7</v>
      </c>
      <c r="AB1617">
        <v>1</v>
      </c>
      <c r="AC1617">
        <v>2</v>
      </c>
      <c r="AD1617">
        <v>1</v>
      </c>
      <c r="AE1617">
        <v>2</v>
      </c>
      <c r="AG1617" s="1">
        <f t="shared" si="25"/>
        <v>-5.1818181818181763E-2</v>
      </c>
    </row>
    <row r="1618" spans="1:33">
      <c r="A1618">
        <v>82488</v>
      </c>
      <c r="B1618">
        <v>1</v>
      </c>
      <c r="C1618">
        <v>63</v>
      </c>
      <c r="D1618">
        <v>3</v>
      </c>
      <c r="E1618">
        <v>2</v>
      </c>
      <c r="G1618">
        <v>1</v>
      </c>
      <c r="H1618">
        <v>4</v>
      </c>
      <c r="I1618">
        <v>1</v>
      </c>
      <c r="J1618">
        <v>70</v>
      </c>
      <c r="K1618">
        <v>1.81</v>
      </c>
      <c r="L1618">
        <v>193</v>
      </c>
      <c r="M1618">
        <v>4.99</v>
      </c>
      <c r="N1618">
        <v>67</v>
      </c>
      <c r="O1618" s="1">
        <v>1.7324285714285717</v>
      </c>
      <c r="P1618" s="2">
        <v>67.572500602661165</v>
      </c>
      <c r="Q1618" s="1">
        <v>1.7472318012973815</v>
      </c>
      <c r="R1618">
        <v>2</v>
      </c>
      <c r="S1618">
        <v>1</v>
      </c>
      <c r="T1618">
        <v>2</v>
      </c>
      <c r="U1618">
        <v>15</v>
      </c>
      <c r="V1618">
        <v>4</v>
      </c>
      <c r="W1618">
        <v>1</v>
      </c>
      <c r="X1618">
        <v>3</v>
      </c>
      <c r="Y1618">
        <v>3</v>
      </c>
      <c r="Z1618">
        <v>3</v>
      </c>
      <c r="AA1618">
        <v>0</v>
      </c>
      <c r="AB1618">
        <v>4</v>
      </c>
      <c r="AC1618">
        <v>0</v>
      </c>
      <c r="AD1618">
        <v>2</v>
      </c>
      <c r="AE1618">
        <v>1</v>
      </c>
      <c r="AF1618">
        <v>2</v>
      </c>
      <c r="AG1618" s="1">
        <f t="shared" si="25"/>
        <v>-7.7571428571428402E-2</v>
      </c>
    </row>
    <row r="1619" spans="1:33">
      <c r="A1619">
        <v>82500</v>
      </c>
      <c r="B1619">
        <v>1</v>
      </c>
      <c r="C1619">
        <v>38</v>
      </c>
      <c r="D1619">
        <v>3</v>
      </c>
      <c r="E1619">
        <v>1</v>
      </c>
      <c r="F1619">
        <v>1</v>
      </c>
      <c r="G1619">
        <v>1</v>
      </c>
      <c r="H1619">
        <v>5</v>
      </c>
      <c r="I1619">
        <v>1</v>
      </c>
      <c r="J1619">
        <v>37</v>
      </c>
      <c r="K1619">
        <v>0.96</v>
      </c>
      <c r="L1619">
        <v>174</v>
      </c>
      <c r="M1619">
        <v>4.5</v>
      </c>
      <c r="N1619">
        <v>38</v>
      </c>
      <c r="O1619" s="1">
        <v>0.98594594594594587</v>
      </c>
      <c r="P1619" s="2">
        <v>42.16133179008947</v>
      </c>
      <c r="Q1619" s="1">
        <v>1.0939156356347537</v>
      </c>
      <c r="R1619">
        <v>1</v>
      </c>
      <c r="V1619">
        <v>4</v>
      </c>
      <c r="W1619">
        <v>3</v>
      </c>
      <c r="X1619">
        <v>3</v>
      </c>
      <c r="Y1619">
        <v>3</v>
      </c>
      <c r="Z1619">
        <v>3</v>
      </c>
      <c r="AA1619">
        <v>0</v>
      </c>
      <c r="AB1619">
        <v>8</v>
      </c>
      <c r="AC1619">
        <v>10</v>
      </c>
      <c r="AD1619">
        <v>1</v>
      </c>
      <c r="AE1619">
        <v>1</v>
      </c>
      <c r="AF1619">
        <v>2</v>
      </c>
      <c r="AG1619" s="1">
        <f t="shared" si="25"/>
        <v>2.5945945945945903E-2</v>
      </c>
    </row>
    <row r="1620" spans="1:33">
      <c r="A1620">
        <v>82504</v>
      </c>
      <c r="B1620">
        <v>1</v>
      </c>
      <c r="C1620">
        <v>73</v>
      </c>
      <c r="D1620">
        <v>2</v>
      </c>
      <c r="E1620">
        <v>2</v>
      </c>
      <c r="G1620">
        <v>2</v>
      </c>
      <c r="H1620">
        <v>3</v>
      </c>
      <c r="I1620">
        <v>4</v>
      </c>
      <c r="J1620">
        <v>43</v>
      </c>
      <c r="K1620">
        <v>1.1100000000000001</v>
      </c>
      <c r="L1620">
        <v>233</v>
      </c>
      <c r="M1620">
        <v>6.03</v>
      </c>
      <c r="N1620">
        <v>43</v>
      </c>
      <c r="O1620" s="1">
        <v>1.1100000000000001</v>
      </c>
      <c r="P1620" s="2">
        <v>45.108344571741547</v>
      </c>
      <c r="Q1620" s="1">
        <v>1.1644247087123982</v>
      </c>
      <c r="R1620">
        <v>2</v>
      </c>
      <c r="S1620">
        <v>1</v>
      </c>
      <c r="T1620">
        <v>3</v>
      </c>
      <c r="U1620">
        <v>2</v>
      </c>
      <c r="V1620">
        <v>4</v>
      </c>
      <c r="W1620">
        <v>3</v>
      </c>
      <c r="X1620">
        <v>3</v>
      </c>
      <c r="Y1620">
        <v>3</v>
      </c>
      <c r="Z1620">
        <v>3</v>
      </c>
      <c r="AA1620">
        <v>3</v>
      </c>
      <c r="AB1620">
        <v>10</v>
      </c>
      <c r="AC1620">
        <v>0</v>
      </c>
      <c r="AD1620">
        <v>1</v>
      </c>
      <c r="AE1620">
        <v>1</v>
      </c>
      <c r="AF1620">
        <v>2</v>
      </c>
      <c r="AG1620" s="1">
        <f t="shared" si="25"/>
        <v>0</v>
      </c>
    </row>
    <row r="1621" spans="1:33">
      <c r="A1621">
        <v>82507</v>
      </c>
      <c r="B1621">
        <v>1</v>
      </c>
      <c r="C1621">
        <v>72</v>
      </c>
      <c r="D1621">
        <v>3</v>
      </c>
      <c r="E1621">
        <v>1</v>
      </c>
      <c r="F1621">
        <v>2</v>
      </c>
      <c r="G1621">
        <v>1</v>
      </c>
      <c r="H1621">
        <v>3</v>
      </c>
      <c r="I1621">
        <v>3</v>
      </c>
      <c r="J1621">
        <v>37</v>
      </c>
      <c r="K1621">
        <v>0.96</v>
      </c>
      <c r="L1621">
        <v>170</v>
      </c>
      <c r="M1621">
        <v>4.4000000000000004</v>
      </c>
      <c r="N1621">
        <v>47</v>
      </c>
      <c r="O1621" s="1">
        <v>1.2194594594594594</v>
      </c>
      <c r="P1621" s="2">
        <v>42.235043256801298</v>
      </c>
      <c r="Q1621" s="1">
        <v>1.0958281493656552</v>
      </c>
      <c r="R1621">
        <v>2</v>
      </c>
      <c r="S1621">
        <v>2</v>
      </c>
      <c r="U1621">
        <v>4</v>
      </c>
      <c r="V1621">
        <v>2</v>
      </c>
      <c r="W1621">
        <v>0</v>
      </c>
      <c r="X1621">
        <v>3</v>
      </c>
      <c r="Y1621">
        <v>3</v>
      </c>
      <c r="Z1621">
        <v>3</v>
      </c>
      <c r="AA1621">
        <v>3</v>
      </c>
      <c r="AB1621">
        <v>0</v>
      </c>
      <c r="AC1621">
        <v>0</v>
      </c>
      <c r="AD1621">
        <v>1</v>
      </c>
      <c r="AE1621">
        <v>1</v>
      </c>
      <c r="AF1621">
        <v>2</v>
      </c>
      <c r="AG1621" s="1">
        <f t="shared" si="25"/>
        <v>0.25945945945945947</v>
      </c>
    </row>
    <row r="1622" spans="1:33">
      <c r="A1622">
        <v>82509</v>
      </c>
      <c r="B1622">
        <v>1</v>
      </c>
      <c r="C1622">
        <v>63</v>
      </c>
      <c r="D1622">
        <v>1</v>
      </c>
      <c r="E1622">
        <v>1</v>
      </c>
      <c r="F1622">
        <v>1</v>
      </c>
      <c r="G1622">
        <v>1</v>
      </c>
      <c r="H1622">
        <v>2</v>
      </c>
      <c r="I1622">
        <v>1</v>
      </c>
      <c r="J1622">
        <v>49</v>
      </c>
      <c r="K1622">
        <v>1.27</v>
      </c>
      <c r="L1622">
        <v>253</v>
      </c>
      <c r="M1622">
        <v>6.54</v>
      </c>
      <c r="N1622">
        <v>54</v>
      </c>
      <c r="O1622" s="1">
        <v>1.3995918367346938</v>
      </c>
      <c r="P1622" s="2">
        <v>53.768083008370951</v>
      </c>
      <c r="Q1622" s="1">
        <v>1.3935809269516553</v>
      </c>
      <c r="R1622">
        <v>1</v>
      </c>
      <c r="S1622">
        <v>1</v>
      </c>
      <c r="T1622">
        <v>2</v>
      </c>
      <c r="U1622">
        <v>6</v>
      </c>
      <c r="V1622">
        <v>4</v>
      </c>
      <c r="W1622">
        <v>2</v>
      </c>
      <c r="X1622">
        <v>3</v>
      </c>
      <c r="Y1622">
        <v>3</v>
      </c>
      <c r="Z1622">
        <v>3</v>
      </c>
      <c r="AA1622">
        <v>2</v>
      </c>
      <c r="AB1622">
        <v>0</v>
      </c>
      <c r="AC1622">
        <v>0</v>
      </c>
      <c r="AD1622">
        <v>1</v>
      </c>
      <c r="AE1622">
        <v>1</v>
      </c>
      <c r="AF1622">
        <v>2</v>
      </c>
      <c r="AG1622" s="1">
        <f t="shared" si="25"/>
        <v>0.12959183673469377</v>
      </c>
    </row>
    <row r="1623" spans="1:33">
      <c r="A1623">
        <v>82513</v>
      </c>
      <c r="B1623">
        <v>1</v>
      </c>
      <c r="C1623">
        <v>47</v>
      </c>
      <c r="D1623">
        <v>6</v>
      </c>
      <c r="E1623">
        <v>2</v>
      </c>
      <c r="G1623">
        <v>2</v>
      </c>
      <c r="H1623">
        <v>5</v>
      </c>
      <c r="I1623">
        <v>1</v>
      </c>
      <c r="J1623">
        <v>70</v>
      </c>
      <c r="K1623">
        <v>1.81</v>
      </c>
      <c r="L1623">
        <v>216</v>
      </c>
      <c r="M1623">
        <v>5.59</v>
      </c>
      <c r="N1623">
        <v>69</v>
      </c>
      <c r="O1623" s="1">
        <v>1.7841428571428573</v>
      </c>
      <c r="P1623" s="2">
        <v>69.451787716587347</v>
      </c>
      <c r="Q1623" s="1">
        <v>1.7958247966717584</v>
      </c>
      <c r="R1623">
        <v>1</v>
      </c>
      <c r="S1623">
        <v>2</v>
      </c>
      <c r="U1623">
        <v>15</v>
      </c>
      <c r="V1623">
        <v>2</v>
      </c>
      <c r="W1623">
        <v>2</v>
      </c>
      <c r="X1623">
        <v>4</v>
      </c>
      <c r="Y1623">
        <v>4</v>
      </c>
      <c r="Z1623">
        <v>4</v>
      </c>
      <c r="AA1623">
        <v>0</v>
      </c>
      <c r="AB1623">
        <v>150</v>
      </c>
      <c r="AC1623">
        <v>0</v>
      </c>
      <c r="AD1623">
        <v>1</v>
      </c>
      <c r="AE1623">
        <v>1</v>
      </c>
      <c r="AF1623">
        <v>2</v>
      </c>
      <c r="AG1623" s="1">
        <f t="shared" si="25"/>
        <v>-2.5857142857142801E-2</v>
      </c>
    </row>
    <row r="1624" spans="1:33">
      <c r="A1624">
        <v>82517</v>
      </c>
      <c r="B1624">
        <v>1</v>
      </c>
      <c r="C1624">
        <v>59</v>
      </c>
      <c r="D1624">
        <v>4</v>
      </c>
      <c r="E1624">
        <v>2</v>
      </c>
      <c r="G1624">
        <v>1</v>
      </c>
      <c r="H1624">
        <v>5</v>
      </c>
      <c r="I1624">
        <v>6</v>
      </c>
      <c r="J1624">
        <v>34</v>
      </c>
      <c r="K1624">
        <v>0.88</v>
      </c>
      <c r="L1624">
        <v>134</v>
      </c>
      <c r="M1624">
        <v>3.47</v>
      </c>
      <c r="N1624">
        <v>44</v>
      </c>
      <c r="O1624" s="1">
        <v>1.1388235294117646</v>
      </c>
      <c r="P1624" s="2">
        <v>34.668641414094189</v>
      </c>
      <c r="Q1624" s="1">
        <v>0.89730601307067315</v>
      </c>
      <c r="R1624">
        <v>1</v>
      </c>
      <c r="S1624">
        <v>1</v>
      </c>
      <c r="T1624">
        <v>2</v>
      </c>
      <c r="U1624">
        <v>8</v>
      </c>
      <c r="V1624">
        <v>4</v>
      </c>
      <c r="W1624">
        <v>2</v>
      </c>
      <c r="X1624">
        <v>3</v>
      </c>
      <c r="Y1624">
        <v>3</v>
      </c>
      <c r="Z1624">
        <v>3</v>
      </c>
      <c r="AA1624">
        <v>2</v>
      </c>
      <c r="AB1624">
        <v>1</v>
      </c>
      <c r="AC1624">
        <v>0</v>
      </c>
      <c r="AD1624">
        <v>1</v>
      </c>
      <c r="AE1624">
        <v>1</v>
      </c>
      <c r="AF1624">
        <v>2</v>
      </c>
      <c r="AG1624" s="1">
        <f t="shared" si="25"/>
        <v>0.25882352941176456</v>
      </c>
    </row>
    <row r="1625" spans="1:33">
      <c r="A1625">
        <v>82542</v>
      </c>
      <c r="B1625">
        <v>1</v>
      </c>
      <c r="C1625">
        <v>66</v>
      </c>
      <c r="D1625">
        <v>1</v>
      </c>
      <c r="E1625">
        <v>2</v>
      </c>
      <c r="G1625">
        <v>2</v>
      </c>
      <c r="H1625">
        <v>1</v>
      </c>
      <c r="I1625">
        <v>1</v>
      </c>
      <c r="J1625">
        <v>51</v>
      </c>
      <c r="K1625">
        <v>1.32</v>
      </c>
      <c r="L1625">
        <v>166</v>
      </c>
      <c r="M1625">
        <v>4.29</v>
      </c>
      <c r="N1625">
        <v>52</v>
      </c>
      <c r="O1625" s="1">
        <v>1.3458823529411765</v>
      </c>
      <c r="P1625" s="2">
        <v>47.404115507261551</v>
      </c>
      <c r="Q1625" s="1">
        <v>1.2269300484232402</v>
      </c>
      <c r="R1625">
        <v>1</v>
      </c>
      <c r="S1625">
        <v>2</v>
      </c>
      <c r="U1625">
        <v>5</v>
      </c>
      <c r="V1625">
        <v>4</v>
      </c>
      <c r="W1625">
        <v>2</v>
      </c>
      <c r="AA1625">
        <v>5</v>
      </c>
      <c r="AB1625">
        <v>0</v>
      </c>
      <c r="AC1625">
        <v>1</v>
      </c>
      <c r="AD1625">
        <v>1</v>
      </c>
      <c r="AE1625">
        <v>1</v>
      </c>
      <c r="AF1625">
        <v>2</v>
      </c>
      <c r="AG1625" s="1">
        <f t="shared" si="25"/>
        <v>2.5882352941176467E-2</v>
      </c>
    </row>
    <row r="1626" spans="1:33">
      <c r="A1626">
        <v>82559</v>
      </c>
      <c r="B1626">
        <v>1</v>
      </c>
      <c r="C1626">
        <v>51</v>
      </c>
      <c r="D1626">
        <v>3</v>
      </c>
      <c r="E1626">
        <v>2</v>
      </c>
      <c r="G1626">
        <v>1</v>
      </c>
      <c r="H1626">
        <v>4</v>
      </c>
      <c r="I1626">
        <v>1</v>
      </c>
      <c r="J1626">
        <v>34</v>
      </c>
      <c r="K1626">
        <v>0.88</v>
      </c>
      <c r="L1626">
        <v>211</v>
      </c>
      <c r="M1626">
        <v>5.46</v>
      </c>
      <c r="N1626">
        <v>40</v>
      </c>
      <c r="O1626" s="1">
        <v>1.0352941176470589</v>
      </c>
      <c r="P1626" s="2">
        <v>38.298990474839179</v>
      </c>
      <c r="Q1626" s="1">
        <v>0.99126798876054334</v>
      </c>
      <c r="R1626">
        <v>2</v>
      </c>
      <c r="S1626">
        <v>2</v>
      </c>
      <c r="U1626">
        <v>8</v>
      </c>
      <c r="V1626">
        <v>3</v>
      </c>
      <c r="W1626">
        <v>0</v>
      </c>
      <c r="X1626">
        <v>3</v>
      </c>
      <c r="Y1626">
        <v>3</v>
      </c>
      <c r="Z1626">
        <v>3</v>
      </c>
      <c r="AB1626">
        <v>0</v>
      </c>
      <c r="AC1626">
        <v>0</v>
      </c>
      <c r="AD1626">
        <v>1</v>
      </c>
      <c r="AE1626">
        <v>1</v>
      </c>
      <c r="AF1626">
        <v>2</v>
      </c>
      <c r="AG1626" s="1">
        <f t="shared" si="25"/>
        <v>0.15529411764705892</v>
      </c>
    </row>
    <row r="1627" spans="1:33">
      <c r="A1627">
        <v>82560</v>
      </c>
      <c r="B1627">
        <v>1</v>
      </c>
      <c r="C1627">
        <v>48</v>
      </c>
      <c r="D1627">
        <v>3</v>
      </c>
      <c r="E1627">
        <v>2</v>
      </c>
      <c r="G1627">
        <v>1</v>
      </c>
      <c r="H1627">
        <v>5</v>
      </c>
      <c r="I1627">
        <v>1</v>
      </c>
      <c r="J1627">
        <v>35</v>
      </c>
      <c r="K1627">
        <v>0.91</v>
      </c>
      <c r="L1627">
        <v>166</v>
      </c>
      <c r="M1627">
        <v>4.29</v>
      </c>
      <c r="N1627">
        <v>36</v>
      </c>
      <c r="O1627" s="1">
        <v>0.93599999999999994</v>
      </c>
      <c r="P1627" s="2">
        <v>49.747815447818837</v>
      </c>
      <c r="Q1627" s="1">
        <v>1.2934432016432897</v>
      </c>
      <c r="R1627">
        <v>2</v>
      </c>
      <c r="S1627">
        <v>2</v>
      </c>
      <c r="U1627">
        <v>15</v>
      </c>
      <c r="V1627">
        <v>4</v>
      </c>
      <c r="W1627">
        <v>3</v>
      </c>
      <c r="X1627">
        <v>3</v>
      </c>
      <c r="Y1627">
        <v>3</v>
      </c>
      <c r="Z1627">
        <v>3</v>
      </c>
      <c r="AA1627">
        <v>4</v>
      </c>
      <c r="AB1627">
        <v>0</v>
      </c>
      <c r="AC1627">
        <v>0</v>
      </c>
      <c r="AD1627">
        <v>1</v>
      </c>
      <c r="AE1627">
        <v>1</v>
      </c>
      <c r="AF1627">
        <v>2</v>
      </c>
      <c r="AG1627" s="1">
        <f t="shared" si="25"/>
        <v>2.5999999999999912E-2</v>
      </c>
    </row>
    <row r="1628" spans="1:33">
      <c r="A1628">
        <v>82561</v>
      </c>
      <c r="B1628">
        <v>1</v>
      </c>
      <c r="C1628">
        <v>30</v>
      </c>
      <c r="D1628">
        <v>3</v>
      </c>
      <c r="E1628">
        <v>2</v>
      </c>
      <c r="G1628">
        <v>1</v>
      </c>
      <c r="H1628">
        <v>3</v>
      </c>
      <c r="I1628">
        <v>5</v>
      </c>
      <c r="J1628">
        <v>59</v>
      </c>
      <c r="K1628">
        <v>1.53</v>
      </c>
      <c r="L1628">
        <v>158</v>
      </c>
      <c r="M1628">
        <v>4.09</v>
      </c>
      <c r="N1628">
        <v>63</v>
      </c>
      <c r="O1628" s="1">
        <v>1.633728813559322</v>
      </c>
      <c r="P1628" s="2">
        <v>66.866423396451097</v>
      </c>
      <c r="Q1628" s="1">
        <v>1.7339936914672911</v>
      </c>
      <c r="R1628">
        <v>2</v>
      </c>
      <c r="U1628">
        <v>5</v>
      </c>
      <c r="V1628">
        <v>3</v>
      </c>
      <c r="W1628">
        <v>2</v>
      </c>
      <c r="X1628">
        <v>3</v>
      </c>
      <c r="Y1628">
        <v>3</v>
      </c>
      <c r="Z1628">
        <v>2</v>
      </c>
      <c r="AA1628">
        <v>3</v>
      </c>
      <c r="AB1628">
        <v>3</v>
      </c>
      <c r="AC1628">
        <v>2</v>
      </c>
      <c r="AD1628">
        <v>1</v>
      </c>
      <c r="AE1628">
        <v>1</v>
      </c>
      <c r="AF1628">
        <v>2</v>
      </c>
      <c r="AG1628" s="1">
        <f t="shared" si="25"/>
        <v>0.10372881355932195</v>
      </c>
    </row>
    <row r="1629" spans="1:33">
      <c r="A1629">
        <v>82565</v>
      </c>
      <c r="B1629">
        <v>1</v>
      </c>
      <c r="C1629">
        <v>71</v>
      </c>
      <c r="D1629">
        <v>3</v>
      </c>
      <c r="E1629">
        <v>1</v>
      </c>
      <c r="F1629">
        <v>2</v>
      </c>
      <c r="G1629">
        <v>1</v>
      </c>
      <c r="H1629">
        <v>2</v>
      </c>
      <c r="I1629">
        <v>1</v>
      </c>
      <c r="J1629">
        <v>44</v>
      </c>
      <c r="K1629">
        <v>1.1399999999999999</v>
      </c>
      <c r="L1629">
        <v>178</v>
      </c>
      <c r="M1629">
        <v>4.5999999999999996</v>
      </c>
      <c r="N1629">
        <v>50</v>
      </c>
      <c r="O1629" s="1">
        <v>1.2954545454545452</v>
      </c>
      <c r="P1629" s="2">
        <v>51.594541198937947</v>
      </c>
      <c r="Q1629" s="1">
        <v>1.3367676583361194</v>
      </c>
      <c r="R1629">
        <v>2</v>
      </c>
      <c r="S1629">
        <v>2</v>
      </c>
      <c r="U1629">
        <v>4</v>
      </c>
      <c r="V1629">
        <v>1</v>
      </c>
      <c r="W1629">
        <v>3</v>
      </c>
      <c r="X1629">
        <v>3</v>
      </c>
      <c r="Y1629">
        <v>3</v>
      </c>
      <c r="Z1629">
        <v>3</v>
      </c>
      <c r="AA1629">
        <v>2</v>
      </c>
      <c r="AB1629">
        <v>0</v>
      </c>
      <c r="AC1629">
        <v>0</v>
      </c>
      <c r="AD1629">
        <v>1</v>
      </c>
      <c r="AE1629">
        <v>1</v>
      </c>
      <c r="AF1629">
        <v>2</v>
      </c>
      <c r="AG1629" s="1">
        <f t="shared" si="25"/>
        <v>0.15545454545454529</v>
      </c>
    </row>
    <row r="1630" spans="1:33">
      <c r="A1630">
        <v>82566</v>
      </c>
      <c r="B1630">
        <v>1</v>
      </c>
      <c r="C1630">
        <v>70</v>
      </c>
      <c r="D1630">
        <v>3</v>
      </c>
      <c r="E1630">
        <v>2</v>
      </c>
      <c r="G1630">
        <v>1</v>
      </c>
      <c r="H1630">
        <v>4</v>
      </c>
      <c r="I1630">
        <v>6</v>
      </c>
      <c r="J1630">
        <v>36</v>
      </c>
      <c r="K1630">
        <v>0.93</v>
      </c>
      <c r="L1630">
        <v>174</v>
      </c>
      <c r="M1630">
        <v>4.5</v>
      </c>
      <c r="N1630">
        <v>42</v>
      </c>
      <c r="O1630" s="1">
        <v>1.085</v>
      </c>
      <c r="P1630" s="2">
        <v>45.996924672432122</v>
      </c>
      <c r="Q1630" s="1">
        <v>1.1882538873711632</v>
      </c>
      <c r="R1630">
        <v>2</v>
      </c>
      <c r="S1630">
        <v>1</v>
      </c>
      <c r="T1630">
        <v>2</v>
      </c>
      <c r="U1630">
        <v>14</v>
      </c>
      <c r="V1630">
        <v>4</v>
      </c>
      <c r="W1630">
        <v>1</v>
      </c>
      <c r="X1630">
        <v>3</v>
      </c>
      <c r="Y1630">
        <v>3</v>
      </c>
      <c r="Z1630">
        <v>1</v>
      </c>
      <c r="AA1630">
        <v>0</v>
      </c>
      <c r="AB1630">
        <v>1</v>
      </c>
      <c r="AC1630">
        <v>30</v>
      </c>
      <c r="AD1630">
        <v>1</v>
      </c>
      <c r="AE1630">
        <v>1</v>
      </c>
      <c r="AF1630">
        <v>2</v>
      </c>
      <c r="AG1630" s="1">
        <f t="shared" si="25"/>
        <v>0.15499999999999992</v>
      </c>
    </row>
    <row r="1631" spans="1:33">
      <c r="A1631">
        <v>82567</v>
      </c>
      <c r="B1631">
        <v>1</v>
      </c>
      <c r="C1631">
        <v>25</v>
      </c>
      <c r="D1631">
        <v>1</v>
      </c>
      <c r="E1631">
        <v>2</v>
      </c>
      <c r="G1631">
        <v>1</v>
      </c>
      <c r="H1631">
        <v>2</v>
      </c>
      <c r="I1631">
        <v>5</v>
      </c>
      <c r="J1631">
        <v>50</v>
      </c>
      <c r="K1631">
        <v>1.29</v>
      </c>
      <c r="L1631">
        <v>149</v>
      </c>
      <c r="M1631">
        <v>3.85</v>
      </c>
      <c r="N1631">
        <v>45</v>
      </c>
      <c r="O1631" s="1">
        <v>1.161</v>
      </c>
      <c r="P1631" s="2">
        <v>49.57168173601552</v>
      </c>
      <c r="Q1631" s="1">
        <v>1.2789493887892005</v>
      </c>
      <c r="R1631">
        <v>1</v>
      </c>
      <c r="U1631">
        <v>9</v>
      </c>
      <c r="V1631">
        <v>2</v>
      </c>
      <c r="W1631">
        <v>3</v>
      </c>
      <c r="X1631">
        <v>3</v>
      </c>
      <c r="Y1631">
        <v>3</v>
      </c>
      <c r="Z1631">
        <v>3</v>
      </c>
      <c r="AA1631">
        <v>10</v>
      </c>
      <c r="AB1631">
        <v>0</v>
      </c>
      <c r="AC1631">
        <v>0</v>
      </c>
      <c r="AD1631">
        <v>1</v>
      </c>
      <c r="AE1631">
        <v>2</v>
      </c>
      <c r="AG1631" s="1">
        <f t="shared" si="25"/>
        <v>-0.129</v>
      </c>
    </row>
    <row r="1632" spans="1:33">
      <c r="A1632">
        <v>82569</v>
      </c>
      <c r="B1632">
        <v>1</v>
      </c>
      <c r="C1632">
        <v>46</v>
      </c>
      <c r="D1632">
        <v>3</v>
      </c>
      <c r="E1632">
        <v>2</v>
      </c>
      <c r="G1632">
        <v>1</v>
      </c>
      <c r="H1632">
        <v>3</v>
      </c>
      <c r="I1632">
        <v>6</v>
      </c>
      <c r="J1632">
        <v>47</v>
      </c>
      <c r="K1632">
        <v>1.22</v>
      </c>
      <c r="L1632">
        <v>172</v>
      </c>
      <c r="M1632">
        <v>4.45</v>
      </c>
      <c r="N1632">
        <v>55</v>
      </c>
      <c r="O1632" s="1">
        <v>1.4276595744680849</v>
      </c>
      <c r="P1632" s="2">
        <v>47.65360826984125</v>
      </c>
      <c r="Q1632" s="1">
        <v>1.2369660018980069</v>
      </c>
      <c r="R1632">
        <v>2</v>
      </c>
      <c r="S1632">
        <v>2</v>
      </c>
      <c r="U1632">
        <v>2</v>
      </c>
      <c r="V1632">
        <v>4</v>
      </c>
      <c r="W1632">
        <v>1</v>
      </c>
      <c r="AA1632">
        <v>14</v>
      </c>
      <c r="AB1632">
        <v>0</v>
      </c>
      <c r="AC1632">
        <v>10</v>
      </c>
      <c r="AD1632">
        <v>1</v>
      </c>
      <c r="AE1632">
        <v>2</v>
      </c>
      <c r="AG1632" s="1">
        <f t="shared" si="25"/>
        <v>0.20765957446808492</v>
      </c>
    </row>
    <row r="1633" spans="1:33">
      <c r="A1633">
        <v>82570</v>
      </c>
      <c r="B1633">
        <v>1</v>
      </c>
      <c r="C1633">
        <v>80</v>
      </c>
      <c r="D1633">
        <v>4</v>
      </c>
      <c r="E1633">
        <v>1</v>
      </c>
      <c r="F1633">
        <v>1</v>
      </c>
      <c r="G1633">
        <v>1</v>
      </c>
      <c r="H1633">
        <v>2</v>
      </c>
      <c r="I1633">
        <v>2</v>
      </c>
      <c r="J1633">
        <v>45</v>
      </c>
      <c r="K1633">
        <v>1.1599999999999999</v>
      </c>
      <c r="L1633">
        <v>149</v>
      </c>
      <c r="M1633">
        <v>3.85</v>
      </c>
      <c r="N1633">
        <v>40</v>
      </c>
      <c r="O1633" s="1">
        <v>1.0311111111111111</v>
      </c>
      <c r="P1633" s="2">
        <v>31.444560633088059</v>
      </c>
      <c r="Q1633" s="1">
        <v>0.81057089631960322</v>
      </c>
      <c r="R1633">
        <v>1</v>
      </c>
      <c r="S1633">
        <v>2</v>
      </c>
      <c r="U1633">
        <v>3</v>
      </c>
      <c r="V1633">
        <v>2</v>
      </c>
      <c r="W1633">
        <v>3</v>
      </c>
      <c r="X1633">
        <v>2</v>
      </c>
      <c r="Y1633">
        <v>2</v>
      </c>
      <c r="Z1633">
        <v>2</v>
      </c>
      <c r="AA1633">
        <v>1</v>
      </c>
      <c r="AB1633">
        <v>0</v>
      </c>
      <c r="AC1633">
        <v>1</v>
      </c>
      <c r="AD1633">
        <v>1</v>
      </c>
      <c r="AE1633">
        <v>1</v>
      </c>
      <c r="AF1633">
        <v>2</v>
      </c>
      <c r="AG1633" s="1">
        <f t="shared" si="25"/>
        <v>-0.12888888888888883</v>
      </c>
    </row>
    <row r="1634" spans="1:33">
      <c r="A1634">
        <v>82572</v>
      </c>
      <c r="B1634">
        <v>1</v>
      </c>
      <c r="C1634">
        <v>80</v>
      </c>
      <c r="D1634">
        <v>3</v>
      </c>
      <c r="E1634">
        <v>1</v>
      </c>
      <c r="F1634">
        <v>2</v>
      </c>
      <c r="G1634">
        <v>1</v>
      </c>
      <c r="H1634">
        <v>2</v>
      </c>
      <c r="I1634">
        <v>2</v>
      </c>
      <c r="J1634">
        <v>46</v>
      </c>
      <c r="K1634">
        <v>1.19</v>
      </c>
      <c r="L1634">
        <v>175</v>
      </c>
      <c r="M1634">
        <v>4.53</v>
      </c>
      <c r="N1634">
        <v>48</v>
      </c>
      <c r="O1634" s="1">
        <v>1.2417391304347825</v>
      </c>
      <c r="P1634" s="2">
        <v>45.044237968129217</v>
      </c>
      <c r="Q1634" s="1">
        <v>1.1652748517842122</v>
      </c>
      <c r="R1634">
        <v>2</v>
      </c>
      <c r="S1634">
        <v>1</v>
      </c>
      <c r="T1634">
        <v>3</v>
      </c>
      <c r="U1634">
        <v>3</v>
      </c>
      <c r="V1634">
        <v>1</v>
      </c>
      <c r="W1634">
        <v>3</v>
      </c>
      <c r="X1634">
        <v>3</v>
      </c>
      <c r="Y1634">
        <v>3</v>
      </c>
      <c r="Z1634">
        <v>3</v>
      </c>
      <c r="AB1634">
        <v>0</v>
      </c>
      <c r="AC1634">
        <v>0</v>
      </c>
      <c r="AD1634">
        <v>2</v>
      </c>
      <c r="AE1634">
        <v>1</v>
      </c>
      <c r="AF1634">
        <v>2</v>
      </c>
      <c r="AG1634" s="1">
        <f t="shared" si="25"/>
        <v>5.173913043478251E-2</v>
      </c>
    </row>
    <row r="1635" spans="1:33">
      <c r="A1635">
        <v>82582</v>
      </c>
      <c r="B1635">
        <v>1</v>
      </c>
      <c r="C1635">
        <v>71</v>
      </c>
      <c r="D1635">
        <v>4</v>
      </c>
      <c r="E1635">
        <v>1</v>
      </c>
      <c r="F1635">
        <v>2</v>
      </c>
      <c r="G1635">
        <v>1</v>
      </c>
      <c r="H1635">
        <v>1</v>
      </c>
      <c r="I1635">
        <v>1</v>
      </c>
      <c r="J1635">
        <v>44</v>
      </c>
      <c r="K1635">
        <v>1.1399999999999999</v>
      </c>
      <c r="L1635">
        <v>236</v>
      </c>
      <c r="M1635">
        <v>6.1</v>
      </c>
      <c r="N1635">
        <v>44</v>
      </c>
      <c r="O1635" s="1">
        <v>1.1399999999999999</v>
      </c>
      <c r="P1635" s="2">
        <v>44.314156758119843</v>
      </c>
      <c r="Q1635" s="1">
        <v>1.1481395160058321</v>
      </c>
      <c r="R1635">
        <v>1</v>
      </c>
      <c r="S1635">
        <v>2</v>
      </c>
      <c r="U1635">
        <v>3</v>
      </c>
      <c r="V1635">
        <v>3</v>
      </c>
      <c r="W1635">
        <v>2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2</v>
      </c>
      <c r="AG1635" s="1">
        <f t="shared" si="25"/>
        <v>0</v>
      </c>
    </row>
    <row r="1636" spans="1:33">
      <c r="A1636">
        <v>82587</v>
      </c>
      <c r="B1636">
        <v>1</v>
      </c>
      <c r="C1636">
        <v>37</v>
      </c>
      <c r="D1636">
        <v>1</v>
      </c>
      <c r="E1636">
        <v>2</v>
      </c>
      <c r="G1636">
        <v>2</v>
      </c>
      <c r="H1636">
        <v>2</v>
      </c>
      <c r="I1636">
        <v>1</v>
      </c>
      <c r="J1636">
        <v>31</v>
      </c>
      <c r="K1636">
        <v>0.8</v>
      </c>
      <c r="L1636">
        <v>183</v>
      </c>
      <c r="M1636">
        <v>4.7300000000000004</v>
      </c>
      <c r="N1636">
        <v>28</v>
      </c>
      <c r="O1636" s="1">
        <v>0.72258064516129039</v>
      </c>
      <c r="P1636" s="2">
        <v>33.301290076892712</v>
      </c>
      <c r="Q1636" s="1">
        <v>0.85938813101658618</v>
      </c>
      <c r="R1636">
        <v>1</v>
      </c>
      <c r="U1636">
        <v>5</v>
      </c>
      <c r="V1636">
        <v>4</v>
      </c>
      <c r="W1636">
        <v>1</v>
      </c>
      <c r="X1636">
        <v>3</v>
      </c>
      <c r="Y1636">
        <v>3</v>
      </c>
      <c r="Z1636">
        <v>2</v>
      </c>
      <c r="AA1636">
        <v>10</v>
      </c>
      <c r="AB1636">
        <v>10</v>
      </c>
      <c r="AC1636">
        <v>0</v>
      </c>
      <c r="AD1636">
        <v>1</v>
      </c>
      <c r="AE1636">
        <v>2</v>
      </c>
      <c r="AG1636" s="1">
        <f t="shared" si="25"/>
        <v>-7.7419354838709653E-2</v>
      </c>
    </row>
    <row r="1637" spans="1:33">
      <c r="A1637">
        <v>82591</v>
      </c>
      <c r="B1637">
        <v>1</v>
      </c>
      <c r="C1637">
        <v>29</v>
      </c>
      <c r="D1637">
        <v>2</v>
      </c>
      <c r="E1637">
        <v>2</v>
      </c>
      <c r="G1637">
        <v>1</v>
      </c>
      <c r="H1637">
        <v>4</v>
      </c>
      <c r="I1637">
        <v>5</v>
      </c>
      <c r="J1637">
        <v>47</v>
      </c>
      <c r="K1637">
        <v>1.22</v>
      </c>
      <c r="L1637">
        <v>230</v>
      </c>
      <c r="M1637">
        <v>5.95</v>
      </c>
      <c r="N1637">
        <v>52</v>
      </c>
      <c r="O1637" s="1">
        <v>1.3497872340425532</v>
      </c>
      <c r="P1637" s="2">
        <v>49.834999396843365</v>
      </c>
      <c r="Q1637" s="1">
        <v>1.2935893460457213</v>
      </c>
      <c r="R1637">
        <v>1</v>
      </c>
      <c r="U1637">
        <v>6</v>
      </c>
      <c r="V1637">
        <v>3</v>
      </c>
      <c r="W1637">
        <v>1</v>
      </c>
      <c r="X1637">
        <v>3</v>
      </c>
      <c r="Y1637">
        <v>3</v>
      </c>
      <c r="Z1637">
        <v>2</v>
      </c>
      <c r="AA1637">
        <v>4</v>
      </c>
      <c r="AB1637">
        <v>12</v>
      </c>
      <c r="AC1637">
        <v>2</v>
      </c>
      <c r="AD1637">
        <v>1</v>
      </c>
      <c r="AE1637">
        <v>1</v>
      </c>
      <c r="AF1637">
        <v>2</v>
      </c>
      <c r="AG1637" s="1">
        <f t="shared" si="25"/>
        <v>0.12978723404255321</v>
      </c>
    </row>
    <row r="1638" spans="1:33">
      <c r="A1638">
        <v>82596</v>
      </c>
      <c r="B1638">
        <v>1</v>
      </c>
      <c r="C1638">
        <v>73</v>
      </c>
      <c r="D1638">
        <v>2</v>
      </c>
      <c r="E1638">
        <v>2</v>
      </c>
      <c r="G1638">
        <v>2</v>
      </c>
      <c r="H1638">
        <v>5</v>
      </c>
      <c r="I1638">
        <v>2</v>
      </c>
      <c r="J1638">
        <v>28</v>
      </c>
      <c r="K1638">
        <v>0.72</v>
      </c>
      <c r="L1638">
        <v>106</v>
      </c>
      <c r="M1638">
        <v>2.74</v>
      </c>
      <c r="N1638">
        <v>32</v>
      </c>
      <c r="O1638" s="1">
        <v>0.82285714285714284</v>
      </c>
      <c r="P1638" s="2">
        <v>31.20429087557768</v>
      </c>
      <c r="Q1638" s="1">
        <v>0.8023960510862832</v>
      </c>
      <c r="R1638">
        <v>1</v>
      </c>
      <c r="S1638">
        <v>2</v>
      </c>
      <c r="U1638">
        <v>10</v>
      </c>
      <c r="V1638">
        <v>4</v>
      </c>
      <c r="W1638">
        <v>0</v>
      </c>
      <c r="X1638">
        <v>3</v>
      </c>
      <c r="Y1638">
        <v>3</v>
      </c>
      <c r="Z1638">
        <v>3</v>
      </c>
      <c r="AA1638">
        <v>0</v>
      </c>
      <c r="AB1638">
        <v>4</v>
      </c>
      <c r="AC1638">
        <v>0</v>
      </c>
      <c r="AD1638">
        <v>1</v>
      </c>
      <c r="AE1638">
        <v>2</v>
      </c>
      <c r="AF1638">
        <v>2</v>
      </c>
      <c r="AG1638" s="1">
        <f t="shared" si="25"/>
        <v>0.10285714285714287</v>
      </c>
    </row>
    <row r="1639" spans="1:33">
      <c r="A1639">
        <v>82597</v>
      </c>
      <c r="B1639">
        <v>1</v>
      </c>
      <c r="C1639">
        <v>56</v>
      </c>
      <c r="D1639">
        <v>6</v>
      </c>
      <c r="E1639">
        <v>2</v>
      </c>
      <c r="G1639">
        <v>2</v>
      </c>
      <c r="H1639">
        <v>4</v>
      </c>
      <c r="I1639">
        <v>1</v>
      </c>
      <c r="J1639">
        <v>67</v>
      </c>
      <c r="K1639">
        <v>1.73</v>
      </c>
      <c r="L1639">
        <v>197</v>
      </c>
      <c r="M1639">
        <v>5.09</v>
      </c>
      <c r="N1639">
        <v>77</v>
      </c>
      <c r="O1639" s="1">
        <v>1.9882089552238806</v>
      </c>
      <c r="P1639" s="2">
        <v>67.235197993804633</v>
      </c>
      <c r="Q1639" s="1">
        <v>1.7360730228251047</v>
      </c>
      <c r="R1639">
        <v>1</v>
      </c>
      <c r="S1639">
        <v>2</v>
      </c>
      <c r="U1639">
        <v>15</v>
      </c>
      <c r="V1639">
        <v>3</v>
      </c>
      <c r="W1639">
        <v>0</v>
      </c>
      <c r="AA1639">
        <v>1</v>
      </c>
      <c r="AB1639">
        <v>0</v>
      </c>
      <c r="AC1639">
        <v>0</v>
      </c>
      <c r="AD1639">
        <v>1</v>
      </c>
      <c r="AE1639">
        <v>2</v>
      </c>
      <c r="AG1639" s="1">
        <f t="shared" si="25"/>
        <v>0.25820895522388065</v>
      </c>
    </row>
    <row r="1640" spans="1:33">
      <c r="A1640">
        <v>82604</v>
      </c>
      <c r="B1640">
        <v>1</v>
      </c>
      <c r="C1640">
        <v>49</v>
      </c>
      <c r="D1640">
        <v>3</v>
      </c>
      <c r="E1640">
        <v>1</v>
      </c>
      <c r="F1640">
        <v>1</v>
      </c>
      <c r="G1640">
        <v>1</v>
      </c>
      <c r="H1640">
        <v>5</v>
      </c>
      <c r="I1640">
        <v>3</v>
      </c>
      <c r="J1640">
        <v>76</v>
      </c>
      <c r="K1640">
        <v>1.97</v>
      </c>
      <c r="L1640">
        <v>209</v>
      </c>
      <c r="M1640">
        <v>5.4</v>
      </c>
      <c r="N1640">
        <v>79</v>
      </c>
      <c r="O1640" s="1">
        <v>2.0477631578947366</v>
      </c>
      <c r="P1640" s="2">
        <v>73.494090264516004</v>
      </c>
      <c r="Q1640" s="1">
        <v>1.9050441818565333</v>
      </c>
      <c r="R1640">
        <v>2</v>
      </c>
      <c r="S1640">
        <v>1</v>
      </c>
      <c r="T1640">
        <v>2</v>
      </c>
      <c r="V1640">
        <v>3</v>
      </c>
      <c r="W1640">
        <v>2</v>
      </c>
      <c r="X1640">
        <v>3</v>
      </c>
      <c r="Y1640">
        <v>3</v>
      </c>
      <c r="Z1640">
        <v>3</v>
      </c>
      <c r="AA1640">
        <v>1</v>
      </c>
      <c r="AB1640">
        <v>0</v>
      </c>
      <c r="AC1640">
        <v>0</v>
      </c>
      <c r="AD1640">
        <v>1</v>
      </c>
      <c r="AE1640">
        <v>1</v>
      </c>
      <c r="AF1640">
        <v>2</v>
      </c>
      <c r="AG1640" s="1">
        <f t="shared" si="25"/>
        <v>7.7763157894736645E-2</v>
      </c>
    </row>
    <row r="1641" spans="1:33">
      <c r="A1641">
        <v>82608</v>
      </c>
      <c r="B1641">
        <v>1</v>
      </c>
      <c r="C1641">
        <v>78</v>
      </c>
      <c r="D1641">
        <v>1</v>
      </c>
      <c r="E1641">
        <v>2</v>
      </c>
      <c r="G1641">
        <v>1</v>
      </c>
      <c r="H1641">
        <v>1</v>
      </c>
      <c r="I1641">
        <v>6</v>
      </c>
      <c r="J1641">
        <v>46</v>
      </c>
      <c r="K1641">
        <v>1.19</v>
      </c>
      <c r="L1641">
        <v>184</v>
      </c>
      <c r="M1641">
        <v>4.76</v>
      </c>
      <c r="N1641">
        <v>50</v>
      </c>
      <c r="O1641" s="1">
        <v>1.2934782608695652</v>
      </c>
      <c r="P1641" s="2">
        <v>57.152546525718925</v>
      </c>
      <c r="Q1641" s="1">
        <v>1.4785115296870766</v>
      </c>
      <c r="R1641">
        <v>1</v>
      </c>
      <c r="S1641">
        <v>1</v>
      </c>
      <c r="T1641">
        <v>2</v>
      </c>
      <c r="V1641">
        <v>2</v>
      </c>
      <c r="W1641">
        <v>2</v>
      </c>
      <c r="X1641">
        <v>3</v>
      </c>
      <c r="Y1641">
        <v>3</v>
      </c>
      <c r="Z1641">
        <v>3</v>
      </c>
      <c r="AB1641">
        <v>0</v>
      </c>
      <c r="AC1641">
        <v>0</v>
      </c>
      <c r="AD1641">
        <v>2</v>
      </c>
      <c r="AE1641">
        <v>1</v>
      </c>
      <c r="AF1641">
        <v>2</v>
      </c>
      <c r="AG1641" s="1">
        <f t="shared" si="25"/>
        <v>0.10347826086956524</v>
      </c>
    </row>
    <row r="1642" spans="1:33">
      <c r="A1642">
        <v>82610</v>
      </c>
      <c r="B1642">
        <v>1</v>
      </c>
      <c r="C1642">
        <v>72</v>
      </c>
      <c r="D1642">
        <v>3</v>
      </c>
      <c r="E1642">
        <v>2</v>
      </c>
      <c r="G1642">
        <v>1</v>
      </c>
      <c r="H1642">
        <v>5</v>
      </c>
      <c r="I1642">
        <v>1</v>
      </c>
      <c r="J1642">
        <v>60</v>
      </c>
      <c r="K1642">
        <v>1.55</v>
      </c>
      <c r="L1642">
        <v>144</v>
      </c>
      <c r="M1642">
        <v>3.72</v>
      </c>
      <c r="N1642">
        <v>60</v>
      </c>
      <c r="O1642" s="1">
        <v>1.55</v>
      </c>
      <c r="P1642" s="2">
        <v>56.861936133390934</v>
      </c>
      <c r="Q1642" s="1">
        <v>1.4689333501125992</v>
      </c>
      <c r="R1642">
        <v>2</v>
      </c>
      <c r="S1642">
        <v>2</v>
      </c>
      <c r="U1642">
        <v>15</v>
      </c>
      <c r="V1642">
        <v>2</v>
      </c>
      <c r="W1642">
        <v>1</v>
      </c>
      <c r="X1642">
        <v>3</v>
      </c>
      <c r="Y1642">
        <v>3</v>
      </c>
      <c r="Z1642">
        <v>2</v>
      </c>
      <c r="AA1642">
        <v>1</v>
      </c>
      <c r="AB1642">
        <v>0</v>
      </c>
      <c r="AC1642">
        <v>1</v>
      </c>
      <c r="AD1642">
        <v>1</v>
      </c>
      <c r="AE1642">
        <v>1</v>
      </c>
      <c r="AF1642">
        <v>2</v>
      </c>
      <c r="AG1642" s="1">
        <f t="shared" si="25"/>
        <v>0</v>
      </c>
    </row>
    <row r="1643" spans="1:33">
      <c r="A1643">
        <v>82611</v>
      </c>
      <c r="B1643">
        <v>1</v>
      </c>
      <c r="C1643">
        <v>33</v>
      </c>
      <c r="D1643">
        <v>6</v>
      </c>
      <c r="E1643">
        <v>2</v>
      </c>
      <c r="G1643">
        <v>2</v>
      </c>
      <c r="H1643">
        <v>4</v>
      </c>
      <c r="I1643">
        <v>5</v>
      </c>
      <c r="J1643">
        <v>38</v>
      </c>
      <c r="K1643">
        <v>0.98</v>
      </c>
      <c r="L1643">
        <v>243</v>
      </c>
      <c r="M1643">
        <v>6.28</v>
      </c>
      <c r="N1643">
        <v>38</v>
      </c>
      <c r="O1643" s="1">
        <v>0.98000000000000009</v>
      </c>
      <c r="P1643" s="2">
        <v>38.002638524261563</v>
      </c>
      <c r="Q1643" s="1">
        <v>0.98006804615200871</v>
      </c>
      <c r="R1643">
        <v>2</v>
      </c>
      <c r="U1643">
        <v>15</v>
      </c>
      <c r="V1643">
        <v>3</v>
      </c>
      <c r="W1643">
        <v>0</v>
      </c>
      <c r="X1643">
        <v>3</v>
      </c>
      <c r="Y1643">
        <v>2</v>
      </c>
      <c r="Z1643">
        <v>1</v>
      </c>
      <c r="AA1643">
        <v>1</v>
      </c>
      <c r="AB1643">
        <v>0</v>
      </c>
      <c r="AC1643">
        <v>0</v>
      </c>
      <c r="AD1643">
        <v>1</v>
      </c>
      <c r="AE1643">
        <v>2</v>
      </c>
      <c r="AG1643" s="1">
        <f t="shared" si="25"/>
        <v>0</v>
      </c>
    </row>
    <row r="1644" spans="1:33">
      <c r="A1644">
        <v>82615</v>
      </c>
      <c r="B1644">
        <v>1</v>
      </c>
      <c r="C1644">
        <v>57</v>
      </c>
      <c r="D1644">
        <v>4</v>
      </c>
      <c r="E1644">
        <v>2</v>
      </c>
      <c r="G1644">
        <v>1</v>
      </c>
      <c r="H1644">
        <v>4</v>
      </c>
      <c r="I1644">
        <v>1</v>
      </c>
      <c r="J1644">
        <v>39</v>
      </c>
      <c r="K1644">
        <v>1.01</v>
      </c>
      <c r="L1644">
        <v>129</v>
      </c>
      <c r="M1644">
        <v>3.34</v>
      </c>
      <c r="N1644">
        <v>33</v>
      </c>
      <c r="O1644" s="1">
        <v>0.85461538461538455</v>
      </c>
      <c r="P1644" s="2">
        <v>33.414610189845732</v>
      </c>
      <c r="Q1644" s="1">
        <v>0.86535272542933817</v>
      </c>
      <c r="R1644">
        <v>2</v>
      </c>
      <c r="S1644">
        <v>2</v>
      </c>
      <c r="U1644">
        <v>15</v>
      </c>
      <c r="V1644">
        <v>4</v>
      </c>
      <c r="W1644">
        <v>2</v>
      </c>
      <c r="AA1644">
        <v>3</v>
      </c>
      <c r="AB1644">
        <v>0</v>
      </c>
      <c r="AC1644">
        <v>2</v>
      </c>
      <c r="AD1644">
        <v>1</v>
      </c>
      <c r="AE1644">
        <v>1</v>
      </c>
      <c r="AF1644">
        <v>2</v>
      </c>
      <c r="AG1644" s="1">
        <f t="shared" si="25"/>
        <v>-0.15538461538461545</v>
      </c>
    </row>
    <row r="1645" spans="1:33">
      <c r="A1645">
        <v>82618</v>
      </c>
      <c r="B1645">
        <v>1</v>
      </c>
      <c r="C1645">
        <v>45</v>
      </c>
      <c r="D1645">
        <v>3</v>
      </c>
      <c r="E1645">
        <v>2</v>
      </c>
      <c r="G1645">
        <v>1</v>
      </c>
      <c r="H1645">
        <v>4</v>
      </c>
      <c r="I1645">
        <v>1</v>
      </c>
      <c r="J1645">
        <v>42</v>
      </c>
      <c r="K1645">
        <v>1.0900000000000001</v>
      </c>
      <c r="L1645">
        <v>234</v>
      </c>
      <c r="M1645">
        <v>6.05</v>
      </c>
      <c r="N1645">
        <v>48</v>
      </c>
      <c r="O1645" s="1">
        <v>1.245714285714286</v>
      </c>
      <c r="P1645" s="2">
        <v>43.152701797021656</v>
      </c>
      <c r="Q1645" s="1">
        <v>1.1199153561608002</v>
      </c>
      <c r="R1645">
        <v>2</v>
      </c>
      <c r="S1645">
        <v>1</v>
      </c>
      <c r="T1645">
        <v>2</v>
      </c>
      <c r="U1645">
        <v>7</v>
      </c>
      <c r="V1645">
        <v>2</v>
      </c>
      <c r="W1645">
        <v>3</v>
      </c>
      <c r="X1645">
        <v>3</v>
      </c>
      <c r="Y1645">
        <v>3</v>
      </c>
      <c r="Z1645">
        <v>3</v>
      </c>
      <c r="AA1645">
        <v>2</v>
      </c>
      <c r="AB1645">
        <v>1</v>
      </c>
      <c r="AC1645">
        <v>0</v>
      </c>
      <c r="AD1645">
        <v>1</v>
      </c>
      <c r="AE1645">
        <v>1</v>
      </c>
      <c r="AF1645">
        <v>1</v>
      </c>
      <c r="AG1645" s="1">
        <f t="shared" si="25"/>
        <v>0.15571428571428592</v>
      </c>
    </row>
    <row r="1646" spans="1:33">
      <c r="A1646">
        <v>82619</v>
      </c>
      <c r="B1646">
        <v>1</v>
      </c>
      <c r="C1646">
        <v>69</v>
      </c>
      <c r="D1646">
        <v>3</v>
      </c>
      <c r="E1646">
        <v>1</v>
      </c>
      <c r="F1646">
        <v>1</v>
      </c>
      <c r="G1646">
        <v>1</v>
      </c>
      <c r="H1646">
        <v>5</v>
      </c>
      <c r="I1646">
        <v>1</v>
      </c>
      <c r="J1646">
        <v>47</v>
      </c>
      <c r="K1646">
        <v>1.22</v>
      </c>
      <c r="L1646">
        <v>175</v>
      </c>
      <c r="M1646">
        <v>4.53</v>
      </c>
      <c r="N1646">
        <v>51</v>
      </c>
      <c r="O1646" s="1">
        <v>1.3238297872340425</v>
      </c>
      <c r="P1646" s="2">
        <v>50.184207356578654</v>
      </c>
      <c r="Q1646" s="1">
        <v>1.3026538930856586</v>
      </c>
      <c r="R1646">
        <v>2</v>
      </c>
      <c r="S1646">
        <v>2</v>
      </c>
      <c r="V1646">
        <v>4</v>
      </c>
      <c r="W1646">
        <v>1</v>
      </c>
      <c r="X1646">
        <v>3</v>
      </c>
      <c r="Y1646">
        <v>3</v>
      </c>
      <c r="Z1646">
        <v>2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2</v>
      </c>
      <c r="AG1646" s="1">
        <f t="shared" si="25"/>
        <v>0.10382978723404257</v>
      </c>
    </row>
    <row r="1647" spans="1:33">
      <c r="A1647">
        <v>82621</v>
      </c>
      <c r="B1647">
        <v>1</v>
      </c>
      <c r="C1647">
        <v>41</v>
      </c>
      <c r="D1647">
        <v>6</v>
      </c>
      <c r="E1647">
        <v>2</v>
      </c>
      <c r="G1647">
        <v>2</v>
      </c>
      <c r="H1647">
        <v>5</v>
      </c>
      <c r="I1647">
        <v>1</v>
      </c>
      <c r="J1647">
        <v>39</v>
      </c>
      <c r="K1647">
        <v>1.01</v>
      </c>
      <c r="L1647">
        <v>214</v>
      </c>
      <c r="M1647">
        <v>5.53</v>
      </c>
      <c r="N1647">
        <v>48</v>
      </c>
      <c r="O1647" s="1">
        <v>1.2430769230769232</v>
      </c>
      <c r="P1647" s="2">
        <v>38.987102568581072</v>
      </c>
      <c r="Q1647" s="1">
        <v>1.0096659895965867</v>
      </c>
      <c r="R1647">
        <v>1</v>
      </c>
      <c r="S1647">
        <v>1</v>
      </c>
      <c r="T1647">
        <v>2</v>
      </c>
      <c r="U1647">
        <v>15</v>
      </c>
      <c r="V1647">
        <v>4</v>
      </c>
      <c r="W1647">
        <v>3</v>
      </c>
      <c r="X1647">
        <v>3</v>
      </c>
      <c r="Y1647">
        <v>3</v>
      </c>
      <c r="Z1647">
        <v>3</v>
      </c>
      <c r="AA1647">
        <v>2</v>
      </c>
      <c r="AB1647">
        <v>0</v>
      </c>
      <c r="AC1647">
        <v>0</v>
      </c>
      <c r="AD1647">
        <v>1</v>
      </c>
      <c r="AE1647">
        <v>1</v>
      </c>
      <c r="AF1647">
        <v>2</v>
      </c>
      <c r="AG1647" s="1">
        <f t="shared" si="25"/>
        <v>0.23307692307692318</v>
      </c>
    </row>
    <row r="1648" spans="1:33">
      <c r="A1648">
        <v>82629</v>
      </c>
      <c r="B1648">
        <v>1</v>
      </c>
      <c r="C1648">
        <v>41</v>
      </c>
      <c r="D1648">
        <v>3</v>
      </c>
      <c r="E1648">
        <v>2</v>
      </c>
      <c r="G1648">
        <v>1</v>
      </c>
      <c r="H1648">
        <v>3</v>
      </c>
      <c r="I1648">
        <v>1</v>
      </c>
      <c r="J1648">
        <v>39</v>
      </c>
      <c r="K1648">
        <v>1.01</v>
      </c>
      <c r="L1648">
        <v>253</v>
      </c>
      <c r="M1648">
        <v>6.54</v>
      </c>
      <c r="N1648">
        <v>40</v>
      </c>
      <c r="O1648" s="1">
        <v>1.0358974358974358</v>
      </c>
      <c r="P1648" s="2">
        <v>31.452184979909305</v>
      </c>
      <c r="Q1648" s="1">
        <v>0.81453094435149731</v>
      </c>
      <c r="R1648">
        <v>2</v>
      </c>
      <c r="S1648">
        <v>2</v>
      </c>
      <c r="U1648">
        <v>4</v>
      </c>
      <c r="V1648">
        <v>4</v>
      </c>
      <c r="W1648">
        <v>3</v>
      </c>
      <c r="X1648">
        <v>3</v>
      </c>
      <c r="Y1648">
        <v>3</v>
      </c>
      <c r="Z1648">
        <v>3</v>
      </c>
      <c r="AA1648">
        <v>2</v>
      </c>
      <c r="AB1648">
        <v>0</v>
      </c>
      <c r="AC1648">
        <v>0</v>
      </c>
      <c r="AD1648">
        <v>1</v>
      </c>
      <c r="AE1648">
        <v>1</v>
      </c>
      <c r="AF1648">
        <v>2</v>
      </c>
      <c r="AG1648" s="1">
        <f t="shared" si="25"/>
        <v>2.5897435897435761E-2</v>
      </c>
    </row>
    <row r="1649" spans="1:33">
      <c r="A1649">
        <v>82634</v>
      </c>
      <c r="B1649">
        <v>1</v>
      </c>
      <c r="C1649">
        <v>23</v>
      </c>
      <c r="D1649">
        <v>4</v>
      </c>
      <c r="E1649">
        <v>2</v>
      </c>
      <c r="G1649">
        <v>1</v>
      </c>
      <c r="H1649">
        <v>4</v>
      </c>
      <c r="I1649">
        <v>6</v>
      </c>
      <c r="J1649">
        <v>47</v>
      </c>
      <c r="K1649">
        <v>1.22</v>
      </c>
      <c r="L1649">
        <v>149</v>
      </c>
      <c r="M1649">
        <v>3.85</v>
      </c>
      <c r="N1649">
        <v>55</v>
      </c>
      <c r="O1649" s="1">
        <v>1.4276595744680849</v>
      </c>
      <c r="P1649" s="2">
        <v>50.624000330189958</v>
      </c>
      <c r="Q1649" s="1">
        <v>1.3140697958049308</v>
      </c>
      <c r="R1649">
        <v>2</v>
      </c>
      <c r="V1649">
        <v>1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0</v>
      </c>
      <c r="AC1649">
        <v>3</v>
      </c>
      <c r="AD1649">
        <v>1</v>
      </c>
      <c r="AE1649">
        <v>2</v>
      </c>
      <c r="AG1649" s="1">
        <f t="shared" si="25"/>
        <v>0.20765957446808492</v>
      </c>
    </row>
    <row r="1650" spans="1:33">
      <c r="A1650">
        <v>82637</v>
      </c>
      <c r="B1650">
        <v>1</v>
      </c>
      <c r="C1650">
        <v>80</v>
      </c>
      <c r="D1650">
        <v>3</v>
      </c>
      <c r="E1650">
        <v>1</v>
      </c>
      <c r="F1650">
        <v>1</v>
      </c>
      <c r="G1650">
        <v>1</v>
      </c>
      <c r="H1650">
        <v>3</v>
      </c>
      <c r="I1650">
        <v>1</v>
      </c>
      <c r="J1650">
        <v>56</v>
      </c>
      <c r="K1650">
        <v>1.45</v>
      </c>
      <c r="L1650">
        <v>145</v>
      </c>
      <c r="M1650">
        <v>3.75</v>
      </c>
      <c r="N1650">
        <v>63</v>
      </c>
      <c r="O1650" s="1">
        <v>1.6312499999999999</v>
      </c>
      <c r="P1650" s="2">
        <v>55.335432516339011</v>
      </c>
      <c r="Q1650" s="1">
        <v>1.4327924490837778</v>
      </c>
      <c r="R1650">
        <v>2</v>
      </c>
      <c r="S1650">
        <v>2</v>
      </c>
      <c r="U1650">
        <v>6</v>
      </c>
      <c r="V1650">
        <v>5</v>
      </c>
      <c r="W1650">
        <v>3</v>
      </c>
      <c r="X1650">
        <v>3</v>
      </c>
      <c r="Y1650">
        <v>3</v>
      </c>
      <c r="Z1650">
        <v>3</v>
      </c>
      <c r="AA1650">
        <v>2</v>
      </c>
      <c r="AB1650">
        <v>1</v>
      </c>
      <c r="AC1650">
        <v>2</v>
      </c>
      <c r="AD1650">
        <v>1</v>
      </c>
      <c r="AE1650">
        <v>1</v>
      </c>
      <c r="AF1650">
        <v>2</v>
      </c>
      <c r="AG1650" s="1">
        <f t="shared" si="25"/>
        <v>0.18124999999999991</v>
      </c>
    </row>
    <row r="1651" spans="1:33">
      <c r="A1651">
        <v>82644</v>
      </c>
      <c r="B1651">
        <v>1</v>
      </c>
      <c r="C1651">
        <v>25</v>
      </c>
      <c r="D1651">
        <v>7</v>
      </c>
      <c r="E1651">
        <v>2</v>
      </c>
      <c r="G1651">
        <v>1</v>
      </c>
      <c r="H1651">
        <v>4</v>
      </c>
      <c r="I1651">
        <v>1</v>
      </c>
      <c r="J1651">
        <v>36</v>
      </c>
      <c r="K1651">
        <v>0.93</v>
      </c>
      <c r="L1651">
        <v>138</v>
      </c>
      <c r="M1651">
        <v>3.57</v>
      </c>
      <c r="N1651">
        <v>31</v>
      </c>
      <c r="O1651" s="1">
        <v>0.8008333333333334</v>
      </c>
      <c r="P1651" s="2">
        <v>36.278588399410758</v>
      </c>
      <c r="Q1651" s="1">
        <v>0.937196866984778</v>
      </c>
      <c r="R1651">
        <v>2</v>
      </c>
      <c r="U1651">
        <v>6</v>
      </c>
      <c r="V1651">
        <v>5</v>
      </c>
      <c r="W1651">
        <v>3</v>
      </c>
      <c r="X1651">
        <v>3</v>
      </c>
      <c r="Y1651">
        <v>3</v>
      </c>
      <c r="Z1651">
        <v>3</v>
      </c>
      <c r="AA1651">
        <v>7</v>
      </c>
      <c r="AB1651">
        <v>10</v>
      </c>
      <c r="AC1651">
        <v>2</v>
      </c>
      <c r="AD1651">
        <v>2</v>
      </c>
      <c r="AE1651">
        <v>1</v>
      </c>
      <c r="AF1651">
        <v>2</v>
      </c>
      <c r="AG1651" s="1">
        <f t="shared" si="25"/>
        <v>-0.12916666666666665</v>
      </c>
    </row>
    <row r="1652" spans="1:33">
      <c r="A1652">
        <v>82646</v>
      </c>
      <c r="B1652">
        <v>1</v>
      </c>
      <c r="C1652">
        <v>56</v>
      </c>
      <c r="D1652">
        <v>1</v>
      </c>
      <c r="E1652">
        <v>2</v>
      </c>
      <c r="G1652">
        <v>2</v>
      </c>
      <c r="H1652">
        <v>2</v>
      </c>
      <c r="I1652">
        <v>1</v>
      </c>
      <c r="J1652">
        <v>62</v>
      </c>
      <c r="K1652">
        <v>1.6</v>
      </c>
      <c r="L1652">
        <v>228</v>
      </c>
      <c r="M1652">
        <v>5.9</v>
      </c>
      <c r="N1652">
        <v>57</v>
      </c>
      <c r="O1652" s="1">
        <v>1.4709677419354839</v>
      </c>
      <c r="P1652" s="2">
        <v>66.016946199393587</v>
      </c>
      <c r="Q1652" s="1">
        <v>1.7036631277262861</v>
      </c>
      <c r="R1652">
        <v>1</v>
      </c>
      <c r="S1652">
        <v>1</v>
      </c>
      <c r="T1652">
        <v>2</v>
      </c>
      <c r="U1652">
        <v>99</v>
      </c>
      <c r="V1652">
        <v>4</v>
      </c>
      <c r="W1652">
        <v>3</v>
      </c>
      <c r="X1652">
        <v>3</v>
      </c>
      <c r="Y1652">
        <v>3</v>
      </c>
      <c r="Z1652">
        <v>3</v>
      </c>
      <c r="AA1652">
        <v>0</v>
      </c>
      <c r="AB1652">
        <v>0</v>
      </c>
      <c r="AC1652">
        <v>0</v>
      </c>
      <c r="AD1652">
        <v>2</v>
      </c>
      <c r="AE1652">
        <v>2</v>
      </c>
      <c r="AG1652" s="1">
        <f t="shared" si="25"/>
        <v>-0.12903225806451624</v>
      </c>
    </row>
    <row r="1653" spans="1:33">
      <c r="A1653">
        <v>82651</v>
      </c>
      <c r="B1653">
        <v>1</v>
      </c>
      <c r="C1653">
        <v>78</v>
      </c>
      <c r="D1653">
        <v>4</v>
      </c>
      <c r="E1653">
        <v>2</v>
      </c>
      <c r="G1653">
        <v>1</v>
      </c>
      <c r="H1653">
        <v>1</v>
      </c>
      <c r="I1653">
        <v>1</v>
      </c>
      <c r="J1653">
        <v>49</v>
      </c>
      <c r="K1653">
        <v>1.27</v>
      </c>
      <c r="L1653">
        <v>140</v>
      </c>
      <c r="M1653">
        <v>3.62</v>
      </c>
      <c r="N1653">
        <v>48</v>
      </c>
      <c r="O1653" s="1">
        <v>1.2440816326530613</v>
      </c>
      <c r="P1653" s="2">
        <v>54.29301921203789</v>
      </c>
      <c r="Q1653" s="1">
        <v>1.4071864163120027</v>
      </c>
      <c r="R1653">
        <v>1</v>
      </c>
      <c r="S1653">
        <v>1</v>
      </c>
      <c r="T1653">
        <v>1</v>
      </c>
      <c r="U1653">
        <v>5</v>
      </c>
      <c r="V1653">
        <v>2</v>
      </c>
      <c r="W1653">
        <v>2</v>
      </c>
      <c r="X1653">
        <v>3</v>
      </c>
      <c r="Y1653">
        <v>3</v>
      </c>
      <c r="Z1653">
        <v>3</v>
      </c>
      <c r="AB1653">
        <v>0</v>
      </c>
      <c r="AC1653">
        <v>0</v>
      </c>
      <c r="AD1653">
        <v>2</v>
      </c>
      <c r="AE1653">
        <v>1</v>
      </c>
      <c r="AF1653">
        <v>2</v>
      </c>
      <c r="AG1653" s="1">
        <f t="shared" si="25"/>
        <v>-2.5918367346938753E-2</v>
      </c>
    </row>
    <row r="1654" spans="1:33">
      <c r="A1654">
        <v>82652</v>
      </c>
      <c r="B1654">
        <v>1</v>
      </c>
      <c r="C1654">
        <v>73</v>
      </c>
      <c r="D1654">
        <v>6</v>
      </c>
      <c r="E1654">
        <v>2</v>
      </c>
      <c r="G1654">
        <v>2</v>
      </c>
      <c r="H1654">
        <v>3</v>
      </c>
      <c r="I1654">
        <v>1</v>
      </c>
      <c r="J1654">
        <v>55</v>
      </c>
      <c r="K1654">
        <v>1.42</v>
      </c>
      <c r="L1654">
        <v>233</v>
      </c>
      <c r="M1654">
        <v>6.03</v>
      </c>
      <c r="N1654">
        <v>54</v>
      </c>
      <c r="O1654" s="1">
        <v>1.394181818181818</v>
      </c>
      <c r="P1654" s="2">
        <v>55.527472106982124</v>
      </c>
      <c r="Q1654" s="1">
        <v>1.433618370762084</v>
      </c>
      <c r="R1654">
        <v>1</v>
      </c>
      <c r="S1654">
        <v>2</v>
      </c>
      <c r="U1654">
        <v>14</v>
      </c>
      <c r="V1654">
        <v>3</v>
      </c>
      <c r="W1654">
        <v>1</v>
      </c>
      <c r="AB1654">
        <v>0</v>
      </c>
      <c r="AC1654">
        <v>0</v>
      </c>
      <c r="AD1654">
        <v>1</v>
      </c>
      <c r="AE1654">
        <v>1</v>
      </c>
      <c r="AF1654">
        <v>2</v>
      </c>
      <c r="AG1654" s="1">
        <f t="shared" si="25"/>
        <v>-2.5818181818181962E-2</v>
      </c>
    </row>
    <row r="1655" spans="1:33">
      <c r="A1655">
        <v>82664</v>
      </c>
      <c r="B1655">
        <v>1</v>
      </c>
      <c r="C1655">
        <v>48</v>
      </c>
      <c r="D1655">
        <v>3</v>
      </c>
      <c r="E1655">
        <v>2</v>
      </c>
      <c r="G1655">
        <v>1</v>
      </c>
      <c r="H1655">
        <v>5</v>
      </c>
      <c r="I1655">
        <v>1</v>
      </c>
      <c r="J1655">
        <v>51</v>
      </c>
      <c r="K1655">
        <v>1.32</v>
      </c>
      <c r="L1655">
        <v>195</v>
      </c>
      <c r="M1655">
        <v>5.04</v>
      </c>
      <c r="N1655">
        <v>47</v>
      </c>
      <c r="O1655" s="1">
        <v>1.2164705882352942</v>
      </c>
      <c r="P1655" s="2">
        <v>57.948740573036488</v>
      </c>
      <c r="Q1655" s="1">
        <v>1.4998497560080033</v>
      </c>
      <c r="R1655">
        <v>1</v>
      </c>
      <c r="S1655">
        <v>2</v>
      </c>
      <c r="U1655">
        <v>77</v>
      </c>
      <c r="V1655">
        <v>2</v>
      </c>
      <c r="W1655">
        <v>3</v>
      </c>
      <c r="X1655">
        <v>3</v>
      </c>
      <c r="Y1655">
        <v>3</v>
      </c>
      <c r="Z1655">
        <v>3</v>
      </c>
      <c r="AA1655">
        <v>0</v>
      </c>
      <c r="AB1655">
        <v>1</v>
      </c>
      <c r="AC1655">
        <v>0</v>
      </c>
      <c r="AD1655">
        <v>1</v>
      </c>
      <c r="AE1655">
        <v>1</v>
      </c>
      <c r="AF1655">
        <v>2</v>
      </c>
      <c r="AG1655" s="1">
        <f t="shared" si="25"/>
        <v>-0.10352941176470587</v>
      </c>
    </row>
    <row r="1656" spans="1:33">
      <c r="A1656">
        <v>82666</v>
      </c>
      <c r="B1656">
        <v>1</v>
      </c>
      <c r="C1656">
        <v>47</v>
      </c>
      <c r="D1656">
        <v>4</v>
      </c>
      <c r="E1656">
        <v>2</v>
      </c>
      <c r="G1656">
        <v>2</v>
      </c>
      <c r="H1656">
        <v>4</v>
      </c>
      <c r="I1656">
        <v>1</v>
      </c>
      <c r="J1656">
        <v>31</v>
      </c>
      <c r="K1656">
        <v>0.8</v>
      </c>
      <c r="L1656">
        <v>162</v>
      </c>
      <c r="M1656">
        <v>4.1900000000000004</v>
      </c>
      <c r="N1656">
        <v>26</v>
      </c>
      <c r="O1656" s="1">
        <v>0.67096774193548392</v>
      </c>
      <c r="P1656" s="2">
        <v>29.486174412865605</v>
      </c>
      <c r="Q1656" s="1">
        <v>0.76093353323524149</v>
      </c>
      <c r="R1656">
        <v>1</v>
      </c>
      <c r="S1656">
        <v>2</v>
      </c>
      <c r="U1656">
        <v>12</v>
      </c>
      <c r="V1656">
        <v>3</v>
      </c>
      <c r="W1656">
        <v>2</v>
      </c>
      <c r="X1656">
        <v>2</v>
      </c>
      <c r="Y1656">
        <v>2</v>
      </c>
      <c r="Z1656">
        <v>2</v>
      </c>
      <c r="AB1656">
        <v>0</v>
      </c>
      <c r="AC1656">
        <v>0</v>
      </c>
      <c r="AD1656">
        <v>1</v>
      </c>
      <c r="AE1656">
        <v>1</v>
      </c>
      <c r="AF1656">
        <v>2</v>
      </c>
      <c r="AG1656" s="1">
        <f t="shared" si="25"/>
        <v>-0.12903225806451613</v>
      </c>
    </row>
    <row r="1657" spans="1:33">
      <c r="A1657">
        <v>82668</v>
      </c>
      <c r="B1657">
        <v>1</v>
      </c>
      <c r="C1657">
        <v>32</v>
      </c>
      <c r="D1657">
        <v>3</v>
      </c>
      <c r="E1657">
        <v>2</v>
      </c>
      <c r="G1657">
        <v>1</v>
      </c>
      <c r="H1657">
        <v>2</v>
      </c>
      <c r="I1657">
        <v>6</v>
      </c>
      <c r="J1657">
        <v>45</v>
      </c>
      <c r="K1657">
        <v>1.1599999999999999</v>
      </c>
      <c r="L1657">
        <v>175</v>
      </c>
      <c r="M1657">
        <v>4.53</v>
      </c>
      <c r="N1657">
        <v>39</v>
      </c>
      <c r="O1657" s="1">
        <v>1.0053333333333332</v>
      </c>
      <c r="P1657" s="2">
        <v>48.746705040684823</v>
      </c>
      <c r="Q1657" s="1">
        <v>1.2565817299376532</v>
      </c>
      <c r="R1657">
        <v>2</v>
      </c>
      <c r="U1657">
        <v>12</v>
      </c>
      <c r="V1657">
        <v>3</v>
      </c>
      <c r="W1657">
        <v>3</v>
      </c>
      <c r="X1657">
        <v>3</v>
      </c>
      <c r="Y1657">
        <v>3</v>
      </c>
      <c r="Z1657">
        <v>3</v>
      </c>
      <c r="AA1657">
        <v>14</v>
      </c>
      <c r="AB1657">
        <v>4</v>
      </c>
      <c r="AC1657">
        <v>3</v>
      </c>
      <c r="AD1657">
        <v>1</v>
      </c>
      <c r="AE1657">
        <v>1</v>
      </c>
      <c r="AF1657">
        <v>1</v>
      </c>
      <c r="AG1657" s="1">
        <f t="shared" si="25"/>
        <v>-0.15466666666666673</v>
      </c>
    </row>
    <row r="1658" spans="1:33">
      <c r="A1658">
        <v>82675</v>
      </c>
      <c r="B1658">
        <v>1</v>
      </c>
      <c r="C1658">
        <v>71</v>
      </c>
      <c r="D1658">
        <v>3</v>
      </c>
      <c r="E1658">
        <v>1</v>
      </c>
      <c r="F1658">
        <v>2</v>
      </c>
      <c r="G1658">
        <v>1</v>
      </c>
      <c r="H1658">
        <v>4</v>
      </c>
      <c r="I1658">
        <v>1</v>
      </c>
      <c r="J1658">
        <v>45</v>
      </c>
      <c r="K1658">
        <v>1.1599999999999999</v>
      </c>
      <c r="L1658">
        <v>122</v>
      </c>
      <c r="M1658">
        <v>3.15</v>
      </c>
      <c r="N1658">
        <v>52</v>
      </c>
      <c r="O1658" s="1">
        <v>1.3404444444444443</v>
      </c>
      <c r="P1658" s="2">
        <v>45.430387475496765</v>
      </c>
      <c r="Q1658" s="1">
        <v>1.1710944327016943</v>
      </c>
      <c r="R1658">
        <v>2</v>
      </c>
      <c r="S1658">
        <v>2</v>
      </c>
      <c r="U1658">
        <v>6</v>
      </c>
      <c r="V1658">
        <v>1</v>
      </c>
      <c r="W1658">
        <v>0</v>
      </c>
      <c r="AA1658">
        <v>1</v>
      </c>
      <c r="AB1658">
        <v>2</v>
      </c>
      <c r="AC1658">
        <v>0</v>
      </c>
      <c r="AD1658">
        <v>1</v>
      </c>
      <c r="AE1658">
        <v>1</v>
      </c>
      <c r="AF1658">
        <v>2</v>
      </c>
      <c r="AG1658" s="1">
        <f t="shared" si="25"/>
        <v>0.18044444444444441</v>
      </c>
    </row>
    <row r="1659" spans="1:33">
      <c r="A1659">
        <v>82680</v>
      </c>
      <c r="B1659">
        <v>1</v>
      </c>
      <c r="C1659">
        <v>41</v>
      </c>
      <c r="D1659">
        <v>3</v>
      </c>
      <c r="E1659">
        <v>2</v>
      </c>
      <c r="G1659">
        <v>1</v>
      </c>
      <c r="H1659">
        <v>2</v>
      </c>
      <c r="I1659">
        <v>6</v>
      </c>
      <c r="J1659">
        <v>102</v>
      </c>
      <c r="K1659">
        <v>2.64</v>
      </c>
      <c r="L1659">
        <v>256</v>
      </c>
      <c r="M1659">
        <v>6.62</v>
      </c>
      <c r="N1659">
        <v>106</v>
      </c>
      <c r="O1659" s="1">
        <v>2.743529411764706</v>
      </c>
      <c r="P1659" s="2">
        <v>102.84409212053862</v>
      </c>
      <c r="Q1659" s="1">
        <v>2.6618470901786466</v>
      </c>
      <c r="R1659">
        <v>2</v>
      </c>
      <c r="S1659">
        <v>2</v>
      </c>
      <c r="U1659">
        <v>5</v>
      </c>
      <c r="V1659">
        <v>1</v>
      </c>
      <c r="W1659">
        <v>2</v>
      </c>
      <c r="X1659">
        <v>3</v>
      </c>
      <c r="Y1659">
        <v>2</v>
      </c>
      <c r="Z1659">
        <v>2</v>
      </c>
      <c r="AA1659">
        <v>2</v>
      </c>
      <c r="AB1659">
        <v>0</v>
      </c>
      <c r="AC1659">
        <v>0</v>
      </c>
      <c r="AD1659">
        <v>1</v>
      </c>
      <c r="AE1659">
        <v>2</v>
      </c>
      <c r="AG1659" s="1">
        <f t="shared" si="25"/>
        <v>0.10352941176470587</v>
      </c>
    </row>
    <row r="1660" spans="1:33">
      <c r="A1660">
        <v>82682</v>
      </c>
      <c r="B1660">
        <v>1</v>
      </c>
      <c r="C1660">
        <v>37</v>
      </c>
      <c r="D1660">
        <v>4</v>
      </c>
      <c r="E1660">
        <v>2</v>
      </c>
      <c r="G1660">
        <v>2</v>
      </c>
      <c r="H1660">
        <v>5</v>
      </c>
      <c r="I1660">
        <v>2</v>
      </c>
      <c r="J1660">
        <v>60</v>
      </c>
      <c r="K1660">
        <v>1.55</v>
      </c>
      <c r="L1660">
        <v>188</v>
      </c>
      <c r="M1660">
        <v>4.8600000000000003</v>
      </c>
      <c r="N1660">
        <v>64</v>
      </c>
      <c r="O1660" s="1">
        <v>1.6533333333333333</v>
      </c>
      <c r="P1660" s="2">
        <v>61.969998754939638</v>
      </c>
      <c r="Q1660" s="1">
        <v>1.6008916345026072</v>
      </c>
      <c r="R1660">
        <v>2</v>
      </c>
      <c r="U1660">
        <v>15</v>
      </c>
      <c r="V1660">
        <v>4</v>
      </c>
      <c r="W1660">
        <v>3</v>
      </c>
      <c r="X1660">
        <v>3</v>
      </c>
      <c r="Y1660">
        <v>3</v>
      </c>
      <c r="Z1660">
        <v>3</v>
      </c>
      <c r="AA1660">
        <v>1</v>
      </c>
      <c r="AB1660">
        <v>0</v>
      </c>
      <c r="AC1660">
        <v>0</v>
      </c>
      <c r="AD1660">
        <v>1</v>
      </c>
      <c r="AE1660">
        <v>1</v>
      </c>
      <c r="AF1660">
        <v>2</v>
      </c>
      <c r="AG1660" s="1">
        <f t="shared" si="25"/>
        <v>0.10333333333333328</v>
      </c>
    </row>
    <row r="1661" spans="1:33">
      <c r="A1661">
        <v>82685</v>
      </c>
      <c r="B1661">
        <v>1</v>
      </c>
      <c r="C1661">
        <v>47</v>
      </c>
      <c r="D1661">
        <v>3</v>
      </c>
      <c r="E1661">
        <v>2</v>
      </c>
      <c r="G1661">
        <v>2</v>
      </c>
      <c r="H1661">
        <v>3</v>
      </c>
      <c r="I1661">
        <v>3</v>
      </c>
      <c r="J1661">
        <v>38</v>
      </c>
      <c r="K1661">
        <v>0.98</v>
      </c>
      <c r="L1661">
        <v>281</v>
      </c>
      <c r="M1661">
        <v>7.27</v>
      </c>
      <c r="N1661">
        <v>45</v>
      </c>
      <c r="O1661" s="1">
        <v>1.1605263157894736</v>
      </c>
      <c r="P1661" s="2">
        <v>36.484192863603013</v>
      </c>
      <c r="Q1661" s="1">
        <v>0.94090813174555143</v>
      </c>
      <c r="R1661">
        <v>2</v>
      </c>
      <c r="S1661">
        <v>1</v>
      </c>
      <c r="T1661">
        <v>1</v>
      </c>
      <c r="U1661">
        <v>7</v>
      </c>
      <c r="V1661">
        <v>3</v>
      </c>
      <c r="W1661">
        <v>3</v>
      </c>
      <c r="X1661">
        <v>3</v>
      </c>
      <c r="Y1661">
        <v>3</v>
      </c>
      <c r="Z1661">
        <v>3</v>
      </c>
      <c r="AA1661">
        <v>0</v>
      </c>
      <c r="AB1661">
        <v>3</v>
      </c>
      <c r="AC1661">
        <v>1</v>
      </c>
      <c r="AD1661">
        <v>1</v>
      </c>
      <c r="AE1661">
        <v>1</v>
      </c>
      <c r="AF1661">
        <v>2</v>
      </c>
      <c r="AG1661" s="1">
        <f t="shared" si="25"/>
        <v>0.18052631578947365</v>
      </c>
    </row>
    <row r="1662" spans="1:33">
      <c r="A1662">
        <v>82688</v>
      </c>
      <c r="B1662">
        <v>1</v>
      </c>
      <c r="C1662">
        <v>63</v>
      </c>
      <c r="D1662">
        <v>6</v>
      </c>
      <c r="E1662">
        <v>2</v>
      </c>
      <c r="G1662">
        <v>2</v>
      </c>
      <c r="H1662">
        <v>5</v>
      </c>
      <c r="I1662">
        <v>2</v>
      </c>
      <c r="J1662">
        <v>52</v>
      </c>
      <c r="K1662">
        <v>1.34</v>
      </c>
      <c r="L1662">
        <v>175</v>
      </c>
      <c r="M1662">
        <v>4.53</v>
      </c>
      <c r="N1662">
        <v>49</v>
      </c>
      <c r="O1662" s="1">
        <v>1.262692307692308</v>
      </c>
      <c r="P1662" s="2">
        <v>59.344274575205134</v>
      </c>
      <c r="Q1662" s="1">
        <v>1.5292563063610556</v>
      </c>
      <c r="R1662">
        <v>2</v>
      </c>
      <c r="S1662">
        <v>2</v>
      </c>
      <c r="U1662">
        <v>12</v>
      </c>
      <c r="V1662">
        <v>3</v>
      </c>
      <c r="W1662">
        <v>2</v>
      </c>
      <c r="AA1662">
        <v>0</v>
      </c>
      <c r="AB1662">
        <v>0</v>
      </c>
      <c r="AC1662">
        <v>0</v>
      </c>
      <c r="AD1662">
        <v>2</v>
      </c>
      <c r="AE1662">
        <v>2</v>
      </c>
      <c r="AG1662" s="1">
        <f t="shared" si="25"/>
        <v>-7.7307692307692077E-2</v>
      </c>
    </row>
    <row r="1663" spans="1:33">
      <c r="A1663">
        <v>82691</v>
      </c>
      <c r="B1663">
        <v>1</v>
      </c>
      <c r="C1663">
        <v>29</v>
      </c>
      <c r="D1663">
        <v>3</v>
      </c>
      <c r="E1663">
        <v>2</v>
      </c>
      <c r="G1663">
        <v>1</v>
      </c>
      <c r="H1663">
        <v>2</v>
      </c>
      <c r="I1663">
        <v>4</v>
      </c>
      <c r="J1663">
        <v>29</v>
      </c>
      <c r="K1663">
        <v>0.75</v>
      </c>
      <c r="L1663">
        <v>262</v>
      </c>
      <c r="M1663">
        <v>6.78</v>
      </c>
      <c r="N1663">
        <v>36</v>
      </c>
      <c r="O1663" s="1">
        <v>0.93103448275862066</v>
      </c>
      <c r="P1663" s="2">
        <v>34.495777490274172</v>
      </c>
      <c r="Q1663" s="1">
        <v>0.89213217647260779</v>
      </c>
      <c r="R1663">
        <v>2</v>
      </c>
      <c r="U1663">
        <v>12</v>
      </c>
      <c r="V1663">
        <v>4</v>
      </c>
      <c r="W1663">
        <v>1</v>
      </c>
      <c r="X1663">
        <v>3</v>
      </c>
      <c r="Y1663">
        <v>2</v>
      </c>
      <c r="Z1663">
        <v>2</v>
      </c>
      <c r="AA1663">
        <v>3</v>
      </c>
      <c r="AB1663">
        <v>0</v>
      </c>
      <c r="AC1663">
        <v>0</v>
      </c>
      <c r="AD1663">
        <v>1</v>
      </c>
      <c r="AE1663">
        <v>2</v>
      </c>
      <c r="AG1663" s="1">
        <f t="shared" si="25"/>
        <v>0.18103448275862066</v>
      </c>
    </row>
    <row r="1664" spans="1:33">
      <c r="A1664">
        <v>82692</v>
      </c>
      <c r="B1664">
        <v>1</v>
      </c>
      <c r="C1664">
        <v>39</v>
      </c>
      <c r="D1664">
        <v>3</v>
      </c>
      <c r="E1664">
        <v>2</v>
      </c>
      <c r="G1664">
        <v>1</v>
      </c>
      <c r="H1664">
        <v>4</v>
      </c>
      <c r="I1664">
        <v>5</v>
      </c>
      <c r="J1664">
        <v>56</v>
      </c>
      <c r="K1664">
        <v>1.45</v>
      </c>
      <c r="L1664">
        <v>160</v>
      </c>
      <c r="M1664">
        <v>4.1399999999999997</v>
      </c>
      <c r="N1664">
        <v>54</v>
      </c>
      <c r="O1664" s="1">
        <v>1.3982142857142856</v>
      </c>
      <c r="P1664" s="2">
        <v>52.614470676844839</v>
      </c>
      <c r="Q1664" s="1">
        <v>1.3623389728825896</v>
      </c>
      <c r="R1664">
        <v>2</v>
      </c>
      <c r="U1664">
        <v>2</v>
      </c>
      <c r="V1664">
        <v>5</v>
      </c>
      <c r="W1664">
        <v>0</v>
      </c>
      <c r="X1664">
        <v>3</v>
      </c>
      <c r="Y1664">
        <v>3</v>
      </c>
      <c r="Z1664">
        <v>0</v>
      </c>
      <c r="AA1664">
        <v>2</v>
      </c>
      <c r="AB1664">
        <v>1</v>
      </c>
      <c r="AC1664">
        <v>0</v>
      </c>
      <c r="AD1664">
        <v>1</v>
      </c>
      <c r="AE1664">
        <v>2</v>
      </c>
      <c r="AG1664" s="1">
        <f t="shared" si="25"/>
        <v>-5.1785714285714324E-2</v>
      </c>
    </row>
    <row r="1665" spans="1:33">
      <c r="A1665">
        <v>82698</v>
      </c>
      <c r="B1665">
        <v>1</v>
      </c>
      <c r="C1665">
        <v>74</v>
      </c>
      <c r="D1665">
        <v>4</v>
      </c>
      <c r="E1665">
        <v>1</v>
      </c>
      <c r="F1665">
        <v>2</v>
      </c>
      <c r="G1665">
        <v>1</v>
      </c>
      <c r="H1665">
        <v>3</v>
      </c>
      <c r="I1665">
        <v>1</v>
      </c>
      <c r="J1665">
        <v>37</v>
      </c>
      <c r="K1665">
        <v>0.96</v>
      </c>
      <c r="L1665">
        <v>112</v>
      </c>
      <c r="M1665">
        <v>2.9</v>
      </c>
      <c r="N1665">
        <v>32</v>
      </c>
      <c r="O1665" s="1">
        <v>0.83027027027027023</v>
      </c>
      <c r="P1665" s="2">
        <v>41.043219087867833</v>
      </c>
      <c r="Q1665" s="1">
        <v>1.0649051439014356</v>
      </c>
      <c r="R1665">
        <v>1</v>
      </c>
      <c r="S1665">
        <v>2</v>
      </c>
      <c r="U1665">
        <v>10</v>
      </c>
      <c r="V1665">
        <v>4</v>
      </c>
      <c r="W1665">
        <v>3</v>
      </c>
      <c r="X1665">
        <v>3</v>
      </c>
      <c r="Y1665">
        <v>3</v>
      </c>
      <c r="Z1665">
        <v>2</v>
      </c>
      <c r="AB1665">
        <v>1</v>
      </c>
      <c r="AC1665">
        <v>0</v>
      </c>
      <c r="AD1665">
        <v>1</v>
      </c>
      <c r="AE1665">
        <v>1</v>
      </c>
      <c r="AF1665">
        <v>2</v>
      </c>
      <c r="AG1665" s="1">
        <f t="shared" si="25"/>
        <v>-0.12972972972972974</v>
      </c>
    </row>
    <row r="1666" spans="1:33">
      <c r="A1666">
        <v>82703</v>
      </c>
      <c r="B1666">
        <v>1</v>
      </c>
      <c r="C1666">
        <v>50</v>
      </c>
      <c r="D1666">
        <v>6</v>
      </c>
      <c r="E1666">
        <v>2</v>
      </c>
      <c r="G1666">
        <v>2</v>
      </c>
      <c r="H1666">
        <v>4</v>
      </c>
      <c r="I1666">
        <v>6</v>
      </c>
      <c r="J1666">
        <v>48</v>
      </c>
      <c r="K1666">
        <v>1.24</v>
      </c>
      <c r="L1666">
        <v>216</v>
      </c>
      <c r="M1666">
        <v>5.59</v>
      </c>
      <c r="N1666">
        <v>58</v>
      </c>
      <c r="O1666" s="1">
        <v>1.4983333333333333</v>
      </c>
      <c r="P1666" s="2">
        <v>45.046311407246485</v>
      </c>
      <c r="Q1666" s="1">
        <v>1.1636963780205341</v>
      </c>
      <c r="R1666">
        <v>2</v>
      </c>
      <c r="S1666">
        <v>2</v>
      </c>
      <c r="U1666">
        <v>8</v>
      </c>
      <c r="V1666">
        <v>2</v>
      </c>
      <c r="W1666">
        <v>1</v>
      </c>
      <c r="X1666">
        <v>3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1</v>
      </c>
      <c r="AE1666">
        <v>2</v>
      </c>
      <c r="AG1666" s="1">
        <f t="shared" si="25"/>
        <v>0.2583333333333333</v>
      </c>
    </row>
    <row r="1667" spans="1:33">
      <c r="A1667">
        <v>82704</v>
      </c>
      <c r="B1667">
        <v>1</v>
      </c>
      <c r="C1667">
        <v>41</v>
      </c>
      <c r="D1667">
        <v>3</v>
      </c>
      <c r="E1667">
        <v>2</v>
      </c>
      <c r="G1667">
        <v>2</v>
      </c>
      <c r="H1667">
        <v>4</v>
      </c>
      <c r="I1667">
        <v>1</v>
      </c>
      <c r="J1667">
        <v>35</v>
      </c>
      <c r="K1667">
        <v>0.91</v>
      </c>
      <c r="L1667">
        <v>220</v>
      </c>
      <c r="M1667">
        <v>5.69</v>
      </c>
      <c r="N1667">
        <v>36</v>
      </c>
      <c r="O1667" s="1">
        <v>0.93599999999999994</v>
      </c>
      <c r="P1667" s="2">
        <v>41.169320553723175</v>
      </c>
      <c r="Q1667" s="1">
        <v>1.0704023343968025</v>
      </c>
      <c r="R1667">
        <v>2</v>
      </c>
      <c r="S1667">
        <v>2</v>
      </c>
      <c r="U1667">
        <v>15</v>
      </c>
      <c r="V1667">
        <v>4</v>
      </c>
      <c r="W1667">
        <v>2</v>
      </c>
      <c r="X1667">
        <v>3</v>
      </c>
      <c r="Y1667">
        <v>3</v>
      </c>
      <c r="Z1667">
        <v>3</v>
      </c>
      <c r="AA1667">
        <v>8</v>
      </c>
      <c r="AB1667">
        <v>0</v>
      </c>
      <c r="AC1667">
        <v>1</v>
      </c>
      <c r="AD1667">
        <v>1</v>
      </c>
      <c r="AE1667">
        <v>1</v>
      </c>
      <c r="AF1667">
        <v>2</v>
      </c>
      <c r="AG1667" s="1">
        <f t="shared" ref="AG1667:AG1730" si="26">O:O-K:K</f>
        <v>2.5999999999999912E-2</v>
      </c>
    </row>
    <row r="1668" spans="1:33">
      <c r="A1668">
        <v>82718</v>
      </c>
      <c r="B1668">
        <v>1</v>
      </c>
      <c r="C1668">
        <v>34</v>
      </c>
      <c r="D1668">
        <v>3</v>
      </c>
      <c r="E1668">
        <v>2</v>
      </c>
      <c r="G1668">
        <v>1</v>
      </c>
      <c r="H1668">
        <v>4</v>
      </c>
      <c r="I1668">
        <v>1</v>
      </c>
      <c r="J1668">
        <v>40</v>
      </c>
      <c r="K1668">
        <v>1.03</v>
      </c>
      <c r="L1668">
        <v>132</v>
      </c>
      <c r="M1668">
        <v>3.41</v>
      </c>
      <c r="N1668">
        <v>45</v>
      </c>
      <c r="O1668" s="1">
        <v>1.1587499999999999</v>
      </c>
      <c r="P1668" s="2">
        <v>52.924228385240632</v>
      </c>
      <c r="Q1668" s="1">
        <v>1.3627988809199463</v>
      </c>
      <c r="R1668">
        <v>2</v>
      </c>
      <c r="U1668">
        <v>7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1</v>
      </c>
      <c r="AB1668">
        <v>0</v>
      </c>
      <c r="AC1668">
        <v>0</v>
      </c>
      <c r="AD1668">
        <v>1</v>
      </c>
      <c r="AE1668">
        <v>1</v>
      </c>
      <c r="AF1668">
        <v>2</v>
      </c>
      <c r="AG1668" s="1">
        <f t="shared" si="26"/>
        <v>0.12874999999999992</v>
      </c>
    </row>
    <row r="1669" spans="1:33">
      <c r="A1669">
        <v>82720</v>
      </c>
      <c r="B1669">
        <v>1</v>
      </c>
      <c r="C1669">
        <v>58</v>
      </c>
      <c r="D1669">
        <v>6</v>
      </c>
      <c r="E1669">
        <v>2</v>
      </c>
      <c r="G1669">
        <v>2</v>
      </c>
      <c r="H1669">
        <v>4</v>
      </c>
      <c r="I1669">
        <v>1</v>
      </c>
      <c r="J1669">
        <v>47</v>
      </c>
      <c r="K1669">
        <v>1.22</v>
      </c>
      <c r="L1669">
        <v>270</v>
      </c>
      <c r="M1669">
        <v>6.98</v>
      </c>
      <c r="N1669">
        <v>52</v>
      </c>
      <c r="O1669" s="1">
        <v>1.3497872340425532</v>
      </c>
      <c r="P1669" s="2">
        <v>50.751763762143973</v>
      </c>
      <c r="Q1669" s="1">
        <v>1.31738620829395</v>
      </c>
      <c r="R1669">
        <v>1</v>
      </c>
      <c r="S1669">
        <v>2</v>
      </c>
      <c r="U1669">
        <v>8</v>
      </c>
      <c r="V1669">
        <v>1</v>
      </c>
      <c r="W1669">
        <v>0</v>
      </c>
      <c r="X1669">
        <v>2</v>
      </c>
      <c r="Y1669">
        <v>2</v>
      </c>
      <c r="Z1669">
        <v>2</v>
      </c>
      <c r="AB1669">
        <v>0</v>
      </c>
      <c r="AC1669">
        <v>0</v>
      </c>
      <c r="AD1669">
        <v>1</v>
      </c>
      <c r="AE1669">
        <v>1</v>
      </c>
      <c r="AF1669">
        <v>2</v>
      </c>
      <c r="AG1669" s="1">
        <f t="shared" si="26"/>
        <v>0.12978723404255321</v>
      </c>
    </row>
    <row r="1670" spans="1:33">
      <c r="A1670">
        <v>82721</v>
      </c>
      <c r="B1670">
        <v>1</v>
      </c>
      <c r="C1670">
        <v>49</v>
      </c>
      <c r="D1670">
        <v>3</v>
      </c>
      <c r="E1670">
        <v>2</v>
      </c>
      <c r="G1670">
        <v>1</v>
      </c>
      <c r="H1670">
        <v>3</v>
      </c>
      <c r="I1670">
        <v>1</v>
      </c>
      <c r="J1670">
        <v>41</v>
      </c>
      <c r="K1670">
        <v>1.06</v>
      </c>
      <c r="L1670">
        <v>191</v>
      </c>
      <c r="M1670">
        <v>4.9400000000000004</v>
      </c>
      <c r="N1670">
        <v>41</v>
      </c>
      <c r="O1670" s="1">
        <v>1.06</v>
      </c>
      <c r="P1670" s="2">
        <v>44.481076027999322</v>
      </c>
      <c r="Q1670" s="1">
        <v>1.1499985509677875</v>
      </c>
      <c r="R1670">
        <v>2</v>
      </c>
      <c r="S1670">
        <v>2</v>
      </c>
      <c r="U1670">
        <v>8</v>
      </c>
      <c r="V1670">
        <v>4</v>
      </c>
      <c r="W1670">
        <v>3</v>
      </c>
      <c r="X1670">
        <v>3</v>
      </c>
      <c r="Y1670">
        <v>3</v>
      </c>
      <c r="Z1670">
        <v>3</v>
      </c>
      <c r="AA1670">
        <v>5</v>
      </c>
      <c r="AB1670">
        <v>1</v>
      </c>
      <c r="AC1670">
        <v>5</v>
      </c>
      <c r="AD1670">
        <v>1</v>
      </c>
      <c r="AE1670">
        <v>2</v>
      </c>
      <c r="AG1670" s="1">
        <f t="shared" si="26"/>
        <v>0</v>
      </c>
    </row>
    <row r="1671" spans="1:33">
      <c r="A1671">
        <v>82727</v>
      </c>
      <c r="B1671">
        <v>1</v>
      </c>
      <c r="C1671">
        <v>77</v>
      </c>
      <c r="D1671">
        <v>3</v>
      </c>
      <c r="E1671">
        <v>1</v>
      </c>
      <c r="F1671">
        <v>2</v>
      </c>
      <c r="G1671">
        <v>1</v>
      </c>
      <c r="H1671">
        <v>4</v>
      </c>
      <c r="I1671">
        <v>1</v>
      </c>
      <c r="J1671">
        <v>50</v>
      </c>
      <c r="K1671">
        <v>1.29</v>
      </c>
      <c r="L1671">
        <v>142</v>
      </c>
      <c r="M1671">
        <v>3.67</v>
      </c>
      <c r="N1671">
        <v>55</v>
      </c>
      <c r="O1671" s="1">
        <v>1.419</v>
      </c>
      <c r="P1671" s="2">
        <v>53.222330028983073</v>
      </c>
      <c r="Q1671" s="1">
        <v>1.3731361147477634</v>
      </c>
      <c r="R1671">
        <v>2</v>
      </c>
      <c r="S1671">
        <v>1</v>
      </c>
      <c r="T1671">
        <v>2</v>
      </c>
      <c r="U1671">
        <v>15</v>
      </c>
      <c r="V1671">
        <v>2</v>
      </c>
      <c r="W1671">
        <v>3</v>
      </c>
      <c r="X1671">
        <v>3</v>
      </c>
      <c r="Y1671">
        <v>3</v>
      </c>
      <c r="Z1671">
        <v>3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2</v>
      </c>
      <c r="AG1671" s="1">
        <f t="shared" si="26"/>
        <v>0.129</v>
      </c>
    </row>
    <row r="1672" spans="1:33">
      <c r="A1672">
        <v>82736</v>
      </c>
      <c r="B1672">
        <v>1</v>
      </c>
      <c r="C1672">
        <v>26</v>
      </c>
      <c r="D1672">
        <v>3</v>
      </c>
      <c r="E1672">
        <v>2</v>
      </c>
      <c r="G1672">
        <v>1</v>
      </c>
      <c r="H1672">
        <v>4</v>
      </c>
      <c r="I1672">
        <v>5</v>
      </c>
      <c r="J1672">
        <v>46</v>
      </c>
      <c r="K1672">
        <v>1.19</v>
      </c>
      <c r="L1672">
        <v>149</v>
      </c>
      <c r="M1672">
        <v>3.85</v>
      </c>
      <c r="N1672">
        <v>52</v>
      </c>
      <c r="O1672" s="1">
        <v>1.3452173913043477</v>
      </c>
      <c r="P1672" s="2">
        <v>48.980359429365137</v>
      </c>
      <c r="Q1672" s="1">
        <v>1.2671006026292284</v>
      </c>
      <c r="R1672">
        <v>2</v>
      </c>
      <c r="U1672">
        <v>8</v>
      </c>
      <c r="V1672">
        <v>3</v>
      </c>
      <c r="W1672">
        <v>3</v>
      </c>
      <c r="X1672">
        <v>3</v>
      </c>
      <c r="Y1672">
        <v>3</v>
      </c>
      <c r="Z1672">
        <v>3</v>
      </c>
      <c r="AA1672">
        <v>9</v>
      </c>
      <c r="AB1672">
        <v>0</v>
      </c>
      <c r="AC1672">
        <v>2</v>
      </c>
      <c r="AD1672">
        <v>1</v>
      </c>
      <c r="AE1672">
        <v>2</v>
      </c>
      <c r="AG1672" s="1">
        <f t="shared" si="26"/>
        <v>0.15521739130434775</v>
      </c>
    </row>
    <row r="1673" spans="1:33">
      <c r="A1673">
        <v>82740</v>
      </c>
      <c r="B1673">
        <v>1</v>
      </c>
      <c r="C1673">
        <v>65</v>
      </c>
      <c r="D1673">
        <v>4</v>
      </c>
      <c r="E1673">
        <v>2</v>
      </c>
      <c r="G1673">
        <v>1</v>
      </c>
      <c r="H1673">
        <v>2</v>
      </c>
      <c r="I1673">
        <v>2</v>
      </c>
      <c r="J1673">
        <v>100</v>
      </c>
      <c r="K1673">
        <v>2.59</v>
      </c>
      <c r="L1673">
        <v>169</v>
      </c>
      <c r="M1673">
        <v>4.37</v>
      </c>
      <c r="N1673">
        <v>107</v>
      </c>
      <c r="O1673" s="1">
        <v>2.7713000000000001</v>
      </c>
      <c r="P1673" s="2">
        <v>99.067263675225362</v>
      </c>
      <c r="Q1673" s="1">
        <v>2.5658421291883364</v>
      </c>
      <c r="R1673">
        <v>1</v>
      </c>
      <c r="S1673">
        <v>1</v>
      </c>
      <c r="T1673">
        <v>1</v>
      </c>
      <c r="U1673">
        <v>7</v>
      </c>
      <c r="V1673">
        <v>1</v>
      </c>
      <c r="W1673">
        <v>2</v>
      </c>
      <c r="X1673">
        <v>3</v>
      </c>
      <c r="Y1673">
        <v>3</v>
      </c>
      <c r="Z1673">
        <v>2</v>
      </c>
      <c r="AB1673">
        <v>0</v>
      </c>
      <c r="AC1673">
        <v>1</v>
      </c>
      <c r="AD1673">
        <v>2</v>
      </c>
      <c r="AE1673">
        <v>1</v>
      </c>
      <c r="AF1673">
        <v>9</v>
      </c>
      <c r="AG1673" s="1">
        <f t="shared" si="26"/>
        <v>0.18130000000000024</v>
      </c>
    </row>
    <row r="1674" spans="1:33">
      <c r="A1674">
        <v>82741</v>
      </c>
      <c r="B1674">
        <v>1</v>
      </c>
      <c r="C1674">
        <v>70</v>
      </c>
      <c r="D1674">
        <v>3</v>
      </c>
      <c r="E1674">
        <v>2</v>
      </c>
      <c r="G1674">
        <v>1</v>
      </c>
      <c r="H1674">
        <v>3</v>
      </c>
      <c r="I1674">
        <v>5</v>
      </c>
      <c r="J1674">
        <v>31</v>
      </c>
      <c r="K1674">
        <v>0.8</v>
      </c>
      <c r="L1674">
        <v>181</v>
      </c>
      <c r="M1674">
        <v>4.68</v>
      </c>
      <c r="N1674">
        <v>28</v>
      </c>
      <c r="O1674" s="1">
        <v>0.72258064516129039</v>
      </c>
      <c r="P1674" s="2">
        <v>27.698940955003909</v>
      </c>
      <c r="Q1674" s="1">
        <v>0.71481137948397189</v>
      </c>
      <c r="R1674">
        <v>1</v>
      </c>
      <c r="S1674">
        <v>1</v>
      </c>
      <c r="T1674">
        <v>1</v>
      </c>
      <c r="U1674">
        <v>2</v>
      </c>
      <c r="V1674">
        <v>1</v>
      </c>
      <c r="W1674">
        <v>1</v>
      </c>
      <c r="X1674">
        <v>3</v>
      </c>
      <c r="Y1674">
        <v>2</v>
      </c>
      <c r="Z1674">
        <v>1</v>
      </c>
      <c r="AA1674">
        <v>3</v>
      </c>
      <c r="AB1674">
        <v>0</v>
      </c>
      <c r="AC1674">
        <v>0</v>
      </c>
      <c r="AD1674">
        <v>1</v>
      </c>
      <c r="AE1674">
        <v>1</v>
      </c>
      <c r="AF1674">
        <v>2</v>
      </c>
      <c r="AG1674" s="1">
        <f t="shared" si="26"/>
        <v>-7.7419354838709653E-2</v>
      </c>
    </row>
    <row r="1675" spans="1:33">
      <c r="A1675">
        <v>82745</v>
      </c>
      <c r="B1675">
        <v>1</v>
      </c>
      <c r="C1675">
        <v>38</v>
      </c>
      <c r="D1675">
        <v>3</v>
      </c>
      <c r="E1675">
        <v>2</v>
      </c>
      <c r="G1675">
        <v>1</v>
      </c>
      <c r="H1675">
        <v>2</v>
      </c>
      <c r="I1675">
        <v>6</v>
      </c>
      <c r="J1675">
        <v>121</v>
      </c>
      <c r="K1675">
        <v>3.13</v>
      </c>
      <c r="L1675">
        <v>203</v>
      </c>
      <c r="M1675">
        <v>5.25</v>
      </c>
      <c r="N1675">
        <v>120</v>
      </c>
      <c r="O1675" s="1">
        <v>3.1041322314049582</v>
      </c>
      <c r="P1675" s="2">
        <v>119.71541162331265</v>
      </c>
      <c r="Q1675" s="1">
        <v>3.0967705651319717</v>
      </c>
      <c r="R1675">
        <v>2</v>
      </c>
      <c r="U1675">
        <v>9</v>
      </c>
      <c r="V1675">
        <v>3</v>
      </c>
      <c r="W1675">
        <v>1</v>
      </c>
      <c r="AA1675">
        <v>3</v>
      </c>
      <c r="AB1675">
        <v>0</v>
      </c>
      <c r="AC1675">
        <v>2</v>
      </c>
      <c r="AD1675">
        <v>1</v>
      </c>
      <c r="AE1675">
        <v>2</v>
      </c>
      <c r="AG1675" s="1">
        <f t="shared" si="26"/>
        <v>-2.5867768595041696E-2</v>
      </c>
    </row>
    <row r="1676" spans="1:33">
      <c r="A1676">
        <v>82746</v>
      </c>
      <c r="B1676">
        <v>1</v>
      </c>
      <c r="C1676">
        <v>33</v>
      </c>
      <c r="D1676">
        <v>3</v>
      </c>
      <c r="E1676">
        <v>2</v>
      </c>
      <c r="G1676">
        <v>1</v>
      </c>
      <c r="H1676">
        <v>4</v>
      </c>
      <c r="I1676">
        <v>6</v>
      </c>
      <c r="J1676">
        <v>35</v>
      </c>
      <c r="K1676">
        <v>0.91</v>
      </c>
      <c r="L1676">
        <v>204</v>
      </c>
      <c r="M1676">
        <v>5.28</v>
      </c>
      <c r="N1676">
        <v>44</v>
      </c>
      <c r="O1676" s="1">
        <v>1.1439999999999999</v>
      </c>
      <c r="P1676" s="2">
        <v>32.612569943002043</v>
      </c>
      <c r="Q1676" s="1">
        <v>0.84792681851805318</v>
      </c>
      <c r="R1676">
        <v>2</v>
      </c>
      <c r="U1676">
        <v>8</v>
      </c>
      <c r="V1676">
        <v>4</v>
      </c>
      <c r="W1676">
        <v>2</v>
      </c>
      <c r="X1676">
        <v>3</v>
      </c>
      <c r="Y1676">
        <v>3</v>
      </c>
      <c r="Z1676">
        <v>2</v>
      </c>
      <c r="AA1676">
        <v>6</v>
      </c>
      <c r="AB1676">
        <v>0</v>
      </c>
      <c r="AC1676">
        <v>5</v>
      </c>
      <c r="AD1676">
        <v>1</v>
      </c>
      <c r="AE1676">
        <v>1</v>
      </c>
      <c r="AF1676">
        <v>2</v>
      </c>
      <c r="AG1676" s="1">
        <f t="shared" si="26"/>
        <v>0.23399999999999987</v>
      </c>
    </row>
    <row r="1677" spans="1:33">
      <c r="A1677">
        <v>82749</v>
      </c>
      <c r="B1677">
        <v>1</v>
      </c>
      <c r="C1677">
        <v>64</v>
      </c>
      <c r="D1677">
        <v>3</v>
      </c>
      <c r="E1677">
        <v>1</v>
      </c>
      <c r="F1677">
        <v>2</v>
      </c>
      <c r="G1677">
        <v>1</v>
      </c>
      <c r="H1677">
        <v>4</v>
      </c>
      <c r="I1677">
        <v>1</v>
      </c>
      <c r="J1677">
        <v>34</v>
      </c>
      <c r="K1677">
        <v>0.88</v>
      </c>
      <c r="L1677">
        <v>200</v>
      </c>
      <c r="M1677">
        <v>5.17</v>
      </c>
      <c r="N1677">
        <v>35</v>
      </c>
      <c r="O1677" s="1">
        <v>0.90588235294117647</v>
      </c>
      <c r="P1677" s="2">
        <v>36.637138959407352</v>
      </c>
      <c r="Q1677" s="1">
        <v>0.94825536130230792</v>
      </c>
      <c r="R1677">
        <v>2</v>
      </c>
      <c r="S1677">
        <v>1</v>
      </c>
      <c r="T1677">
        <v>1</v>
      </c>
      <c r="U1677">
        <v>15</v>
      </c>
      <c r="V1677">
        <v>5</v>
      </c>
      <c r="W1677">
        <v>3</v>
      </c>
      <c r="X1677">
        <v>3</v>
      </c>
      <c r="Y1677">
        <v>3</v>
      </c>
      <c r="Z1677">
        <v>2</v>
      </c>
      <c r="AA1677">
        <v>1</v>
      </c>
      <c r="AB1677">
        <v>2</v>
      </c>
      <c r="AC1677">
        <v>0</v>
      </c>
      <c r="AD1677">
        <v>1</v>
      </c>
      <c r="AE1677">
        <v>1</v>
      </c>
      <c r="AF1677">
        <v>2</v>
      </c>
      <c r="AG1677" s="1">
        <f t="shared" si="26"/>
        <v>2.5882352941176467E-2</v>
      </c>
    </row>
    <row r="1678" spans="1:33">
      <c r="A1678">
        <v>82756</v>
      </c>
      <c r="B1678">
        <v>1</v>
      </c>
      <c r="C1678">
        <v>55</v>
      </c>
      <c r="D1678">
        <v>3</v>
      </c>
      <c r="E1678">
        <v>2</v>
      </c>
      <c r="G1678">
        <v>1</v>
      </c>
      <c r="H1678">
        <v>5</v>
      </c>
      <c r="I1678">
        <v>6</v>
      </c>
      <c r="J1678">
        <v>71</v>
      </c>
      <c r="K1678">
        <v>1.84</v>
      </c>
      <c r="L1678">
        <v>197</v>
      </c>
      <c r="M1678">
        <v>5.09</v>
      </c>
      <c r="N1678">
        <v>70</v>
      </c>
      <c r="O1678" s="1">
        <v>1.8140845070422538</v>
      </c>
      <c r="P1678" s="2">
        <v>81.552846539694556</v>
      </c>
      <c r="Q1678" s="1">
        <v>2.1134822201836339</v>
      </c>
      <c r="R1678">
        <v>1</v>
      </c>
      <c r="S1678">
        <v>2</v>
      </c>
      <c r="U1678">
        <v>15</v>
      </c>
      <c r="V1678">
        <v>1</v>
      </c>
      <c r="W1678">
        <v>3</v>
      </c>
      <c r="X1678">
        <v>3</v>
      </c>
      <c r="Y1678">
        <v>3</v>
      </c>
      <c r="Z1678">
        <v>3</v>
      </c>
      <c r="AA1678">
        <v>2</v>
      </c>
      <c r="AB1678">
        <v>25</v>
      </c>
      <c r="AC1678">
        <v>0</v>
      </c>
      <c r="AD1678">
        <v>1</v>
      </c>
      <c r="AE1678">
        <v>1</v>
      </c>
      <c r="AF1678">
        <v>2</v>
      </c>
      <c r="AG1678" s="1">
        <f t="shared" si="26"/>
        <v>-2.5915492957746311E-2</v>
      </c>
    </row>
    <row r="1679" spans="1:33">
      <c r="A1679">
        <v>82757</v>
      </c>
      <c r="B1679">
        <v>1</v>
      </c>
      <c r="C1679">
        <v>80</v>
      </c>
      <c r="D1679">
        <v>3</v>
      </c>
      <c r="E1679">
        <v>1</v>
      </c>
      <c r="F1679">
        <v>1</v>
      </c>
      <c r="G1679">
        <v>1</v>
      </c>
      <c r="H1679">
        <v>3</v>
      </c>
      <c r="I1679">
        <v>1</v>
      </c>
      <c r="J1679">
        <v>50</v>
      </c>
      <c r="K1679">
        <v>1.29</v>
      </c>
      <c r="L1679">
        <v>223</v>
      </c>
      <c r="M1679">
        <v>5.77</v>
      </c>
      <c r="N1679">
        <v>47</v>
      </c>
      <c r="O1679" s="1">
        <v>1.2126000000000001</v>
      </c>
      <c r="P1679" s="2">
        <v>47.526788061805632</v>
      </c>
      <c r="Q1679" s="1">
        <v>1.2261911319945853</v>
      </c>
      <c r="R1679">
        <v>2</v>
      </c>
      <c r="S1679">
        <v>2</v>
      </c>
      <c r="U1679">
        <v>4</v>
      </c>
      <c r="V1679">
        <v>3</v>
      </c>
      <c r="W1679">
        <v>3</v>
      </c>
      <c r="X1679">
        <v>3</v>
      </c>
      <c r="Y1679">
        <v>3</v>
      </c>
      <c r="Z1679">
        <v>2</v>
      </c>
      <c r="AB1679">
        <v>1</v>
      </c>
      <c r="AC1679">
        <v>0</v>
      </c>
      <c r="AD1679">
        <v>1</v>
      </c>
      <c r="AE1679">
        <v>1</v>
      </c>
      <c r="AF1679">
        <v>2</v>
      </c>
      <c r="AG1679" s="1">
        <f t="shared" si="26"/>
        <v>-7.7399999999999913E-2</v>
      </c>
    </row>
    <row r="1680" spans="1:33">
      <c r="A1680">
        <v>82758</v>
      </c>
      <c r="B1680">
        <v>1</v>
      </c>
      <c r="C1680">
        <v>52</v>
      </c>
      <c r="D1680">
        <v>3</v>
      </c>
      <c r="E1680">
        <v>1</v>
      </c>
      <c r="F1680">
        <v>2</v>
      </c>
      <c r="G1680">
        <v>1</v>
      </c>
      <c r="H1680">
        <v>3</v>
      </c>
      <c r="I1680">
        <v>3</v>
      </c>
      <c r="J1680">
        <v>33</v>
      </c>
      <c r="K1680">
        <v>0.85</v>
      </c>
      <c r="L1680">
        <v>137</v>
      </c>
      <c r="M1680">
        <v>3.54</v>
      </c>
      <c r="N1680">
        <v>38</v>
      </c>
      <c r="O1680" s="1">
        <v>0.97878787878787865</v>
      </c>
      <c r="P1680" s="2">
        <v>26.212958735116445</v>
      </c>
      <c r="Q1680" s="1">
        <v>0.67518227044996904</v>
      </c>
      <c r="R1680">
        <v>2</v>
      </c>
      <c r="S1680">
        <v>2</v>
      </c>
      <c r="U1680">
        <v>12</v>
      </c>
      <c r="V1680">
        <v>4</v>
      </c>
      <c r="W1680">
        <v>1</v>
      </c>
      <c r="AB1680">
        <v>0</v>
      </c>
      <c r="AD1680">
        <v>2</v>
      </c>
      <c r="AE1680">
        <v>2</v>
      </c>
      <c r="AG1680" s="1">
        <f t="shared" si="26"/>
        <v>0.12878787878787867</v>
      </c>
    </row>
    <row r="1681" spans="1:33">
      <c r="A1681">
        <v>82759</v>
      </c>
      <c r="B1681">
        <v>1</v>
      </c>
      <c r="C1681">
        <v>24</v>
      </c>
      <c r="D1681">
        <v>3</v>
      </c>
      <c r="E1681">
        <v>2</v>
      </c>
      <c r="G1681">
        <v>1</v>
      </c>
      <c r="H1681">
        <v>3</v>
      </c>
      <c r="I1681">
        <v>5</v>
      </c>
      <c r="J1681">
        <v>31</v>
      </c>
      <c r="K1681">
        <v>0.8</v>
      </c>
      <c r="L1681">
        <v>176</v>
      </c>
      <c r="M1681">
        <v>4.55</v>
      </c>
      <c r="N1681">
        <v>39</v>
      </c>
      <c r="O1681" s="1">
        <v>1.0064516129032259</v>
      </c>
      <c r="P1681" s="2">
        <v>31.162427866786103</v>
      </c>
      <c r="Q1681" s="1">
        <v>0.80419168688480269</v>
      </c>
      <c r="R1681">
        <v>2</v>
      </c>
      <c r="U1681">
        <v>3</v>
      </c>
      <c r="V1681">
        <v>5</v>
      </c>
      <c r="W1681">
        <v>2</v>
      </c>
      <c r="X1681">
        <v>3</v>
      </c>
      <c r="Y1681">
        <v>3</v>
      </c>
      <c r="Z1681">
        <v>2</v>
      </c>
      <c r="AA1681">
        <v>1</v>
      </c>
      <c r="AB1681">
        <v>3</v>
      </c>
      <c r="AC1681">
        <v>28</v>
      </c>
      <c r="AD1681">
        <v>1</v>
      </c>
      <c r="AE1681">
        <v>1</v>
      </c>
      <c r="AF1681">
        <v>2</v>
      </c>
      <c r="AG1681" s="1">
        <f t="shared" si="26"/>
        <v>0.20645161290322589</v>
      </c>
    </row>
    <row r="1682" spans="1:33">
      <c r="A1682">
        <v>82771</v>
      </c>
      <c r="B1682">
        <v>1</v>
      </c>
      <c r="C1682">
        <v>41</v>
      </c>
      <c r="D1682">
        <v>3</v>
      </c>
      <c r="E1682">
        <v>1</v>
      </c>
      <c r="F1682">
        <v>1</v>
      </c>
      <c r="G1682">
        <v>1</v>
      </c>
      <c r="H1682">
        <v>3</v>
      </c>
      <c r="I1682">
        <v>1</v>
      </c>
      <c r="J1682">
        <v>51</v>
      </c>
      <c r="K1682">
        <v>1.32</v>
      </c>
      <c r="L1682">
        <v>288</v>
      </c>
      <c r="M1682">
        <v>7.45</v>
      </c>
      <c r="N1682">
        <v>48</v>
      </c>
      <c r="O1682" s="1">
        <v>1.2423529411764707</v>
      </c>
      <c r="P1682" s="2">
        <v>45.233975805841723</v>
      </c>
      <c r="Q1682" s="1">
        <v>1.170761726739433</v>
      </c>
      <c r="R1682">
        <v>1</v>
      </c>
      <c r="S1682">
        <v>1</v>
      </c>
      <c r="T1682">
        <v>2</v>
      </c>
      <c r="U1682">
        <v>6</v>
      </c>
      <c r="V1682">
        <v>3</v>
      </c>
      <c r="W1682">
        <v>3</v>
      </c>
      <c r="X1682">
        <v>3</v>
      </c>
      <c r="Y1682">
        <v>3</v>
      </c>
      <c r="Z1682">
        <v>2</v>
      </c>
      <c r="AB1682">
        <v>0</v>
      </c>
      <c r="AC1682">
        <v>4</v>
      </c>
      <c r="AD1682">
        <v>1</v>
      </c>
      <c r="AE1682">
        <v>1</v>
      </c>
      <c r="AF1682">
        <v>2</v>
      </c>
      <c r="AG1682" s="1">
        <f t="shared" si="26"/>
        <v>-7.7647058823529402E-2</v>
      </c>
    </row>
    <row r="1683" spans="1:33">
      <c r="A1683">
        <v>82773</v>
      </c>
      <c r="B1683">
        <v>1</v>
      </c>
      <c r="C1683">
        <v>67</v>
      </c>
      <c r="D1683">
        <v>1</v>
      </c>
      <c r="E1683">
        <v>2</v>
      </c>
      <c r="G1683">
        <v>1</v>
      </c>
      <c r="H1683">
        <v>1</v>
      </c>
      <c r="I1683">
        <v>2</v>
      </c>
      <c r="J1683">
        <v>42</v>
      </c>
      <c r="K1683">
        <v>1.0900000000000001</v>
      </c>
      <c r="L1683">
        <v>223</v>
      </c>
      <c r="M1683">
        <v>5.77</v>
      </c>
      <c r="N1683">
        <v>51</v>
      </c>
      <c r="O1683" s="1">
        <v>1.3235714285714286</v>
      </c>
      <c r="P1683" s="2">
        <v>46.369934076046206</v>
      </c>
      <c r="Q1683" s="1">
        <v>1.2034101938783421</v>
      </c>
      <c r="R1683">
        <v>1</v>
      </c>
      <c r="S1683">
        <v>1</v>
      </c>
      <c r="T1683">
        <v>2</v>
      </c>
      <c r="U1683">
        <v>5</v>
      </c>
      <c r="V1683">
        <v>1</v>
      </c>
      <c r="W1683">
        <v>2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2</v>
      </c>
      <c r="AG1683" s="1">
        <f t="shared" si="26"/>
        <v>0.23357142857142854</v>
      </c>
    </row>
    <row r="1684" spans="1:33">
      <c r="A1684">
        <v>82775</v>
      </c>
      <c r="B1684">
        <v>1</v>
      </c>
      <c r="C1684">
        <v>57</v>
      </c>
      <c r="D1684">
        <v>2</v>
      </c>
      <c r="E1684">
        <v>2</v>
      </c>
      <c r="G1684">
        <v>2</v>
      </c>
      <c r="H1684">
        <v>4</v>
      </c>
      <c r="I1684">
        <v>1</v>
      </c>
      <c r="J1684">
        <v>65</v>
      </c>
      <c r="K1684">
        <v>1.68</v>
      </c>
      <c r="L1684">
        <v>229</v>
      </c>
      <c r="M1684">
        <v>5.92</v>
      </c>
      <c r="N1684">
        <v>63</v>
      </c>
      <c r="O1684" s="1">
        <v>1.6283076923076922</v>
      </c>
      <c r="P1684" s="2">
        <v>70.524945711634928</v>
      </c>
      <c r="Q1684" s="1">
        <v>1.8227985968545641</v>
      </c>
      <c r="R1684">
        <v>1</v>
      </c>
      <c r="S1684">
        <v>2</v>
      </c>
      <c r="V1684">
        <v>3</v>
      </c>
      <c r="W1684">
        <v>2</v>
      </c>
      <c r="X1684">
        <v>3</v>
      </c>
      <c r="Y1684">
        <v>3</v>
      </c>
      <c r="Z1684">
        <v>3</v>
      </c>
      <c r="AB1684">
        <v>0</v>
      </c>
      <c r="AC1684">
        <v>0</v>
      </c>
      <c r="AD1684">
        <v>2</v>
      </c>
      <c r="AE1684">
        <v>1</v>
      </c>
      <c r="AF1684">
        <v>2</v>
      </c>
      <c r="AG1684" s="1">
        <f t="shared" si="26"/>
        <v>-5.1692307692307704E-2</v>
      </c>
    </row>
    <row r="1685" spans="1:33">
      <c r="A1685">
        <v>82776</v>
      </c>
      <c r="B1685">
        <v>1</v>
      </c>
      <c r="C1685">
        <v>37</v>
      </c>
      <c r="D1685">
        <v>6</v>
      </c>
      <c r="E1685">
        <v>2</v>
      </c>
      <c r="G1685">
        <v>2</v>
      </c>
      <c r="H1685">
        <v>3</v>
      </c>
      <c r="I1685">
        <v>1</v>
      </c>
      <c r="J1685">
        <v>54</v>
      </c>
      <c r="K1685">
        <v>1.4</v>
      </c>
      <c r="L1685">
        <v>205</v>
      </c>
      <c r="M1685">
        <v>5.3</v>
      </c>
      <c r="N1685">
        <v>52</v>
      </c>
      <c r="O1685" s="1">
        <v>1.3481481481481481</v>
      </c>
      <c r="P1685" s="2">
        <v>50.600526752989147</v>
      </c>
      <c r="Q1685" s="1">
        <v>1.3118655084108297</v>
      </c>
      <c r="R1685">
        <v>2</v>
      </c>
      <c r="U1685">
        <v>6</v>
      </c>
      <c r="V1685">
        <v>4</v>
      </c>
      <c r="W1685">
        <v>1</v>
      </c>
      <c r="X1685">
        <v>3</v>
      </c>
      <c r="Y1685">
        <v>3</v>
      </c>
      <c r="Z1685">
        <v>3</v>
      </c>
      <c r="AA1685">
        <v>3</v>
      </c>
      <c r="AB1685">
        <v>0</v>
      </c>
      <c r="AC1685">
        <v>0</v>
      </c>
      <c r="AD1685">
        <v>1</v>
      </c>
      <c r="AE1685">
        <v>2</v>
      </c>
      <c r="AG1685" s="1">
        <f t="shared" si="26"/>
        <v>-5.1851851851851816E-2</v>
      </c>
    </row>
    <row r="1686" spans="1:33">
      <c r="A1686">
        <v>82778</v>
      </c>
      <c r="B1686">
        <v>1</v>
      </c>
      <c r="C1686">
        <v>57</v>
      </c>
      <c r="D1686">
        <v>4</v>
      </c>
      <c r="E1686">
        <v>2</v>
      </c>
      <c r="G1686">
        <v>1</v>
      </c>
      <c r="H1686">
        <v>3</v>
      </c>
      <c r="I1686">
        <v>5</v>
      </c>
      <c r="J1686">
        <v>75</v>
      </c>
      <c r="K1686">
        <v>1.94</v>
      </c>
      <c r="L1686">
        <v>216</v>
      </c>
      <c r="M1686">
        <v>5.59</v>
      </c>
      <c r="N1686">
        <v>76</v>
      </c>
      <c r="O1686" s="1">
        <v>1.9658666666666667</v>
      </c>
      <c r="P1686" s="2">
        <v>80.254134735865492</v>
      </c>
      <c r="Q1686" s="1">
        <v>2.0759069518343876</v>
      </c>
      <c r="R1686">
        <v>2</v>
      </c>
      <c r="S1686">
        <v>2</v>
      </c>
      <c r="U1686">
        <v>8</v>
      </c>
      <c r="V1686">
        <v>4</v>
      </c>
      <c r="W1686">
        <v>3</v>
      </c>
      <c r="X1686">
        <v>3</v>
      </c>
      <c r="Y1686">
        <v>3</v>
      </c>
      <c r="Z1686">
        <v>3</v>
      </c>
      <c r="AA1686">
        <v>1</v>
      </c>
      <c r="AB1686">
        <v>0</v>
      </c>
      <c r="AC1686">
        <v>0</v>
      </c>
      <c r="AD1686">
        <v>1</v>
      </c>
      <c r="AE1686">
        <v>1</v>
      </c>
      <c r="AF1686">
        <v>2</v>
      </c>
      <c r="AG1686" s="1">
        <f t="shared" si="26"/>
        <v>2.5866666666666704E-2</v>
      </c>
    </row>
    <row r="1687" spans="1:33">
      <c r="A1687">
        <v>82782</v>
      </c>
      <c r="B1687">
        <v>1</v>
      </c>
      <c r="C1687">
        <v>53</v>
      </c>
      <c r="D1687">
        <v>2</v>
      </c>
      <c r="E1687">
        <v>1</v>
      </c>
      <c r="F1687">
        <v>2</v>
      </c>
      <c r="G1687">
        <v>1</v>
      </c>
      <c r="H1687">
        <v>3</v>
      </c>
      <c r="I1687">
        <v>5</v>
      </c>
      <c r="J1687">
        <v>52</v>
      </c>
      <c r="K1687">
        <v>1.34</v>
      </c>
      <c r="L1687">
        <v>179</v>
      </c>
      <c r="M1687">
        <v>4.63</v>
      </c>
      <c r="N1687">
        <v>59</v>
      </c>
      <c r="O1687" s="1">
        <v>1.5203846153846154</v>
      </c>
      <c r="P1687" s="2">
        <v>51.217584421392736</v>
      </c>
      <c r="Q1687" s="1">
        <v>1.3198377523974283</v>
      </c>
      <c r="R1687">
        <v>1</v>
      </c>
      <c r="S1687">
        <v>2</v>
      </c>
      <c r="U1687">
        <v>7</v>
      </c>
      <c r="V1687">
        <v>3</v>
      </c>
      <c r="W1687">
        <v>2</v>
      </c>
      <c r="X1687">
        <v>2</v>
      </c>
      <c r="Y1687">
        <v>2</v>
      </c>
      <c r="Z1687">
        <v>2</v>
      </c>
      <c r="AA1687">
        <v>4</v>
      </c>
      <c r="AB1687">
        <v>0</v>
      </c>
      <c r="AC1687">
        <v>1</v>
      </c>
      <c r="AD1687">
        <v>1</v>
      </c>
      <c r="AE1687">
        <v>2</v>
      </c>
      <c r="AG1687" s="1">
        <f t="shared" si="26"/>
        <v>0.18038461538461537</v>
      </c>
    </row>
    <row r="1688" spans="1:33">
      <c r="A1688">
        <v>82785</v>
      </c>
      <c r="B1688">
        <v>1</v>
      </c>
      <c r="C1688">
        <v>73</v>
      </c>
      <c r="D1688">
        <v>3</v>
      </c>
      <c r="E1688">
        <v>2</v>
      </c>
      <c r="G1688">
        <v>1</v>
      </c>
      <c r="H1688">
        <v>3</v>
      </c>
      <c r="I1688">
        <v>1</v>
      </c>
      <c r="J1688">
        <v>34</v>
      </c>
      <c r="K1688">
        <v>0.88</v>
      </c>
      <c r="L1688">
        <v>182</v>
      </c>
      <c r="M1688">
        <v>4.71</v>
      </c>
      <c r="N1688">
        <v>34</v>
      </c>
      <c r="O1688" s="1">
        <v>0.88</v>
      </c>
      <c r="P1688" s="2">
        <v>39.232196832241044</v>
      </c>
      <c r="Q1688" s="1">
        <v>1.0154215650697682</v>
      </c>
      <c r="R1688">
        <v>2</v>
      </c>
      <c r="S1688">
        <v>2</v>
      </c>
      <c r="U1688">
        <v>6</v>
      </c>
      <c r="V1688">
        <v>2</v>
      </c>
      <c r="W1688">
        <v>3</v>
      </c>
      <c r="X1688">
        <v>3</v>
      </c>
      <c r="Y1688">
        <v>3</v>
      </c>
      <c r="Z1688">
        <v>3</v>
      </c>
      <c r="AB1688">
        <v>0</v>
      </c>
      <c r="AC1688">
        <v>0</v>
      </c>
      <c r="AD1688">
        <v>2</v>
      </c>
      <c r="AE1688">
        <v>1</v>
      </c>
      <c r="AF1688">
        <v>2</v>
      </c>
      <c r="AG1688" s="1">
        <f t="shared" si="26"/>
        <v>0</v>
      </c>
    </row>
    <row r="1689" spans="1:33">
      <c r="A1689">
        <v>82788</v>
      </c>
      <c r="B1689">
        <v>1</v>
      </c>
      <c r="C1689">
        <v>43</v>
      </c>
      <c r="D1689">
        <v>6</v>
      </c>
      <c r="E1689">
        <v>2</v>
      </c>
      <c r="G1689">
        <v>2</v>
      </c>
      <c r="H1689">
        <v>5</v>
      </c>
      <c r="I1689">
        <v>1</v>
      </c>
      <c r="J1689">
        <v>50</v>
      </c>
      <c r="K1689">
        <v>1.29</v>
      </c>
      <c r="L1689">
        <v>195</v>
      </c>
      <c r="M1689">
        <v>5.04</v>
      </c>
      <c r="N1689">
        <v>51</v>
      </c>
      <c r="O1689" s="1">
        <v>1.3158000000000001</v>
      </c>
      <c r="P1689" s="2">
        <v>44.892389373850762</v>
      </c>
      <c r="Q1689" s="1">
        <v>1.1582236458453496</v>
      </c>
      <c r="R1689">
        <v>1</v>
      </c>
      <c r="S1689">
        <v>2</v>
      </c>
      <c r="U1689">
        <v>15</v>
      </c>
      <c r="V1689">
        <v>2</v>
      </c>
      <c r="W1689">
        <v>3</v>
      </c>
      <c r="X1689">
        <v>3</v>
      </c>
      <c r="Y1689">
        <v>3</v>
      </c>
      <c r="Z1689">
        <v>3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2</v>
      </c>
      <c r="AG1689" s="1">
        <f t="shared" si="26"/>
        <v>2.5800000000000045E-2</v>
      </c>
    </row>
    <row r="1690" spans="1:33">
      <c r="A1690">
        <v>82790</v>
      </c>
      <c r="B1690">
        <v>1</v>
      </c>
      <c r="C1690">
        <v>72</v>
      </c>
      <c r="D1690">
        <v>3</v>
      </c>
      <c r="E1690">
        <v>2</v>
      </c>
      <c r="G1690">
        <v>1</v>
      </c>
      <c r="H1690">
        <v>3</v>
      </c>
      <c r="I1690">
        <v>1</v>
      </c>
      <c r="J1690">
        <v>44</v>
      </c>
      <c r="K1690">
        <v>1.1399999999999999</v>
      </c>
      <c r="L1690">
        <v>193</v>
      </c>
      <c r="M1690">
        <v>4.99</v>
      </c>
      <c r="N1690">
        <v>53</v>
      </c>
      <c r="O1690" s="1">
        <v>1.3731818181818181</v>
      </c>
      <c r="P1690" s="2">
        <v>42.75714099164022</v>
      </c>
      <c r="Q1690" s="1">
        <v>1.1077986529652237</v>
      </c>
      <c r="R1690">
        <v>2</v>
      </c>
      <c r="S1690">
        <v>2</v>
      </c>
      <c r="U1690">
        <v>5</v>
      </c>
      <c r="V1690">
        <v>3</v>
      </c>
      <c r="W1690">
        <v>1</v>
      </c>
      <c r="AA1690">
        <v>3</v>
      </c>
      <c r="AB1690">
        <v>0</v>
      </c>
      <c r="AC1690">
        <v>1</v>
      </c>
      <c r="AD1690">
        <v>1</v>
      </c>
      <c r="AE1690">
        <v>1</v>
      </c>
      <c r="AF1690">
        <v>2</v>
      </c>
      <c r="AG1690" s="1">
        <f t="shared" si="26"/>
        <v>0.23318181818181816</v>
      </c>
    </row>
    <row r="1691" spans="1:33">
      <c r="A1691">
        <v>82802</v>
      </c>
      <c r="B1691">
        <v>1</v>
      </c>
      <c r="C1691">
        <v>76</v>
      </c>
      <c r="D1691">
        <v>3</v>
      </c>
      <c r="E1691">
        <v>2</v>
      </c>
      <c r="G1691">
        <v>1</v>
      </c>
      <c r="H1691">
        <v>5</v>
      </c>
      <c r="I1691">
        <v>1</v>
      </c>
      <c r="J1691">
        <v>77</v>
      </c>
      <c r="K1691">
        <v>1.99</v>
      </c>
      <c r="L1691">
        <v>146</v>
      </c>
      <c r="M1691">
        <v>3.78</v>
      </c>
      <c r="N1691">
        <v>72</v>
      </c>
      <c r="O1691" s="1">
        <v>1.8607792207792209</v>
      </c>
      <c r="P1691" s="2">
        <v>79.101574736864833</v>
      </c>
      <c r="Q1691" s="1">
        <v>2.0443134250176755</v>
      </c>
      <c r="R1691">
        <v>2</v>
      </c>
      <c r="S1691">
        <v>2</v>
      </c>
      <c r="V1691">
        <v>2</v>
      </c>
      <c r="W1691">
        <v>3</v>
      </c>
      <c r="X1691">
        <v>3</v>
      </c>
      <c r="Y1691">
        <v>3</v>
      </c>
      <c r="Z1691">
        <v>3</v>
      </c>
      <c r="AA1691">
        <v>0</v>
      </c>
      <c r="AB1691">
        <v>0</v>
      </c>
      <c r="AC1691">
        <v>1</v>
      </c>
      <c r="AD1691">
        <v>1</v>
      </c>
      <c r="AE1691">
        <v>1</v>
      </c>
      <c r="AF1691">
        <v>2</v>
      </c>
      <c r="AG1691" s="1">
        <f t="shared" si="26"/>
        <v>-0.12922077922077913</v>
      </c>
    </row>
    <row r="1692" spans="1:33">
      <c r="A1692">
        <v>82812</v>
      </c>
      <c r="B1692">
        <v>1</v>
      </c>
      <c r="C1692">
        <v>62</v>
      </c>
      <c r="D1692">
        <v>4</v>
      </c>
      <c r="E1692">
        <v>2</v>
      </c>
      <c r="G1692">
        <v>1</v>
      </c>
      <c r="H1692">
        <v>4</v>
      </c>
      <c r="I1692">
        <v>3</v>
      </c>
      <c r="J1692">
        <v>86</v>
      </c>
      <c r="K1692">
        <v>2.2200000000000002</v>
      </c>
      <c r="L1692">
        <v>195</v>
      </c>
      <c r="M1692">
        <v>5.04</v>
      </c>
      <c r="N1692">
        <v>93</v>
      </c>
      <c r="O1692" s="1">
        <v>2.4006976744186046</v>
      </c>
      <c r="P1692" s="2">
        <v>85.921518822391931</v>
      </c>
      <c r="Q1692" s="1">
        <v>2.2179740905315128</v>
      </c>
      <c r="R1692">
        <v>1</v>
      </c>
      <c r="S1692">
        <v>2</v>
      </c>
      <c r="U1692">
        <v>4</v>
      </c>
      <c r="V1692">
        <v>3</v>
      </c>
      <c r="W1692">
        <v>3</v>
      </c>
      <c r="X1692">
        <v>3</v>
      </c>
      <c r="Y1692">
        <v>3</v>
      </c>
      <c r="Z1692">
        <v>3</v>
      </c>
      <c r="AB1692">
        <v>0</v>
      </c>
      <c r="AC1692">
        <v>0</v>
      </c>
      <c r="AD1692">
        <v>1</v>
      </c>
      <c r="AE1692">
        <v>1</v>
      </c>
      <c r="AF1692">
        <v>2</v>
      </c>
      <c r="AG1692" s="1">
        <f t="shared" si="26"/>
        <v>0.1806976744186044</v>
      </c>
    </row>
    <row r="1693" spans="1:33">
      <c r="A1693">
        <v>82814</v>
      </c>
      <c r="B1693">
        <v>1</v>
      </c>
      <c r="C1693">
        <v>44</v>
      </c>
      <c r="D1693">
        <v>4</v>
      </c>
      <c r="E1693">
        <v>2</v>
      </c>
      <c r="G1693">
        <v>1</v>
      </c>
      <c r="H1693">
        <v>1</v>
      </c>
      <c r="I1693">
        <v>5</v>
      </c>
      <c r="J1693">
        <v>53</v>
      </c>
      <c r="K1693">
        <v>1.37</v>
      </c>
      <c r="L1693">
        <v>211</v>
      </c>
      <c r="M1693">
        <v>5.46</v>
      </c>
      <c r="N1693">
        <v>48</v>
      </c>
      <c r="O1693" s="1">
        <v>1.2407547169811322</v>
      </c>
      <c r="P1693" s="2">
        <v>58.856411567988168</v>
      </c>
      <c r="Q1693" s="1">
        <v>1.5213827141159206</v>
      </c>
      <c r="R1693">
        <v>2</v>
      </c>
      <c r="S1693">
        <v>1</v>
      </c>
      <c r="T1693">
        <v>2</v>
      </c>
      <c r="U1693">
        <v>12</v>
      </c>
      <c r="V1693">
        <v>5</v>
      </c>
      <c r="W1693">
        <v>1</v>
      </c>
      <c r="X1693">
        <v>3</v>
      </c>
      <c r="Y1693">
        <v>3</v>
      </c>
      <c r="Z1693">
        <v>3</v>
      </c>
      <c r="AA1693">
        <v>2</v>
      </c>
      <c r="AB1693">
        <v>2</v>
      </c>
      <c r="AC1693">
        <v>0</v>
      </c>
      <c r="AD1693">
        <v>1</v>
      </c>
      <c r="AE1693">
        <v>1</v>
      </c>
      <c r="AF1693">
        <v>2</v>
      </c>
      <c r="AG1693" s="1">
        <f t="shared" si="26"/>
        <v>-0.12924528301886795</v>
      </c>
    </row>
    <row r="1694" spans="1:33">
      <c r="A1694">
        <v>82816</v>
      </c>
      <c r="B1694">
        <v>1</v>
      </c>
      <c r="C1694">
        <v>66</v>
      </c>
      <c r="D1694">
        <v>4</v>
      </c>
      <c r="E1694">
        <v>1</v>
      </c>
      <c r="F1694">
        <v>1</v>
      </c>
      <c r="G1694">
        <v>1</v>
      </c>
      <c r="H1694">
        <v>3</v>
      </c>
      <c r="I1694">
        <v>1</v>
      </c>
      <c r="J1694">
        <v>49</v>
      </c>
      <c r="K1694">
        <v>1.27</v>
      </c>
      <c r="L1694">
        <v>171</v>
      </c>
      <c r="M1694">
        <v>4.42</v>
      </c>
      <c r="N1694">
        <v>51</v>
      </c>
      <c r="O1694" s="1">
        <v>1.3218367346938775</v>
      </c>
      <c r="P1694" s="2">
        <v>54.267187996113492</v>
      </c>
      <c r="Q1694" s="1">
        <v>1.4065169133686557</v>
      </c>
      <c r="R1694">
        <v>1</v>
      </c>
      <c r="S1694">
        <v>2</v>
      </c>
      <c r="U1694">
        <v>14</v>
      </c>
      <c r="V1694">
        <v>3</v>
      </c>
      <c r="W1694">
        <v>3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1</v>
      </c>
      <c r="AE1694">
        <v>1</v>
      </c>
      <c r="AF1694">
        <v>2</v>
      </c>
      <c r="AG1694" s="1">
        <f t="shared" si="26"/>
        <v>5.1836734693877506E-2</v>
      </c>
    </row>
    <row r="1695" spans="1:33">
      <c r="A1695">
        <v>82820</v>
      </c>
      <c r="B1695">
        <v>1</v>
      </c>
      <c r="C1695">
        <v>78</v>
      </c>
      <c r="D1695">
        <v>3</v>
      </c>
      <c r="E1695">
        <v>2</v>
      </c>
      <c r="G1695">
        <v>1</v>
      </c>
      <c r="H1695">
        <v>4</v>
      </c>
      <c r="I1695">
        <v>1</v>
      </c>
      <c r="J1695">
        <v>51</v>
      </c>
      <c r="K1695">
        <v>1.32</v>
      </c>
      <c r="L1695">
        <v>173</v>
      </c>
      <c r="M1695">
        <v>4.47</v>
      </c>
      <c r="N1695">
        <v>51</v>
      </c>
      <c r="O1695" s="1">
        <v>1.32</v>
      </c>
      <c r="P1695" s="2">
        <v>52.754186914451971</v>
      </c>
      <c r="Q1695" s="1">
        <v>1.3654024848446393</v>
      </c>
      <c r="R1695">
        <v>1</v>
      </c>
      <c r="S1695">
        <v>2</v>
      </c>
      <c r="U1695">
        <v>8</v>
      </c>
      <c r="V1695">
        <v>2</v>
      </c>
      <c r="W1695">
        <v>3</v>
      </c>
      <c r="X1695">
        <v>3</v>
      </c>
      <c r="Y1695">
        <v>3</v>
      </c>
      <c r="Z1695">
        <v>3</v>
      </c>
      <c r="AA1695">
        <v>1</v>
      </c>
      <c r="AB1695">
        <v>0</v>
      </c>
      <c r="AC1695">
        <v>0</v>
      </c>
      <c r="AD1695">
        <v>1</v>
      </c>
      <c r="AE1695">
        <v>1</v>
      </c>
      <c r="AF1695">
        <v>2</v>
      </c>
      <c r="AG1695" s="1">
        <f t="shared" si="26"/>
        <v>0</v>
      </c>
    </row>
    <row r="1696" spans="1:33">
      <c r="A1696">
        <v>82822</v>
      </c>
      <c r="B1696">
        <v>1</v>
      </c>
      <c r="C1696">
        <v>56</v>
      </c>
      <c r="D1696">
        <v>4</v>
      </c>
      <c r="E1696">
        <v>2</v>
      </c>
      <c r="G1696">
        <v>1</v>
      </c>
      <c r="H1696">
        <v>5</v>
      </c>
      <c r="I1696">
        <v>1</v>
      </c>
      <c r="J1696">
        <v>47</v>
      </c>
      <c r="K1696">
        <v>1.22</v>
      </c>
      <c r="L1696">
        <v>277</v>
      </c>
      <c r="M1696">
        <v>7.16</v>
      </c>
      <c r="N1696">
        <v>51</v>
      </c>
      <c r="O1696" s="1">
        <v>1.3238297872340425</v>
      </c>
      <c r="P1696" s="2">
        <v>44.274129257062683</v>
      </c>
      <c r="Q1696" s="1">
        <v>1.1492433551833292</v>
      </c>
      <c r="R1696">
        <v>1</v>
      </c>
      <c r="S1696">
        <v>2</v>
      </c>
      <c r="U1696">
        <v>6</v>
      </c>
      <c r="V1696">
        <v>1</v>
      </c>
      <c r="W1696">
        <v>3</v>
      </c>
      <c r="X1696">
        <v>3</v>
      </c>
      <c r="Y1696">
        <v>3</v>
      </c>
      <c r="Z1696">
        <v>3</v>
      </c>
      <c r="AA1696">
        <v>0</v>
      </c>
      <c r="AB1696">
        <v>1</v>
      </c>
      <c r="AC1696">
        <v>0</v>
      </c>
      <c r="AD1696">
        <v>1</v>
      </c>
      <c r="AE1696">
        <v>1</v>
      </c>
      <c r="AF1696">
        <v>2</v>
      </c>
      <c r="AG1696" s="1">
        <f t="shared" si="26"/>
        <v>0.10382978723404257</v>
      </c>
    </row>
    <row r="1697" spans="1:33">
      <c r="A1697">
        <v>82826</v>
      </c>
      <c r="B1697">
        <v>1</v>
      </c>
      <c r="C1697">
        <v>64</v>
      </c>
      <c r="D1697">
        <v>6</v>
      </c>
      <c r="E1697">
        <v>1</v>
      </c>
      <c r="F1697">
        <v>1</v>
      </c>
      <c r="G1697">
        <v>2</v>
      </c>
      <c r="H1697">
        <v>5</v>
      </c>
      <c r="I1697">
        <v>1</v>
      </c>
      <c r="J1697">
        <v>35</v>
      </c>
      <c r="K1697">
        <v>0.91</v>
      </c>
      <c r="L1697">
        <v>235</v>
      </c>
      <c r="M1697">
        <v>6.08</v>
      </c>
      <c r="N1697">
        <v>37</v>
      </c>
      <c r="O1697" s="1">
        <v>0.96200000000000008</v>
      </c>
      <c r="P1697" s="2">
        <v>36.504291635687025</v>
      </c>
      <c r="Q1697" s="1">
        <v>0.94911158252786265</v>
      </c>
      <c r="R1697">
        <v>1</v>
      </c>
      <c r="S1697">
        <v>2</v>
      </c>
      <c r="U1697">
        <v>15</v>
      </c>
      <c r="V1697">
        <v>2</v>
      </c>
      <c r="W1697">
        <v>3</v>
      </c>
      <c r="X1697">
        <v>2</v>
      </c>
      <c r="Y1697">
        <v>2</v>
      </c>
      <c r="Z1697">
        <v>3</v>
      </c>
      <c r="AA1697">
        <v>0</v>
      </c>
      <c r="AB1697">
        <v>0</v>
      </c>
      <c r="AC1697">
        <v>0</v>
      </c>
      <c r="AD1697">
        <v>1</v>
      </c>
      <c r="AE1697">
        <v>2</v>
      </c>
      <c r="AG1697" s="1">
        <f t="shared" si="26"/>
        <v>5.2000000000000046E-2</v>
      </c>
    </row>
    <row r="1698" spans="1:33">
      <c r="A1698">
        <v>82829</v>
      </c>
      <c r="B1698">
        <v>1</v>
      </c>
      <c r="C1698">
        <v>63</v>
      </c>
      <c r="D1698">
        <v>3</v>
      </c>
      <c r="E1698">
        <v>2</v>
      </c>
      <c r="G1698">
        <v>1</v>
      </c>
      <c r="H1698">
        <v>2</v>
      </c>
      <c r="I1698">
        <v>1</v>
      </c>
      <c r="J1698">
        <v>33</v>
      </c>
      <c r="K1698">
        <v>0.85</v>
      </c>
      <c r="L1698">
        <v>200</v>
      </c>
      <c r="M1698">
        <v>5.17</v>
      </c>
      <c r="N1698">
        <v>32</v>
      </c>
      <c r="O1698" s="1">
        <v>0.82424242424242422</v>
      </c>
      <c r="P1698" s="2">
        <v>33.462537755840607</v>
      </c>
      <c r="Q1698" s="1">
        <v>0.86191385128680342</v>
      </c>
      <c r="R1698">
        <v>2</v>
      </c>
      <c r="S1698">
        <v>2</v>
      </c>
      <c r="U1698">
        <v>5</v>
      </c>
      <c r="V1698">
        <v>3</v>
      </c>
      <c r="W1698">
        <v>3</v>
      </c>
      <c r="X1698">
        <v>3</v>
      </c>
      <c r="Y1698">
        <v>3</v>
      </c>
      <c r="Z1698">
        <v>3</v>
      </c>
      <c r="AA1698">
        <v>0</v>
      </c>
      <c r="AB1698">
        <v>0</v>
      </c>
      <c r="AC1698">
        <v>3</v>
      </c>
      <c r="AD1698">
        <v>1</v>
      </c>
      <c r="AE1698">
        <v>1</v>
      </c>
      <c r="AF1698">
        <v>2</v>
      </c>
      <c r="AG1698" s="1">
        <f t="shared" si="26"/>
        <v>-2.5757575757575757E-2</v>
      </c>
    </row>
    <row r="1699" spans="1:33">
      <c r="A1699">
        <v>82840</v>
      </c>
      <c r="B1699">
        <v>1</v>
      </c>
      <c r="C1699">
        <v>59</v>
      </c>
      <c r="D1699">
        <v>3</v>
      </c>
      <c r="E1699">
        <v>2</v>
      </c>
      <c r="G1699">
        <v>1</v>
      </c>
      <c r="H1699">
        <v>3</v>
      </c>
      <c r="I1699">
        <v>3</v>
      </c>
      <c r="J1699">
        <v>30</v>
      </c>
      <c r="K1699">
        <v>0.78</v>
      </c>
      <c r="L1699">
        <v>219</v>
      </c>
      <c r="M1699">
        <v>5.66</v>
      </c>
      <c r="N1699">
        <v>29</v>
      </c>
      <c r="O1699" s="1">
        <v>0.754</v>
      </c>
      <c r="P1699" s="2">
        <v>36.305353139168467</v>
      </c>
      <c r="Q1699" s="1">
        <v>0.94393918161838009</v>
      </c>
      <c r="R1699">
        <v>2</v>
      </c>
      <c r="S1699">
        <v>2</v>
      </c>
      <c r="U1699">
        <v>14</v>
      </c>
      <c r="V1699">
        <v>4</v>
      </c>
      <c r="W1699">
        <v>3</v>
      </c>
      <c r="X1699">
        <v>3</v>
      </c>
      <c r="Y1699">
        <v>3</v>
      </c>
      <c r="Z1699">
        <v>3</v>
      </c>
      <c r="AA1699">
        <v>0</v>
      </c>
      <c r="AB1699">
        <v>0</v>
      </c>
      <c r="AC1699">
        <v>0</v>
      </c>
      <c r="AD1699">
        <v>1</v>
      </c>
      <c r="AE1699">
        <v>1</v>
      </c>
      <c r="AF1699">
        <v>2</v>
      </c>
      <c r="AG1699" s="1">
        <f t="shared" si="26"/>
        <v>-2.6000000000000023E-2</v>
      </c>
    </row>
    <row r="1700" spans="1:33">
      <c r="A1700">
        <v>82841</v>
      </c>
      <c r="B1700">
        <v>1</v>
      </c>
      <c r="C1700">
        <v>45</v>
      </c>
      <c r="D1700">
        <v>6</v>
      </c>
      <c r="E1700">
        <v>2</v>
      </c>
      <c r="G1700">
        <v>1</v>
      </c>
      <c r="H1700">
        <v>4</v>
      </c>
      <c r="I1700">
        <v>1</v>
      </c>
      <c r="J1700">
        <v>34</v>
      </c>
      <c r="K1700">
        <v>0.88</v>
      </c>
      <c r="L1700">
        <v>207</v>
      </c>
      <c r="M1700">
        <v>5.35</v>
      </c>
      <c r="N1700">
        <v>41</v>
      </c>
      <c r="O1700" s="1">
        <v>1.0611764705882352</v>
      </c>
      <c r="P1700" s="2">
        <v>30.133039160883122</v>
      </c>
      <c r="Q1700" s="1">
        <v>0.7799139547522691</v>
      </c>
      <c r="R1700">
        <v>2</v>
      </c>
      <c r="S1700">
        <v>2</v>
      </c>
      <c r="U1700">
        <v>9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>
        <v>5</v>
      </c>
      <c r="AC1700">
        <v>7</v>
      </c>
      <c r="AD1700">
        <v>1</v>
      </c>
      <c r="AE1700">
        <v>1</v>
      </c>
      <c r="AF1700">
        <v>2</v>
      </c>
      <c r="AG1700" s="1">
        <f t="shared" si="26"/>
        <v>0.18117647058823516</v>
      </c>
    </row>
    <row r="1701" spans="1:33">
      <c r="A1701">
        <v>82844</v>
      </c>
      <c r="B1701">
        <v>1</v>
      </c>
      <c r="C1701">
        <v>58</v>
      </c>
      <c r="D1701">
        <v>3</v>
      </c>
      <c r="E1701">
        <v>2</v>
      </c>
      <c r="G1701">
        <v>1</v>
      </c>
      <c r="H1701">
        <v>5</v>
      </c>
      <c r="I1701">
        <v>1</v>
      </c>
      <c r="J1701">
        <v>60</v>
      </c>
      <c r="K1701">
        <v>1.55</v>
      </c>
      <c r="L1701">
        <v>188</v>
      </c>
      <c r="M1701">
        <v>4.8600000000000003</v>
      </c>
      <c r="N1701">
        <v>59</v>
      </c>
      <c r="O1701" s="1">
        <v>1.5241666666666667</v>
      </c>
      <c r="P1701" s="2">
        <v>57.13603929810381</v>
      </c>
      <c r="Q1701" s="1">
        <v>1.4760143485343484</v>
      </c>
      <c r="R1701">
        <v>2</v>
      </c>
      <c r="S1701">
        <v>1</v>
      </c>
      <c r="T1701">
        <v>2</v>
      </c>
      <c r="U1701">
        <v>14</v>
      </c>
      <c r="V1701">
        <v>3</v>
      </c>
      <c r="W1701">
        <v>3</v>
      </c>
      <c r="X1701">
        <v>3</v>
      </c>
      <c r="Y1701">
        <v>3</v>
      </c>
      <c r="Z1701">
        <v>3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2</v>
      </c>
      <c r="AG1701" s="1">
        <f t="shared" si="26"/>
        <v>-2.5833333333333375E-2</v>
      </c>
    </row>
    <row r="1702" spans="1:33">
      <c r="A1702">
        <v>82845</v>
      </c>
      <c r="B1702">
        <v>1</v>
      </c>
      <c r="C1702">
        <v>64</v>
      </c>
      <c r="D1702">
        <v>6</v>
      </c>
      <c r="E1702">
        <v>2</v>
      </c>
      <c r="G1702">
        <v>2</v>
      </c>
      <c r="H1702">
        <v>5</v>
      </c>
      <c r="I1702">
        <v>1</v>
      </c>
      <c r="J1702">
        <v>78</v>
      </c>
      <c r="K1702">
        <v>2.02</v>
      </c>
      <c r="L1702">
        <v>204</v>
      </c>
      <c r="M1702">
        <v>5.28</v>
      </c>
      <c r="N1702">
        <v>84</v>
      </c>
      <c r="O1702" s="1">
        <v>2.1753846153846155</v>
      </c>
      <c r="P1702" s="2">
        <v>76.562186794642614</v>
      </c>
      <c r="Q1702" s="1">
        <v>1.9827643246817701</v>
      </c>
      <c r="R1702">
        <v>1</v>
      </c>
      <c r="S1702">
        <v>2</v>
      </c>
      <c r="U1702">
        <v>15</v>
      </c>
      <c r="V1702">
        <v>2</v>
      </c>
      <c r="W1702">
        <v>0</v>
      </c>
      <c r="AA1702">
        <v>0</v>
      </c>
      <c r="AB1702">
        <v>1</v>
      </c>
      <c r="AC1702">
        <v>0</v>
      </c>
      <c r="AD1702">
        <v>1</v>
      </c>
      <c r="AE1702">
        <v>1</v>
      </c>
      <c r="AF1702">
        <v>2</v>
      </c>
      <c r="AG1702" s="1">
        <f t="shared" si="26"/>
        <v>0.15538461538461545</v>
      </c>
    </row>
    <row r="1703" spans="1:33">
      <c r="A1703">
        <v>82849</v>
      </c>
      <c r="B1703">
        <v>1</v>
      </c>
      <c r="C1703">
        <v>80</v>
      </c>
      <c r="D1703">
        <v>3</v>
      </c>
      <c r="E1703">
        <v>1</v>
      </c>
      <c r="F1703">
        <v>2</v>
      </c>
      <c r="G1703">
        <v>1</v>
      </c>
      <c r="H1703">
        <v>3</v>
      </c>
      <c r="I1703">
        <v>5</v>
      </c>
      <c r="J1703">
        <v>27</v>
      </c>
      <c r="K1703">
        <v>0.7</v>
      </c>
      <c r="L1703">
        <v>118</v>
      </c>
      <c r="M1703">
        <v>3.05</v>
      </c>
      <c r="N1703">
        <v>27</v>
      </c>
      <c r="O1703" s="1">
        <v>0.7</v>
      </c>
      <c r="P1703" s="2">
        <v>25.728586424747771</v>
      </c>
      <c r="Q1703" s="1">
        <v>0.66703742582679404</v>
      </c>
      <c r="R1703">
        <v>2</v>
      </c>
      <c r="S1703">
        <v>2</v>
      </c>
      <c r="U1703">
        <v>8</v>
      </c>
      <c r="V1703">
        <v>4</v>
      </c>
      <c r="W1703">
        <v>1</v>
      </c>
      <c r="X1703">
        <v>3</v>
      </c>
      <c r="Y1703">
        <v>3</v>
      </c>
      <c r="Z1703">
        <v>3</v>
      </c>
      <c r="AB1703">
        <v>0</v>
      </c>
      <c r="AC1703">
        <v>0</v>
      </c>
      <c r="AD1703">
        <v>1</v>
      </c>
      <c r="AE1703">
        <v>1</v>
      </c>
      <c r="AF1703">
        <v>2</v>
      </c>
      <c r="AG1703" s="1">
        <f t="shared" si="26"/>
        <v>0</v>
      </c>
    </row>
    <row r="1704" spans="1:33">
      <c r="A1704">
        <v>82850</v>
      </c>
      <c r="B1704">
        <v>1</v>
      </c>
      <c r="C1704">
        <v>30</v>
      </c>
      <c r="D1704">
        <v>3</v>
      </c>
      <c r="E1704">
        <v>2</v>
      </c>
      <c r="G1704">
        <v>1</v>
      </c>
      <c r="H1704">
        <v>3</v>
      </c>
      <c r="I1704">
        <v>5</v>
      </c>
      <c r="J1704">
        <v>32</v>
      </c>
      <c r="K1704">
        <v>0.83</v>
      </c>
      <c r="L1704">
        <v>213</v>
      </c>
      <c r="M1704">
        <v>5.51</v>
      </c>
      <c r="N1704">
        <v>37</v>
      </c>
      <c r="O1704" s="1">
        <v>0.95968749999999992</v>
      </c>
      <c r="P1704" s="2">
        <v>32.368334802613234</v>
      </c>
      <c r="Q1704" s="1">
        <v>0.83955368394278074</v>
      </c>
      <c r="R1704">
        <v>2</v>
      </c>
      <c r="U1704">
        <v>8</v>
      </c>
      <c r="V1704">
        <v>3</v>
      </c>
      <c r="W1704">
        <v>0</v>
      </c>
      <c r="AA1704">
        <v>1</v>
      </c>
      <c r="AB1704">
        <v>0</v>
      </c>
      <c r="AC1704">
        <v>9</v>
      </c>
      <c r="AD1704">
        <v>1</v>
      </c>
      <c r="AE1704">
        <v>1</v>
      </c>
      <c r="AF1704">
        <v>2</v>
      </c>
      <c r="AG1704" s="1">
        <f t="shared" si="26"/>
        <v>0.12968749999999996</v>
      </c>
    </row>
    <row r="1705" spans="1:33">
      <c r="A1705">
        <v>82854</v>
      </c>
      <c r="B1705">
        <v>1</v>
      </c>
      <c r="C1705">
        <v>68</v>
      </c>
      <c r="D1705">
        <v>1</v>
      </c>
      <c r="E1705">
        <v>2</v>
      </c>
      <c r="G1705">
        <v>1</v>
      </c>
      <c r="H1705">
        <v>2</v>
      </c>
      <c r="I1705">
        <v>3</v>
      </c>
      <c r="J1705">
        <v>56</v>
      </c>
      <c r="K1705">
        <v>1.45</v>
      </c>
      <c r="L1705">
        <v>170</v>
      </c>
      <c r="M1705">
        <v>4.4000000000000004</v>
      </c>
      <c r="N1705">
        <v>63</v>
      </c>
      <c r="O1705" s="1">
        <v>1.6312499999999999</v>
      </c>
      <c r="P1705" s="2">
        <v>56.567666909177994</v>
      </c>
      <c r="Q1705" s="1">
        <v>1.464698518184073</v>
      </c>
      <c r="R1705">
        <v>1</v>
      </c>
      <c r="S1705">
        <v>1</v>
      </c>
      <c r="T1705">
        <v>2</v>
      </c>
      <c r="U1705">
        <v>3</v>
      </c>
      <c r="V1705">
        <v>1</v>
      </c>
      <c r="W1705">
        <v>2</v>
      </c>
      <c r="X1705">
        <v>3</v>
      </c>
      <c r="Y1705">
        <v>3</v>
      </c>
      <c r="Z1705">
        <v>3</v>
      </c>
      <c r="AA1705">
        <v>3</v>
      </c>
      <c r="AB1705">
        <v>0</v>
      </c>
      <c r="AC1705">
        <v>0</v>
      </c>
      <c r="AD1705">
        <v>1</v>
      </c>
      <c r="AE1705">
        <v>1</v>
      </c>
      <c r="AF1705">
        <v>2</v>
      </c>
      <c r="AG1705" s="1">
        <f t="shared" si="26"/>
        <v>0.18124999999999991</v>
      </c>
    </row>
    <row r="1706" spans="1:33">
      <c r="A1706">
        <v>82855</v>
      </c>
      <c r="B1706">
        <v>1</v>
      </c>
      <c r="C1706">
        <v>80</v>
      </c>
      <c r="D1706">
        <v>3</v>
      </c>
      <c r="E1706">
        <v>1</v>
      </c>
      <c r="F1706">
        <v>2</v>
      </c>
      <c r="G1706">
        <v>1</v>
      </c>
      <c r="H1706">
        <v>3</v>
      </c>
      <c r="I1706">
        <v>1</v>
      </c>
      <c r="J1706">
        <v>50</v>
      </c>
      <c r="K1706">
        <v>1.29</v>
      </c>
      <c r="L1706">
        <v>140</v>
      </c>
      <c r="M1706">
        <v>3.62</v>
      </c>
      <c r="N1706">
        <v>57</v>
      </c>
      <c r="O1706" s="1">
        <v>1.4706000000000001</v>
      </c>
      <c r="P1706" s="2">
        <v>51.367570160250892</v>
      </c>
      <c r="Q1706" s="1">
        <v>1.3252833101344732</v>
      </c>
      <c r="R1706">
        <v>1</v>
      </c>
      <c r="S1706">
        <v>2</v>
      </c>
      <c r="U1706">
        <v>10</v>
      </c>
      <c r="V1706">
        <v>3</v>
      </c>
      <c r="W1706">
        <v>3</v>
      </c>
      <c r="X1706">
        <v>3</v>
      </c>
      <c r="Y1706">
        <v>3</v>
      </c>
      <c r="Z1706">
        <v>3</v>
      </c>
      <c r="AA1706">
        <v>0</v>
      </c>
      <c r="AB1706">
        <v>0</v>
      </c>
      <c r="AC1706">
        <v>0</v>
      </c>
      <c r="AD1706">
        <v>2</v>
      </c>
      <c r="AE1706">
        <v>1</v>
      </c>
      <c r="AF1706">
        <v>2</v>
      </c>
      <c r="AG1706" s="1">
        <f t="shared" si="26"/>
        <v>0.18060000000000009</v>
      </c>
    </row>
    <row r="1707" spans="1:33">
      <c r="A1707">
        <v>82856</v>
      </c>
      <c r="B1707">
        <v>1</v>
      </c>
      <c r="C1707">
        <v>44</v>
      </c>
      <c r="D1707">
        <v>7</v>
      </c>
      <c r="E1707">
        <v>2</v>
      </c>
      <c r="G1707">
        <v>1</v>
      </c>
      <c r="H1707">
        <v>3</v>
      </c>
      <c r="I1707">
        <v>1</v>
      </c>
      <c r="J1707">
        <v>40</v>
      </c>
      <c r="K1707">
        <v>1.03</v>
      </c>
      <c r="L1707">
        <v>130</v>
      </c>
      <c r="M1707">
        <v>3.36</v>
      </c>
      <c r="N1707">
        <v>38</v>
      </c>
      <c r="O1707" s="1">
        <v>0.97850000000000004</v>
      </c>
      <c r="P1707" s="2">
        <v>44.553045637020119</v>
      </c>
      <c r="Q1707" s="1">
        <v>1.1472409251532683</v>
      </c>
      <c r="R1707">
        <v>2</v>
      </c>
      <c r="S1707">
        <v>1</v>
      </c>
      <c r="T1707">
        <v>1</v>
      </c>
      <c r="U1707">
        <v>6</v>
      </c>
      <c r="V1707">
        <v>4</v>
      </c>
      <c r="W1707">
        <v>3</v>
      </c>
      <c r="X1707">
        <v>3</v>
      </c>
      <c r="Y1707">
        <v>2</v>
      </c>
      <c r="Z1707">
        <v>2</v>
      </c>
      <c r="AA1707">
        <v>6</v>
      </c>
      <c r="AB1707">
        <v>0</v>
      </c>
      <c r="AC1707">
        <v>0</v>
      </c>
      <c r="AD1707">
        <v>1</v>
      </c>
      <c r="AE1707">
        <v>1</v>
      </c>
      <c r="AF1707">
        <v>2</v>
      </c>
      <c r="AG1707" s="1">
        <f t="shared" si="26"/>
        <v>-5.149999999999999E-2</v>
      </c>
    </row>
    <row r="1708" spans="1:33">
      <c r="A1708">
        <v>82860</v>
      </c>
      <c r="B1708">
        <v>1</v>
      </c>
      <c r="C1708">
        <v>48</v>
      </c>
      <c r="D1708">
        <v>3</v>
      </c>
      <c r="E1708">
        <v>2</v>
      </c>
      <c r="G1708">
        <v>1</v>
      </c>
      <c r="H1708">
        <v>5</v>
      </c>
      <c r="I1708">
        <v>1</v>
      </c>
      <c r="J1708">
        <v>41</v>
      </c>
      <c r="K1708">
        <v>1.06</v>
      </c>
      <c r="L1708">
        <v>158</v>
      </c>
      <c r="M1708">
        <v>4.09</v>
      </c>
      <c r="N1708">
        <v>41</v>
      </c>
      <c r="O1708" s="1">
        <v>1.06</v>
      </c>
      <c r="P1708" s="2">
        <v>52.291712964881455</v>
      </c>
      <c r="Q1708" s="1">
        <v>1.3519320912871793</v>
      </c>
      <c r="R1708">
        <v>2</v>
      </c>
      <c r="S1708">
        <v>2</v>
      </c>
      <c r="U1708">
        <v>15</v>
      </c>
      <c r="V1708">
        <v>3</v>
      </c>
      <c r="W1708">
        <v>2</v>
      </c>
      <c r="AA1708">
        <v>2</v>
      </c>
      <c r="AB1708">
        <v>6</v>
      </c>
      <c r="AC1708">
        <v>0</v>
      </c>
      <c r="AD1708">
        <v>1</v>
      </c>
      <c r="AE1708">
        <v>1</v>
      </c>
      <c r="AF1708">
        <v>2</v>
      </c>
      <c r="AG1708" s="1">
        <f t="shared" si="26"/>
        <v>0</v>
      </c>
    </row>
    <row r="1709" spans="1:33">
      <c r="A1709">
        <v>82864</v>
      </c>
      <c r="B1709">
        <v>1</v>
      </c>
      <c r="C1709">
        <v>31</v>
      </c>
      <c r="D1709">
        <v>3</v>
      </c>
      <c r="E1709">
        <v>2</v>
      </c>
      <c r="G1709">
        <v>1</v>
      </c>
      <c r="H1709">
        <v>3</v>
      </c>
      <c r="I1709">
        <v>6</v>
      </c>
      <c r="J1709">
        <v>50</v>
      </c>
      <c r="K1709">
        <v>1.29</v>
      </c>
      <c r="L1709">
        <v>182</v>
      </c>
      <c r="M1709">
        <v>4.71</v>
      </c>
      <c r="N1709">
        <v>46</v>
      </c>
      <c r="O1709" s="1">
        <v>1.1868000000000001</v>
      </c>
      <c r="P1709" s="2">
        <v>50.505677891965696</v>
      </c>
      <c r="Q1709" s="1">
        <v>1.3030464896127152</v>
      </c>
      <c r="R1709">
        <v>2</v>
      </c>
      <c r="V1709">
        <v>4</v>
      </c>
      <c r="W1709">
        <v>1</v>
      </c>
      <c r="X1709">
        <v>3</v>
      </c>
      <c r="Y1709">
        <v>3</v>
      </c>
      <c r="Z1709">
        <v>2</v>
      </c>
      <c r="AA1709">
        <v>2</v>
      </c>
      <c r="AB1709">
        <v>2</v>
      </c>
      <c r="AC1709">
        <v>7</v>
      </c>
      <c r="AD1709">
        <v>1</v>
      </c>
      <c r="AE1709">
        <v>1</v>
      </c>
      <c r="AF1709">
        <v>2</v>
      </c>
      <c r="AG1709" s="1">
        <f t="shared" si="26"/>
        <v>-0.10319999999999996</v>
      </c>
    </row>
    <row r="1710" spans="1:33">
      <c r="A1710">
        <v>82868</v>
      </c>
      <c r="B1710">
        <v>1</v>
      </c>
      <c r="C1710">
        <v>78</v>
      </c>
      <c r="D1710">
        <v>3</v>
      </c>
      <c r="E1710">
        <v>1</v>
      </c>
      <c r="F1710">
        <v>2</v>
      </c>
      <c r="G1710">
        <v>1</v>
      </c>
      <c r="H1710">
        <v>5</v>
      </c>
      <c r="I1710">
        <v>2</v>
      </c>
      <c r="J1710">
        <v>29</v>
      </c>
      <c r="K1710">
        <v>0.75</v>
      </c>
      <c r="L1710">
        <v>117</v>
      </c>
      <c r="M1710">
        <v>3.03</v>
      </c>
      <c r="N1710">
        <v>24</v>
      </c>
      <c r="O1710" s="1">
        <v>0.62068965517241381</v>
      </c>
      <c r="P1710" s="2">
        <v>31.844810491194671</v>
      </c>
      <c r="Q1710" s="1">
        <v>0.82357268511710369</v>
      </c>
      <c r="R1710">
        <v>2</v>
      </c>
      <c r="S1710">
        <v>2</v>
      </c>
      <c r="U1710">
        <v>3</v>
      </c>
      <c r="V1710">
        <v>3</v>
      </c>
      <c r="W1710">
        <v>2</v>
      </c>
      <c r="X1710">
        <v>3</v>
      </c>
      <c r="Y1710">
        <v>3</v>
      </c>
      <c r="Z1710">
        <v>1</v>
      </c>
      <c r="AA1710">
        <v>0</v>
      </c>
      <c r="AB1710">
        <v>2</v>
      </c>
      <c r="AC1710">
        <v>4</v>
      </c>
      <c r="AD1710">
        <v>1</v>
      </c>
      <c r="AE1710">
        <v>1</v>
      </c>
      <c r="AF1710">
        <v>2</v>
      </c>
      <c r="AG1710" s="1">
        <f t="shared" si="26"/>
        <v>-0.12931034482758619</v>
      </c>
    </row>
    <row r="1711" spans="1:33">
      <c r="A1711">
        <v>82876</v>
      </c>
      <c r="B1711">
        <v>1</v>
      </c>
      <c r="C1711">
        <v>80</v>
      </c>
      <c r="D1711">
        <v>6</v>
      </c>
      <c r="E1711">
        <v>1</v>
      </c>
      <c r="F1711">
        <v>1</v>
      </c>
      <c r="G1711">
        <v>2</v>
      </c>
      <c r="H1711">
        <v>3</v>
      </c>
      <c r="I1711">
        <v>1</v>
      </c>
      <c r="J1711">
        <v>46</v>
      </c>
      <c r="K1711">
        <v>1.19</v>
      </c>
      <c r="L1711">
        <v>199</v>
      </c>
      <c r="M1711">
        <v>5.15</v>
      </c>
      <c r="N1711">
        <v>47</v>
      </c>
      <c r="O1711" s="1">
        <v>1.2158695652173912</v>
      </c>
      <c r="P1711" s="2">
        <v>53.76144373314537</v>
      </c>
      <c r="Q1711" s="1">
        <v>1.3907851748357172</v>
      </c>
      <c r="R1711">
        <v>1</v>
      </c>
      <c r="S1711">
        <v>2</v>
      </c>
      <c r="U1711">
        <v>7</v>
      </c>
      <c r="V1711">
        <v>3</v>
      </c>
      <c r="W1711">
        <v>3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2</v>
      </c>
      <c r="AG1711" s="1">
        <f t="shared" si="26"/>
        <v>2.5869565217391255E-2</v>
      </c>
    </row>
    <row r="1712" spans="1:33">
      <c r="A1712">
        <v>82881</v>
      </c>
      <c r="B1712">
        <v>1</v>
      </c>
      <c r="C1712">
        <v>70</v>
      </c>
      <c r="D1712">
        <v>3</v>
      </c>
      <c r="E1712">
        <v>2</v>
      </c>
      <c r="G1712">
        <v>1</v>
      </c>
      <c r="H1712">
        <v>5</v>
      </c>
      <c r="I1712">
        <v>1</v>
      </c>
      <c r="J1712">
        <v>37</v>
      </c>
      <c r="K1712">
        <v>0.96</v>
      </c>
      <c r="L1712">
        <v>153</v>
      </c>
      <c r="M1712">
        <v>3.96</v>
      </c>
      <c r="N1712">
        <v>46</v>
      </c>
      <c r="O1712" s="1">
        <v>1.1935135135135133</v>
      </c>
      <c r="P1712" s="2">
        <v>36.241440988837574</v>
      </c>
      <c r="Q1712" s="1">
        <v>0.94031846889956938</v>
      </c>
      <c r="R1712">
        <v>2</v>
      </c>
      <c r="S1712">
        <v>2</v>
      </c>
      <c r="U1712">
        <v>15</v>
      </c>
      <c r="V1712">
        <v>2</v>
      </c>
      <c r="W1712">
        <v>2</v>
      </c>
      <c r="AA1712">
        <v>2</v>
      </c>
      <c r="AB1712">
        <v>2</v>
      </c>
      <c r="AC1712">
        <v>15</v>
      </c>
      <c r="AD1712">
        <v>1</v>
      </c>
      <c r="AE1712">
        <v>1</v>
      </c>
      <c r="AF1712">
        <v>2</v>
      </c>
      <c r="AG1712" s="1">
        <f t="shared" si="26"/>
        <v>0.23351351351351335</v>
      </c>
    </row>
    <row r="1713" spans="1:33">
      <c r="A1713">
        <v>82886</v>
      </c>
      <c r="B1713">
        <v>1</v>
      </c>
      <c r="C1713">
        <v>80</v>
      </c>
      <c r="D1713">
        <v>3</v>
      </c>
      <c r="E1713">
        <v>1</v>
      </c>
      <c r="F1713">
        <v>2</v>
      </c>
      <c r="G1713">
        <v>1</v>
      </c>
      <c r="H1713">
        <v>4</v>
      </c>
      <c r="I1713">
        <v>1</v>
      </c>
      <c r="J1713">
        <v>30</v>
      </c>
      <c r="K1713">
        <v>0.78</v>
      </c>
      <c r="L1713">
        <v>143</v>
      </c>
      <c r="M1713">
        <v>3.7</v>
      </c>
      <c r="N1713">
        <v>30</v>
      </c>
      <c r="O1713" s="1">
        <v>0.78</v>
      </c>
      <c r="P1713" s="2">
        <v>24.389823760192762</v>
      </c>
      <c r="Q1713" s="1">
        <v>0.63413541776501192</v>
      </c>
      <c r="R1713">
        <v>2</v>
      </c>
      <c r="S1713">
        <v>2</v>
      </c>
      <c r="U1713">
        <v>77</v>
      </c>
      <c r="V1713">
        <v>3</v>
      </c>
      <c r="W1713">
        <v>0</v>
      </c>
      <c r="X1713">
        <v>3</v>
      </c>
      <c r="Y1713">
        <v>3</v>
      </c>
      <c r="Z1713">
        <v>3</v>
      </c>
      <c r="AB1713">
        <v>0</v>
      </c>
      <c r="AC1713">
        <v>0</v>
      </c>
      <c r="AD1713">
        <v>1</v>
      </c>
      <c r="AE1713">
        <v>1</v>
      </c>
      <c r="AF1713">
        <v>2</v>
      </c>
      <c r="AG1713" s="1">
        <f t="shared" si="26"/>
        <v>0</v>
      </c>
    </row>
    <row r="1714" spans="1:33">
      <c r="A1714">
        <v>82889</v>
      </c>
      <c r="B1714">
        <v>1</v>
      </c>
      <c r="C1714">
        <v>66</v>
      </c>
      <c r="D1714">
        <v>3</v>
      </c>
      <c r="E1714">
        <v>1</v>
      </c>
      <c r="F1714">
        <v>1</v>
      </c>
      <c r="G1714">
        <v>1</v>
      </c>
      <c r="H1714">
        <v>4</v>
      </c>
      <c r="I1714">
        <v>1</v>
      </c>
      <c r="J1714">
        <v>50</v>
      </c>
      <c r="K1714">
        <v>1.29</v>
      </c>
      <c r="L1714">
        <v>156</v>
      </c>
      <c r="M1714">
        <v>4.03</v>
      </c>
      <c r="N1714">
        <v>51</v>
      </c>
      <c r="O1714" s="1">
        <v>1.3158000000000001</v>
      </c>
      <c r="P1714" s="2">
        <v>51.472816225788748</v>
      </c>
      <c r="Q1714" s="1">
        <v>1.3279986586253498</v>
      </c>
      <c r="R1714">
        <v>1</v>
      </c>
      <c r="S1714">
        <v>1</v>
      </c>
      <c r="T1714">
        <v>2</v>
      </c>
      <c r="U1714">
        <v>4</v>
      </c>
      <c r="V1714">
        <v>3</v>
      </c>
      <c r="W1714">
        <v>2</v>
      </c>
      <c r="AA1714">
        <v>2</v>
      </c>
      <c r="AB1714">
        <v>0</v>
      </c>
      <c r="AC1714">
        <v>8</v>
      </c>
      <c r="AD1714">
        <v>1</v>
      </c>
      <c r="AE1714">
        <v>1</v>
      </c>
      <c r="AF1714">
        <v>2</v>
      </c>
      <c r="AG1714" s="1">
        <f t="shared" si="26"/>
        <v>2.5800000000000045E-2</v>
      </c>
    </row>
    <row r="1715" spans="1:33">
      <c r="A1715">
        <v>82894</v>
      </c>
      <c r="B1715">
        <v>1</v>
      </c>
      <c r="C1715">
        <v>49</v>
      </c>
      <c r="D1715">
        <v>6</v>
      </c>
      <c r="E1715">
        <v>2</v>
      </c>
      <c r="G1715">
        <v>2</v>
      </c>
      <c r="H1715">
        <v>5</v>
      </c>
      <c r="I1715">
        <v>1</v>
      </c>
      <c r="J1715">
        <v>40</v>
      </c>
      <c r="K1715">
        <v>1.03</v>
      </c>
      <c r="L1715">
        <v>174</v>
      </c>
      <c r="M1715">
        <v>4.5</v>
      </c>
      <c r="N1715">
        <v>37</v>
      </c>
      <c r="O1715" s="1">
        <v>0.95274999999999999</v>
      </c>
      <c r="P1715" s="2">
        <v>39.326300069672229</v>
      </c>
      <c r="Q1715" s="1">
        <v>1.0126522267940599</v>
      </c>
      <c r="R1715">
        <v>1</v>
      </c>
      <c r="S1715">
        <v>2</v>
      </c>
      <c r="U1715">
        <v>77</v>
      </c>
      <c r="V1715">
        <v>1</v>
      </c>
      <c r="W1715">
        <v>3</v>
      </c>
      <c r="X1715">
        <v>1</v>
      </c>
      <c r="Y1715">
        <v>0</v>
      </c>
      <c r="Z1715">
        <v>2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2</v>
      </c>
      <c r="AG1715" s="1">
        <f t="shared" si="26"/>
        <v>-7.7250000000000041E-2</v>
      </c>
    </row>
    <row r="1716" spans="1:33">
      <c r="A1716">
        <v>82898</v>
      </c>
      <c r="B1716">
        <v>1</v>
      </c>
      <c r="C1716">
        <v>66</v>
      </c>
      <c r="D1716">
        <v>1</v>
      </c>
      <c r="E1716">
        <v>2</v>
      </c>
      <c r="G1716">
        <v>2</v>
      </c>
      <c r="H1716">
        <v>1</v>
      </c>
      <c r="I1716">
        <v>1</v>
      </c>
      <c r="J1716">
        <v>39</v>
      </c>
      <c r="K1716">
        <v>1.01</v>
      </c>
      <c r="L1716">
        <v>217</v>
      </c>
      <c r="M1716">
        <v>5.61</v>
      </c>
      <c r="N1716">
        <v>48</v>
      </c>
      <c r="O1716" s="1">
        <v>1.2430769230769232</v>
      </c>
      <c r="P1716" s="2">
        <v>43.600187626990618</v>
      </c>
      <c r="Q1716" s="1">
        <v>1.1291330641861672</v>
      </c>
      <c r="R1716">
        <v>1</v>
      </c>
      <c r="S1716">
        <v>2</v>
      </c>
      <c r="U1716">
        <v>6</v>
      </c>
      <c r="V1716">
        <v>2</v>
      </c>
      <c r="W1716">
        <v>0</v>
      </c>
      <c r="AA1716">
        <v>0</v>
      </c>
      <c r="AB1716">
        <v>0</v>
      </c>
      <c r="AC1716">
        <v>0</v>
      </c>
      <c r="AD1716">
        <v>2</v>
      </c>
      <c r="AE1716">
        <v>1</v>
      </c>
      <c r="AF1716">
        <v>2</v>
      </c>
      <c r="AG1716" s="1">
        <f t="shared" si="26"/>
        <v>0.23307692307692318</v>
      </c>
    </row>
    <row r="1717" spans="1:33">
      <c r="A1717">
        <v>82899</v>
      </c>
      <c r="B1717">
        <v>1</v>
      </c>
      <c r="C1717">
        <v>66</v>
      </c>
      <c r="D1717">
        <v>1</v>
      </c>
      <c r="E1717">
        <v>2</v>
      </c>
      <c r="G1717">
        <v>2</v>
      </c>
      <c r="H1717">
        <v>3</v>
      </c>
      <c r="I1717">
        <v>1</v>
      </c>
      <c r="J1717">
        <v>34</v>
      </c>
      <c r="K1717">
        <v>0.88</v>
      </c>
      <c r="L1717">
        <v>130</v>
      </c>
      <c r="M1717">
        <v>3.36</v>
      </c>
      <c r="N1717">
        <v>32</v>
      </c>
      <c r="O1717" s="1">
        <v>0.82823529411764707</v>
      </c>
      <c r="P1717" s="2">
        <v>36.992633492759417</v>
      </c>
      <c r="Q1717" s="1">
        <v>0.95745639628318502</v>
      </c>
      <c r="R1717">
        <v>1</v>
      </c>
      <c r="S1717">
        <v>1</v>
      </c>
      <c r="T1717">
        <v>2</v>
      </c>
      <c r="U1717">
        <v>12</v>
      </c>
      <c r="V1717">
        <v>3</v>
      </c>
      <c r="W1717">
        <v>2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2</v>
      </c>
      <c r="AG1717" s="1">
        <f t="shared" si="26"/>
        <v>-5.1764705882352935E-2</v>
      </c>
    </row>
    <row r="1718" spans="1:33">
      <c r="A1718">
        <v>82900</v>
      </c>
      <c r="B1718">
        <v>1</v>
      </c>
      <c r="C1718">
        <v>80</v>
      </c>
      <c r="D1718">
        <v>3</v>
      </c>
      <c r="E1718">
        <v>1</v>
      </c>
      <c r="F1718">
        <v>1</v>
      </c>
      <c r="G1718">
        <v>1</v>
      </c>
      <c r="H1718">
        <v>3</v>
      </c>
      <c r="I1718">
        <v>1</v>
      </c>
      <c r="J1718">
        <v>66</v>
      </c>
      <c r="K1718">
        <v>1.71</v>
      </c>
      <c r="L1718">
        <v>134</v>
      </c>
      <c r="M1718">
        <v>3.47</v>
      </c>
      <c r="N1718">
        <v>60</v>
      </c>
      <c r="O1718" s="1">
        <v>1.5545454545454545</v>
      </c>
      <c r="P1718" s="2">
        <v>68.141370219714091</v>
      </c>
      <c r="Q1718" s="1">
        <v>1.7654809556925921</v>
      </c>
      <c r="R1718">
        <v>1</v>
      </c>
      <c r="S1718">
        <v>2</v>
      </c>
      <c r="U1718">
        <v>9</v>
      </c>
      <c r="V1718">
        <v>2</v>
      </c>
      <c r="W1718">
        <v>3</v>
      </c>
      <c r="X1718">
        <v>3</v>
      </c>
      <c r="Y1718">
        <v>3</v>
      </c>
      <c r="Z1718">
        <v>3</v>
      </c>
      <c r="AA1718">
        <v>1</v>
      </c>
      <c r="AB1718">
        <v>0</v>
      </c>
      <c r="AC1718">
        <v>0</v>
      </c>
      <c r="AD1718">
        <v>2</v>
      </c>
      <c r="AE1718">
        <v>1</v>
      </c>
      <c r="AF1718">
        <v>2</v>
      </c>
      <c r="AG1718" s="1">
        <f t="shared" si="26"/>
        <v>-0.15545454545454551</v>
      </c>
    </row>
    <row r="1719" spans="1:33">
      <c r="A1719">
        <v>82901</v>
      </c>
      <c r="B1719">
        <v>1</v>
      </c>
      <c r="C1719">
        <v>68</v>
      </c>
      <c r="D1719">
        <v>1</v>
      </c>
      <c r="E1719">
        <v>2</v>
      </c>
      <c r="G1719">
        <v>2</v>
      </c>
      <c r="H1719">
        <v>1</v>
      </c>
      <c r="I1719">
        <v>6</v>
      </c>
      <c r="J1719">
        <v>43</v>
      </c>
      <c r="K1719">
        <v>1.1100000000000001</v>
      </c>
      <c r="L1719">
        <v>213</v>
      </c>
      <c r="M1719">
        <v>5.51</v>
      </c>
      <c r="N1719">
        <v>48</v>
      </c>
      <c r="O1719" s="1">
        <v>1.2390697674418605</v>
      </c>
      <c r="P1719" s="2">
        <v>41.784918843978929</v>
      </c>
      <c r="Q1719" s="1">
        <v>1.0786339515538748</v>
      </c>
      <c r="R1719">
        <v>1</v>
      </c>
      <c r="S1719">
        <v>2</v>
      </c>
      <c r="U1719">
        <v>3</v>
      </c>
      <c r="V1719">
        <v>5</v>
      </c>
      <c r="W1719">
        <v>1</v>
      </c>
      <c r="AB1719">
        <v>0</v>
      </c>
      <c r="AC1719">
        <v>0</v>
      </c>
      <c r="AD1719">
        <v>1</v>
      </c>
      <c r="AE1719">
        <v>1</v>
      </c>
      <c r="AF1719">
        <v>2</v>
      </c>
      <c r="AG1719" s="1">
        <f t="shared" si="26"/>
        <v>0.12906976744186038</v>
      </c>
    </row>
    <row r="1720" spans="1:33">
      <c r="A1720">
        <v>82906</v>
      </c>
      <c r="B1720">
        <v>1</v>
      </c>
      <c r="C1720">
        <v>72</v>
      </c>
      <c r="D1720">
        <v>3</v>
      </c>
      <c r="E1720">
        <v>2</v>
      </c>
      <c r="G1720">
        <v>1</v>
      </c>
      <c r="H1720">
        <v>1</v>
      </c>
      <c r="I1720">
        <v>1</v>
      </c>
      <c r="J1720">
        <v>74</v>
      </c>
      <c r="K1720">
        <v>1.91</v>
      </c>
      <c r="L1720">
        <v>175</v>
      </c>
      <c r="M1720">
        <v>4.53</v>
      </c>
      <c r="N1720">
        <v>79</v>
      </c>
      <c r="O1720" s="1">
        <v>2.0390540540540538</v>
      </c>
      <c r="P1720" s="2">
        <v>73.925992222389681</v>
      </c>
      <c r="Q1720" s="1">
        <v>1.9080897992535713</v>
      </c>
      <c r="R1720">
        <v>1</v>
      </c>
      <c r="S1720">
        <v>1</v>
      </c>
      <c r="T1720">
        <v>2</v>
      </c>
      <c r="U1720">
        <v>6</v>
      </c>
      <c r="V1720">
        <v>3</v>
      </c>
      <c r="W1720">
        <v>2</v>
      </c>
      <c r="X1720">
        <v>3</v>
      </c>
      <c r="Y1720">
        <v>3</v>
      </c>
      <c r="Z1720">
        <v>3</v>
      </c>
      <c r="AB1720">
        <v>0</v>
      </c>
      <c r="AC1720">
        <v>0</v>
      </c>
      <c r="AD1720">
        <v>2</v>
      </c>
      <c r="AE1720">
        <v>1</v>
      </c>
      <c r="AF1720">
        <v>2</v>
      </c>
      <c r="AG1720" s="1">
        <f t="shared" si="26"/>
        <v>0.1290540540540539</v>
      </c>
    </row>
    <row r="1721" spans="1:33">
      <c r="A1721">
        <v>82909</v>
      </c>
      <c r="B1721">
        <v>1</v>
      </c>
      <c r="C1721">
        <v>55</v>
      </c>
      <c r="D1721">
        <v>3</v>
      </c>
      <c r="E1721">
        <v>2</v>
      </c>
      <c r="G1721">
        <v>1</v>
      </c>
      <c r="H1721">
        <v>1</v>
      </c>
      <c r="I1721">
        <v>1</v>
      </c>
      <c r="J1721">
        <v>31</v>
      </c>
      <c r="K1721">
        <v>0.8</v>
      </c>
      <c r="L1721">
        <v>173</v>
      </c>
      <c r="M1721">
        <v>4.47</v>
      </c>
      <c r="N1721">
        <v>33</v>
      </c>
      <c r="O1721" s="1">
        <v>0.85161290322580652</v>
      </c>
      <c r="P1721" s="2">
        <v>30.6356932174862</v>
      </c>
      <c r="Q1721" s="1">
        <v>0.79059853464480512</v>
      </c>
      <c r="R1721">
        <v>2</v>
      </c>
      <c r="S1721">
        <v>2</v>
      </c>
      <c r="U1721">
        <v>8</v>
      </c>
      <c r="V1721">
        <v>5</v>
      </c>
      <c r="W1721">
        <v>3</v>
      </c>
      <c r="X1721">
        <v>3</v>
      </c>
      <c r="Y1721">
        <v>3</v>
      </c>
      <c r="Z1721">
        <v>3</v>
      </c>
      <c r="AB1721">
        <v>0</v>
      </c>
      <c r="AC1721">
        <v>2</v>
      </c>
      <c r="AD1721">
        <v>1</v>
      </c>
      <c r="AE1721">
        <v>2</v>
      </c>
      <c r="AG1721" s="1">
        <f t="shared" si="26"/>
        <v>5.1612903225806472E-2</v>
      </c>
    </row>
    <row r="1722" spans="1:33">
      <c r="A1722">
        <v>82913</v>
      </c>
      <c r="B1722">
        <v>1</v>
      </c>
      <c r="C1722">
        <v>28</v>
      </c>
      <c r="D1722">
        <v>4</v>
      </c>
      <c r="E1722">
        <v>2</v>
      </c>
      <c r="G1722">
        <v>1</v>
      </c>
      <c r="H1722">
        <v>3</v>
      </c>
      <c r="I1722">
        <v>5</v>
      </c>
      <c r="J1722">
        <v>76</v>
      </c>
      <c r="K1722">
        <v>1.97</v>
      </c>
      <c r="L1722">
        <v>200</v>
      </c>
      <c r="M1722">
        <v>5.17</v>
      </c>
      <c r="N1722">
        <v>83</v>
      </c>
      <c r="O1722" s="1">
        <v>2.1514473684210524</v>
      </c>
      <c r="P1722" s="2">
        <v>76.462253169980158</v>
      </c>
      <c r="Q1722" s="1">
        <v>1.9819820887481698</v>
      </c>
      <c r="R1722">
        <v>2</v>
      </c>
      <c r="U1722">
        <v>9</v>
      </c>
      <c r="V1722">
        <v>3</v>
      </c>
      <c r="W1722">
        <v>0</v>
      </c>
      <c r="AA1722">
        <v>8</v>
      </c>
      <c r="AB1722">
        <v>0</v>
      </c>
      <c r="AC1722">
        <v>3</v>
      </c>
      <c r="AD1722">
        <v>1</v>
      </c>
      <c r="AE1722">
        <v>1</v>
      </c>
      <c r="AF1722">
        <v>1</v>
      </c>
      <c r="AG1722" s="1">
        <f t="shared" si="26"/>
        <v>0.18144736842105247</v>
      </c>
    </row>
    <row r="1723" spans="1:33">
      <c r="A1723">
        <v>82915</v>
      </c>
      <c r="B1723">
        <v>1</v>
      </c>
      <c r="C1723">
        <v>70</v>
      </c>
      <c r="D1723">
        <v>3</v>
      </c>
      <c r="E1723">
        <v>2</v>
      </c>
      <c r="G1723">
        <v>1</v>
      </c>
      <c r="H1723">
        <v>1</v>
      </c>
      <c r="I1723">
        <v>1</v>
      </c>
      <c r="J1723">
        <v>35</v>
      </c>
      <c r="K1723">
        <v>0.91</v>
      </c>
      <c r="L1723">
        <v>136</v>
      </c>
      <c r="M1723">
        <v>3.52</v>
      </c>
      <c r="N1723">
        <v>35</v>
      </c>
      <c r="O1723" s="1">
        <v>0.91</v>
      </c>
      <c r="P1723" s="2">
        <v>34.404639982063486</v>
      </c>
      <c r="Q1723" s="1">
        <v>0.89452063953365069</v>
      </c>
      <c r="R1723">
        <v>1</v>
      </c>
      <c r="S1723">
        <v>1</v>
      </c>
      <c r="T1723">
        <v>1</v>
      </c>
      <c r="U1723">
        <v>5</v>
      </c>
      <c r="V1723">
        <v>3</v>
      </c>
      <c r="W1723">
        <v>3</v>
      </c>
      <c r="X1723">
        <v>3</v>
      </c>
      <c r="Y1723">
        <v>3</v>
      </c>
      <c r="Z1723">
        <v>3</v>
      </c>
      <c r="AA1723">
        <v>0</v>
      </c>
      <c r="AB1723">
        <v>0</v>
      </c>
      <c r="AC1723">
        <v>4</v>
      </c>
      <c r="AD1723">
        <v>1</v>
      </c>
      <c r="AE1723">
        <v>1</v>
      </c>
      <c r="AF1723">
        <v>2</v>
      </c>
      <c r="AG1723" s="1">
        <f t="shared" si="26"/>
        <v>0</v>
      </c>
    </row>
    <row r="1724" spans="1:33">
      <c r="A1724">
        <v>82917</v>
      </c>
      <c r="B1724">
        <v>1</v>
      </c>
      <c r="C1724">
        <v>42</v>
      </c>
      <c r="D1724">
        <v>6</v>
      </c>
      <c r="E1724">
        <v>2</v>
      </c>
      <c r="G1724">
        <v>2</v>
      </c>
      <c r="H1724">
        <v>5</v>
      </c>
      <c r="I1724">
        <v>1</v>
      </c>
      <c r="J1724">
        <v>45</v>
      </c>
      <c r="K1724">
        <v>1.1599999999999999</v>
      </c>
      <c r="L1724">
        <v>182</v>
      </c>
      <c r="M1724">
        <v>4.71</v>
      </c>
      <c r="N1724">
        <v>51</v>
      </c>
      <c r="O1724" s="1">
        <v>1.3146666666666667</v>
      </c>
      <c r="P1724" s="2">
        <v>48.234048593007067</v>
      </c>
      <c r="Q1724" s="1">
        <v>1.2433665859530711</v>
      </c>
      <c r="R1724">
        <v>1</v>
      </c>
      <c r="S1724">
        <v>2</v>
      </c>
      <c r="U1724">
        <v>15</v>
      </c>
      <c r="V1724">
        <v>2</v>
      </c>
      <c r="W1724">
        <v>1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2</v>
      </c>
      <c r="AG1724" s="1">
        <f t="shared" si="26"/>
        <v>0.15466666666666673</v>
      </c>
    </row>
    <row r="1725" spans="1:33">
      <c r="A1725">
        <v>82918</v>
      </c>
      <c r="B1725">
        <v>1</v>
      </c>
      <c r="C1725">
        <v>80</v>
      </c>
      <c r="D1725">
        <v>3</v>
      </c>
      <c r="E1725">
        <v>1</v>
      </c>
      <c r="F1725">
        <v>2</v>
      </c>
      <c r="G1725">
        <v>1</v>
      </c>
      <c r="H1725">
        <v>2</v>
      </c>
      <c r="I1725">
        <v>2</v>
      </c>
      <c r="J1725">
        <v>41</v>
      </c>
      <c r="K1725">
        <v>1.06</v>
      </c>
      <c r="L1725">
        <v>142</v>
      </c>
      <c r="M1725">
        <v>3.67</v>
      </c>
      <c r="N1725">
        <v>44</v>
      </c>
      <c r="O1725" s="1">
        <v>1.1375609756097562</v>
      </c>
      <c r="P1725" s="2">
        <v>43.267692821592448</v>
      </c>
      <c r="Q1725" s="1">
        <v>1.1186281558753171</v>
      </c>
      <c r="R1725">
        <v>2</v>
      </c>
      <c r="S1725">
        <v>2</v>
      </c>
      <c r="U1725">
        <v>5</v>
      </c>
      <c r="V1725">
        <v>1</v>
      </c>
      <c r="W1725">
        <v>3</v>
      </c>
      <c r="X1725">
        <v>3</v>
      </c>
      <c r="Y1725">
        <v>3</v>
      </c>
      <c r="Z1725">
        <v>3</v>
      </c>
      <c r="AA1725">
        <v>0</v>
      </c>
      <c r="AB1725">
        <v>0</v>
      </c>
      <c r="AC1725">
        <v>8</v>
      </c>
      <c r="AD1725">
        <v>1</v>
      </c>
      <c r="AE1725">
        <v>1</v>
      </c>
      <c r="AF1725">
        <v>2</v>
      </c>
      <c r="AG1725" s="1">
        <f t="shared" si="26"/>
        <v>7.7560975609756166E-2</v>
      </c>
    </row>
    <row r="1726" spans="1:33">
      <c r="A1726">
        <v>82925</v>
      </c>
      <c r="B1726">
        <v>1</v>
      </c>
      <c r="C1726">
        <v>38</v>
      </c>
      <c r="D1726">
        <v>6</v>
      </c>
      <c r="E1726">
        <v>2</v>
      </c>
      <c r="G1726">
        <v>2</v>
      </c>
      <c r="H1726">
        <v>5</v>
      </c>
      <c r="I1726">
        <v>1</v>
      </c>
      <c r="J1726">
        <v>38</v>
      </c>
      <c r="K1726">
        <v>0.98</v>
      </c>
      <c r="L1726">
        <v>129</v>
      </c>
      <c r="M1726">
        <v>3.34</v>
      </c>
      <c r="N1726">
        <v>39</v>
      </c>
      <c r="O1726" s="1">
        <v>1.0057894736842106</v>
      </c>
      <c r="P1726" s="2">
        <v>41.328006928445774</v>
      </c>
      <c r="Q1726" s="1">
        <v>1.0658275471020227</v>
      </c>
      <c r="R1726">
        <v>2</v>
      </c>
      <c r="U1726">
        <v>15</v>
      </c>
      <c r="V1726">
        <v>5</v>
      </c>
      <c r="W1726">
        <v>1</v>
      </c>
      <c r="X1726">
        <v>3</v>
      </c>
      <c r="Y1726">
        <v>2</v>
      </c>
      <c r="Z1726">
        <v>1</v>
      </c>
      <c r="AA1726">
        <v>2</v>
      </c>
      <c r="AB1726">
        <v>0</v>
      </c>
      <c r="AC1726">
        <v>0</v>
      </c>
      <c r="AD1726">
        <v>1</v>
      </c>
      <c r="AE1726">
        <v>1</v>
      </c>
      <c r="AF1726">
        <v>2</v>
      </c>
      <c r="AG1726" s="1">
        <f t="shared" si="26"/>
        <v>2.5789473684210584E-2</v>
      </c>
    </row>
    <row r="1727" spans="1:33">
      <c r="A1727">
        <v>82931</v>
      </c>
      <c r="B1727">
        <v>1</v>
      </c>
      <c r="C1727">
        <v>70</v>
      </c>
      <c r="D1727">
        <v>2</v>
      </c>
      <c r="E1727">
        <v>2</v>
      </c>
      <c r="G1727">
        <v>2</v>
      </c>
      <c r="H1727">
        <v>2</v>
      </c>
      <c r="I1727">
        <v>1</v>
      </c>
      <c r="J1727">
        <v>35</v>
      </c>
      <c r="K1727">
        <v>0.91</v>
      </c>
      <c r="L1727">
        <v>185</v>
      </c>
      <c r="M1727">
        <v>4.78</v>
      </c>
      <c r="N1727">
        <v>39</v>
      </c>
      <c r="O1727" s="1">
        <v>1.014</v>
      </c>
      <c r="P1727" s="2">
        <v>36.181516550768315</v>
      </c>
      <c r="Q1727" s="1">
        <v>0.94071943031997607</v>
      </c>
      <c r="R1727">
        <v>1</v>
      </c>
      <c r="S1727">
        <v>1</v>
      </c>
      <c r="T1727">
        <v>2</v>
      </c>
      <c r="U1727">
        <v>1</v>
      </c>
      <c r="V1727">
        <v>3</v>
      </c>
      <c r="W1727">
        <v>3</v>
      </c>
      <c r="AB1727">
        <v>0</v>
      </c>
      <c r="AC1727">
        <v>0</v>
      </c>
      <c r="AD1727">
        <v>1</v>
      </c>
      <c r="AE1727">
        <v>2</v>
      </c>
      <c r="AG1727" s="1">
        <f t="shared" si="26"/>
        <v>0.10399999999999998</v>
      </c>
    </row>
    <row r="1728" spans="1:33">
      <c r="A1728">
        <v>82933</v>
      </c>
      <c r="B1728">
        <v>1</v>
      </c>
      <c r="C1728">
        <v>29</v>
      </c>
      <c r="D1728">
        <v>7</v>
      </c>
      <c r="E1728">
        <v>2</v>
      </c>
      <c r="G1728">
        <v>1</v>
      </c>
      <c r="H1728">
        <v>5</v>
      </c>
      <c r="I1728">
        <v>1</v>
      </c>
      <c r="J1728">
        <v>44</v>
      </c>
      <c r="K1728">
        <v>1.1399999999999999</v>
      </c>
      <c r="L1728">
        <v>220</v>
      </c>
      <c r="M1728">
        <v>5.69</v>
      </c>
      <c r="N1728">
        <v>47</v>
      </c>
      <c r="O1728" s="1">
        <v>1.2177272727272728</v>
      </c>
      <c r="P1728" s="2">
        <v>49.53074693967163</v>
      </c>
      <c r="Q1728" s="1">
        <v>1.2832966252551286</v>
      </c>
      <c r="R1728">
        <v>1</v>
      </c>
      <c r="U1728">
        <v>15</v>
      </c>
      <c r="V1728">
        <v>3</v>
      </c>
      <c r="W1728">
        <v>3</v>
      </c>
      <c r="X1728">
        <v>3</v>
      </c>
      <c r="Y1728">
        <v>3</v>
      </c>
      <c r="Z1728">
        <v>3</v>
      </c>
      <c r="AA1728">
        <v>1</v>
      </c>
      <c r="AB1728">
        <v>2</v>
      </c>
      <c r="AC1728">
        <v>1</v>
      </c>
      <c r="AD1728">
        <v>1</v>
      </c>
      <c r="AE1728">
        <v>1</v>
      </c>
      <c r="AF1728">
        <v>2</v>
      </c>
      <c r="AG1728" s="1">
        <f t="shared" si="26"/>
        <v>7.7727272727272867E-2</v>
      </c>
    </row>
    <row r="1729" spans="1:33">
      <c r="A1729">
        <v>82939</v>
      </c>
      <c r="B1729">
        <v>1</v>
      </c>
      <c r="C1729">
        <v>23</v>
      </c>
      <c r="D1729">
        <v>4</v>
      </c>
      <c r="E1729">
        <v>2</v>
      </c>
      <c r="G1729">
        <v>1</v>
      </c>
      <c r="H1729">
        <v>4</v>
      </c>
      <c r="I1729">
        <v>5</v>
      </c>
      <c r="J1729">
        <v>38</v>
      </c>
      <c r="K1729">
        <v>0.98</v>
      </c>
      <c r="L1729">
        <v>183</v>
      </c>
      <c r="M1729">
        <v>4.7300000000000004</v>
      </c>
      <c r="N1729">
        <v>44</v>
      </c>
      <c r="O1729" s="1">
        <v>1.134736842105263</v>
      </c>
      <c r="P1729" s="2">
        <v>46.087612643005812</v>
      </c>
      <c r="Q1729" s="1">
        <v>1.1885752734248867</v>
      </c>
      <c r="R1729">
        <v>2</v>
      </c>
      <c r="U1729">
        <v>9</v>
      </c>
      <c r="V1729">
        <v>4</v>
      </c>
      <c r="W1729">
        <v>3</v>
      </c>
      <c r="X1729">
        <v>3</v>
      </c>
      <c r="Y1729">
        <v>3</v>
      </c>
      <c r="Z1729">
        <v>3</v>
      </c>
      <c r="AA1729">
        <v>5</v>
      </c>
      <c r="AB1729">
        <v>0</v>
      </c>
      <c r="AC1729">
        <v>6</v>
      </c>
      <c r="AD1729">
        <v>1</v>
      </c>
      <c r="AE1729">
        <v>2</v>
      </c>
      <c r="AG1729" s="1">
        <f t="shared" si="26"/>
        <v>0.15473684210526306</v>
      </c>
    </row>
    <row r="1730" spans="1:33">
      <c r="A1730">
        <v>82943</v>
      </c>
      <c r="B1730">
        <v>1</v>
      </c>
      <c r="C1730">
        <v>45</v>
      </c>
      <c r="D1730">
        <v>6</v>
      </c>
      <c r="E1730">
        <v>2</v>
      </c>
      <c r="G1730">
        <v>2</v>
      </c>
      <c r="H1730">
        <v>5</v>
      </c>
      <c r="I1730">
        <v>1</v>
      </c>
      <c r="J1730">
        <v>57</v>
      </c>
      <c r="K1730">
        <v>1.47</v>
      </c>
      <c r="L1730">
        <v>158</v>
      </c>
      <c r="M1730">
        <v>4.09</v>
      </c>
      <c r="N1730">
        <v>67</v>
      </c>
      <c r="O1730" s="1">
        <v>1.7278947368421052</v>
      </c>
      <c r="P1730" s="2">
        <v>64.348510731116505</v>
      </c>
      <c r="Q1730" s="1">
        <v>1.6595142241182679</v>
      </c>
      <c r="R1730">
        <v>1</v>
      </c>
      <c r="S1730">
        <v>2</v>
      </c>
      <c r="U1730">
        <v>15</v>
      </c>
      <c r="V1730">
        <v>3</v>
      </c>
      <c r="W1730">
        <v>1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2</v>
      </c>
      <c r="AG1730" s="1">
        <f t="shared" si="26"/>
        <v>0.25789473684210518</v>
      </c>
    </row>
    <row r="1731" spans="1:33">
      <c r="A1731">
        <v>82949</v>
      </c>
      <c r="B1731">
        <v>1</v>
      </c>
      <c r="C1731">
        <v>67</v>
      </c>
      <c r="D1731">
        <v>3</v>
      </c>
      <c r="E1731">
        <v>1</v>
      </c>
      <c r="F1731">
        <v>1</v>
      </c>
      <c r="G1731">
        <v>1</v>
      </c>
      <c r="H1731">
        <v>3</v>
      </c>
      <c r="I1731">
        <v>1</v>
      </c>
      <c r="J1731">
        <v>41</v>
      </c>
      <c r="K1731">
        <v>1.06</v>
      </c>
      <c r="L1731">
        <v>139</v>
      </c>
      <c r="M1731">
        <v>3.59</v>
      </c>
      <c r="N1731">
        <v>49</v>
      </c>
      <c r="O1731" s="1">
        <v>1.2668292682926829</v>
      </c>
      <c r="P1731" s="2">
        <v>39.097925414818057</v>
      </c>
      <c r="Q1731" s="1">
        <v>1.0108244131635888</v>
      </c>
      <c r="R1731">
        <v>2</v>
      </c>
      <c r="S1731">
        <v>2</v>
      </c>
      <c r="U1731">
        <v>7</v>
      </c>
      <c r="V1731">
        <v>3</v>
      </c>
      <c r="W1731">
        <v>3</v>
      </c>
      <c r="X1731">
        <v>2</v>
      </c>
      <c r="Y1731">
        <v>2</v>
      </c>
      <c r="Z1731">
        <v>2</v>
      </c>
      <c r="AA1731">
        <v>1</v>
      </c>
      <c r="AB1731">
        <v>0</v>
      </c>
      <c r="AC1731">
        <v>2</v>
      </c>
      <c r="AD1731">
        <v>1</v>
      </c>
      <c r="AE1731">
        <v>1</v>
      </c>
      <c r="AF1731">
        <v>2</v>
      </c>
      <c r="AG1731" s="1">
        <f t="shared" ref="AG1731:AG1794" si="27">O:O-K:K</f>
        <v>0.20682926829268289</v>
      </c>
    </row>
    <row r="1732" spans="1:33">
      <c r="A1732">
        <v>82953</v>
      </c>
      <c r="B1732">
        <v>1</v>
      </c>
      <c r="C1732">
        <v>68</v>
      </c>
      <c r="D1732">
        <v>3</v>
      </c>
      <c r="E1732">
        <v>2</v>
      </c>
      <c r="G1732">
        <v>1</v>
      </c>
      <c r="H1732">
        <v>5</v>
      </c>
      <c r="I1732">
        <v>1</v>
      </c>
      <c r="J1732">
        <v>76</v>
      </c>
      <c r="K1732">
        <v>1.97</v>
      </c>
      <c r="L1732">
        <v>242</v>
      </c>
      <c r="M1732">
        <v>6.26</v>
      </c>
      <c r="N1732">
        <v>80</v>
      </c>
      <c r="O1732" s="1">
        <v>2.0736842105263156</v>
      </c>
      <c r="P1732" s="2">
        <v>75.905165644772097</v>
      </c>
      <c r="Q1732" s="1">
        <v>1.9675417936868556</v>
      </c>
      <c r="R1732">
        <v>2</v>
      </c>
      <c r="S1732">
        <v>1</v>
      </c>
      <c r="T1732">
        <v>2</v>
      </c>
      <c r="U1732">
        <v>15</v>
      </c>
      <c r="V1732">
        <v>2</v>
      </c>
      <c r="W1732">
        <v>3</v>
      </c>
      <c r="X1732">
        <v>3</v>
      </c>
      <c r="Y1732">
        <v>3</v>
      </c>
      <c r="Z1732">
        <v>3</v>
      </c>
      <c r="AA1732">
        <v>0</v>
      </c>
      <c r="AB1732">
        <v>0</v>
      </c>
      <c r="AC1732">
        <v>0</v>
      </c>
      <c r="AD1732">
        <v>2</v>
      </c>
      <c r="AE1732">
        <v>1</v>
      </c>
      <c r="AF1732">
        <v>2</v>
      </c>
      <c r="AG1732" s="1">
        <f t="shared" si="27"/>
        <v>0.1036842105263156</v>
      </c>
    </row>
    <row r="1733" spans="1:33">
      <c r="A1733">
        <v>82956</v>
      </c>
      <c r="B1733">
        <v>1</v>
      </c>
      <c r="C1733">
        <v>72</v>
      </c>
      <c r="D1733">
        <v>7</v>
      </c>
      <c r="E1733">
        <v>2</v>
      </c>
      <c r="G1733">
        <v>1</v>
      </c>
      <c r="H1733">
        <v>3</v>
      </c>
      <c r="I1733">
        <v>1</v>
      </c>
      <c r="J1733">
        <v>32</v>
      </c>
      <c r="K1733">
        <v>0.83</v>
      </c>
      <c r="L1733">
        <v>152</v>
      </c>
      <c r="M1733">
        <v>3.93</v>
      </c>
      <c r="N1733">
        <v>42</v>
      </c>
      <c r="O1733" s="1">
        <v>1.089375</v>
      </c>
      <c r="P1733" s="2">
        <v>32.412477272204967</v>
      </c>
      <c r="Q1733" s="1">
        <v>0.84069862924781624</v>
      </c>
      <c r="R1733">
        <v>2</v>
      </c>
      <c r="S1733">
        <v>1</v>
      </c>
      <c r="T1733">
        <v>2</v>
      </c>
      <c r="U1733">
        <v>10</v>
      </c>
      <c r="V1733">
        <v>4</v>
      </c>
      <c r="W1733">
        <v>2</v>
      </c>
      <c r="X1733">
        <v>3</v>
      </c>
      <c r="Y1733">
        <v>1</v>
      </c>
      <c r="Z1733">
        <v>1</v>
      </c>
      <c r="AA1733">
        <v>2</v>
      </c>
      <c r="AB1733">
        <v>0</v>
      </c>
      <c r="AC1733">
        <v>3</v>
      </c>
      <c r="AD1733">
        <v>1</v>
      </c>
      <c r="AE1733">
        <v>1</v>
      </c>
      <c r="AF1733">
        <v>2</v>
      </c>
      <c r="AG1733" s="1">
        <f t="shared" si="27"/>
        <v>0.25937500000000002</v>
      </c>
    </row>
    <row r="1734" spans="1:33">
      <c r="A1734">
        <v>82959</v>
      </c>
      <c r="B1734">
        <v>1</v>
      </c>
      <c r="C1734">
        <v>55</v>
      </c>
      <c r="D1734">
        <v>4</v>
      </c>
      <c r="E1734">
        <v>2</v>
      </c>
      <c r="G1734">
        <v>1</v>
      </c>
      <c r="H1734">
        <v>2</v>
      </c>
      <c r="I1734">
        <v>4</v>
      </c>
      <c r="J1734">
        <v>75</v>
      </c>
      <c r="K1734">
        <v>1.94</v>
      </c>
      <c r="L1734">
        <v>213</v>
      </c>
      <c r="M1734">
        <v>5.51</v>
      </c>
      <c r="N1734">
        <v>80</v>
      </c>
      <c r="O1734" s="1">
        <v>2.0693333333333332</v>
      </c>
      <c r="P1734" s="2">
        <v>81.935932001604243</v>
      </c>
      <c r="Q1734" s="1">
        <v>2.119409441108163</v>
      </c>
      <c r="R1734">
        <v>1</v>
      </c>
      <c r="S1734">
        <v>1</v>
      </c>
      <c r="T1734">
        <v>1</v>
      </c>
      <c r="U1734">
        <v>13</v>
      </c>
      <c r="V1734">
        <v>5</v>
      </c>
      <c r="W1734">
        <v>0</v>
      </c>
      <c r="X1734">
        <v>3</v>
      </c>
      <c r="Y1734">
        <v>3</v>
      </c>
      <c r="Z1734">
        <v>1</v>
      </c>
      <c r="AB1734">
        <v>4</v>
      </c>
      <c r="AC1734">
        <v>2</v>
      </c>
      <c r="AD1734">
        <v>1</v>
      </c>
      <c r="AE1734">
        <v>2</v>
      </c>
      <c r="AG1734" s="1">
        <f t="shared" si="27"/>
        <v>0.1293333333333333</v>
      </c>
    </row>
    <row r="1735" spans="1:33">
      <c r="A1735">
        <v>82962</v>
      </c>
      <c r="B1735">
        <v>1</v>
      </c>
      <c r="C1735">
        <v>47</v>
      </c>
      <c r="D1735">
        <v>4</v>
      </c>
      <c r="E1735">
        <v>2</v>
      </c>
      <c r="G1735">
        <v>1</v>
      </c>
      <c r="H1735">
        <v>4</v>
      </c>
      <c r="I1735">
        <v>6</v>
      </c>
      <c r="J1735">
        <v>44</v>
      </c>
      <c r="K1735">
        <v>1.1399999999999999</v>
      </c>
      <c r="L1735">
        <v>174</v>
      </c>
      <c r="M1735">
        <v>4.5</v>
      </c>
      <c r="N1735">
        <v>50</v>
      </c>
      <c r="O1735" s="1">
        <v>1.2954545454545452</v>
      </c>
      <c r="P1735" s="2">
        <v>49.697434186689421</v>
      </c>
      <c r="Q1735" s="1">
        <v>1.2876153402914985</v>
      </c>
      <c r="R1735">
        <v>1</v>
      </c>
      <c r="S1735">
        <v>1</v>
      </c>
      <c r="T1735">
        <v>2</v>
      </c>
      <c r="U1735">
        <v>4</v>
      </c>
      <c r="V1735">
        <v>4</v>
      </c>
      <c r="W1735">
        <v>2</v>
      </c>
      <c r="X1735">
        <v>2</v>
      </c>
      <c r="Y1735">
        <v>2</v>
      </c>
      <c r="Z1735">
        <v>2</v>
      </c>
      <c r="AA1735">
        <v>3</v>
      </c>
      <c r="AB1735">
        <v>0</v>
      </c>
      <c r="AC1735">
        <v>0</v>
      </c>
      <c r="AD1735">
        <v>1</v>
      </c>
      <c r="AE1735">
        <v>2</v>
      </c>
      <c r="AG1735" s="1">
        <f t="shared" si="27"/>
        <v>0.15545454545454529</v>
      </c>
    </row>
    <row r="1736" spans="1:33">
      <c r="A1736">
        <v>82964</v>
      </c>
      <c r="B1736">
        <v>1</v>
      </c>
      <c r="C1736">
        <v>60</v>
      </c>
      <c r="D1736">
        <v>4</v>
      </c>
      <c r="E1736">
        <v>2</v>
      </c>
      <c r="G1736">
        <v>1</v>
      </c>
      <c r="H1736">
        <v>3</v>
      </c>
      <c r="I1736">
        <v>1</v>
      </c>
      <c r="J1736">
        <v>48</v>
      </c>
      <c r="K1736">
        <v>1.24</v>
      </c>
      <c r="L1736">
        <v>525</v>
      </c>
      <c r="M1736">
        <v>13.58</v>
      </c>
      <c r="N1736">
        <v>46</v>
      </c>
      <c r="O1736" s="1">
        <v>1.1883333333333332</v>
      </c>
      <c r="P1736" s="2">
        <v>46.850521891649798</v>
      </c>
      <c r="Q1736" s="1">
        <v>1.2103051488676198</v>
      </c>
      <c r="R1736">
        <v>2</v>
      </c>
      <c r="S1736">
        <v>2</v>
      </c>
      <c r="U1736">
        <v>6</v>
      </c>
      <c r="V1736">
        <v>3</v>
      </c>
      <c r="W1736">
        <v>3</v>
      </c>
      <c r="X1736">
        <v>3</v>
      </c>
      <c r="Y1736">
        <v>3</v>
      </c>
      <c r="Z1736">
        <v>3</v>
      </c>
      <c r="AB1736">
        <v>0</v>
      </c>
      <c r="AC1736">
        <v>0</v>
      </c>
      <c r="AD1736">
        <v>2</v>
      </c>
      <c r="AE1736">
        <v>2</v>
      </c>
      <c r="AG1736" s="1">
        <f t="shared" si="27"/>
        <v>-5.166666666666675E-2</v>
      </c>
    </row>
    <row r="1737" spans="1:33">
      <c r="A1737">
        <v>82969</v>
      </c>
      <c r="B1737">
        <v>1</v>
      </c>
      <c r="C1737">
        <v>54</v>
      </c>
      <c r="D1737">
        <v>1</v>
      </c>
      <c r="E1737">
        <v>2</v>
      </c>
      <c r="G1737">
        <v>1</v>
      </c>
      <c r="H1737">
        <v>3</v>
      </c>
      <c r="I1737">
        <v>3</v>
      </c>
      <c r="J1737">
        <v>29</v>
      </c>
      <c r="K1737">
        <v>0.75</v>
      </c>
      <c r="L1737">
        <v>150</v>
      </c>
      <c r="M1737">
        <v>3.88</v>
      </c>
      <c r="N1737">
        <v>25</v>
      </c>
      <c r="O1737" s="1">
        <v>0.64655172413793105</v>
      </c>
      <c r="P1737" s="2">
        <v>24.146494851930761</v>
      </c>
      <c r="Q1737" s="1">
        <v>0.62447831513614038</v>
      </c>
      <c r="R1737">
        <v>1</v>
      </c>
      <c r="S1737">
        <v>2</v>
      </c>
      <c r="U1737">
        <v>4</v>
      </c>
      <c r="V1737">
        <v>3</v>
      </c>
      <c r="W1737">
        <v>1</v>
      </c>
      <c r="AA1737">
        <v>1</v>
      </c>
      <c r="AB1737">
        <v>0</v>
      </c>
      <c r="AC1737">
        <v>0</v>
      </c>
      <c r="AD1737">
        <v>1</v>
      </c>
      <c r="AE1737">
        <v>2</v>
      </c>
      <c r="AG1737" s="1">
        <f t="shared" si="27"/>
        <v>-0.10344827586206895</v>
      </c>
    </row>
    <row r="1738" spans="1:33">
      <c r="A1738">
        <v>82970</v>
      </c>
      <c r="B1738">
        <v>1</v>
      </c>
      <c r="C1738">
        <v>60</v>
      </c>
      <c r="D1738">
        <v>1</v>
      </c>
      <c r="E1738">
        <v>2</v>
      </c>
      <c r="G1738">
        <v>1</v>
      </c>
      <c r="H1738">
        <v>3</v>
      </c>
      <c r="I1738">
        <v>6</v>
      </c>
      <c r="J1738">
        <v>37</v>
      </c>
      <c r="K1738">
        <v>0.96</v>
      </c>
      <c r="L1738">
        <v>171</v>
      </c>
      <c r="M1738">
        <v>4.42</v>
      </c>
      <c r="N1738">
        <v>31</v>
      </c>
      <c r="O1738" s="1">
        <v>0.80432432432432432</v>
      </c>
      <c r="P1738" s="2">
        <v>42.96348527228055</v>
      </c>
      <c r="Q1738" s="1">
        <v>1.1147282665240359</v>
      </c>
      <c r="R1738">
        <v>2</v>
      </c>
      <c r="S1738">
        <v>2</v>
      </c>
      <c r="U1738">
        <v>1</v>
      </c>
      <c r="V1738">
        <v>4</v>
      </c>
      <c r="W1738">
        <v>1</v>
      </c>
      <c r="AB1738">
        <v>0</v>
      </c>
      <c r="AC1738">
        <v>0</v>
      </c>
      <c r="AD1738">
        <v>1</v>
      </c>
      <c r="AE1738">
        <v>1</v>
      </c>
      <c r="AF1738">
        <v>2</v>
      </c>
      <c r="AG1738" s="1">
        <f t="shared" si="27"/>
        <v>-0.15567567567567564</v>
      </c>
    </row>
    <row r="1739" spans="1:33">
      <c r="A1739">
        <v>82974</v>
      </c>
      <c r="B1739">
        <v>1</v>
      </c>
      <c r="C1739">
        <v>54</v>
      </c>
      <c r="D1739">
        <v>1</v>
      </c>
      <c r="E1739">
        <v>2</v>
      </c>
      <c r="G1739">
        <v>2</v>
      </c>
      <c r="H1739">
        <v>1</v>
      </c>
      <c r="I1739">
        <v>1</v>
      </c>
      <c r="J1739">
        <v>88</v>
      </c>
      <c r="K1739">
        <v>2.2799999999999998</v>
      </c>
      <c r="L1739">
        <v>271</v>
      </c>
      <c r="M1739">
        <v>7.01</v>
      </c>
      <c r="N1739">
        <v>93</v>
      </c>
      <c r="O1739" s="1">
        <v>2.4095454545454547</v>
      </c>
      <c r="P1739" s="2">
        <v>87.126147482210641</v>
      </c>
      <c r="Q1739" s="1">
        <v>2.2573592756754572</v>
      </c>
      <c r="R1739">
        <v>1</v>
      </c>
      <c r="S1739">
        <v>2</v>
      </c>
      <c r="U1739">
        <v>99</v>
      </c>
      <c r="V1739">
        <v>3</v>
      </c>
      <c r="W1739">
        <v>0</v>
      </c>
      <c r="X1739">
        <v>3</v>
      </c>
      <c r="Y1739">
        <v>3</v>
      </c>
      <c r="Z1739">
        <v>3</v>
      </c>
      <c r="AA1739">
        <v>1</v>
      </c>
      <c r="AB1739">
        <v>0</v>
      </c>
      <c r="AC1739">
        <v>0</v>
      </c>
      <c r="AD1739">
        <v>1</v>
      </c>
      <c r="AE1739">
        <v>2</v>
      </c>
      <c r="AG1739" s="1">
        <f t="shared" si="27"/>
        <v>0.12954545454545485</v>
      </c>
    </row>
    <row r="1740" spans="1:33">
      <c r="A1740">
        <v>82976</v>
      </c>
      <c r="B1740">
        <v>1</v>
      </c>
      <c r="C1740">
        <v>22</v>
      </c>
      <c r="D1740">
        <v>3</v>
      </c>
      <c r="E1740">
        <v>2</v>
      </c>
      <c r="G1740">
        <v>1</v>
      </c>
      <c r="H1740">
        <v>4</v>
      </c>
      <c r="I1740">
        <v>5</v>
      </c>
      <c r="J1740">
        <v>46</v>
      </c>
      <c r="K1740">
        <v>1.19</v>
      </c>
      <c r="L1740">
        <v>137</v>
      </c>
      <c r="M1740">
        <v>3.54</v>
      </c>
      <c r="N1740">
        <v>53</v>
      </c>
      <c r="O1740" s="1">
        <v>1.3710869565217392</v>
      </c>
      <c r="P1740" s="2">
        <v>43.706141126219627</v>
      </c>
      <c r="Q1740" s="1">
        <v>1.130658868265247</v>
      </c>
      <c r="R1740">
        <v>2</v>
      </c>
      <c r="U1740">
        <v>14</v>
      </c>
      <c r="V1740">
        <v>3</v>
      </c>
      <c r="W1740">
        <v>2</v>
      </c>
      <c r="X1740">
        <v>3</v>
      </c>
      <c r="Y1740">
        <v>3</v>
      </c>
      <c r="Z1740">
        <v>1</v>
      </c>
      <c r="AA1740">
        <v>4</v>
      </c>
      <c r="AB1740">
        <v>26</v>
      </c>
      <c r="AC1740">
        <v>3</v>
      </c>
      <c r="AD1740">
        <v>1</v>
      </c>
      <c r="AE1740">
        <v>2</v>
      </c>
      <c r="AG1740" s="1">
        <f t="shared" si="27"/>
        <v>0.18108695652173923</v>
      </c>
    </row>
    <row r="1741" spans="1:33">
      <c r="A1741">
        <v>82987</v>
      </c>
      <c r="B1741">
        <v>1</v>
      </c>
      <c r="C1741">
        <v>60</v>
      </c>
      <c r="D1741">
        <v>3</v>
      </c>
      <c r="E1741">
        <v>2</v>
      </c>
      <c r="G1741">
        <v>1</v>
      </c>
      <c r="H1741">
        <v>3</v>
      </c>
      <c r="I1741">
        <v>1</v>
      </c>
      <c r="J1741">
        <v>63</v>
      </c>
      <c r="K1741">
        <v>1.63</v>
      </c>
      <c r="L1741">
        <v>302</v>
      </c>
      <c r="M1741">
        <v>7.81</v>
      </c>
      <c r="N1741">
        <v>70</v>
      </c>
      <c r="O1741" s="1">
        <v>1.8111111111111111</v>
      </c>
      <c r="P1741" s="2">
        <v>61.448348156948782</v>
      </c>
      <c r="Q1741" s="1">
        <v>1.5898540872353413</v>
      </c>
      <c r="R1741">
        <v>2</v>
      </c>
      <c r="S1741">
        <v>2</v>
      </c>
      <c r="U1741">
        <v>7</v>
      </c>
      <c r="V1741">
        <v>2</v>
      </c>
      <c r="W1741">
        <v>0</v>
      </c>
      <c r="X1741">
        <v>3</v>
      </c>
      <c r="Y1741">
        <v>3</v>
      </c>
      <c r="Z1741">
        <v>2</v>
      </c>
      <c r="AA1741">
        <v>1</v>
      </c>
      <c r="AB1741">
        <v>1</v>
      </c>
      <c r="AC1741">
        <v>0</v>
      </c>
      <c r="AD1741">
        <v>1</v>
      </c>
      <c r="AE1741">
        <v>1</v>
      </c>
      <c r="AF1741">
        <v>2</v>
      </c>
      <c r="AG1741" s="1">
        <f t="shared" si="27"/>
        <v>0.18111111111111122</v>
      </c>
    </row>
    <row r="1742" spans="1:33">
      <c r="A1742">
        <v>82989</v>
      </c>
      <c r="B1742">
        <v>1</v>
      </c>
      <c r="C1742">
        <v>80</v>
      </c>
      <c r="D1742">
        <v>4</v>
      </c>
      <c r="E1742">
        <v>2</v>
      </c>
      <c r="G1742">
        <v>1</v>
      </c>
      <c r="H1742">
        <v>1</v>
      </c>
      <c r="I1742">
        <v>2</v>
      </c>
      <c r="J1742">
        <v>50</v>
      </c>
      <c r="K1742">
        <v>1.29</v>
      </c>
      <c r="L1742">
        <v>150</v>
      </c>
      <c r="M1742">
        <v>3.88</v>
      </c>
      <c r="N1742">
        <v>56</v>
      </c>
      <c r="O1742" s="1">
        <v>1.4448000000000001</v>
      </c>
      <c r="P1742" s="2">
        <v>51.627295195798453</v>
      </c>
      <c r="Q1742" s="1">
        <v>1.3319842160516</v>
      </c>
      <c r="R1742">
        <v>1</v>
      </c>
      <c r="S1742">
        <v>2</v>
      </c>
      <c r="U1742">
        <v>3</v>
      </c>
      <c r="V1742">
        <v>1</v>
      </c>
      <c r="W1742">
        <v>0</v>
      </c>
      <c r="AA1742">
        <v>3</v>
      </c>
      <c r="AB1742">
        <v>0</v>
      </c>
      <c r="AC1742">
        <v>0</v>
      </c>
      <c r="AD1742">
        <v>1</v>
      </c>
      <c r="AE1742">
        <v>1</v>
      </c>
      <c r="AF1742">
        <v>2</v>
      </c>
      <c r="AG1742" s="1">
        <f t="shared" si="27"/>
        <v>0.15480000000000005</v>
      </c>
    </row>
    <row r="1743" spans="1:33">
      <c r="A1743">
        <v>82990</v>
      </c>
      <c r="B1743">
        <v>1</v>
      </c>
      <c r="C1743">
        <v>66</v>
      </c>
      <c r="D1743">
        <v>1</v>
      </c>
      <c r="E1743">
        <v>2</v>
      </c>
      <c r="G1743">
        <v>1</v>
      </c>
      <c r="H1743">
        <v>1</v>
      </c>
      <c r="I1743">
        <v>1</v>
      </c>
      <c r="J1743">
        <v>38</v>
      </c>
      <c r="K1743">
        <v>0.98</v>
      </c>
      <c r="L1743">
        <v>176</v>
      </c>
      <c r="M1743">
        <v>4.55</v>
      </c>
      <c r="N1743">
        <v>43</v>
      </c>
      <c r="O1743" s="1">
        <v>1.1089473684210527</v>
      </c>
      <c r="P1743" s="2">
        <v>36.725618130584337</v>
      </c>
      <c r="Q1743" s="1">
        <v>0.94713436231506964</v>
      </c>
      <c r="R1743">
        <v>1</v>
      </c>
      <c r="S1743">
        <v>2</v>
      </c>
      <c r="U1743">
        <v>4</v>
      </c>
      <c r="V1743">
        <v>3</v>
      </c>
      <c r="W1743">
        <v>2</v>
      </c>
      <c r="X1743">
        <v>0</v>
      </c>
      <c r="Y1743">
        <v>0</v>
      </c>
      <c r="Z1743">
        <v>0</v>
      </c>
      <c r="AA1743">
        <v>4</v>
      </c>
      <c r="AB1743">
        <v>1</v>
      </c>
      <c r="AC1743">
        <v>3</v>
      </c>
      <c r="AD1743">
        <v>1</v>
      </c>
      <c r="AE1743">
        <v>1</v>
      </c>
      <c r="AF1743">
        <v>2</v>
      </c>
      <c r="AG1743" s="1">
        <f t="shared" si="27"/>
        <v>0.1289473684210527</v>
      </c>
    </row>
    <row r="1744" spans="1:33">
      <c r="A1744">
        <v>82995</v>
      </c>
      <c r="B1744">
        <v>1</v>
      </c>
      <c r="C1744">
        <v>72</v>
      </c>
      <c r="D1744">
        <v>3</v>
      </c>
      <c r="E1744">
        <v>1</v>
      </c>
      <c r="F1744">
        <v>2</v>
      </c>
      <c r="G1744">
        <v>1</v>
      </c>
      <c r="H1744">
        <v>3</v>
      </c>
      <c r="I1744">
        <v>1</v>
      </c>
      <c r="J1744">
        <v>45</v>
      </c>
      <c r="K1744">
        <v>1.1599999999999999</v>
      </c>
      <c r="L1744">
        <v>120</v>
      </c>
      <c r="M1744">
        <v>3.1</v>
      </c>
      <c r="N1744">
        <v>55</v>
      </c>
      <c r="O1744" s="1">
        <v>1.4177777777777778</v>
      </c>
      <c r="P1744" s="2">
        <v>47.111586569778176</v>
      </c>
      <c r="Q1744" s="1">
        <v>1.2144320093542817</v>
      </c>
      <c r="R1744">
        <v>1</v>
      </c>
      <c r="S1744">
        <v>2</v>
      </c>
      <c r="U1744">
        <v>8</v>
      </c>
      <c r="V1744">
        <v>3</v>
      </c>
      <c r="W1744">
        <v>3</v>
      </c>
      <c r="X1744">
        <v>2</v>
      </c>
      <c r="Y1744">
        <v>2</v>
      </c>
      <c r="Z1744">
        <v>3</v>
      </c>
      <c r="AA1744">
        <v>1</v>
      </c>
      <c r="AB1744">
        <v>0</v>
      </c>
      <c r="AC1744">
        <v>0</v>
      </c>
      <c r="AD1744">
        <v>2</v>
      </c>
      <c r="AE1744">
        <v>1</v>
      </c>
      <c r="AF1744">
        <v>2</v>
      </c>
      <c r="AG1744" s="1">
        <f t="shared" si="27"/>
        <v>0.25777777777777788</v>
      </c>
    </row>
    <row r="1745" spans="1:33">
      <c r="A1745">
        <v>82998</v>
      </c>
      <c r="B1745">
        <v>1</v>
      </c>
      <c r="C1745">
        <v>61</v>
      </c>
      <c r="D1745">
        <v>4</v>
      </c>
      <c r="E1745">
        <v>2</v>
      </c>
      <c r="G1745">
        <v>1</v>
      </c>
      <c r="H1745">
        <v>2</v>
      </c>
      <c r="I1745">
        <v>1</v>
      </c>
      <c r="J1745">
        <v>43</v>
      </c>
      <c r="K1745">
        <v>1.1100000000000001</v>
      </c>
      <c r="L1745">
        <v>131</v>
      </c>
      <c r="M1745">
        <v>3.39</v>
      </c>
      <c r="N1745">
        <v>49</v>
      </c>
      <c r="O1745" s="1">
        <v>1.2648837209302328</v>
      </c>
      <c r="P1745" s="2">
        <v>48.56384692148351</v>
      </c>
      <c r="Q1745" s="1">
        <v>1.2536248856475978</v>
      </c>
      <c r="R1745">
        <v>1</v>
      </c>
      <c r="S1745">
        <v>2</v>
      </c>
      <c r="U1745">
        <v>6</v>
      </c>
      <c r="V1745">
        <v>1</v>
      </c>
      <c r="W1745">
        <v>0</v>
      </c>
      <c r="AA1745">
        <v>0</v>
      </c>
      <c r="AB1745">
        <v>0</v>
      </c>
      <c r="AC1745">
        <v>0</v>
      </c>
      <c r="AD1745">
        <v>1</v>
      </c>
      <c r="AE1745">
        <v>1</v>
      </c>
      <c r="AF1745">
        <v>2</v>
      </c>
      <c r="AG1745" s="1">
        <f t="shared" si="27"/>
        <v>0.15488372093023273</v>
      </c>
    </row>
    <row r="1746" spans="1:33">
      <c r="A1746">
        <v>82999</v>
      </c>
      <c r="B1746">
        <v>1</v>
      </c>
      <c r="C1746">
        <v>35</v>
      </c>
      <c r="D1746">
        <v>1</v>
      </c>
      <c r="E1746">
        <v>2</v>
      </c>
      <c r="G1746">
        <v>2</v>
      </c>
      <c r="H1746">
        <v>4</v>
      </c>
      <c r="I1746">
        <v>1</v>
      </c>
      <c r="J1746">
        <v>46</v>
      </c>
      <c r="K1746">
        <v>1.19</v>
      </c>
      <c r="L1746">
        <v>214</v>
      </c>
      <c r="M1746">
        <v>5.53</v>
      </c>
      <c r="N1746">
        <v>56</v>
      </c>
      <c r="O1746" s="1">
        <v>1.4486956521739132</v>
      </c>
      <c r="P1746" s="2">
        <v>41.328541238046519</v>
      </c>
      <c r="Q1746" s="1">
        <v>1.0691513928972902</v>
      </c>
      <c r="R1746">
        <v>1</v>
      </c>
      <c r="U1746">
        <v>10</v>
      </c>
      <c r="V1746">
        <v>3</v>
      </c>
      <c r="W1746">
        <v>0</v>
      </c>
      <c r="X1746">
        <v>3</v>
      </c>
      <c r="Y1746">
        <v>2</v>
      </c>
      <c r="Z1746">
        <v>1</v>
      </c>
      <c r="AA1746">
        <v>2</v>
      </c>
      <c r="AB1746">
        <v>0</v>
      </c>
      <c r="AC1746">
        <v>0</v>
      </c>
      <c r="AD1746">
        <v>1</v>
      </c>
      <c r="AE1746">
        <v>1</v>
      </c>
      <c r="AF1746">
        <v>2</v>
      </c>
      <c r="AG1746" s="1">
        <f t="shared" si="27"/>
        <v>0.25869565217391322</v>
      </c>
    </row>
    <row r="1747" spans="1:33">
      <c r="A1747">
        <v>83002</v>
      </c>
      <c r="B1747">
        <v>1</v>
      </c>
      <c r="C1747">
        <v>50</v>
      </c>
      <c r="D1747">
        <v>1</v>
      </c>
      <c r="E1747">
        <v>2</v>
      </c>
      <c r="G1747">
        <v>1</v>
      </c>
      <c r="H1747">
        <v>4</v>
      </c>
      <c r="I1747">
        <v>1</v>
      </c>
      <c r="J1747">
        <v>46</v>
      </c>
      <c r="K1747">
        <v>1.19</v>
      </c>
      <c r="L1747">
        <v>138</v>
      </c>
      <c r="M1747">
        <v>3.57</v>
      </c>
      <c r="N1747">
        <v>55</v>
      </c>
      <c r="O1747" s="1">
        <v>1.4228260869565219</v>
      </c>
      <c r="P1747" s="2">
        <v>50.684931251149038</v>
      </c>
      <c r="Q1747" s="1">
        <v>1.3111971345405946</v>
      </c>
      <c r="R1747">
        <v>1</v>
      </c>
      <c r="S1747">
        <v>1</v>
      </c>
      <c r="T1747">
        <v>2</v>
      </c>
      <c r="U1747">
        <v>14</v>
      </c>
      <c r="V1747">
        <v>3</v>
      </c>
      <c r="W1747">
        <v>2</v>
      </c>
      <c r="X1747">
        <v>2</v>
      </c>
      <c r="Y1747">
        <v>2</v>
      </c>
      <c r="Z1747">
        <v>2</v>
      </c>
      <c r="AA1747">
        <v>3</v>
      </c>
      <c r="AB1747">
        <v>0</v>
      </c>
      <c r="AC1747">
        <v>0</v>
      </c>
      <c r="AD1747">
        <v>1</v>
      </c>
      <c r="AE1747">
        <v>1</v>
      </c>
      <c r="AF1747">
        <v>2</v>
      </c>
      <c r="AG1747" s="1">
        <f t="shared" si="27"/>
        <v>0.23282608695652196</v>
      </c>
    </row>
    <row r="1748" spans="1:33">
      <c r="A1748">
        <v>83004</v>
      </c>
      <c r="B1748">
        <v>1</v>
      </c>
      <c r="C1748">
        <v>34</v>
      </c>
      <c r="D1748">
        <v>3</v>
      </c>
      <c r="E1748">
        <v>2</v>
      </c>
      <c r="G1748">
        <v>1</v>
      </c>
      <c r="H1748">
        <v>2</v>
      </c>
      <c r="I1748">
        <v>3</v>
      </c>
      <c r="J1748">
        <v>38</v>
      </c>
      <c r="K1748">
        <v>0.98</v>
      </c>
      <c r="L1748">
        <v>132</v>
      </c>
      <c r="M1748">
        <v>3.41</v>
      </c>
      <c r="N1748">
        <v>45</v>
      </c>
      <c r="O1748" s="1">
        <v>1.1605263157894736</v>
      </c>
      <c r="P1748" s="2">
        <v>48.791453181556818</v>
      </c>
      <c r="Q1748" s="1">
        <v>1.2583058978401496</v>
      </c>
      <c r="R1748">
        <v>2</v>
      </c>
      <c r="U1748">
        <v>6</v>
      </c>
      <c r="V1748">
        <v>3</v>
      </c>
      <c r="W1748">
        <v>3</v>
      </c>
      <c r="X1748">
        <v>3</v>
      </c>
      <c r="Y1748">
        <v>3</v>
      </c>
      <c r="Z1748">
        <v>3</v>
      </c>
      <c r="AA1748">
        <v>3</v>
      </c>
      <c r="AB1748">
        <v>0</v>
      </c>
      <c r="AC1748">
        <v>0</v>
      </c>
      <c r="AD1748">
        <v>1</v>
      </c>
      <c r="AE1748">
        <v>1</v>
      </c>
      <c r="AF1748">
        <v>2</v>
      </c>
      <c r="AG1748" s="1">
        <f t="shared" si="27"/>
        <v>0.18052631578947365</v>
      </c>
    </row>
    <row r="1749" spans="1:33">
      <c r="A1749">
        <v>83005</v>
      </c>
      <c r="B1749">
        <v>1</v>
      </c>
      <c r="C1749">
        <v>72</v>
      </c>
      <c r="D1749">
        <v>3</v>
      </c>
      <c r="E1749">
        <v>2</v>
      </c>
      <c r="G1749">
        <v>1</v>
      </c>
      <c r="H1749">
        <v>5</v>
      </c>
      <c r="I1749">
        <v>2</v>
      </c>
      <c r="J1749">
        <v>38</v>
      </c>
      <c r="K1749">
        <v>0.98</v>
      </c>
      <c r="L1749">
        <v>133</v>
      </c>
      <c r="M1749">
        <v>3.44</v>
      </c>
      <c r="N1749">
        <v>35</v>
      </c>
      <c r="O1749" s="1">
        <v>0.90263157894736834</v>
      </c>
      <c r="P1749" s="2">
        <v>35.585849891716045</v>
      </c>
      <c r="Q1749" s="1">
        <v>0.91774033931267684</v>
      </c>
      <c r="R1749">
        <v>2</v>
      </c>
      <c r="S1749">
        <v>2</v>
      </c>
      <c r="U1749">
        <v>9</v>
      </c>
      <c r="V1749">
        <v>3</v>
      </c>
      <c r="W1749">
        <v>0</v>
      </c>
      <c r="X1749">
        <v>3</v>
      </c>
      <c r="Y1749">
        <v>3</v>
      </c>
      <c r="Z1749">
        <v>3</v>
      </c>
      <c r="AA1749">
        <v>1</v>
      </c>
      <c r="AB1749">
        <v>0</v>
      </c>
      <c r="AC1749">
        <v>0</v>
      </c>
      <c r="AD1749">
        <v>1</v>
      </c>
      <c r="AE1749">
        <v>1</v>
      </c>
      <c r="AF1749">
        <v>2</v>
      </c>
      <c r="AG1749" s="1">
        <f t="shared" si="27"/>
        <v>-7.7368421052631642E-2</v>
      </c>
    </row>
    <row r="1750" spans="1:33">
      <c r="A1750">
        <v>83007</v>
      </c>
      <c r="B1750">
        <v>1</v>
      </c>
      <c r="C1750">
        <v>66</v>
      </c>
      <c r="D1750">
        <v>1</v>
      </c>
      <c r="E1750">
        <v>2</v>
      </c>
      <c r="G1750">
        <v>2</v>
      </c>
      <c r="H1750">
        <v>1</v>
      </c>
      <c r="I1750">
        <v>1</v>
      </c>
      <c r="J1750">
        <v>49</v>
      </c>
      <c r="K1750">
        <v>1.27</v>
      </c>
      <c r="L1750">
        <v>290</v>
      </c>
      <c r="M1750">
        <v>7.5</v>
      </c>
      <c r="N1750">
        <v>46</v>
      </c>
      <c r="O1750" s="1">
        <v>1.1922448979591838</v>
      </c>
      <c r="P1750" s="2">
        <v>49.380258622147018</v>
      </c>
      <c r="Q1750" s="1">
        <v>1.2798556826556471</v>
      </c>
      <c r="R1750">
        <v>1</v>
      </c>
      <c r="S1750">
        <v>2</v>
      </c>
      <c r="U1750">
        <v>5</v>
      </c>
      <c r="V1750">
        <v>4</v>
      </c>
      <c r="W1750">
        <v>1</v>
      </c>
      <c r="X1750">
        <v>3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2</v>
      </c>
      <c r="AG1750" s="1">
        <f t="shared" si="27"/>
        <v>-7.775510204081626E-2</v>
      </c>
    </row>
    <row r="1751" spans="1:33">
      <c r="A1751">
        <v>83009</v>
      </c>
      <c r="B1751">
        <v>1</v>
      </c>
      <c r="C1751">
        <v>24</v>
      </c>
      <c r="D1751">
        <v>2</v>
      </c>
      <c r="E1751">
        <v>2</v>
      </c>
      <c r="G1751">
        <v>2</v>
      </c>
      <c r="H1751">
        <v>3</v>
      </c>
      <c r="I1751">
        <v>5</v>
      </c>
      <c r="J1751">
        <v>52</v>
      </c>
      <c r="K1751">
        <v>1.34</v>
      </c>
      <c r="L1751">
        <v>187</v>
      </c>
      <c r="M1751">
        <v>4.84</v>
      </c>
      <c r="N1751">
        <v>59</v>
      </c>
      <c r="O1751" s="1">
        <v>1.5203846153846154</v>
      </c>
      <c r="P1751" s="2">
        <v>56.080653680843042</v>
      </c>
      <c r="Q1751" s="1">
        <v>1.4451553063909552</v>
      </c>
      <c r="R1751">
        <v>1</v>
      </c>
      <c r="U1751">
        <v>12</v>
      </c>
      <c r="V1751">
        <v>3</v>
      </c>
      <c r="W1751">
        <v>3</v>
      </c>
      <c r="X1751">
        <v>3</v>
      </c>
      <c r="Y1751">
        <v>2</v>
      </c>
      <c r="Z1751">
        <v>2</v>
      </c>
      <c r="AA1751">
        <v>3</v>
      </c>
      <c r="AB1751">
        <v>5</v>
      </c>
      <c r="AC1751">
        <v>4</v>
      </c>
      <c r="AD1751">
        <v>1</v>
      </c>
      <c r="AE1751">
        <v>2</v>
      </c>
      <c r="AG1751" s="1">
        <f t="shared" si="27"/>
        <v>0.18038461538461537</v>
      </c>
    </row>
    <row r="1752" spans="1:33">
      <c r="A1752">
        <v>83014</v>
      </c>
      <c r="B1752">
        <v>1</v>
      </c>
      <c r="C1752">
        <v>29</v>
      </c>
      <c r="D1752">
        <v>1</v>
      </c>
      <c r="E1752">
        <v>2</v>
      </c>
      <c r="G1752">
        <v>2</v>
      </c>
      <c r="H1752">
        <v>4</v>
      </c>
      <c r="I1752">
        <v>5</v>
      </c>
      <c r="J1752">
        <v>40</v>
      </c>
      <c r="K1752">
        <v>1.03</v>
      </c>
      <c r="L1752">
        <v>174</v>
      </c>
      <c r="M1752">
        <v>4.5</v>
      </c>
      <c r="N1752">
        <v>35</v>
      </c>
      <c r="O1752" s="1">
        <v>0.90125000000000011</v>
      </c>
      <c r="P1752" s="2">
        <v>45.560442682832075</v>
      </c>
      <c r="Q1752" s="1">
        <v>1.1731813990829258</v>
      </c>
      <c r="R1752">
        <v>1</v>
      </c>
      <c r="U1752">
        <v>14</v>
      </c>
      <c r="V1752">
        <v>4</v>
      </c>
      <c r="W1752">
        <v>2</v>
      </c>
      <c r="X1752">
        <v>3</v>
      </c>
      <c r="Y1752">
        <v>2</v>
      </c>
      <c r="Z1752">
        <v>2</v>
      </c>
      <c r="AB1752">
        <v>0</v>
      </c>
      <c r="AC1752">
        <v>0</v>
      </c>
      <c r="AD1752">
        <v>1</v>
      </c>
      <c r="AE1752">
        <v>2</v>
      </c>
      <c r="AG1752" s="1">
        <f t="shared" si="27"/>
        <v>-0.12874999999999992</v>
      </c>
    </row>
    <row r="1753" spans="1:33">
      <c r="A1753">
        <v>83020</v>
      </c>
      <c r="B1753">
        <v>1</v>
      </c>
      <c r="C1753">
        <v>62</v>
      </c>
      <c r="D1753">
        <v>4</v>
      </c>
      <c r="E1753">
        <v>2</v>
      </c>
      <c r="G1753">
        <v>1</v>
      </c>
      <c r="H1753">
        <v>4</v>
      </c>
      <c r="I1753">
        <v>2</v>
      </c>
      <c r="J1753">
        <v>40</v>
      </c>
      <c r="K1753">
        <v>1.03</v>
      </c>
      <c r="L1753">
        <v>154</v>
      </c>
      <c r="M1753">
        <v>3.98</v>
      </c>
      <c r="N1753">
        <v>38</v>
      </c>
      <c r="O1753" s="1">
        <v>0.97850000000000004</v>
      </c>
      <c r="P1753" s="2">
        <v>40.186136455637474</v>
      </c>
      <c r="Q1753" s="1">
        <v>1.0347930137326649</v>
      </c>
      <c r="R1753">
        <v>1</v>
      </c>
      <c r="S1753">
        <v>2</v>
      </c>
      <c r="U1753">
        <v>3</v>
      </c>
      <c r="V1753">
        <v>4</v>
      </c>
      <c r="W1753">
        <v>0</v>
      </c>
      <c r="AB1753">
        <v>8</v>
      </c>
      <c r="AC1753">
        <v>2</v>
      </c>
      <c r="AD1753">
        <v>1</v>
      </c>
      <c r="AE1753">
        <v>1</v>
      </c>
      <c r="AF1753">
        <v>2</v>
      </c>
      <c r="AG1753" s="1">
        <f t="shared" si="27"/>
        <v>-5.149999999999999E-2</v>
      </c>
    </row>
    <row r="1754" spans="1:33">
      <c r="A1754">
        <v>83031</v>
      </c>
      <c r="B1754">
        <v>1</v>
      </c>
      <c r="C1754">
        <v>49</v>
      </c>
      <c r="D1754">
        <v>2</v>
      </c>
      <c r="E1754">
        <v>2</v>
      </c>
      <c r="G1754">
        <v>2</v>
      </c>
      <c r="H1754">
        <v>4</v>
      </c>
      <c r="I1754">
        <v>1</v>
      </c>
      <c r="J1754">
        <v>36</v>
      </c>
      <c r="K1754">
        <v>0.93</v>
      </c>
      <c r="L1754">
        <v>205</v>
      </c>
      <c r="M1754">
        <v>5.3</v>
      </c>
      <c r="N1754">
        <v>34</v>
      </c>
      <c r="O1754" s="1">
        <v>0.87833333333333341</v>
      </c>
      <c r="P1754" s="2">
        <v>36.909318721171722</v>
      </c>
      <c r="Q1754" s="1">
        <v>0.95349073363026959</v>
      </c>
      <c r="R1754">
        <v>1</v>
      </c>
      <c r="S1754">
        <v>2</v>
      </c>
      <c r="U1754">
        <v>14</v>
      </c>
      <c r="V1754">
        <v>3</v>
      </c>
      <c r="W1754">
        <v>3</v>
      </c>
      <c r="X1754">
        <v>3</v>
      </c>
      <c r="Y1754">
        <v>3</v>
      </c>
      <c r="Z1754">
        <v>3</v>
      </c>
      <c r="AA1754">
        <v>0</v>
      </c>
      <c r="AB1754">
        <v>0</v>
      </c>
      <c r="AC1754">
        <v>0</v>
      </c>
      <c r="AD1754">
        <v>2</v>
      </c>
      <c r="AE1754">
        <v>1</v>
      </c>
      <c r="AF1754">
        <v>1</v>
      </c>
      <c r="AG1754" s="1">
        <f t="shared" si="27"/>
        <v>-5.1666666666666639E-2</v>
      </c>
    </row>
    <row r="1755" spans="1:33">
      <c r="A1755">
        <v>83045</v>
      </c>
      <c r="B1755">
        <v>1</v>
      </c>
      <c r="C1755">
        <v>51</v>
      </c>
      <c r="D1755">
        <v>1</v>
      </c>
      <c r="E1755">
        <v>2</v>
      </c>
      <c r="G1755">
        <v>2</v>
      </c>
      <c r="H1755">
        <v>1</v>
      </c>
      <c r="I1755">
        <v>1</v>
      </c>
      <c r="J1755">
        <v>73</v>
      </c>
      <c r="K1755">
        <v>1.89</v>
      </c>
      <c r="L1755">
        <v>242</v>
      </c>
      <c r="M1755">
        <v>6.26</v>
      </c>
      <c r="N1755">
        <v>73</v>
      </c>
      <c r="O1755" s="1">
        <v>1.89</v>
      </c>
      <c r="P1755" s="2">
        <v>81.781699441801806</v>
      </c>
      <c r="Q1755" s="1">
        <v>2.1173618074658274</v>
      </c>
      <c r="R1755">
        <v>1</v>
      </c>
      <c r="S1755">
        <v>2</v>
      </c>
      <c r="U1755">
        <v>5</v>
      </c>
      <c r="V1755">
        <v>4</v>
      </c>
      <c r="W1755">
        <v>3</v>
      </c>
      <c r="X1755">
        <v>3</v>
      </c>
      <c r="Y1755">
        <v>3</v>
      </c>
      <c r="Z1755">
        <v>3</v>
      </c>
      <c r="AB1755">
        <v>0</v>
      </c>
      <c r="AC1755">
        <v>0</v>
      </c>
      <c r="AD1755">
        <v>2</v>
      </c>
      <c r="AE1755">
        <v>1</v>
      </c>
      <c r="AF1755">
        <v>2</v>
      </c>
      <c r="AG1755" s="1">
        <f t="shared" si="27"/>
        <v>0</v>
      </c>
    </row>
    <row r="1756" spans="1:33">
      <c r="A1756">
        <v>83047</v>
      </c>
      <c r="B1756">
        <v>1</v>
      </c>
      <c r="C1756">
        <v>31</v>
      </c>
      <c r="D1756">
        <v>6</v>
      </c>
      <c r="E1756">
        <v>2</v>
      </c>
      <c r="G1756">
        <v>2</v>
      </c>
      <c r="H1756">
        <v>3</v>
      </c>
      <c r="I1756">
        <v>1</v>
      </c>
      <c r="J1756">
        <v>67</v>
      </c>
      <c r="K1756">
        <v>1.73</v>
      </c>
      <c r="L1756">
        <v>183</v>
      </c>
      <c r="M1756">
        <v>4.7300000000000004</v>
      </c>
      <c r="N1756">
        <v>67</v>
      </c>
      <c r="O1756" s="1">
        <v>1.73</v>
      </c>
      <c r="P1756" s="2">
        <v>72.158543505969547</v>
      </c>
      <c r="Q1756" s="1">
        <v>1.8631982129153331</v>
      </c>
      <c r="R1756">
        <v>2</v>
      </c>
      <c r="U1756">
        <v>4</v>
      </c>
      <c r="V1756">
        <v>3</v>
      </c>
      <c r="W1756">
        <v>3</v>
      </c>
      <c r="X1756">
        <v>3</v>
      </c>
      <c r="Y1756">
        <v>2</v>
      </c>
      <c r="Z1756">
        <v>3</v>
      </c>
      <c r="AB1756">
        <v>3</v>
      </c>
      <c r="AC1756">
        <v>0</v>
      </c>
      <c r="AD1756">
        <v>1</v>
      </c>
      <c r="AE1756">
        <v>2</v>
      </c>
      <c r="AG1756" s="1">
        <f t="shared" si="27"/>
        <v>0</v>
      </c>
    </row>
    <row r="1757" spans="1:33">
      <c r="A1757">
        <v>83048</v>
      </c>
      <c r="B1757">
        <v>1</v>
      </c>
      <c r="C1757">
        <v>48</v>
      </c>
      <c r="D1757">
        <v>3</v>
      </c>
      <c r="E1757">
        <v>2</v>
      </c>
      <c r="G1757">
        <v>1</v>
      </c>
      <c r="H1757">
        <v>3</v>
      </c>
      <c r="I1757">
        <v>3</v>
      </c>
      <c r="J1757">
        <v>49</v>
      </c>
      <c r="K1757">
        <v>1.27</v>
      </c>
      <c r="L1757">
        <v>153</v>
      </c>
      <c r="M1757">
        <v>3.96</v>
      </c>
      <c r="N1757">
        <v>56</v>
      </c>
      <c r="O1757" s="1">
        <v>1.4514285714285715</v>
      </c>
      <c r="P1757" s="2">
        <v>51.681457635852517</v>
      </c>
      <c r="Q1757" s="1">
        <v>1.3394990040312797</v>
      </c>
      <c r="R1757">
        <v>2</v>
      </c>
      <c r="S1757">
        <v>1</v>
      </c>
      <c r="T1757">
        <v>2</v>
      </c>
      <c r="U1757">
        <v>15</v>
      </c>
      <c r="V1757">
        <v>3</v>
      </c>
      <c r="W1757">
        <v>3</v>
      </c>
      <c r="X1757">
        <v>3</v>
      </c>
      <c r="Y1757">
        <v>3</v>
      </c>
      <c r="Z1757">
        <v>3</v>
      </c>
      <c r="AA1757">
        <v>1</v>
      </c>
      <c r="AB1757">
        <v>0</v>
      </c>
      <c r="AC1757">
        <v>20</v>
      </c>
      <c r="AD1757">
        <v>1</v>
      </c>
      <c r="AE1757">
        <v>1</v>
      </c>
      <c r="AF1757">
        <v>2</v>
      </c>
      <c r="AG1757" s="1">
        <f t="shared" si="27"/>
        <v>0.18142857142857149</v>
      </c>
    </row>
    <row r="1758" spans="1:33">
      <c r="A1758">
        <v>83052</v>
      </c>
      <c r="B1758">
        <v>1</v>
      </c>
      <c r="C1758">
        <v>76</v>
      </c>
      <c r="D1758">
        <v>4</v>
      </c>
      <c r="E1758">
        <v>2</v>
      </c>
      <c r="G1758">
        <v>1</v>
      </c>
      <c r="H1758">
        <v>4</v>
      </c>
      <c r="I1758">
        <v>2</v>
      </c>
      <c r="J1758">
        <v>124</v>
      </c>
      <c r="K1758">
        <v>3.21</v>
      </c>
      <c r="L1758">
        <v>199</v>
      </c>
      <c r="M1758">
        <v>5.15</v>
      </c>
      <c r="N1758">
        <v>133</v>
      </c>
      <c r="O1758" s="1">
        <v>3.4429838709677418</v>
      </c>
      <c r="P1758" s="2">
        <v>119.84505578412285</v>
      </c>
      <c r="Q1758" s="1">
        <v>3.1024405569922124</v>
      </c>
      <c r="R1758">
        <v>2</v>
      </c>
      <c r="S1758">
        <v>2</v>
      </c>
      <c r="U1758">
        <v>7</v>
      </c>
      <c r="V1758">
        <v>1</v>
      </c>
      <c r="W1758">
        <v>3</v>
      </c>
      <c r="X1758">
        <v>3</v>
      </c>
      <c r="Y1758">
        <v>3</v>
      </c>
      <c r="Z1758">
        <v>3</v>
      </c>
      <c r="AB1758">
        <v>0</v>
      </c>
      <c r="AC1758">
        <v>5</v>
      </c>
      <c r="AD1758">
        <v>2</v>
      </c>
      <c r="AE1758">
        <v>1</v>
      </c>
      <c r="AF1758">
        <v>2</v>
      </c>
      <c r="AG1758" s="1">
        <f t="shared" si="27"/>
        <v>0.23298387096774187</v>
      </c>
    </row>
    <row r="1759" spans="1:33">
      <c r="A1759">
        <v>83058</v>
      </c>
      <c r="B1759">
        <v>1</v>
      </c>
      <c r="C1759">
        <v>27</v>
      </c>
      <c r="D1759">
        <v>7</v>
      </c>
      <c r="E1759">
        <v>2</v>
      </c>
      <c r="G1759">
        <v>1</v>
      </c>
      <c r="H1759">
        <v>4</v>
      </c>
      <c r="I1759">
        <v>6</v>
      </c>
      <c r="J1759">
        <v>56</v>
      </c>
      <c r="K1759">
        <v>1.45</v>
      </c>
      <c r="L1759">
        <v>180</v>
      </c>
      <c r="M1759">
        <v>4.6500000000000004</v>
      </c>
      <c r="N1759">
        <v>58</v>
      </c>
      <c r="O1759" s="1">
        <v>1.5017857142857143</v>
      </c>
      <c r="P1759" s="2">
        <v>60.73916418232686</v>
      </c>
      <c r="Q1759" s="1">
        <v>1.5727105011495348</v>
      </c>
      <c r="R1759">
        <v>2</v>
      </c>
      <c r="U1759">
        <v>9</v>
      </c>
      <c r="V1759">
        <v>1</v>
      </c>
      <c r="W1759">
        <v>3</v>
      </c>
      <c r="X1759">
        <v>3</v>
      </c>
      <c r="Y1759">
        <v>3</v>
      </c>
      <c r="Z1759">
        <v>3</v>
      </c>
      <c r="AA1759">
        <v>0</v>
      </c>
      <c r="AB1759">
        <v>0</v>
      </c>
      <c r="AC1759">
        <v>0</v>
      </c>
      <c r="AD1759">
        <v>2</v>
      </c>
      <c r="AE1759">
        <v>1</v>
      </c>
      <c r="AF1759">
        <v>2</v>
      </c>
      <c r="AG1759" s="1">
        <f t="shared" si="27"/>
        <v>5.1785714285714324E-2</v>
      </c>
    </row>
    <row r="1760" spans="1:33">
      <c r="A1760">
        <v>83064</v>
      </c>
      <c r="B1760">
        <v>1</v>
      </c>
      <c r="C1760">
        <v>41</v>
      </c>
      <c r="D1760">
        <v>4</v>
      </c>
      <c r="E1760">
        <v>2</v>
      </c>
      <c r="G1760">
        <v>1</v>
      </c>
      <c r="H1760">
        <v>4</v>
      </c>
      <c r="I1760">
        <v>5</v>
      </c>
      <c r="J1760">
        <v>54</v>
      </c>
      <c r="K1760">
        <v>1.4</v>
      </c>
      <c r="L1760">
        <v>193</v>
      </c>
      <c r="M1760">
        <v>4.99</v>
      </c>
      <c r="N1760">
        <v>53</v>
      </c>
      <c r="O1760" s="1">
        <v>1.3740740740740738</v>
      </c>
      <c r="P1760" s="2">
        <v>56.655408549795098</v>
      </c>
      <c r="Q1760" s="1">
        <v>1.468843925365058</v>
      </c>
      <c r="R1760">
        <v>2</v>
      </c>
      <c r="S1760">
        <v>1</v>
      </c>
      <c r="T1760">
        <v>2</v>
      </c>
      <c r="U1760">
        <v>6</v>
      </c>
      <c r="V1760">
        <v>2</v>
      </c>
      <c r="W1760">
        <v>3</v>
      </c>
      <c r="X1760">
        <v>3</v>
      </c>
      <c r="Y1760">
        <v>3</v>
      </c>
      <c r="Z1760">
        <v>2</v>
      </c>
      <c r="AA1760">
        <v>2</v>
      </c>
      <c r="AB1760">
        <v>0</v>
      </c>
      <c r="AC1760">
        <v>2</v>
      </c>
      <c r="AD1760">
        <v>1</v>
      </c>
      <c r="AE1760">
        <v>1</v>
      </c>
      <c r="AF1760">
        <v>2</v>
      </c>
      <c r="AG1760" s="1">
        <f t="shared" si="27"/>
        <v>-2.592592592592613E-2</v>
      </c>
    </row>
    <row r="1761" spans="1:33">
      <c r="A1761">
        <v>83078</v>
      </c>
      <c r="B1761">
        <v>1</v>
      </c>
      <c r="C1761">
        <v>32</v>
      </c>
      <c r="D1761">
        <v>3</v>
      </c>
      <c r="E1761">
        <v>2</v>
      </c>
      <c r="G1761">
        <v>1</v>
      </c>
      <c r="H1761">
        <v>5</v>
      </c>
      <c r="I1761">
        <v>1</v>
      </c>
      <c r="J1761">
        <v>47</v>
      </c>
      <c r="K1761">
        <v>1.22</v>
      </c>
      <c r="L1761">
        <v>177</v>
      </c>
      <c r="M1761">
        <v>4.58</v>
      </c>
      <c r="N1761">
        <v>53</v>
      </c>
      <c r="O1761" s="1">
        <v>1.3757446808510638</v>
      </c>
      <c r="P1761" s="2">
        <v>45.487680550389641</v>
      </c>
      <c r="Q1761" s="1">
        <v>1.1807440483292631</v>
      </c>
      <c r="R1761">
        <v>2</v>
      </c>
      <c r="U1761">
        <v>15</v>
      </c>
      <c r="V1761">
        <v>3</v>
      </c>
      <c r="W1761">
        <v>3</v>
      </c>
      <c r="X1761">
        <v>3</v>
      </c>
      <c r="Y1761">
        <v>3</v>
      </c>
      <c r="Z1761">
        <v>3</v>
      </c>
      <c r="AA1761">
        <v>1</v>
      </c>
      <c r="AB1761">
        <v>0</v>
      </c>
      <c r="AC1761">
        <v>3</v>
      </c>
      <c r="AD1761">
        <v>1</v>
      </c>
      <c r="AE1761">
        <v>1</v>
      </c>
      <c r="AF1761">
        <v>2</v>
      </c>
      <c r="AG1761" s="1">
        <f t="shared" si="27"/>
        <v>0.15574468085106385</v>
      </c>
    </row>
    <row r="1762" spans="1:33">
      <c r="A1762">
        <v>83081</v>
      </c>
      <c r="B1762">
        <v>1</v>
      </c>
      <c r="C1762">
        <v>41</v>
      </c>
      <c r="D1762">
        <v>3</v>
      </c>
      <c r="E1762">
        <v>2</v>
      </c>
      <c r="G1762">
        <v>1</v>
      </c>
      <c r="H1762">
        <v>2</v>
      </c>
      <c r="I1762">
        <v>1</v>
      </c>
      <c r="J1762">
        <v>64</v>
      </c>
      <c r="K1762">
        <v>1.66</v>
      </c>
      <c r="L1762">
        <v>186</v>
      </c>
      <c r="M1762">
        <v>4.8099999999999996</v>
      </c>
      <c r="N1762">
        <v>71</v>
      </c>
      <c r="O1762" s="1">
        <v>1.8415625</v>
      </c>
      <c r="P1762" s="2">
        <v>66.912736307371532</v>
      </c>
      <c r="Q1762" s="1">
        <v>1.7355490979724491</v>
      </c>
      <c r="R1762">
        <v>2</v>
      </c>
      <c r="S1762">
        <v>1</v>
      </c>
      <c r="T1762">
        <v>2</v>
      </c>
      <c r="U1762">
        <v>3</v>
      </c>
      <c r="V1762">
        <v>3</v>
      </c>
      <c r="W1762">
        <v>2</v>
      </c>
      <c r="X1762">
        <v>4</v>
      </c>
      <c r="Y1762">
        <v>4</v>
      </c>
      <c r="Z1762">
        <v>4</v>
      </c>
      <c r="AB1762">
        <v>0</v>
      </c>
      <c r="AC1762">
        <v>4</v>
      </c>
      <c r="AD1762">
        <v>2</v>
      </c>
      <c r="AE1762">
        <v>1</v>
      </c>
      <c r="AF1762">
        <v>2</v>
      </c>
      <c r="AG1762" s="1">
        <f t="shared" si="27"/>
        <v>0.18156250000000007</v>
      </c>
    </row>
    <row r="1763" spans="1:33">
      <c r="A1763">
        <v>83082</v>
      </c>
      <c r="B1763">
        <v>1</v>
      </c>
      <c r="C1763">
        <v>27</v>
      </c>
      <c r="D1763">
        <v>4</v>
      </c>
      <c r="E1763">
        <v>2</v>
      </c>
      <c r="G1763">
        <v>1</v>
      </c>
      <c r="H1763">
        <v>3</v>
      </c>
      <c r="I1763">
        <v>5</v>
      </c>
      <c r="J1763">
        <v>46</v>
      </c>
      <c r="K1763">
        <v>1.19</v>
      </c>
      <c r="L1763">
        <v>180</v>
      </c>
      <c r="M1763">
        <v>4.6500000000000004</v>
      </c>
      <c r="N1763">
        <v>54</v>
      </c>
      <c r="O1763" s="1">
        <v>1.3969565217391302</v>
      </c>
      <c r="P1763" s="2">
        <v>44.955208581804143</v>
      </c>
      <c r="Q1763" s="1">
        <v>1.1629717002684115</v>
      </c>
      <c r="R1763">
        <v>1</v>
      </c>
      <c r="U1763">
        <v>9</v>
      </c>
      <c r="V1763">
        <v>5</v>
      </c>
      <c r="W1763">
        <v>0</v>
      </c>
      <c r="AA1763">
        <v>21</v>
      </c>
      <c r="AB1763">
        <v>0</v>
      </c>
      <c r="AC1763">
        <v>0</v>
      </c>
      <c r="AD1763">
        <v>1</v>
      </c>
      <c r="AE1763">
        <v>2</v>
      </c>
      <c r="AG1763" s="1">
        <f t="shared" si="27"/>
        <v>0.20695652173913026</v>
      </c>
    </row>
    <row r="1764" spans="1:33">
      <c r="A1764">
        <v>83084</v>
      </c>
      <c r="B1764">
        <v>1</v>
      </c>
      <c r="C1764">
        <v>50</v>
      </c>
      <c r="D1764">
        <v>1</v>
      </c>
      <c r="E1764">
        <v>2</v>
      </c>
      <c r="G1764">
        <v>2</v>
      </c>
      <c r="H1764">
        <v>2</v>
      </c>
      <c r="I1764">
        <v>1</v>
      </c>
      <c r="J1764">
        <v>59</v>
      </c>
      <c r="K1764">
        <v>1.53</v>
      </c>
      <c r="L1764">
        <v>210</v>
      </c>
      <c r="M1764">
        <v>5.43</v>
      </c>
      <c r="N1764">
        <v>66</v>
      </c>
      <c r="O1764" s="1">
        <v>1.7115254237288136</v>
      </c>
      <c r="P1764" s="2">
        <v>62.765636599409042</v>
      </c>
      <c r="Q1764" s="1">
        <v>1.6276512541880652</v>
      </c>
      <c r="R1764">
        <v>1</v>
      </c>
      <c r="S1764">
        <v>2</v>
      </c>
      <c r="U1764">
        <v>8</v>
      </c>
      <c r="V1764">
        <v>3</v>
      </c>
      <c r="W1764">
        <v>1</v>
      </c>
      <c r="X1764">
        <v>3</v>
      </c>
      <c r="Y1764">
        <v>3</v>
      </c>
      <c r="Z1764">
        <v>2</v>
      </c>
      <c r="AB1764">
        <v>0</v>
      </c>
      <c r="AC1764">
        <v>0</v>
      </c>
      <c r="AD1764">
        <v>2</v>
      </c>
      <c r="AE1764">
        <v>2</v>
      </c>
      <c r="AG1764" s="1">
        <f t="shared" si="27"/>
        <v>0.18152542372881353</v>
      </c>
    </row>
    <row r="1765" spans="1:33">
      <c r="A1765">
        <v>83087</v>
      </c>
      <c r="B1765">
        <v>1</v>
      </c>
      <c r="C1765">
        <v>39</v>
      </c>
      <c r="D1765">
        <v>3</v>
      </c>
      <c r="E1765">
        <v>2</v>
      </c>
      <c r="G1765">
        <v>1</v>
      </c>
      <c r="H1765">
        <v>4</v>
      </c>
      <c r="I1765">
        <v>5</v>
      </c>
      <c r="J1765">
        <v>24</v>
      </c>
      <c r="K1765">
        <v>0.62</v>
      </c>
      <c r="L1765">
        <v>199</v>
      </c>
      <c r="M1765">
        <v>5.15</v>
      </c>
      <c r="N1765">
        <v>29</v>
      </c>
      <c r="O1765" s="1">
        <v>0.74916666666666665</v>
      </c>
      <c r="P1765" s="2">
        <v>24.029052372752254</v>
      </c>
      <c r="Q1765" s="1">
        <v>0.62075051962943328</v>
      </c>
      <c r="R1765">
        <v>2</v>
      </c>
      <c r="U1765">
        <v>15</v>
      </c>
      <c r="V1765">
        <v>3</v>
      </c>
      <c r="W1765">
        <v>3</v>
      </c>
      <c r="X1765">
        <v>3</v>
      </c>
      <c r="Y1765">
        <v>3</v>
      </c>
      <c r="Z1765">
        <v>3</v>
      </c>
      <c r="AA1765">
        <v>1</v>
      </c>
      <c r="AB1765">
        <v>0</v>
      </c>
      <c r="AC1765">
        <v>0</v>
      </c>
      <c r="AD1765">
        <v>1</v>
      </c>
      <c r="AE1765">
        <v>1</v>
      </c>
      <c r="AF1765">
        <v>2</v>
      </c>
      <c r="AG1765" s="1">
        <f t="shared" si="27"/>
        <v>0.12916666666666665</v>
      </c>
    </row>
    <row r="1766" spans="1:33">
      <c r="A1766">
        <v>83092</v>
      </c>
      <c r="B1766">
        <v>1</v>
      </c>
      <c r="C1766">
        <v>57</v>
      </c>
      <c r="D1766">
        <v>1</v>
      </c>
      <c r="E1766">
        <v>2</v>
      </c>
      <c r="G1766">
        <v>2</v>
      </c>
      <c r="H1766">
        <v>3</v>
      </c>
      <c r="I1766">
        <v>1</v>
      </c>
      <c r="J1766">
        <v>50</v>
      </c>
      <c r="K1766">
        <v>1.29</v>
      </c>
      <c r="L1766">
        <v>156</v>
      </c>
      <c r="M1766">
        <v>4.03</v>
      </c>
      <c r="N1766">
        <v>46</v>
      </c>
      <c r="O1766" s="1">
        <v>1.1868000000000001</v>
      </c>
      <c r="P1766" s="2">
        <v>51.337526237750765</v>
      </c>
      <c r="Q1766" s="1">
        <v>1.3245081769339697</v>
      </c>
      <c r="R1766">
        <v>1</v>
      </c>
      <c r="S1766">
        <v>1</v>
      </c>
      <c r="T1766">
        <v>2</v>
      </c>
      <c r="U1766">
        <v>15</v>
      </c>
      <c r="V1766">
        <v>3</v>
      </c>
      <c r="W1766">
        <v>2</v>
      </c>
      <c r="X1766">
        <v>3</v>
      </c>
      <c r="Y1766">
        <v>3</v>
      </c>
      <c r="Z1766">
        <v>3</v>
      </c>
      <c r="AA1766">
        <v>7</v>
      </c>
      <c r="AB1766">
        <v>10</v>
      </c>
      <c r="AC1766">
        <v>0</v>
      </c>
      <c r="AD1766">
        <v>1</v>
      </c>
      <c r="AE1766">
        <v>1</v>
      </c>
      <c r="AF1766">
        <v>2</v>
      </c>
      <c r="AG1766" s="1">
        <f t="shared" si="27"/>
        <v>-0.10319999999999996</v>
      </c>
    </row>
    <row r="1767" spans="1:33">
      <c r="A1767">
        <v>83094</v>
      </c>
      <c r="B1767">
        <v>1</v>
      </c>
      <c r="C1767">
        <v>43</v>
      </c>
      <c r="D1767">
        <v>6</v>
      </c>
      <c r="E1767">
        <v>2</v>
      </c>
      <c r="G1767">
        <v>2</v>
      </c>
      <c r="H1767">
        <v>4</v>
      </c>
      <c r="I1767">
        <v>1</v>
      </c>
      <c r="J1767">
        <v>48</v>
      </c>
      <c r="K1767">
        <v>1.24</v>
      </c>
      <c r="L1767">
        <v>157</v>
      </c>
      <c r="M1767">
        <v>4.0599999999999996</v>
      </c>
      <c r="N1767">
        <v>56</v>
      </c>
      <c r="O1767" s="1">
        <v>1.4466666666666665</v>
      </c>
      <c r="P1767" s="2">
        <v>58.558224622525429</v>
      </c>
      <c r="Q1767" s="1">
        <v>1.5127541360819068</v>
      </c>
      <c r="R1767">
        <v>2</v>
      </c>
      <c r="S1767">
        <v>2</v>
      </c>
      <c r="U1767">
        <v>15</v>
      </c>
      <c r="V1767">
        <v>4</v>
      </c>
      <c r="W1767">
        <v>0</v>
      </c>
      <c r="X1767">
        <v>2</v>
      </c>
      <c r="Y1767">
        <v>1</v>
      </c>
      <c r="Z1767">
        <v>1</v>
      </c>
      <c r="AA1767">
        <v>5</v>
      </c>
      <c r="AB1767">
        <v>0</v>
      </c>
      <c r="AC1767">
        <v>0</v>
      </c>
      <c r="AD1767">
        <v>1</v>
      </c>
      <c r="AE1767">
        <v>1</v>
      </c>
      <c r="AF1767">
        <v>2</v>
      </c>
      <c r="AG1767" s="1">
        <f t="shared" si="27"/>
        <v>0.20666666666666655</v>
      </c>
    </row>
    <row r="1768" spans="1:33">
      <c r="A1768">
        <v>83097</v>
      </c>
      <c r="B1768">
        <v>1</v>
      </c>
      <c r="C1768">
        <v>51</v>
      </c>
      <c r="D1768">
        <v>3</v>
      </c>
      <c r="E1768">
        <v>2</v>
      </c>
      <c r="G1768">
        <v>1</v>
      </c>
      <c r="H1768">
        <v>5</v>
      </c>
      <c r="I1768">
        <v>1</v>
      </c>
      <c r="J1768">
        <v>71</v>
      </c>
      <c r="K1768">
        <v>1.84</v>
      </c>
      <c r="L1768">
        <v>204</v>
      </c>
      <c r="M1768">
        <v>5.28</v>
      </c>
      <c r="N1768">
        <v>70</v>
      </c>
      <c r="O1768" s="1">
        <v>1.8140845070422538</v>
      </c>
      <c r="P1768" s="2">
        <v>77.16821032715481</v>
      </c>
      <c r="Q1768" s="1">
        <v>1.9998522112952797</v>
      </c>
      <c r="R1768">
        <v>2</v>
      </c>
      <c r="S1768">
        <v>2</v>
      </c>
      <c r="U1768">
        <v>15</v>
      </c>
      <c r="V1768">
        <v>3</v>
      </c>
      <c r="W1768">
        <v>2</v>
      </c>
      <c r="X1768">
        <v>3</v>
      </c>
      <c r="Y1768">
        <v>3</v>
      </c>
      <c r="Z1768">
        <v>3</v>
      </c>
      <c r="AA1768">
        <v>4</v>
      </c>
      <c r="AB1768">
        <v>0</v>
      </c>
      <c r="AC1768">
        <v>2</v>
      </c>
      <c r="AD1768">
        <v>1</v>
      </c>
      <c r="AE1768">
        <v>1</v>
      </c>
      <c r="AF1768">
        <v>2</v>
      </c>
      <c r="AG1768" s="1">
        <f t="shared" si="27"/>
        <v>-2.5915492957746311E-2</v>
      </c>
    </row>
    <row r="1769" spans="1:33">
      <c r="A1769">
        <v>83099</v>
      </c>
      <c r="B1769">
        <v>1</v>
      </c>
      <c r="C1769">
        <v>32</v>
      </c>
      <c r="D1769">
        <v>6</v>
      </c>
      <c r="E1769">
        <v>2</v>
      </c>
      <c r="G1769">
        <v>2</v>
      </c>
      <c r="H1769">
        <v>3</v>
      </c>
      <c r="I1769">
        <v>1</v>
      </c>
      <c r="J1769">
        <v>39</v>
      </c>
      <c r="K1769">
        <v>1.01</v>
      </c>
      <c r="L1769">
        <v>194</v>
      </c>
      <c r="M1769">
        <v>5.0199999999999996</v>
      </c>
      <c r="N1769">
        <v>38</v>
      </c>
      <c r="O1769" s="1">
        <v>0.98410256410256414</v>
      </c>
      <c r="P1769" s="2">
        <v>37.617887240950715</v>
      </c>
      <c r="Q1769" s="1">
        <v>0.97420682341949283</v>
      </c>
      <c r="R1769">
        <v>1</v>
      </c>
      <c r="U1769">
        <v>12</v>
      </c>
      <c r="V1769">
        <v>1</v>
      </c>
      <c r="W1769">
        <v>3</v>
      </c>
      <c r="X1769">
        <v>3</v>
      </c>
      <c r="Y1769">
        <v>3</v>
      </c>
      <c r="Z1769">
        <v>3</v>
      </c>
      <c r="AB1769">
        <v>0</v>
      </c>
      <c r="AC1769">
        <v>0</v>
      </c>
      <c r="AD1769">
        <v>1</v>
      </c>
      <c r="AE1769">
        <v>2</v>
      </c>
      <c r="AG1769" s="1">
        <f t="shared" si="27"/>
        <v>-2.5897435897435872E-2</v>
      </c>
    </row>
    <row r="1770" spans="1:33">
      <c r="A1770">
        <v>83104</v>
      </c>
      <c r="B1770">
        <v>1</v>
      </c>
      <c r="C1770">
        <v>59</v>
      </c>
      <c r="D1770">
        <v>6</v>
      </c>
      <c r="E1770">
        <v>2</v>
      </c>
      <c r="G1770">
        <v>2</v>
      </c>
      <c r="H1770">
        <v>4</v>
      </c>
      <c r="I1770">
        <v>1</v>
      </c>
      <c r="J1770">
        <v>55</v>
      </c>
      <c r="K1770">
        <v>1.42</v>
      </c>
      <c r="L1770">
        <v>269</v>
      </c>
      <c r="M1770">
        <v>6.96</v>
      </c>
      <c r="N1770">
        <v>65</v>
      </c>
      <c r="O1770" s="1">
        <v>1.6781818181818182</v>
      </c>
      <c r="P1770" s="2">
        <v>57.391010626326334</v>
      </c>
      <c r="Q1770" s="1">
        <v>1.4817315470796979</v>
      </c>
      <c r="R1770">
        <v>1</v>
      </c>
      <c r="S1770">
        <v>2</v>
      </c>
      <c r="U1770">
        <v>15</v>
      </c>
      <c r="V1770">
        <v>2</v>
      </c>
      <c r="W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1</v>
      </c>
      <c r="AG1770" s="1">
        <f t="shared" si="27"/>
        <v>0.25818181818181829</v>
      </c>
    </row>
    <row r="1771" spans="1:33">
      <c r="A1771">
        <v>83106</v>
      </c>
      <c r="B1771">
        <v>1</v>
      </c>
      <c r="C1771">
        <v>44</v>
      </c>
      <c r="D1771">
        <v>4</v>
      </c>
      <c r="E1771">
        <v>2</v>
      </c>
      <c r="G1771">
        <v>1</v>
      </c>
      <c r="H1771">
        <v>2</v>
      </c>
      <c r="I1771">
        <v>1</v>
      </c>
      <c r="J1771">
        <v>53</v>
      </c>
      <c r="K1771">
        <v>1.37</v>
      </c>
      <c r="L1771">
        <v>195</v>
      </c>
      <c r="M1771">
        <v>5.04</v>
      </c>
      <c r="N1771">
        <v>58</v>
      </c>
      <c r="O1771" s="1">
        <v>1.4992452830188681</v>
      </c>
      <c r="P1771" s="2">
        <v>53.408758223372828</v>
      </c>
      <c r="Q1771" s="1">
        <v>1.3805660144532224</v>
      </c>
      <c r="R1771">
        <v>2</v>
      </c>
      <c r="S1771">
        <v>2</v>
      </c>
      <c r="U1771">
        <v>15</v>
      </c>
      <c r="V1771">
        <v>2</v>
      </c>
      <c r="W1771">
        <v>1</v>
      </c>
      <c r="X1771">
        <v>3</v>
      </c>
      <c r="Y1771">
        <v>3</v>
      </c>
      <c r="Z1771">
        <v>1</v>
      </c>
      <c r="AB1771">
        <v>0</v>
      </c>
      <c r="AC1771">
        <v>0</v>
      </c>
      <c r="AD1771">
        <v>1</v>
      </c>
      <c r="AE1771">
        <v>1</v>
      </c>
      <c r="AF1771">
        <v>2</v>
      </c>
      <c r="AG1771" s="1">
        <f t="shared" si="27"/>
        <v>0.12924528301886795</v>
      </c>
    </row>
    <row r="1772" spans="1:33">
      <c r="A1772">
        <v>83109</v>
      </c>
      <c r="B1772">
        <v>1</v>
      </c>
      <c r="C1772">
        <v>80</v>
      </c>
      <c r="D1772">
        <v>3</v>
      </c>
      <c r="E1772">
        <v>1</v>
      </c>
      <c r="F1772">
        <v>1</v>
      </c>
      <c r="G1772">
        <v>2</v>
      </c>
      <c r="H1772">
        <v>5</v>
      </c>
      <c r="I1772">
        <v>5</v>
      </c>
      <c r="J1772">
        <v>75</v>
      </c>
      <c r="K1772">
        <v>1.94</v>
      </c>
      <c r="L1772">
        <v>214</v>
      </c>
      <c r="M1772">
        <v>5.53</v>
      </c>
      <c r="N1772">
        <v>69</v>
      </c>
      <c r="O1772" s="1">
        <v>1.7847999999999997</v>
      </c>
      <c r="P1772" s="2">
        <v>84.936684140504681</v>
      </c>
      <c r="Q1772" s="1">
        <v>2.1970288964343876</v>
      </c>
      <c r="R1772">
        <v>2</v>
      </c>
      <c r="S1772">
        <v>1</v>
      </c>
      <c r="T1772">
        <v>2</v>
      </c>
      <c r="U1772">
        <v>5</v>
      </c>
      <c r="V1772">
        <v>3</v>
      </c>
      <c r="W1772">
        <v>3</v>
      </c>
      <c r="X1772">
        <v>3</v>
      </c>
      <c r="Y1772">
        <v>3</v>
      </c>
      <c r="Z1772">
        <v>3</v>
      </c>
      <c r="AA1772">
        <v>1</v>
      </c>
      <c r="AB1772">
        <v>0</v>
      </c>
      <c r="AC1772">
        <v>25</v>
      </c>
      <c r="AD1772">
        <v>1</v>
      </c>
      <c r="AE1772">
        <v>1</v>
      </c>
      <c r="AF1772">
        <v>2</v>
      </c>
      <c r="AG1772" s="1">
        <f t="shared" si="27"/>
        <v>-0.15520000000000023</v>
      </c>
    </row>
    <row r="1773" spans="1:33">
      <c r="A1773">
        <v>83110</v>
      </c>
      <c r="B1773">
        <v>1</v>
      </c>
      <c r="C1773">
        <v>34</v>
      </c>
      <c r="D1773">
        <v>1</v>
      </c>
      <c r="E1773">
        <v>2</v>
      </c>
      <c r="G1773">
        <v>1</v>
      </c>
      <c r="H1773">
        <v>3</v>
      </c>
      <c r="I1773">
        <v>1</v>
      </c>
      <c r="J1773">
        <v>43</v>
      </c>
      <c r="K1773">
        <v>1.1100000000000001</v>
      </c>
      <c r="L1773">
        <v>155</v>
      </c>
      <c r="M1773">
        <v>4.01</v>
      </c>
      <c r="N1773">
        <v>41</v>
      </c>
      <c r="O1773" s="1">
        <v>1.0583720930232559</v>
      </c>
      <c r="P1773" s="2">
        <v>49.16168655977129</v>
      </c>
      <c r="Q1773" s="1">
        <v>1.2690574902638636</v>
      </c>
      <c r="R1773">
        <v>2</v>
      </c>
      <c r="U1773">
        <v>14</v>
      </c>
      <c r="V1773">
        <v>3</v>
      </c>
      <c r="W1773">
        <v>3</v>
      </c>
      <c r="X1773">
        <v>3</v>
      </c>
      <c r="Y1773">
        <v>2</v>
      </c>
      <c r="Z1773">
        <v>3</v>
      </c>
      <c r="AA1773">
        <v>1</v>
      </c>
      <c r="AB1773">
        <v>0</v>
      </c>
      <c r="AC1773">
        <v>1</v>
      </c>
      <c r="AD1773">
        <v>1</v>
      </c>
      <c r="AE1773">
        <v>2</v>
      </c>
      <c r="AG1773" s="1">
        <f t="shared" si="27"/>
        <v>-5.1627906976744242E-2</v>
      </c>
    </row>
    <row r="1774" spans="1:33">
      <c r="A1774">
        <v>83114</v>
      </c>
      <c r="B1774">
        <v>1</v>
      </c>
      <c r="C1774">
        <v>69</v>
      </c>
      <c r="D1774">
        <v>3</v>
      </c>
      <c r="E1774">
        <v>1</v>
      </c>
      <c r="F1774">
        <v>2</v>
      </c>
      <c r="G1774">
        <v>1</v>
      </c>
      <c r="H1774">
        <v>2</v>
      </c>
      <c r="I1774">
        <v>5</v>
      </c>
      <c r="J1774">
        <v>74</v>
      </c>
      <c r="K1774">
        <v>1.91</v>
      </c>
      <c r="L1774">
        <v>184</v>
      </c>
      <c r="M1774">
        <v>4.76</v>
      </c>
      <c r="N1774">
        <v>80</v>
      </c>
      <c r="O1774" s="1">
        <v>2.0648648648648646</v>
      </c>
      <c r="P1774" s="2">
        <v>73.756107951272298</v>
      </c>
      <c r="Q1774" s="1">
        <v>1.9037049484720283</v>
      </c>
      <c r="R1774">
        <v>2</v>
      </c>
      <c r="S1774">
        <v>2</v>
      </c>
      <c r="U1774">
        <v>6</v>
      </c>
      <c r="V1774">
        <v>2</v>
      </c>
      <c r="W1774">
        <v>0</v>
      </c>
      <c r="X1774">
        <v>3</v>
      </c>
      <c r="Y1774">
        <v>3</v>
      </c>
      <c r="Z1774">
        <v>3</v>
      </c>
      <c r="AA1774">
        <v>1</v>
      </c>
      <c r="AB1774">
        <v>6</v>
      </c>
      <c r="AC1774">
        <v>3</v>
      </c>
      <c r="AD1774">
        <v>1</v>
      </c>
      <c r="AE1774">
        <v>1</v>
      </c>
      <c r="AF1774">
        <v>2</v>
      </c>
      <c r="AG1774" s="1">
        <f t="shared" si="27"/>
        <v>0.15486486486486473</v>
      </c>
    </row>
    <row r="1775" spans="1:33">
      <c r="A1775">
        <v>83124</v>
      </c>
      <c r="B1775">
        <v>1</v>
      </c>
      <c r="C1775">
        <v>64</v>
      </c>
      <c r="D1775">
        <v>3</v>
      </c>
      <c r="E1775">
        <v>1</v>
      </c>
      <c r="F1775">
        <v>2</v>
      </c>
      <c r="G1775">
        <v>1</v>
      </c>
      <c r="H1775">
        <v>4</v>
      </c>
      <c r="I1775">
        <v>1</v>
      </c>
      <c r="J1775">
        <v>51</v>
      </c>
      <c r="K1775">
        <v>1.32</v>
      </c>
      <c r="L1775">
        <v>162</v>
      </c>
      <c r="M1775">
        <v>4.1900000000000004</v>
      </c>
      <c r="N1775">
        <v>56</v>
      </c>
      <c r="O1775" s="1">
        <v>1.4494117647058824</v>
      </c>
      <c r="P1775" s="2">
        <v>51.191268127842186</v>
      </c>
      <c r="Q1775" s="1">
        <v>1.3249504691912097</v>
      </c>
      <c r="R1775">
        <v>2</v>
      </c>
      <c r="S1775">
        <v>2</v>
      </c>
      <c r="U1775">
        <v>6</v>
      </c>
      <c r="V1775">
        <v>5</v>
      </c>
      <c r="W1775">
        <v>1</v>
      </c>
      <c r="AA1775">
        <v>0</v>
      </c>
      <c r="AB1775">
        <v>0</v>
      </c>
      <c r="AC1775">
        <v>0</v>
      </c>
      <c r="AD1775">
        <v>2</v>
      </c>
      <c r="AE1775">
        <v>2</v>
      </c>
      <c r="AG1775" s="1">
        <f t="shared" si="27"/>
        <v>0.12941176470588234</v>
      </c>
    </row>
    <row r="1776" spans="1:33">
      <c r="A1776">
        <v>83125</v>
      </c>
      <c r="B1776">
        <v>1</v>
      </c>
      <c r="C1776">
        <v>45</v>
      </c>
      <c r="D1776">
        <v>6</v>
      </c>
      <c r="E1776">
        <v>2</v>
      </c>
      <c r="G1776">
        <v>2</v>
      </c>
      <c r="H1776">
        <v>5</v>
      </c>
      <c r="I1776">
        <v>1</v>
      </c>
      <c r="J1776">
        <v>48</v>
      </c>
      <c r="K1776">
        <v>1.24</v>
      </c>
      <c r="L1776">
        <v>214</v>
      </c>
      <c r="M1776">
        <v>5.53</v>
      </c>
      <c r="N1776">
        <v>49</v>
      </c>
      <c r="O1776" s="1">
        <v>1.2658333333333334</v>
      </c>
      <c r="P1776" s="2">
        <v>53.73189285485951</v>
      </c>
      <c r="Q1776" s="1">
        <v>1.3880738987505374</v>
      </c>
      <c r="R1776">
        <v>1</v>
      </c>
      <c r="S1776">
        <v>2</v>
      </c>
      <c r="U1776">
        <v>15</v>
      </c>
      <c r="V1776">
        <v>2</v>
      </c>
      <c r="W1776">
        <v>2</v>
      </c>
      <c r="AA1776">
        <v>1</v>
      </c>
      <c r="AB1776">
        <v>0</v>
      </c>
      <c r="AC1776">
        <v>2</v>
      </c>
      <c r="AD1776">
        <v>1</v>
      </c>
      <c r="AE1776">
        <v>1</v>
      </c>
      <c r="AF1776">
        <v>2</v>
      </c>
      <c r="AG1776" s="1">
        <f t="shared" si="27"/>
        <v>2.5833333333333375E-2</v>
      </c>
    </row>
    <row r="1777" spans="1:33">
      <c r="A1777">
        <v>83127</v>
      </c>
      <c r="B1777">
        <v>1</v>
      </c>
      <c r="C1777">
        <v>38</v>
      </c>
      <c r="D1777">
        <v>1</v>
      </c>
      <c r="E1777">
        <v>2</v>
      </c>
      <c r="G1777">
        <v>2</v>
      </c>
      <c r="H1777">
        <v>1</v>
      </c>
      <c r="I1777">
        <v>1</v>
      </c>
      <c r="J1777">
        <v>42</v>
      </c>
      <c r="K1777">
        <v>1.0900000000000001</v>
      </c>
      <c r="L1777">
        <v>258</v>
      </c>
      <c r="M1777">
        <v>6.67</v>
      </c>
      <c r="N1777">
        <v>39</v>
      </c>
      <c r="O1777" s="1">
        <v>1.0121428571428572</v>
      </c>
      <c r="P1777" s="2">
        <v>42.797918083780516</v>
      </c>
      <c r="Q1777" s="1">
        <v>1.1107078740790659</v>
      </c>
      <c r="R1777">
        <v>1</v>
      </c>
      <c r="U1777">
        <v>7</v>
      </c>
      <c r="V1777">
        <v>4</v>
      </c>
      <c r="W1777">
        <v>2</v>
      </c>
      <c r="AA1777">
        <v>0</v>
      </c>
      <c r="AB1777">
        <v>0</v>
      </c>
      <c r="AC1777">
        <v>0</v>
      </c>
      <c r="AD1777">
        <v>1</v>
      </c>
      <c r="AE1777">
        <v>2</v>
      </c>
      <c r="AG1777" s="1">
        <f t="shared" si="27"/>
        <v>-7.7857142857142847E-2</v>
      </c>
    </row>
    <row r="1778" spans="1:33">
      <c r="A1778">
        <v>83128</v>
      </c>
      <c r="B1778">
        <v>1</v>
      </c>
      <c r="C1778">
        <v>35</v>
      </c>
      <c r="D1778">
        <v>4</v>
      </c>
      <c r="E1778">
        <v>2</v>
      </c>
      <c r="G1778">
        <v>1</v>
      </c>
      <c r="H1778">
        <v>4</v>
      </c>
      <c r="I1778">
        <v>1</v>
      </c>
      <c r="J1778">
        <v>49</v>
      </c>
      <c r="K1778">
        <v>1.27</v>
      </c>
      <c r="L1778">
        <v>255</v>
      </c>
      <c r="M1778">
        <v>6.59</v>
      </c>
      <c r="N1778">
        <v>49</v>
      </c>
      <c r="O1778" s="1">
        <v>1.27</v>
      </c>
      <c r="P1778" s="2">
        <v>50.538656080191217</v>
      </c>
      <c r="Q1778" s="1">
        <v>1.3098794535069969</v>
      </c>
      <c r="R1778">
        <v>2</v>
      </c>
      <c r="U1778">
        <v>12</v>
      </c>
      <c r="V1778">
        <v>4</v>
      </c>
      <c r="W1778">
        <v>1</v>
      </c>
      <c r="X1778">
        <v>3</v>
      </c>
      <c r="Y1778">
        <v>3</v>
      </c>
      <c r="Z1778">
        <v>1</v>
      </c>
      <c r="AA1778">
        <v>9</v>
      </c>
      <c r="AB1778">
        <v>0</v>
      </c>
      <c r="AC1778">
        <v>0</v>
      </c>
      <c r="AD1778">
        <v>1</v>
      </c>
      <c r="AE1778">
        <v>1</v>
      </c>
      <c r="AF1778">
        <v>2</v>
      </c>
      <c r="AG1778" s="1">
        <f t="shared" si="27"/>
        <v>0</v>
      </c>
    </row>
    <row r="1779" spans="1:33">
      <c r="A1779">
        <v>83130</v>
      </c>
      <c r="B1779">
        <v>1</v>
      </c>
      <c r="C1779">
        <v>38</v>
      </c>
      <c r="D1779">
        <v>6</v>
      </c>
      <c r="E1779">
        <v>2</v>
      </c>
      <c r="G1779">
        <v>2</v>
      </c>
      <c r="H1779">
        <v>5</v>
      </c>
      <c r="I1779">
        <v>1</v>
      </c>
      <c r="J1779">
        <v>41</v>
      </c>
      <c r="K1779">
        <v>1.06</v>
      </c>
      <c r="L1779">
        <v>242</v>
      </c>
      <c r="M1779">
        <v>6.26</v>
      </c>
      <c r="N1779">
        <v>36</v>
      </c>
      <c r="O1779" s="1">
        <v>0.93073170731707322</v>
      </c>
      <c r="P1779" s="2">
        <v>42.320273784592871</v>
      </c>
      <c r="Q1779" s="1">
        <v>1.0941339076016694</v>
      </c>
      <c r="R1779">
        <v>1</v>
      </c>
      <c r="U1779">
        <v>15</v>
      </c>
      <c r="V1779">
        <v>3</v>
      </c>
      <c r="W1779">
        <v>3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2</v>
      </c>
      <c r="AG1779" s="1">
        <f t="shared" si="27"/>
        <v>-0.12926829268292683</v>
      </c>
    </row>
    <row r="1780" spans="1:33">
      <c r="A1780">
        <v>83136</v>
      </c>
      <c r="B1780">
        <v>1</v>
      </c>
      <c r="C1780">
        <v>31</v>
      </c>
      <c r="D1780">
        <v>3</v>
      </c>
      <c r="E1780">
        <v>1</v>
      </c>
      <c r="F1780">
        <v>2</v>
      </c>
      <c r="G1780">
        <v>1</v>
      </c>
      <c r="H1780">
        <v>4</v>
      </c>
      <c r="I1780">
        <v>3</v>
      </c>
      <c r="J1780">
        <v>97</v>
      </c>
      <c r="K1780">
        <v>2.5099999999999998</v>
      </c>
      <c r="L1780">
        <v>259</v>
      </c>
      <c r="M1780">
        <v>6.7</v>
      </c>
      <c r="N1780">
        <v>91</v>
      </c>
      <c r="O1780" s="1">
        <v>2.3547422680412367</v>
      </c>
      <c r="P1780" s="2">
        <v>107.24526738037092</v>
      </c>
      <c r="Q1780" s="1">
        <v>2.7751094961312472</v>
      </c>
      <c r="R1780">
        <v>1</v>
      </c>
      <c r="U1780">
        <v>8</v>
      </c>
      <c r="V1780">
        <v>4</v>
      </c>
      <c r="W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2</v>
      </c>
      <c r="AG1780" s="1">
        <f t="shared" si="27"/>
        <v>-0.15525773195876313</v>
      </c>
    </row>
    <row r="1781" spans="1:33">
      <c r="A1781">
        <v>83138</v>
      </c>
      <c r="B1781">
        <v>1</v>
      </c>
      <c r="C1781">
        <v>54</v>
      </c>
      <c r="D1781">
        <v>4</v>
      </c>
      <c r="E1781">
        <v>1</v>
      </c>
      <c r="F1781">
        <v>1</v>
      </c>
      <c r="G1781">
        <v>1</v>
      </c>
      <c r="H1781">
        <v>4</v>
      </c>
      <c r="I1781">
        <v>3</v>
      </c>
      <c r="J1781">
        <v>37</v>
      </c>
      <c r="K1781">
        <v>0.96</v>
      </c>
      <c r="L1781">
        <v>193</v>
      </c>
      <c r="M1781">
        <v>4.99</v>
      </c>
      <c r="N1781">
        <v>45</v>
      </c>
      <c r="O1781" s="1">
        <v>1.1675675675675674</v>
      </c>
      <c r="P1781" s="2">
        <v>34.309852523630724</v>
      </c>
      <c r="Q1781" s="1">
        <v>0.89020157899149988</v>
      </c>
      <c r="R1781">
        <v>2</v>
      </c>
      <c r="S1781">
        <v>2</v>
      </c>
      <c r="U1781">
        <v>8</v>
      </c>
      <c r="V1781">
        <v>4</v>
      </c>
      <c r="W1781">
        <v>0</v>
      </c>
      <c r="X1781">
        <v>3</v>
      </c>
      <c r="Y1781">
        <v>3</v>
      </c>
      <c r="Z1781">
        <v>1</v>
      </c>
      <c r="AA1781">
        <v>12</v>
      </c>
      <c r="AB1781">
        <v>120</v>
      </c>
      <c r="AC1781">
        <v>0</v>
      </c>
      <c r="AD1781">
        <v>1</v>
      </c>
      <c r="AE1781">
        <v>1</v>
      </c>
      <c r="AF1781">
        <v>1</v>
      </c>
      <c r="AG1781" s="1">
        <f t="shared" si="27"/>
        <v>0.20756756756756745</v>
      </c>
    </row>
    <row r="1782" spans="1:33">
      <c r="A1782">
        <v>83143</v>
      </c>
      <c r="B1782">
        <v>1</v>
      </c>
      <c r="C1782">
        <v>71</v>
      </c>
      <c r="D1782">
        <v>4</v>
      </c>
      <c r="E1782">
        <v>2</v>
      </c>
      <c r="G1782">
        <v>1</v>
      </c>
      <c r="H1782">
        <v>3</v>
      </c>
      <c r="I1782">
        <v>5</v>
      </c>
      <c r="J1782">
        <v>33</v>
      </c>
      <c r="K1782">
        <v>0.85</v>
      </c>
      <c r="L1782">
        <v>120</v>
      </c>
      <c r="M1782">
        <v>3.1</v>
      </c>
      <c r="N1782">
        <v>36</v>
      </c>
      <c r="O1782" s="1">
        <v>0.92727272727272725</v>
      </c>
      <c r="P1782" s="2">
        <v>36.320697618936109</v>
      </c>
      <c r="Q1782" s="1">
        <v>0.93553312048774828</v>
      </c>
      <c r="R1782">
        <v>2</v>
      </c>
      <c r="S1782">
        <v>2</v>
      </c>
      <c r="U1782">
        <v>99</v>
      </c>
      <c r="V1782">
        <v>4</v>
      </c>
      <c r="W1782">
        <v>0</v>
      </c>
      <c r="X1782">
        <v>3</v>
      </c>
      <c r="Y1782">
        <v>3</v>
      </c>
      <c r="Z1782">
        <v>2</v>
      </c>
      <c r="AB1782">
        <v>0</v>
      </c>
      <c r="AC1782">
        <v>0</v>
      </c>
      <c r="AD1782">
        <v>2</v>
      </c>
      <c r="AE1782">
        <v>1</v>
      </c>
      <c r="AF1782">
        <v>2</v>
      </c>
      <c r="AG1782" s="1">
        <f t="shared" si="27"/>
        <v>7.7272727272727271E-2</v>
      </c>
    </row>
    <row r="1783" spans="1:33">
      <c r="A1783">
        <v>83146</v>
      </c>
      <c r="B1783">
        <v>1</v>
      </c>
      <c r="C1783">
        <v>67</v>
      </c>
      <c r="D1783">
        <v>2</v>
      </c>
      <c r="E1783">
        <v>2</v>
      </c>
      <c r="G1783">
        <v>2</v>
      </c>
      <c r="H1783">
        <v>2</v>
      </c>
      <c r="I1783">
        <v>1</v>
      </c>
      <c r="J1783">
        <v>40</v>
      </c>
      <c r="K1783">
        <v>1.03</v>
      </c>
      <c r="L1783">
        <v>203</v>
      </c>
      <c r="M1783">
        <v>5.25</v>
      </c>
      <c r="N1783">
        <v>47</v>
      </c>
      <c r="O1783" s="1">
        <v>1.21025</v>
      </c>
      <c r="P1783" s="2">
        <v>46.74592346244156</v>
      </c>
      <c r="Q1783" s="1">
        <v>1.2037075291578703</v>
      </c>
      <c r="R1783">
        <v>1</v>
      </c>
      <c r="S1783">
        <v>2</v>
      </c>
      <c r="U1783">
        <v>6</v>
      </c>
      <c r="V1783">
        <v>4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1</v>
      </c>
      <c r="AF1783">
        <v>2</v>
      </c>
      <c r="AG1783" s="1">
        <f t="shared" si="27"/>
        <v>0.18025000000000002</v>
      </c>
    </row>
    <row r="1784" spans="1:33">
      <c r="A1784">
        <v>83147</v>
      </c>
      <c r="B1784">
        <v>1</v>
      </c>
      <c r="C1784">
        <v>73</v>
      </c>
      <c r="D1784">
        <v>3</v>
      </c>
      <c r="E1784">
        <v>2</v>
      </c>
      <c r="G1784">
        <v>1</v>
      </c>
      <c r="H1784">
        <v>2</v>
      </c>
      <c r="I1784">
        <v>1</v>
      </c>
      <c r="J1784">
        <v>46</v>
      </c>
      <c r="K1784">
        <v>1.19</v>
      </c>
      <c r="L1784">
        <v>208</v>
      </c>
      <c r="M1784">
        <v>5.38</v>
      </c>
      <c r="N1784">
        <v>44</v>
      </c>
      <c r="O1784" s="1">
        <v>1.1382608695652174</v>
      </c>
      <c r="P1784" s="2">
        <v>43.249110239392238</v>
      </c>
      <c r="Q1784" s="1">
        <v>1.1188356779321034</v>
      </c>
      <c r="R1784">
        <v>1</v>
      </c>
      <c r="S1784">
        <v>2</v>
      </c>
      <c r="U1784">
        <v>4</v>
      </c>
      <c r="V1784">
        <v>4</v>
      </c>
      <c r="W1784">
        <v>3</v>
      </c>
      <c r="X1784">
        <v>3</v>
      </c>
      <c r="Y1784">
        <v>2</v>
      </c>
      <c r="Z1784">
        <v>2</v>
      </c>
      <c r="AB1784">
        <v>0</v>
      </c>
      <c r="AC1784">
        <v>0</v>
      </c>
      <c r="AD1784">
        <v>2</v>
      </c>
      <c r="AE1784">
        <v>1</v>
      </c>
      <c r="AF1784">
        <v>2</v>
      </c>
      <c r="AG1784" s="1">
        <f t="shared" si="27"/>
        <v>-5.173913043478251E-2</v>
      </c>
    </row>
    <row r="1785" spans="1:33">
      <c r="A1785">
        <v>83148</v>
      </c>
      <c r="B1785">
        <v>1</v>
      </c>
      <c r="C1785">
        <v>54</v>
      </c>
      <c r="D1785">
        <v>4</v>
      </c>
      <c r="E1785">
        <v>2</v>
      </c>
      <c r="G1785">
        <v>1</v>
      </c>
      <c r="H1785">
        <v>2</v>
      </c>
      <c r="I1785">
        <v>3</v>
      </c>
      <c r="J1785">
        <v>65</v>
      </c>
      <c r="K1785">
        <v>1.68</v>
      </c>
      <c r="L1785">
        <v>99</v>
      </c>
      <c r="M1785">
        <v>2.56</v>
      </c>
      <c r="N1785">
        <v>62</v>
      </c>
      <c r="O1785" s="1">
        <v>1.6024615384615384</v>
      </c>
      <c r="P1785" s="2">
        <v>67.40268001059529</v>
      </c>
      <c r="Q1785" s="1">
        <v>1.7421000371969244</v>
      </c>
      <c r="R1785">
        <v>1</v>
      </c>
      <c r="S1785">
        <v>1</v>
      </c>
      <c r="T1785">
        <v>1</v>
      </c>
      <c r="U1785">
        <v>1</v>
      </c>
      <c r="V1785">
        <v>2</v>
      </c>
      <c r="W1785">
        <v>2</v>
      </c>
      <c r="X1785">
        <v>3</v>
      </c>
      <c r="Y1785">
        <v>3</v>
      </c>
      <c r="Z1785">
        <v>3</v>
      </c>
      <c r="AA1785">
        <v>1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 s="1">
        <f t="shared" si="27"/>
        <v>-7.7538461538461556E-2</v>
      </c>
    </row>
    <row r="1786" spans="1:33">
      <c r="A1786">
        <v>83152</v>
      </c>
      <c r="B1786">
        <v>1</v>
      </c>
      <c r="C1786">
        <v>27</v>
      </c>
      <c r="D1786">
        <v>4</v>
      </c>
      <c r="E1786">
        <v>2</v>
      </c>
      <c r="G1786">
        <v>1</v>
      </c>
      <c r="H1786">
        <v>4</v>
      </c>
      <c r="I1786">
        <v>5</v>
      </c>
      <c r="J1786">
        <v>22</v>
      </c>
      <c r="K1786">
        <v>0.56999999999999995</v>
      </c>
      <c r="L1786">
        <v>82</v>
      </c>
      <c r="M1786">
        <v>2.12</v>
      </c>
      <c r="N1786">
        <v>31</v>
      </c>
      <c r="O1786" s="1">
        <v>0.80318181818181811</v>
      </c>
      <c r="P1786" s="2">
        <v>21.248863246707582</v>
      </c>
      <c r="Q1786" s="1">
        <v>0.55053872957378736</v>
      </c>
      <c r="R1786">
        <v>2</v>
      </c>
      <c r="U1786">
        <v>7</v>
      </c>
      <c r="V1786">
        <v>3</v>
      </c>
      <c r="W1786">
        <v>1</v>
      </c>
      <c r="AA1786">
        <v>2</v>
      </c>
      <c r="AB1786">
        <v>0</v>
      </c>
      <c r="AC1786">
        <v>0</v>
      </c>
      <c r="AD1786">
        <v>1</v>
      </c>
      <c r="AE1786">
        <v>1</v>
      </c>
      <c r="AF1786">
        <v>1</v>
      </c>
      <c r="AG1786" s="1">
        <f t="shared" si="27"/>
        <v>0.23318181818181816</v>
      </c>
    </row>
    <row r="1787" spans="1:33">
      <c r="A1787">
        <v>83154</v>
      </c>
      <c r="B1787">
        <v>1</v>
      </c>
      <c r="C1787">
        <v>26</v>
      </c>
      <c r="D1787">
        <v>3</v>
      </c>
      <c r="E1787">
        <v>2</v>
      </c>
      <c r="G1787">
        <v>1</v>
      </c>
      <c r="H1787">
        <v>5</v>
      </c>
      <c r="I1787">
        <v>5</v>
      </c>
      <c r="J1787">
        <v>41</v>
      </c>
      <c r="K1787">
        <v>1.06</v>
      </c>
      <c r="L1787">
        <v>151</v>
      </c>
      <c r="M1787">
        <v>3.9</v>
      </c>
      <c r="N1787">
        <v>48</v>
      </c>
      <c r="O1787" s="1">
        <v>1.2409756097560976</v>
      </c>
      <c r="P1787" s="2">
        <v>48.783754452415579</v>
      </c>
      <c r="Q1787" s="1">
        <v>1.2612385297453783</v>
      </c>
      <c r="R1787">
        <v>1</v>
      </c>
      <c r="U1787">
        <v>14</v>
      </c>
      <c r="V1787">
        <v>2</v>
      </c>
      <c r="W1787">
        <v>2</v>
      </c>
      <c r="X1787">
        <v>3</v>
      </c>
      <c r="Y1787">
        <v>2</v>
      </c>
      <c r="Z1787">
        <v>2</v>
      </c>
      <c r="AA1787">
        <v>0</v>
      </c>
      <c r="AB1787">
        <v>2</v>
      </c>
      <c r="AC1787">
        <v>15</v>
      </c>
      <c r="AD1787">
        <v>1</v>
      </c>
      <c r="AE1787">
        <v>1</v>
      </c>
      <c r="AF1787">
        <v>2</v>
      </c>
      <c r="AG1787" s="1">
        <f t="shared" si="27"/>
        <v>0.1809756097560975</v>
      </c>
    </row>
    <row r="1788" spans="1:33">
      <c r="A1788">
        <v>83157</v>
      </c>
      <c r="B1788">
        <v>1</v>
      </c>
      <c r="C1788">
        <v>31</v>
      </c>
      <c r="D1788">
        <v>6</v>
      </c>
      <c r="E1788">
        <v>2</v>
      </c>
      <c r="G1788">
        <v>2</v>
      </c>
      <c r="H1788">
        <v>5</v>
      </c>
      <c r="I1788">
        <v>5</v>
      </c>
      <c r="J1788">
        <v>39</v>
      </c>
      <c r="K1788">
        <v>1.01</v>
      </c>
      <c r="L1788">
        <v>166</v>
      </c>
      <c r="M1788">
        <v>4.29</v>
      </c>
      <c r="N1788">
        <v>43</v>
      </c>
      <c r="O1788" s="1">
        <v>1.1135897435897435</v>
      </c>
      <c r="P1788" s="2">
        <v>48.121780744482749</v>
      </c>
      <c r="Q1788" s="1">
        <v>1.2462307321007071</v>
      </c>
      <c r="R1788">
        <v>1</v>
      </c>
      <c r="U1788">
        <v>15</v>
      </c>
      <c r="V1788">
        <v>4</v>
      </c>
      <c r="W1788">
        <v>3</v>
      </c>
      <c r="X1788">
        <v>3</v>
      </c>
      <c r="Y1788">
        <v>3</v>
      </c>
      <c r="Z1788">
        <v>3</v>
      </c>
      <c r="AA1788">
        <v>3</v>
      </c>
      <c r="AB1788">
        <v>0</v>
      </c>
      <c r="AC1788">
        <v>5</v>
      </c>
      <c r="AD1788">
        <v>1</v>
      </c>
      <c r="AE1788">
        <v>1</v>
      </c>
      <c r="AF1788">
        <v>2</v>
      </c>
      <c r="AG1788" s="1">
        <f t="shared" si="27"/>
        <v>0.10358974358974349</v>
      </c>
    </row>
    <row r="1789" spans="1:33">
      <c r="A1789">
        <v>83158</v>
      </c>
      <c r="B1789">
        <v>1</v>
      </c>
      <c r="C1789">
        <v>38</v>
      </c>
      <c r="D1789">
        <v>3</v>
      </c>
      <c r="E1789">
        <v>2</v>
      </c>
      <c r="G1789">
        <v>1</v>
      </c>
      <c r="H1789">
        <v>5</v>
      </c>
      <c r="I1789">
        <v>1</v>
      </c>
      <c r="J1789">
        <v>49</v>
      </c>
      <c r="K1789">
        <v>1.27</v>
      </c>
      <c r="L1789">
        <v>248</v>
      </c>
      <c r="M1789">
        <v>6.41</v>
      </c>
      <c r="N1789">
        <v>56</v>
      </c>
      <c r="O1789" s="1">
        <v>1.4514285714285715</v>
      </c>
      <c r="P1789" s="2">
        <v>51.82682058187337</v>
      </c>
      <c r="Q1789" s="1">
        <v>1.3432665742648813</v>
      </c>
      <c r="R1789">
        <v>2</v>
      </c>
      <c r="U1789">
        <v>15</v>
      </c>
      <c r="V1789">
        <v>2</v>
      </c>
      <c r="W1789">
        <v>3</v>
      </c>
      <c r="X1789">
        <v>3</v>
      </c>
      <c r="Y1789">
        <v>3</v>
      </c>
      <c r="Z1789">
        <v>3</v>
      </c>
      <c r="AA1789">
        <v>1</v>
      </c>
      <c r="AB1789">
        <v>5</v>
      </c>
      <c r="AC1789">
        <v>0</v>
      </c>
      <c r="AD1789">
        <v>1</v>
      </c>
      <c r="AE1789">
        <v>1</v>
      </c>
      <c r="AF1789">
        <v>2</v>
      </c>
      <c r="AG1789" s="1">
        <f t="shared" si="27"/>
        <v>0.18142857142857149</v>
      </c>
    </row>
    <row r="1790" spans="1:33">
      <c r="A1790">
        <v>83172</v>
      </c>
      <c r="B1790">
        <v>1</v>
      </c>
      <c r="C1790">
        <v>23</v>
      </c>
      <c r="D1790">
        <v>1</v>
      </c>
      <c r="E1790">
        <v>2</v>
      </c>
      <c r="G1790">
        <v>1</v>
      </c>
      <c r="H1790">
        <v>2</v>
      </c>
      <c r="I1790">
        <v>5</v>
      </c>
      <c r="J1790">
        <v>36</v>
      </c>
      <c r="K1790">
        <v>0.93</v>
      </c>
      <c r="L1790">
        <v>198</v>
      </c>
      <c r="M1790">
        <v>5.12</v>
      </c>
      <c r="N1790">
        <v>41</v>
      </c>
      <c r="O1790" s="1">
        <v>1.0591666666666668</v>
      </c>
      <c r="P1790" s="2">
        <v>37.107288188479728</v>
      </c>
      <c r="Q1790" s="1">
        <v>0.95860494486905978</v>
      </c>
      <c r="R1790">
        <v>1</v>
      </c>
      <c r="U1790">
        <v>5</v>
      </c>
      <c r="V1790">
        <v>5</v>
      </c>
      <c r="W1790">
        <v>0</v>
      </c>
      <c r="AA1790">
        <v>7</v>
      </c>
      <c r="AB1790">
        <v>0</v>
      </c>
      <c r="AC1790">
        <v>0</v>
      </c>
      <c r="AD1790">
        <v>1</v>
      </c>
      <c r="AE1790">
        <v>2</v>
      </c>
      <c r="AG1790" s="1">
        <f t="shared" si="27"/>
        <v>0.12916666666666676</v>
      </c>
    </row>
    <row r="1791" spans="1:33">
      <c r="A1791">
        <v>83179</v>
      </c>
      <c r="B1791">
        <v>1</v>
      </c>
      <c r="C1791">
        <v>64</v>
      </c>
      <c r="D1791">
        <v>4</v>
      </c>
      <c r="E1791">
        <v>2</v>
      </c>
      <c r="G1791">
        <v>1</v>
      </c>
      <c r="H1791">
        <v>4</v>
      </c>
      <c r="I1791">
        <v>1</v>
      </c>
      <c r="J1791">
        <v>43</v>
      </c>
      <c r="K1791">
        <v>1.1100000000000001</v>
      </c>
      <c r="L1791">
        <v>163</v>
      </c>
      <c r="M1791">
        <v>4.22</v>
      </c>
      <c r="N1791">
        <v>40</v>
      </c>
      <c r="O1791" s="1">
        <v>1.032558139534884</v>
      </c>
      <c r="P1791" s="2">
        <v>39.538390774732747</v>
      </c>
      <c r="Q1791" s="1">
        <v>1.0206421804640315</v>
      </c>
      <c r="R1791">
        <v>2</v>
      </c>
      <c r="S1791">
        <v>1</v>
      </c>
      <c r="T1791">
        <v>1</v>
      </c>
      <c r="U1791">
        <v>7</v>
      </c>
      <c r="V1791">
        <v>4</v>
      </c>
      <c r="W1791">
        <v>0</v>
      </c>
      <c r="AA1791">
        <v>2</v>
      </c>
      <c r="AB1791">
        <v>0</v>
      </c>
      <c r="AC1791">
        <v>0</v>
      </c>
      <c r="AD1791">
        <v>1</v>
      </c>
      <c r="AE1791">
        <v>1</v>
      </c>
      <c r="AF1791">
        <v>2</v>
      </c>
      <c r="AG1791" s="1">
        <f t="shared" si="27"/>
        <v>-7.7441860465116141E-2</v>
      </c>
    </row>
    <row r="1792" spans="1:33">
      <c r="A1792">
        <v>83180</v>
      </c>
      <c r="B1792">
        <v>1</v>
      </c>
      <c r="C1792">
        <v>30</v>
      </c>
      <c r="D1792">
        <v>6</v>
      </c>
      <c r="E1792">
        <v>2</v>
      </c>
      <c r="G1792">
        <v>2</v>
      </c>
      <c r="H1792">
        <v>1</v>
      </c>
      <c r="I1792">
        <v>3</v>
      </c>
      <c r="J1792">
        <v>42</v>
      </c>
      <c r="K1792">
        <v>1.0900000000000001</v>
      </c>
      <c r="L1792">
        <v>205</v>
      </c>
      <c r="M1792">
        <v>5.3</v>
      </c>
      <c r="N1792">
        <v>38</v>
      </c>
      <c r="O1792" s="1">
        <v>0.98619047619047628</v>
      </c>
      <c r="P1792" s="2">
        <v>48.336216398651139</v>
      </c>
      <c r="Q1792" s="1">
        <v>1.2544399017745178</v>
      </c>
      <c r="R1792">
        <v>1</v>
      </c>
      <c r="U1792">
        <v>8</v>
      </c>
      <c r="V1792">
        <v>4</v>
      </c>
      <c r="W1792">
        <v>0</v>
      </c>
      <c r="AA1792">
        <v>1</v>
      </c>
      <c r="AB1792">
        <v>0</v>
      </c>
      <c r="AC1792">
        <v>0</v>
      </c>
      <c r="AD1792">
        <v>1</v>
      </c>
      <c r="AE1792">
        <v>1</v>
      </c>
      <c r="AF1792">
        <v>2</v>
      </c>
      <c r="AG1792" s="1">
        <f t="shared" si="27"/>
        <v>-0.1038095238095238</v>
      </c>
    </row>
    <row r="1793" spans="1:33">
      <c r="A1793">
        <v>83183</v>
      </c>
      <c r="B1793">
        <v>1</v>
      </c>
      <c r="C1793">
        <v>76</v>
      </c>
      <c r="D1793">
        <v>1</v>
      </c>
      <c r="E1793">
        <v>2</v>
      </c>
      <c r="G1793">
        <v>1</v>
      </c>
      <c r="H1793">
        <v>2</v>
      </c>
      <c r="I1793">
        <v>1</v>
      </c>
      <c r="J1793">
        <v>33</v>
      </c>
      <c r="K1793">
        <v>0.85</v>
      </c>
      <c r="L1793">
        <v>112</v>
      </c>
      <c r="M1793">
        <v>2.9</v>
      </c>
      <c r="N1793">
        <v>38</v>
      </c>
      <c r="O1793" s="1">
        <v>0.97878787878787865</v>
      </c>
      <c r="P1793" s="2">
        <v>38.011974313856435</v>
      </c>
      <c r="Q1793" s="1">
        <v>0.9790963080841808</v>
      </c>
      <c r="R1793">
        <v>1</v>
      </c>
      <c r="S1793">
        <v>2</v>
      </c>
      <c r="U1793">
        <v>99</v>
      </c>
      <c r="V1793">
        <v>2</v>
      </c>
      <c r="W1793">
        <v>0</v>
      </c>
      <c r="AA1793">
        <v>0</v>
      </c>
      <c r="AB1793">
        <v>0</v>
      </c>
      <c r="AC1793">
        <v>0</v>
      </c>
      <c r="AD1793">
        <v>2</v>
      </c>
      <c r="AE1793">
        <v>1</v>
      </c>
      <c r="AF1793">
        <v>2</v>
      </c>
      <c r="AG1793" s="1">
        <f t="shared" si="27"/>
        <v>0.12878787878787867</v>
      </c>
    </row>
    <row r="1794" spans="1:33">
      <c r="A1794">
        <v>83187</v>
      </c>
      <c r="B1794">
        <v>1</v>
      </c>
      <c r="C1794">
        <v>65</v>
      </c>
      <c r="D1794">
        <v>3</v>
      </c>
      <c r="E1794">
        <v>1</v>
      </c>
      <c r="F1794">
        <v>1</v>
      </c>
      <c r="G1794">
        <v>1</v>
      </c>
      <c r="H1794">
        <v>4</v>
      </c>
      <c r="I1794">
        <v>3</v>
      </c>
      <c r="J1794">
        <v>47</v>
      </c>
      <c r="K1794">
        <v>1.22</v>
      </c>
      <c r="L1794">
        <v>216</v>
      </c>
      <c r="M1794">
        <v>5.59</v>
      </c>
      <c r="N1794">
        <v>48</v>
      </c>
      <c r="O1794" s="1">
        <v>1.2459574468085106</v>
      </c>
      <c r="P1794" s="2">
        <v>48.283444798794648</v>
      </c>
      <c r="Q1794" s="1">
        <v>1.2533149500963716</v>
      </c>
      <c r="R1794">
        <v>2</v>
      </c>
      <c r="S1794">
        <v>2</v>
      </c>
      <c r="U1794">
        <v>6</v>
      </c>
      <c r="V1794">
        <v>3</v>
      </c>
      <c r="W1794">
        <v>0</v>
      </c>
      <c r="AA1794">
        <v>2</v>
      </c>
      <c r="AB1794">
        <v>0</v>
      </c>
      <c r="AC1794">
        <v>12</v>
      </c>
      <c r="AD1794">
        <v>1</v>
      </c>
      <c r="AE1794">
        <v>2</v>
      </c>
      <c r="AG1794" s="1">
        <f t="shared" si="27"/>
        <v>2.5957446808510642E-2</v>
      </c>
    </row>
    <row r="1795" spans="1:33">
      <c r="A1795">
        <v>83192</v>
      </c>
      <c r="B1795">
        <v>1</v>
      </c>
      <c r="C1795">
        <v>57</v>
      </c>
      <c r="D1795">
        <v>1</v>
      </c>
      <c r="E1795">
        <v>2</v>
      </c>
      <c r="G1795">
        <v>1</v>
      </c>
      <c r="H1795">
        <v>5</v>
      </c>
      <c r="I1795">
        <v>2</v>
      </c>
      <c r="J1795">
        <v>43</v>
      </c>
      <c r="K1795">
        <v>1.1100000000000001</v>
      </c>
      <c r="L1795">
        <v>272</v>
      </c>
      <c r="M1795">
        <v>7.03</v>
      </c>
      <c r="N1795">
        <v>46</v>
      </c>
      <c r="O1795" s="1">
        <v>1.1874418604651162</v>
      </c>
      <c r="P1795" s="2">
        <v>48.559360629733639</v>
      </c>
      <c r="Q1795" s="1">
        <v>1.2535090767210313</v>
      </c>
      <c r="R1795">
        <v>2</v>
      </c>
      <c r="S1795">
        <v>2</v>
      </c>
      <c r="U1795">
        <v>6</v>
      </c>
      <c r="V1795">
        <v>4</v>
      </c>
      <c r="W1795">
        <v>3</v>
      </c>
      <c r="AB1795">
        <v>0</v>
      </c>
      <c r="AC1795">
        <v>0</v>
      </c>
      <c r="AD1795">
        <v>1</v>
      </c>
      <c r="AE1795">
        <v>1</v>
      </c>
      <c r="AF1795">
        <v>2</v>
      </c>
      <c r="AG1795" s="1">
        <f t="shared" ref="AG1795:AG1858" si="28">O:O-K:K</f>
        <v>7.7441860465116141E-2</v>
      </c>
    </row>
    <row r="1796" spans="1:33">
      <c r="A1796">
        <v>83202</v>
      </c>
      <c r="B1796">
        <v>1</v>
      </c>
      <c r="C1796">
        <v>73</v>
      </c>
      <c r="D1796">
        <v>3</v>
      </c>
      <c r="E1796">
        <v>1</v>
      </c>
      <c r="F1796">
        <v>1</v>
      </c>
      <c r="G1796">
        <v>1</v>
      </c>
      <c r="H1796">
        <v>5</v>
      </c>
      <c r="I1796">
        <v>1</v>
      </c>
      <c r="J1796">
        <v>46</v>
      </c>
      <c r="K1796">
        <v>1.19</v>
      </c>
      <c r="L1796">
        <v>138</v>
      </c>
      <c r="M1796">
        <v>3.57</v>
      </c>
      <c r="N1796">
        <v>48</v>
      </c>
      <c r="O1796" s="1">
        <v>1.2417391304347825</v>
      </c>
      <c r="P1796" s="2">
        <v>48.253522178559592</v>
      </c>
      <c r="Q1796" s="1">
        <v>1.248297638967085</v>
      </c>
      <c r="R1796">
        <v>2</v>
      </c>
      <c r="S1796">
        <v>2</v>
      </c>
      <c r="U1796">
        <v>15</v>
      </c>
      <c r="V1796">
        <v>3</v>
      </c>
      <c r="W1796">
        <v>3</v>
      </c>
      <c r="X1796">
        <v>3</v>
      </c>
      <c r="Y1796">
        <v>3</v>
      </c>
      <c r="Z1796">
        <v>3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2</v>
      </c>
      <c r="AG1796" s="1">
        <f t="shared" si="28"/>
        <v>5.173913043478251E-2</v>
      </c>
    </row>
    <row r="1797" spans="1:33">
      <c r="A1797">
        <v>83206</v>
      </c>
      <c r="B1797">
        <v>1</v>
      </c>
      <c r="C1797">
        <v>36</v>
      </c>
      <c r="D1797">
        <v>3</v>
      </c>
      <c r="E1797">
        <v>2</v>
      </c>
      <c r="G1797">
        <v>1</v>
      </c>
      <c r="H1797">
        <v>5</v>
      </c>
      <c r="I1797">
        <v>5</v>
      </c>
      <c r="J1797">
        <v>41</v>
      </c>
      <c r="K1797">
        <v>1.06</v>
      </c>
      <c r="L1797">
        <v>215</v>
      </c>
      <c r="M1797">
        <v>5.56</v>
      </c>
      <c r="N1797">
        <v>47</v>
      </c>
      <c r="O1797" s="1">
        <v>1.2151219512195122</v>
      </c>
      <c r="P1797" s="2">
        <v>43.798837247159831</v>
      </c>
      <c r="Q1797" s="1">
        <v>1.1323601824875469</v>
      </c>
      <c r="R1797">
        <v>2</v>
      </c>
      <c r="U1797">
        <v>15</v>
      </c>
      <c r="V1797">
        <v>3</v>
      </c>
      <c r="W1797">
        <v>3</v>
      </c>
      <c r="X1797">
        <v>3</v>
      </c>
      <c r="Y1797">
        <v>3</v>
      </c>
      <c r="Z1797">
        <v>3</v>
      </c>
      <c r="AA1797">
        <v>1</v>
      </c>
      <c r="AB1797">
        <v>0</v>
      </c>
      <c r="AC1797">
        <v>0</v>
      </c>
      <c r="AD1797">
        <v>1</v>
      </c>
      <c r="AE1797">
        <v>1</v>
      </c>
      <c r="AF1797">
        <v>2</v>
      </c>
      <c r="AG1797" s="1">
        <f t="shared" si="28"/>
        <v>0.15512195121951211</v>
      </c>
    </row>
    <row r="1798" spans="1:33">
      <c r="A1798">
        <v>83207</v>
      </c>
      <c r="B1798">
        <v>1</v>
      </c>
      <c r="C1798">
        <v>60</v>
      </c>
      <c r="D1798">
        <v>1</v>
      </c>
      <c r="E1798">
        <v>2</v>
      </c>
      <c r="G1798">
        <v>2</v>
      </c>
      <c r="H1798">
        <v>1</v>
      </c>
      <c r="I1798">
        <v>3</v>
      </c>
      <c r="J1798">
        <v>44</v>
      </c>
      <c r="K1798">
        <v>1.1399999999999999</v>
      </c>
      <c r="L1798">
        <v>222</v>
      </c>
      <c r="M1798">
        <v>5.74</v>
      </c>
      <c r="N1798">
        <v>43</v>
      </c>
      <c r="O1798" s="1">
        <v>1.114090909090909</v>
      </c>
      <c r="P1798" s="2">
        <v>51.202651114018565</v>
      </c>
      <c r="Q1798" s="1">
        <v>1.3266141424995719</v>
      </c>
      <c r="R1798">
        <v>1</v>
      </c>
      <c r="S1798">
        <v>2</v>
      </c>
      <c r="U1798">
        <v>5</v>
      </c>
      <c r="V1798">
        <v>3</v>
      </c>
      <c r="W1798">
        <v>3</v>
      </c>
      <c r="X1798">
        <v>3</v>
      </c>
      <c r="Y1798">
        <v>3</v>
      </c>
      <c r="Z1798">
        <v>3</v>
      </c>
      <c r="AA1798">
        <v>1</v>
      </c>
      <c r="AB1798">
        <v>0</v>
      </c>
      <c r="AC1798">
        <v>0</v>
      </c>
      <c r="AD1798">
        <v>1</v>
      </c>
      <c r="AE1798">
        <v>1</v>
      </c>
      <c r="AF1798">
        <v>1</v>
      </c>
      <c r="AG1798" s="1">
        <f t="shared" si="28"/>
        <v>-2.5909090909090882E-2</v>
      </c>
    </row>
    <row r="1799" spans="1:33">
      <c r="A1799">
        <v>83212</v>
      </c>
      <c r="B1799">
        <v>1</v>
      </c>
      <c r="C1799">
        <v>45</v>
      </c>
      <c r="D1799">
        <v>1</v>
      </c>
      <c r="E1799">
        <v>2</v>
      </c>
      <c r="G1799">
        <v>2</v>
      </c>
      <c r="H1799">
        <v>1</v>
      </c>
      <c r="I1799">
        <v>1</v>
      </c>
      <c r="J1799">
        <v>49</v>
      </c>
      <c r="K1799">
        <v>1.27</v>
      </c>
      <c r="L1799">
        <v>182</v>
      </c>
      <c r="M1799">
        <v>4.71</v>
      </c>
      <c r="N1799">
        <v>47</v>
      </c>
      <c r="O1799" s="1">
        <v>1.2181632653061225</v>
      </c>
      <c r="P1799" s="2">
        <v>53.573335519665498</v>
      </c>
      <c r="Q1799" s="1">
        <v>1.3885333899994936</v>
      </c>
      <c r="R1799">
        <v>1</v>
      </c>
      <c r="S1799">
        <v>2</v>
      </c>
      <c r="U1799">
        <v>8</v>
      </c>
      <c r="V1799">
        <v>3</v>
      </c>
      <c r="W1799">
        <v>0</v>
      </c>
      <c r="AB1799">
        <v>0</v>
      </c>
      <c r="AC1799">
        <v>0</v>
      </c>
      <c r="AD1799">
        <v>2</v>
      </c>
      <c r="AE1799">
        <v>2</v>
      </c>
      <c r="AG1799" s="1">
        <f t="shared" si="28"/>
        <v>-5.1836734693877506E-2</v>
      </c>
    </row>
    <row r="1800" spans="1:33">
      <c r="A1800">
        <v>83218</v>
      </c>
      <c r="B1800">
        <v>1</v>
      </c>
      <c r="C1800">
        <v>52</v>
      </c>
      <c r="D1800">
        <v>3</v>
      </c>
      <c r="E1800">
        <v>2</v>
      </c>
      <c r="G1800">
        <v>1</v>
      </c>
      <c r="H1800">
        <v>1</v>
      </c>
      <c r="I1800">
        <v>1</v>
      </c>
      <c r="J1800">
        <v>38</v>
      </c>
      <c r="K1800">
        <v>0.98</v>
      </c>
      <c r="L1800">
        <v>148</v>
      </c>
      <c r="M1800">
        <v>3.83</v>
      </c>
      <c r="N1800">
        <v>32</v>
      </c>
      <c r="O1800" s="1">
        <v>0.82526315789473681</v>
      </c>
      <c r="P1800" s="2">
        <v>42.30481505653426</v>
      </c>
      <c r="Q1800" s="1">
        <v>1.0910189146158835</v>
      </c>
      <c r="R1800">
        <v>1</v>
      </c>
      <c r="S1800">
        <v>2</v>
      </c>
      <c r="U1800">
        <v>4</v>
      </c>
      <c r="V1800">
        <v>2</v>
      </c>
      <c r="W1800">
        <v>2</v>
      </c>
      <c r="X1800">
        <v>2</v>
      </c>
      <c r="Y1800">
        <v>2</v>
      </c>
      <c r="Z1800">
        <v>2</v>
      </c>
      <c r="AB1800">
        <v>0</v>
      </c>
      <c r="AC1800">
        <v>0</v>
      </c>
      <c r="AD1800">
        <v>1</v>
      </c>
      <c r="AE1800">
        <v>2</v>
      </c>
      <c r="AG1800" s="1">
        <f t="shared" si="28"/>
        <v>-0.15473684210526317</v>
      </c>
    </row>
    <row r="1801" spans="1:33">
      <c r="A1801">
        <v>83220</v>
      </c>
      <c r="B1801">
        <v>1</v>
      </c>
      <c r="C1801">
        <v>23</v>
      </c>
      <c r="D1801">
        <v>2</v>
      </c>
      <c r="E1801">
        <v>2</v>
      </c>
      <c r="G1801">
        <v>1</v>
      </c>
      <c r="H1801">
        <v>4</v>
      </c>
      <c r="I1801">
        <v>6</v>
      </c>
      <c r="J1801">
        <v>31</v>
      </c>
      <c r="K1801">
        <v>0.8</v>
      </c>
      <c r="L1801">
        <v>197</v>
      </c>
      <c r="M1801">
        <v>5.09</v>
      </c>
      <c r="N1801">
        <v>31</v>
      </c>
      <c r="O1801" s="1">
        <v>0.8</v>
      </c>
      <c r="P1801" s="2">
        <v>36.170901516968378</v>
      </c>
      <c r="Q1801" s="1">
        <v>0.93344261979273235</v>
      </c>
      <c r="R1801">
        <v>2</v>
      </c>
      <c r="U1801">
        <v>12</v>
      </c>
      <c r="V1801">
        <v>5</v>
      </c>
      <c r="W1801">
        <v>2</v>
      </c>
      <c r="X1801">
        <v>3</v>
      </c>
      <c r="Y1801">
        <v>3</v>
      </c>
      <c r="Z1801">
        <v>2</v>
      </c>
      <c r="AA1801">
        <v>21</v>
      </c>
      <c r="AB1801">
        <v>3</v>
      </c>
      <c r="AC1801">
        <v>0</v>
      </c>
      <c r="AD1801">
        <v>1</v>
      </c>
      <c r="AE1801">
        <v>2</v>
      </c>
      <c r="AG1801" s="1">
        <f t="shared" si="28"/>
        <v>0</v>
      </c>
    </row>
    <row r="1802" spans="1:33">
      <c r="A1802">
        <v>83233</v>
      </c>
      <c r="B1802">
        <v>1</v>
      </c>
      <c r="C1802">
        <v>51</v>
      </c>
      <c r="D1802">
        <v>7</v>
      </c>
      <c r="E1802">
        <v>1</v>
      </c>
      <c r="F1802">
        <v>1</v>
      </c>
      <c r="G1802">
        <v>1</v>
      </c>
      <c r="H1802">
        <v>5</v>
      </c>
      <c r="I1802">
        <v>3</v>
      </c>
      <c r="J1802">
        <v>56</v>
      </c>
      <c r="K1802">
        <v>1.45</v>
      </c>
      <c r="L1802">
        <v>189</v>
      </c>
      <c r="M1802">
        <v>4.8899999999999997</v>
      </c>
      <c r="N1802">
        <v>55</v>
      </c>
      <c r="O1802" s="1">
        <v>1.4241071428571428</v>
      </c>
      <c r="P1802" s="2">
        <v>51.003638168169211</v>
      </c>
      <c r="Q1802" s="1">
        <v>1.3206299168543814</v>
      </c>
      <c r="R1802">
        <v>2</v>
      </c>
      <c r="S1802">
        <v>2</v>
      </c>
      <c r="U1802">
        <v>3</v>
      </c>
      <c r="V1802">
        <v>2</v>
      </c>
      <c r="W1802">
        <v>2</v>
      </c>
      <c r="X1802">
        <v>3</v>
      </c>
      <c r="Y1802">
        <v>1</v>
      </c>
      <c r="Z1802">
        <v>3</v>
      </c>
      <c r="AB1802">
        <v>2</v>
      </c>
      <c r="AC1802">
        <v>0</v>
      </c>
      <c r="AD1802">
        <v>2</v>
      </c>
      <c r="AE1802">
        <v>2</v>
      </c>
      <c r="AG1802" s="1">
        <f t="shared" si="28"/>
        <v>-2.5892857142857162E-2</v>
      </c>
    </row>
    <row r="1803" spans="1:33">
      <c r="A1803">
        <v>83239</v>
      </c>
      <c r="B1803">
        <v>1</v>
      </c>
      <c r="C1803">
        <v>80</v>
      </c>
      <c r="D1803">
        <v>2</v>
      </c>
      <c r="E1803">
        <v>2</v>
      </c>
      <c r="G1803">
        <v>2</v>
      </c>
      <c r="H1803">
        <v>3</v>
      </c>
      <c r="I1803">
        <v>1</v>
      </c>
      <c r="J1803">
        <v>61</v>
      </c>
      <c r="K1803">
        <v>1.58</v>
      </c>
      <c r="L1803">
        <v>146</v>
      </c>
      <c r="M1803">
        <v>3.78</v>
      </c>
      <c r="N1803">
        <v>58</v>
      </c>
      <c r="O1803" s="1">
        <v>1.5022950819672132</v>
      </c>
      <c r="P1803" s="2">
        <v>63.165310776302107</v>
      </c>
      <c r="Q1803" s="1">
        <v>1.6360850987960218</v>
      </c>
      <c r="R1803">
        <v>2</v>
      </c>
      <c r="S1803">
        <v>2</v>
      </c>
      <c r="U1803">
        <v>14</v>
      </c>
      <c r="V1803">
        <v>3</v>
      </c>
      <c r="W1803">
        <v>2</v>
      </c>
      <c r="X1803">
        <v>3</v>
      </c>
      <c r="Y1803">
        <v>3</v>
      </c>
      <c r="Z1803">
        <v>3</v>
      </c>
      <c r="AB1803">
        <v>2</v>
      </c>
      <c r="AC1803">
        <v>0</v>
      </c>
      <c r="AD1803">
        <v>1</v>
      </c>
      <c r="AE1803">
        <v>1</v>
      </c>
      <c r="AF1803">
        <v>2</v>
      </c>
      <c r="AG1803" s="1">
        <f t="shared" si="28"/>
        <v>-7.7704918032786896E-2</v>
      </c>
    </row>
    <row r="1804" spans="1:33">
      <c r="A1804">
        <v>83241</v>
      </c>
      <c r="B1804">
        <v>1</v>
      </c>
      <c r="C1804">
        <v>51</v>
      </c>
      <c r="D1804">
        <v>2</v>
      </c>
      <c r="E1804">
        <v>2</v>
      </c>
      <c r="G1804">
        <v>1</v>
      </c>
      <c r="H1804">
        <v>4</v>
      </c>
      <c r="I1804">
        <v>3</v>
      </c>
      <c r="J1804">
        <v>32</v>
      </c>
      <c r="K1804">
        <v>0.83</v>
      </c>
      <c r="L1804">
        <v>192</v>
      </c>
      <c r="M1804">
        <v>4.97</v>
      </c>
      <c r="N1804">
        <v>28</v>
      </c>
      <c r="O1804" s="1">
        <v>0.72624999999999995</v>
      </c>
      <c r="P1804" s="2">
        <v>32.315203547917058</v>
      </c>
      <c r="Q1804" s="1">
        <v>0.83817559202409864</v>
      </c>
      <c r="R1804">
        <v>1</v>
      </c>
      <c r="S1804">
        <v>2</v>
      </c>
      <c r="V1804">
        <v>1</v>
      </c>
      <c r="W1804">
        <v>0</v>
      </c>
      <c r="AA1804">
        <v>0</v>
      </c>
      <c r="AB1804">
        <v>8</v>
      </c>
      <c r="AC1804">
        <v>0</v>
      </c>
      <c r="AD1804">
        <v>2</v>
      </c>
      <c r="AE1804">
        <v>1</v>
      </c>
      <c r="AF1804">
        <v>2</v>
      </c>
      <c r="AG1804" s="1">
        <f t="shared" si="28"/>
        <v>-0.10375000000000001</v>
      </c>
    </row>
    <row r="1805" spans="1:33">
      <c r="A1805">
        <v>83244</v>
      </c>
      <c r="B1805">
        <v>1</v>
      </c>
      <c r="C1805">
        <v>80</v>
      </c>
      <c r="D1805">
        <v>3</v>
      </c>
      <c r="E1805">
        <v>1</v>
      </c>
      <c r="F1805">
        <v>2</v>
      </c>
      <c r="G1805">
        <v>1</v>
      </c>
      <c r="H1805">
        <v>4</v>
      </c>
      <c r="I1805">
        <v>2</v>
      </c>
      <c r="J1805">
        <v>50</v>
      </c>
      <c r="K1805">
        <v>1.29</v>
      </c>
      <c r="L1805">
        <v>138</v>
      </c>
      <c r="M1805">
        <v>3.57</v>
      </c>
      <c r="N1805">
        <v>51</v>
      </c>
      <c r="O1805" s="1">
        <v>1.3158000000000001</v>
      </c>
      <c r="P1805" s="2">
        <v>61.489924262114151</v>
      </c>
      <c r="Q1805" s="1">
        <v>1.5864400459625452</v>
      </c>
      <c r="R1805">
        <v>2</v>
      </c>
      <c r="S1805">
        <v>1</v>
      </c>
      <c r="T1805">
        <v>2</v>
      </c>
      <c r="U1805">
        <v>7</v>
      </c>
      <c r="V1805">
        <v>1</v>
      </c>
      <c r="W1805">
        <v>3</v>
      </c>
      <c r="X1805">
        <v>3</v>
      </c>
      <c r="Y1805">
        <v>3</v>
      </c>
      <c r="Z1805">
        <v>3</v>
      </c>
      <c r="AB1805">
        <v>0</v>
      </c>
      <c r="AC1805">
        <v>3</v>
      </c>
      <c r="AD1805">
        <v>1</v>
      </c>
      <c r="AE1805">
        <v>1</v>
      </c>
      <c r="AF1805">
        <v>2</v>
      </c>
      <c r="AG1805" s="1">
        <f t="shared" si="28"/>
        <v>2.5800000000000045E-2</v>
      </c>
    </row>
    <row r="1806" spans="1:33">
      <c r="A1806">
        <v>83250</v>
      </c>
      <c r="B1806">
        <v>1</v>
      </c>
      <c r="C1806">
        <v>66</v>
      </c>
      <c r="D1806">
        <v>7</v>
      </c>
      <c r="E1806">
        <v>1</v>
      </c>
      <c r="F1806">
        <v>1</v>
      </c>
      <c r="G1806">
        <v>1</v>
      </c>
      <c r="H1806">
        <v>4</v>
      </c>
      <c r="I1806">
        <v>6</v>
      </c>
      <c r="J1806">
        <v>44</v>
      </c>
      <c r="K1806">
        <v>1.1399999999999999</v>
      </c>
      <c r="L1806">
        <v>188</v>
      </c>
      <c r="M1806">
        <v>4.8600000000000003</v>
      </c>
      <c r="N1806">
        <v>50</v>
      </c>
      <c r="O1806" s="1">
        <v>1.2954545454545452</v>
      </c>
      <c r="P1806" s="2">
        <v>52.586095357901982</v>
      </c>
      <c r="Q1806" s="1">
        <v>1.3624579251820057</v>
      </c>
      <c r="R1806">
        <v>1</v>
      </c>
      <c r="S1806">
        <v>2</v>
      </c>
      <c r="U1806">
        <v>6</v>
      </c>
      <c r="V1806">
        <v>5</v>
      </c>
      <c r="W1806">
        <v>2</v>
      </c>
      <c r="AA1806">
        <v>5</v>
      </c>
      <c r="AB1806">
        <v>5</v>
      </c>
      <c r="AC1806">
        <v>0</v>
      </c>
      <c r="AD1806">
        <v>1</v>
      </c>
      <c r="AE1806">
        <v>1</v>
      </c>
      <c r="AF1806">
        <v>2</v>
      </c>
      <c r="AG1806" s="1">
        <f t="shared" si="28"/>
        <v>0.15545454545454529</v>
      </c>
    </row>
    <row r="1807" spans="1:33">
      <c r="A1807">
        <v>83262</v>
      </c>
      <c r="B1807">
        <v>1</v>
      </c>
      <c r="C1807">
        <v>80</v>
      </c>
      <c r="D1807">
        <v>3</v>
      </c>
      <c r="E1807">
        <v>1</v>
      </c>
      <c r="F1807">
        <v>1</v>
      </c>
      <c r="G1807">
        <v>1</v>
      </c>
      <c r="H1807">
        <v>5</v>
      </c>
      <c r="I1807">
        <v>1</v>
      </c>
      <c r="J1807">
        <v>36</v>
      </c>
      <c r="K1807">
        <v>0.93</v>
      </c>
      <c r="L1807">
        <v>155</v>
      </c>
      <c r="M1807">
        <v>4.01</v>
      </c>
      <c r="N1807">
        <v>33</v>
      </c>
      <c r="O1807" s="1">
        <v>0.85250000000000004</v>
      </c>
      <c r="P1807" s="2">
        <v>37.251509155960079</v>
      </c>
      <c r="Q1807" s="1">
        <v>0.96233065319563538</v>
      </c>
      <c r="R1807">
        <v>2</v>
      </c>
      <c r="S1807">
        <v>2</v>
      </c>
      <c r="U1807">
        <v>15</v>
      </c>
      <c r="V1807">
        <v>2</v>
      </c>
      <c r="W1807">
        <v>2</v>
      </c>
      <c r="X1807">
        <v>3</v>
      </c>
      <c r="Y1807">
        <v>3</v>
      </c>
      <c r="Z1807">
        <v>2</v>
      </c>
      <c r="AA1807">
        <v>0</v>
      </c>
      <c r="AB1807">
        <v>3</v>
      </c>
      <c r="AC1807">
        <v>2</v>
      </c>
      <c r="AD1807">
        <v>2</v>
      </c>
      <c r="AE1807">
        <v>1</v>
      </c>
      <c r="AF1807">
        <v>2</v>
      </c>
      <c r="AG1807" s="1">
        <f t="shared" si="28"/>
        <v>-7.7500000000000013E-2</v>
      </c>
    </row>
    <row r="1808" spans="1:33">
      <c r="A1808">
        <v>83263</v>
      </c>
      <c r="B1808">
        <v>1</v>
      </c>
      <c r="C1808">
        <v>41</v>
      </c>
      <c r="D1808">
        <v>6</v>
      </c>
      <c r="E1808">
        <v>2</v>
      </c>
      <c r="G1808">
        <v>2</v>
      </c>
      <c r="H1808">
        <v>5</v>
      </c>
      <c r="I1808">
        <v>1</v>
      </c>
      <c r="J1808">
        <v>33</v>
      </c>
      <c r="K1808">
        <v>0.85</v>
      </c>
      <c r="L1808">
        <v>210</v>
      </c>
      <c r="M1808">
        <v>5.43</v>
      </c>
      <c r="N1808">
        <v>27</v>
      </c>
      <c r="O1808" s="1">
        <v>0.69545454545454544</v>
      </c>
      <c r="P1808" s="2">
        <v>38.960832674660772</v>
      </c>
      <c r="Q1808" s="1">
        <v>1.0035365991958078</v>
      </c>
      <c r="R1808">
        <v>1</v>
      </c>
      <c r="S1808">
        <v>2</v>
      </c>
      <c r="U1808">
        <v>6</v>
      </c>
      <c r="V1808">
        <v>2</v>
      </c>
      <c r="W1808">
        <v>3</v>
      </c>
      <c r="X1808">
        <v>3</v>
      </c>
      <c r="Y1808">
        <v>3</v>
      </c>
      <c r="Z1808">
        <v>3</v>
      </c>
      <c r="AA1808">
        <v>1</v>
      </c>
      <c r="AB1808">
        <v>0</v>
      </c>
      <c r="AC1808">
        <v>0</v>
      </c>
      <c r="AD1808">
        <v>1</v>
      </c>
      <c r="AE1808">
        <v>1</v>
      </c>
      <c r="AF1808">
        <v>2</v>
      </c>
      <c r="AG1808" s="1">
        <f t="shared" si="28"/>
        <v>-0.15454545454545454</v>
      </c>
    </row>
    <row r="1809" spans="1:33">
      <c r="A1809">
        <v>83268</v>
      </c>
      <c r="B1809">
        <v>1</v>
      </c>
      <c r="C1809">
        <v>25</v>
      </c>
      <c r="D1809">
        <v>3</v>
      </c>
      <c r="E1809">
        <v>1</v>
      </c>
      <c r="F1809">
        <v>1</v>
      </c>
      <c r="G1809">
        <v>1</v>
      </c>
      <c r="H1809">
        <v>4</v>
      </c>
      <c r="I1809">
        <v>1</v>
      </c>
      <c r="J1809">
        <v>64</v>
      </c>
      <c r="K1809">
        <v>1.66</v>
      </c>
      <c r="L1809">
        <v>187</v>
      </c>
      <c r="M1809">
        <v>4.84</v>
      </c>
      <c r="N1809">
        <v>68</v>
      </c>
      <c r="O1809" s="1">
        <v>1.7637499999999999</v>
      </c>
      <c r="P1809" s="2">
        <v>71.997063338423629</v>
      </c>
      <c r="Q1809" s="1">
        <v>1.8674238303403627</v>
      </c>
      <c r="R1809">
        <v>1</v>
      </c>
      <c r="V1809">
        <v>2</v>
      </c>
      <c r="W1809">
        <v>2</v>
      </c>
      <c r="X1809">
        <v>3</v>
      </c>
      <c r="Y1809">
        <v>2</v>
      </c>
      <c r="Z1809">
        <v>2</v>
      </c>
      <c r="AA1809">
        <v>1</v>
      </c>
      <c r="AB1809">
        <v>1</v>
      </c>
      <c r="AC1809">
        <v>0</v>
      </c>
      <c r="AD1809">
        <v>1</v>
      </c>
      <c r="AE1809">
        <v>1</v>
      </c>
      <c r="AF1809">
        <v>2</v>
      </c>
      <c r="AG1809" s="1">
        <f t="shared" si="28"/>
        <v>0.10375000000000001</v>
      </c>
    </row>
    <row r="1810" spans="1:33">
      <c r="A1810">
        <v>83271</v>
      </c>
      <c r="B1810">
        <v>1</v>
      </c>
      <c r="C1810">
        <v>21</v>
      </c>
      <c r="D1810">
        <v>3</v>
      </c>
      <c r="E1810">
        <v>2</v>
      </c>
      <c r="G1810">
        <v>1</v>
      </c>
      <c r="H1810">
        <v>2</v>
      </c>
      <c r="I1810">
        <v>6</v>
      </c>
      <c r="J1810">
        <v>53</v>
      </c>
      <c r="K1810">
        <v>1.37</v>
      </c>
      <c r="L1810">
        <v>118</v>
      </c>
      <c r="M1810">
        <v>3.05</v>
      </c>
      <c r="N1810">
        <v>47</v>
      </c>
      <c r="O1810" s="1">
        <v>1.2149056603773585</v>
      </c>
      <c r="P1810" s="2">
        <v>49.884351686442464</v>
      </c>
      <c r="Q1810" s="1">
        <v>1.2894634303853998</v>
      </c>
      <c r="R1810">
        <v>2</v>
      </c>
      <c r="U1810">
        <v>14</v>
      </c>
      <c r="V1810">
        <v>3</v>
      </c>
      <c r="W1810">
        <v>1</v>
      </c>
      <c r="X1810">
        <v>2</v>
      </c>
      <c r="Y1810">
        <v>3</v>
      </c>
      <c r="Z1810">
        <v>1</v>
      </c>
      <c r="AA1810">
        <v>3</v>
      </c>
      <c r="AB1810">
        <v>8</v>
      </c>
      <c r="AC1810">
        <v>4</v>
      </c>
      <c r="AD1810">
        <v>1</v>
      </c>
      <c r="AE1810">
        <v>1</v>
      </c>
      <c r="AF1810">
        <v>2</v>
      </c>
      <c r="AG1810" s="1">
        <f t="shared" si="28"/>
        <v>-0.15509433962264163</v>
      </c>
    </row>
    <row r="1811" spans="1:33">
      <c r="A1811">
        <v>83276</v>
      </c>
      <c r="B1811">
        <v>1</v>
      </c>
      <c r="C1811">
        <v>35</v>
      </c>
      <c r="D1811">
        <v>3</v>
      </c>
      <c r="E1811">
        <v>2</v>
      </c>
      <c r="G1811">
        <v>1</v>
      </c>
      <c r="H1811">
        <v>3</v>
      </c>
      <c r="I1811">
        <v>1</v>
      </c>
      <c r="J1811">
        <v>42</v>
      </c>
      <c r="K1811">
        <v>1.0900000000000001</v>
      </c>
      <c r="L1811">
        <v>126</v>
      </c>
      <c r="M1811">
        <v>3.26</v>
      </c>
      <c r="N1811">
        <v>51</v>
      </c>
      <c r="O1811" s="1">
        <v>1.3235714285714286</v>
      </c>
      <c r="P1811" s="2">
        <v>43.045243420574373</v>
      </c>
      <c r="Q1811" s="1">
        <v>1.117126555438716</v>
      </c>
      <c r="R1811">
        <v>2</v>
      </c>
      <c r="U1811">
        <v>3</v>
      </c>
      <c r="V1811">
        <v>2</v>
      </c>
      <c r="W1811">
        <v>3</v>
      </c>
      <c r="X1811">
        <v>3</v>
      </c>
      <c r="Y1811">
        <v>3</v>
      </c>
      <c r="Z1811">
        <v>3</v>
      </c>
      <c r="AA1811">
        <v>4</v>
      </c>
      <c r="AB1811">
        <v>1</v>
      </c>
      <c r="AC1811">
        <v>0</v>
      </c>
      <c r="AD1811">
        <v>1</v>
      </c>
      <c r="AE1811">
        <v>1</v>
      </c>
      <c r="AF1811">
        <v>1</v>
      </c>
      <c r="AG1811" s="1">
        <f t="shared" si="28"/>
        <v>0.23357142857142854</v>
      </c>
    </row>
    <row r="1812" spans="1:33">
      <c r="A1812">
        <v>83277</v>
      </c>
      <c r="B1812">
        <v>1</v>
      </c>
      <c r="C1812">
        <v>51</v>
      </c>
      <c r="D1812">
        <v>4</v>
      </c>
      <c r="E1812">
        <v>2</v>
      </c>
      <c r="G1812">
        <v>1</v>
      </c>
      <c r="H1812">
        <v>2</v>
      </c>
      <c r="I1812">
        <v>5</v>
      </c>
      <c r="J1812">
        <v>63</v>
      </c>
      <c r="K1812">
        <v>1.63</v>
      </c>
      <c r="L1812">
        <v>177</v>
      </c>
      <c r="M1812">
        <v>4.58</v>
      </c>
      <c r="N1812">
        <v>66</v>
      </c>
      <c r="O1812" s="1">
        <v>1.7076190476190476</v>
      </c>
      <c r="P1812" s="2">
        <v>72.340689372126704</v>
      </c>
      <c r="Q1812" s="1">
        <v>1.8716718043899447</v>
      </c>
      <c r="R1812">
        <v>2</v>
      </c>
      <c r="S1812">
        <v>2</v>
      </c>
      <c r="U1812">
        <v>99</v>
      </c>
      <c r="V1812">
        <v>1</v>
      </c>
      <c r="W1812">
        <v>3</v>
      </c>
      <c r="X1812">
        <v>3</v>
      </c>
      <c r="Y1812">
        <v>1</v>
      </c>
      <c r="Z1812">
        <v>1</v>
      </c>
      <c r="AA1812">
        <v>2</v>
      </c>
      <c r="AB1812">
        <v>8</v>
      </c>
      <c r="AC1812">
        <v>8</v>
      </c>
      <c r="AD1812">
        <v>1</v>
      </c>
      <c r="AE1812">
        <v>1</v>
      </c>
      <c r="AF1812">
        <v>2</v>
      </c>
      <c r="AG1812" s="1">
        <f t="shared" si="28"/>
        <v>7.7619047619047699E-2</v>
      </c>
    </row>
    <row r="1813" spans="1:33">
      <c r="A1813">
        <v>83280</v>
      </c>
      <c r="B1813">
        <v>1</v>
      </c>
      <c r="C1813">
        <v>39</v>
      </c>
      <c r="D1813">
        <v>3</v>
      </c>
      <c r="E1813">
        <v>2</v>
      </c>
      <c r="G1813">
        <v>1</v>
      </c>
      <c r="H1813">
        <v>3</v>
      </c>
      <c r="I1813">
        <v>1</v>
      </c>
      <c r="J1813">
        <v>25</v>
      </c>
      <c r="K1813">
        <v>0.65</v>
      </c>
      <c r="L1813">
        <v>154</v>
      </c>
      <c r="M1813">
        <v>3.98</v>
      </c>
      <c r="N1813">
        <v>31</v>
      </c>
      <c r="O1813" s="1">
        <v>0.80600000000000005</v>
      </c>
      <c r="P1813" s="2">
        <v>20.896794007309943</v>
      </c>
      <c r="Q1813" s="1">
        <v>0.54331664419005854</v>
      </c>
      <c r="R1813">
        <v>2</v>
      </c>
      <c r="U1813">
        <v>15</v>
      </c>
      <c r="V1813">
        <v>4</v>
      </c>
      <c r="W1813">
        <v>2</v>
      </c>
      <c r="X1813">
        <v>3</v>
      </c>
      <c r="Y1813">
        <v>2</v>
      </c>
      <c r="Z1813">
        <v>2</v>
      </c>
      <c r="AA1813">
        <v>21</v>
      </c>
      <c r="AB1813">
        <v>0</v>
      </c>
      <c r="AC1813">
        <v>0</v>
      </c>
      <c r="AD1813">
        <v>1</v>
      </c>
      <c r="AE1813">
        <v>1</v>
      </c>
      <c r="AF1813">
        <v>2</v>
      </c>
      <c r="AG1813" s="1">
        <f t="shared" si="28"/>
        <v>0.15600000000000003</v>
      </c>
    </row>
    <row r="1814" spans="1:33">
      <c r="A1814">
        <v>83285</v>
      </c>
      <c r="B1814">
        <v>1</v>
      </c>
      <c r="C1814">
        <v>29</v>
      </c>
      <c r="D1814">
        <v>3</v>
      </c>
      <c r="E1814">
        <v>1</v>
      </c>
      <c r="F1814">
        <v>1</v>
      </c>
      <c r="G1814">
        <v>1</v>
      </c>
      <c r="H1814">
        <v>4</v>
      </c>
      <c r="I1814">
        <v>1</v>
      </c>
      <c r="J1814">
        <v>41</v>
      </c>
      <c r="K1814">
        <v>1.06</v>
      </c>
      <c r="L1814">
        <v>186</v>
      </c>
      <c r="M1814">
        <v>4.8099999999999996</v>
      </c>
      <c r="N1814">
        <v>36</v>
      </c>
      <c r="O1814" s="1">
        <v>0.93073170731707322</v>
      </c>
      <c r="P1814" s="2">
        <v>45.81906237374406</v>
      </c>
      <c r="Q1814" s="1">
        <v>1.1845903930772854</v>
      </c>
      <c r="R1814">
        <v>1</v>
      </c>
      <c r="U1814">
        <v>4</v>
      </c>
      <c r="V1814">
        <v>1</v>
      </c>
      <c r="W1814">
        <v>1</v>
      </c>
      <c r="X1814">
        <v>3</v>
      </c>
      <c r="Y1814">
        <v>3</v>
      </c>
      <c r="Z1814">
        <v>2</v>
      </c>
      <c r="AA1814">
        <v>7</v>
      </c>
      <c r="AB1814">
        <v>0</v>
      </c>
      <c r="AC1814">
        <v>1</v>
      </c>
      <c r="AD1814">
        <v>1</v>
      </c>
      <c r="AE1814">
        <v>1</v>
      </c>
      <c r="AF1814">
        <v>2</v>
      </c>
      <c r="AG1814" s="1">
        <f t="shared" si="28"/>
        <v>-0.12926829268292683</v>
      </c>
    </row>
    <row r="1815" spans="1:33">
      <c r="A1815">
        <v>83291</v>
      </c>
      <c r="B1815">
        <v>1</v>
      </c>
      <c r="C1815">
        <v>38</v>
      </c>
      <c r="D1815">
        <v>7</v>
      </c>
      <c r="E1815">
        <v>1</v>
      </c>
      <c r="F1815">
        <v>1</v>
      </c>
      <c r="G1815">
        <v>2</v>
      </c>
      <c r="H1815">
        <v>4</v>
      </c>
      <c r="I1815">
        <v>6</v>
      </c>
      <c r="J1815">
        <v>42</v>
      </c>
      <c r="K1815">
        <v>1.0900000000000001</v>
      </c>
      <c r="L1815">
        <v>223</v>
      </c>
      <c r="M1815">
        <v>5.77</v>
      </c>
      <c r="N1815">
        <v>38</v>
      </c>
      <c r="O1815" s="1">
        <v>0.98619047619047628</v>
      </c>
      <c r="P1815" s="2">
        <v>34.491169519385821</v>
      </c>
      <c r="Q1815" s="1">
        <v>0.89512797086025109</v>
      </c>
      <c r="R1815">
        <v>2</v>
      </c>
      <c r="U1815">
        <v>6</v>
      </c>
      <c r="V1815">
        <v>4</v>
      </c>
      <c r="W1815">
        <v>2</v>
      </c>
      <c r="X1815">
        <v>2</v>
      </c>
      <c r="Y1815">
        <v>2</v>
      </c>
      <c r="Z1815">
        <v>2</v>
      </c>
      <c r="AA1815">
        <v>4</v>
      </c>
      <c r="AB1815">
        <v>10</v>
      </c>
      <c r="AC1815">
        <v>4</v>
      </c>
      <c r="AD1815">
        <v>1</v>
      </c>
      <c r="AE1815">
        <v>2</v>
      </c>
      <c r="AG1815" s="1">
        <f t="shared" si="28"/>
        <v>-0.1038095238095238</v>
      </c>
    </row>
    <row r="1816" spans="1:33">
      <c r="A1816">
        <v>83294</v>
      </c>
      <c r="B1816">
        <v>1</v>
      </c>
      <c r="C1816">
        <v>80</v>
      </c>
      <c r="D1816">
        <v>2</v>
      </c>
      <c r="E1816">
        <v>2</v>
      </c>
      <c r="G1816">
        <v>2</v>
      </c>
      <c r="H1816">
        <v>5</v>
      </c>
      <c r="I1816">
        <v>1</v>
      </c>
      <c r="J1816">
        <v>51</v>
      </c>
      <c r="K1816">
        <v>1.32</v>
      </c>
      <c r="L1816">
        <v>213</v>
      </c>
      <c r="M1816">
        <v>5.51</v>
      </c>
      <c r="N1816">
        <v>56</v>
      </c>
      <c r="O1816" s="1">
        <v>1.4494117647058824</v>
      </c>
      <c r="P1816" s="2">
        <v>53.305012627041975</v>
      </c>
      <c r="Q1816" s="1">
        <v>1.3796591503469688</v>
      </c>
      <c r="R1816">
        <v>1</v>
      </c>
      <c r="S1816">
        <v>2</v>
      </c>
      <c r="U1816">
        <v>5</v>
      </c>
      <c r="V1816">
        <v>2</v>
      </c>
      <c r="W1816">
        <v>3</v>
      </c>
      <c r="X1816">
        <v>3</v>
      </c>
      <c r="Y1816">
        <v>3</v>
      </c>
      <c r="Z1816">
        <v>3</v>
      </c>
      <c r="AB1816">
        <v>0</v>
      </c>
      <c r="AC1816">
        <v>0</v>
      </c>
      <c r="AD1816">
        <v>2</v>
      </c>
      <c r="AE1816">
        <v>1</v>
      </c>
      <c r="AF1816">
        <v>2</v>
      </c>
      <c r="AG1816" s="1">
        <f t="shared" si="28"/>
        <v>0.12941176470588234</v>
      </c>
    </row>
    <row r="1817" spans="1:33">
      <c r="A1817">
        <v>83299</v>
      </c>
      <c r="B1817">
        <v>1</v>
      </c>
      <c r="C1817">
        <v>66</v>
      </c>
      <c r="D1817">
        <v>3</v>
      </c>
      <c r="E1817">
        <v>2</v>
      </c>
      <c r="G1817">
        <v>1</v>
      </c>
      <c r="H1817">
        <v>4</v>
      </c>
      <c r="I1817">
        <v>1</v>
      </c>
      <c r="J1817">
        <v>47</v>
      </c>
      <c r="K1817">
        <v>1.22</v>
      </c>
      <c r="L1817">
        <v>180</v>
      </c>
      <c r="M1817">
        <v>4.6500000000000004</v>
      </c>
      <c r="N1817">
        <v>56</v>
      </c>
      <c r="O1817" s="1">
        <v>1.4536170212765955</v>
      </c>
      <c r="P1817" s="2">
        <v>51.263838675048831</v>
      </c>
      <c r="Q1817" s="1">
        <v>1.3306783656076504</v>
      </c>
      <c r="R1817">
        <v>2</v>
      </c>
      <c r="S1817">
        <v>2</v>
      </c>
      <c r="U1817">
        <v>8</v>
      </c>
      <c r="V1817">
        <v>3</v>
      </c>
      <c r="W1817">
        <v>3</v>
      </c>
      <c r="X1817">
        <v>3</v>
      </c>
      <c r="Y1817">
        <v>3</v>
      </c>
      <c r="Z1817">
        <v>3</v>
      </c>
      <c r="AA1817">
        <v>3</v>
      </c>
      <c r="AB1817">
        <v>1</v>
      </c>
      <c r="AC1817">
        <v>4</v>
      </c>
      <c r="AD1817">
        <v>1</v>
      </c>
      <c r="AE1817">
        <v>1</v>
      </c>
      <c r="AF1817">
        <v>2</v>
      </c>
      <c r="AG1817" s="1">
        <f t="shared" si="28"/>
        <v>0.23361702127659556</v>
      </c>
    </row>
    <row r="1818" spans="1:33">
      <c r="A1818">
        <v>83311</v>
      </c>
      <c r="B1818">
        <v>1</v>
      </c>
      <c r="C1818">
        <v>63</v>
      </c>
      <c r="D1818">
        <v>3</v>
      </c>
      <c r="E1818">
        <v>2</v>
      </c>
      <c r="G1818">
        <v>1</v>
      </c>
      <c r="H1818">
        <v>4</v>
      </c>
      <c r="I1818">
        <v>3</v>
      </c>
      <c r="J1818">
        <v>53</v>
      </c>
      <c r="K1818">
        <v>1.37</v>
      </c>
      <c r="L1818">
        <v>137</v>
      </c>
      <c r="M1818">
        <v>3.54</v>
      </c>
      <c r="N1818">
        <v>58</v>
      </c>
      <c r="O1818" s="1">
        <v>1.4992452830188681</v>
      </c>
      <c r="P1818" s="2">
        <v>54.530288027694532</v>
      </c>
      <c r="Q1818" s="1">
        <v>1.409556501847953</v>
      </c>
      <c r="R1818">
        <v>2</v>
      </c>
      <c r="S1818">
        <v>1</v>
      </c>
      <c r="T1818">
        <v>2</v>
      </c>
      <c r="U1818">
        <v>3</v>
      </c>
      <c r="V1818">
        <v>4</v>
      </c>
      <c r="W1818">
        <v>3</v>
      </c>
      <c r="X1818">
        <v>3</v>
      </c>
      <c r="Y1818">
        <v>3</v>
      </c>
      <c r="Z1818">
        <v>3</v>
      </c>
      <c r="AA1818">
        <v>2</v>
      </c>
      <c r="AB1818">
        <v>4</v>
      </c>
      <c r="AC1818">
        <v>0</v>
      </c>
      <c r="AD1818">
        <v>1</v>
      </c>
      <c r="AE1818">
        <v>1</v>
      </c>
      <c r="AF1818">
        <v>2</v>
      </c>
      <c r="AG1818" s="1">
        <f t="shared" si="28"/>
        <v>0.12924528301886795</v>
      </c>
    </row>
    <row r="1819" spans="1:33">
      <c r="A1819">
        <v>83314</v>
      </c>
      <c r="B1819">
        <v>1</v>
      </c>
      <c r="C1819">
        <v>54</v>
      </c>
      <c r="D1819">
        <v>4</v>
      </c>
      <c r="E1819">
        <v>2</v>
      </c>
      <c r="G1819">
        <v>1</v>
      </c>
      <c r="H1819">
        <v>4</v>
      </c>
      <c r="I1819">
        <v>5</v>
      </c>
      <c r="J1819">
        <v>39</v>
      </c>
      <c r="K1819">
        <v>1.01</v>
      </c>
      <c r="L1819">
        <v>268</v>
      </c>
      <c r="M1819">
        <v>6.93</v>
      </c>
      <c r="N1819">
        <v>39</v>
      </c>
      <c r="O1819" s="1">
        <v>1.01</v>
      </c>
      <c r="P1819" s="2">
        <v>39.624457709533367</v>
      </c>
      <c r="Q1819" s="1">
        <v>1.0261718535033</v>
      </c>
      <c r="R1819">
        <v>1</v>
      </c>
      <c r="S1819">
        <v>2</v>
      </c>
      <c r="U1819">
        <v>8</v>
      </c>
      <c r="V1819">
        <v>3</v>
      </c>
      <c r="W1819">
        <v>2</v>
      </c>
      <c r="X1819">
        <v>2</v>
      </c>
      <c r="Y1819">
        <v>2</v>
      </c>
      <c r="Z1819">
        <v>3</v>
      </c>
      <c r="AA1819">
        <v>1</v>
      </c>
      <c r="AB1819">
        <v>0</v>
      </c>
      <c r="AC1819">
        <v>0</v>
      </c>
      <c r="AD1819">
        <v>1</v>
      </c>
      <c r="AE1819">
        <v>1</v>
      </c>
      <c r="AF1819">
        <v>1</v>
      </c>
      <c r="AG1819" s="1">
        <f t="shared" si="28"/>
        <v>0</v>
      </c>
    </row>
    <row r="1820" spans="1:33">
      <c r="A1820">
        <v>83320</v>
      </c>
      <c r="B1820">
        <v>1</v>
      </c>
      <c r="C1820">
        <v>63</v>
      </c>
      <c r="D1820">
        <v>1</v>
      </c>
      <c r="E1820">
        <v>2</v>
      </c>
      <c r="G1820">
        <v>2</v>
      </c>
      <c r="H1820">
        <v>1</v>
      </c>
      <c r="I1820">
        <v>1</v>
      </c>
      <c r="J1820">
        <v>65</v>
      </c>
      <c r="K1820">
        <v>1.68</v>
      </c>
      <c r="L1820">
        <v>252</v>
      </c>
      <c r="M1820">
        <v>6.52</v>
      </c>
      <c r="N1820">
        <v>72</v>
      </c>
      <c r="O1820" s="1">
        <v>1.8609230769230769</v>
      </c>
      <c r="P1820" s="2">
        <v>65.371152198340155</v>
      </c>
      <c r="Q1820" s="1">
        <v>1.6895928568186378</v>
      </c>
      <c r="R1820">
        <v>1</v>
      </c>
      <c r="S1820">
        <v>2</v>
      </c>
      <c r="U1820">
        <v>4</v>
      </c>
      <c r="V1820">
        <v>4</v>
      </c>
      <c r="W1820">
        <v>0</v>
      </c>
      <c r="AB1820">
        <v>0</v>
      </c>
      <c r="AC1820">
        <v>0</v>
      </c>
      <c r="AD1820">
        <v>1</v>
      </c>
      <c r="AE1820">
        <v>1</v>
      </c>
      <c r="AF1820">
        <v>2</v>
      </c>
      <c r="AG1820" s="1">
        <f t="shared" si="28"/>
        <v>0.18092307692307696</v>
      </c>
    </row>
    <row r="1821" spans="1:33">
      <c r="A1821">
        <v>83323</v>
      </c>
      <c r="B1821">
        <v>1</v>
      </c>
      <c r="C1821">
        <v>68</v>
      </c>
      <c r="D1821">
        <v>4</v>
      </c>
      <c r="E1821">
        <v>2</v>
      </c>
      <c r="G1821">
        <v>2</v>
      </c>
      <c r="H1821">
        <v>3</v>
      </c>
      <c r="I1821">
        <v>1</v>
      </c>
      <c r="J1821">
        <v>55</v>
      </c>
      <c r="K1821">
        <v>1.42</v>
      </c>
      <c r="L1821">
        <v>283</v>
      </c>
      <c r="M1821">
        <v>7.32</v>
      </c>
      <c r="N1821">
        <v>62</v>
      </c>
      <c r="O1821" s="1">
        <v>1.6007272727272726</v>
      </c>
      <c r="P1821" s="2">
        <v>66.382415935761998</v>
      </c>
      <c r="Q1821" s="1">
        <v>1.7138732841596733</v>
      </c>
      <c r="R1821">
        <v>1</v>
      </c>
      <c r="S1821">
        <v>2</v>
      </c>
      <c r="U1821">
        <v>77</v>
      </c>
      <c r="V1821">
        <v>2</v>
      </c>
      <c r="W1821">
        <v>2</v>
      </c>
      <c r="X1821">
        <v>3</v>
      </c>
      <c r="Y1821">
        <v>2</v>
      </c>
      <c r="Z1821">
        <v>2</v>
      </c>
      <c r="AA1821">
        <v>0</v>
      </c>
      <c r="AB1821">
        <v>0</v>
      </c>
      <c r="AC1821">
        <v>0</v>
      </c>
      <c r="AD1821">
        <v>2</v>
      </c>
      <c r="AE1821">
        <v>1</v>
      </c>
      <c r="AF1821">
        <v>2</v>
      </c>
      <c r="AG1821" s="1">
        <f t="shared" si="28"/>
        <v>0.18072727272727263</v>
      </c>
    </row>
    <row r="1822" spans="1:33">
      <c r="A1822">
        <v>83333</v>
      </c>
      <c r="B1822">
        <v>1</v>
      </c>
      <c r="C1822">
        <v>47</v>
      </c>
      <c r="D1822">
        <v>6</v>
      </c>
      <c r="E1822">
        <v>2</v>
      </c>
      <c r="G1822">
        <v>2</v>
      </c>
      <c r="H1822">
        <v>5</v>
      </c>
      <c r="I1822">
        <v>1</v>
      </c>
      <c r="J1822">
        <v>46</v>
      </c>
      <c r="K1822">
        <v>1.19</v>
      </c>
      <c r="L1822">
        <v>162</v>
      </c>
      <c r="M1822">
        <v>4.1900000000000004</v>
      </c>
      <c r="N1822">
        <v>52</v>
      </c>
      <c r="O1822" s="1">
        <v>1.3452173913043477</v>
      </c>
      <c r="P1822" s="2">
        <v>42.051445958049321</v>
      </c>
      <c r="Q1822" s="1">
        <v>1.0878526236973627</v>
      </c>
      <c r="R1822">
        <v>1</v>
      </c>
      <c r="S1822">
        <v>2</v>
      </c>
      <c r="U1822">
        <v>14</v>
      </c>
      <c r="V1822">
        <v>2</v>
      </c>
      <c r="W1822">
        <v>2</v>
      </c>
      <c r="AB1822">
        <v>0</v>
      </c>
      <c r="AC1822">
        <v>0</v>
      </c>
      <c r="AD1822">
        <v>1</v>
      </c>
      <c r="AE1822">
        <v>1</v>
      </c>
      <c r="AF1822">
        <v>2</v>
      </c>
      <c r="AG1822" s="1">
        <f t="shared" si="28"/>
        <v>0.15521739130434775</v>
      </c>
    </row>
    <row r="1823" spans="1:33">
      <c r="A1823">
        <v>83334</v>
      </c>
      <c r="B1823">
        <v>1</v>
      </c>
      <c r="C1823">
        <v>27</v>
      </c>
      <c r="D1823">
        <v>4</v>
      </c>
      <c r="E1823">
        <v>2</v>
      </c>
      <c r="G1823">
        <v>1</v>
      </c>
      <c r="H1823">
        <v>3</v>
      </c>
      <c r="I1823">
        <v>6</v>
      </c>
      <c r="J1823">
        <v>36</v>
      </c>
      <c r="K1823">
        <v>0.93</v>
      </c>
      <c r="L1823">
        <v>223</v>
      </c>
      <c r="M1823">
        <v>5.77</v>
      </c>
      <c r="N1823">
        <v>42</v>
      </c>
      <c r="O1823" s="1">
        <v>1.085</v>
      </c>
      <c r="P1823" s="2">
        <v>40.283214258851345</v>
      </c>
      <c r="Q1823" s="1">
        <v>1.0406497016869931</v>
      </c>
      <c r="R1823">
        <v>2</v>
      </c>
      <c r="U1823">
        <v>7</v>
      </c>
      <c r="V1823">
        <v>3</v>
      </c>
      <c r="W1823">
        <v>3</v>
      </c>
      <c r="X1823">
        <v>3</v>
      </c>
      <c r="Y1823">
        <v>3</v>
      </c>
      <c r="Z1823">
        <v>3</v>
      </c>
      <c r="AB1823">
        <v>0</v>
      </c>
      <c r="AC1823">
        <v>12</v>
      </c>
      <c r="AD1823">
        <v>2</v>
      </c>
      <c r="AE1823">
        <v>2</v>
      </c>
      <c r="AG1823" s="1">
        <f t="shared" si="28"/>
        <v>0.15499999999999992</v>
      </c>
    </row>
    <row r="1824" spans="1:33">
      <c r="A1824">
        <v>83345</v>
      </c>
      <c r="B1824">
        <v>1</v>
      </c>
      <c r="C1824">
        <v>54</v>
      </c>
      <c r="D1824">
        <v>3</v>
      </c>
      <c r="E1824">
        <v>2</v>
      </c>
      <c r="G1824">
        <v>1</v>
      </c>
      <c r="H1824">
        <v>3</v>
      </c>
      <c r="I1824">
        <v>1</v>
      </c>
      <c r="J1824">
        <v>33</v>
      </c>
      <c r="K1824">
        <v>0.85</v>
      </c>
      <c r="L1824">
        <v>183</v>
      </c>
      <c r="M1824">
        <v>4.7300000000000004</v>
      </c>
      <c r="N1824">
        <v>38</v>
      </c>
      <c r="O1824" s="1">
        <v>0.97878787878787865</v>
      </c>
      <c r="P1824" s="2">
        <v>34.396701025246792</v>
      </c>
      <c r="Q1824" s="1">
        <v>0.88597563246847788</v>
      </c>
      <c r="R1824">
        <v>2</v>
      </c>
      <c r="S1824">
        <v>1</v>
      </c>
      <c r="T1824">
        <v>2</v>
      </c>
      <c r="U1824">
        <v>14</v>
      </c>
      <c r="V1824">
        <v>3</v>
      </c>
      <c r="W1824">
        <v>2</v>
      </c>
      <c r="AA1824">
        <v>4</v>
      </c>
      <c r="AB1824">
        <v>0</v>
      </c>
      <c r="AC1824">
        <v>2</v>
      </c>
      <c r="AD1824">
        <v>1</v>
      </c>
      <c r="AE1824">
        <v>1</v>
      </c>
      <c r="AF1824">
        <v>2</v>
      </c>
      <c r="AG1824" s="1">
        <f t="shared" si="28"/>
        <v>0.12878787878787867</v>
      </c>
    </row>
    <row r="1825" spans="1:33">
      <c r="A1825">
        <v>83351</v>
      </c>
      <c r="B1825">
        <v>1</v>
      </c>
      <c r="C1825">
        <v>63</v>
      </c>
      <c r="D1825">
        <v>3</v>
      </c>
      <c r="E1825">
        <v>1</v>
      </c>
      <c r="F1825">
        <v>2</v>
      </c>
      <c r="G1825">
        <v>1</v>
      </c>
      <c r="H1825">
        <v>2</v>
      </c>
      <c r="I1825">
        <v>1</v>
      </c>
      <c r="J1825">
        <v>38</v>
      </c>
      <c r="K1825">
        <v>0.98</v>
      </c>
      <c r="L1825">
        <v>142</v>
      </c>
      <c r="M1825">
        <v>3.67</v>
      </c>
      <c r="N1825">
        <v>39</v>
      </c>
      <c r="O1825" s="1">
        <v>1.0057894736842106</v>
      </c>
      <c r="P1825" s="2">
        <v>40.840026096501596</v>
      </c>
      <c r="Q1825" s="1">
        <v>1.053242778278199</v>
      </c>
      <c r="R1825">
        <v>2</v>
      </c>
      <c r="S1825">
        <v>2</v>
      </c>
      <c r="U1825">
        <v>7</v>
      </c>
      <c r="V1825">
        <v>4</v>
      </c>
      <c r="W1825">
        <v>2</v>
      </c>
      <c r="X1825">
        <v>3</v>
      </c>
      <c r="Y1825">
        <v>2</v>
      </c>
      <c r="Z1825">
        <v>2</v>
      </c>
      <c r="AA1825">
        <v>0</v>
      </c>
      <c r="AB1825">
        <v>0</v>
      </c>
      <c r="AC1825">
        <v>0</v>
      </c>
      <c r="AD1825">
        <v>1</v>
      </c>
      <c r="AE1825">
        <v>1</v>
      </c>
      <c r="AF1825">
        <v>2</v>
      </c>
      <c r="AG1825" s="1">
        <f t="shared" si="28"/>
        <v>2.5789473684210584E-2</v>
      </c>
    </row>
    <row r="1826" spans="1:33">
      <c r="A1826">
        <v>83358</v>
      </c>
      <c r="B1826">
        <v>1</v>
      </c>
      <c r="C1826">
        <v>37</v>
      </c>
      <c r="D1826">
        <v>4</v>
      </c>
      <c r="E1826">
        <v>2</v>
      </c>
      <c r="G1826">
        <v>1</v>
      </c>
      <c r="H1826">
        <v>4</v>
      </c>
      <c r="I1826">
        <v>5</v>
      </c>
      <c r="J1826">
        <v>49</v>
      </c>
      <c r="K1826">
        <v>1.27</v>
      </c>
      <c r="L1826">
        <v>196</v>
      </c>
      <c r="M1826">
        <v>5.07</v>
      </c>
      <c r="N1826">
        <v>43</v>
      </c>
      <c r="O1826" s="1">
        <v>1.1144897959183673</v>
      </c>
      <c r="P1826" s="2">
        <v>47.524605565779027</v>
      </c>
      <c r="Q1826" s="1">
        <v>1.231760185072232</v>
      </c>
      <c r="R1826">
        <v>2</v>
      </c>
      <c r="U1826">
        <v>14</v>
      </c>
      <c r="V1826">
        <v>4</v>
      </c>
      <c r="W1826">
        <v>3</v>
      </c>
      <c r="X1826">
        <v>3</v>
      </c>
      <c r="Y1826">
        <v>3</v>
      </c>
      <c r="Z1826">
        <v>2</v>
      </c>
      <c r="AA1826">
        <v>10</v>
      </c>
      <c r="AB1826">
        <v>2</v>
      </c>
      <c r="AC1826">
        <v>0</v>
      </c>
      <c r="AD1826">
        <v>1</v>
      </c>
      <c r="AE1826">
        <v>1</v>
      </c>
      <c r="AF1826">
        <v>2</v>
      </c>
      <c r="AG1826" s="1">
        <f t="shared" si="28"/>
        <v>-0.15551020408163274</v>
      </c>
    </row>
    <row r="1827" spans="1:33">
      <c r="A1827">
        <v>83360</v>
      </c>
      <c r="B1827">
        <v>1</v>
      </c>
      <c r="C1827">
        <v>25</v>
      </c>
      <c r="D1827">
        <v>3</v>
      </c>
      <c r="E1827">
        <v>2</v>
      </c>
      <c r="G1827">
        <v>1</v>
      </c>
      <c r="H1827">
        <v>4</v>
      </c>
      <c r="I1827">
        <v>5</v>
      </c>
      <c r="J1827">
        <v>55</v>
      </c>
      <c r="K1827">
        <v>1.42</v>
      </c>
      <c r="L1827">
        <v>135</v>
      </c>
      <c r="M1827">
        <v>3.49</v>
      </c>
      <c r="N1827">
        <v>56</v>
      </c>
      <c r="O1827" s="1">
        <v>1.4458181818181817</v>
      </c>
      <c r="P1827" s="2">
        <v>50.568708989181388</v>
      </c>
      <c r="Q1827" s="1">
        <v>1.3055921229934104</v>
      </c>
      <c r="R1827">
        <v>1</v>
      </c>
      <c r="U1827">
        <v>14</v>
      </c>
      <c r="V1827">
        <v>3</v>
      </c>
      <c r="W1827">
        <v>3</v>
      </c>
      <c r="X1827">
        <v>3</v>
      </c>
      <c r="Y1827">
        <v>3</v>
      </c>
      <c r="Z1827">
        <v>3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2</v>
      </c>
      <c r="AG1827" s="1">
        <f t="shared" si="28"/>
        <v>2.581818181818174E-2</v>
      </c>
    </row>
    <row r="1828" spans="1:33">
      <c r="A1828">
        <v>83363</v>
      </c>
      <c r="B1828">
        <v>1</v>
      </c>
      <c r="C1828">
        <v>28</v>
      </c>
      <c r="D1828">
        <v>3</v>
      </c>
      <c r="E1828">
        <v>1</v>
      </c>
      <c r="F1828">
        <v>1</v>
      </c>
      <c r="G1828">
        <v>1</v>
      </c>
      <c r="H1828">
        <v>4</v>
      </c>
      <c r="I1828">
        <v>5</v>
      </c>
      <c r="J1828">
        <v>43</v>
      </c>
      <c r="K1828">
        <v>1.1100000000000001</v>
      </c>
      <c r="L1828">
        <v>214</v>
      </c>
      <c r="M1828">
        <v>5.53</v>
      </c>
      <c r="N1828">
        <v>37</v>
      </c>
      <c r="O1828" s="1">
        <v>0.95511627906976748</v>
      </c>
      <c r="P1828" s="2">
        <v>45.278065624140609</v>
      </c>
      <c r="Q1828" s="1">
        <v>1.1688058800650252</v>
      </c>
      <c r="R1828">
        <v>1</v>
      </c>
      <c r="U1828">
        <v>4</v>
      </c>
      <c r="V1828">
        <v>4</v>
      </c>
      <c r="W1828">
        <v>0</v>
      </c>
      <c r="X1828">
        <v>3</v>
      </c>
      <c r="Y1828">
        <v>2</v>
      </c>
      <c r="Z1828">
        <v>1</v>
      </c>
      <c r="AA1828">
        <v>3</v>
      </c>
      <c r="AB1828">
        <v>0</v>
      </c>
      <c r="AC1828">
        <v>5</v>
      </c>
      <c r="AD1828">
        <v>1</v>
      </c>
      <c r="AE1828">
        <v>2</v>
      </c>
      <c r="AG1828" s="1">
        <f t="shared" si="28"/>
        <v>-0.15488372093023262</v>
      </c>
    </row>
    <row r="1829" spans="1:33">
      <c r="A1829">
        <v>83364</v>
      </c>
      <c r="B1829">
        <v>1</v>
      </c>
      <c r="C1829">
        <v>46</v>
      </c>
      <c r="D1829">
        <v>1</v>
      </c>
      <c r="E1829">
        <v>2</v>
      </c>
      <c r="G1829">
        <v>2</v>
      </c>
      <c r="H1829">
        <v>5</v>
      </c>
      <c r="I1829">
        <v>1</v>
      </c>
      <c r="J1829">
        <v>41</v>
      </c>
      <c r="K1829">
        <v>1.06</v>
      </c>
      <c r="L1829">
        <v>189</v>
      </c>
      <c r="M1829">
        <v>4.8899999999999997</v>
      </c>
      <c r="N1829">
        <v>48</v>
      </c>
      <c r="O1829" s="1">
        <v>1.2409756097560976</v>
      </c>
      <c r="P1829" s="2">
        <v>41.469922615697108</v>
      </c>
      <c r="Q1829" s="1">
        <v>1.072149218844852</v>
      </c>
      <c r="R1829">
        <v>1</v>
      </c>
      <c r="S1829">
        <v>2</v>
      </c>
      <c r="U1829">
        <v>6</v>
      </c>
      <c r="V1829">
        <v>3</v>
      </c>
      <c r="W1829">
        <v>0</v>
      </c>
      <c r="AA1829">
        <v>2</v>
      </c>
      <c r="AB1829">
        <v>0</v>
      </c>
      <c r="AC1829">
        <v>0</v>
      </c>
      <c r="AD1829">
        <v>1</v>
      </c>
      <c r="AE1829">
        <v>1</v>
      </c>
      <c r="AF1829">
        <v>2</v>
      </c>
      <c r="AG1829" s="1">
        <f t="shared" si="28"/>
        <v>0.1809756097560975</v>
      </c>
    </row>
    <row r="1830" spans="1:33">
      <c r="A1830">
        <v>83374</v>
      </c>
      <c r="B1830">
        <v>1</v>
      </c>
      <c r="C1830">
        <v>61</v>
      </c>
      <c r="D1830">
        <v>3</v>
      </c>
      <c r="E1830">
        <v>1</v>
      </c>
      <c r="F1830">
        <v>1</v>
      </c>
      <c r="G1830">
        <v>1</v>
      </c>
      <c r="H1830">
        <v>5</v>
      </c>
      <c r="I1830">
        <v>3</v>
      </c>
      <c r="J1830">
        <v>29</v>
      </c>
      <c r="K1830">
        <v>0.75</v>
      </c>
      <c r="L1830">
        <v>109</v>
      </c>
      <c r="M1830">
        <v>2.82</v>
      </c>
      <c r="N1830">
        <v>34</v>
      </c>
      <c r="O1830" s="1">
        <v>0.87931034482758619</v>
      </c>
      <c r="P1830" s="2">
        <v>32.882036899832272</v>
      </c>
      <c r="Q1830" s="1">
        <v>0.85039750603014497</v>
      </c>
      <c r="R1830">
        <v>2</v>
      </c>
      <c r="S1830">
        <v>2</v>
      </c>
      <c r="U1830">
        <v>15</v>
      </c>
      <c r="V1830">
        <v>3</v>
      </c>
      <c r="W1830">
        <v>0</v>
      </c>
      <c r="X1830">
        <v>3</v>
      </c>
      <c r="Y1830">
        <v>3</v>
      </c>
      <c r="Z1830">
        <v>3</v>
      </c>
      <c r="AA1830">
        <v>15</v>
      </c>
      <c r="AB1830">
        <v>0</v>
      </c>
      <c r="AC1830">
        <v>0</v>
      </c>
      <c r="AD1830">
        <v>1</v>
      </c>
      <c r="AE1830">
        <v>1</v>
      </c>
      <c r="AF1830">
        <v>2</v>
      </c>
      <c r="AG1830" s="1">
        <f t="shared" si="28"/>
        <v>0.12931034482758619</v>
      </c>
    </row>
    <row r="1831" spans="1:33">
      <c r="A1831">
        <v>83381</v>
      </c>
      <c r="B1831">
        <v>1</v>
      </c>
      <c r="C1831">
        <v>59</v>
      </c>
      <c r="D1831">
        <v>7</v>
      </c>
      <c r="E1831">
        <v>1</v>
      </c>
      <c r="F1831">
        <v>2</v>
      </c>
      <c r="G1831">
        <v>1</v>
      </c>
      <c r="H1831">
        <v>3</v>
      </c>
      <c r="I1831">
        <v>3</v>
      </c>
      <c r="J1831">
        <v>41</v>
      </c>
      <c r="K1831">
        <v>1.06</v>
      </c>
      <c r="L1831">
        <v>143</v>
      </c>
      <c r="M1831">
        <v>3.7</v>
      </c>
      <c r="N1831">
        <v>42</v>
      </c>
      <c r="O1831" s="1">
        <v>1.0858536585365854</v>
      </c>
      <c r="P1831" s="2">
        <v>39.264197358088879</v>
      </c>
      <c r="Q1831" s="1">
        <v>1.015123151209127</v>
      </c>
      <c r="R1831">
        <v>1</v>
      </c>
      <c r="S1831">
        <v>2</v>
      </c>
      <c r="U1831">
        <v>4</v>
      </c>
      <c r="V1831">
        <v>5</v>
      </c>
      <c r="W1831">
        <v>2</v>
      </c>
      <c r="X1831">
        <v>3</v>
      </c>
      <c r="Y1831">
        <v>3</v>
      </c>
      <c r="Z1831">
        <v>2</v>
      </c>
      <c r="AB1831">
        <v>1</v>
      </c>
      <c r="AC1831">
        <v>0</v>
      </c>
      <c r="AD1831">
        <v>2</v>
      </c>
      <c r="AE1831">
        <v>2</v>
      </c>
      <c r="AG1831" s="1">
        <f t="shared" si="28"/>
        <v>2.5853658536585389E-2</v>
      </c>
    </row>
    <row r="1832" spans="1:33">
      <c r="A1832">
        <v>83382</v>
      </c>
      <c r="B1832">
        <v>1</v>
      </c>
      <c r="C1832">
        <v>44</v>
      </c>
      <c r="D1832">
        <v>3</v>
      </c>
      <c r="E1832">
        <v>2</v>
      </c>
      <c r="G1832">
        <v>1</v>
      </c>
      <c r="H1832">
        <v>5</v>
      </c>
      <c r="I1832">
        <v>1</v>
      </c>
      <c r="J1832">
        <v>59</v>
      </c>
      <c r="K1832">
        <v>1.53</v>
      </c>
      <c r="L1832">
        <v>215</v>
      </c>
      <c r="M1832">
        <v>5.56</v>
      </c>
      <c r="N1832">
        <v>65</v>
      </c>
      <c r="O1832" s="1">
        <v>1.6855932203389832</v>
      </c>
      <c r="P1832" s="2">
        <v>62.405732971180619</v>
      </c>
      <c r="Q1832" s="1">
        <v>1.6183181601001075</v>
      </c>
      <c r="R1832">
        <v>2</v>
      </c>
      <c r="S1832">
        <v>1</v>
      </c>
      <c r="T1832">
        <v>3</v>
      </c>
      <c r="U1832">
        <v>15</v>
      </c>
      <c r="V1832">
        <v>4</v>
      </c>
      <c r="W1832">
        <v>3</v>
      </c>
      <c r="X1832">
        <v>3</v>
      </c>
      <c r="Y1832">
        <v>3</v>
      </c>
      <c r="Z1832">
        <v>3</v>
      </c>
      <c r="AA1832">
        <v>5</v>
      </c>
      <c r="AB1832">
        <v>0</v>
      </c>
      <c r="AC1832">
        <v>5</v>
      </c>
      <c r="AD1832">
        <v>1</v>
      </c>
      <c r="AE1832">
        <v>1</v>
      </c>
      <c r="AF1832">
        <v>2</v>
      </c>
      <c r="AG1832" s="1">
        <f t="shared" si="28"/>
        <v>0.15559322033898315</v>
      </c>
    </row>
    <row r="1833" spans="1:33">
      <c r="A1833">
        <v>83388</v>
      </c>
      <c r="B1833">
        <v>1</v>
      </c>
      <c r="C1833">
        <v>50</v>
      </c>
      <c r="D1833">
        <v>3</v>
      </c>
      <c r="E1833">
        <v>2</v>
      </c>
      <c r="G1833">
        <v>1</v>
      </c>
      <c r="H1833">
        <v>5</v>
      </c>
      <c r="I1833">
        <v>1</v>
      </c>
      <c r="J1833">
        <v>60</v>
      </c>
      <c r="K1833">
        <v>1.55</v>
      </c>
      <c r="L1833">
        <v>192</v>
      </c>
      <c r="M1833">
        <v>4.97</v>
      </c>
      <c r="N1833">
        <v>65</v>
      </c>
      <c r="O1833" s="1">
        <v>1.6791666666666667</v>
      </c>
      <c r="P1833" s="2">
        <v>62.412913429453674</v>
      </c>
      <c r="Q1833" s="1">
        <v>1.6123335969275532</v>
      </c>
      <c r="R1833">
        <v>2</v>
      </c>
      <c r="S1833">
        <v>2</v>
      </c>
      <c r="U1833">
        <v>15</v>
      </c>
      <c r="V1833">
        <v>2</v>
      </c>
      <c r="W1833">
        <v>3</v>
      </c>
      <c r="X1833">
        <v>3</v>
      </c>
      <c r="Y1833">
        <v>2</v>
      </c>
      <c r="Z1833">
        <v>2</v>
      </c>
      <c r="AA1833">
        <v>0</v>
      </c>
      <c r="AB1833">
        <v>0</v>
      </c>
      <c r="AC1833">
        <v>2</v>
      </c>
      <c r="AD1833">
        <v>1</v>
      </c>
      <c r="AE1833">
        <v>1</v>
      </c>
      <c r="AF1833">
        <v>2</v>
      </c>
      <c r="AG1833" s="1">
        <f t="shared" si="28"/>
        <v>0.12916666666666665</v>
      </c>
    </row>
    <row r="1834" spans="1:33">
      <c r="A1834">
        <v>83389</v>
      </c>
      <c r="B1834">
        <v>1</v>
      </c>
      <c r="C1834">
        <v>30</v>
      </c>
      <c r="D1834">
        <v>3</v>
      </c>
      <c r="E1834">
        <v>2</v>
      </c>
      <c r="G1834">
        <v>1</v>
      </c>
      <c r="H1834">
        <v>4</v>
      </c>
      <c r="I1834">
        <v>5</v>
      </c>
      <c r="J1834">
        <v>48</v>
      </c>
      <c r="K1834">
        <v>1.24</v>
      </c>
      <c r="L1834">
        <v>215</v>
      </c>
      <c r="M1834">
        <v>5.56</v>
      </c>
      <c r="N1834">
        <v>55</v>
      </c>
      <c r="O1834" s="1">
        <v>1.4208333333333334</v>
      </c>
      <c r="P1834" s="2">
        <v>50.511570507529186</v>
      </c>
      <c r="Q1834" s="1">
        <v>1.3048822381111707</v>
      </c>
      <c r="R1834">
        <v>1</v>
      </c>
      <c r="U1834">
        <v>10</v>
      </c>
      <c r="V1834">
        <v>3</v>
      </c>
      <c r="W1834">
        <v>2</v>
      </c>
      <c r="AA1834">
        <v>1</v>
      </c>
      <c r="AB1834">
        <v>0</v>
      </c>
      <c r="AC1834">
        <v>0</v>
      </c>
      <c r="AD1834">
        <v>1</v>
      </c>
      <c r="AE1834">
        <v>2</v>
      </c>
      <c r="AG1834" s="1">
        <f t="shared" si="28"/>
        <v>0.1808333333333334</v>
      </c>
    </row>
    <row r="1835" spans="1:33">
      <c r="A1835">
        <v>83390</v>
      </c>
      <c r="B1835">
        <v>1</v>
      </c>
      <c r="C1835">
        <v>71</v>
      </c>
      <c r="D1835">
        <v>1</v>
      </c>
      <c r="E1835">
        <v>2</v>
      </c>
      <c r="G1835">
        <v>1</v>
      </c>
      <c r="H1835">
        <v>3</v>
      </c>
      <c r="I1835">
        <v>1</v>
      </c>
      <c r="J1835">
        <v>34</v>
      </c>
      <c r="K1835">
        <v>0.88</v>
      </c>
      <c r="L1835">
        <v>212</v>
      </c>
      <c r="M1835">
        <v>5.48</v>
      </c>
      <c r="N1835">
        <v>34</v>
      </c>
      <c r="O1835" s="1">
        <v>0.88</v>
      </c>
      <c r="P1835" s="2">
        <v>39.45559463662704</v>
      </c>
      <c r="Q1835" s="1">
        <v>1.0212036258891704</v>
      </c>
      <c r="R1835">
        <v>1</v>
      </c>
      <c r="S1835">
        <v>2</v>
      </c>
      <c r="U1835">
        <v>5</v>
      </c>
      <c r="V1835">
        <v>3</v>
      </c>
      <c r="W1835">
        <v>1</v>
      </c>
      <c r="AA1835">
        <v>2</v>
      </c>
      <c r="AB1835">
        <v>0</v>
      </c>
      <c r="AC1835">
        <v>0</v>
      </c>
      <c r="AD1835">
        <v>1</v>
      </c>
      <c r="AE1835">
        <v>1</v>
      </c>
      <c r="AF1835">
        <v>2</v>
      </c>
      <c r="AG1835" s="1">
        <f t="shared" si="28"/>
        <v>0</v>
      </c>
    </row>
    <row r="1836" spans="1:33">
      <c r="A1836">
        <v>83392</v>
      </c>
      <c r="B1836">
        <v>1</v>
      </c>
      <c r="C1836">
        <v>35</v>
      </c>
      <c r="D1836">
        <v>3</v>
      </c>
      <c r="E1836">
        <v>2</v>
      </c>
      <c r="G1836">
        <v>1</v>
      </c>
      <c r="H1836">
        <v>4</v>
      </c>
      <c r="I1836">
        <v>1</v>
      </c>
      <c r="J1836">
        <v>37</v>
      </c>
      <c r="K1836">
        <v>0.96</v>
      </c>
      <c r="L1836">
        <v>293</v>
      </c>
      <c r="M1836">
        <v>7.58</v>
      </c>
      <c r="N1836">
        <v>47</v>
      </c>
      <c r="O1836" s="1">
        <v>1.2194594594594594</v>
      </c>
      <c r="P1836" s="2">
        <v>36.493609388136093</v>
      </c>
      <c r="Q1836" s="1">
        <v>0.94686121655704447</v>
      </c>
      <c r="R1836">
        <v>2</v>
      </c>
      <c r="U1836">
        <v>14</v>
      </c>
      <c r="V1836">
        <v>3</v>
      </c>
      <c r="W1836">
        <v>1</v>
      </c>
      <c r="AA1836">
        <v>2</v>
      </c>
      <c r="AB1836">
        <v>0</v>
      </c>
      <c r="AC1836">
        <v>1</v>
      </c>
      <c r="AD1836">
        <v>1</v>
      </c>
      <c r="AE1836">
        <v>1</v>
      </c>
      <c r="AF1836">
        <v>2</v>
      </c>
      <c r="AG1836" s="1">
        <f t="shared" si="28"/>
        <v>0.25945945945945947</v>
      </c>
    </row>
    <row r="1837" spans="1:33">
      <c r="A1837">
        <v>83396</v>
      </c>
      <c r="B1837">
        <v>1</v>
      </c>
      <c r="C1837">
        <v>21</v>
      </c>
      <c r="D1837">
        <v>6</v>
      </c>
      <c r="E1837">
        <v>2</v>
      </c>
      <c r="G1837">
        <v>2</v>
      </c>
      <c r="H1837">
        <v>2</v>
      </c>
      <c r="I1837">
        <v>5</v>
      </c>
      <c r="J1837">
        <v>51</v>
      </c>
      <c r="K1837">
        <v>1.32</v>
      </c>
      <c r="L1837">
        <v>181</v>
      </c>
      <c r="M1837">
        <v>4.68</v>
      </c>
      <c r="N1837">
        <v>54</v>
      </c>
      <c r="O1837" s="1">
        <v>1.3976470588235295</v>
      </c>
      <c r="P1837" s="2">
        <v>54.977119584658602</v>
      </c>
      <c r="Q1837" s="1">
        <v>1.4229372127793991</v>
      </c>
      <c r="R1837">
        <v>1</v>
      </c>
      <c r="U1837">
        <v>7</v>
      </c>
      <c r="V1837">
        <v>3</v>
      </c>
      <c r="W1837">
        <v>2</v>
      </c>
      <c r="X1837">
        <v>3</v>
      </c>
      <c r="Y1837">
        <v>3</v>
      </c>
      <c r="Z1837">
        <v>2</v>
      </c>
      <c r="AA1837">
        <v>0</v>
      </c>
      <c r="AB1837">
        <v>0</v>
      </c>
      <c r="AC1837">
        <v>0</v>
      </c>
      <c r="AD1837">
        <v>2</v>
      </c>
      <c r="AE1837">
        <v>2</v>
      </c>
      <c r="AG1837" s="1">
        <f t="shared" si="28"/>
        <v>7.7647058823529402E-2</v>
      </c>
    </row>
    <row r="1838" spans="1:33">
      <c r="A1838">
        <v>83399</v>
      </c>
      <c r="B1838">
        <v>1</v>
      </c>
      <c r="C1838">
        <v>23</v>
      </c>
      <c r="D1838">
        <v>7</v>
      </c>
      <c r="E1838">
        <v>2</v>
      </c>
      <c r="G1838">
        <v>1</v>
      </c>
      <c r="H1838">
        <v>4</v>
      </c>
      <c r="I1838">
        <v>5</v>
      </c>
      <c r="J1838">
        <v>33</v>
      </c>
      <c r="K1838">
        <v>0.85</v>
      </c>
      <c r="L1838">
        <v>145</v>
      </c>
      <c r="M1838">
        <v>3.75</v>
      </c>
      <c r="N1838">
        <v>35</v>
      </c>
      <c r="O1838" s="1">
        <v>0.90151515151515149</v>
      </c>
      <c r="P1838" s="2">
        <v>29.404437605676286</v>
      </c>
      <c r="Q1838" s="1">
        <v>0.75738702923711643</v>
      </c>
      <c r="R1838">
        <v>1</v>
      </c>
      <c r="U1838">
        <v>12</v>
      </c>
      <c r="V1838">
        <v>3</v>
      </c>
      <c r="W1838">
        <v>2</v>
      </c>
      <c r="X1838">
        <v>3</v>
      </c>
      <c r="Y1838">
        <v>3</v>
      </c>
      <c r="Z1838">
        <v>2</v>
      </c>
      <c r="AA1838">
        <v>2</v>
      </c>
      <c r="AC1838">
        <v>0</v>
      </c>
      <c r="AD1838">
        <v>1</v>
      </c>
      <c r="AE1838">
        <v>1</v>
      </c>
      <c r="AF1838">
        <v>2</v>
      </c>
      <c r="AG1838" s="1">
        <f t="shared" si="28"/>
        <v>5.1515151515151514E-2</v>
      </c>
    </row>
    <row r="1839" spans="1:33">
      <c r="A1839">
        <v>83408</v>
      </c>
      <c r="B1839">
        <v>1</v>
      </c>
      <c r="C1839">
        <v>36</v>
      </c>
      <c r="D1839">
        <v>3</v>
      </c>
      <c r="E1839">
        <v>2</v>
      </c>
      <c r="G1839">
        <v>1</v>
      </c>
      <c r="H1839">
        <v>4</v>
      </c>
      <c r="I1839">
        <v>5</v>
      </c>
      <c r="J1839">
        <v>35</v>
      </c>
      <c r="K1839">
        <v>0.91</v>
      </c>
      <c r="L1839">
        <v>146</v>
      </c>
      <c r="M1839">
        <v>3.78</v>
      </c>
      <c r="N1839">
        <v>34</v>
      </c>
      <c r="O1839" s="1">
        <v>0.88400000000000001</v>
      </c>
      <c r="P1839" s="2">
        <v>32.760016161952784</v>
      </c>
      <c r="Q1839" s="1">
        <v>0.85176042021077247</v>
      </c>
      <c r="R1839">
        <v>2</v>
      </c>
      <c r="U1839">
        <v>3</v>
      </c>
      <c r="V1839">
        <v>5</v>
      </c>
      <c r="W1839">
        <v>0</v>
      </c>
      <c r="AB1839">
        <v>0</v>
      </c>
      <c r="AC1839">
        <v>0</v>
      </c>
      <c r="AD1839">
        <v>2</v>
      </c>
      <c r="AE1839">
        <v>1</v>
      </c>
      <c r="AF1839">
        <v>2</v>
      </c>
      <c r="AG1839" s="1">
        <f t="shared" si="28"/>
        <v>-2.6000000000000023E-2</v>
      </c>
    </row>
    <row r="1840" spans="1:33">
      <c r="A1840">
        <v>83414</v>
      </c>
      <c r="B1840">
        <v>1</v>
      </c>
      <c r="C1840">
        <v>47</v>
      </c>
      <c r="D1840">
        <v>1</v>
      </c>
      <c r="E1840">
        <v>2</v>
      </c>
      <c r="G1840">
        <v>2</v>
      </c>
      <c r="H1840">
        <v>1</v>
      </c>
      <c r="I1840">
        <v>1</v>
      </c>
      <c r="J1840">
        <v>40</v>
      </c>
      <c r="K1840">
        <v>1.03</v>
      </c>
      <c r="L1840">
        <v>202</v>
      </c>
      <c r="M1840">
        <v>5.22</v>
      </c>
      <c r="N1840">
        <v>48</v>
      </c>
      <c r="O1840" s="1">
        <v>1.236</v>
      </c>
      <c r="P1840" s="2">
        <v>38.831327335803337</v>
      </c>
      <c r="Q1840" s="1">
        <v>0.99990667889693596</v>
      </c>
      <c r="R1840">
        <v>1</v>
      </c>
      <c r="S1840">
        <v>2</v>
      </c>
      <c r="U1840">
        <v>15</v>
      </c>
      <c r="V1840">
        <v>3</v>
      </c>
      <c r="W1840">
        <v>1</v>
      </c>
      <c r="AA1840">
        <v>0</v>
      </c>
      <c r="AB1840">
        <v>0</v>
      </c>
      <c r="AC1840">
        <v>0</v>
      </c>
      <c r="AD1840">
        <v>2</v>
      </c>
      <c r="AE1840">
        <v>1</v>
      </c>
      <c r="AF1840">
        <v>2</v>
      </c>
      <c r="AG1840" s="1">
        <f t="shared" si="28"/>
        <v>0.20599999999999996</v>
      </c>
    </row>
    <row r="1841" spans="1:33">
      <c r="A1841">
        <v>83417</v>
      </c>
      <c r="B1841">
        <v>1</v>
      </c>
      <c r="C1841">
        <v>33</v>
      </c>
      <c r="D1841">
        <v>2</v>
      </c>
      <c r="E1841">
        <v>2</v>
      </c>
      <c r="G1841">
        <v>2</v>
      </c>
      <c r="H1841">
        <v>1</v>
      </c>
      <c r="I1841">
        <v>1</v>
      </c>
      <c r="J1841">
        <v>32</v>
      </c>
      <c r="K1841">
        <v>0.83</v>
      </c>
      <c r="L1841">
        <v>162</v>
      </c>
      <c r="M1841">
        <v>4.1900000000000004</v>
      </c>
      <c r="N1841">
        <v>27</v>
      </c>
      <c r="O1841" s="1">
        <v>0.7003125</v>
      </c>
      <c r="P1841" s="2">
        <v>41.430628220329183</v>
      </c>
      <c r="Q1841" s="1">
        <v>1.074606919464788</v>
      </c>
      <c r="R1841">
        <v>1</v>
      </c>
      <c r="U1841">
        <v>5</v>
      </c>
      <c r="V1841">
        <v>3</v>
      </c>
      <c r="W1841">
        <v>0</v>
      </c>
      <c r="X1841">
        <v>3</v>
      </c>
      <c r="Y1841">
        <v>3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2</v>
      </c>
      <c r="AG1841" s="1">
        <f t="shared" si="28"/>
        <v>-0.12968749999999996</v>
      </c>
    </row>
    <row r="1842" spans="1:33">
      <c r="A1842">
        <v>83423</v>
      </c>
      <c r="B1842">
        <v>1</v>
      </c>
      <c r="C1842">
        <v>66</v>
      </c>
      <c r="D1842">
        <v>2</v>
      </c>
      <c r="E1842">
        <v>2</v>
      </c>
      <c r="G1842">
        <v>2</v>
      </c>
      <c r="H1842">
        <v>5</v>
      </c>
      <c r="I1842">
        <v>1</v>
      </c>
      <c r="J1842">
        <v>63</v>
      </c>
      <c r="K1842">
        <v>1.63</v>
      </c>
      <c r="L1842">
        <v>225</v>
      </c>
      <c r="M1842">
        <v>5.82</v>
      </c>
      <c r="N1842">
        <v>71</v>
      </c>
      <c r="O1842" s="1">
        <v>1.8369841269841267</v>
      </c>
      <c r="P1842" s="2">
        <v>55.72155866213604</v>
      </c>
      <c r="Q1842" s="1">
        <v>1.4416847717346308</v>
      </c>
      <c r="R1842">
        <v>2</v>
      </c>
      <c r="S1842">
        <v>1</v>
      </c>
      <c r="T1842">
        <v>2</v>
      </c>
      <c r="U1842">
        <v>15</v>
      </c>
      <c r="V1842">
        <v>2</v>
      </c>
      <c r="W1842">
        <v>0</v>
      </c>
      <c r="AA1842">
        <v>0</v>
      </c>
      <c r="AB1842">
        <v>3</v>
      </c>
      <c r="AC1842">
        <v>4</v>
      </c>
      <c r="AD1842">
        <v>2</v>
      </c>
      <c r="AE1842">
        <v>1</v>
      </c>
      <c r="AF1842">
        <v>2</v>
      </c>
      <c r="AG1842" s="1">
        <f t="shared" si="28"/>
        <v>0.20698412698412683</v>
      </c>
    </row>
    <row r="1843" spans="1:33">
      <c r="A1843">
        <v>83432</v>
      </c>
      <c r="B1843">
        <v>1</v>
      </c>
      <c r="C1843">
        <v>62</v>
      </c>
      <c r="D1843">
        <v>3</v>
      </c>
      <c r="E1843">
        <v>2</v>
      </c>
      <c r="G1843">
        <v>1</v>
      </c>
      <c r="H1843">
        <v>5</v>
      </c>
      <c r="I1843">
        <v>1</v>
      </c>
      <c r="J1843">
        <v>47</v>
      </c>
      <c r="K1843">
        <v>1.22</v>
      </c>
      <c r="L1843">
        <v>216</v>
      </c>
      <c r="M1843">
        <v>5.59</v>
      </c>
      <c r="N1843">
        <v>51</v>
      </c>
      <c r="O1843" s="1">
        <v>1.3238297872340425</v>
      </c>
      <c r="P1843" s="2">
        <v>54.247364048280744</v>
      </c>
      <c r="Q1843" s="1">
        <v>1.4081230667851596</v>
      </c>
      <c r="R1843">
        <v>2</v>
      </c>
      <c r="S1843">
        <v>2</v>
      </c>
      <c r="U1843">
        <v>77</v>
      </c>
      <c r="V1843">
        <v>2</v>
      </c>
      <c r="W1843">
        <v>3</v>
      </c>
      <c r="X1843">
        <v>3</v>
      </c>
      <c r="Y1843">
        <v>3</v>
      </c>
      <c r="Z1843">
        <v>2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2</v>
      </c>
      <c r="AG1843" s="1">
        <f t="shared" si="28"/>
        <v>0.10382978723404257</v>
      </c>
    </row>
    <row r="1844" spans="1:33">
      <c r="A1844">
        <v>83436</v>
      </c>
      <c r="B1844">
        <v>1</v>
      </c>
      <c r="C1844">
        <v>76</v>
      </c>
      <c r="D1844">
        <v>1</v>
      </c>
      <c r="E1844">
        <v>2</v>
      </c>
      <c r="G1844">
        <v>2</v>
      </c>
      <c r="H1844">
        <v>1</v>
      </c>
      <c r="I1844">
        <v>1</v>
      </c>
      <c r="J1844">
        <v>56</v>
      </c>
      <c r="K1844">
        <v>1.45</v>
      </c>
      <c r="L1844">
        <v>179</v>
      </c>
      <c r="M1844">
        <v>4.63</v>
      </c>
      <c r="N1844">
        <v>66</v>
      </c>
      <c r="O1844" s="1">
        <v>1.7089285714285716</v>
      </c>
      <c r="P1844" s="2">
        <v>61.548182958583453</v>
      </c>
      <c r="Q1844" s="1">
        <v>1.5936583087490359</v>
      </c>
      <c r="R1844">
        <v>1</v>
      </c>
      <c r="S1844">
        <v>1</v>
      </c>
      <c r="T1844">
        <v>2</v>
      </c>
      <c r="U1844">
        <v>9</v>
      </c>
      <c r="V1844">
        <v>4</v>
      </c>
      <c r="W1844">
        <v>3</v>
      </c>
      <c r="X1844">
        <v>3</v>
      </c>
      <c r="Y1844">
        <v>3</v>
      </c>
      <c r="Z1844">
        <v>3</v>
      </c>
      <c r="AB1844">
        <v>0</v>
      </c>
      <c r="AC1844">
        <v>0</v>
      </c>
      <c r="AD1844">
        <v>2</v>
      </c>
      <c r="AE1844">
        <v>1</v>
      </c>
      <c r="AF1844">
        <v>2</v>
      </c>
      <c r="AG1844" s="1">
        <f t="shared" si="28"/>
        <v>0.25892857142857162</v>
      </c>
    </row>
    <row r="1845" spans="1:33">
      <c r="A1845">
        <v>83438</v>
      </c>
      <c r="B1845">
        <v>1</v>
      </c>
      <c r="C1845">
        <v>57</v>
      </c>
      <c r="D1845">
        <v>4</v>
      </c>
      <c r="E1845">
        <v>1</v>
      </c>
      <c r="F1845">
        <v>1</v>
      </c>
      <c r="G1845">
        <v>1</v>
      </c>
      <c r="H1845">
        <v>5</v>
      </c>
      <c r="I1845">
        <v>1</v>
      </c>
      <c r="J1845">
        <v>58</v>
      </c>
      <c r="K1845">
        <v>1.5</v>
      </c>
      <c r="L1845">
        <v>227</v>
      </c>
      <c r="M1845">
        <v>5.87</v>
      </c>
      <c r="N1845">
        <v>63</v>
      </c>
      <c r="O1845" s="1">
        <v>1.6293103448275863</v>
      </c>
      <c r="P1845" s="2">
        <v>59.118230165870052</v>
      </c>
      <c r="Q1845" s="1">
        <v>1.5289197456690531</v>
      </c>
      <c r="R1845">
        <v>2</v>
      </c>
      <c r="S1845">
        <v>2</v>
      </c>
      <c r="U1845">
        <v>15</v>
      </c>
      <c r="V1845">
        <v>2</v>
      </c>
      <c r="W1845">
        <v>1</v>
      </c>
      <c r="X1845">
        <v>3</v>
      </c>
      <c r="Y1845">
        <v>3</v>
      </c>
      <c r="Z1845">
        <v>2</v>
      </c>
      <c r="AA1845">
        <v>7</v>
      </c>
      <c r="AB1845">
        <v>6</v>
      </c>
      <c r="AC1845">
        <v>2</v>
      </c>
      <c r="AD1845">
        <v>1</v>
      </c>
      <c r="AE1845">
        <v>1</v>
      </c>
      <c r="AF1845">
        <v>2</v>
      </c>
      <c r="AG1845" s="1">
        <f t="shared" si="28"/>
        <v>0.1293103448275863</v>
      </c>
    </row>
    <row r="1846" spans="1:33">
      <c r="A1846">
        <v>83439</v>
      </c>
      <c r="B1846">
        <v>1</v>
      </c>
      <c r="C1846">
        <v>30</v>
      </c>
      <c r="D1846">
        <v>6</v>
      </c>
      <c r="E1846">
        <v>2</v>
      </c>
      <c r="G1846">
        <v>2</v>
      </c>
      <c r="H1846">
        <v>5</v>
      </c>
      <c r="I1846">
        <v>5</v>
      </c>
      <c r="J1846">
        <v>46</v>
      </c>
      <c r="K1846">
        <v>1.19</v>
      </c>
      <c r="L1846">
        <v>244</v>
      </c>
      <c r="M1846">
        <v>6.31</v>
      </c>
      <c r="N1846">
        <v>54</v>
      </c>
      <c r="O1846" s="1">
        <v>1.3969565217391302</v>
      </c>
      <c r="P1846" s="2">
        <v>52.605119156552078</v>
      </c>
      <c r="Q1846" s="1">
        <v>1.3608715607890647</v>
      </c>
      <c r="R1846">
        <v>2</v>
      </c>
      <c r="U1846">
        <v>12</v>
      </c>
      <c r="V1846">
        <v>3</v>
      </c>
      <c r="W1846">
        <v>2</v>
      </c>
      <c r="X1846">
        <v>4</v>
      </c>
      <c r="Y1846">
        <v>4</v>
      </c>
      <c r="Z1846">
        <v>4</v>
      </c>
      <c r="AA1846">
        <v>5</v>
      </c>
      <c r="AB1846">
        <v>2</v>
      </c>
      <c r="AC1846">
        <v>0</v>
      </c>
      <c r="AD1846">
        <v>1</v>
      </c>
      <c r="AE1846">
        <v>2</v>
      </c>
      <c r="AG1846" s="1">
        <f t="shared" si="28"/>
        <v>0.20695652173913026</v>
      </c>
    </row>
    <row r="1847" spans="1:33">
      <c r="A1847">
        <v>83441</v>
      </c>
      <c r="B1847">
        <v>1</v>
      </c>
      <c r="C1847">
        <v>62</v>
      </c>
      <c r="D1847">
        <v>1</v>
      </c>
      <c r="E1847">
        <v>2</v>
      </c>
      <c r="G1847">
        <v>1</v>
      </c>
      <c r="H1847">
        <v>4</v>
      </c>
      <c r="I1847">
        <v>2</v>
      </c>
      <c r="J1847">
        <v>70</v>
      </c>
      <c r="K1847">
        <v>1.81</v>
      </c>
      <c r="L1847">
        <v>203</v>
      </c>
      <c r="M1847">
        <v>5.25</v>
      </c>
      <c r="N1847">
        <v>71</v>
      </c>
      <c r="O1847" s="1">
        <v>1.8358571428571426</v>
      </c>
      <c r="P1847" s="2">
        <v>72.966265446691722</v>
      </c>
      <c r="Q1847" s="1">
        <v>1.8866991494073146</v>
      </c>
      <c r="R1847">
        <v>2</v>
      </c>
      <c r="S1847">
        <v>2</v>
      </c>
      <c r="U1847">
        <v>9</v>
      </c>
      <c r="V1847">
        <v>2</v>
      </c>
      <c r="W1847">
        <v>2</v>
      </c>
      <c r="X1847">
        <v>3</v>
      </c>
      <c r="Y1847">
        <v>3</v>
      </c>
      <c r="Z1847">
        <v>3</v>
      </c>
      <c r="AA1847">
        <v>0</v>
      </c>
      <c r="AB1847">
        <v>1</v>
      </c>
      <c r="AC1847">
        <v>4</v>
      </c>
      <c r="AD1847">
        <v>1</v>
      </c>
      <c r="AE1847">
        <v>1</v>
      </c>
      <c r="AF1847">
        <v>2</v>
      </c>
      <c r="AG1847" s="1">
        <f t="shared" si="28"/>
        <v>2.5857142857142579E-2</v>
      </c>
    </row>
    <row r="1848" spans="1:33">
      <c r="A1848">
        <v>83446</v>
      </c>
      <c r="B1848">
        <v>1</v>
      </c>
      <c r="C1848">
        <v>68</v>
      </c>
      <c r="D1848">
        <v>4</v>
      </c>
      <c r="E1848">
        <v>2</v>
      </c>
      <c r="G1848">
        <v>2</v>
      </c>
      <c r="H1848">
        <v>1</v>
      </c>
      <c r="I1848">
        <v>6</v>
      </c>
      <c r="J1848">
        <v>37</v>
      </c>
      <c r="K1848">
        <v>0.96</v>
      </c>
      <c r="L1848">
        <v>177</v>
      </c>
      <c r="M1848">
        <v>4.58</v>
      </c>
      <c r="N1848">
        <v>40</v>
      </c>
      <c r="O1848" s="1">
        <v>1.0378378378378379</v>
      </c>
      <c r="P1848" s="2">
        <v>39.86504145046046</v>
      </c>
      <c r="Q1848" s="1">
        <v>1.0343362106065417</v>
      </c>
      <c r="R1848">
        <v>1</v>
      </c>
      <c r="S1848">
        <v>1</v>
      </c>
      <c r="T1848">
        <v>2</v>
      </c>
      <c r="U1848">
        <v>1</v>
      </c>
      <c r="V1848">
        <v>1</v>
      </c>
      <c r="W1848">
        <v>3</v>
      </c>
      <c r="X1848">
        <v>3</v>
      </c>
      <c r="Y1848">
        <v>3</v>
      </c>
      <c r="Z1848">
        <v>3</v>
      </c>
      <c r="AA1848">
        <v>0</v>
      </c>
      <c r="AB1848">
        <v>1</v>
      </c>
      <c r="AC1848">
        <v>0</v>
      </c>
      <c r="AD1848">
        <v>2</v>
      </c>
      <c r="AE1848">
        <v>1</v>
      </c>
      <c r="AF1848">
        <v>2</v>
      </c>
      <c r="AG1848" s="1">
        <f t="shared" si="28"/>
        <v>7.7837837837837931E-2</v>
      </c>
    </row>
    <row r="1849" spans="1:33">
      <c r="A1849">
        <v>83447</v>
      </c>
      <c r="B1849">
        <v>1</v>
      </c>
      <c r="C1849">
        <v>32</v>
      </c>
      <c r="D1849">
        <v>2</v>
      </c>
      <c r="E1849">
        <v>2</v>
      </c>
      <c r="G1849">
        <v>2</v>
      </c>
      <c r="H1849">
        <v>5</v>
      </c>
      <c r="I1849">
        <v>5</v>
      </c>
      <c r="J1849">
        <v>54</v>
      </c>
      <c r="K1849">
        <v>1.4</v>
      </c>
      <c r="L1849">
        <v>214</v>
      </c>
      <c r="M1849">
        <v>5.53</v>
      </c>
      <c r="N1849">
        <v>58</v>
      </c>
      <c r="O1849" s="1">
        <v>1.5037037037037035</v>
      </c>
      <c r="P1849" s="2">
        <v>54.394011822865053</v>
      </c>
      <c r="Q1849" s="1">
        <v>1.4102151213335381</v>
      </c>
      <c r="R1849">
        <v>1</v>
      </c>
      <c r="U1849">
        <v>77</v>
      </c>
      <c r="V1849">
        <v>3</v>
      </c>
      <c r="W1849">
        <v>3</v>
      </c>
      <c r="X1849">
        <v>3</v>
      </c>
      <c r="Y1849">
        <v>2</v>
      </c>
      <c r="Z1849">
        <v>2</v>
      </c>
      <c r="AA1849">
        <v>1</v>
      </c>
      <c r="AB1849">
        <v>0</v>
      </c>
      <c r="AC1849">
        <v>0</v>
      </c>
      <c r="AD1849">
        <v>1</v>
      </c>
      <c r="AE1849">
        <v>2</v>
      </c>
      <c r="AG1849" s="1">
        <f t="shared" si="28"/>
        <v>0.10370370370370363</v>
      </c>
    </row>
    <row r="1850" spans="1:33">
      <c r="A1850">
        <v>83450</v>
      </c>
      <c r="B1850">
        <v>1</v>
      </c>
      <c r="C1850">
        <v>68</v>
      </c>
      <c r="D1850">
        <v>2</v>
      </c>
      <c r="E1850">
        <v>2</v>
      </c>
      <c r="G1850">
        <v>2</v>
      </c>
      <c r="H1850">
        <v>2</v>
      </c>
      <c r="I1850">
        <v>6</v>
      </c>
      <c r="J1850">
        <v>70</v>
      </c>
      <c r="K1850">
        <v>1.81</v>
      </c>
      <c r="L1850">
        <v>189</v>
      </c>
      <c r="M1850">
        <v>4.8899999999999997</v>
      </c>
      <c r="N1850">
        <v>70</v>
      </c>
      <c r="O1850" s="1">
        <v>1.81</v>
      </c>
      <c r="P1850" s="2">
        <v>69.626176030742457</v>
      </c>
      <c r="Q1850" s="1">
        <v>1.8003339802234837</v>
      </c>
      <c r="R1850">
        <v>1</v>
      </c>
      <c r="S1850">
        <v>2</v>
      </c>
      <c r="U1850">
        <v>2</v>
      </c>
      <c r="V1850">
        <v>3</v>
      </c>
      <c r="W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2</v>
      </c>
      <c r="AG1850" s="1">
        <f t="shared" si="28"/>
        <v>0</v>
      </c>
    </row>
    <row r="1851" spans="1:33">
      <c r="A1851">
        <v>83452</v>
      </c>
      <c r="B1851">
        <v>1</v>
      </c>
      <c r="C1851">
        <v>48</v>
      </c>
      <c r="D1851">
        <v>3</v>
      </c>
      <c r="E1851">
        <v>2</v>
      </c>
      <c r="G1851">
        <v>1</v>
      </c>
      <c r="H1851">
        <v>2</v>
      </c>
      <c r="I1851">
        <v>6</v>
      </c>
      <c r="J1851">
        <v>40</v>
      </c>
      <c r="K1851">
        <v>1.03</v>
      </c>
      <c r="L1851">
        <v>163</v>
      </c>
      <c r="M1851">
        <v>4.22</v>
      </c>
      <c r="N1851">
        <v>35</v>
      </c>
      <c r="O1851" s="1">
        <v>0.90125000000000011</v>
      </c>
      <c r="P1851" s="2">
        <v>40.731017645006219</v>
      </c>
      <c r="Q1851" s="1">
        <v>1.0488237043589101</v>
      </c>
      <c r="R1851">
        <v>2</v>
      </c>
      <c r="S1851">
        <v>2</v>
      </c>
      <c r="U1851">
        <v>6</v>
      </c>
      <c r="V1851">
        <v>4</v>
      </c>
      <c r="W1851">
        <v>2</v>
      </c>
      <c r="X1851">
        <v>3</v>
      </c>
      <c r="Y1851">
        <v>1</v>
      </c>
      <c r="Z1851">
        <v>1</v>
      </c>
      <c r="AA1851">
        <v>2</v>
      </c>
      <c r="AB1851">
        <v>0</v>
      </c>
      <c r="AC1851">
        <v>1</v>
      </c>
      <c r="AD1851">
        <v>1</v>
      </c>
      <c r="AE1851">
        <v>2</v>
      </c>
      <c r="AG1851" s="1">
        <f t="shared" si="28"/>
        <v>-0.12874999999999992</v>
      </c>
    </row>
    <row r="1852" spans="1:33">
      <c r="A1852">
        <v>83465</v>
      </c>
      <c r="B1852">
        <v>1</v>
      </c>
      <c r="C1852">
        <v>24</v>
      </c>
      <c r="D1852">
        <v>3</v>
      </c>
      <c r="E1852">
        <v>2</v>
      </c>
      <c r="G1852">
        <v>1</v>
      </c>
      <c r="H1852">
        <v>1</v>
      </c>
      <c r="I1852">
        <v>5</v>
      </c>
      <c r="J1852">
        <v>77</v>
      </c>
      <c r="K1852">
        <v>1.99</v>
      </c>
      <c r="L1852">
        <v>153</v>
      </c>
      <c r="M1852">
        <v>3.96</v>
      </c>
      <c r="N1852">
        <v>73</v>
      </c>
      <c r="O1852" s="1">
        <v>1.8866233766233766</v>
      </c>
      <c r="P1852" s="2">
        <v>77.097523456685195</v>
      </c>
      <c r="Q1852" s="1">
        <v>1.9925204114130328</v>
      </c>
      <c r="R1852">
        <v>2</v>
      </c>
      <c r="U1852">
        <v>5</v>
      </c>
      <c r="V1852">
        <v>3</v>
      </c>
      <c r="W1852">
        <v>1</v>
      </c>
      <c r="X1852">
        <v>3</v>
      </c>
      <c r="Y1852">
        <v>1</v>
      </c>
      <c r="Z1852">
        <v>1</v>
      </c>
      <c r="AA1852">
        <v>6</v>
      </c>
      <c r="AB1852">
        <v>0</v>
      </c>
      <c r="AC1852">
        <v>30</v>
      </c>
      <c r="AD1852">
        <v>1</v>
      </c>
      <c r="AE1852">
        <v>2</v>
      </c>
      <c r="AG1852" s="1">
        <f t="shared" si="28"/>
        <v>-0.10337662337662334</v>
      </c>
    </row>
    <row r="1853" spans="1:33">
      <c r="A1853">
        <v>83476</v>
      </c>
      <c r="B1853">
        <v>1</v>
      </c>
      <c r="C1853">
        <v>22</v>
      </c>
      <c r="D1853">
        <v>1</v>
      </c>
      <c r="E1853">
        <v>2</v>
      </c>
      <c r="G1853">
        <v>1</v>
      </c>
      <c r="H1853">
        <v>4</v>
      </c>
      <c r="I1853">
        <v>5</v>
      </c>
      <c r="J1853">
        <v>35</v>
      </c>
      <c r="K1853">
        <v>0.91</v>
      </c>
      <c r="L1853">
        <v>160</v>
      </c>
      <c r="M1853">
        <v>4.1399999999999997</v>
      </c>
      <c r="N1853">
        <v>29</v>
      </c>
      <c r="O1853" s="1">
        <v>0.754</v>
      </c>
      <c r="P1853" s="2">
        <v>34.889241367650605</v>
      </c>
      <c r="Q1853" s="1">
        <v>0.90712027555891572</v>
      </c>
      <c r="R1853">
        <v>1</v>
      </c>
      <c r="U1853">
        <v>2</v>
      </c>
      <c r="V1853">
        <v>5</v>
      </c>
      <c r="W1853">
        <v>2</v>
      </c>
      <c r="AA1853">
        <v>7</v>
      </c>
      <c r="AB1853">
        <v>0</v>
      </c>
      <c r="AC1853">
        <v>0</v>
      </c>
      <c r="AD1853">
        <v>1</v>
      </c>
      <c r="AE1853">
        <v>2</v>
      </c>
      <c r="AG1853" s="1">
        <f t="shared" si="28"/>
        <v>-0.15600000000000003</v>
      </c>
    </row>
    <row r="1854" spans="1:33">
      <c r="A1854">
        <v>83478</v>
      </c>
      <c r="B1854">
        <v>1</v>
      </c>
      <c r="C1854">
        <v>33</v>
      </c>
      <c r="D1854">
        <v>3</v>
      </c>
      <c r="E1854">
        <v>2</v>
      </c>
      <c r="G1854">
        <v>1</v>
      </c>
      <c r="H1854">
        <v>5</v>
      </c>
      <c r="I1854">
        <v>6</v>
      </c>
      <c r="J1854">
        <v>72</v>
      </c>
      <c r="K1854">
        <v>1.86</v>
      </c>
      <c r="L1854">
        <v>258</v>
      </c>
      <c r="M1854">
        <v>6.67</v>
      </c>
      <c r="N1854">
        <v>69</v>
      </c>
      <c r="O1854" s="1">
        <v>1.7825</v>
      </c>
      <c r="P1854" s="2">
        <v>75.827226401279745</v>
      </c>
      <c r="Q1854" s="1">
        <v>1.9588700153663936</v>
      </c>
      <c r="R1854">
        <v>2</v>
      </c>
      <c r="U1854">
        <v>15</v>
      </c>
      <c r="V1854">
        <v>2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5</v>
      </c>
      <c r="AC1854">
        <v>4</v>
      </c>
      <c r="AD1854">
        <v>1</v>
      </c>
      <c r="AE1854">
        <v>1</v>
      </c>
      <c r="AF1854">
        <v>2</v>
      </c>
      <c r="AG1854" s="1">
        <f t="shared" si="28"/>
        <v>-7.7500000000000124E-2</v>
      </c>
    </row>
    <row r="1855" spans="1:33">
      <c r="A1855">
        <v>83481</v>
      </c>
      <c r="B1855">
        <v>1</v>
      </c>
      <c r="C1855">
        <v>80</v>
      </c>
      <c r="D1855">
        <v>4</v>
      </c>
      <c r="E1855">
        <v>2</v>
      </c>
      <c r="G1855">
        <v>1</v>
      </c>
      <c r="H1855">
        <v>1</v>
      </c>
      <c r="I1855">
        <v>2</v>
      </c>
      <c r="J1855">
        <v>49</v>
      </c>
      <c r="K1855">
        <v>1.27</v>
      </c>
      <c r="L1855">
        <v>172</v>
      </c>
      <c r="M1855">
        <v>4.45</v>
      </c>
      <c r="N1855">
        <v>51</v>
      </c>
      <c r="O1855" s="1">
        <v>1.3218367346938775</v>
      </c>
      <c r="P1855" s="2">
        <v>52.409910378871473</v>
      </c>
      <c r="Q1855" s="1">
        <v>1.3583793098197301</v>
      </c>
      <c r="R1855">
        <v>1</v>
      </c>
      <c r="S1855">
        <v>2</v>
      </c>
      <c r="U1855">
        <v>77</v>
      </c>
      <c r="V1855">
        <v>2</v>
      </c>
      <c r="W1855">
        <v>3</v>
      </c>
      <c r="X1855">
        <v>3</v>
      </c>
      <c r="Y1855">
        <v>3</v>
      </c>
      <c r="Z1855">
        <v>3</v>
      </c>
      <c r="AA1855">
        <v>2</v>
      </c>
      <c r="AB1855">
        <v>2</v>
      </c>
      <c r="AC1855">
        <v>2</v>
      </c>
      <c r="AD1855">
        <v>1</v>
      </c>
      <c r="AE1855">
        <v>1</v>
      </c>
      <c r="AF1855">
        <v>2</v>
      </c>
      <c r="AG1855" s="1">
        <f t="shared" si="28"/>
        <v>5.1836734693877506E-2</v>
      </c>
    </row>
    <row r="1856" spans="1:33">
      <c r="A1856">
        <v>83487</v>
      </c>
      <c r="B1856">
        <v>1</v>
      </c>
      <c r="C1856">
        <v>33</v>
      </c>
      <c r="D1856">
        <v>3</v>
      </c>
      <c r="E1856">
        <v>1</v>
      </c>
      <c r="F1856">
        <v>2</v>
      </c>
      <c r="G1856">
        <v>1</v>
      </c>
      <c r="H1856">
        <v>4</v>
      </c>
      <c r="I1856">
        <v>1</v>
      </c>
      <c r="J1856">
        <v>42</v>
      </c>
      <c r="K1856">
        <v>1.0900000000000001</v>
      </c>
      <c r="L1856">
        <v>201</v>
      </c>
      <c r="M1856">
        <v>5.2</v>
      </c>
      <c r="N1856">
        <v>40</v>
      </c>
      <c r="O1856" s="1">
        <v>1.0380952380952382</v>
      </c>
      <c r="P1856" s="2">
        <v>42.627133124988816</v>
      </c>
      <c r="Q1856" s="1">
        <v>1.1062755977675669</v>
      </c>
      <c r="R1856">
        <v>2</v>
      </c>
      <c r="U1856">
        <v>7</v>
      </c>
      <c r="V1856">
        <v>2</v>
      </c>
      <c r="W1856">
        <v>3</v>
      </c>
      <c r="X1856">
        <v>3</v>
      </c>
      <c r="Y1856">
        <v>3</v>
      </c>
      <c r="Z1856">
        <v>3</v>
      </c>
      <c r="AA1856">
        <v>10</v>
      </c>
      <c r="AB1856">
        <v>0</v>
      </c>
      <c r="AC1856">
        <v>4</v>
      </c>
      <c r="AD1856">
        <v>1</v>
      </c>
      <c r="AE1856">
        <v>1</v>
      </c>
      <c r="AF1856">
        <v>2</v>
      </c>
      <c r="AG1856" s="1">
        <f t="shared" si="28"/>
        <v>-5.1904761904761898E-2</v>
      </c>
    </row>
    <row r="1857" spans="1:33">
      <c r="A1857">
        <v>83492</v>
      </c>
      <c r="B1857">
        <v>1</v>
      </c>
      <c r="C1857">
        <v>22</v>
      </c>
      <c r="D1857">
        <v>7</v>
      </c>
      <c r="E1857">
        <v>2</v>
      </c>
      <c r="G1857">
        <v>1</v>
      </c>
      <c r="H1857">
        <v>3</v>
      </c>
      <c r="I1857">
        <v>5</v>
      </c>
      <c r="J1857">
        <v>44</v>
      </c>
      <c r="K1857">
        <v>1.1399999999999999</v>
      </c>
      <c r="L1857">
        <v>140</v>
      </c>
      <c r="M1857">
        <v>3.62</v>
      </c>
      <c r="N1857">
        <v>49</v>
      </c>
      <c r="O1857" s="1">
        <v>1.2695454545454543</v>
      </c>
      <c r="P1857" s="2">
        <v>47.407929401385836</v>
      </c>
      <c r="Q1857" s="1">
        <v>1.2282963526722692</v>
      </c>
      <c r="R1857">
        <v>2</v>
      </c>
      <c r="U1857">
        <v>7</v>
      </c>
      <c r="V1857">
        <v>4</v>
      </c>
      <c r="W1857">
        <v>1</v>
      </c>
      <c r="X1857">
        <v>3</v>
      </c>
      <c r="Y1857">
        <v>3</v>
      </c>
      <c r="Z1857">
        <v>1</v>
      </c>
      <c r="AA1857">
        <v>17</v>
      </c>
      <c r="AB1857">
        <v>12</v>
      </c>
      <c r="AC1857">
        <v>8</v>
      </c>
      <c r="AD1857">
        <v>1</v>
      </c>
      <c r="AE1857">
        <v>1</v>
      </c>
      <c r="AF1857">
        <v>2</v>
      </c>
      <c r="AG1857" s="1">
        <f t="shared" si="28"/>
        <v>0.12954545454545441</v>
      </c>
    </row>
    <row r="1858" spans="1:33">
      <c r="A1858">
        <v>83503</v>
      </c>
      <c r="B1858">
        <v>1</v>
      </c>
      <c r="C1858">
        <v>24</v>
      </c>
      <c r="D1858">
        <v>4</v>
      </c>
      <c r="E1858">
        <v>2</v>
      </c>
      <c r="G1858">
        <v>1</v>
      </c>
      <c r="H1858">
        <v>3</v>
      </c>
      <c r="I1858">
        <v>6</v>
      </c>
      <c r="J1858">
        <v>27</v>
      </c>
      <c r="K1858">
        <v>0.7</v>
      </c>
      <c r="L1858">
        <v>192</v>
      </c>
      <c r="M1858">
        <v>4.97</v>
      </c>
      <c r="N1858">
        <v>34</v>
      </c>
      <c r="O1858" s="1">
        <v>0.88148148148148142</v>
      </c>
      <c r="P1858" s="2">
        <v>35.408795633677947</v>
      </c>
      <c r="Q1858" s="1">
        <v>0.91800581272498372</v>
      </c>
      <c r="R1858">
        <v>1</v>
      </c>
      <c r="U1858">
        <v>6</v>
      </c>
      <c r="V1858">
        <v>3</v>
      </c>
      <c r="W1858">
        <v>2</v>
      </c>
      <c r="AA1858">
        <v>1</v>
      </c>
      <c r="AB1858">
        <v>0</v>
      </c>
      <c r="AC1858">
        <v>0</v>
      </c>
      <c r="AD1858">
        <v>1</v>
      </c>
      <c r="AE1858">
        <v>2</v>
      </c>
      <c r="AG1858" s="1">
        <f t="shared" si="28"/>
        <v>0.18148148148148147</v>
      </c>
    </row>
    <row r="1859" spans="1:33">
      <c r="A1859">
        <v>83506</v>
      </c>
      <c r="B1859">
        <v>1</v>
      </c>
      <c r="C1859">
        <v>46</v>
      </c>
      <c r="D1859">
        <v>3</v>
      </c>
      <c r="E1859">
        <v>2</v>
      </c>
      <c r="G1859">
        <v>1</v>
      </c>
      <c r="H1859">
        <v>4</v>
      </c>
      <c r="I1859">
        <v>1</v>
      </c>
      <c r="J1859">
        <v>48</v>
      </c>
      <c r="K1859">
        <v>1.24</v>
      </c>
      <c r="L1859">
        <v>142</v>
      </c>
      <c r="M1859">
        <v>3.67</v>
      </c>
      <c r="N1859">
        <v>48</v>
      </c>
      <c r="O1859" s="1">
        <v>1.24</v>
      </c>
      <c r="P1859" s="2">
        <v>47.845074586802674</v>
      </c>
      <c r="Q1859" s="1">
        <v>1.235997760159069</v>
      </c>
      <c r="R1859">
        <v>2</v>
      </c>
      <c r="S1859">
        <v>2</v>
      </c>
      <c r="U1859">
        <v>14</v>
      </c>
      <c r="V1859">
        <v>4</v>
      </c>
      <c r="W1859">
        <v>2</v>
      </c>
      <c r="X1859">
        <v>3</v>
      </c>
      <c r="Y1859">
        <v>2</v>
      </c>
      <c r="Z1859">
        <v>2</v>
      </c>
      <c r="AA1859">
        <v>1</v>
      </c>
      <c r="AB1859">
        <v>0</v>
      </c>
      <c r="AC1859">
        <v>0</v>
      </c>
      <c r="AD1859">
        <v>1</v>
      </c>
      <c r="AE1859">
        <v>1</v>
      </c>
      <c r="AF1859">
        <v>2</v>
      </c>
      <c r="AG1859" s="1">
        <f t="shared" ref="AG1859:AG1922" si="29">O:O-K:K</f>
        <v>0</v>
      </c>
    </row>
    <row r="1860" spans="1:33">
      <c r="A1860">
        <v>83507</v>
      </c>
      <c r="B1860">
        <v>1</v>
      </c>
      <c r="C1860">
        <v>50</v>
      </c>
      <c r="D1860">
        <v>2</v>
      </c>
      <c r="E1860">
        <v>2</v>
      </c>
      <c r="G1860">
        <v>2</v>
      </c>
      <c r="H1860">
        <v>4</v>
      </c>
      <c r="I1860">
        <v>1</v>
      </c>
      <c r="J1860">
        <v>48</v>
      </c>
      <c r="K1860">
        <v>1.24</v>
      </c>
      <c r="L1860">
        <v>218</v>
      </c>
      <c r="M1860">
        <v>5.64</v>
      </c>
      <c r="N1860">
        <v>50</v>
      </c>
      <c r="O1860" s="1">
        <v>1.2916666666666667</v>
      </c>
      <c r="P1860" s="2">
        <v>52.783400617672328</v>
      </c>
      <c r="Q1860" s="1">
        <v>1.363571182623202</v>
      </c>
      <c r="R1860">
        <v>1</v>
      </c>
      <c r="S1860">
        <v>2</v>
      </c>
      <c r="U1860">
        <v>6</v>
      </c>
      <c r="V1860">
        <v>4</v>
      </c>
      <c r="W1860">
        <v>3</v>
      </c>
      <c r="X1860">
        <v>3</v>
      </c>
      <c r="Y1860">
        <v>3</v>
      </c>
      <c r="Z1860">
        <v>3</v>
      </c>
      <c r="AB1860">
        <v>0</v>
      </c>
      <c r="AC1860">
        <v>0</v>
      </c>
      <c r="AD1860">
        <v>1</v>
      </c>
      <c r="AE1860">
        <v>2</v>
      </c>
      <c r="AG1860" s="1">
        <f t="shared" si="29"/>
        <v>5.166666666666675E-2</v>
      </c>
    </row>
    <row r="1861" spans="1:33">
      <c r="A1861">
        <v>83510</v>
      </c>
      <c r="B1861">
        <v>1</v>
      </c>
      <c r="C1861">
        <v>54</v>
      </c>
      <c r="D1861">
        <v>4</v>
      </c>
      <c r="E1861">
        <v>1</v>
      </c>
      <c r="F1861">
        <v>2</v>
      </c>
      <c r="G1861">
        <v>1</v>
      </c>
      <c r="H1861">
        <v>3</v>
      </c>
      <c r="I1861">
        <v>5</v>
      </c>
      <c r="J1861">
        <v>29</v>
      </c>
      <c r="K1861">
        <v>0.75</v>
      </c>
      <c r="L1861">
        <v>166</v>
      </c>
      <c r="M1861">
        <v>4.29</v>
      </c>
      <c r="N1861">
        <v>39</v>
      </c>
      <c r="O1861" s="1">
        <v>1.0086206896551724</v>
      </c>
      <c r="P1861" s="2">
        <v>31.07069907906736</v>
      </c>
      <c r="Q1861" s="1">
        <v>0.8035525623896731</v>
      </c>
      <c r="R1861">
        <v>2</v>
      </c>
      <c r="S1861">
        <v>2</v>
      </c>
      <c r="U1861">
        <v>4</v>
      </c>
      <c r="V1861">
        <v>1</v>
      </c>
      <c r="W1861">
        <v>2</v>
      </c>
      <c r="AB1861">
        <v>0</v>
      </c>
      <c r="AC1861">
        <v>0</v>
      </c>
      <c r="AD1861">
        <v>2</v>
      </c>
      <c r="AE1861">
        <v>2</v>
      </c>
      <c r="AG1861" s="1">
        <f t="shared" si="29"/>
        <v>0.25862068965517238</v>
      </c>
    </row>
    <row r="1862" spans="1:33">
      <c r="A1862">
        <v>83525</v>
      </c>
      <c r="B1862">
        <v>1</v>
      </c>
      <c r="C1862">
        <v>33</v>
      </c>
      <c r="D1862">
        <v>3</v>
      </c>
      <c r="E1862">
        <v>1</v>
      </c>
      <c r="F1862">
        <v>2</v>
      </c>
      <c r="G1862">
        <v>1</v>
      </c>
      <c r="H1862">
        <v>3</v>
      </c>
      <c r="I1862">
        <v>5</v>
      </c>
      <c r="J1862">
        <v>40</v>
      </c>
      <c r="K1862">
        <v>1.03</v>
      </c>
      <c r="L1862">
        <v>206</v>
      </c>
      <c r="M1862">
        <v>5.33</v>
      </c>
      <c r="N1862">
        <v>49</v>
      </c>
      <c r="O1862" s="1">
        <v>1.2617499999999999</v>
      </c>
      <c r="P1862" s="2">
        <v>48.416207735205184</v>
      </c>
      <c r="Q1862" s="1">
        <v>1.2467173491815335</v>
      </c>
      <c r="R1862">
        <v>1</v>
      </c>
      <c r="U1862">
        <v>10</v>
      </c>
      <c r="V1862">
        <v>4</v>
      </c>
      <c r="W1862">
        <v>2</v>
      </c>
      <c r="X1862">
        <v>3</v>
      </c>
      <c r="Y1862">
        <v>3</v>
      </c>
      <c r="Z1862">
        <v>2</v>
      </c>
      <c r="AA1862">
        <v>19</v>
      </c>
      <c r="AB1862">
        <v>0</v>
      </c>
      <c r="AC1862">
        <v>0</v>
      </c>
      <c r="AD1862">
        <v>1</v>
      </c>
      <c r="AE1862">
        <v>1</v>
      </c>
      <c r="AF1862">
        <v>2</v>
      </c>
      <c r="AG1862" s="1">
        <f t="shared" si="29"/>
        <v>0.2317499999999999</v>
      </c>
    </row>
    <row r="1863" spans="1:33">
      <c r="A1863">
        <v>83526</v>
      </c>
      <c r="B1863">
        <v>1</v>
      </c>
      <c r="C1863">
        <v>58</v>
      </c>
      <c r="D1863">
        <v>1</v>
      </c>
      <c r="E1863">
        <v>1</v>
      </c>
      <c r="F1863">
        <v>1</v>
      </c>
      <c r="G1863">
        <v>2</v>
      </c>
      <c r="H1863">
        <v>3</v>
      </c>
      <c r="I1863">
        <v>1</v>
      </c>
      <c r="J1863">
        <v>40</v>
      </c>
      <c r="K1863">
        <v>1.03</v>
      </c>
      <c r="L1863">
        <v>206</v>
      </c>
      <c r="M1863">
        <v>5.33</v>
      </c>
      <c r="N1863">
        <v>45</v>
      </c>
      <c r="O1863" s="1">
        <v>1.1587499999999999</v>
      </c>
      <c r="P1863" s="2">
        <v>44.66671578552328</v>
      </c>
      <c r="Q1863" s="1">
        <v>1.1501679314772244</v>
      </c>
      <c r="R1863">
        <v>1</v>
      </c>
      <c r="S1863">
        <v>2</v>
      </c>
      <c r="U1863">
        <v>8</v>
      </c>
      <c r="V1863">
        <v>3</v>
      </c>
      <c r="W1863">
        <v>3</v>
      </c>
      <c r="X1863">
        <v>3</v>
      </c>
      <c r="Y1863">
        <v>3</v>
      </c>
      <c r="Z1863">
        <v>3</v>
      </c>
      <c r="AA1863">
        <v>2</v>
      </c>
      <c r="AB1863">
        <v>0</v>
      </c>
      <c r="AC1863">
        <v>0</v>
      </c>
      <c r="AD1863">
        <v>2</v>
      </c>
      <c r="AE1863">
        <v>1</v>
      </c>
      <c r="AF1863">
        <v>2</v>
      </c>
      <c r="AG1863" s="1">
        <f t="shared" si="29"/>
        <v>0.12874999999999992</v>
      </c>
    </row>
    <row r="1864" spans="1:33">
      <c r="A1864">
        <v>83528</v>
      </c>
      <c r="B1864">
        <v>1</v>
      </c>
      <c r="C1864">
        <v>69</v>
      </c>
      <c r="D1864">
        <v>4</v>
      </c>
      <c r="E1864">
        <v>2</v>
      </c>
      <c r="G1864">
        <v>2</v>
      </c>
      <c r="H1864">
        <v>2</v>
      </c>
      <c r="I1864">
        <v>3</v>
      </c>
      <c r="J1864">
        <v>33</v>
      </c>
      <c r="K1864">
        <v>0.85</v>
      </c>
      <c r="L1864">
        <v>146</v>
      </c>
      <c r="M1864">
        <v>3.78</v>
      </c>
      <c r="N1864">
        <v>30</v>
      </c>
      <c r="O1864" s="1">
        <v>0.77272727272727271</v>
      </c>
      <c r="P1864" s="2">
        <v>34.174004121187089</v>
      </c>
      <c r="Q1864" s="1">
        <v>0.88023950009118257</v>
      </c>
      <c r="R1864">
        <v>2</v>
      </c>
      <c r="S1864">
        <v>2</v>
      </c>
      <c r="U1864">
        <v>4</v>
      </c>
      <c r="V1864">
        <v>1</v>
      </c>
      <c r="W1864">
        <v>2</v>
      </c>
      <c r="X1864">
        <v>3</v>
      </c>
      <c r="Y1864">
        <v>3</v>
      </c>
      <c r="Z1864">
        <v>2</v>
      </c>
      <c r="AB1864">
        <v>2</v>
      </c>
      <c r="AC1864">
        <v>0</v>
      </c>
      <c r="AD1864">
        <v>2</v>
      </c>
      <c r="AE1864">
        <v>1</v>
      </c>
      <c r="AF1864">
        <v>2</v>
      </c>
      <c r="AG1864" s="1">
        <f t="shared" si="29"/>
        <v>-7.7272727272727271E-2</v>
      </c>
    </row>
    <row r="1865" spans="1:33">
      <c r="A1865">
        <v>83533</v>
      </c>
      <c r="B1865">
        <v>1</v>
      </c>
      <c r="C1865">
        <v>63</v>
      </c>
      <c r="D1865">
        <v>4</v>
      </c>
      <c r="E1865">
        <v>2</v>
      </c>
      <c r="G1865">
        <v>1</v>
      </c>
      <c r="H1865">
        <v>3</v>
      </c>
      <c r="I1865">
        <v>1</v>
      </c>
      <c r="J1865">
        <v>69</v>
      </c>
      <c r="K1865">
        <v>1.78</v>
      </c>
      <c r="L1865">
        <v>218</v>
      </c>
      <c r="M1865">
        <v>5.64</v>
      </c>
      <c r="N1865">
        <v>77</v>
      </c>
      <c r="O1865" s="1">
        <v>1.9863768115942029</v>
      </c>
      <c r="P1865" s="2">
        <v>74.816048988047683</v>
      </c>
      <c r="Q1865" s="1">
        <v>1.9300372057786217</v>
      </c>
      <c r="R1865">
        <v>1</v>
      </c>
      <c r="S1865">
        <v>1</v>
      </c>
      <c r="T1865">
        <v>2</v>
      </c>
      <c r="U1865">
        <v>9</v>
      </c>
      <c r="V1865">
        <v>4</v>
      </c>
      <c r="W1865">
        <v>2</v>
      </c>
      <c r="X1865">
        <v>2</v>
      </c>
      <c r="Y1865">
        <v>2</v>
      </c>
      <c r="Z1865">
        <v>2</v>
      </c>
      <c r="AA1865">
        <v>2</v>
      </c>
      <c r="AB1865">
        <v>0</v>
      </c>
      <c r="AC1865">
        <v>0</v>
      </c>
      <c r="AD1865">
        <v>1</v>
      </c>
      <c r="AE1865">
        <v>1</v>
      </c>
      <c r="AF1865">
        <v>2</v>
      </c>
      <c r="AG1865" s="1">
        <f t="shared" si="29"/>
        <v>0.20637681159420285</v>
      </c>
    </row>
    <row r="1866" spans="1:33">
      <c r="A1866">
        <v>83535</v>
      </c>
      <c r="B1866">
        <v>1</v>
      </c>
      <c r="C1866">
        <v>69</v>
      </c>
      <c r="D1866">
        <v>4</v>
      </c>
      <c r="E1866">
        <v>2</v>
      </c>
      <c r="G1866">
        <v>1</v>
      </c>
      <c r="H1866">
        <v>4</v>
      </c>
      <c r="I1866">
        <v>3</v>
      </c>
      <c r="J1866">
        <v>74</v>
      </c>
      <c r="K1866">
        <v>1.91</v>
      </c>
      <c r="L1866">
        <v>196</v>
      </c>
      <c r="M1866">
        <v>5.07</v>
      </c>
      <c r="N1866">
        <v>77</v>
      </c>
      <c r="O1866" s="1">
        <v>1.9874324324324324</v>
      </c>
      <c r="P1866" s="2">
        <v>75.361126791866369</v>
      </c>
      <c r="Q1866" s="1">
        <v>1.9451317861143884</v>
      </c>
      <c r="R1866">
        <v>1</v>
      </c>
      <c r="S1866">
        <v>2</v>
      </c>
      <c r="U1866">
        <v>2</v>
      </c>
      <c r="V1866">
        <v>4</v>
      </c>
      <c r="W1866">
        <v>2</v>
      </c>
      <c r="X1866">
        <v>3</v>
      </c>
      <c r="Y1866">
        <v>3</v>
      </c>
      <c r="Z1866">
        <v>1</v>
      </c>
      <c r="AB1866">
        <v>0</v>
      </c>
      <c r="AC1866">
        <v>0</v>
      </c>
      <c r="AD1866">
        <v>1</v>
      </c>
      <c r="AE1866">
        <v>1</v>
      </c>
      <c r="AF1866">
        <v>2</v>
      </c>
      <c r="AG1866" s="1">
        <f t="shared" si="29"/>
        <v>7.7432432432432474E-2</v>
      </c>
    </row>
    <row r="1867" spans="1:33">
      <c r="A1867">
        <v>83540</v>
      </c>
      <c r="B1867">
        <v>1</v>
      </c>
      <c r="C1867">
        <v>30</v>
      </c>
      <c r="D1867">
        <v>3</v>
      </c>
      <c r="E1867">
        <v>2</v>
      </c>
      <c r="G1867">
        <v>1</v>
      </c>
      <c r="H1867">
        <v>2</v>
      </c>
      <c r="I1867">
        <v>5</v>
      </c>
      <c r="J1867">
        <v>37</v>
      </c>
      <c r="K1867">
        <v>0.96</v>
      </c>
      <c r="L1867">
        <v>209</v>
      </c>
      <c r="M1867">
        <v>5.4</v>
      </c>
      <c r="N1867">
        <v>41</v>
      </c>
      <c r="O1867" s="1">
        <v>1.0637837837837838</v>
      </c>
      <c r="P1867" s="2">
        <v>37.687222172478485</v>
      </c>
      <c r="Q1867" s="1">
        <v>0.97783062933998233</v>
      </c>
      <c r="R1867">
        <v>2</v>
      </c>
      <c r="U1867">
        <v>3</v>
      </c>
      <c r="V1867">
        <v>5</v>
      </c>
      <c r="W1867">
        <v>1</v>
      </c>
      <c r="X1867">
        <v>3</v>
      </c>
      <c r="Y1867">
        <v>3</v>
      </c>
      <c r="Z1867">
        <v>1</v>
      </c>
      <c r="AB1867">
        <v>30</v>
      </c>
      <c r="AC1867">
        <v>10</v>
      </c>
      <c r="AD1867">
        <v>1</v>
      </c>
      <c r="AE1867">
        <v>2</v>
      </c>
      <c r="AG1867" s="1">
        <f t="shared" si="29"/>
        <v>0.10378378378378383</v>
      </c>
    </row>
    <row r="1868" spans="1:33">
      <c r="A1868">
        <v>83541</v>
      </c>
      <c r="B1868">
        <v>1</v>
      </c>
      <c r="C1868">
        <v>44</v>
      </c>
      <c r="D1868">
        <v>1</v>
      </c>
      <c r="E1868">
        <v>2</v>
      </c>
      <c r="G1868">
        <v>2</v>
      </c>
      <c r="H1868">
        <v>2</v>
      </c>
      <c r="I1868">
        <v>1</v>
      </c>
      <c r="J1868">
        <v>44</v>
      </c>
      <c r="K1868">
        <v>1.1399999999999999</v>
      </c>
      <c r="L1868">
        <v>155</v>
      </c>
      <c r="M1868">
        <v>4.01</v>
      </c>
      <c r="N1868">
        <v>51</v>
      </c>
      <c r="O1868" s="1">
        <v>1.3213636363636363</v>
      </c>
      <c r="P1868" s="2">
        <v>43.888766190545638</v>
      </c>
      <c r="Q1868" s="1">
        <v>1.1371180331186823</v>
      </c>
      <c r="R1868">
        <v>1</v>
      </c>
      <c r="S1868">
        <v>2</v>
      </c>
      <c r="U1868">
        <v>5</v>
      </c>
      <c r="V1868">
        <v>1</v>
      </c>
      <c r="W1868">
        <v>1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1</v>
      </c>
      <c r="AG1868" s="1">
        <f t="shared" si="29"/>
        <v>0.18136363636363639</v>
      </c>
    </row>
    <row r="1869" spans="1:33">
      <c r="A1869">
        <v>83543</v>
      </c>
      <c r="B1869">
        <v>1</v>
      </c>
      <c r="C1869">
        <v>71</v>
      </c>
      <c r="D1869">
        <v>4</v>
      </c>
      <c r="E1869">
        <v>1</v>
      </c>
      <c r="F1869">
        <v>2</v>
      </c>
      <c r="G1869">
        <v>1</v>
      </c>
      <c r="H1869">
        <v>3</v>
      </c>
      <c r="I1869">
        <v>2</v>
      </c>
      <c r="J1869">
        <v>44</v>
      </c>
      <c r="K1869">
        <v>1.1399999999999999</v>
      </c>
      <c r="L1869">
        <v>159</v>
      </c>
      <c r="M1869">
        <v>4.1100000000000003</v>
      </c>
      <c r="N1869">
        <v>48</v>
      </c>
      <c r="O1869" s="1">
        <v>1.2436363636363637</v>
      </c>
      <c r="P1869" s="2">
        <v>52.799723632948982</v>
      </c>
      <c r="Q1869" s="1">
        <v>1.3679928395809506</v>
      </c>
      <c r="R1869">
        <v>1</v>
      </c>
      <c r="S1869">
        <v>2</v>
      </c>
      <c r="U1869">
        <v>3</v>
      </c>
      <c r="V1869">
        <v>4</v>
      </c>
      <c r="W1869">
        <v>2</v>
      </c>
      <c r="X1869">
        <v>1</v>
      </c>
      <c r="Y1869">
        <v>2</v>
      </c>
      <c r="Z1869">
        <v>1</v>
      </c>
      <c r="AA1869">
        <v>0</v>
      </c>
      <c r="AB1869">
        <v>0</v>
      </c>
      <c r="AC1869">
        <v>0</v>
      </c>
      <c r="AD1869">
        <v>2</v>
      </c>
      <c r="AE1869">
        <v>2</v>
      </c>
      <c r="AF1869">
        <v>2</v>
      </c>
      <c r="AG1869" s="1">
        <f t="shared" si="29"/>
        <v>0.10363636363636375</v>
      </c>
    </row>
    <row r="1870" spans="1:33">
      <c r="A1870">
        <v>83544</v>
      </c>
      <c r="B1870">
        <v>1</v>
      </c>
      <c r="C1870">
        <v>68</v>
      </c>
      <c r="D1870">
        <v>1</v>
      </c>
      <c r="E1870">
        <v>2</v>
      </c>
      <c r="G1870">
        <v>2</v>
      </c>
      <c r="H1870">
        <v>3</v>
      </c>
      <c r="I1870">
        <v>3</v>
      </c>
      <c r="J1870">
        <v>35</v>
      </c>
      <c r="K1870">
        <v>0.91</v>
      </c>
      <c r="L1870">
        <v>137</v>
      </c>
      <c r="M1870">
        <v>3.54</v>
      </c>
      <c r="N1870">
        <v>30</v>
      </c>
      <c r="O1870" s="1">
        <v>0.78</v>
      </c>
      <c r="P1870" s="2">
        <v>36.553613277791563</v>
      </c>
      <c r="Q1870" s="1">
        <v>0.95039394522258058</v>
      </c>
      <c r="R1870">
        <v>1</v>
      </c>
      <c r="S1870">
        <v>2</v>
      </c>
      <c r="U1870">
        <v>4</v>
      </c>
      <c r="V1870">
        <v>2</v>
      </c>
      <c r="W1870">
        <v>3</v>
      </c>
      <c r="X1870">
        <v>3</v>
      </c>
      <c r="Y1870">
        <v>3</v>
      </c>
      <c r="Z1870">
        <v>3</v>
      </c>
      <c r="AB1870">
        <v>0</v>
      </c>
      <c r="AC1870">
        <v>6</v>
      </c>
      <c r="AD1870">
        <v>1</v>
      </c>
      <c r="AE1870">
        <v>1</v>
      </c>
      <c r="AF1870">
        <v>2</v>
      </c>
      <c r="AG1870" s="1">
        <f t="shared" si="29"/>
        <v>-0.13</v>
      </c>
    </row>
    <row r="1871" spans="1:33">
      <c r="A1871">
        <v>83546</v>
      </c>
      <c r="B1871">
        <v>1</v>
      </c>
      <c r="C1871">
        <v>59</v>
      </c>
      <c r="D1871">
        <v>3</v>
      </c>
      <c r="E1871">
        <v>2</v>
      </c>
      <c r="G1871">
        <v>1</v>
      </c>
      <c r="H1871">
        <v>5</v>
      </c>
      <c r="I1871">
        <v>1</v>
      </c>
      <c r="J1871">
        <v>60</v>
      </c>
      <c r="K1871">
        <v>1.55</v>
      </c>
      <c r="L1871">
        <v>227</v>
      </c>
      <c r="M1871">
        <v>5.87</v>
      </c>
      <c r="N1871">
        <v>62</v>
      </c>
      <c r="O1871" s="1">
        <v>1.6016666666666668</v>
      </c>
      <c r="P1871" s="2">
        <v>68.008259806161888</v>
      </c>
      <c r="Q1871" s="1">
        <v>1.7568800449925155</v>
      </c>
      <c r="R1871">
        <v>2</v>
      </c>
      <c r="S1871">
        <v>2</v>
      </c>
      <c r="U1871">
        <v>15</v>
      </c>
      <c r="V1871">
        <v>3</v>
      </c>
      <c r="W1871">
        <v>3</v>
      </c>
      <c r="X1871">
        <v>3</v>
      </c>
      <c r="Y1871">
        <v>2</v>
      </c>
      <c r="Z1871">
        <v>1</v>
      </c>
      <c r="AA1871">
        <v>1</v>
      </c>
      <c r="AB1871">
        <v>2</v>
      </c>
      <c r="AC1871">
        <v>0</v>
      </c>
      <c r="AD1871">
        <v>1</v>
      </c>
      <c r="AE1871">
        <v>1</v>
      </c>
      <c r="AF1871">
        <v>2</v>
      </c>
      <c r="AG1871" s="1">
        <f t="shared" si="29"/>
        <v>5.166666666666675E-2</v>
      </c>
    </row>
    <row r="1872" spans="1:33">
      <c r="A1872">
        <v>83552</v>
      </c>
      <c r="B1872">
        <v>1</v>
      </c>
      <c r="C1872">
        <v>60</v>
      </c>
      <c r="D1872">
        <v>2</v>
      </c>
      <c r="E1872">
        <v>2</v>
      </c>
      <c r="G1872">
        <v>2</v>
      </c>
      <c r="H1872">
        <v>2</v>
      </c>
      <c r="I1872">
        <v>1</v>
      </c>
      <c r="J1872">
        <v>33</v>
      </c>
      <c r="K1872">
        <v>0.85</v>
      </c>
      <c r="L1872">
        <v>247</v>
      </c>
      <c r="M1872">
        <v>6.39</v>
      </c>
      <c r="N1872">
        <v>41</v>
      </c>
      <c r="O1872" s="1">
        <v>1.0560606060606061</v>
      </c>
      <c r="P1872" s="2">
        <v>28.591191175834517</v>
      </c>
      <c r="Q1872" s="1">
        <v>0.73643977271088912</v>
      </c>
      <c r="R1872">
        <v>1</v>
      </c>
      <c r="S1872">
        <v>2</v>
      </c>
      <c r="U1872">
        <v>5</v>
      </c>
      <c r="V1872">
        <v>3</v>
      </c>
      <c r="W1872">
        <v>3</v>
      </c>
      <c r="X1872">
        <v>3</v>
      </c>
      <c r="Y1872">
        <v>3</v>
      </c>
      <c r="Z1872">
        <v>3</v>
      </c>
      <c r="AA1872">
        <v>4</v>
      </c>
      <c r="AB1872">
        <v>0</v>
      </c>
      <c r="AC1872">
        <v>3</v>
      </c>
      <c r="AD1872">
        <v>1</v>
      </c>
      <c r="AE1872">
        <v>2</v>
      </c>
      <c r="AG1872" s="1">
        <f t="shared" si="29"/>
        <v>0.20606060606060617</v>
      </c>
    </row>
    <row r="1873" spans="1:33">
      <c r="A1873">
        <v>83553</v>
      </c>
      <c r="B1873">
        <v>1</v>
      </c>
      <c r="C1873">
        <v>71</v>
      </c>
      <c r="D1873">
        <v>7</v>
      </c>
      <c r="E1873">
        <v>1</v>
      </c>
      <c r="F1873">
        <v>1</v>
      </c>
      <c r="G1873">
        <v>1</v>
      </c>
      <c r="H1873">
        <v>4</v>
      </c>
      <c r="I1873">
        <v>1</v>
      </c>
      <c r="J1873">
        <v>53</v>
      </c>
      <c r="K1873">
        <v>1.37</v>
      </c>
      <c r="L1873">
        <v>148</v>
      </c>
      <c r="M1873">
        <v>3.83</v>
      </c>
      <c r="N1873">
        <v>53</v>
      </c>
      <c r="O1873" s="1">
        <v>1.3699999999999999</v>
      </c>
      <c r="P1873" s="2">
        <v>61.147625516393262</v>
      </c>
      <c r="Q1873" s="1">
        <v>1.5806084331595995</v>
      </c>
      <c r="R1873">
        <v>2</v>
      </c>
      <c r="S1873">
        <v>1</v>
      </c>
      <c r="T1873">
        <v>2</v>
      </c>
      <c r="U1873">
        <v>9</v>
      </c>
      <c r="V1873">
        <v>4</v>
      </c>
      <c r="W1873">
        <v>2</v>
      </c>
      <c r="X1873">
        <v>1</v>
      </c>
      <c r="Y1873">
        <v>1</v>
      </c>
      <c r="Z1873">
        <v>1</v>
      </c>
      <c r="AA1873">
        <v>2</v>
      </c>
      <c r="AB1873">
        <v>0</v>
      </c>
      <c r="AC1873">
        <v>1</v>
      </c>
      <c r="AD1873">
        <v>1</v>
      </c>
      <c r="AE1873">
        <v>1</v>
      </c>
      <c r="AF1873">
        <v>2</v>
      </c>
      <c r="AG1873" s="1">
        <f t="shared" si="29"/>
        <v>0</v>
      </c>
    </row>
    <row r="1874" spans="1:33">
      <c r="A1874">
        <v>83554</v>
      </c>
      <c r="B1874">
        <v>1</v>
      </c>
      <c r="C1874">
        <v>49</v>
      </c>
      <c r="D1874">
        <v>7</v>
      </c>
      <c r="E1874">
        <v>2</v>
      </c>
      <c r="G1874">
        <v>2</v>
      </c>
      <c r="H1874">
        <v>2</v>
      </c>
      <c r="I1874">
        <v>1</v>
      </c>
      <c r="J1874">
        <v>41</v>
      </c>
      <c r="K1874">
        <v>1.06</v>
      </c>
      <c r="L1874">
        <v>142</v>
      </c>
      <c r="M1874">
        <v>3.67</v>
      </c>
      <c r="N1874">
        <v>40</v>
      </c>
      <c r="O1874" s="1">
        <v>1.0341463414634147</v>
      </c>
      <c r="P1874" s="2">
        <v>40.732812128629426</v>
      </c>
      <c r="Q1874" s="1">
        <v>1.0530922160084681</v>
      </c>
      <c r="R1874">
        <v>1</v>
      </c>
      <c r="S1874">
        <v>1</v>
      </c>
      <c r="T1874">
        <v>2</v>
      </c>
      <c r="U1874">
        <v>15</v>
      </c>
      <c r="V1874">
        <v>5</v>
      </c>
      <c r="W1874">
        <v>3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2</v>
      </c>
      <c r="AG1874" s="1">
        <f t="shared" si="29"/>
        <v>-2.5853658536585389E-2</v>
      </c>
    </row>
    <row r="1875" spans="1:33">
      <c r="A1875">
        <v>83557</v>
      </c>
      <c r="B1875">
        <v>1</v>
      </c>
      <c r="C1875">
        <v>61</v>
      </c>
      <c r="D1875">
        <v>4</v>
      </c>
      <c r="E1875">
        <v>1</v>
      </c>
      <c r="F1875">
        <v>1</v>
      </c>
      <c r="G1875">
        <v>1</v>
      </c>
      <c r="H1875">
        <v>5</v>
      </c>
      <c r="I1875">
        <v>1</v>
      </c>
      <c r="J1875">
        <v>56</v>
      </c>
      <c r="K1875">
        <v>1.45</v>
      </c>
      <c r="L1875">
        <v>137</v>
      </c>
      <c r="M1875">
        <v>3.54</v>
      </c>
      <c r="N1875">
        <v>62</v>
      </c>
      <c r="O1875" s="1">
        <v>1.6053571428571427</v>
      </c>
      <c r="P1875" s="2">
        <v>57.811020348671832</v>
      </c>
      <c r="Q1875" s="1">
        <v>1.4968924911709671</v>
      </c>
      <c r="R1875">
        <v>2</v>
      </c>
      <c r="S1875">
        <v>2</v>
      </c>
      <c r="U1875">
        <v>15</v>
      </c>
      <c r="V1875">
        <v>3</v>
      </c>
      <c r="W1875">
        <v>1</v>
      </c>
      <c r="AA1875">
        <v>4</v>
      </c>
      <c r="AB1875">
        <v>0</v>
      </c>
      <c r="AC1875">
        <v>0</v>
      </c>
      <c r="AD1875">
        <v>1</v>
      </c>
      <c r="AE1875">
        <v>1</v>
      </c>
      <c r="AF1875">
        <v>2</v>
      </c>
      <c r="AG1875" s="1">
        <f t="shared" si="29"/>
        <v>0.15535714285714275</v>
      </c>
    </row>
    <row r="1876" spans="1:33">
      <c r="A1876">
        <v>73561</v>
      </c>
      <c r="B1876">
        <v>2</v>
      </c>
      <c r="C1876">
        <v>73</v>
      </c>
      <c r="D1876">
        <v>3</v>
      </c>
      <c r="E1876">
        <v>2</v>
      </c>
      <c r="G1876">
        <v>1</v>
      </c>
      <c r="H1876">
        <v>5</v>
      </c>
      <c r="I1876">
        <v>1</v>
      </c>
      <c r="J1876">
        <v>85</v>
      </c>
      <c r="K1876">
        <v>2.2000000000000002</v>
      </c>
      <c r="L1876">
        <v>201</v>
      </c>
      <c r="M1876">
        <v>5.2</v>
      </c>
      <c r="N1876">
        <v>80</v>
      </c>
      <c r="O1876" s="1">
        <v>2.0705882352941178</v>
      </c>
      <c r="P1876" s="2">
        <v>86.883092640214969</v>
      </c>
      <c r="Q1876" s="1">
        <v>2.2487388683349758</v>
      </c>
      <c r="R1876">
        <v>2</v>
      </c>
      <c r="S1876">
        <v>2</v>
      </c>
      <c r="U1876">
        <v>15</v>
      </c>
      <c r="V1876">
        <v>2</v>
      </c>
      <c r="W1876">
        <v>3</v>
      </c>
      <c r="X1876">
        <v>3</v>
      </c>
      <c r="Y1876">
        <v>3</v>
      </c>
      <c r="Z1876">
        <v>3</v>
      </c>
      <c r="AB1876">
        <v>4</v>
      </c>
      <c r="AC1876">
        <v>1</v>
      </c>
      <c r="AD1876">
        <v>1</v>
      </c>
      <c r="AE1876">
        <v>1</v>
      </c>
      <c r="AF1876">
        <v>2</v>
      </c>
      <c r="AG1876" s="1">
        <f t="shared" si="29"/>
        <v>-0.12941176470588234</v>
      </c>
    </row>
    <row r="1877" spans="1:33">
      <c r="A1877">
        <v>73564</v>
      </c>
      <c r="B1877">
        <v>2</v>
      </c>
      <c r="C1877">
        <v>61</v>
      </c>
      <c r="D1877">
        <v>3</v>
      </c>
      <c r="E1877">
        <v>2</v>
      </c>
      <c r="G1877">
        <v>1</v>
      </c>
      <c r="H1877">
        <v>5</v>
      </c>
      <c r="I1877">
        <v>2</v>
      </c>
      <c r="J1877">
        <v>58</v>
      </c>
      <c r="K1877">
        <v>1.5</v>
      </c>
      <c r="L1877">
        <v>168</v>
      </c>
      <c r="M1877">
        <v>4.34</v>
      </c>
      <c r="N1877">
        <v>66</v>
      </c>
      <c r="O1877" s="1">
        <v>1.7068965517241379</v>
      </c>
      <c r="P1877" s="2">
        <v>53.218129126765113</v>
      </c>
      <c r="Q1877" s="1">
        <v>1.3763309256922012</v>
      </c>
      <c r="R1877">
        <v>2</v>
      </c>
      <c r="S1877">
        <v>2</v>
      </c>
      <c r="U1877">
        <v>10</v>
      </c>
      <c r="V1877">
        <v>4</v>
      </c>
      <c r="W1877">
        <v>0</v>
      </c>
      <c r="AA1877">
        <v>1</v>
      </c>
      <c r="AB1877">
        <v>0</v>
      </c>
      <c r="AC1877">
        <v>0</v>
      </c>
      <c r="AD1877">
        <v>1</v>
      </c>
      <c r="AE1877">
        <v>1</v>
      </c>
      <c r="AF1877">
        <v>2</v>
      </c>
      <c r="AG1877" s="1">
        <f t="shared" si="29"/>
        <v>0.2068965517241379</v>
      </c>
    </row>
    <row r="1878" spans="1:33">
      <c r="A1878">
        <v>73566</v>
      </c>
      <c r="B1878">
        <v>2</v>
      </c>
      <c r="C1878">
        <v>56</v>
      </c>
      <c r="D1878">
        <v>3</v>
      </c>
      <c r="E1878">
        <v>2</v>
      </c>
      <c r="G1878">
        <v>1</v>
      </c>
      <c r="H1878">
        <v>3</v>
      </c>
      <c r="I1878">
        <v>3</v>
      </c>
      <c r="J1878">
        <v>59</v>
      </c>
      <c r="K1878">
        <v>1.53</v>
      </c>
      <c r="L1878">
        <v>278</v>
      </c>
      <c r="M1878">
        <v>7.19</v>
      </c>
      <c r="N1878">
        <v>66</v>
      </c>
      <c r="O1878" s="1">
        <v>1.7115254237288136</v>
      </c>
      <c r="P1878" s="2">
        <v>56.7850876789566</v>
      </c>
      <c r="Q1878" s="1">
        <v>1.472562443200061</v>
      </c>
      <c r="R1878">
        <v>2</v>
      </c>
      <c r="S1878">
        <v>2</v>
      </c>
      <c r="U1878">
        <v>4</v>
      </c>
      <c r="V1878">
        <v>2</v>
      </c>
      <c r="W1878">
        <v>3</v>
      </c>
      <c r="X1878">
        <v>3</v>
      </c>
      <c r="Y1878">
        <v>3</v>
      </c>
      <c r="Z1878">
        <v>3</v>
      </c>
      <c r="AB1878">
        <v>0</v>
      </c>
      <c r="AC1878">
        <v>0</v>
      </c>
      <c r="AD1878">
        <v>2</v>
      </c>
      <c r="AE1878">
        <v>2</v>
      </c>
      <c r="AG1878" s="1">
        <f t="shared" si="29"/>
        <v>0.18152542372881353</v>
      </c>
    </row>
    <row r="1879" spans="1:33">
      <c r="A1879">
        <v>73740</v>
      </c>
      <c r="B1879">
        <v>2</v>
      </c>
      <c r="C1879">
        <v>57</v>
      </c>
      <c r="D1879">
        <v>6</v>
      </c>
      <c r="E1879">
        <v>2</v>
      </c>
      <c r="G1879">
        <v>2</v>
      </c>
      <c r="H1879">
        <v>4</v>
      </c>
      <c r="I1879">
        <v>1</v>
      </c>
      <c r="J1879">
        <v>68</v>
      </c>
      <c r="K1879">
        <v>1.76</v>
      </c>
      <c r="L1879">
        <v>209</v>
      </c>
      <c r="M1879">
        <v>5.4</v>
      </c>
      <c r="N1879">
        <v>76</v>
      </c>
      <c r="O1879" s="1">
        <v>1.9670588235294115</v>
      </c>
      <c r="P1879" s="2">
        <v>77.2020826017053</v>
      </c>
      <c r="Q1879" s="1">
        <v>1.998171549691196</v>
      </c>
      <c r="R1879">
        <v>1</v>
      </c>
      <c r="S1879">
        <v>2</v>
      </c>
      <c r="U1879">
        <v>9</v>
      </c>
      <c r="V1879">
        <v>3</v>
      </c>
      <c r="W1879">
        <v>0</v>
      </c>
      <c r="AB1879">
        <v>0</v>
      </c>
      <c r="AC1879">
        <v>0</v>
      </c>
      <c r="AD1879">
        <v>1</v>
      </c>
      <c r="AE1879">
        <v>1</v>
      </c>
      <c r="AF1879">
        <v>2</v>
      </c>
      <c r="AG1879" s="1">
        <f t="shared" si="29"/>
        <v>0.20705882352941152</v>
      </c>
    </row>
    <row r="1880" spans="1:33">
      <c r="A1880">
        <v>73741</v>
      </c>
      <c r="B1880">
        <v>2</v>
      </c>
      <c r="C1880">
        <v>47</v>
      </c>
      <c r="D1880">
        <v>1</v>
      </c>
      <c r="E1880">
        <v>2</v>
      </c>
      <c r="G1880">
        <v>2</v>
      </c>
      <c r="H1880">
        <v>1</v>
      </c>
      <c r="I1880">
        <v>1</v>
      </c>
      <c r="J1880">
        <v>48</v>
      </c>
      <c r="K1880">
        <v>1.24</v>
      </c>
      <c r="L1880">
        <v>239</v>
      </c>
      <c r="M1880">
        <v>6.18</v>
      </c>
      <c r="N1880">
        <v>56</v>
      </c>
      <c r="O1880" s="1">
        <v>1.4466666666666665</v>
      </c>
      <c r="P1880" s="2">
        <v>48.693257094135369</v>
      </c>
      <c r="Q1880" s="1">
        <v>1.2579091415984969</v>
      </c>
      <c r="R1880">
        <v>1</v>
      </c>
      <c r="S1880">
        <v>1</v>
      </c>
      <c r="T1880">
        <v>1</v>
      </c>
      <c r="U1880">
        <v>12</v>
      </c>
      <c r="V1880">
        <v>4</v>
      </c>
      <c r="W1880">
        <v>2</v>
      </c>
      <c r="X1880">
        <v>0</v>
      </c>
      <c r="Y1880">
        <v>2</v>
      </c>
      <c r="Z1880">
        <v>2</v>
      </c>
      <c r="AA1880">
        <v>0</v>
      </c>
      <c r="AB1880">
        <v>1</v>
      </c>
      <c r="AC1880">
        <v>0</v>
      </c>
      <c r="AD1880">
        <v>1</v>
      </c>
      <c r="AE1880">
        <v>1</v>
      </c>
      <c r="AF1880">
        <v>2</v>
      </c>
      <c r="AG1880" s="1">
        <f t="shared" si="29"/>
        <v>0.20666666666666655</v>
      </c>
    </row>
    <row r="1881" spans="1:33">
      <c r="A1881">
        <v>73746</v>
      </c>
      <c r="B1881">
        <v>2</v>
      </c>
      <c r="C1881">
        <v>64</v>
      </c>
      <c r="D1881">
        <v>3</v>
      </c>
      <c r="E1881">
        <v>2</v>
      </c>
      <c r="G1881">
        <v>1</v>
      </c>
      <c r="H1881">
        <v>4</v>
      </c>
      <c r="I1881">
        <v>2</v>
      </c>
      <c r="J1881">
        <v>95</v>
      </c>
      <c r="K1881">
        <v>2.46</v>
      </c>
      <c r="L1881">
        <v>226</v>
      </c>
      <c r="M1881">
        <v>5.84</v>
      </c>
      <c r="N1881">
        <v>99</v>
      </c>
      <c r="O1881" s="1">
        <v>2.5635789473684212</v>
      </c>
      <c r="P1881" s="2">
        <v>102.82219853653081</v>
      </c>
      <c r="Q1881" s="1">
        <v>2.662553772630166</v>
      </c>
      <c r="R1881">
        <v>2</v>
      </c>
      <c r="S1881">
        <v>2</v>
      </c>
      <c r="U1881">
        <v>3</v>
      </c>
      <c r="V1881">
        <v>2</v>
      </c>
      <c r="W1881">
        <v>3</v>
      </c>
      <c r="X1881">
        <v>3</v>
      </c>
      <c r="Y1881">
        <v>3</v>
      </c>
      <c r="Z1881">
        <v>3</v>
      </c>
      <c r="AA1881">
        <v>1</v>
      </c>
      <c r="AB1881">
        <v>0</v>
      </c>
      <c r="AC1881">
        <v>0</v>
      </c>
      <c r="AD1881">
        <v>1</v>
      </c>
      <c r="AE1881">
        <v>1</v>
      </c>
      <c r="AF1881">
        <v>2</v>
      </c>
      <c r="AG1881" s="1">
        <f t="shared" si="29"/>
        <v>0.10357894736842121</v>
      </c>
    </row>
    <row r="1882" spans="1:33">
      <c r="A1882">
        <v>73747</v>
      </c>
      <c r="B1882">
        <v>2</v>
      </c>
      <c r="C1882">
        <v>80</v>
      </c>
      <c r="D1882">
        <v>2</v>
      </c>
      <c r="E1882">
        <v>2</v>
      </c>
      <c r="G1882">
        <v>1</v>
      </c>
      <c r="H1882">
        <v>5</v>
      </c>
      <c r="I1882">
        <v>1</v>
      </c>
      <c r="J1882">
        <v>45</v>
      </c>
      <c r="K1882">
        <v>1.1599999999999999</v>
      </c>
      <c r="L1882">
        <v>234</v>
      </c>
      <c r="M1882">
        <v>6.05</v>
      </c>
      <c r="N1882">
        <v>50</v>
      </c>
      <c r="O1882" s="1">
        <v>1.2888888888888888</v>
      </c>
      <c r="P1882" s="2">
        <v>35.916831623287983</v>
      </c>
      <c r="Q1882" s="1">
        <v>0.92585610406697916</v>
      </c>
      <c r="R1882">
        <v>1</v>
      </c>
      <c r="S1882">
        <v>2</v>
      </c>
      <c r="U1882">
        <v>14</v>
      </c>
      <c r="V1882">
        <v>4</v>
      </c>
      <c r="W1882">
        <v>0</v>
      </c>
      <c r="AA1882">
        <v>0</v>
      </c>
      <c r="AB1882">
        <v>1</v>
      </c>
      <c r="AC1882">
        <v>0</v>
      </c>
      <c r="AD1882">
        <v>2</v>
      </c>
      <c r="AE1882">
        <v>1</v>
      </c>
      <c r="AF1882">
        <v>2</v>
      </c>
      <c r="AG1882" s="1">
        <f t="shared" si="29"/>
        <v>0.12888888888888883</v>
      </c>
    </row>
    <row r="1883" spans="1:33">
      <c r="A1883">
        <v>73751</v>
      </c>
      <c r="B1883">
        <v>2</v>
      </c>
      <c r="C1883">
        <v>61</v>
      </c>
      <c r="D1883">
        <v>3</v>
      </c>
      <c r="E1883">
        <v>2</v>
      </c>
      <c r="G1883">
        <v>1</v>
      </c>
      <c r="H1883">
        <v>3</v>
      </c>
      <c r="I1883">
        <v>4</v>
      </c>
      <c r="J1883">
        <v>47</v>
      </c>
      <c r="K1883">
        <v>1.22</v>
      </c>
      <c r="L1883">
        <v>185</v>
      </c>
      <c r="M1883">
        <v>4.78</v>
      </c>
      <c r="N1883">
        <v>56</v>
      </c>
      <c r="O1883" s="1">
        <v>1.4536170212765955</v>
      </c>
      <c r="P1883" s="2">
        <v>42.804652833447165</v>
      </c>
      <c r="Q1883" s="1">
        <v>1.1110994990809688</v>
      </c>
      <c r="R1883">
        <v>2</v>
      </c>
      <c r="S1883">
        <v>2</v>
      </c>
      <c r="U1883">
        <v>3</v>
      </c>
      <c r="V1883">
        <v>1</v>
      </c>
      <c r="W1883">
        <v>3</v>
      </c>
      <c r="X1883">
        <v>3</v>
      </c>
      <c r="Y1883">
        <v>3</v>
      </c>
      <c r="Z1883">
        <v>3</v>
      </c>
      <c r="AB1883">
        <v>0</v>
      </c>
      <c r="AC1883">
        <v>0</v>
      </c>
      <c r="AD1883">
        <v>2</v>
      </c>
      <c r="AE1883">
        <v>1</v>
      </c>
      <c r="AF1883">
        <v>2</v>
      </c>
      <c r="AG1883" s="1">
        <f t="shared" si="29"/>
        <v>0.23361702127659556</v>
      </c>
    </row>
    <row r="1884" spans="1:33">
      <c r="A1884">
        <v>73757</v>
      </c>
      <c r="B1884">
        <v>2</v>
      </c>
      <c r="C1884">
        <v>29</v>
      </c>
      <c r="D1884">
        <v>1</v>
      </c>
      <c r="E1884">
        <v>2</v>
      </c>
      <c r="G1884">
        <v>1</v>
      </c>
      <c r="H1884">
        <v>5</v>
      </c>
      <c r="I1884">
        <v>5</v>
      </c>
      <c r="J1884">
        <v>54</v>
      </c>
      <c r="K1884">
        <v>1.4</v>
      </c>
      <c r="L1884">
        <v>187</v>
      </c>
      <c r="M1884">
        <v>4.84</v>
      </c>
      <c r="N1884">
        <v>54</v>
      </c>
      <c r="O1884" s="1">
        <v>1.4</v>
      </c>
      <c r="P1884" s="2">
        <v>44.608700258182374</v>
      </c>
      <c r="Q1884" s="1">
        <v>1.1565218585454689</v>
      </c>
      <c r="R1884">
        <v>1</v>
      </c>
      <c r="U1884">
        <v>14</v>
      </c>
      <c r="V1884">
        <v>2</v>
      </c>
      <c r="W1884">
        <v>0</v>
      </c>
      <c r="X1884">
        <v>3</v>
      </c>
      <c r="Y1884">
        <v>2</v>
      </c>
      <c r="Z1884">
        <v>2</v>
      </c>
      <c r="AB1884">
        <v>0</v>
      </c>
      <c r="AC1884">
        <v>0</v>
      </c>
      <c r="AD1884">
        <v>1</v>
      </c>
      <c r="AE1884">
        <v>1</v>
      </c>
      <c r="AF1884">
        <v>2</v>
      </c>
      <c r="AG1884" s="1">
        <f t="shared" si="29"/>
        <v>0</v>
      </c>
    </row>
    <row r="1885" spans="1:33">
      <c r="A1885">
        <v>73763</v>
      </c>
      <c r="B1885">
        <v>2</v>
      </c>
      <c r="C1885">
        <v>31</v>
      </c>
      <c r="D1885">
        <v>2</v>
      </c>
      <c r="E1885">
        <v>2</v>
      </c>
      <c r="G1885">
        <v>1</v>
      </c>
      <c r="H1885">
        <v>4</v>
      </c>
      <c r="I1885">
        <v>1</v>
      </c>
      <c r="J1885">
        <v>58</v>
      </c>
      <c r="K1885">
        <v>1.5</v>
      </c>
      <c r="L1885">
        <v>187</v>
      </c>
      <c r="M1885">
        <v>4.84</v>
      </c>
      <c r="N1885">
        <v>64</v>
      </c>
      <c r="O1885" s="1">
        <v>1.6551724137931034</v>
      </c>
      <c r="P1885" s="2">
        <v>55.89939458556465</v>
      </c>
      <c r="Q1885" s="1">
        <v>1.4456739979025339</v>
      </c>
      <c r="R1885">
        <v>2</v>
      </c>
      <c r="U1885">
        <v>1</v>
      </c>
      <c r="V1885">
        <v>1</v>
      </c>
      <c r="W1885">
        <v>1</v>
      </c>
      <c r="AB1885">
        <v>0</v>
      </c>
      <c r="AC1885">
        <v>0</v>
      </c>
      <c r="AD1885">
        <v>2</v>
      </c>
      <c r="AE1885">
        <v>2</v>
      </c>
      <c r="AG1885" s="1">
        <f t="shared" si="29"/>
        <v>0.15517241379310343</v>
      </c>
    </row>
    <row r="1886" spans="1:33">
      <c r="A1886">
        <v>73766</v>
      </c>
      <c r="B1886">
        <v>2</v>
      </c>
      <c r="C1886">
        <v>75</v>
      </c>
      <c r="D1886">
        <v>3</v>
      </c>
      <c r="E1886">
        <v>2</v>
      </c>
      <c r="G1886">
        <v>1</v>
      </c>
      <c r="H1886">
        <v>4</v>
      </c>
      <c r="I1886">
        <v>3</v>
      </c>
      <c r="J1886">
        <v>62</v>
      </c>
      <c r="K1886">
        <v>1.6</v>
      </c>
      <c r="L1886">
        <v>153</v>
      </c>
      <c r="M1886">
        <v>3.96</v>
      </c>
      <c r="N1886">
        <v>59</v>
      </c>
      <c r="O1886" s="1">
        <v>1.5225806451612904</v>
      </c>
      <c r="P1886" s="2">
        <v>66.487160479163308</v>
      </c>
      <c r="Q1886" s="1">
        <v>1.7157976897848595</v>
      </c>
      <c r="R1886">
        <v>2</v>
      </c>
      <c r="S1886">
        <v>1</v>
      </c>
      <c r="T1886">
        <v>2</v>
      </c>
      <c r="U1886">
        <v>5</v>
      </c>
      <c r="V1886">
        <v>3</v>
      </c>
      <c r="W1886">
        <v>3</v>
      </c>
      <c r="X1886">
        <v>3</v>
      </c>
      <c r="Y1886">
        <v>2</v>
      </c>
      <c r="Z1886">
        <v>1</v>
      </c>
      <c r="AA1886">
        <v>0</v>
      </c>
      <c r="AB1886">
        <v>0</v>
      </c>
      <c r="AC1886">
        <v>3</v>
      </c>
      <c r="AD1886">
        <v>1</v>
      </c>
      <c r="AE1886">
        <v>1</v>
      </c>
      <c r="AF1886">
        <v>2</v>
      </c>
      <c r="AG1886" s="1">
        <f t="shared" si="29"/>
        <v>-7.7419354838709653E-2</v>
      </c>
    </row>
    <row r="1887" spans="1:33">
      <c r="A1887">
        <v>73767</v>
      </c>
      <c r="B1887">
        <v>2</v>
      </c>
      <c r="C1887">
        <v>35</v>
      </c>
      <c r="D1887">
        <v>6</v>
      </c>
      <c r="E1887">
        <v>2</v>
      </c>
      <c r="G1887">
        <v>2</v>
      </c>
      <c r="H1887">
        <v>5</v>
      </c>
      <c r="I1887">
        <v>1</v>
      </c>
      <c r="J1887">
        <v>57</v>
      </c>
      <c r="K1887">
        <v>1.47</v>
      </c>
      <c r="L1887">
        <v>200</v>
      </c>
      <c r="M1887">
        <v>5.17</v>
      </c>
      <c r="N1887">
        <v>54</v>
      </c>
      <c r="O1887" s="1">
        <v>1.3926315789473684</v>
      </c>
      <c r="P1887" s="2">
        <v>60.424167127467157</v>
      </c>
      <c r="Q1887" s="1">
        <v>1.5583074680241531</v>
      </c>
      <c r="R1887">
        <v>2</v>
      </c>
      <c r="U1887">
        <v>15</v>
      </c>
      <c r="V1887">
        <v>3</v>
      </c>
      <c r="W1887">
        <v>1</v>
      </c>
      <c r="X1887">
        <v>3</v>
      </c>
      <c r="Y1887">
        <v>2</v>
      </c>
      <c r="Z1887">
        <v>2</v>
      </c>
      <c r="AA1887">
        <v>0</v>
      </c>
      <c r="AB1887">
        <v>1</v>
      </c>
      <c r="AC1887">
        <v>0</v>
      </c>
      <c r="AD1887">
        <v>1</v>
      </c>
      <c r="AE1887">
        <v>1</v>
      </c>
      <c r="AF1887">
        <v>2</v>
      </c>
      <c r="AG1887" s="1">
        <f t="shared" si="29"/>
        <v>-7.7368421052631531E-2</v>
      </c>
    </row>
    <row r="1888" spans="1:33">
      <c r="A1888">
        <v>73770</v>
      </c>
      <c r="B1888">
        <v>2</v>
      </c>
      <c r="C1888">
        <v>50</v>
      </c>
      <c r="D1888">
        <v>3</v>
      </c>
      <c r="E1888">
        <v>2</v>
      </c>
      <c r="G1888">
        <v>1</v>
      </c>
      <c r="H1888">
        <v>4</v>
      </c>
      <c r="I1888">
        <v>1</v>
      </c>
      <c r="J1888">
        <v>39</v>
      </c>
      <c r="K1888">
        <v>1.01</v>
      </c>
      <c r="L1888">
        <v>161</v>
      </c>
      <c r="M1888">
        <v>4.16</v>
      </c>
      <c r="N1888">
        <v>37</v>
      </c>
      <c r="O1888" s="1">
        <v>0.95820512820512815</v>
      </c>
      <c r="P1888" s="2">
        <v>37.64817795360149</v>
      </c>
      <c r="Q1888" s="1">
        <v>0.97499127520865392</v>
      </c>
      <c r="R1888">
        <v>2</v>
      </c>
      <c r="S1888">
        <v>2</v>
      </c>
      <c r="U1888">
        <v>14</v>
      </c>
      <c r="V1888">
        <v>4</v>
      </c>
      <c r="W1888">
        <v>1</v>
      </c>
      <c r="AA1888">
        <v>2</v>
      </c>
      <c r="AB1888">
        <v>0</v>
      </c>
      <c r="AC1888">
        <v>0</v>
      </c>
      <c r="AD1888">
        <v>1</v>
      </c>
      <c r="AE1888">
        <v>1</v>
      </c>
      <c r="AF1888">
        <v>2</v>
      </c>
      <c r="AG1888" s="1">
        <f t="shared" si="29"/>
        <v>-5.1794871794871855E-2</v>
      </c>
    </row>
    <row r="1889" spans="1:33">
      <c r="A1889">
        <v>73772</v>
      </c>
      <c r="B1889">
        <v>2</v>
      </c>
      <c r="C1889">
        <v>21</v>
      </c>
      <c r="D1889">
        <v>1</v>
      </c>
      <c r="E1889">
        <v>2</v>
      </c>
      <c r="G1889">
        <v>1</v>
      </c>
      <c r="H1889">
        <v>4</v>
      </c>
      <c r="I1889">
        <v>5</v>
      </c>
      <c r="J1889">
        <v>62</v>
      </c>
      <c r="K1889">
        <v>1.6</v>
      </c>
      <c r="L1889">
        <v>188</v>
      </c>
      <c r="M1889">
        <v>4.8600000000000003</v>
      </c>
      <c r="N1889">
        <v>70</v>
      </c>
      <c r="O1889" s="1">
        <v>1.8064516129032258</v>
      </c>
      <c r="P1889" s="2">
        <v>69.055684799062021</v>
      </c>
      <c r="Q1889" s="1">
        <v>1.782082188362891</v>
      </c>
      <c r="R1889">
        <v>1</v>
      </c>
      <c r="U1889">
        <v>15</v>
      </c>
      <c r="V1889">
        <v>3</v>
      </c>
      <c r="W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2</v>
      </c>
      <c r="AG1889" s="1">
        <f t="shared" si="29"/>
        <v>0.20645161290322567</v>
      </c>
    </row>
    <row r="1890" spans="1:33">
      <c r="A1890">
        <v>73773</v>
      </c>
      <c r="B1890">
        <v>2</v>
      </c>
      <c r="C1890">
        <v>39</v>
      </c>
      <c r="D1890">
        <v>1</v>
      </c>
      <c r="E1890">
        <v>2</v>
      </c>
      <c r="G1890">
        <v>1</v>
      </c>
      <c r="H1890">
        <v>4</v>
      </c>
      <c r="I1890">
        <v>1</v>
      </c>
      <c r="J1890">
        <v>70</v>
      </c>
      <c r="K1890">
        <v>1.81</v>
      </c>
      <c r="L1890">
        <v>199</v>
      </c>
      <c r="M1890">
        <v>5.15</v>
      </c>
      <c r="N1890">
        <v>64</v>
      </c>
      <c r="O1890" s="1">
        <v>1.6548571428571428</v>
      </c>
      <c r="P1890" s="2">
        <v>77.561013649339387</v>
      </c>
      <c r="Q1890" s="1">
        <v>2.0055062100757759</v>
      </c>
      <c r="R1890">
        <v>1</v>
      </c>
      <c r="U1890">
        <v>15</v>
      </c>
      <c r="V1890">
        <v>2</v>
      </c>
      <c r="W1890">
        <v>1</v>
      </c>
      <c r="AB1890">
        <v>1</v>
      </c>
      <c r="AC1890">
        <v>0</v>
      </c>
      <c r="AD1890">
        <v>1</v>
      </c>
      <c r="AE1890">
        <v>1</v>
      </c>
      <c r="AF1890">
        <v>2</v>
      </c>
      <c r="AG1890" s="1">
        <f t="shared" si="29"/>
        <v>-0.15514285714285725</v>
      </c>
    </row>
    <row r="1891" spans="1:33">
      <c r="A1891">
        <v>73774</v>
      </c>
      <c r="B1891">
        <v>2</v>
      </c>
      <c r="C1891">
        <v>80</v>
      </c>
      <c r="D1891">
        <v>4</v>
      </c>
      <c r="E1891">
        <v>2</v>
      </c>
      <c r="G1891">
        <v>1</v>
      </c>
      <c r="H1891">
        <v>4</v>
      </c>
      <c r="I1891">
        <v>2</v>
      </c>
      <c r="J1891">
        <v>42</v>
      </c>
      <c r="K1891">
        <v>1.0900000000000001</v>
      </c>
      <c r="L1891">
        <v>127</v>
      </c>
      <c r="M1891">
        <v>3.28</v>
      </c>
      <c r="N1891">
        <v>50</v>
      </c>
      <c r="O1891" s="1">
        <v>1.2976190476190479</v>
      </c>
      <c r="P1891" s="2">
        <v>47.54252211081112</v>
      </c>
      <c r="Q1891" s="1">
        <v>1.2338416452567649</v>
      </c>
      <c r="R1891">
        <v>1</v>
      </c>
      <c r="S1891">
        <v>2</v>
      </c>
      <c r="U1891">
        <v>99</v>
      </c>
      <c r="V1891">
        <v>2</v>
      </c>
      <c r="W1891">
        <v>2</v>
      </c>
      <c r="X1891">
        <v>3</v>
      </c>
      <c r="Y1891">
        <v>3</v>
      </c>
      <c r="Z1891">
        <v>3</v>
      </c>
      <c r="AA1891">
        <v>1</v>
      </c>
      <c r="AB1891">
        <v>1</v>
      </c>
      <c r="AC1891">
        <v>10</v>
      </c>
      <c r="AD1891">
        <v>1</v>
      </c>
      <c r="AE1891">
        <v>1</v>
      </c>
      <c r="AF1891">
        <v>2</v>
      </c>
      <c r="AG1891" s="1">
        <f t="shared" si="29"/>
        <v>0.20761904761904781</v>
      </c>
    </row>
    <row r="1892" spans="1:33">
      <c r="A1892">
        <v>73781</v>
      </c>
      <c r="B1892">
        <v>2</v>
      </c>
      <c r="C1892">
        <v>48</v>
      </c>
      <c r="D1892">
        <v>3</v>
      </c>
      <c r="E1892">
        <v>2</v>
      </c>
      <c r="G1892">
        <v>1</v>
      </c>
      <c r="H1892">
        <v>4</v>
      </c>
      <c r="I1892">
        <v>1</v>
      </c>
      <c r="J1892">
        <v>52</v>
      </c>
      <c r="K1892">
        <v>1.34</v>
      </c>
      <c r="L1892">
        <v>183</v>
      </c>
      <c r="M1892">
        <v>4.7300000000000004</v>
      </c>
      <c r="N1892">
        <v>58</v>
      </c>
      <c r="O1892" s="1">
        <v>1.4946153846153847</v>
      </c>
      <c r="P1892" s="2">
        <v>56.930545522852881</v>
      </c>
      <c r="Q1892" s="1">
        <v>1.4670563653965938</v>
      </c>
      <c r="R1892">
        <v>2</v>
      </c>
      <c r="S1892">
        <v>2</v>
      </c>
      <c r="U1892">
        <v>77</v>
      </c>
      <c r="V1892">
        <v>3</v>
      </c>
      <c r="W1892">
        <v>1</v>
      </c>
      <c r="X1892">
        <v>2</v>
      </c>
      <c r="Y1892">
        <v>1</v>
      </c>
      <c r="Z1892">
        <v>2</v>
      </c>
      <c r="AA1892">
        <v>3</v>
      </c>
      <c r="AB1892">
        <v>12</v>
      </c>
      <c r="AC1892">
        <v>17</v>
      </c>
      <c r="AD1892">
        <v>1</v>
      </c>
      <c r="AE1892">
        <v>1</v>
      </c>
      <c r="AF1892">
        <v>2</v>
      </c>
      <c r="AG1892" s="1">
        <f t="shared" si="29"/>
        <v>0.1546153846153846</v>
      </c>
    </row>
    <row r="1893" spans="1:33">
      <c r="A1893">
        <v>73792</v>
      </c>
      <c r="B1893">
        <v>2</v>
      </c>
      <c r="C1893">
        <v>68</v>
      </c>
      <c r="D1893">
        <v>3</v>
      </c>
      <c r="E1893">
        <v>2</v>
      </c>
      <c r="G1893">
        <v>1</v>
      </c>
      <c r="H1893">
        <v>5</v>
      </c>
      <c r="I1893">
        <v>1</v>
      </c>
      <c r="J1893">
        <v>64</v>
      </c>
      <c r="K1893">
        <v>1.66</v>
      </c>
      <c r="L1893">
        <v>230</v>
      </c>
      <c r="M1893">
        <v>5.95</v>
      </c>
      <c r="N1893">
        <v>59</v>
      </c>
      <c r="O1893" s="1">
        <v>1.5303125</v>
      </c>
      <c r="P1893" s="2">
        <v>63.793095670830184</v>
      </c>
      <c r="Q1893" s="1">
        <v>1.6546334189621579</v>
      </c>
      <c r="R1893">
        <v>2</v>
      </c>
      <c r="S1893">
        <v>1</v>
      </c>
      <c r="T1893">
        <v>2</v>
      </c>
      <c r="U1893">
        <v>15</v>
      </c>
      <c r="V1893">
        <v>3</v>
      </c>
      <c r="W1893">
        <v>2</v>
      </c>
      <c r="X1893">
        <v>3</v>
      </c>
      <c r="Y1893">
        <v>3</v>
      </c>
      <c r="Z1893">
        <v>3</v>
      </c>
      <c r="AA1893">
        <v>0</v>
      </c>
      <c r="AB1893">
        <v>0</v>
      </c>
      <c r="AC1893">
        <v>3</v>
      </c>
      <c r="AD1893">
        <v>1</v>
      </c>
      <c r="AE1893">
        <v>1</v>
      </c>
      <c r="AF1893">
        <v>2</v>
      </c>
      <c r="AG1893" s="1">
        <f t="shared" si="29"/>
        <v>-0.12968749999999996</v>
      </c>
    </row>
    <row r="1894" spans="1:33">
      <c r="A1894">
        <v>73797</v>
      </c>
      <c r="B1894">
        <v>2</v>
      </c>
      <c r="C1894">
        <v>57</v>
      </c>
      <c r="D1894">
        <v>3</v>
      </c>
      <c r="E1894">
        <v>1</v>
      </c>
      <c r="F1894">
        <v>2</v>
      </c>
      <c r="G1894">
        <v>1</v>
      </c>
      <c r="H1894">
        <v>4</v>
      </c>
      <c r="I1894">
        <v>1</v>
      </c>
      <c r="J1894">
        <v>44</v>
      </c>
      <c r="K1894">
        <v>1.1399999999999999</v>
      </c>
      <c r="L1894">
        <v>118</v>
      </c>
      <c r="M1894">
        <v>3.05</v>
      </c>
      <c r="N1894">
        <v>43</v>
      </c>
      <c r="O1894" s="1">
        <v>1.114090909090909</v>
      </c>
      <c r="P1894" s="2">
        <v>40.676572603067207</v>
      </c>
      <c r="Q1894" s="1">
        <v>1.0538930174431049</v>
      </c>
      <c r="R1894">
        <v>2</v>
      </c>
      <c r="S1894">
        <v>1</v>
      </c>
      <c r="T1894">
        <v>3</v>
      </c>
      <c r="U1894">
        <v>4</v>
      </c>
      <c r="V1894">
        <v>3</v>
      </c>
      <c r="W1894">
        <v>3</v>
      </c>
      <c r="X1894">
        <v>3</v>
      </c>
      <c r="Y1894">
        <v>3</v>
      </c>
      <c r="Z1894">
        <v>3</v>
      </c>
      <c r="AA1894">
        <v>5</v>
      </c>
      <c r="AB1894">
        <v>0</v>
      </c>
      <c r="AC1894">
        <v>7</v>
      </c>
      <c r="AD1894">
        <v>1</v>
      </c>
      <c r="AE1894">
        <v>1</v>
      </c>
      <c r="AF1894">
        <v>2</v>
      </c>
      <c r="AG1894" s="1">
        <f t="shared" si="29"/>
        <v>-2.5909090909090882E-2</v>
      </c>
    </row>
    <row r="1895" spans="1:33">
      <c r="A1895">
        <v>73800</v>
      </c>
      <c r="B1895">
        <v>2</v>
      </c>
      <c r="C1895">
        <v>54</v>
      </c>
      <c r="D1895">
        <v>3</v>
      </c>
      <c r="E1895">
        <v>2</v>
      </c>
      <c r="G1895">
        <v>1</v>
      </c>
      <c r="H1895">
        <v>3</v>
      </c>
      <c r="I1895">
        <v>2</v>
      </c>
      <c r="J1895">
        <v>39</v>
      </c>
      <c r="K1895">
        <v>1.01</v>
      </c>
      <c r="L1895">
        <v>220</v>
      </c>
      <c r="M1895">
        <v>5.69</v>
      </c>
      <c r="N1895">
        <v>43</v>
      </c>
      <c r="O1895" s="1">
        <v>1.1135897435897435</v>
      </c>
      <c r="P1895" s="2">
        <v>37.206328575896862</v>
      </c>
      <c r="Q1895" s="1">
        <v>0.96354850927322644</v>
      </c>
      <c r="R1895">
        <v>2</v>
      </c>
      <c r="S1895">
        <v>1</v>
      </c>
      <c r="T1895">
        <v>1</v>
      </c>
      <c r="U1895">
        <v>4</v>
      </c>
      <c r="V1895">
        <v>3</v>
      </c>
      <c r="W1895">
        <v>3</v>
      </c>
      <c r="X1895">
        <v>3</v>
      </c>
      <c r="Y1895">
        <v>3</v>
      </c>
      <c r="Z1895">
        <v>3</v>
      </c>
      <c r="AB1895">
        <v>0</v>
      </c>
      <c r="AC1895">
        <v>0</v>
      </c>
      <c r="AD1895">
        <v>2</v>
      </c>
      <c r="AE1895">
        <v>1</v>
      </c>
      <c r="AF1895">
        <v>2</v>
      </c>
      <c r="AG1895" s="1">
        <f t="shared" si="29"/>
        <v>0.10358974358974349</v>
      </c>
    </row>
    <row r="1896" spans="1:33">
      <c r="A1896">
        <v>73801</v>
      </c>
      <c r="B1896">
        <v>2</v>
      </c>
      <c r="C1896">
        <v>46</v>
      </c>
      <c r="D1896">
        <v>2</v>
      </c>
      <c r="E1896">
        <v>2</v>
      </c>
      <c r="G1896">
        <v>1</v>
      </c>
      <c r="H1896">
        <v>3</v>
      </c>
      <c r="I1896">
        <v>1</v>
      </c>
      <c r="J1896">
        <v>92</v>
      </c>
      <c r="K1896">
        <v>2.38</v>
      </c>
      <c r="L1896">
        <v>243</v>
      </c>
      <c r="M1896">
        <v>6.28</v>
      </c>
      <c r="N1896">
        <v>99</v>
      </c>
      <c r="O1896" s="1">
        <v>2.5610869565217387</v>
      </c>
      <c r="P1896" s="2">
        <v>92.937407237526699</v>
      </c>
      <c r="Q1896" s="1">
        <v>2.4042503176664516</v>
      </c>
      <c r="R1896">
        <v>2</v>
      </c>
      <c r="S1896">
        <v>2</v>
      </c>
      <c r="U1896">
        <v>15</v>
      </c>
      <c r="V1896">
        <v>2</v>
      </c>
      <c r="W1896">
        <v>3</v>
      </c>
      <c r="X1896">
        <v>3</v>
      </c>
      <c r="Y1896">
        <v>3</v>
      </c>
      <c r="Z1896">
        <v>3</v>
      </c>
      <c r="AA1896">
        <v>1</v>
      </c>
      <c r="AB1896">
        <v>2</v>
      </c>
      <c r="AC1896">
        <v>0</v>
      </c>
      <c r="AD1896">
        <v>1</v>
      </c>
      <c r="AE1896">
        <v>1</v>
      </c>
      <c r="AF1896">
        <v>2</v>
      </c>
      <c r="AG1896" s="1">
        <f t="shared" si="29"/>
        <v>0.18108695652173878</v>
      </c>
    </row>
    <row r="1897" spans="1:33">
      <c r="A1897">
        <v>73805</v>
      </c>
      <c r="B1897">
        <v>2</v>
      </c>
      <c r="C1897">
        <v>30</v>
      </c>
      <c r="D1897">
        <v>3</v>
      </c>
      <c r="E1897">
        <v>2</v>
      </c>
      <c r="G1897">
        <v>1</v>
      </c>
      <c r="H1897">
        <v>4</v>
      </c>
      <c r="I1897">
        <v>5</v>
      </c>
      <c r="J1897">
        <v>47</v>
      </c>
      <c r="K1897">
        <v>1.22</v>
      </c>
      <c r="L1897">
        <v>190</v>
      </c>
      <c r="M1897">
        <v>4.91</v>
      </c>
      <c r="N1897">
        <v>57</v>
      </c>
      <c r="O1897" s="1">
        <v>1.4795744680851062</v>
      </c>
      <c r="P1897" s="2">
        <v>49.896678447750361</v>
      </c>
      <c r="Q1897" s="1">
        <v>1.2951903767288391</v>
      </c>
      <c r="R1897">
        <v>2</v>
      </c>
      <c r="U1897">
        <v>2</v>
      </c>
      <c r="V1897">
        <v>3</v>
      </c>
      <c r="W1897">
        <v>1</v>
      </c>
      <c r="X1897">
        <v>3</v>
      </c>
      <c r="Y1897">
        <v>3</v>
      </c>
      <c r="Z1897">
        <v>1</v>
      </c>
      <c r="AA1897">
        <v>0</v>
      </c>
      <c r="AB1897">
        <v>3</v>
      </c>
      <c r="AC1897">
        <v>2</v>
      </c>
      <c r="AD1897">
        <v>1</v>
      </c>
      <c r="AE1897">
        <v>2</v>
      </c>
      <c r="AG1897" s="1">
        <f t="shared" si="29"/>
        <v>0.2595744680851062</v>
      </c>
    </row>
    <row r="1898" spans="1:33">
      <c r="A1898">
        <v>73807</v>
      </c>
      <c r="B1898">
        <v>2</v>
      </c>
      <c r="C1898">
        <v>50</v>
      </c>
      <c r="D1898">
        <v>3</v>
      </c>
      <c r="E1898">
        <v>2</v>
      </c>
      <c r="G1898">
        <v>1</v>
      </c>
      <c r="H1898">
        <v>3</v>
      </c>
      <c r="I1898">
        <v>1</v>
      </c>
      <c r="J1898">
        <v>53</v>
      </c>
      <c r="K1898">
        <v>1.37</v>
      </c>
      <c r="L1898">
        <v>152</v>
      </c>
      <c r="M1898">
        <v>3.93</v>
      </c>
      <c r="N1898">
        <v>57</v>
      </c>
      <c r="O1898" s="1">
        <v>1.4733962264150944</v>
      </c>
      <c r="P1898" s="2">
        <v>53.124921145903166</v>
      </c>
      <c r="Q1898" s="1">
        <v>1.3732290937714593</v>
      </c>
      <c r="R1898">
        <v>1</v>
      </c>
      <c r="S1898">
        <v>2</v>
      </c>
      <c r="U1898">
        <v>15</v>
      </c>
      <c r="V1898">
        <v>3</v>
      </c>
      <c r="W1898">
        <v>2</v>
      </c>
      <c r="X1898">
        <v>3</v>
      </c>
      <c r="Y1898">
        <v>3</v>
      </c>
      <c r="Z1898">
        <v>2</v>
      </c>
      <c r="AA1898">
        <v>1</v>
      </c>
      <c r="AB1898">
        <v>0</v>
      </c>
      <c r="AC1898">
        <v>0</v>
      </c>
      <c r="AD1898">
        <v>1</v>
      </c>
      <c r="AE1898">
        <v>1</v>
      </c>
      <c r="AF1898">
        <v>2</v>
      </c>
      <c r="AG1898" s="1">
        <f t="shared" si="29"/>
        <v>0.10339622641509427</v>
      </c>
    </row>
    <row r="1899" spans="1:33">
      <c r="A1899">
        <v>73808</v>
      </c>
      <c r="B1899">
        <v>2</v>
      </c>
      <c r="C1899">
        <v>53</v>
      </c>
      <c r="D1899">
        <v>3</v>
      </c>
      <c r="E1899">
        <v>2</v>
      </c>
      <c r="G1899">
        <v>1</v>
      </c>
      <c r="H1899">
        <v>4</v>
      </c>
      <c r="I1899">
        <v>5</v>
      </c>
      <c r="J1899">
        <v>56</v>
      </c>
      <c r="K1899">
        <v>1.45</v>
      </c>
      <c r="L1899">
        <v>179</v>
      </c>
      <c r="M1899">
        <v>4.63</v>
      </c>
      <c r="N1899">
        <v>61</v>
      </c>
      <c r="O1899" s="1">
        <v>1.5794642857142858</v>
      </c>
      <c r="P1899" s="2">
        <v>51.823929311053597</v>
      </c>
      <c r="Q1899" s="1">
        <v>1.3418695982326376</v>
      </c>
      <c r="R1899">
        <v>2</v>
      </c>
      <c r="S1899">
        <v>1</v>
      </c>
      <c r="T1899">
        <v>1</v>
      </c>
      <c r="U1899">
        <v>7</v>
      </c>
      <c r="V1899">
        <v>3</v>
      </c>
      <c r="W1899">
        <v>3</v>
      </c>
      <c r="X1899">
        <v>3</v>
      </c>
      <c r="Y1899">
        <v>3</v>
      </c>
      <c r="Z1899">
        <v>3</v>
      </c>
      <c r="AA1899">
        <v>1</v>
      </c>
      <c r="AB1899">
        <v>0</v>
      </c>
      <c r="AC1899">
        <v>5</v>
      </c>
      <c r="AD1899">
        <v>1</v>
      </c>
      <c r="AE1899">
        <v>1</v>
      </c>
      <c r="AF1899">
        <v>2</v>
      </c>
      <c r="AG1899" s="1">
        <f t="shared" si="29"/>
        <v>0.12946428571428581</v>
      </c>
    </row>
    <row r="1900" spans="1:33">
      <c r="A1900">
        <v>73809</v>
      </c>
      <c r="B1900">
        <v>2</v>
      </c>
      <c r="C1900">
        <v>52</v>
      </c>
      <c r="D1900">
        <v>3</v>
      </c>
      <c r="E1900">
        <v>2</v>
      </c>
      <c r="G1900">
        <v>1</v>
      </c>
      <c r="H1900">
        <v>4</v>
      </c>
      <c r="I1900">
        <v>4</v>
      </c>
      <c r="J1900">
        <v>93</v>
      </c>
      <c r="K1900">
        <v>2.4</v>
      </c>
      <c r="L1900">
        <v>213</v>
      </c>
      <c r="M1900">
        <v>5.51</v>
      </c>
      <c r="N1900">
        <v>103</v>
      </c>
      <c r="O1900" s="1">
        <v>2.6580645161290319</v>
      </c>
      <c r="P1900" s="2">
        <v>89.116875912162456</v>
      </c>
      <c r="Q1900" s="1">
        <v>2.2997903461203215</v>
      </c>
      <c r="R1900">
        <v>2</v>
      </c>
      <c r="S1900">
        <v>2</v>
      </c>
      <c r="U1900">
        <v>6</v>
      </c>
      <c r="V1900">
        <v>4</v>
      </c>
      <c r="W1900">
        <v>2</v>
      </c>
      <c r="X1900">
        <v>3</v>
      </c>
      <c r="Y1900">
        <v>3</v>
      </c>
      <c r="Z1900">
        <v>3</v>
      </c>
      <c r="AB1900">
        <v>0</v>
      </c>
      <c r="AC1900">
        <v>2</v>
      </c>
      <c r="AD1900">
        <v>1</v>
      </c>
      <c r="AE1900">
        <v>1</v>
      </c>
      <c r="AF1900">
        <v>2</v>
      </c>
      <c r="AG1900" s="1">
        <f t="shared" si="29"/>
        <v>0.25806451612903203</v>
      </c>
    </row>
    <row r="1901" spans="1:33">
      <c r="A1901">
        <v>73813</v>
      </c>
      <c r="B1901">
        <v>2</v>
      </c>
      <c r="C1901">
        <v>34</v>
      </c>
      <c r="D1901">
        <v>3</v>
      </c>
      <c r="E1901">
        <v>2</v>
      </c>
      <c r="G1901">
        <v>1</v>
      </c>
      <c r="H1901">
        <v>3</v>
      </c>
      <c r="I1901">
        <v>1</v>
      </c>
      <c r="J1901">
        <v>44</v>
      </c>
      <c r="K1901">
        <v>1.1399999999999999</v>
      </c>
      <c r="L1901">
        <v>203</v>
      </c>
      <c r="M1901">
        <v>5.25</v>
      </c>
      <c r="N1901">
        <v>40</v>
      </c>
      <c r="O1901" s="1">
        <v>1.0363636363636362</v>
      </c>
      <c r="P1901" s="2">
        <v>47.225871150062382</v>
      </c>
      <c r="Q1901" s="1">
        <v>1.2235793888879798</v>
      </c>
      <c r="R1901">
        <v>2</v>
      </c>
      <c r="U1901">
        <v>14</v>
      </c>
      <c r="V1901">
        <v>4</v>
      </c>
      <c r="W1901">
        <v>0</v>
      </c>
      <c r="AA1901">
        <v>1</v>
      </c>
      <c r="AB1901">
        <v>0</v>
      </c>
      <c r="AC1901">
        <v>0</v>
      </c>
      <c r="AD1901">
        <v>1</v>
      </c>
      <c r="AE1901">
        <v>1</v>
      </c>
      <c r="AF1901">
        <v>2</v>
      </c>
      <c r="AG1901" s="1">
        <f t="shared" si="29"/>
        <v>-0.10363636363636375</v>
      </c>
    </row>
    <row r="1902" spans="1:33">
      <c r="A1902">
        <v>73815</v>
      </c>
      <c r="B1902">
        <v>2</v>
      </c>
      <c r="C1902">
        <v>72</v>
      </c>
      <c r="D1902">
        <v>4</v>
      </c>
      <c r="E1902">
        <v>2</v>
      </c>
      <c r="G1902">
        <v>1</v>
      </c>
      <c r="H1902">
        <v>4</v>
      </c>
      <c r="I1902">
        <v>1</v>
      </c>
      <c r="J1902">
        <v>55</v>
      </c>
      <c r="K1902">
        <v>1.42</v>
      </c>
      <c r="L1902">
        <v>203</v>
      </c>
      <c r="M1902">
        <v>5.25</v>
      </c>
      <c r="N1902">
        <v>56</v>
      </c>
      <c r="O1902" s="1">
        <v>1.4458181818181817</v>
      </c>
      <c r="P1902" s="2">
        <v>53.041269505786765</v>
      </c>
      <c r="Q1902" s="1">
        <v>1.3694291399675855</v>
      </c>
      <c r="R1902">
        <v>2</v>
      </c>
      <c r="S1902">
        <v>2</v>
      </c>
      <c r="U1902">
        <v>8</v>
      </c>
      <c r="V1902">
        <v>3</v>
      </c>
      <c r="W1902">
        <v>0</v>
      </c>
      <c r="X1902">
        <v>3</v>
      </c>
      <c r="Y1902">
        <v>3</v>
      </c>
      <c r="Z1902">
        <v>2</v>
      </c>
      <c r="AB1902">
        <v>2</v>
      </c>
      <c r="AC1902">
        <v>3</v>
      </c>
      <c r="AD1902">
        <v>1</v>
      </c>
      <c r="AE1902">
        <v>1</v>
      </c>
      <c r="AF1902">
        <v>2</v>
      </c>
      <c r="AG1902" s="1">
        <f t="shared" si="29"/>
        <v>2.581818181818174E-2</v>
      </c>
    </row>
    <row r="1903" spans="1:33">
      <c r="A1903">
        <v>73831</v>
      </c>
      <c r="B1903">
        <v>2</v>
      </c>
      <c r="C1903">
        <v>48</v>
      </c>
      <c r="D1903">
        <v>7</v>
      </c>
      <c r="E1903">
        <v>2</v>
      </c>
      <c r="G1903">
        <v>1</v>
      </c>
      <c r="H1903">
        <v>3</v>
      </c>
      <c r="I1903">
        <v>3</v>
      </c>
      <c r="J1903">
        <v>56</v>
      </c>
      <c r="K1903">
        <v>1.45</v>
      </c>
      <c r="L1903">
        <v>177</v>
      </c>
      <c r="M1903">
        <v>4.58</v>
      </c>
      <c r="N1903">
        <v>62</v>
      </c>
      <c r="O1903" s="1">
        <v>1.6053571428571427</v>
      </c>
      <c r="P1903" s="2">
        <v>52.397184732372139</v>
      </c>
      <c r="Q1903" s="1">
        <v>1.3567128189632069</v>
      </c>
      <c r="R1903">
        <v>2</v>
      </c>
      <c r="S1903">
        <v>1</v>
      </c>
      <c r="T1903">
        <v>2</v>
      </c>
      <c r="U1903">
        <v>6</v>
      </c>
      <c r="V1903">
        <v>4</v>
      </c>
      <c r="W1903">
        <v>3</v>
      </c>
      <c r="X1903">
        <v>3</v>
      </c>
      <c r="Y1903">
        <v>3</v>
      </c>
      <c r="Z1903">
        <v>3</v>
      </c>
      <c r="AA1903">
        <v>4</v>
      </c>
      <c r="AB1903">
        <v>0</v>
      </c>
      <c r="AC1903">
        <v>0</v>
      </c>
      <c r="AD1903">
        <v>1</v>
      </c>
      <c r="AE1903">
        <v>1</v>
      </c>
      <c r="AF1903">
        <v>2</v>
      </c>
      <c r="AG1903" s="1">
        <f t="shared" si="29"/>
        <v>0.15535714285714275</v>
      </c>
    </row>
    <row r="1904" spans="1:33">
      <c r="A1904">
        <v>73833</v>
      </c>
      <c r="B1904">
        <v>2</v>
      </c>
      <c r="C1904">
        <v>34</v>
      </c>
      <c r="D1904">
        <v>6</v>
      </c>
      <c r="E1904">
        <v>2</v>
      </c>
      <c r="G1904">
        <v>2</v>
      </c>
      <c r="H1904">
        <v>5</v>
      </c>
      <c r="I1904">
        <v>1</v>
      </c>
      <c r="J1904">
        <v>41</v>
      </c>
      <c r="K1904">
        <v>1.06</v>
      </c>
      <c r="L1904">
        <v>168</v>
      </c>
      <c r="M1904">
        <v>4.34</v>
      </c>
      <c r="N1904">
        <v>37</v>
      </c>
      <c r="O1904" s="1">
        <v>0.9565853658536585</v>
      </c>
      <c r="P1904" s="2">
        <v>48.92473925898711</v>
      </c>
      <c r="Q1904" s="1">
        <v>1.2648835027933254</v>
      </c>
      <c r="R1904">
        <v>2</v>
      </c>
      <c r="U1904">
        <v>15</v>
      </c>
      <c r="V1904">
        <v>1</v>
      </c>
      <c r="W1904">
        <v>3</v>
      </c>
      <c r="X1904">
        <v>3</v>
      </c>
      <c r="Y1904">
        <v>3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2</v>
      </c>
      <c r="AG1904" s="1">
        <f t="shared" si="29"/>
        <v>-0.10341463414634156</v>
      </c>
    </row>
    <row r="1905" spans="1:33">
      <c r="A1905">
        <v>73840</v>
      </c>
      <c r="B1905">
        <v>2</v>
      </c>
      <c r="C1905">
        <v>77</v>
      </c>
      <c r="D1905">
        <v>3</v>
      </c>
      <c r="E1905">
        <v>2</v>
      </c>
      <c r="G1905">
        <v>1</v>
      </c>
      <c r="H1905">
        <v>5</v>
      </c>
      <c r="I1905">
        <v>3</v>
      </c>
      <c r="J1905">
        <v>83</v>
      </c>
      <c r="K1905">
        <v>2.15</v>
      </c>
      <c r="L1905">
        <v>245</v>
      </c>
      <c r="M1905">
        <v>6.34</v>
      </c>
      <c r="N1905">
        <v>84</v>
      </c>
      <c r="O1905" s="1">
        <v>2.1759036144578312</v>
      </c>
      <c r="P1905" s="2">
        <v>79.186647069206202</v>
      </c>
      <c r="Q1905" s="1">
        <v>2.0512203758890761</v>
      </c>
      <c r="R1905">
        <v>2</v>
      </c>
      <c r="S1905">
        <v>2</v>
      </c>
      <c r="U1905">
        <v>5</v>
      </c>
      <c r="V1905">
        <v>3</v>
      </c>
      <c r="W1905">
        <v>3</v>
      </c>
      <c r="X1905">
        <v>3</v>
      </c>
      <c r="Y1905">
        <v>2</v>
      </c>
      <c r="Z1905">
        <v>2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2</v>
      </c>
      <c r="AG1905" s="1">
        <f t="shared" si="29"/>
        <v>2.5903614457831292E-2</v>
      </c>
    </row>
    <row r="1906" spans="1:33">
      <c r="A1906">
        <v>73845</v>
      </c>
      <c r="B1906">
        <v>2</v>
      </c>
      <c r="C1906">
        <v>70</v>
      </c>
      <c r="D1906">
        <v>3</v>
      </c>
      <c r="E1906">
        <v>2</v>
      </c>
      <c r="G1906">
        <v>1</v>
      </c>
      <c r="H1906">
        <v>3</v>
      </c>
      <c r="I1906">
        <v>2</v>
      </c>
      <c r="J1906">
        <v>41</v>
      </c>
      <c r="K1906">
        <v>1.06</v>
      </c>
      <c r="L1906">
        <v>175</v>
      </c>
      <c r="M1906">
        <v>4.53</v>
      </c>
      <c r="N1906">
        <v>45</v>
      </c>
      <c r="O1906" s="1">
        <v>1.1634146341463416</v>
      </c>
      <c r="P1906" s="2">
        <v>44.835060341598158</v>
      </c>
      <c r="Q1906" s="1">
        <v>1.1591503405388792</v>
      </c>
      <c r="R1906">
        <v>2</v>
      </c>
      <c r="S1906">
        <v>2</v>
      </c>
      <c r="U1906">
        <v>4</v>
      </c>
      <c r="V1906">
        <v>4</v>
      </c>
      <c r="W1906">
        <v>2</v>
      </c>
      <c r="X1906">
        <v>2</v>
      </c>
      <c r="Y1906">
        <v>2</v>
      </c>
      <c r="Z1906">
        <v>2</v>
      </c>
      <c r="AB1906">
        <v>2</v>
      </c>
      <c r="AC1906">
        <v>21</v>
      </c>
      <c r="AD1906">
        <v>1</v>
      </c>
      <c r="AE1906">
        <v>1</v>
      </c>
      <c r="AF1906">
        <v>2</v>
      </c>
      <c r="AG1906" s="1">
        <f t="shared" si="29"/>
        <v>0.10341463414634156</v>
      </c>
    </row>
    <row r="1907" spans="1:33">
      <c r="A1907">
        <v>73846</v>
      </c>
      <c r="B1907">
        <v>2</v>
      </c>
      <c r="C1907">
        <v>24</v>
      </c>
      <c r="D1907">
        <v>4</v>
      </c>
      <c r="E1907">
        <v>2</v>
      </c>
      <c r="G1907">
        <v>1</v>
      </c>
      <c r="H1907">
        <v>4</v>
      </c>
      <c r="I1907">
        <v>5</v>
      </c>
      <c r="J1907">
        <v>47</v>
      </c>
      <c r="K1907">
        <v>1.22</v>
      </c>
      <c r="L1907">
        <v>122</v>
      </c>
      <c r="M1907">
        <v>3.15</v>
      </c>
      <c r="N1907">
        <v>51</v>
      </c>
      <c r="O1907" s="1">
        <v>1.3238297872340425</v>
      </c>
      <c r="P1907" s="2">
        <v>44.807370007045563</v>
      </c>
      <c r="Q1907" s="1">
        <v>1.1630849235871401</v>
      </c>
      <c r="R1907">
        <v>1</v>
      </c>
      <c r="U1907">
        <v>7</v>
      </c>
      <c r="V1907">
        <v>4</v>
      </c>
      <c r="W1907">
        <v>0</v>
      </c>
      <c r="AA1907">
        <v>2</v>
      </c>
      <c r="AB1907">
        <v>0</v>
      </c>
      <c r="AC1907">
        <v>2</v>
      </c>
      <c r="AD1907">
        <v>1</v>
      </c>
      <c r="AE1907">
        <v>1</v>
      </c>
      <c r="AF1907">
        <v>1</v>
      </c>
      <c r="AG1907" s="1">
        <f t="shared" si="29"/>
        <v>0.10382978723404257</v>
      </c>
    </row>
    <row r="1908" spans="1:33">
      <c r="A1908">
        <v>73848</v>
      </c>
      <c r="B1908">
        <v>2</v>
      </c>
      <c r="C1908">
        <v>65</v>
      </c>
      <c r="D1908">
        <v>3</v>
      </c>
      <c r="E1908">
        <v>2</v>
      </c>
      <c r="G1908">
        <v>1</v>
      </c>
      <c r="H1908">
        <v>5</v>
      </c>
      <c r="I1908">
        <v>2</v>
      </c>
      <c r="J1908">
        <v>50</v>
      </c>
      <c r="K1908">
        <v>1.29</v>
      </c>
      <c r="L1908">
        <v>183</v>
      </c>
      <c r="M1908">
        <v>4.7300000000000004</v>
      </c>
      <c r="N1908">
        <v>57</v>
      </c>
      <c r="O1908" s="1">
        <v>1.4706000000000001</v>
      </c>
      <c r="P1908" s="2">
        <v>63.866457446012596</v>
      </c>
      <c r="Q1908" s="1">
        <v>1.647754602107125</v>
      </c>
      <c r="R1908">
        <v>2</v>
      </c>
      <c r="S1908">
        <v>2</v>
      </c>
      <c r="U1908">
        <v>3</v>
      </c>
      <c r="V1908">
        <v>1</v>
      </c>
      <c r="W1908">
        <v>4</v>
      </c>
      <c r="X1908">
        <v>4</v>
      </c>
      <c r="Y1908">
        <v>4</v>
      </c>
      <c r="Z1908">
        <v>4</v>
      </c>
      <c r="AA1908">
        <v>0</v>
      </c>
      <c r="AB1908">
        <v>0</v>
      </c>
      <c r="AC1908">
        <v>0</v>
      </c>
      <c r="AD1908">
        <v>1</v>
      </c>
      <c r="AE1908">
        <v>1</v>
      </c>
      <c r="AF1908">
        <v>2</v>
      </c>
      <c r="AG1908" s="1">
        <f t="shared" si="29"/>
        <v>0.18060000000000009</v>
      </c>
    </row>
    <row r="1909" spans="1:33">
      <c r="A1909">
        <v>73851</v>
      </c>
      <c r="B1909">
        <v>2</v>
      </c>
      <c r="C1909">
        <v>48</v>
      </c>
      <c r="D1909">
        <v>1</v>
      </c>
      <c r="E1909">
        <v>2</v>
      </c>
      <c r="G1909">
        <v>2</v>
      </c>
      <c r="H1909">
        <v>5</v>
      </c>
      <c r="I1909">
        <v>1</v>
      </c>
      <c r="J1909">
        <v>55</v>
      </c>
      <c r="K1909">
        <v>1.42</v>
      </c>
      <c r="L1909">
        <v>210</v>
      </c>
      <c r="M1909">
        <v>5.43</v>
      </c>
      <c r="N1909">
        <v>63</v>
      </c>
      <c r="O1909" s="1">
        <v>1.6265454545454545</v>
      </c>
      <c r="P1909" s="2">
        <v>57.358459083736776</v>
      </c>
      <c r="Q1909" s="1">
        <v>1.4808911254346586</v>
      </c>
      <c r="R1909">
        <v>1</v>
      </c>
      <c r="S1909">
        <v>2</v>
      </c>
      <c r="U1909">
        <v>15</v>
      </c>
      <c r="V1909">
        <v>2</v>
      </c>
      <c r="W1909">
        <v>3</v>
      </c>
      <c r="X1909">
        <v>3</v>
      </c>
      <c r="Y1909">
        <v>3</v>
      </c>
      <c r="Z1909">
        <v>3</v>
      </c>
      <c r="AA1909">
        <v>0</v>
      </c>
      <c r="AB1909">
        <v>0</v>
      </c>
      <c r="AC1909">
        <v>0</v>
      </c>
      <c r="AD1909">
        <v>1</v>
      </c>
      <c r="AE1909">
        <v>1</v>
      </c>
      <c r="AF1909">
        <v>2</v>
      </c>
      <c r="AG1909" s="1">
        <f t="shared" si="29"/>
        <v>0.20654545454545459</v>
      </c>
    </row>
    <row r="1910" spans="1:33">
      <c r="A1910">
        <v>73852</v>
      </c>
      <c r="B1910">
        <v>2</v>
      </c>
      <c r="C1910">
        <v>40</v>
      </c>
      <c r="D1910">
        <v>1</v>
      </c>
      <c r="E1910">
        <v>2</v>
      </c>
      <c r="G1910">
        <v>2</v>
      </c>
      <c r="H1910">
        <v>2</v>
      </c>
      <c r="I1910">
        <v>1</v>
      </c>
      <c r="J1910">
        <v>60</v>
      </c>
      <c r="K1910">
        <v>1.55</v>
      </c>
      <c r="L1910">
        <v>176</v>
      </c>
      <c r="M1910">
        <v>4.55</v>
      </c>
      <c r="N1910">
        <v>69</v>
      </c>
      <c r="O1910" s="1">
        <v>1.7825</v>
      </c>
      <c r="P1910" s="2">
        <v>61.731636310298491</v>
      </c>
      <c r="Q1910" s="1">
        <v>1.5947339380160444</v>
      </c>
      <c r="R1910">
        <v>1</v>
      </c>
      <c r="S1910">
        <v>2</v>
      </c>
      <c r="U1910">
        <v>8</v>
      </c>
      <c r="V1910">
        <v>4</v>
      </c>
      <c r="W1910">
        <v>2</v>
      </c>
      <c r="X1910">
        <v>3</v>
      </c>
      <c r="Y1910">
        <v>3</v>
      </c>
      <c r="Z1910">
        <v>2</v>
      </c>
      <c r="AA1910">
        <v>0</v>
      </c>
      <c r="AB1910">
        <v>10</v>
      </c>
      <c r="AC1910">
        <v>0</v>
      </c>
      <c r="AD1910">
        <v>1</v>
      </c>
      <c r="AE1910">
        <v>2</v>
      </c>
      <c r="AG1910" s="1">
        <f t="shared" si="29"/>
        <v>0.23249999999999993</v>
      </c>
    </row>
    <row r="1911" spans="1:33">
      <c r="A1911">
        <v>73855</v>
      </c>
      <c r="B1911">
        <v>2</v>
      </c>
      <c r="C1911">
        <v>38</v>
      </c>
      <c r="D1911">
        <v>3</v>
      </c>
      <c r="E1911">
        <v>2</v>
      </c>
      <c r="G1911">
        <v>1</v>
      </c>
      <c r="H1911">
        <v>4</v>
      </c>
      <c r="I1911">
        <v>4</v>
      </c>
      <c r="J1911">
        <v>46</v>
      </c>
      <c r="K1911">
        <v>1.19</v>
      </c>
      <c r="L1911">
        <v>143</v>
      </c>
      <c r="M1911">
        <v>3.7</v>
      </c>
      <c r="N1911">
        <v>45</v>
      </c>
      <c r="O1911" s="1">
        <v>1.1641304347826087</v>
      </c>
      <c r="P1911" s="2">
        <v>51.980556225419768</v>
      </c>
      <c r="Q1911" s="1">
        <v>1.3447143893097722</v>
      </c>
      <c r="R1911">
        <v>2</v>
      </c>
      <c r="U1911">
        <v>2</v>
      </c>
      <c r="V1911">
        <v>4</v>
      </c>
      <c r="W1911">
        <v>2</v>
      </c>
      <c r="X1911">
        <v>3</v>
      </c>
      <c r="Y1911">
        <v>2</v>
      </c>
      <c r="Z1911">
        <v>2</v>
      </c>
      <c r="AA1911">
        <v>2</v>
      </c>
      <c r="AB1911">
        <v>5</v>
      </c>
      <c r="AC1911">
        <v>10</v>
      </c>
      <c r="AD1911">
        <v>1</v>
      </c>
      <c r="AE1911">
        <v>1</v>
      </c>
      <c r="AF1911">
        <v>2</v>
      </c>
      <c r="AG1911" s="1">
        <f t="shared" si="29"/>
        <v>-2.5869565217391255E-2</v>
      </c>
    </row>
    <row r="1912" spans="1:33">
      <c r="A1912">
        <v>73862</v>
      </c>
      <c r="B1912">
        <v>2</v>
      </c>
      <c r="C1912">
        <v>61</v>
      </c>
      <c r="D1912">
        <v>3</v>
      </c>
      <c r="E1912">
        <v>2</v>
      </c>
      <c r="G1912">
        <v>1</v>
      </c>
      <c r="H1912">
        <v>3</v>
      </c>
      <c r="I1912">
        <v>1</v>
      </c>
      <c r="J1912">
        <v>67</v>
      </c>
      <c r="K1912">
        <v>1.73</v>
      </c>
      <c r="L1912">
        <v>163</v>
      </c>
      <c r="M1912">
        <v>4.22</v>
      </c>
      <c r="N1912">
        <v>61</v>
      </c>
      <c r="O1912" s="1">
        <v>1.5750746268656717</v>
      </c>
      <c r="P1912" s="2">
        <v>69.016060681682106</v>
      </c>
      <c r="Q1912" s="1">
        <v>1.7820564922285083</v>
      </c>
      <c r="R1912">
        <v>2</v>
      </c>
      <c r="S1912">
        <v>2</v>
      </c>
      <c r="U1912">
        <v>6</v>
      </c>
      <c r="V1912">
        <v>1</v>
      </c>
      <c r="W1912">
        <v>0</v>
      </c>
      <c r="AA1912">
        <v>1</v>
      </c>
      <c r="AB1912">
        <v>0</v>
      </c>
      <c r="AC1912">
        <v>1</v>
      </c>
      <c r="AD1912">
        <v>2</v>
      </c>
      <c r="AE1912">
        <v>2</v>
      </c>
      <c r="AG1912" s="1">
        <f t="shared" si="29"/>
        <v>-0.1549253731343283</v>
      </c>
    </row>
    <row r="1913" spans="1:33">
      <c r="A1913">
        <v>73864</v>
      </c>
      <c r="B1913">
        <v>2</v>
      </c>
      <c r="C1913">
        <v>62</v>
      </c>
      <c r="D1913">
        <v>3</v>
      </c>
      <c r="E1913">
        <v>2</v>
      </c>
      <c r="G1913">
        <v>1</v>
      </c>
      <c r="H1913">
        <v>4</v>
      </c>
      <c r="I1913">
        <v>1</v>
      </c>
      <c r="J1913">
        <v>60</v>
      </c>
      <c r="K1913">
        <v>1.55</v>
      </c>
      <c r="L1913">
        <v>243</v>
      </c>
      <c r="M1913">
        <v>6.28</v>
      </c>
      <c r="N1913">
        <v>58</v>
      </c>
      <c r="O1913" s="1">
        <v>1.4983333333333335</v>
      </c>
      <c r="P1913" s="2">
        <v>54.834727719443691</v>
      </c>
      <c r="Q1913" s="1">
        <v>1.4165637994189622</v>
      </c>
      <c r="R1913">
        <v>2</v>
      </c>
      <c r="S1913">
        <v>2</v>
      </c>
      <c r="U1913">
        <v>5</v>
      </c>
      <c r="V1913">
        <v>3</v>
      </c>
      <c r="W1913">
        <v>3</v>
      </c>
      <c r="X1913">
        <v>3</v>
      </c>
      <c r="Y1913">
        <v>3</v>
      </c>
      <c r="Z1913">
        <v>3</v>
      </c>
      <c r="AA1913">
        <v>0</v>
      </c>
      <c r="AB1913">
        <v>0</v>
      </c>
      <c r="AC1913">
        <v>0</v>
      </c>
      <c r="AD1913">
        <v>1</v>
      </c>
      <c r="AE1913">
        <v>1</v>
      </c>
      <c r="AF1913">
        <v>2</v>
      </c>
      <c r="AG1913" s="1">
        <f t="shared" si="29"/>
        <v>-5.1666666666666528E-2</v>
      </c>
    </row>
    <row r="1914" spans="1:33">
      <c r="A1914">
        <v>73866</v>
      </c>
      <c r="B1914">
        <v>2</v>
      </c>
      <c r="C1914">
        <v>47</v>
      </c>
      <c r="D1914">
        <v>2</v>
      </c>
      <c r="E1914">
        <v>2</v>
      </c>
      <c r="G1914">
        <v>1</v>
      </c>
      <c r="H1914">
        <v>4</v>
      </c>
      <c r="I1914">
        <v>1</v>
      </c>
      <c r="J1914">
        <v>42</v>
      </c>
      <c r="K1914">
        <v>1.0900000000000001</v>
      </c>
      <c r="L1914">
        <v>202</v>
      </c>
      <c r="M1914">
        <v>5.22</v>
      </c>
      <c r="N1914">
        <v>45</v>
      </c>
      <c r="O1914" s="1">
        <v>1.1678571428571429</v>
      </c>
      <c r="P1914" s="2">
        <v>40.275524372046057</v>
      </c>
      <c r="Q1914" s="1">
        <v>1.0452457515602429</v>
      </c>
      <c r="R1914">
        <v>2</v>
      </c>
      <c r="S1914">
        <v>2</v>
      </c>
      <c r="U1914">
        <v>15</v>
      </c>
      <c r="V1914">
        <v>2</v>
      </c>
      <c r="W1914">
        <v>3</v>
      </c>
      <c r="X1914">
        <v>3</v>
      </c>
      <c r="Y1914">
        <v>3</v>
      </c>
      <c r="Z1914">
        <v>3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2</v>
      </c>
      <c r="AG1914" s="1">
        <f t="shared" si="29"/>
        <v>7.7857142857142847E-2</v>
      </c>
    </row>
    <row r="1915" spans="1:33">
      <c r="A1915">
        <v>73872</v>
      </c>
      <c r="B1915">
        <v>2</v>
      </c>
      <c r="C1915">
        <v>63</v>
      </c>
      <c r="D1915">
        <v>6</v>
      </c>
      <c r="E1915">
        <v>2</v>
      </c>
      <c r="G1915">
        <v>2</v>
      </c>
      <c r="H1915">
        <v>4</v>
      </c>
      <c r="I1915">
        <v>1</v>
      </c>
      <c r="J1915">
        <v>63</v>
      </c>
      <c r="K1915">
        <v>1.63</v>
      </c>
      <c r="L1915">
        <v>175</v>
      </c>
      <c r="M1915">
        <v>4.53</v>
      </c>
      <c r="N1915">
        <v>66</v>
      </c>
      <c r="O1915" s="1">
        <v>1.7076190476190476</v>
      </c>
      <c r="P1915" s="2">
        <v>76.683238265777064</v>
      </c>
      <c r="Q1915" s="1">
        <v>1.984026640844708</v>
      </c>
      <c r="R1915">
        <v>1</v>
      </c>
      <c r="S1915">
        <v>2</v>
      </c>
      <c r="U1915">
        <v>77</v>
      </c>
      <c r="V1915">
        <v>3</v>
      </c>
      <c r="W1915">
        <v>0</v>
      </c>
      <c r="X1915">
        <v>3</v>
      </c>
      <c r="Y1915">
        <v>3</v>
      </c>
      <c r="Z1915">
        <v>3</v>
      </c>
      <c r="AB1915">
        <v>0</v>
      </c>
      <c r="AC1915">
        <v>0</v>
      </c>
      <c r="AD1915">
        <v>1</v>
      </c>
      <c r="AE1915">
        <v>1</v>
      </c>
      <c r="AF1915">
        <v>2</v>
      </c>
      <c r="AG1915" s="1">
        <f t="shared" si="29"/>
        <v>7.7619047619047699E-2</v>
      </c>
    </row>
    <row r="1916" spans="1:33">
      <c r="A1916">
        <v>73878</v>
      </c>
      <c r="B1916">
        <v>2</v>
      </c>
      <c r="C1916">
        <v>45</v>
      </c>
      <c r="D1916">
        <v>4</v>
      </c>
      <c r="E1916">
        <v>2</v>
      </c>
      <c r="G1916">
        <v>1</v>
      </c>
      <c r="H1916">
        <v>2</v>
      </c>
      <c r="I1916">
        <v>5</v>
      </c>
      <c r="J1916">
        <v>56</v>
      </c>
      <c r="K1916">
        <v>1.45</v>
      </c>
      <c r="L1916">
        <v>237</v>
      </c>
      <c r="M1916">
        <v>6.13</v>
      </c>
      <c r="N1916">
        <v>55</v>
      </c>
      <c r="O1916" s="1">
        <v>1.4241071428571428</v>
      </c>
      <c r="P1916" s="2">
        <v>50.421569311233256</v>
      </c>
      <c r="Q1916" s="1">
        <v>1.3055584910944324</v>
      </c>
      <c r="R1916">
        <v>2</v>
      </c>
      <c r="S1916">
        <v>2</v>
      </c>
      <c r="U1916">
        <v>7</v>
      </c>
      <c r="V1916">
        <v>4</v>
      </c>
      <c r="W1916">
        <v>0</v>
      </c>
      <c r="X1916">
        <v>3</v>
      </c>
      <c r="Y1916">
        <v>3</v>
      </c>
      <c r="Z1916">
        <v>2</v>
      </c>
      <c r="AA1916">
        <v>21</v>
      </c>
      <c r="AB1916">
        <v>0</v>
      </c>
      <c r="AC1916">
        <v>0</v>
      </c>
      <c r="AD1916">
        <v>1</v>
      </c>
      <c r="AE1916">
        <v>1</v>
      </c>
      <c r="AF1916">
        <v>2</v>
      </c>
      <c r="AG1916" s="1">
        <f t="shared" si="29"/>
        <v>-2.5892857142857162E-2</v>
      </c>
    </row>
    <row r="1917" spans="1:33">
      <c r="A1917">
        <v>73879</v>
      </c>
      <c r="B1917">
        <v>2</v>
      </c>
      <c r="C1917">
        <v>58</v>
      </c>
      <c r="D1917">
        <v>3</v>
      </c>
      <c r="E1917">
        <v>2</v>
      </c>
      <c r="G1917">
        <v>1</v>
      </c>
      <c r="H1917">
        <v>4</v>
      </c>
      <c r="I1917">
        <v>3</v>
      </c>
      <c r="J1917">
        <v>61</v>
      </c>
      <c r="K1917">
        <v>1.58</v>
      </c>
      <c r="L1917">
        <v>236</v>
      </c>
      <c r="M1917">
        <v>6.1</v>
      </c>
      <c r="N1917">
        <v>60</v>
      </c>
      <c r="O1917" s="1">
        <v>1.5540983606557379</v>
      </c>
      <c r="P1917" s="2">
        <v>62.726999000962991</v>
      </c>
      <c r="Q1917" s="1">
        <v>1.6247321052708448</v>
      </c>
      <c r="R1917">
        <v>2</v>
      </c>
      <c r="S1917">
        <v>1</v>
      </c>
      <c r="T1917">
        <v>2</v>
      </c>
      <c r="U1917">
        <v>7</v>
      </c>
      <c r="V1917">
        <v>5</v>
      </c>
      <c r="W1917">
        <v>1</v>
      </c>
      <c r="X1917">
        <v>3</v>
      </c>
      <c r="Y1917">
        <v>3</v>
      </c>
      <c r="Z1917">
        <v>3</v>
      </c>
      <c r="AA1917">
        <v>1</v>
      </c>
      <c r="AB1917">
        <v>0</v>
      </c>
      <c r="AC1917">
        <v>30</v>
      </c>
      <c r="AD1917">
        <v>1</v>
      </c>
      <c r="AE1917">
        <v>1</v>
      </c>
      <c r="AF1917">
        <v>1</v>
      </c>
      <c r="AG1917" s="1">
        <f t="shared" si="29"/>
        <v>-2.5901639344262151E-2</v>
      </c>
    </row>
    <row r="1918" spans="1:33">
      <c r="A1918">
        <v>73880</v>
      </c>
      <c r="B1918">
        <v>2</v>
      </c>
      <c r="C1918">
        <v>50</v>
      </c>
      <c r="D1918">
        <v>3</v>
      </c>
      <c r="E1918">
        <v>2</v>
      </c>
      <c r="G1918">
        <v>1</v>
      </c>
      <c r="H1918">
        <v>3</v>
      </c>
      <c r="I1918">
        <v>3</v>
      </c>
      <c r="J1918">
        <v>43</v>
      </c>
      <c r="K1918">
        <v>1.1100000000000001</v>
      </c>
      <c r="L1918">
        <v>157</v>
      </c>
      <c r="M1918">
        <v>4.0599999999999996</v>
      </c>
      <c r="N1918">
        <v>40</v>
      </c>
      <c r="O1918" s="1">
        <v>1.032558139534884</v>
      </c>
      <c r="P1918" s="2">
        <v>44.883876078631474</v>
      </c>
      <c r="Q1918" s="1">
        <v>1.1586302894716498</v>
      </c>
      <c r="R1918">
        <v>2</v>
      </c>
      <c r="S1918">
        <v>2</v>
      </c>
      <c r="U1918">
        <v>10</v>
      </c>
      <c r="V1918">
        <v>4</v>
      </c>
      <c r="W1918">
        <v>3</v>
      </c>
      <c r="X1918">
        <v>3</v>
      </c>
      <c r="Y1918">
        <v>3</v>
      </c>
      <c r="Z1918">
        <v>3</v>
      </c>
      <c r="AB1918">
        <v>0</v>
      </c>
      <c r="AC1918">
        <v>2</v>
      </c>
      <c r="AD1918">
        <v>1</v>
      </c>
      <c r="AE1918">
        <v>1</v>
      </c>
      <c r="AF1918">
        <v>2</v>
      </c>
      <c r="AG1918" s="1">
        <f t="shared" si="29"/>
        <v>-7.7441860465116141E-2</v>
      </c>
    </row>
    <row r="1919" spans="1:33">
      <c r="A1919">
        <v>73882</v>
      </c>
      <c r="B1919">
        <v>2</v>
      </c>
      <c r="C1919">
        <v>25</v>
      </c>
      <c r="D1919">
        <v>3</v>
      </c>
      <c r="E1919">
        <v>2</v>
      </c>
      <c r="G1919">
        <v>1</v>
      </c>
      <c r="H1919">
        <v>5</v>
      </c>
      <c r="I1919">
        <v>5</v>
      </c>
      <c r="J1919">
        <v>65</v>
      </c>
      <c r="K1919">
        <v>1.68</v>
      </c>
      <c r="L1919">
        <v>223</v>
      </c>
      <c r="M1919">
        <v>5.77</v>
      </c>
      <c r="N1919">
        <v>61</v>
      </c>
      <c r="O1919" s="1">
        <v>1.5766153846153845</v>
      </c>
      <c r="P1919" s="2">
        <v>82.233664706107888</v>
      </c>
      <c r="Q1919" s="1">
        <v>2.1254239493270961</v>
      </c>
      <c r="R1919">
        <v>1</v>
      </c>
      <c r="U1919">
        <v>3</v>
      </c>
      <c r="V1919">
        <v>3</v>
      </c>
      <c r="W1919">
        <v>3</v>
      </c>
      <c r="X1919">
        <v>3</v>
      </c>
      <c r="Y1919">
        <v>3</v>
      </c>
      <c r="Z1919">
        <v>2</v>
      </c>
      <c r="AA1919">
        <v>2</v>
      </c>
      <c r="AB1919">
        <v>1</v>
      </c>
      <c r="AC1919">
        <v>2</v>
      </c>
      <c r="AD1919">
        <v>1</v>
      </c>
      <c r="AE1919">
        <v>1</v>
      </c>
      <c r="AF1919">
        <v>2</v>
      </c>
      <c r="AG1919" s="1">
        <f t="shared" si="29"/>
        <v>-0.10338461538461541</v>
      </c>
    </row>
    <row r="1920" spans="1:33">
      <c r="A1920">
        <v>73886</v>
      </c>
      <c r="B1920">
        <v>2</v>
      </c>
      <c r="C1920">
        <v>64</v>
      </c>
      <c r="D1920">
        <v>2</v>
      </c>
      <c r="E1920">
        <v>2</v>
      </c>
      <c r="G1920">
        <v>77</v>
      </c>
      <c r="H1920">
        <v>5</v>
      </c>
      <c r="I1920">
        <v>77</v>
      </c>
      <c r="J1920">
        <v>61</v>
      </c>
      <c r="K1920">
        <v>1.58</v>
      </c>
      <c r="L1920">
        <v>250</v>
      </c>
      <c r="M1920">
        <v>6.47</v>
      </c>
      <c r="N1920">
        <v>64</v>
      </c>
      <c r="O1920" s="1">
        <v>1.657704918032787</v>
      </c>
      <c r="P1920" s="2">
        <v>55.348626043846842</v>
      </c>
      <c r="Q1920" s="1">
        <v>1.433620149988164</v>
      </c>
      <c r="R1920">
        <v>1</v>
      </c>
      <c r="S1920">
        <v>2</v>
      </c>
      <c r="U1920">
        <v>15</v>
      </c>
      <c r="V1920">
        <v>3</v>
      </c>
      <c r="W1920">
        <v>3</v>
      </c>
      <c r="X1920">
        <v>3</v>
      </c>
      <c r="Y1920">
        <v>2</v>
      </c>
      <c r="Z1920">
        <v>2</v>
      </c>
      <c r="AA1920">
        <v>0</v>
      </c>
      <c r="AB1920">
        <v>0</v>
      </c>
      <c r="AC1920">
        <v>4</v>
      </c>
      <c r="AD1920">
        <v>1</v>
      </c>
      <c r="AE1920">
        <v>1</v>
      </c>
      <c r="AF1920">
        <v>2</v>
      </c>
      <c r="AG1920" s="1">
        <f t="shared" si="29"/>
        <v>7.7704918032786896E-2</v>
      </c>
    </row>
    <row r="1921" spans="1:33">
      <c r="A1921">
        <v>73902</v>
      </c>
      <c r="B1921">
        <v>2</v>
      </c>
      <c r="C1921">
        <v>28</v>
      </c>
      <c r="D1921">
        <v>6</v>
      </c>
      <c r="E1921">
        <v>2</v>
      </c>
      <c r="G1921">
        <v>2</v>
      </c>
      <c r="H1921">
        <v>5</v>
      </c>
      <c r="I1921">
        <v>1</v>
      </c>
      <c r="J1921">
        <v>59</v>
      </c>
      <c r="K1921">
        <v>1.53</v>
      </c>
      <c r="L1921">
        <v>143</v>
      </c>
      <c r="M1921">
        <v>3.7</v>
      </c>
      <c r="N1921">
        <v>69</v>
      </c>
      <c r="O1921" s="1">
        <v>1.7893220338983051</v>
      </c>
      <c r="P1921" s="2">
        <v>57.923112386083858</v>
      </c>
      <c r="Q1921" s="1">
        <v>1.5020739313679374</v>
      </c>
      <c r="R1921">
        <v>1</v>
      </c>
      <c r="U1921">
        <v>15</v>
      </c>
      <c r="V1921">
        <v>3</v>
      </c>
      <c r="W1921">
        <v>2</v>
      </c>
      <c r="AA1921">
        <v>1</v>
      </c>
      <c r="AB1921">
        <v>2</v>
      </c>
      <c r="AC1921">
        <v>4</v>
      </c>
      <c r="AD1921">
        <v>1</v>
      </c>
      <c r="AE1921">
        <v>1</v>
      </c>
      <c r="AF1921">
        <v>2</v>
      </c>
      <c r="AG1921" s="1">
        <f t="shared" si="29"/>
        <v>0.2593220338983051</v>
      </c>
    </row>
    <row r="1922" spans="1:33">
      <c r="A1922">
        <v>73906</v>
      </c>
      <c r="B1922">
        <v>2</v>
      </c>
      <c r="C1922">
        <v>34</v>
      </c>
      <c r="D1922">
        <v>1</v>
      </c>
      <c r="E1922">
        <v>2</v>
      </c>
      <c r="G1922">
        <v>2</v>
      </c>
      <c r="H1922">
        <v>1</v>
      </c>
      <c r="I1922">
        <v>4</v>
      </c>
      <c r="J1922">
        <v>48</v>
      </c>
      <c r="K1922">
        <v>1.24</v>
      </c>
      <c r="L1922">
        <v>192</v>
      </c>
      <c r="M1922">
        <v>4.97</v>
      </c>
      <c r="N1922">
        <v>46</v>
      </c>
      <c r="O1922" s="1">
        <v>1.1883333333333332</v>
      </c>
      <c r="P1922" s="2">
        <v>46.189307867113662</v>
      </c>
      <c r="Q1922" s="1">
        <v>1.1932237865671029</v>
      </c>
      <c r="R1922">
        <v>1</v>
      </c>
      <c r="U1922">
        <v>3</v>
      </c>
      <c r="V1922">
        <v>3</v>
      </c>
      <c r="W1922">
        <v>1</v>
      </c>
      <c r="X1922">
        <v>3</v>
      </c>
      <c r="Y1922">
        <v>3</v>
      </c>
      <c r="Z1922">
        <v>2</v>
      </c>
      <c r="AB1922">
        <v>0</v>
      </c>
      <c r="AC1922">
        <v>0</v>
      </c>
      <c r="AD1922">
        <v>2</v>
      </c>
      <c r="AE1922">
        <v>2</v>
      </c>
      <c r="AG1922" s="1">
        <f t="shared" si="29"/>
        <v>-5.166666666666675E-2</v>
      </c>
    </row>
    <row r="1923" spans="1:33">
      <c r="A1923">
        <v>73914</v>
      </c>
      <c r="B1923">
        <v>2</v>
      </c>
      <c r="C1923">
        <v>52</v>
      </c>
      <c r="D1923">
        <v>7</v>
      </c>
      <c r="E1923">
        <v>2</v>
      </c>
      <c r="G1923">
        <v>1</v>
      </c>
      <c r="H1923">
        <v>4</v>
      </c>
      <c r="I1923">
        <v>5</v>
      </c>
      <c r="J1923">
        <v>59</v>
      </c>
      <c r="K1923">
        <v>1.53</v>
      </c>
      <c r="L1923">
        <v>236</v>
      </c>
      <c r="M1923">
        <v>6.1</v>
      </c>
      <c r="N1923">
        <v>66</v>
      </c>
      <c r="O1923" s="1">
        <v>1.7115254237288136</v>
      </c>
      <c r="P1923" s="2">
        <v>62.11131876676388</v>
      </c>
      <c r="Q1923" s="1">
        <v>1.6106833510703176</v>
      </c>
      <c r="R1923">
        <v>2</v>
      </c>
      <c r="S1923">
        <v>1</v>
      </c>
      <c r="T1923">
        <v>1</v>
      </c>
      <c r="U1923">
        <v>12</v>
      </c>
      <c r="V1923">
        <v>3</v>
      </c>
      <c r="W1923">
        <v>2</v>
      </c>
      <c r="X1923">
        <v>3</v>
      </c>
      <c r="Y1923">
        <v>3</v>
      </c>
      <c r="Z1923">
        <v>4</v>
      </c>
      <c r="AA1923">
        <v>1</v>
      </c>
      <c r="AB1923">
        <v>0</v>
      </c>
      <c r="AC1923">
        <v>30</v>
      </c>
      <c r="AD1923">
        <v>1</v>
      </c>
      <c r="AE1923">
        <v>1</v>
      </c>
      <c r="AF1923">
        <v>2</v>
      </c>
      <c r="AG1923" s="1">
        <f t="shared" ref="AG1923:AG1986" si="30">O:O-K:K</f>
        <v>0.18152542372881353</v>
      </c>
    </row>
    <row r="1924" spans="1:33">
      <c r="A1924">
        <v>73922</v>
      </c>
      <c r="B1924">
        <v>2</v>
      </c>
      <c r="C1924">
        <v>75</v>
      </c>
      <c r="D1924">
        <v>3</v>
      </c>
      <c r="E1924">
        <v>2</v>
      </c>
      <c r="G1924">
        <v>1</v>
      </c>
      <c r="H1924">
        <v>4</v>
      </c>
      <c r="I1924">
        <v>1</v>
      </c>
      <c r="J1924">
        <v>57</v>
      </c>
      <c r="K1924">
        <v>1.47</v>
      </c>
      <c r="L1924">
        <v>258</v>
      </c>
      <c r="M1924">
        <v>6.67</v>
      </c>
      <c r="N1924">
        <v>58</v>
      </c>
      <c r="O1924" s="1">
        <v>1.4957894736842106</v>
      </c>
      <c r="P1924" s="2">
        <v>59.834373968010759</v>
      </c>
      <c r="Q1924" s="1">
        <v>1.5430970128592247</v>
      </c>
      <c r="R1924">
        <v>1</v>
      </c>
      <c r="S1924">
        <v>2</v>
      </c>
      <c r="U1924">
        <v>5</v>
      </c>
      <c r="V1924">
        <v>4</v>
      </c>
      <c r="W1924">
        <v>3</v>
      </c>
      <c r="X1924">
        <v>2</v>
      </c>
      <c r="Y1924">
        <v>2</v>
      </c>
      <c r="Z1924">
        <v>3</v>
      </c>
      <c r="AA1924">
        <v>3</v>
      </c>
      <c r="AB1924">
        <v>2</v>
      </c>
      <c r="AC1924">
        <v>1</v>
      </c>
      <c r="AD1924">
        <v>1</v>
      </c>
      <c r="AE1924">
        <v>1</v>
      </c>
      <c r="AF1924">
        <v>2</v>
      </c>
      <c r="AG1924" s="1">
        <f t="shared" si="30"/>
        <v>2.5789473684210584E-2</v>
      </c>
    </row>
    <row r="1925" spans="1:33">
      <c r="A1925">
        <v>73924</v>
      </c>
      <c r="B1925">
        <v>2</v>
      </c>
      <c r="C1925">
        <v>39</v>
      </c>
      <c r="D1925">
        <v>3</v>
      </c>
      <c r="E1925">
        <v>2</v>
      </c>
      <c r="G1925">
        <v>1</v>
      </c>
      <c r="H1925">
        <v>5</v>
      </c>
      <c r="I1925">
        <v>1</v>
      </c>
      <c r="J1925">
        <v>65</v>
      </c>
      <c r="K1925">
        <v>1.68</v>
      </c>
      <c r="L1925">
        <v>185</v>
      </c>
      <c r="M1925">
        <v>4.78</v>
      </c>
      <c r="N1925">
        <v>71</v>
      </c>
      <c r="O1925" s="1">
        <v>1.8350769230769231</v>
      </c>
      <c r="P1925" s="2">
        <v>64.22810456543823</v>
      </c>
      <c r="Q1925" s="1">
        <v>1.6600494718451726</v>
      </c>
      <c r="R1925">
        <v>2</v>
      </c>
      <c r="U1925">
        <v>77</v>
      </c>
      <c r="V1925">
        <v>3</v>
      </c>
      <c r="W1925">
        <v>0</v>
      </c>
      <c r="X1925">
        <v>3</v>
      </c>
      <c r="Y1925">
        <v>3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2</v>
      </c>
      <c r="AG1925" s="1">
        <f t="shared" si="30"/>
        <v>0.15507692307692311</v>
      </c>
    </row>
    <row r="1926" spans="1:33">
      <c r="A1926">
        <v>73930</v>
      </c>
      <c r="B1926">
        <v>2</v>
      </c>
      <c r="C1926">
        <v>70</v>
      </c>
      <c r="D1926">
        <v>4</v>
      </c>
      <c r="E1926">
        <v>2</v>
      </c>
      <c r="G1926">
        <v>1</v>
      </c>
      <c r="H1926">
        <v>4</v>
      </c>
      <c r="I1926">
        <v>1</v>
      </c>
      <c r="J1926">
        <v>107</v>
      </c>
      <c r="K1926">
        <v>2.77</v>
      </c>
      <c r="L1926">
        <v>199</v>
      </c>
      <c r="M1926">
        <v>5.15</v>
      </c>
      <c r="N1926">
        <v>101</v>
      </c>
      <c r="O1926" s="1">
        <v>2.6146728971962614</v>
      </c>
      <c r="P1926" s="2">
        <v>115.30013880981163</v>
      </c>
      <c r="Q1926" s="1">
        <v>2.9848727523661513</v>
      </c>
      <c r="R1926">
        <v>2</v>
      </c>
      <c r="S1926">
        <v>1</v>
      </c>
      <c r="T1926">
        <v>2</v>
      </c>
      <c r="U1926">
        <v>15</v>
      </c>
      <c r="V1926">
        <v>2</v>
      </c>
      <c r="W1926">
        <v>2</v>
      </c>
      <c r="X1926">
        <v>3</v>
      </c>
      <c r="Y1926">
        <v>3</v>
      </c>
      <c r="Z1926">
        <v>2</v>
      </c>
      <c r="AA1926">
        <v>1</v>
      </c>
      <c r="AB1926">
        <v>1</v>
      </c>
      <c r="AC1926">
        <v>0</v>
      </c>
      <c r="AD1926">
        <v>1</v>
      </c>
      <c r="AE1926">
        <v>1</v>
      </c>
      <c r="AF1926">
        <v>2</v>
      </c>
      <c r="AG1926" s="1">
        <f t="shared" si="30"/>
        <v>-0.15532710280373863</v>
      </c>
    </row>
    <row r="1927" spans="1:33">
      <c r="A1927">
        <v>73931</v>
      </c>
      <c r="B1927">
        <v>2</v>
      </c>
      <c r="C1927">
        <v>37</v>
      </c>
      <c r="D1927">
        <v>1</v>
      </c>
      <c r="E1927">
        <v>2</v>
      </c>
      <c r="G1927">
        <v>2</v>
      </c>
      <c r="H1927">
        <v>2</v>
      </c>
      <c r="I1927">
        <v>1</v>
      </c>
      <c r="J1927">
        <v>42</v>
      </c>
      <c r="K1927">
        <v>1.0900000000000001</v>
      </c>
      <c r="L1927">
        <v>154</v>
      </c>
      <c r="M1927">
        <v>3.98</v>
      </c>
      <c r="N1927">
        <v>47</v>
      </c>
      <c r="O1927" s="1">
        <v>1.2197619047619048</v>
      </c>
      <c r="P1927" s="2">
        <v>41.21847631735595</v>
      </c>
      <c r="Q1927" s="1">
        <v>1.0697175996647141</v>
      </c>
      <c r="R1927">
        <v>1</v>
      </c>
      <c r="U1927">
        <v>5</v>
      </c>
      <c r="V1927">
        <v>2</v>
      </c>
      <c r="W1927">
        <v>0</v>
      </c>
      <c r="X1927">
        <v>2</v>
      </c>
      <c r="Y1927">
        <v>2</v>
      </c>
      <c r="Z1927">
        <v>2</v>
      </c>
      <c r="AB1927">
        <v>0</v>
      </c>
      <c r="AC1927">
        <v>0</v>
      </c>
      <c r="AD1927">
        <v>2</v>
      </c>
      <c r="AE1927">
        <v>2</v>
      </c>
      <c r="AG1927" s="1">
        <f t="shared" si="30"/>
        <v>0.12976190476190474</v>
      </c>
    </row>
    <row r="1928" spans="1:33">
      <c r="A1928">
        <v>73937</v>
      </c>
      <c r="B1928">
        <v>2</v>
      </c>
      <c r="C1928">
        <v>41</v>
      </c>
      <c r="D1928">
        <v>1</v>
      </c>
      <c r="E1928">
        <v>2</v>
      </c>
      <c r="G1928">
        <v>2</v>
      </c>
      <c r="H1928">
        <v>1</v>
      </c>
      <c r="I1928">
        <v>1</v>
      </c>
      <c r="J1928">
        <v>59</v>
      </c>
      <c r="K1928">
        <v>1.53</v>
      </c>
      <c r="L1928">
        <v>211</v>
      </c>
      <c r="M1928">
        <v>5.46</v>
      </c>
      <c r="N1928">
        <v>67</v>
      </c>
      <c r="O1928" s="1">
        <v>1.7374576271186442</v>
      </c>
      <c r="P1928" s="2">
        <v>67.609787897127362</v>
      </c>
      <c r="Q1928" s="1">
        <v>1.753270770891608</v>
      </c>
      <c r="R1928">
        <v>1</v>
      </c>
      <c r="S1928">
        <v>2</v>
      </c>
      <c r="U1928">
        <v>5</v>
      </c>
      <c r="V1928">
        <v>4</v>
      </c>
      <c r="W1928">
        <v>0</v>
      </c>
      <c r="AA1928">
        <v>0</v>
      </c>
      <c r="AB1928">
        <v>2</v>
      </c>
      <c r="AC1928">
        <v>0</v>
      </c>
      <c r="AD1928">
        <v>1</v>
      </c>
      <c r="AE1928">
        <v>2</v>
      </c>
      <c r="AG1928" s="1">
        <f t="shared" si="30"/>
        <v>0.20745762711864413</v>
      </c>
    </row>
    <row r="1929" spans="1:33">
      <c r="A1929">
        <v>73938</v>
      </c>
      <c r="B1929">
        <v>2</v>
      </c>
      <c r="C1929">
        <v>53</v>
      </c>
      <c r="D1929">
        <v>3</v>
      </c>
      <c r="E1929">
        <v>2</v>
      </c>
      <c r="G1929">
        <v>1</v>
      </c>
      <c r="H1929">
        <v>4</v>
      </c>
      <c r="I1929">
        <v>1</v>
      </c>
      <c r="J1929">
        <v>54</v>
      </c>
      <c r="K1929">
        <v>1.4</v>
      </c>
      <c r="L1929">
        <v>219</v>
      </c>
      <c r="M1929">
        <v>5.66</v>
      </c>
      <c r="N1929">
        <v>57</v>
      </c>
      <c r="O1929" s="1">
        <v>1.4777777777777776</v>
      </c>
      <c r="P1929" s="2">
        <v>50.121443759722297</v>
      </c>
      <c r="Q1929" s="1">
        <v>1.2994448382150223</v>
      </c>
      <c r="R1929">
        <v>2</v>
      </c>
      <c r="S1929">
        <v>2</v>
      </c>
      <c r="U1929">
        <v>15</v>
      </c>
      <c r="V1929">
        <v>3</v>
      </c>
      <c r="W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2</v>
      </c>
      <c r="AG1929" s="1">
        <f t="shared" si="30"/>
        <v>7.7777777777777724E-2</v>
      </c>
    </row>
    <row r="1930" spans="1:33">
      <c r="A1930">
        <v>73954</v>
      </c>
      <c r="B1930">
        <v>2</v>
      </c>
      <c r="C1930">
        <v>45</v>
      </c>
      <c r="D1930">
        <v>3</v>
      </c>
      <c r="E1930">
        <v>2</v>
      </c>
      <c r="G1930">
        <v>1</v>
      </c>
      <c r="H1930">
        <v>4</v>
      </c>
      <c r="I1930">
        <v>1</v>
      </c>
      <c r="J1930">
        <v>61</v>
      </c>
      <c r="K1930">
        <v>1.58</v>
      </c>
      <c r="L1930">
        <v>157</v>
      </c>
      <c r="M1930">
        <v>4.0599999999999996</v>
      </c>
      <c r="N1930">
        <v>70</v>
      </c>
      <c r="O1930" s="1">
        <v>1.8131147540983608</v>
      </c>
      <c r="P1930" s="2">
        <v>48.294472177804323</v>
      </c>
      <c r="Q1930" s="1">
        <v>1.2509060006709973</v>
      </c>
      <c r="R1930">
        <v>2</v>
      </c>
      <c r="S1930">
        <v>2</v>
      </c>
      <c r="U1930">
        <v>15</v>
      </c>
      <c r="V1930">
        <v>3</v>
      </c>
      <c r="W1930">
        <v>2</v>
      </c>
      <c r="X1930">
        <v>3</v>
      </c>
      <c r="Y1930">
        <v>3</v>
      </c>
      <c r="Z1930">
        <v>3</v>
      </c>
      <c r="AA1930">
        <v>5</v>
      </c>
      <c r="AB1930">
        <v>0</v>
      </c>
      <c r="AC1930">
        <v>0</v>
      </c>
      <c r="AD1930">
        <v>1</v>
      </c>
      <c r="AE1930">
        <v>1</v>
      </c>
      <c r="AF1930">
        <v>2</v>
      </c>
      <c r="AG1930" s="1">
        <f t="shared" si="30"/>
        <v>0.23311475409836069</v>
      </c>
    </row>
    <row r="1931" spans="1:33">
      <c r="A1931">
        <v>73955</v>
      </c>
      <c r="B1931">
        <v>2</v>
      </c>
      <c r="C1931">
        <v>31</v>
      </c>
      <c r="D1931">
        <v>4</v>
      </c>
      <c r="E1931">
        <v>2</v>
      </c>
      <c r="G1931">
        <v>1</v>
      </c>
      <c r="H1931">
        <v>5</v>
      </c>
      <c r="I1931">
        <v>1</v>
      </c>
      <c r="J1931">
        <v>57</v>
      </c>
      <c r="K1931">
        <v>1.47</v>
      </c>
      <c r="L1931">
        <v>196</v>
      </c>
      <c r="M1931">
        <v>5.07</v>
      </c>
      <c r="N1931">
        <v>56</v>
      </c>
      <c r="O1931" s="1">
        <v>1.4442105263157894</v>
      </c>
      <c r="P1931" s="2">
        <v>56.531192176185982</v>
      </c>
      <c r="Q1931" s="1">
        <v>1.4579096929647963</v>
      </c>
      <c r="R1931">
        <v>2</v>
      </c>
      <c r="U1931">
        <v>15</v>
      </c>
      <c r="V1931">
        <v>3</v>
      </c>
      <c r="W1931">
        <v>3</v>
      </c>
      <c r="X1931">
        <v>2</v>
      </c>
      <c r="Y1931">
        <v>2</v>
      </c>
      <c r="Z1931">
        <v>2</v>
      </c>
      <c r="AA1931">
        <v>4</v>
      </c>
      <c r="AB1931">
        <v>1</v>
      </c>
      <c r="AC1931">
        <v>2</v>
      </c>
      <c r="AD1931">
        <v>1</v>
      </c>
      <c r="AE1931">
        <v>1</v>
      </c>
      <c r="AF1931">
        <v>2</v>
      </c>
      <c r="AG1931" s="1">
        <f t="shared" si="30"/>
        <v>-2.5789473684210584E-2</v>
      </c>
    </row>
    <row r="1932" spans="1:33">
      <c r="A1932">
        <v>73957</v>
      </c>
      <c r="B1932">
        <v>2</v>
      </c>
      <c r="C1932">
        <v>26</v>
      </c>
      <c r="D1932">
        <v>6</v>
      </c>
      <c r="E1932">
        <v>2</v>
      </c>
      <c r="G1932">
        <v>2</v>
      </c>
      <c r="H1932">
        <v>3</v>
      </c>
      <c r="I1932">
        <v>1</v>
      </c>
      <c r="J1932">
        <v>50</v>
      </c>
      <c r="K1932">
        <v>1.29</v>
      </c>
      <c r="L1932">
        <v>121</v>
      </c>
      <c r="M1932">
        <v>3.13</v>
      </c>
      <c r="N1932">
        <v>53</v>
      </c>
      <c r="O1932" s="1">
        <v>1.3674000000000002</v>
      </c>
      <c r="P1932" s="2">
        <v>55.059518095984487</v>
      </c>
      <c r="Q1932" s="1">
        <v>1.4205355668763997</v>
      </c>
      <c r="R1932">
        <v>1</v>
      </c>
      <c r="U1932">
        <v>15</v>
      </c>
      <c r="V1932">
        <v>3</v>
      </c>
      <c r="W1932">
        <v>1</v>
      </c>
      <c r="X1932">
        <v>3</v>
      </c>
      <c r="Y1932">
        <v>3</v>
      </c>
      <c r="Z1932">
        <v>3</v>
      </c>
      <c r="AA1932">
        <v>0</v>
      </c>
      <c r="AB1932">
        <v>1</v>
      </c>
      <c r="AC1932">
        <v>0</v>
      </c>
      <c r="AD1932">
        <v>1</v>
      </c>
      <c r="AE1932">
        <v>1</v>
      </c>
      <c r="AF1932">
        <v>1</v>
      </c>
      <c r="AG1932" s="1">
        <f t="shared" si="30"/>
        <v>7.7400000000000135E-2</v>
      </c>
    </row>
    <row r="1933" spans="1:33">
      <c r="A1933">
        <v>73975</v>
      </c>
      <c r="B1933">
        <v>2</v>
      </c>
      <c r="C1933">
        <v>64</v>
      </c>
      <c r="D1933">
        <v>3</v>
      </c>
      <c r="E1933">
        <v>2</v>
      </c>
      <c r="G1933">
        <v>1</v>
      </c>
      <c r="H1933">
        <v>4</v>
      </c>
      <c r="I1933">
        <v>2</v>
      </c>
      <c r="J1933">
        <v>22</v>
      </c>
      <c r="K1933">
        <v>0.56999999999999995</v>
      </c>
      <c r="L1933">
        <v>161</v>
      </c>
      <c r="M1933">
        <v>4.16</v>
      </c>
      <c r="N1933">
        <v>26</v>
      </c>
      <c r="O1933" s="1">
        <v>0.67363636363636359</v>
      </c>
      <c r="P1933" s="2">
        <v>14.582620990271057</v>
      </c>
      <c r="Q1933" s="1">
        <v>0.37782245292975003</v>
      </c>
      <c r="R1933">
        <v>2</v>
      </c>
      <c r="S1933">
        <v>2</v>
      </c>
      <c r="U1933">
        <v>4</v>
      </c>
      <c r="V1933">
        <v>3</v>
      </c>
      <c r="W1933">
        <v>0</v>
      </c>
      <c r="AA1933">
        <v>0</v>
      </c>
      <c r="AB1933">
        <v>17</v>
      </c>
      <c r="AC1933">
        <v>10</v>
      </c>
      <c r="AD1933">
        <v>1</v>
      </c>
      <c r="AE1933">
        <v>1</v>
      </c>
      <c r="AF1933">
        <v>2</v>
      </c>
      <c r="AG1933" s="1">
        <f t="shared" si="30"/>
        <v>0.10363636363636364</v>
      </c>
    </row>
    <row r="1934" spans="1:33">
      <c r="A1934">
        <v>73979</v>
      </c>
      <c r="B1934">
        <v>2</v>
      </c>
      <c r="C1934">
        <v>61</v>
      </c>
      <c r="D1934">
        <v>3</v>
      </c>
      <c r="E1934">
        <v>2</v>
      </c>
      <c r="G1934">
        <v>1</v>
      </c>
      <c r="H1934">
        <v>3</v>
      </c>
      <c r="I1934">
        <v>1</v>
      </c>
      <c r="J1934">
        <v>106</v>
      </c>
      <c r="K1934">
        <v>2.74</v>
      </c>
      <c r="L1934">
        <v>224</v>
      </c>
      <c r="M1934">
        <v>5.79</v>
      </c>
      <c r="N1934">
        <v>113</v>
      </c>
      <c r="O1934" s="1">
        <v>2.9209433962264151</v>
      </c>
      <c r="P1934" s="2">
        <v>111.29705373359046</v>
      </c>
      <c r="Q1934" s="1">
        <v>2.8769238417928102</v>
      </c>
      <c r="R1934">
        <v>2</v>
      </c>
      <c r="S1934">
        <v>2</v>
      </c>
      <c r="U1934">
        <v>15</v>
      </c>
      <c r="V1934">
        <v>2</v>
      </c>
      <c r="W1934">
        <v>1</v>
      </c>
      <c r="X1934">
        <v>3</v>
      </c>
      <c r="Y1934">
        <v>3</v>
      </c>
      <c r="Z1934">
        <v>2</v>
      </c>
      <c r="AA1934">
        <v>1</v>
      </c>
      <c r="AB1934">
        <v>0</v>
      </c>
      <c r="AC1934">
        <v>1</v>
      </c>
      <c r="AD1934">
        <v>1</v>
      </c>
      <c r="AE1934">
        <v>1</v>
      </c>
      <c r="AF1934">
        <v>2</v>
      </c>
      <c r="AG1934" s="1">
        <f t="shared" si="30"/>
        <v>0.18094339622641487</v>
      </c>
    </row>
    <row r="1935" spans="1:33">
      <c r="A1935">
        <v>73981</v>
      </c>
      <c r="B1935">
        <v>2</v>
      </c>
      <c r="C1935">
        <v>36</v>
      </c>
      <c r="D1935">
        <v>6</v>
      </c>
      <c r="E1935">
        <v>2</v>
      </c>
      <c r="G1935">
        <v>2</v>
      </c>
      <c r="H1935">
        <v>3</v>
      </c>
      <c r="I1935">
        <v>5</v>
      </c>
      <c r="J1935">
        <v>70</v>
      </c>
      <c r="K1935">
        <v>1.81</v>
      </c>
      <c r="L1935">
        <v>193</v>
      </c>
      <c r="M1935">
        <v>4.99</v>
      </c>
      <c r="N1935">
        <v>67</v>
      </c>
      <c r="O1935" s="1">
        <v>1.7324285714285717</v>
      </c>
      <c r="P1935" s="2">
        <v>62.360242325681696</v>
      </c>
      <c r="Q1935" s="1">
        <v>1.6124576944211984</v>
      </c>
      <c r="R1935">
        <v>2</v>
      </c>
      <c r="U1935">
        <v>7</v>
      </c>
      <c r="V1935">
        <v>4</v>
      </c>
      <c r="W1935">
        <v>2</v>
      </c>
      <c r="AB1935">
        <v>4</v>
      </c>
      <c r="AC1935">
        <v>3</v>
      </c>
      <c r="AD1935">
        <v>1</v>
      </c>
      <c r="AE1935">
        <v>2</v>
      </c>
      <c r="AG1935" s="1">
        <f t="shared" si="30"/>
        <v>-7.7571428571428402E-2</v>
      </c>
    </row>
    <row r="1936" spans="1:33">
      <c r="A1936">
        <v>73985</v>
      </c>
      <c r="B1936">
        <v>2</v>
      </c>
      <c r="C1936">
        <v>43</v>
      </c>
      <c r="D1936">
        <v>2</v>
      </c>
      <c r="E1936">
        <v>2</v>
      </c>
      <c r="G1936">
        <v>2</v>
      </c>
      <c r="H1936">
        <v>2</v>
      </c>
      <c r="I1936">
        <v>1</v>
      </c>
      <c r="J1936">
        <v>44</v>
      </c>
      <c r="K1936">
        <v>1.1399999999999999</v>
      </c>
      <c r="L1936">
        <v>134</v>
      </c>
      <c r="M1936">
        <v>3.47</v>
      </c>
      <c r="N1936">
        <v>41</v>
      </c>
      <c r="O1936" s="1">
        <v>1.0622727272727273</v>
      </c>
      <c r="P1936" s="2">
        <v>42.501972459968691</v>
      </c>
      <c r="Q1936" s="1">
        <v>1.101187468281007</v>
      </c>
      <c r="R1936">
        <v>1</v>
      </c>
      <c r="S1936">
        <v>2</v>
      </c>
      <c r="U1936">
        <v>9</v>
      </c>
      <c r="V1936">
        <v>3</v>
      </c>
      <c r="W1936">
        <v>0</v>
      </c>
      <c r="AA1936">
        <v>1</v>
      </c>
      <c r="AB1936">
        <v>0</v>
      </c>
      <c r="AC1936">
        <v>120</v>
      </c>
      <c r="AD1936">
        <v>1</v>
      </c>
      <c r="AE1936">
        <v>1</v>
      </c>
      <c r="AF1936">
        <v>2</v>
      </c>
      <c r="AG1936" s="1">
        <f t="shared" si="30"/>
        <v>-7.7727272727272645E-2</v>
      </c>
    </row>
    <row r="1937" spans="1:33">
      <c r="A1937">
        <v>73990</v>
      </c>
      <c r="B1937">
        <v>2</v>
      </c>
      <c r="C1937">
        <v>50</v>
      </c>
      <c r="D1937">
        <v>6</v>
      </c>
      <c r="E1937">
        <v>2</v>
      </c>
      <c r="G1937">
        <v>2</v>
      </c>
      <c r="H1937">
        <v>5</v>
      </c>
      <c r="I1937">
        <v>1</v>
      </c>
      <c r="J1937">
        <v>77</v>
      </c>
      <c r="K1937">
        <v>1.99</v>
      </c>
      <c r="L1937">
        <v>184</v>
      </c>
      <c r="M1937">
        <v>4.76</v>
      </c>
      <c r="N1937">
        <v>82</v>
      </c>
      <c r="O1937" s="1">
        <v>2.1192207792207793</v>
      </c>
      <c r="P1937" s="2">
        <v>86.521812033648814</v>
      </c>
      <c r="Q1937" s="1">
        <v>2.2360831941163783</v>
      </c>
      <c r="R1937">
        <v>1</v>
      </c>
      <c r="S1937">
        <v>2</v>
      </c>
      <c r="U1937">
        <v>15</v>
      </c>
      <c r="V1937">
        <v>3</v>
      </c>
      <c r="W1937">
        <v>0</v>
      </c>
      <c r="AA1937">
        <v>1</v>
      </c>
      <c r="AB1937">
        <v>0</v>
      </c>
      <c r="AC1937">
        <v>0</v>
      </c>
      <c r="AD1937">
        <v>1</v>
      </c>
      <c r="AE1937">
        <v>1</v>
      </c>
      <c r="AF1937">
        <v>2</v>
      </c>
      <c r="AG1937" s="1">
        <f t="shared" si="30"/>
        <v>0.12922077922077935</v>
      </c>
    </row>
    <row r="1938" spans="1:33">
      <c r="A1938">
        <v>73995</v>
      </c>
      <c r="B1938">
        <v>2</v>
      </c>
      <c r="C1938">
        <v>40</v>
      </c>
      <c r="D1938">
        <v>6</v>
      </c>
      <c r="E1938">
        <v>2</v>
      </c>
      <c r="G1938">
        <v>2</v>
      </c>
      <c r="H1938">
        <v>5</v>
      </c>
      <c r="I1938">
        <v>2</v>
      </c>
      <c r="J1938">
        <v>68</v>
      </c>
      <c r="K1938">
        <v>1.76</v>
      </c>
      <c r="L1938">
        <v>154</v>
      </c>
      <c r="M1938">
        <v>3.98</v>
      </c>
      <c r="N1938">
        <v>67</v>
      </c>
      <c r="O1938" s="1">
        <v>1.7341176470588235</v>
      </c>
      <c r="P1938" s="2">
        <v>68.051260141203073</v>
      </c>
      <c r="Q1938" s="1">
        <v>1.7613267330664324</v>
      </c>
      <c r="R1938">
        <v>1</v>
      </c>
      <c r="S1938">
        <v>2</v>
      </c>
      <c r="U1938">
        <v>9</v>
      </c>
      <c r="V1938">
        <v>2</v>
      </c>
      <c r="W1938">
        <v>1</v>
      </c>
      <c r="X1938">
        <v>3</v>
      </c>
      <c r="Y1938">
        <v>2</v>
      </c>
      <c r="Z1938">
        <v>2</v>
      </c>
      <c r="AA1938">
        <v>1</v>
      </c>
      <c r="AB1938">
        <v>2</v>
      </c>
      <c r="AC1938">
        <v>2</v>
      </c>
      <c r="AD1938">
        <v>1</v>
      </c>
      <c r="AE1938">
        <v>1</v>
      </c>
      <c r="AF1938">
        <v>2</v>
      </c>
      <c r="AG1938" s="1">
        <f t="shared" si="30"/>
        <v>-2.5882352941176467E-2</v>
      </c>
    </row>
    <row r="1939" spans="1:33">
      <c r="A1939">
        <v>73998</v>
      </c>
      <c r="B1939">
        <v>2</v>
      </c>
      <c r="C1939">
        <v>32</v>
      </c>
      <c r="D1939">
        <v>4</v>
      </c>
      <c r="E1939">
        <v>2</v>
      </c>
      <c r="G1939">
        <v>1</v>
      </c>
      <c r="H1939">
        <v>4</v>
      </c>
      <c r="I1939">
        <v>5</v>
      </c>
      <c r="J1939">
        <v>55</v>
      </c>
      <c r="K1939">
        <v>1.42</v>
      </c>
      <c r="L1939">
        <v>134</v>
      </c>
      <c r="M1939">
        <v>3.47</v>
      </c>
      <c r="N1939">
        <v>52</v>
      </c>
      <c r="O1939" s="1">
        <v>1.3425454545454547</v>
      </c>
      <c r="P1939" s="2">
        <v>63.066419741938326</v>
      </c>
      <c r="Q1939" s="1">
        <v>1.6282602915191351</v>
      </c>
      <c r="R1939">
        <v>2</v>
      </c>
      <c r="U1939">
        <v>7</v>
      </c>
      <c r="V1939">
        <v>3</v>
      </c>
      <c r="W1939">
        <v>0</v>
      </c>
      <c r="AA1939">
        <v>3</v>
      </c>
      <c r="AB1939">
        <v>0</v>
      </c>
      <c r="AC1939">
        <v>2</v>
      </c>
      <c r="AD1939">
        <v>1</v>
      </c>
      <c r="AE1939">
        <v>1</v>
      </c>
      <c r="AF1939">
        <v>2</v>
      </c>
      <c r="AG1939" s="1">
        <f t="shared" si="30"/>
        <v>-7.7454545454545221E-2</v>
      </c>
    </row>
    <row r="1940" spans="1:33">
      <c r="A1940">
        <v>74003</v>
      </c>
      <c r="B1940">
        <v>2</v>
      </c>
      <c r="C1940">
        <v>68</v>
      </c>
      <c r="D1940">
        <v>4</v>
      </c>
      <c r="E1940">
        <v>2</v>
      </c>
      <c r="G1940">
        <v>1</v>
      </c>
      <c r="H1940">
        <v>3</v>
      </c>
      <c r="I1940">
        <v>4</v>
      </c>
      <c r="J1940">
        <v>53</v>
      </c>
      <c r="K1940">
        <v>1.37</v>
      </c>
      <c r="L1940">
        <v>201</v>
      </c>
      <c r="M1940">
        <v>5.2</v>
      </c>
      <c r="N1940">
        <v>60</v>
      </c>
      <c r="O1940" s="1">
        <v>1.5509433962264152</v>
      </c>
      <c r="P1940" s="2">
        <v>52.913761214010677</v>
      </c>
      <c r="Q1940" s="1">
        <v>1.3677708087395215</v>
      </c>
      <c r="R1940">
        <v>1</v>
      </c>
      <c r="S1940">
        <v>2</v>
      </c>
      <c r="U1940">
        <v>4</v>
      </c>
      <c r="V1940">
        <v>2</v>
      </c>
      <c r="W1940">
        <v>3</v>
      </c>
      <c r="AB1940">
        <v>4</v>
      </c>
      <c r="AC1940">
        <v>1</v>
      </c>
      <c r="AD1940">
        <v>1</v>
      </c>
      <c r="AE1940">
        <v>1</v>
      </c>
      <c r="AF1940">
        <v>2</v>
      </c>
      <c r="AG1940" s="1">
        <f t="shared" si="30"/>
        <v>0.18094339622641509</v>
      </c>
    </row>
    <row r="1941" spans="1:33">
      <c r="A1941">
        <v>74004</v>
      </c>
      <c r="B1941">
        <v>2</v>
      </c>
      <c r="C1941">
        <v>31</v>
      </c>
      <c r="D1941">
        <v>4</v>
      </c>
      <c r="E1941">
        <v>2</v>
      </c>
      <c r="G1941">
        <v>1</v>
      </c>
      <c r="H1941">
        <v>5</v>
      </c>
      <c r="I1941">
        <v>1</v>
      </c>
      <c r="J1941">
        <v>42</v>
      </c>
      <c r="K1941">
        <v>1.0900000000000001</v>
      </c>
      <c r="L1941">
        <v>194</v>
      </c>
      <c r="M1941">
        <v>5.0199999999999996</v>
      </c>
      <c r="N1941">
        <v>41</v>
      </c>
      <c r="O1941" s="1">
        <v>1.0640476190476191</v>
      </c>
      <c r="P1941" s="2">
        <v>49.719564830240756</v>
      </c>
      <c r="Q1941" s="1">
        <v>1.2903410872610102</v>
      </c>
      <c r="R1941">
        <v>2</v>
      </c>
      <c r="U1941">
        <v>9</v>
      </c>
      <c r="V1941">
        <v>3</v>
      </c>
      <c r="W1941">
        <v>1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2</v>
      </c>
      <c r="AG1941" s="1">
        <f t="shared" si="30"/>
        <v>-2.5952380952380949E-2</v>
      </c>
    </row>
    <row r="1942" spans="1:33">
      <c r="A1942">
        <v>74006</v>
      </c>
      <c r="B1942">
        <v>2</v>
      </c>
      <c r="C1942">
        <v>34</v>
      </c>
      <c r="D1942">
        <v>4</v>
      </c>
      <c r="E1942">
        <v>2</v>
      </c>
      <c r="G1942">
        <v>1</v>
      </c>
      <c r="H1942">
        <v>2</v>
      </c>
      <c r="I1942">
        <v>3</v>
      </c>
      <c r="J1942">
        <v>40</v>
      </c>
      <c r="K1942">
        <v>1.03</v>
      </c>
      <c r="L1942">
        <v>135</v>
      </c>
      <c r="M1942">
        <v>3.49</v>
      </c>
      <c r="N1942">
        <v>44</v>
      </c>
      <c r="O1942" s="1">
        <v>1.133</v>
      </c>
      <c r="P1942" s="2">
        <v>40.913695093458365</v>
      </c>
      <c r="Q1942" s="1">
        <v>1.0535276486565528</v>
      </c>
      <c r="R1942">
        <v>2</v>
      </c>
      <c r="U1942">
        <v>6</v>
      </c>
      <c r="V1942">
        <v>3</v>
      </c>
      <c r="W1942">
        <v>2</v>
      </c>
      <c r="X1942">
        <v>3</v>
      </c>
      <c r="Y1942">
        <v>3</v>
      </c>
      <c r="Z1942">
        <v>2</v>
      </c>
      <c r="AA1942">
        <v>3</v>
      </c>
      <c r="AB1942">
        <v>0</v>
      </c>
      <c r="AC1942">
        <v>0</v>
      </c>
      <c r="AD1942">
        <v>1</v>
      </c>
      <c r="AE1942">
        <v>2</v>
      </c>
      <c r="AG1942" s="1">
        <f t="shared" si="30"/>
        <v>0.10299999999999998</v>
      </c>
    </row>
    <row r="1943" spans="1:33">
      <c r="A1943">
        <v>74007</v>
      </c>
      <c r="B1943">
        <v>2</v>
      </c>
      <c r="C1943">
        <v>71</v>
      </c>
      <c r="D1943">
        <v>3</v>
      </c>
      <c r="E1943">
        <v>2</v>
      </c>
      <c r="G1943">
        <v>1</v>
      </c>
      <c r="H1943">
        <v>4</v>
      </c>
      <c r="I1943">
        <v>1</v>
      </c>
      <c r="J1943">
        <v>109</v>
      </c>
      <c r="K1943">
        <v>2.82</v>
      </c>
      <c r="L1943">
        <v>249</v>
      </c>
      <c r="M1943">
        <v>6.44</v>
      </c>
      <c r="N1943">
        <v>115</v>
      </c>
      <c r="O1943" s="1">
        <v>2.9752293577981646</v>
      </c>
      <c r="P1943" s="2">
        <v>107.22100902064527</v>
      </c>
      <c r="Q1943" s="1">
        <v>2.7739747287910057</v>
      </c>
      <c r="R1943">
        <v>2</v>
      </c>
      <c r="S1943">
        <v>2</v>
      </c>
      <c r="U1943">
        <v>7</v>
      </c>
      <c r="V1943">
        <v>2</v>
      </c>
      <c r="W1943">
        <v>1</v>
      </c>
      <c r="X1943">
        <v>3</v>
      </c>
      <c r="Y1943">
        <v>3</v>
      </c>
      <c r="Z1943">
        <v>1</v>
      </c>
      <c r="AA1943">
        <v>0</v>
      </c>
      <c r="AB1943">
        <v>2</v>
      </c>
      <c r="AC1943">
        <v>2</v>
      </c>
      <c r="AD1943">
        <v>1</v>
      </c>
      <c r="AE1943">
        <v>1</v>
      </c>
      <c r="AF1943">
        <v>2</v>
      </c>
      <c r="AG1943" s="1">
        <f t="shared" si="30"/>
        <v>0.15522935779816471</v>
      </c>
    </row>
    <row r="1944" spans="1:33">
      <c r="A1944">
        <v>74008</v>
      </c>
      <c r="B1944">
        <v>2</v>
      </c>
      <c r="C1944">
        <v>49</v>
      </c>
      <c r="D1944">
        <v>3</v>
      </c>
      <c r="E1944">
        <v>2</v>
      </c>
      <c r="G1944">
        <v>1</v>
      </c>
      <c r="H1944">
        <v>4</v>
      </c>
      <c r="I1944">
        <v>1</v>
      </c>
      <c r="J1944">
        <v>73</v>
      </c>
      <c r="K1944">
        <v>1.89</v>
      </c>
      <c r="L1944">
        <v>267</v>
      </c>
      <c r="M1944">
        <v>6.9</v>
      </c>
      <c r="N1944">
        <v>67</v>
      </c>
      <c r="O1944" s="1">
        <v>1.7346575342465753</v>
      </c>
      <c r="P1944" s="2">
        <v>68.586441744006777</v>
      </c>
      <c r="Q1944" s="1">
        <v>1.7757311629612713</v>
      </c>
      <c r="R1944">
        <v>2</v>
      </c>
      <c r="S1944">
        <v>2</v>
      </c>
      <c r="U1944">
        <v>8</v>
      </c>
      <c r="V1944">
        <v>3</v>
      </c>
      <c r="W1944">
        <v>3</v>
      </c>
      <c r="X1944">
        <v>3</v>
      </c>
      <c r="Y1944">
        <v>3</v>
      </c>
      <c r="Z1944">
        <v>3</v>
      </c>
      <c r="AA1944">
        <v>0</v>
      </c>
      <c r="AB1944">
        <v>0</v>
      </c>
      <c r="AC1944">
        <v>0</v>
      </c>
      <c r="AD1944">
        <v>1</v>
      </c>
      <c r="AE1944">
        <v>1</v>
      </c>
      <c r="AF1944">
        <v>2</v>
      </c>
      <c r="AG1944" s="1">
        <f t="shared" si="30"/>
        <v>-0.15534246575342459</v>
      </c>
    </row>
    <row r="1945" spans="1:33">
      <c r="A1945">
        <v>74012</v>
      </c>
      <c r="B1945">
        <v>2</v>
      </c>
      <c r="C1945">
        <v>68</v>
      </c>
      <c r="D1945">
        <v>1</v>
      </c>
      <c r="E1945">
        <v>2</v>
      </c>
      <c r="G1945">
        <v>2</v>
      </c>
      <c r="H1945">
        <v>1</v>
      </c>
      <c r="I1945">
        <v>2</v>
      </c>
      <c r="J1945">
        <v>45</v>
      </c>
      <c r="K1945">
        <v>1.1599999999999999</v>
      </c>
      <c r="L1945">
        <v>186</v>
      </c>
      <c r="M1945">
        <v>4.8099999999999996</v>
      </c>
      <c r="N1945">
        <v>40</v>
      </c>
      <c r="O1945" s="1">
        <v>1.0311111111111111</v>
      </c>
      <c r="P1945" s="2">
        <v>46.030695320696786</v>
      </c>
      <c r="Q1945" s="1">
        <v>1.1865690349335172</v>
      </c>
      <c r="R1945">
        <v>1</v>
      </c>
      <c r="S1945">
        <v>2</v>
      </c>
      <c r="U1945">
        <v>7</v>
      </c>
      <c r="V1945">
        <v>3</v>
      </c>
      <c r="W1945">
        <v>1</v>
      </c>
      <c r="AB1945">
        <v>0</v>
      </c>
      <c r="AC1945">
        <v>0</v>
      </c>
      <c r="AD1945">
        <v>1</v>
      </c>
      <c r="AE1945">
        <v>2</v>
      </c>
      <c r="AG1945" s="1">
        <f t="shared" si="30"/>
        <v>-0.12888888888888883</v>
      </c>
    </row>
    <row r="1946" spans="1:33">
      <c r="A1946">
        <v>74013</v>
      </c>
      <c r="B1946">
        <v>2</v>
      </c>
      <c r="C1946">
        <v>56</v>
      </c>
      <c r="D1946">
        <v>3</v>
      </c>
      <c r="E1946">
        <v>2</v>
      </c>
      <c r="G1946">
        <v>1</v>
      </c>
      <c r="H1946">
        <v>4</v>
      </c>
      <c r="I1946">
        <v>1</v>
      </c>
      <c r="J1946">
        <v>86</v>
      </c>
      <c r="K1946">
        <v>2.2200000000000002</v>
      </c>
      <c r="L1946">
        <v>180</v>
      </c>
      <c r="M1946">
        <v>4.6500000000000004</v>
      </c>
      <c r="N1946">
        <v>85</v>
      </c>
      <c r="O1946" s="1">
        <v>2.1941860465116281</v>
      </c>
      <c r="P1946" s="2">
        <v>86.83890063315323</v>
      </c>
      <c r="Q1946" s="1">
        <v>2.2416553419255836</v>
      </c>
      <c r="R1946">
        <v>2</v>
      </c>
      <c r="S1946">
        <v>2</v>
      </c>
      <c r="U1946">
        <v>15</v>
      </c>
      <c r="V1946">
        <v>2</v>
      </c>
      <c r="W1946">
        <v>2</v>
      </c>
      <c r="X1946">
        <v>3</v>
      </c>
      <c r="Y1946">
        <v>3</v>
      </c>
      <c r="Z1946">
        <v>2</v>
      </c>
      <c r="AA1946">
        <v>1</v>
      </c>
      <c r="AB1946">
        <v>8</v>
      </c>
      <c r="AC1946">
        <v>0</v>
      </c>
      <c r="AD1946">
        <v>1</v>
      </c>
      <c r="AE1946">
        <v>1</v>
      </c>
      <c r="AF1946">
        <v>2</v>
      </c>
      <c r="AG1946" s="1">
        <f t="shared" si="30"/>
        <v>-2.5813953488372121E-2</v>
      </c>
    </row>
    <row r="1947" spans="1:33">
      <c r="A1947">
        <v>74022</v>
      </c>
      <c r="B1947">
        <v>2</v>
      </c>
      <c r="C1947">
        <v>66</v>
      </c>
      <c r="D1947">
        <v>1</v>
      </c>
      <c r="E1947">
        <v>2</v>
      </c>
      <c r="G1947">
        <v>2</v>
      </c>
      <c r="H1947">
        <v>1</v>
      </c>
      <c r="I1947">
        <v>2</v>
      </c>
      <c r="J1947">
        <v>46</v>
      </c>
      <c r="K1947">
        <v>1.19</v>
      </c>
      <c r="L1947">
        <v>180</v>
      </c>
      <c r="M1947">
        <v>4.6500000000000004</v>
      </c>
      <c r="N1947">
        <v>46</v>
      </c>
      <c r="O1947" s="1">
        <v>1.19</v>
      </c>
      <c r="P1947" s="2">
        <v>47.959527921421753</v>
      </c>
      <c r="Q1947" s="1">
        <v>1.2406921353585192</v>
      </c>
      <c r="R1947">
        <v>1</v>
      </c>
      <c r="S1947">
        <v>1</v>
      </c>
      <c r="T1947">
        <v>2</v>
      </c>
      <c r="U1947">
        <v>3</v>
      </c>
      <c r="V1947">
        <v>5</v>
      </c>
      <c r="W1947">
        <v>3</v>
      </c>
      <c r="X1947">
        <v>3</v>
      </c>
      <c r="Y1947">
        <v>3</v>
      </c>
      <c r="Z1947">
        <v>2</v>
      </c>
      <c r="AA1947">
        <v>0</v>
      </c>
      <c r="AB1947">
        <v>0</v>
      </c>
      <c r="AC1947">
        <v>0</v>
      </c>
      <c r="AD1947">
        <v>2</v>
      </c>
      <c r="AE1947">
        <v>1</v>
      </c>
      <c r="AF1947">
        <v>2</v>
      </c>
      <c r="AG1947" s="1">
        <f t="shared" si="30"/>
        <v>0</v>
      </c>
    </row>
    <row r="1948" spans="1:33">
      <c r="A1948">
        <v>74028</v>
      </c>
      <c r="B1948">
        <v>2</v>
      </c>
      <c r="C1948">
        <v>57</v>
      </c>
      <c r="D1948">
        <v>4</v>
      </c>
      <c r="E1948">
        <v>2</v>
      </c>
      <c r="G1948">
        <v>1</v>
      </c>
      <c r="H1948">
        <v>2</v>
      </c>
      <c r="I1948">
        <v>1</v>
      </c>
      <c r="J1948">
        <v>45</v>
      </c>
      <c r="K1948">
        <v>1.1599999999999999</v>
      </c>
      <c r="L1948">
        <v>120</v>
      </c>
      <c r="M1948">
        <v>3.1</v>
      </c>
      <c r="N1948">
        <v>41</v>
      </c>
      <c r="O1948" s="1">
        <v>1.0568888888888888</v>
      </c>
      <c r="P1948" s="2">
        <v>49.850432671338694</v>
      </c>
      <c r="Q1948" s="1">
        <v>1.2850333755278418</v>
      </c>
      <c r="R1948">
        <v>2</v>
      </c>
      <c r="S1948">
        <v>2</v>
      </c>
      <c r="U1948">
        <v>6</v>
      </c>
      <c r="V1948">
        <v>3</v>
      </c>
      <c r="W1948">
        <v>2</v>
      </c>
      <c r="X1948">
        <v>4</v>
      </c>
      <c r="Y1948">
        <v>4</v>
      </c>
      <c r="Z1948">
        <v>4</v>
      </c>
      <c r="AB1948">
        <v>0</v>
      </c>
      <c r="AC1948">
        <v>0</v>
      </c>
      <c r="AD1948">
        <v>2</v>
      </c>
      <c r="AE1948">
        <v>2</v>
      </c>
      <c r="AG1948" s="1">
        <f t="shared" si="30"/>
        <v>-0.10311111111111115</v>
      </c>
    </row>
    <row r="1949" spans="1:33">
      <c r="A1949">
        <v>74032</v>
      </c>
      <c r="B1949">
        <v>2</v>
      </c>
      <c r="C1949">
        <v>47</v>
      </c>
      <c r="D1949">
        <v>3</v>
      </c>
      <c r="E1949">
        <v>2</v>
      </c>
      <c r="G1949">
        <v>1</v>
      </c>
      <c r="H1949">
        <v>5</v>
      </c>
      <c r="I1949">
        <v>1</v>
      </c>
      <c r="J1949">
        <v>59</v>
      </c>
      <c r="K1949">
        <v>1.53</v>
      </c>
      <c r="L1949">
        <v>188</v>
      </c>
      <c r="M1949">
        <v>4.8600000000000003</v>
      </c>
      <c r="N1949">
        <v>64</v>
      </c>
      <c r="O1949" s="1">
        <v>1.6596610169491526</v>
      </c>
      <c r="P1949" s="2">
        <v>52.997375995963601</v>
      </c>
      <c r="Q1949" s="1">
        <v>1.3743387334546493</v>
      </c>
      <c r="R1949">
        <v>2</v>
      </c>
      <c r="S1949">
        <v>2</v>
      </c>
      <c r="U1949">
        <v>15</v>
      </c>
      <c r="V1949">
        <v>3</v>
      </c>
      <c r="W1949">
        <v>2</v>
      </c>
      <c r="X1949">
        <v>3</v>
      </c>
      <c r="Y1949">
        <v>3</v>
      </c>
      <c r="Z1949">
        <v>3</v>
      </c>
      <c r="AA1949">
        <v>3</v>
      </c>
      <c r="AB1949">
        <v>1</v>
      </c>
      <c r="AC1949">
        <v>6</v>
      </c>
      <c r="AD1949">
        <v>1</v>
      </c>
      <c r="AE1949">
        <v>1</v>
      </c>
      <c r="AF1949">
        <v>2</v>
      </c>
      <c r="AG1949" s="1">
        <f t="shared" si="30"/>
        <v>0.12966101694915255</v>
      </c>
    </row>
    <row r="1950" spans="1:33">
      <c r="A1950">
        <v>74038</v>
      </c>
      <c r="B1950">
        <v>2</v>
      </c>
      <c r="C1950">
        <v>54</v>
      </c>
      <c r="D1950">
        <v>4</v>
      </c>
      <c r="E1950">
        <v>2</v>
      </c>
      <c r="G1950">
        <v>1</v>
      </c>
      <c r="H1950">
        <v>4</v>
      </c>
      <c r="I1950">
        <v>3</v>
      </c>
      <c r="J1950">
        <v>62</v>
      </c>
      <c r="K1950">
        <v>1.6</v>
      </c>
      <c r="L1950">
        <v>206</v>
      </c>
      <c r="M1950">
        <v>5.33</v>
      </c>
      <c r="N1950">
        <v>66</v>
      </c>
      <c r="O1950" s="1">
        <v>1.703225806451613</v>
      </c>
      <c r="P1950" s="2">
        <v>64.777600411279593</v>
      </c>
      <c r="Q1950" s="1">
        <v>1.6716800106136671</v>
      </c>
      <c r="R1950">
        <v>2</v>
      </c>
      <c r="S1950">
        <v>2</v>
      </c>
      <c r="U1950">
        <v>1</v>
      </c>
      <c r="V1950">
        <v>3</v>
      </c>
      <c r="W1950">
        <v>2</v>
      </c>
      <c r="X1950">
        <v>3</v>
      </c>
      <c r="Y1950">
        <v>3</v>
      </c>
      <c r="Z1950">
        <v>2</v>
      </c>
      <c r="AA1950">
        <v>2</v>
      </c>
      <c r="AB1950">
        <v>3</v>
      </c>
      <c r="AC1950">
        <v>0</v>
      </c>
      <c r="AD1950">
        <v>2</v>
      </c>
      <c r="AE1950">
        <v>2</v>
      </c>
      <c r="AG1950" s="1">
        <f t="shared" si="30"/>
        <v>0.10322580645161294</v>
      </c>
    </row>
    <row r="1951" spans="1:33">
      <c r="A1951">
        <v>74046</v>
      </c>
      <c r="B1951">
        <v>2</v>
      </c>
      <c r="C1951">
        <v>41</v>
      </c>
      <c r="D1951">
        <v>3</v>
      </c>
      <c r="E1951">
        <v>2</v>
      </c>
      <c r="G1951">
        <v>2</v>
      </c>
      <c r="H1951">
        <v>4</v>
      </c>
      <c r="I1951">
        <v>1</v>
      </c>
      <c r="J1951">
        <v>63</v>
      </c>
      <c r="K1951">
        <v>1.63</v>
      </c>
      <c r="L1951">
        <v>184</v>
      </c>
      <c r="M1951">
        <v>4.76</v>
      </c>
      <c r="N1951">
        <v>69</v>
      </c>
      <c r="O1951" s="1">
        <v>1.7852380952380953</v>
      </c>
      <c r="P1951" s="2">
        <v>66.216158845282735</v>
      </c>
      <c r="Q1951" s="1">
        <v>1.7132117288541404</v>
      </c>
      <c r="R1951">
        <v>1</v>
      </c>
      <c r="S1951">
        <v>2</v>
      </c>
      <c r="U1951">
        <v>15</v>
      </c>
      <c r="V1951">
        <v>3</v>
      </c>
      <c r="W1951">
        <v>0</v>
      </c>
      <c r="AA1951">
        <v>2</v>
      </c>
      <c r="AB1951">
        <v>4</v>
      </c>
      <c r="AC1951">
        <v>0</v>
      </c>
      <c r="AD1951">
        <v>1</v>
      </c>
      <c r="AE1951">
        <v>1</v>
      </c>
      <c r="AF1951">
        <v>2</v>
      </c>
      <c r="AG1951" s="1">
        <f t="shared" si="30"/>
        <v>0.1552380952380954</v>
      </c>
    </row>
    <row r="1952" spans="1:33">
      <c r="A1952">
        <v>74047</v>
      </c>
      <c r="B1952">
        <v>2</v>
      </c>
      <c r="C1952">
        <v>40</v>
      </c>
      <c r="D1952">
        <v>1</v>
      </c>
      <c r="E1952">
        <v>2</v>
      </c>
      <c r="G1952">
        <v>2</v>
      </c>
      <c r="H1952">
        <v>2</v>
      </c>
      <c r="I1952">
        <v>6</v>
      </c>
      <c r="J1952">
        <v>29</v>
      </c>
      <c r="K1952">
        <v>0.75</v>
      </c>
      <c r="L1952">
        <v>186</v>
      </c>
      <c r="M1952">
        <v>4.8099999999999996</v>
      </c>
      <c r="N1952">
        <v>26</v>
      </c>
      <c r="O1952" s="1">
        <v>0.67241379310344829</v>
      </c>
      <c r="P1952" s="2">
        <v>34.001431672244024</v>
      </c>
      <c r="Q1952" s="1">
        <v>0.87934737083389714</v>
      </c>
      <c r="R1952">
        <v>1</v>
      </c>
      <c r="S1952">
        <v>1</v>
      </c>
      <c r="T1952">
        <v>2</v>
      </c>
      <c r="U1952">
        <v>5</v>
      </c>
      <c r="V1952">
        <v>3</v>
      </c>
      <c r="W1952">
        <v>3</v>
      </c>
      <c r="X1952">
        <v>3</v>
      </c>
      <c r="Y1952">
        <v>3</v>
      </c>
      <c r="Z1952">
        <v>3</v>
      </c>
      <c r="AB1952">
        <v>0</v>
      </c>
      <c r="AC1952">
        <v>0</v>
      </c>
      <c r="AD1952">
        <v>1</v>
      </c>
      <c r="AE1952">
        <v>2</v>
      </c>
      <c r="AG1952" s="1">
        <f t="shared" si="30"/>
        <v>-7.7586206896551713E-2</v>
      </c>
    </row>
    <row r="1953" spans="1:33">
      <c r="A1953">
        <v>74049</v>
      </c>
      <c r="B1953">
        <v>2</v>
      </c>
      <c r="C1953">
        <v>62</v>
      </c>
      <c r="D1953">
        <v>4</v>
      </c>
      <c r="E1953">
        <v>2</v>
      </c>
      <c r="G1953">
        <v>2</v>
      </c>
      <c r="H1953">
        <v>5</v>
      </c>
      <c r="I1953">
        <v>3</v>
      </c>
      <c r="J1953">
        <v>82</v>
      </c>
      <c r="K1953">
        <v>2.12</v>
      </c>
      <c r="L1953">
        <v>248</v>
      </c>
      <c r="M1953">
        <v>6.41</v>
      </c>
      <c r="N1953">
        <v>76</v>
      </c>
      <c r="O1953" s="1">
        <v>1.9648780487804878</v>
      </c>
      <c r="P1953" s="2">
        <v>85.390921761159447</v>
      </c>
      <c r="Q1953" s="1">
        <v>2.2076677333372929</v>
      </c>
      <c r="R1953">
        <v>1</v>
      </c>
      <c r="S1953">
        <v>2</v>
      </c>
      <c r="U1953">
        <v>7</v>
      </c>
      <c r="V1953">
        <v>2</v>
      </c>
      <c r="W1953">
        <v>2</v>
      </c>
      <c r="X1953">
        <v>3</v>
      </c>
      <c r="Y1953">
        <v>3</v>
      </c>
      <c r="Z1953">
        <v>3</v>
      </c>
      <c r="AA1953">
        <v>5</v>
      </c>
      <c r="AB1953">
        <v>0</v>
      </c>
      <c r="AC1953">
        <v>0</v>
      </c>
      <c r="AD1953">
        <v>1</v>
      </c>
      <c r="AE1953">
        <v>1</v>
      </c>
      <c r="AF1953">
        <v>2</v>
      </c>
      <c r="AG1953" s="1">
        <f t="shared" si="30"/>
        <v>-0.15512195121951233</v>
      </c>
    </row>
    <row r="1954" spans="1:33">
      <c r="A1954">
        <v>74050</v>
      </c>
      <c r="B1954">
        <v>2</v>
      </c>
      <c r="C1954">
        <v>44</v>
      </c>
      <c r="D1954">
        <v>3</v>
      </c>
      <c r="E1954">
        <v>2</v>
      </c>
      <c r="G1954">
        <v>1</v>
      </c>
      <c r="H1954">
        <v>4</v>
      </c>
      <c r="I1954">
        <v>3</v>
      </c>
      <c r="J1954">
        <v>53</v>
      </c>
      <c r="K1954">
        <v>1.37</v>
      </c>
      <c r="L1954">
        <v>166</v>
      </c>
      <c r="M1954">
        <v>4.29</v>
      </c>
      <c r="N1954">
        <v>59</v>
      </c>
      <c r="O1954" s="1">
        <v>1.5250943396226417</v>
      </c>
      <c r="P1954" s="2">
        <v>46.126175483602879</v>
      </c>
      <c r="Q1954" s="1">
        <v>1.1923181209912443</v>
      </c>
      <c r="R1954">
        <v>2</v>
      </c>
      <c r="S1954">
        <v>2</v>
      </c>
      <c r="U1954">
        <v>6</v>
      </c>
      <c r="V1954">
        <v>1</v>
      </c>
      <c r="W1954">
        <v>3</v>
      </c>
      <c r="X1954">
        <v>3</v>
      </c>
      <c r="Y1954">
        <v>3</v>
      </c>
      <c r="Z1954">
        <v>3</v>
      </c>
      <c r="AA1954">
        <v>1</v>
      </c>
      <c r="AB1954">
        <v>0</v>
      </c>
      <c r="AC1954">
        <v>8</v>
      </c>
      <c r="AD1954">
        <v>1</v>
      </c>
      <c r="AE1954">
        <v>1</v>
      </c>
      <c r="AF1954">
        <v>2</v>
      </c>
      <c r="AG1954" s="1">
        <f t="shared" si="30"/>
        <v>0.15509433962264163</v>
      </c>
    </row>
    <row r="1955" spans="1:33">
      <c r="A1955">
        <v>74054</v>
      </c>
      <c r="B1955">
        <v>2</v>
      </c>
      <c r="C1955">
        <v>40</v>
      </c>
      <c r="D1955">
        <v>3</v>
      </c>
      <c r="E1955">
        <v>2</v>
      </c>
      <c r="G1955">
        <v>1</v>
      </c>
      <c r="H1955">
        <v>3</v>
      </c>
      <c r="I1955">
        <v>6</v>
      </c>
      <c r="J1955">
        <v>52</v>
      </c>
      <c r="K1955">
        <v>1.34</v>
      </c>
      <c r="L1955">
        <v>131</v>
      </c>
      <c r="M1955">
        <v>3.39</v>
      </c>
      <c r="N1955">
        <v>53</v>
      </c>
      <c r="O1955" s="1">
        <v>1.3657692307692311</v>
      </c>
      <c r="P1955" s="2">
        <v>51.802740009526495</v>
      </c>
      <c r="Q1955" s="1">
        <v>1.3349167617839521</v>
      </c>
      <c r="R1955">
        <v>2</v>
      </c>
      <c r="S1955">
        <v>2</v>
      </c>
      <c r="U1955">
        <v>10</v>
      </c>
      <c r="V1955">
        <v>3</v>
      </c>
      <c r="W1955">
        <v>3</v>
      </c>
      <c r="X1955">
        <v>3</v>
      </c>
      <c r="Y1955">
        <v>3</v>
      </c>
      <c r="Z1955">
        <v>3</v>
      </c>
      <c r="AA1955">
        <v>0</v>
      </c>
      <c r="AB1955">
        <v>0</v>
      </c>
      <c r="AC1955">
        <v>0</v>
      </c>
      <c r="AD1955">
        <v>1</v>
      </c>
      <c r="AE1955">
        <v>1</v>
      </c>
      <c r="AF1955">
        <v>2</v>
      </c>
      <c r="AG1955" s="1">
        <f t="shared" si="30"/>
        <v>2.5769230769230989E-2</v>
      </c>
    </row>
    <row r="1956" spans="1:33">
      <c r="A1956">
        <v>74057</v>
      </c>
      <c r="B1956">
        <v>2</v>
      </c>
      <c r="C1956">
        <v>63</v>
      </c>
      <c r="D1956">
        <v>4</v>
      </c>
      <c r="E1956">
        <v>2</v>
      </c>
      <c r="G1956">
        <v>1</v>
      </c>
      <c r="H1956">
        <v>5</v>
      </c>
      <c r="I1956">
        <v>1</v>
      </c>
      <c r="J1956">
        <v>43</v>
      </c>
      <c r="K1956">
        <v>1.1100000000000001</v>
      </c>
      <c r="L1956">
        <v>200</v>
      </c>
      <c r="M1956">
        <v>5.17</v>
      </c>
      <c r="N1956">
        <v>37</v>
      </c>
      <c r="O1956" s="1">
        <v>0.95511627906976748</v>
      </c>
      <c r="P1956" s="2">
        <v>44.21790349682486</v>
      </c>
      <c r="Q1956" s="1">
        <v>1.1414389042203628</v>
      </c>
      <c r="R1956">
        <v>2</v>
      </c>
      <c r="S1956">
        <v>1</v>
      </c>
      <c r="T1956">
        <v>2</v>
      </c>
      <c r="U1956">
        <v>6</v>
      </c>
      <c r="V1956">
        <v>4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10</v>
      </c>
      <c r="AC1956">
        <v>1</v>
      </c>
      <c r="AD1956">
        <v>2</v>
      </c>
      <c r="AE1956">
        <v>1</v>
      </c>
      <c r="AF1956">
        <v>2</v>
      </c>
      <c r="AG1956" s="1">
        <f t="shared" si="30"/>
        <v>-0.15488372093023262</v>
      </c>
    </row>
    <row r="1957" spans="1:33">
      <c r="A1957">
        <v>74058</v>
      </c>
      <c r="B1957">
        <v>2</v>
      </c>
      <c r="C1957">
        <v>60</v>
      </c>
      <c r="D1957">
        <v>4</v>
      </c>
      <c r="E1957">
        <v>2</v>
      </c>
      <c r="G1957">
        <v>1</v>
      </c>
      <c r="H1957">
        <v>2</v>
      </c>
      <c r="I1957">
        <v>3</v>
      </c>
      <c r="J1957">
        <v>40</v>
      </c>
      <c r="K1957">
        <v>1.03</v>
      </c>
      <c r="L1957">
        <v>209</v>
      </c>
      <c r="M1957">
        <v>5.4</v>
      </c>
      <c r="N1957">
        <v>48</v>
      </c>
      <c r="O1957" s="1">
        <v>1.236</v>
      </c>
      <c r="P1957" s="2">
        <v>34.566240524983833</v>
      </c>
      <c r="Q1957" s="1">
        <v>0.89008069351833363</v>
      </c>
      <c r="R1957">
        <v>1</v>
      </c>
      <c r="S1957">
        <v>2</v>
      </c>
      <c r="U1957">
        <v>6</v>
      </c>
      <c r="V1957">
        <v>3</v>
      </c>
      <c r="W1957">
        <v>0</v>
      </c>
      <c r="X1957">
        <v>3</v>
      </c>
      <c r="Y1957">
        <v>3</v>
      </c>
      <c r="Z1957">
        <v>3</v>
      </c>
      <c r="AB1957">
        <v>0</v>
      </c>
      <c r="AC1957">
        <v>0</v>
      </c>
      <c r="AD1957">
        <v>2</v>
      </c>
      <c r="AE1957">
        <v>2</v>
      </c>
      <c r="AG1957" s="1">
        <f t="shared" si="30"/>
        <v>0.20599999999999996</v>
      </c>
    </row>
    <row r="1958" spans="1:33">
      <c r="A1958">
        <v>74062</v>
      </c>
      <c r="B1958">
        <v>2</v>
      </c>
      <c r="C1958">
        <v>67</v>
      </c>
      <c r="D1958">
        <v>6</v>
      </c>
      <c r="E1958">
        <v>2</v>
      </c>
      <c r="G1958">
        <v>2</v>
      </c>
      <c r="H1958">
        <v>2</v>
      </c>
      <c r="I1958">
        <v>5</v>
      </c>
      <c r="J1958">
        <v>31</v>
      </c>
      <c r="K1958">
        <v>0.8</v>
      </c>
      <c r="L1958">
        <v>120</v>
      </c>
      <c r="M1958">
        <v>3.1</v>
      </c>
      <c r="N1958">
        <v>37</v>
      </c>
      <c r="O1958" s="1">
        <v>0.95483870967741935</v>
      </c>
      <c r="P1958" s="2">
        <v>20.168355689077181</v>
      </c>
      <c r="Q1958" s="1">
        <v>0.52047369520199183</v>
      </c>
      <c r="R1958">
        <v>1</v>
      </c>
      <c r="S1958">
        <v>2</v>
      </c>
      <c r="U1958">
        <v>4</v>
      </c>
      <c r="V1958">
        <v>3</v>
      </c>
      <c r="W1958">
        <v>2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2</v>
      </c>
      <c r="AE1958">
        <v>1</v>
      </c>
      <c r="AF1958">
        <v>2</v>
      </c>
      <c r="AG1958" s="1">
        <f t="shared" si="30"/>
        <v>0.15483870967741931</v>
      </c>
    </row>
    <row r="1959" spans="1:33">
      <c r="A1959">
        <v>74065</v>
      </c>
      <c r="B1959">
        <v>2</v>
      </c>
      <c r="C1959">
        <v>71</v>
      </c>
      <c r="D1959">
        <v>3</v>
      </c>
      <c r="E1959">
        <v>2</v>
      </c>
      <c r="G1959">
        <v>1</v>
      </c>
      <c r="H1959">
        <v>5</v>
      </c>
      <c r="I1959">
        <v>2</v>
      </c>
      <c r="J1959">
        <v>81</v>
      </c>
      <c r="K1959">
        <v>2.09</v>
      </c>
      <c r="L1959">
        <v>266</v>
      </c>
      <c r="M1959">
        <v>6.88</v>
      </c>
      <c r="N1959">
        <v>91</v>
      </c>
      <c r="O1959" s="1">
        <v>2.3480246913580247</v>
      </c>
      <c r="P1959" s="2">
        <v>75.438270169970494</v>
      </c>
      <c r="Q1959" s="1">
        <v>1.9464936377189919</v>
      </c>
      <c r="R1959">
        <v>2</v>
      </c>
      <c r="S1959">
        <v>1</v>
      </c>
      <c r="T1959">
        <v>2</v>
      </c>
      <c r="U1959">
        <v>8</v>
      </c>
      <c r="V1959">
        <v>2</v>
      </c>
      <c r="W1959">
        <v>2</v>
      </c>
      <c r="X1959">
        <v>3</v>
      </c>
      <c r="Y1959">
        <v>2</v>
      </c>
      <c r="Z1959">
        <v>2</v>
      </c>
      <c r="AA1959">
        <v>0</v>
      </c>
      <c r="AB1959">
        <v>0</v>
      </c>
      <c r="AC1959">
        <v>0</v>
      </c>
      <c r="AD1959">
        <v>1</v>
      </c>
      <c r="AE1959">
        <v>1</v>
      </c>
      <c r="AF1959">
        <v>2</v>
      </c>
      <c r="AG1959" s="1">
        <f t="shared" si="30"/>
        <v>0.25802469135802486</v>
      </c>
    </row>
    <row r="1960" spans="1:33">
      <c r="A1960">
        <v>74070</v>
      </c>
      <c r="B1960">
        <v>2</v>
      </c>
      <c r="C1960">
        <v>59</v>
      </c>
      <c r="D1960">
        <v>3</v>
      </c>
      <c r="E1960">
        <v>2</v>
      </c>
      <c r="G1960">
        <v>1</v>
      </c>
      <c r="H1960">
        <v>5</v>
      </c>
      <c r="I1960">
        <v>1</v>
      </c>
      <c r="J1960">
        <v>45</v>
      </c>
      <c r="K1960">
        <v>1.1599999999999999</v>
      </c>
      <c r="L1960">
        <v>301</v>
      </c>
      <c r="M1960">
        <v>7.78</v>
      </c>
      <c r="N1960">
        <v>53</v>
      </c>
      <c r="O1960" s="1">
        <v>1.3662222222222222</v>
      </c>
      <c r="P1960" s="2">
        <v>41.878312276091883</v>
      </c>
      <c r="Q1960" s="1">
        <v>1.0795298275614795</v>
      </c>
      <c r="R1960">
        <v>2</v>
      </c>
      <c r="S1960">
        <v>2</v>
      </c>
      <c r="U1960">
        <v>15</v>
      </c>
      <c r="V1960">
        <v>2</v>
      </c>
      <c r="W1960">
        <v>1</v>
      </c>
      <c r="AA1960">
        <v>6</v>
      </c>
      <c r="AB1960">
        <v>15</v>
      </c>
      <c r="AC1960">
        <v>1</v>
      </c>
      <c r="AD1960">
        <v>1</v>
      </c>
      <c r="AE1960">
        <v>1</v>
      </c>
      <c r="AF1960">
        <v>2</v>
      </c>
      <c r="AG1960" s="1">
        <f t="shared" si="30"/>
        <v>0.20622222222222231</v>
      </c>
    </row>
    <row r="1961" spans="1:33">
      <c r="A1961">
        <v>74083</v>
      </c>
      <c r="B1961">
        <v>2</v>
      </c>
      <c r="C1961">
        <v>67</v>
      </c>
      <c r="D1961">
        <v>4</v>
      </c>
      <c r="E1961">
        <v>2</v>
      </c>
      <c r="G1961">
        <v>1</v>
      </c>
      <c r="H1961">
        <v>4</v>
      </c>
      <c r="I1961">
        <v>3</v>
      </c>
      <c r="J1961">
        <v>54</v>
      </c>
      <c r="K1961">
        <v>1.4</v>
      </c>
      <c r="L1961">
        <v>176</v>
      </c>
      <c r="M1961">
        <v>4.55</v>
      </c>
      <c r="N1961">
        <v>50</v>
      </c>
      <c r="O1961" s="1">
        <v>1.2962962962962963</v>
      </c>
      <c r="P1961" s="2">
        <v>54.806343573952645</v>
      </c>
      <c r="Q1961" s="1">
        <v>1.4209052037691425</v>
      </c>
      <c r="R1961">
        <v>1</v>
      </c>
      <c r="S1961">
        <v>1</v>
      </c>
      <c r="T1961">
        <v>2</v>
      </c>
      <c r="U1961">
        <v>6</v>
      </c>
      <c r="V1961">
        <v>3</v>
      </c>
      <c r="W1961">
        <v>2</v>
      </c>
      <c r="X1961">
        <v>3</v>
      </c>
      <c r="Y1961">
        <v>3</v>
      </c>
      <c r="Z1961">
        <v>2</v>
      </c>
      <c r="AA1961">
        <v>0</v>
      </c>
      <c r="AB1961">
        <v>1</v>
      </c>
      <c r="AC1961">
        <v>0</v>
      </c>
      <c r="AD1961">
        <v>1</v>
      </c>
      <c r="AE1961">
        <v>1</v>
      </c>
      <c r="AF1961">
        <v>2</v>
      </c>
      <c r="AG1961" s="1">
        <f t="shared" si="30"/>
        <v>-0.10370370370370363</v>
      </c>
    </row>
    <row r="1962" spans="1:33">
      <c r="A1962">
        <v>74085</v>
      </c>
      <c r="B1962">
        <v>2</v>
      </c>
      <c r="C1962">
        <v>80</v>
      </c>
      <c r="D1962">
        <v>3</v>
      </c>
      <c r="E1962">
        <v>2</v>
      </c>
      <c r="G1962">
        <v>1</v>
      </c>
      <c r="H1962">
        <v>4</v>
      </c>
      <c r="I1962">
        <v>2</v>
      </c>
      <c r="J1962">
        <v>76</v>
      </c>
      <c r="K1962">
        <v>1.97</v>
      </c>
      <c r="L1962">
        <v>195</v>
      </c>
      <c r="M1962">
        <v>5.04</v>
      </c>
      <c r="N1962">
        <v>79</v>
      </c>
      <c r="O1962" s="1">
        <v>2.0477631578947366</v>
      </c>
      <c r="P1962" s="2">
        <v>89.006276947298446</v>
      </c>
      <c r="Q1962" s="1">
        <v>2.3071363892918151</v>
      </c>
      <c r="R1962">
        <v>1</v>
      </c>
      <c r="S1962">
        <v>1</v>
      </c>
      <c r="T1962">
        <v>2</v>
      </c>
      <c r="U1962">
        <v>4</v>
      </c>
      <c r="V1962">
        <v>2</v>
      </c>
      <c r="W1962">
        <v>3</v>
      </c>
      <c r="X1962">
        <v>3</v>
      </c>
      <c r="Y1962">
        <v>3</v>
      </c>
      <c r="Z1962">
        <v>3</v>
      </c>
      <c r="AA1962">
        <v>0</v>
      </c>
      <c r="AB1962">
        <v>2</v>
      </c>
      <c r="AC1962">
        <v>0</v>
      </c>
      <c r="AD1962">
        <v>2</v>
      </c>
      <c r="AE1962">
        <v>1</v>
      </c>
      <c r="AF1962">
        <v>2</v>
      </c>
      <c r="AG1962" s="1">
        <f t="shared" si="30"/>
        <v>7.7763157894736645E-2</v>
      </c>
    </row>
    <row r="1963" spans="1:33">
      <c r="A1963">
        <v>74087</v>
      </c>
      <c r="B1963">
        <v>2</v>
      </c>
      <c r="C1963">
        <v>59</v>
      </c>
      <c r="D1963">
        <v>1</v>
      </c>
      <c r="E1963">
        <v>2</v>
      </c>
      <c r="G1963">
        <v>2</v>
      </c>
      <c r="H1963">
        <v>1</v>
      </c>
      <c r="I1963">
        <v>1</v>
      </c>
      <c r="J1963">
        <v>53</v>
      </c>
      <c r="K1963">
        <v>1.37</v>
      </c>
      <c r="L1963">
        <v>171</v>
      </c>
      <c r="M1963">
        <v>4.42</v>
      </c>
      <c r="N1963">
        <v>53</v>
      </c>
      <c r="O1963" s="1">
        <v>1.3699999999999999</v>
      </c>
      <c r="P1963" s="2">
        <v>45.550217202017535</v>
      </c>
      <c r="Q1963" s="1">
        <v>1.1774301427691325</v>
      </c>
      <c r="R1963">
        <v>1</v>
      </c>
      <c r="S1963">
        <v>2</v>
      </c>
      <c r="U1963">
        <v>15</v>
      </c>
      <c r="V1963">
        <v>4</v>
      </c>
      <c r="W1963">
        <v>1</v>
      </c>
      <c r="X1963">
        <v>3</v>
      </c>
      <c r="Y1963">
        <v>1</v>
      </c>
      <c r="Z1963">
        <v>1</v>
      </c>
      <c r="AB1963">
        <v>0</v>
      </c>
      <c r="AC1963">
        <v>0</v>
      </c>
      <c r="AD1963">
        <v>2</v>
      </c>
      <c r="AE1963">
        <v>2</v>
      </c>
      <c r="AG1963" s="1">
        <f t="shared" si="30"/>
        <v>0</v>
      </c>
    </row>
    <row r="1964" spans="1:33">
      <c r="A1964">
        <v>74090</v>
      </c>
      <c r="B1964">
        <v>2</v>
      </c>
      <c r="C1964">
        <v>80</v>
      </c>
      <c r="D1964">
        <v>3</v>
      </c>
      <c r="E1964">
        <v>2</v>
      </c>
      <c r="G1964">
        <v>1</v>
      </c>
      <c r="H1964">
        <v>5</v>
      </c>
      <c r="I1964">
        <v>3</v>
      </c>
      <c r="J1964">
        <v>75</v>
      </c>
      <c r="K1964">
        <v>1.94</v>
      </c>
      <c r="L1964">
        <v>186</v>
      </c>
      <c r="M1964">
        <v>4.8099999999999996</v>
      </c>
      <c r="N1964">
        <v>77</v>
      </c>
      <c r="O1964" s="1">
        <v>1.9917333333333334</v>
      </c>
      <c r="P1964" s="2">
        <v>73.936640672678109</v>
      </c>
      <c r="Q1964" s="1">
        <v>1.9124944387332736</v>
      </c>
      <c r="R1964">
        <v>2</v>
      </c>
      <c r="S1964">
        <v>1</v>
      </c>
      <c r="T1964">
        <v>2</v>
      </c>
      <c r="U1964">
        <v>6</v>
      </c>
      <c r="V1964">
        <v>1</v>
      </c>
      <c r="W1964">
        <v>3</v>
      </c>
      <c r="X1964">
        <v>3</v>
      </c>
      <c r="Y1964">
        <v>3</v>
      </c>
      <c r="Z1964">
        <v>3</v>
      </c>
      <c r="AB1964">
        <v>4</v>
      </c>
      <c r="AC1964">
        <v>0</v>
      </c>
      <c r="AD1964">
        <v>1</v>
      </c>
      <c r="AE1964">
        <v>1</v>
      </c>
      <c r="AF1964">
        <v>2</v>
      </c>
      <c r="AG1964" s="1">
        <f t="shared" si="30"/>
        <v>5.1733333333333409E-2</v>
      </c>
    </row>
    <row r="1965" spans="1:33">
      <c r="A1965">
        <v>74097</v>
      </c>
      <c r="B1965">
        <v>2</v>
      </c>
      <c r="C1965">
        <v>40</v>
      </c>
      <c r="D1965">
        <v>3</v>
      </c>
      <c r="E1965">
        <v>2</v>
      </c>
      <c r="G1965">
        <v>1</v>
      </c>
      <c r="H1965">
        <v>4</v>
      </c>
      <c r="I1965">
        <v>1</v>
      </c>
      <c r="J1965">
        <v>60</v>
      </c>
      <c r="K1965">
        <v>1.55</v>
      </c>
      <c r="L1965">
        <v>181</v>
      </c>
      <c r="M1965">
        <v>4.68</v>
      </c>
      <c r="N1965">
        <v>63</v>
      </c>
      <c r="O1965" s="1">
        <v>1.6275000000000002</v>
      </c>
      <c r="P1965" s="2">
        <v>53.219219147724068</v>
      </c>
      <c r="Q1965" s="1">
        <v>1.3748298279828719</v>
      </c>
      <c r="R1965">
        <v>2</v>
      </c>
      <c r="S1965">
        <v>2</v>
      </c>
      <c r="U1965">
        <v>15</v>
      </c>
      <c r="V1965">
        <v>3</v>
      </c>
      <c r="W1965">
        <v>0</v>
      </c>
      <c r="X1965">
        <v>2</v>
      </c>
      <c r="Y1965">
        <v>1</v>
      </c>
      <c r="Z1965">
        <v>1</v>
      </c>
      <c r="AB1965">
        <v>0</v>
      </c>
      <c r="AC1965">
        <v>0</v>
      </c>
      <c r="AD1965">
        <v>1</v>
      </c>
      <c r="AE1965">
        <v>1</v>
      </c>
      <c r="AF1965">
        <v>2</v>
      </c>
      <c r="AG1965" s="1">
        <f t="shared" si="30"/>
        <v>7.7500000000000124E-2</v>
      </c>
    </row>
    <row r="1966" spans="1:33">
      <c r="A1966">
        <v>74101</v>
      </c>
      <c r="B1966">
        <v>2</v>
      </c>
      <c r="C1966">
        <v>34</v>
      </c>
      <c r="D1966">
        <v>7</v>
      </c>
      <c r="E1966">
        <v>2</v>
      </c>
      <c r="G1966">
        <v>1</v>
      </c>
      <c r="H1966">
        <v>3</v>
      </c>
      <c r="I1966">
        <v>5</v>
      </c>
      <c r="J1966">
        <v>38</v>
      </c>
      <c r="K1966">
        <v>0.98</v>
      </c>
      <c r="L1966">
        <v>213</v>
      </c>
      <c r="M1966">
        <v>5.51</v>
      </c>
      <c r="N1966">
        <v>39</v>
      </c>
      <c r="O1966" s="1">
        <v>1.0057894736842106</v>
      </c>
      <c r="P1966" s="2">
        <v>33.995274937565988</v>
      </c>
      <c r="Q1966" s="1">
        <v>0.87672024838985974</v>
      </c>
      <c r="R1966">
        <v>2</v>
      </c>
      <c r="U1966">
        <v>5</v>
      </c>
      <c r="V1966">
        <v>3</v>
      </c>
      <c r="W1966">
        <v>2</v>
      </c>
      <c r="X1966">
        <v>3</v>
      </c>
      <c r="Y1966">
        <v>2</v>
      </c>
      <c r="Z1966">
        <v>2</v>
      </c>
      <c r="AA1966">
        <v>2</v>
      </c>
      <c r="AB1966">
        <v>0</v>
      </c>
      <c r="AC1966">
        <v>30</v>
      </c>
      <c r="AD1966">
        <v>1</v>
      </c>
      <c r="AE1966">
        <v>1</v>
      </c>
      <c r="AF1966">
        <v>2</v>
      </c>
      <c r="AG1966" s="1">
        <f t="shared" si="30"/>
        <v>2.5789473684210584E-2</v>
      </c>
    </row>
    <row r="1967" spans="1:33">
      <c r="A1967">
        <v>74109</v>
      </c>
      <c r="B1967">
        <v>2</v>
      </c>
      <c r="C1967">
        <v>59</v>
      </c>
      <c r="D1967">
        <v>3</v>
      </c>
      <c r="E1967">
        <v>2</v>
      </c>
      <c r="G1967">
        <v>2</v>
      </c>
      <c r="H1967">
        <v>3</v>
      </c>
      <c r="I1967">
        <v>3</v>
      </c>
      <c r="J1967">
        <v>65</v>
      </c>
      <c r="K1967">
        <v>1.68</v>
      </c>
      <c r="L1967">
        <v>252</v>
      </c>
      <c r="M1967">
        <v>6.52</v>
      </c>
      <c r="N1967">
        <v>59</v>
      </c>
      <c r="O1967" s="1">
        <v>1.5249230769230768</v>
      </c>
      <c r="P1967" s="2">
        <v>58.305177705810841</v>
      </c>
      <c r="Q1967" s="1">
        <v>1.5069645930117261</v>
      </c>
      <c r="R1967">
        <v>1</v>
      </c>
      <c r="S1967">
        <v>2</v>
      </c>
      <c r="U1967">
        <v>7</v>
      </c>
      <c r="V1967">
        <v>4</v>
      </c>
      <c r="W1967">
        <v>2</v>
      </c>
      <c r="X1967">
        <v>3</v>
      </c>
      <c r="Y1967">
        <v>2</v>
      </c>
      <c r="Z1967">
        <v>2</v>
      </c>
      <c r="AA1967">
        <v>1</v>
      </c>
      <c r="AB1967">
        <v>0</v>
      </c>
      <c r="AC1967">
        <v>0</v>
      </c>
      <c r="AD1967">
        <v>1</v>
      </c>
      <c r="AE1967">
        <v>2</v>
      </c>
      <c r="AG1967" s="1">
        <f t="shared" si="30"/>
        <v>-0.15507692307692311</v>
      </c>
    </row>
    <row r="1968" spans="1:33">
      <c r="A1968">
        <v>74111</v>
      </c>
      <c r="B1968">
        <v>2</v>
      </c>
      <c r="C1968">
        <v>61</v>
      </c>
      <c r="D1968">
        <v>6</v>
      </c>
      <c r="E1968">
        <v>2</v>
      </c>
      <c r="G1968">
        <v>2</v>
      </c>
      <c r="H1968">
        <v>4</v>
      </c>
      <c r="I1968">
        <v>2</v>
      </c>
      <c r="J1968">
        <v>65</v>
      </c>
      <c r="K1968">
        <v>1.68</v>
      </c>
      <c r="L1968">
        <v>245</v>
      </c>
      <c r="M1968">
        <v>6.34</v>
      </c>
      <c r="N1968">
        <v>68</v>
      </c>
      <c r="O1968" s="1">
        <v>1.7575384615384615</v>
      </c>
      <c r="P1968" s="2">
        <v>52.386416855365681</v>
      </c>
      <c r="Q1968" s="1">
        <v>1.3539873894925283</v>
      </c>
      <c r="R1968">
        <v>1</v>
      </c>
      <c r="S1968">
        <v>2</v>
      </c>
      <c r="U1968">
        <v>15</v>
      </c>
      <c r="V1968">
        <v>3</v>
      </c>
      <c r="W1968">
        <v>0</v>
      </c>
      <c r="AB1968">
        <v>2</v>
      </c>
      <c r="AC1968">
        <v>0</v>
      </c>
      <c r="AD1968">
        <v>1</v>
      </c>
      <c r="AE1968">
        <v>1</v>
      </c>
      <c r="AF1968">
        <v>2</v>
      </c>
      <c r="AG1968" s="1">
        <f t="shared" si="30"/>
        <v>7.7538461538461556E-2</v>
      </c>
    </row>
    <row r="1969" spans="1:33">
      <c r="A1969">
        <v>74112</v>
      </c>
      <c r="B1969">
        <v>2</v>
      </c>
      <c r="C1969">
        <v>28</v>
      </c>
      <c r="D1969">
        <v>2</v>
      </c>
      <c r="E1969">
        <v>2</v>
      </c>
      <c r="G1969">
        <v>1</v>
      </c>
      <c r="H1969">
        <v>4</v>
      </c>
      <c r="I1969">
        <v>6</v>
      </c>
      <c r="J1969">
        <v>59</v>
      </c>
      <c r="K1969">
        <v>1.53</v>
      </c>
      <c r="L1969">
        <v>171</v>
      </c>
      <c r="M1969">
        <v>4.42</v>
      </c>
      <c r="N1969">
        <v>66</v>
      </c>
      <c r="O1969" s="1">
        <v>1.7115254237288136</v>
      </c>
      <c r="P1969" s="2">
        <v>63.046637590692058</v>
      </c>
      <c r="Q1969" s="1">
        <v>1.63493822904676</v>
      </c>
      <c r="R1969">
        <v>2</v>
      </c>
      <c r="U1969">
        <v>4</v>
      </c>
      <c r="V1969">
        <v>3</v>
      </c>
      <c r="W1969">
        <v>3</v>
      </c>
      <c r="X1969">
        <v>3</v>
      </c>
      <c r="Y1969">
        <v>3</v>
      </c>
      <c r="Z1969">
        <v>3</v>
      </c>
      <c r="AA1969">
        <v>1</v>
      </c>
      <c r="AB1969">
        <v>0</v>
      </c>
      <c r="AC1969">
        <v>5</v>
      </c>
      <c r="AD1969">
        <v>1</v>
      </c>
      <c r="AE1969">
        <v>1</v>
      </c>
      <c r="AF1969">
        <v>2</v>
      </c>
      <c r="AG1969" s="1">
        <f t="shared" si="30"/>
        <v>0.18152542372881353</v>
      </c>
    </row>
    <row r="1970" spans="1:33">
      <c r="A1970">
        <v>74118</v>
      </c>
      <c r="B1970">
        <v>2</v>
      </c>
      <c r="C1970">
        <v>35</v>
      </c>
      <c r="D1970">
        <v>1</v>
      </c>
      <c r="E1970">
        <v>2</v>
      </c>
      <c r="G1970">
        <v>2</v>
      </c>
      <c r="H1970">
        <v>3</v>
      </c>
      <c r="I1970">
        <v>1</v>
      </c>
      <c r="J1970">
        <v>49</v>
      </c>
      <c r="K1970">
        <v>1.27</v>
      </c>
      <c r="L1970">
        <v>184</v>
      </c>
      <c r="M1970">
        <v>4.76</v>
      </c>
      <c r="N1970">
        <v>44</v>
      </c>
      <c r="O1970" s="1">
        <v>1.1404081632653063</v>
      </c>
      <c r="P1970" s="2">
        <v>58.606781148806945</v>
      </c>
      <c r="Q1970" s="1">
        <v>1.518992082836425</v>
      </c>
      <c r="R1970">
        <v>2</v>
      </c>
      <c r="U1970">
        <v>14</v>
      </c>
      <c r="V1970">
        <v>3</v>
      </c>
      <c r="W1970">
        <v>3</v>
      </c>
      <c r="X1970">
        <v>3</v>
      </c>
      <c r="Y1970">
        <v>3</v>
      </c>
      <c r="Z1970">
        <v>3</v>
      </c>
      <c r="AA1970">
        <v>1</v>
      </c>
      <c r="AB1970">
        <v>0</v>
      </c>
      <c r="AC1970">
        <v>0</v>
      </c>
      <c r="AD1970">
        <v>1</v>
      </c>
      <c r="AE1970">
        <v>1</v>
      </c>
      <c r="AF1970">
        <v>2</v>
      </c>
      <c r="AG1970" s="1">
        <f t="shared" si="30"/>
        <v>-0.12959183673469377</v>
      </c>
    </row>
    <row r="1971" spans="1:33">
      <c r="A1971">
        <v>74119</v>
      </c>
      <c r="B1971">
        <v>2</v>
      </c>
      <c r="C1971">
        <v>32</v>
      </c>
      <c r="D1971">
        <v>1</v>
      </c>
      <c r="E1971">
        <v>2</v>
      </c>
      <c r="G1971">
        <v>2</v>
      </c>
      <c r="H1971">
        <v>1</v>
      </c>
      <c r="I1971">
        <v>1</v>
      </c>
      <c r="J1971">
        <v>59</v>
      </c>
      <c r="K1971">
        <v>1.53</v>
      </c>
      <c r="L1971">
        <v>212</v>
      </c>
      <c r="M1971">
        <v>5.48</v>
      </c>
      <c r="N1971">
        <v>56</v>
      </c>
      <c r="O1971" s="1">
        <v>1.4522033898305087</v>
      </c>
      <c r="P1971" s="2">
        <v>56.839974746886057</v>
      </c>
      <c r="Q1971" s="1">
        <v>1.4739857858090792</v>
      </c>
      <c r="R1971">
        <v>1</v>
      </c>
      <c r="U1971">
        <v>7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0</v>
      </c>
      <c r="AB1971">
        <v>0</v>
      </c>
      <c r="AC1971">
        <v>1</v>
      </c>
      <c r="AD1971">
        <v>1</v>
      </c>
      <c r="AE1971">
        <v>2</v>
      </c>
      <c r="AG1971" s="1">
        <f t="shared" si="30"/>
        <v>-7.7796610169491354E-2</v>
      </c>
    </row>
    <row r="1972" spans="1:33">
      <c r="A1972">
        <v>74122</v>
      </c>
      <c r="B1972">
        <v>2</v>
      </c>
      <c r="C1972">
        <v>71</v>
      </c>
      <c r="D1972">
        <v>3</v>
      </c>
      <c r="E1972">
        <v>2</v>
      </c>
      <c r="G1972">
        <v>2</v>
      </c>
      <c r="H1972">
        <v>4</v>
      </c>
      <c r="I1972">
        <v>3</v>
      </c>
      <c r="J1972">
        <v>82</v>
      </c>
      <c r="K1972">
        <v>2.12</v>
      </c>
      <c r="L1972">
        <v>218</v>
      </c>
      <c r="M1972">
        <v>5.64</v>
      </c>
      <c r="N1972">
        <v>91</v>
      </c>
      <c r="O1972" s="1">
        <v>2.3526829268292686</v>
      </c>
      <c r="P1972" s="2">
        <v>84.231870274872648</v>
      </c>
      <c r="Q1972" s="1">
        <v>2.1777020119845125</v>
      </c>
      <c r="R1972">
        <v>2</v>
      </c>
      <c r="S1972">
        <v>2</v>
      </c>
      <c r="U1972">
        <v>6</v>
      </c>
      <c r="V1972">
        <v>3</v>
      </c>
      <c r="W1972">
        <v>3</v>
      </c>
      <c r="X1972">
        <v>2</v>
      </c>
      <c r="Y1972">
        <v>2</v>
      </c>
      <c r="Z1972">
        <v>2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2</v>
      </c>
      <c r="AG1972" s="1">
        <f t="shared" si="30"/>
        <v>0.2326829268292685</v>
      </c>
    </row>
    <row r="1973" spans="1:33">
      <c r="A1973">
        <v>74123</v>
      </c>
      <c r="B1973">
        <v>2</v>
      </c>
      <c r="C1973">
        <v>21</v>
      </c>
      <c r="D1973">
        <v>2</v>
      </c>
      <c r="E1973">
        <v>2</v>
      </c>
      <c r="G1973">
        <v>1</v>
      </c>
      <c r="H1973">
        <v>4</v>
      </c>
      <c r="I1973">
        <v>6</v>
      </c>
      <c r="J1973">
        <v>63</v>
      </c>
      <c r="K1973">
        <v>1.63</v>
      </c>
      <c r="L1973">
        <v>218</v>
      </c>
      <c r="M1973">
        <v>5.64</v>
      </c>
      <c r="N1973">
        <v>63</v>
      </c>
      <c r="O1973" s="1">
        <v>1.63</v>
      </c>
      <c r="P1973" s="2">
        <v>48.008085618999374</v>
      </c>
      <c r="Q1973" s="1">
        <v>1.242113961253476</v>
      </c>
      <c r="R1973">
        <v>2</v>
      </c>
      <c r="U1973">
        <v>3</v>
      </c>
      <c r="V1973">
        <v>4</v>
      </c>
      <c r="W1973">
        <v>3</v>
      </c>
      <c r="X1973">
        <v>2</v>
      </c>
      <c r="Y1973">
        <v>1</v>
      </c>
      <c r="Z1973">
        <v>3</v>
      </c>
      <c r="AA1973">
        <v>14</v>
      </c>
      <c r="AB1973">
        <v>0</v>
      </c>
      <c r="AC1973">
        <v>0</v>
      </c>
      <c r="AD1973">
        <v>1</v>
      </c>
      <c r="AE1973">
        <v>1</v>
      </c>
      <c r="AF1973">
        <v>2</v>
      </c>
      <c r="AG1973" s="1">
        <f t="shared" si="30"/>
        <v>0</v>
      </c>
    </row>
    <row r="1974" spans="1:33">
      <c r="A1974">
        <v>74124</v>
      </c>
      <c r="B1974">
        <v>2</v>
      </c>
      <c r="C1974">
        <v>28</v>
      </c>
      <c r="D1974">
        <v>2</v>
      </c>
      <c r="E1974">
        <v>2</v>
      </c>
      <c r="G1974">
        <v>2</v>
      </c>
      <c r="H1974">
        <v>4</v>
      </c>
      <c r="I1974">
        <v>4</v>
      </c>
      <c r="J1974">
        <v>70</v>
      </c>
      <c r="K1974">
        <v>1.81</v>
      </c>
      <c r="L1974">
        <v>158</v>
      </c>
      <c r="M1974">
        <v>4.09</v>
      </c>
      <c r="N1974">
        <v>64</v>
      </c>
      <c r="O1974" s="1">
        <v>1.6548571428571428</v>
      </c>
      <c r="P1974" s="2">
        <v>62.019418259665962</v>
      </c>
      <c r="Q1974" s="1">
        <v>1.6036449578570771</v>
      </c>
      <c r="R1974">
        <v>1</v>
      </c>
      <c r="U1974">
        <v>5</v>
      </c>
      <c r="V1974">
        <v>2</v>
      </c>
      <c r="W1974">
        <v>2</v>
      </c>
      <c r="X1974">
        <v>3</v>
      </c>
      <c r="Y1974">
        <v>2</v>
      </c>
      <c r="Z1974">
        <v>2</v>
      </c>
      <c r="AA1974">
        <v>0</v>
      </c>
      <c r="AB1974">
        <v>0</v>
      </c>
      <c r="AC1974">
        <v>0</v>
      </c>
      <c r="AD1974">
        <v>1</v>
      </c>
      <c r="AE1974">
        <v>2</v>
      </c>
      <c r="AG1974" s="1">
        <f t="shared" si="30"/>
        <v>-0.15514285714285725</v>
      </c>
    </row>
    <row r="1975" spans="1:33">
      <c r="A1975">
        <v>74125</v>
      </c>
      <c r="B1975">
        <v>2</v>
      </c>
      <c r="C1975">
        <v>39</v>
      </c>
      <c r="D1975">
        <v>3</v>
      </c>
      <c r="E1975">
        <v>2</v>
      </c>
      <c r="G1975">
        <v>1</v>
      </c>
      <c r="H1975">
        <v>3</v>
      </c>
      <c r="I1975">
        <v>1</v>
      </c>
      <c r="J1975">
        <v>55</v>
      </c>
      <c r="K1975">
        <v>1.42</v>
      </c>
      <c r="L1975">
        <v>169</v>
      </c>
      <c r="M1975">
        <v>4.37</v>
      </c>
      <c r="N1975">
        <v>56</v>
      </c>
      <c r="O1975" s="1">
        <v>1.4458181818181817</v>
      </c>
      <c r="P1975" s="2">
        <v>50.585875046995319</v>
      </c>
      <c r="Q1975" s="1">
        <v>1.3060353193951517</v>
      </c>
      <c r="R1975">
        <v>2</v>
      </c>
      <c r="U1975">
        <v>12</v>
      </c>
      <c r="V1975">
        <v>2</v>
      </c>
      <c r="W1975">
        <v>3</v>
      </c>
      <c r="X1975">
        <v>3</v>
      </c>
      <c r="Y1975">
        <v>3</v>
      </c>
      <c r="Z1975">
        <v>3</v>
      </c>
      <c r="AA1975">
        <v>3</v>
      </c>
      <c r="AB1975">
        <v>0</v>
      </c>
      <c r="AC1975">
        <v>0</v>
      </c>
      <c r="AD1975">
        <v>1</v>
      </c>
      <c r="AE1975">
        <v>2</v>
      </c>
      <c r="AG1975" s="1">
        <f t="shared" si="30"/>
        <v>2.581818181818174E-2</v>
      </c>
    </row>
    <row r="1976" spans="1:33">
      <c r="A1976">
        <v>74126</v>
      </c>
      <c r="B1976">
        <v>2</v>
      </c>
      <c r="C1976">
        <v>53</v>
      </c>
      <c r="D1976">
        <v>4</v>
      </c>
      <c r="E1976">
        <v>2</v>
      </c>
      <c r="G1976">
        <v>1</v>
      </c>
      <c r="H1976">
        <v>4</v>
      </c>
      <c r="I1976">
        <v>5</v>
      </c>
      <c r="J1976">
        <v>29</v>
      </c>
      <c r="K1976">
        <v>0.75</v>
      </c>
      <c r="L1976">
        <v>197</v>
      </c>
      <c r="M1976">
        <v>5.09</v>
      </c>
      <c r="N1976">
        <v>25</v>
      </c>
      <c r="O1976" s="1">
        <v>0.64655172413793105</v>
      </c>
      <c r="P1976" s="2">
        <v>24.957611548043644</v>
      </c>
      <c r="Q1976" s="1">
        <v>0.64545547107009427</v>
      </c>
      <c r="R1976">
        <v>2</v>
      </c>
      <c r="S1976">
        <v>2</v>
      </c>
      <c r="U1976">
        <v>8</v>
      </c>
      <c r="V1976">
        <v>3</v>
      </c>
      <c r="W1976">
        <v>2</v>
      </c>
      <c r="X1976">
        <v>3</v>
      </c>
      <c r="Y1976">
        <v>2</v>
      </c>
      <c r="Z1976">
        <v>1</v>
      </c>
      <c r="AA1976">
        <v>0</v>
      </c>
      <c r="AB1976">
        <v>0</v>
      </c>
      <c r="AC1976">
        <v>4</v>
      </c>
      <c r="AD1976">
        <v>1</v>
      </c>
      <c r="AE1976">
        <v>1</v>
      </c>
      <c r="AF1976">
        <v>2</v>
      </c>
      <c r="AG1976" s="1">
        <f t="shared" si="30"/>
        <v>-0.10344827586206895</v>
      </c>
    </row>
    <row r="1977" spans="1:33">
      <c r="A1977">
        <v>74127</v>
      </c>
      <c r="B1977">
        <v>2</v>
      </c>
      <c r="C1977">
        <v>33</v>
      </c>
      <c r="D1977">
        <v>4</v>
      </c>
      <c r="E1977">
        <v>2</v>
      </c>
      <c r="G1977">
        <v>1</v>
      </c>
      <c r="H1977">
        <v>3</v>
      </c>
      <c r="I1977">
        <v>5</v>
      </c>
      <c r="J1977">
        <v>54</v>
      </c>
      <c r="K1977">
        <v>1.4</v>
      </c>
      <c r="L1977">
        <v>170</v>
      </c>
      <c r="M1977">
        <v>4.4000000000000004</v>
      </c>
      <c r="N1977">
        <v>60</v>
      </c>
      <c r="O1977" s="1">
        <v>1.5555555555555556</v>
      </c>
      <c r="P1977" s="2">
        <v>53.109292063531591</v>
      </c>
      <c r="Q1977" s="1">
        <v>1.3769075720174855</v>
      </c>
      <c r="R1977">
        <v>2</v>
      </c>
      <c r="U1977">
        <v>5</v>
      </c>
      <c r="V1977">
        <v>4</v>
      </c>
      <c r="W1977">
        <v>2</v>
      </c>
      <c r="X1977">
        <v>3</v>
      </c>
      <c r="Y1977">
        <v>3</v>
      </c>
      <c r="Z1977">
        <v>1</v>
      </c>
      <c r="AA1977">
        <v>0</v>
      </c>
      <c r="AB1977">
        <v>0</v>
      </c>
      <c r="AC1977">
        <v>2</v>
      </c>
      <c r="AD1977">
        <v>1</v>
      </c>
      <c r="AE1977">
        <v>1</v>
      </c>
      <c r="AF1977">
        <v>2</v>
      </c>
      <c r="AG1977" s="1">
        <f t="shared" si="30"/>
        <v>0.15555555555555567</v>
      </c>
    </row>
    <row r="1978" spans="1:33">
      <c r="A1978">
        <v>74128</v>
      </c>
      <c r="B1978">
        <v>2</v>
      </c>
      <c r="C1978">
        <v>71</v>
      </c>
      <c r="D1978">
        <v>4</v>
      </c>
      <c r="E1978">
        <v>2</v>
      </c>
      <c r="G1978">
        <v>2</v>
      </c>
      <c r="H1978">
        <v>3</v>
      </c>
      <c r="I1978">
        <v>1</v>
      </c>
      <c r="J1978">
        <v>90</v>
      </c>
      <c r="K1978">
        <v>2.33</v>
      </c>
      <c r="L1978">
        <v>143</v>
      </c>
      <c r="M1978">
        <v>3.7</v>
      </c>
      <c r="N1978">
        <v>87</v>
      </c>
      <c r="O1978" s="1">
        <v>2.2523333333333335</v>
      </c>
      <c r="P1978" s="2">
        <v>85.81159617128607</v>
      </c>
      <c r="Q1978" s="1">
        <v>2.2215668786566285</v>
      </c>
      <c r="R1978">
        <v>1</v>
      </c>
      <c r="S1978">
        <v>2</v>
      </c>
      <c r="U1978">
        <v>7</v>
      </c>
      <c r="V1978">
        <v>2</v>
      </c>
      <c r="W1978">
        <v>3</v>
      </c>
      <c r="X1978">
        <v>3</v>
      </c>
      <c r="Y1978">
        <v>3</v>
      </c>
      <c r="Z1978">
        <v>3</v>
      </c>
      <c r="AA1978">
        <v>0</v>
      </c>
      <c r="AB1978">
        <v>0</v>
      </c>
      <c r="AC1978">
        <v>0</v>
      </c>
      <c r="AD1978">
        <v>2</v>
      </c>
      <c r="AE1978">
        <v>1</v>
      </c>
      <c r="AF1978">
        <v>2</v>
      </c>
      <c r="AG1978" s="1">
        <f t="shared" si="30"/>
        <v>-7.7666666666666551E-2</v>
      </c>
    </row>
    <row r="1979" spans="1:33">
      <c r="A1979">
        <v>74131</v>
      </c>
      <c r="B1979">
        <v>2</v>
      </c>
      <c r="C1979">
        <v>24</v>
      </c>
      <c r="D1979">
        <v>1</v>
      </c>
      <c r="E1979">
        <v>2</v>
      </c>
      <c r="G1979">
        <v>1</v>
      </c>
      <c r="H1979">
        <v>4</v>
      </c>
      <c r="I1979">
        <v>1</v>
      </c>
      <c r="J1979">
        <v>57</v>
      </c>
      <c r="K1979">
        <v>1.47</v>
      </c>
      <c r="L1979">
        <v>164</v>
      </c>
      <c r="M1979">
        <v>4.24</v>
      </c>
      <c r="N1979">
        <v>53</v>
      </c>
      <c r="O1979" s="1">
        <v>1.3668421052631579</v>
      </c>
      <c r="P1979" s="2">
        <v>57.165645933957947</v>
      </c>
      <c r="Q1979" s="1">
        <v>1.4742719214547049</v>
      </c>
      <c r="R1979">
        <v>1</v>
      </c>
      <c r="U1979">
        <v>10</v>
      </c>
      <c r="V1979">
        <v>3</v>
      </c>
      <c r="W1979">
        <v>3</v>
      </c>
      <c r="X1979">
        <v>3</v>
      </c>
      <c r="Y1979">
        <v>2</v>
      </c>
      <c r="Z1979">
        <v>3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2</v>
      </c>
      <c r="AG1979" s="1">
        <f t="shared" si="30"/>
        <v>-0.10315789473684212</v>
      </c>
    </row>
    <row r="1980" spans="1:33">
      <c r="A1980">
        <v>74132</v>
      </c>
      <c r="B1980">
        <v>2</v>
      </c>
      <c r="C1980">
        <v>62</v>
      </c>
      <c r="D1980">
        <v>4</v>
      </c>
      <c r="E1980">
        <v>2</v>
      </c>
      <c r="G1980">
        <v>1</v>
      </c>
      <c r="H1980">
        <v>2</v>
      </c>
      <c r="I1980">
        <v>1</v>
      </c>
      <c r="J1980">
        <v>75</v>
      </c>
      <c r="K1980">
        <v>1.94</v>
      </c>
      <c r="L1980">
        <v>277</v>
      </c>
      <c r="M1980">
        <v>7.16</v>
      </c>
      <c r="N1980">
        <v>79</v>
      </c>
      <c r="O1980" s="1">
        <v>2.0434666666666668</v>
      </c>
      <c r="P1980" s="2">
        <v>77.203649340443349</v>
      </c>
      <c r="Q1980" s="1">
        <v>1.9970010629394679</v>
      </c>
      <c r="R1980">
        <v>1</v>
      </c>
      <c r="S1980">
        <v>2</v>
      </c>
      <c r="U1980">
        <v>10</v>
      </c>
      <c r="V1980">
        <v>4</v>
      </c>
      <c r="W1980">
        <v>3</v>
      </c>
      <c r="AB1980">
        <v>0</v>
      </c>
      <c r="AC1980">
        <v>0</v>
      </c>
      <c r="AD1980">
        <v>1</v>
      </c>
      <c r="AE1980">
        <v>1</v>
      </c>
      <c r="AF1980">
        <v>2</v>
      </c>
      <c r="AG1980" s="1">
        <f t="shared" si="30"/>
        <v>0.10346666666666682</v>
      </c>
    </row>
    <row r="1981" spans="1:33">
      <c r="A1981">
        <v>74134</v>
      </c>
      <c r="B1981">
        <v>2</v>
      </c>
      <c r="C1981">
        <v>51</v>
      </c>
      <c r="D1981">
        <v>6</v>
      </c>
      <c r="E1981">
        <v>2</v>
      </c>
      <c r="G1981">
        <v>2</v>
      </c>
      <c r="H1981">
        <v>4</v>
      </c>
      <c r="I1981">
        <v>1</v>
      </c>
      <c r="J1981">
        <v>77</v>
      </c>
      <c r="K1981">
        <v>1.99</v>
      </c>
      <c r="L1981">
        <v>220</v>
      </c>
      <c r="M1981">
        <v>5.69</v>
      </c>
      <c r="N1981">
        <v>80</v>
      </c>
      <c r="O1981" s="1">
        <v>2.0675324675324673</v>
      </c>
      <c r="P1981" s="2">
        <v>76.864166510691831</v>
      </c>
      <c r="Q1981" s="1">
        <v>1.9864894981334642</v>
      </c>
      <c r="R1981">
        <v>1</v>
      </c>
      <c r="S1981">
        <v>2</v>
      </c>
      <c r="U1981">
        <v>9</v>
      </c>
      <c r="V1981">
        <v>2</v>
      </c>
      <c r="W1981">
        <v>0</v>
      </c>
      <c r="X1981">
        <v>4</v>
      </c>
      <c r="Y1981">
        <v>4</v>
      </c>
      <c r="Z1981">
        <v>0</v>
      </c>
      <c r="AB1981">
        <v>0</v>
      </c>
      <c r="AC1981">
        <v>0</v>
      </c>
      <c r="AD1981">
        <v>1</v>
      </c>
      <c r="AE1981">
        <v>1</v>
      </c>
      <c r="AF1981">
        <v>2</v>
      </c>
      <c r="AG1981" s="1">
        <f t="shared" si="30"/>
        <v>7.7532467532467342E-2</v>
      </c>
    </row>
    <row r="1982" spans="1:33">
      <c r="A1982">
        <v>74139</v>
      </c>
      <c r="B1982">
        <v>2</v>
      </c>
      <c r="C1982">
        <v>63</v>
      </c>
      <c r="D1982">
        <v>6</v>
      </c>
      <c r="E1982">
        <v>2</v>
      </c>
      <c r="G1982">
        <v>2</v>
      </c>
      <c r="H1982">
        <v>4</v>
      </c>
      <c r="I1982">
        <v>1</v>
      </c>
      <c r="J1982">
        <v>49</v>
      </c>
      <c r="K1982">
        <v>1.27</v>
      </c>
      <c r="L1982">
        <v>200</v>
      </c>
      <c r="M1982">
        <v>5.17</v>
      </c>
      <c r="N1982">
        <v>56</v>
      </c>
      <c r="O1982" s="1">
        <v>1.4514285714285715</v>
      </c>
      <c r="P1982" s="2">
        <v>45.764924827781854</v>
      </c>
      <c r="Q1982" s="1">
        <v>1.1861521332914888</v>
      </c>
      <c r="R1982">
        <v>1</v>
      </c>
      <c r="S1982">
        <v>2</v>
      </c>
      <c r="U1982">
        <v>1</v>
      </c>
      <c r="V1982">
        <v>3</v>
      </c>
      <c r="W1982">
        <v>3</v>
      </c>
      <c r="X1982">
        <v>0</v>
      </c>
      <c r="Y1982">
        <v>0</v>
      </c>
      <c r="Z1982">
        <v>2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2</v>
      </c>
      <c r="AG1982" s="1">
        <f t="shared" si="30"/>
        <v>0.18142857142857149</v>
      </c>
    </row>
    <row r="1983" spans="1:33">
      <c r="A1983">
        <v>74141</v>
      </c>
      <c r="B1983">
        <v>2</v>
      </c>
      <c r="C1983">
        <v>71</v>
      </c>
      <c r="D1983">
        <v>3</v>
      </c>
      <c r="E1983">
        <v>2</v>
      </c>
      <c r="G1983">
        <v>1</v>
      </c>
      <c r="H1983">
        <v>5</v>
      </c>
      <c r="I1983">
        <v>3</v>
      </c>
      <c r="J1983">
        <v>63</v>
      </c>
      <c r="K1983">
        <v>1.63</v>
      </c>
      <c r="L1983">
        <v>130</v>
      </c>
      <c r="M1983">
        <v>3.36</v>
      </c>
      <c r="N1983">
        <v>68</v>
      </c>
      <c r="O1983" s="1">
        <v>1.7593650793650792</v>
      </c>
      <c r="P1983" s="2">
        <v>58.065745851754443</v>
      </c>
      <c r="Q1983" s="1">
        <v>1.5023359641009482</v>
      </c>
      <c r="R1983">
        <v>2</v>
      </c>
      <c r="S1983">
        <v>2</v>
      </c>
      <c r="U1983">
        <v>9</v>
      </c>
      <c r="V1983">
        <v>4</v>
      </c>
      <c r="W1983">
        <v>2</v>
      </c>
      <c r="X1983">
        <v>3</v>
      </c>
      <c r="Y1983">
        <v>3</v>
      </c>
      <c r="Z1983">
        <v>2</v>
      </c>
      <c r="AA1983">
        <v>7</v>
      </c>
      <c r="AB1983">
        <v>1</v>
      </c>
      <c r="AC1983">
        <v>12</v>
      </c>
      <c r="AD1983">
        <v>1</v>
      </c>
      <c r="AE1983">
        <v>1</v>
      </c>
      <c r="AF1983">
        <v>2</v>
      </c>
      <c r="AG1983" s="1">
        <f t="shared" si="30"/>
        <v>0.12936507936507935</v>
      </c>
    </row>
    <row r="1984" spans="1:33">
      <c r="A1984">
        <v>74147</v>
      </c>
      <c r="B1984">
        <v>2</v>
      </c>
      <c r="C1984">
        <v>79</v>
      </c>
      <c r="D1984">
        <v>3</v>
      </c>
      <c r="E1984">
        <v>2</v>
      </c>
      <c r="G1984">
        <v>1</v>
      </c>
      <c r="H1984">
        <v>4</v>
      </c>
      <c r="I1984">
        <v>1</v>
      </c>
      <c r="J1984">
        <v>65</v>
      </c>
      <c r="K1984">
        <v>1.68</v>
      </c>
      <c r="L1984">
        <v>200</v>
      </c>
      <c r="M1984">
        <v>5.17</v>
      </c>
      <c r="N1984">
        <v>66</v>
      </c>
      <c r="O1984" s="1">
        <v>1.7058461538461538</v>
      </c>
      <c r="P1984" s="2">
        <v>51.3434440954058</v>
      </c>
      <c r="Q1984" s="1">
        <v>1.3270305550812576</v>
      </c>
      <c r="R1984">
        <v>2</v>
      </c>
      <c r="S1984">
        <v>2</v>
      </c>
      <c r="U1984">
        <v>4</v>
      </c>
      <c r="V1984">
        <v>3</v>
      </c>
      <c r="W1984">
        <v>2</v>
      </c>
      <c r="X1984">
        <v>3</v>
      </c>
      <c r="Y1984">
        <v>2</v>
      </c>
      <c r="Z1984">
        <v>2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2</v>
      </c>
      <c r="AG1984" s="1">
        <f t="shared" si="30"/>
        <v>2.5846153846153852E-2</v>
      </c>
    </row>
    <row r="1985" spans="1:33">
      <c r="A1985">
        <v>74148</v>
      </c>
      <c r="B1985">
        <v>2</v>
      </c>
      <c r="C1985">
        <v>42</v>
      </c>
      <c r="D1985">
        <v>3</v>
      </c>
      <c r="E1985">
        <v>2</v>
      </c>
      <c r="G1985">
        <v>1</v>
      </c>
      <c r="H1985">
        <v>5</v>
      </c>
      <c r="I1985">
        <v>1</v>
      </c>
      <c r="J1985">
        <v>45</v>
      </c>
      <c r="K1985">
        <v>1.1599999999999999</v>
      </c>
      <c r="L1985">
        <v>221</v>
      </c>
      <c r="M1985">
        <v>5.72</v>
      </c>
      <c r="N1985">
        <v>40</v>
      </c>
      <c r="O1985" s="1">
        <v>1.0311111111111111</v>
      </c>
      <c r="P1985" s="2">
        <v>54.534691966088516</v>
      </c>
      <c r="Q1985" s="1">
        <v>1.4057831706813928</v>
      </c>
      <c r="R1985">
        <v>2</v>
      </c>
      <c r="S1985">
        <v>2</v>
      </c>
      <c r="U1985">
        <v>5</v>
      </c>
      <c r="V1985">
        <v>5</v>
      </c>
      <c r="W1985">
        <v>0</v>
      </c>
      <c r="X1985">
        <v>2</v>
      </c>
      <c r="Y1985">
        <v>2</v>
      </c>
      <c r="Z1985">
        <v>2</v>
      </c>
      <c r="AB1985">
        <v>0</v>
      </c>
      <c r="AC1985">
        <v>0</v>
      </c>
      <c r="AD1985">
        <v>2</v>
      </c>
      <c r="AE1985">
        <v>1</v>
      </c>
      <c r="AF1985">
        <v>2</v>
      </c>
      <c r="AG1985" s="1">
        <f t="shared" si="30"/>
        <v>-0.12888888888888883</v>
      </c>
    </row>
    <row r="1986" spans="1:33">
      <c r="A1986">
        <v>74149</v>
      </c>
      <c r="B1986">
        <v>2</v>
      </c>
      <c r="C1986">
        <v>54</v>
      </c>
      <c r="D1986">
        <v>1</v>
      </c>
      <c r="E1986">
        <v>2</v>
      </c>
      <c r="G1986">
        <v>1</v>
      </c>
      <c r="H1986">
        <v>2</v>
      </c>
      <c r="I1986">
        <v>5</v>
      </c>
      <c r="J1986">
        <v>48</v>
      </c>
      <c r="K1986">
        <v>1.24</v>
      </c>
      <c r="L1986">
        <v>197</v>
      </c>
      <c r="M1986">
        <v>5.09</v>
      </c>
      <c r="N1986">
        <v>57</v>
      </c>
      <c r="O1986" s="1">
        <v>1.4724999999999999</v>
      </c>
      <c r="P1986" s="2">
        <v>37.875363594050071</v>
      </c>
      <c r="Q1986" s="1">
        <v>0.9784468928462936</v>
      </c>
      <c r="R1986">
        <v>2</v>
      </c>
      <c r="S1986">
        <v>1</v>
      </c>
      <c r="T1986">
        <v>1</v>
      </c>
      <c r="U1986">
        <v>2</v>
      </c>
      <c r="V1986">
        <v>4</v>
      </c>
      <c r="W1986">
        <v>2</v>
      </c>
      <c r="X1986">
        <v>4</v>
      </c>
      <c r="Y1986">
        <v>4</v>
      </c>
      <c r="Z1986">
        <v>4</v>
      </c>
      <c r="AB1986">
        <v>90</v>
      </c>
      <c r="AC1986">
        <v>60</v>
      </c>
      <c r="AD1986">
        <v>1</v>
      </c>
      <c r="AE1986">
        <v>1</v>
      </c>
      <c r="AF1986">
        <v>2</v>
      </c>
      <c r="AG1986" s="1">
        <f t="shared" si="30"/>
        <v>0.23249999999999993</v>
      </c>
    </row>
    <row r="1987" spans="1:33">
      <c r="A1987">
        <v>74152</v>
      </c>
      <c r="B1987">
        <v>2</v>
      </c>
      <c r="C1987">
        <v>74</v>
      </c>
      <c r="D1987">
        <v>4</v>
      </c>
      <c r="E1987">
        <v>2</v>
      </c>
      <c r="G1987">
        <v>1</v>
      </c>
      <c r="H1987">
        <v>2</v>
      </c>
      <c r="I1987">
        <v>2</v>
      </c>
      <c r="J1987">
        <v>78</v>
      </c>
      <c r="K1987">
        <v>2.02</v>
      </c>
      <c r="L1987">
        <v>182</v>
      </c>
      <c r="M1987">
        <v>4.71</v>
      </c>
      <c r="N1987">
        <v>80</v>
      </c>
      <c r="O1987" s="1">
        <v>2.0717948717948715</v>
      </c>
      <c r="P1987" s="2">
        <v>80.169537810767949</v>
      </c>
      <c r="Q1987" s="1">
        <v>2.0761854663814265</v>
      </c>
      <c r="R1987">
        <v>1</v>
      </c>
      <c r="S1987">
        <v>2</v>
      </c>
      <c r="U1987">
        <v>2</v>
      </c>
      <c r="V1987">
        <v>1</v>
      </c>
      <c r="W1987">
        <v>2</v>
      </c>
      <c r="X1987">
        <v>3</v>
      </c>
      <c r="Y1987">
        <v>3</v>
      </c>
      <c r="Z1987">
        <v>2</v>
      </c>
      <c r="AB1987">
        <v>1</v>
      </c>
      <c r="AC1987">
        <v>0</v>
      </c>
      <c r="AD1987">
        <v>1</v>
      </c>
      <c r="AE1987">
        <v>1</v>
      </c>
      <c r="AF1987">
        <v>2</v>
      </c>
      <c r="AG1987" s="1">
        <f t="shared" ref="AG1987:AG2050" si="31">O:O-K:K</f>
        <v>5.1794871794871522E-2</v>
      </c>
    </row>
    <row r="1988" spans="1:33">
      <c r="A1988">
        <v>74153</v>
      </c>
      <c r="B1988">
        <v>2</v>
      </c>
      <c r="C1988">
        <v>59</v>
      </c>
      <c r="D1988">
        <v>3</v>
      </c>
      <c r="E1988">
        <v>2</v>
      </c>
      <c r="G1988">
        <v>1</v>
      </c>
      <c r="H1988">
        <v>2</v>
      </c>
      <c r="I1988">
        <v>1</v>
      </c>
      <c r="J1988">
        <v>49</v>
      </c>
      <c r="K1988">
        <v>1.27</v>
      </c>
      <c r="L1988">
        <v>140</v>
      </c>
      <c r="M1988">
        <v>3.62</v>
      </c>
      <c r="N1988">
        <v>57</v>
      </c>
      <c r="O1988" s="1">
        <v>1.4773469387755103</v>
      </c>
      <c r="P1988" s="2">
        <v>43.953771812119442</v>
      </c>
      <c r="Q1988" s="1">
        <v>1.1392100041100346</v>
      </c>
      <c r="R1988">
        <v>2</v>
      </c>
      <c r="S1988">
        <v>2</v>
      </c>
      <c r="U1988">
        <v>77</v>
      </c>
      <c r="V1988">
        <v>3</v>
      </c>
      <c r="W1988">
        <v>0</v>
      </c>
      <c r="X1988">
        <v>3</v>
      </c>
      <c r="Y1988">
        <v>2</v>
      </c>
      <c r="Z1988">
        <v>2</v>
      </c>
      <c r="AA1988">
        <v>2</v>
      </c>
      <c r="AB1988">
        <v>0</v>
      </c>
      <c r="AC1988">
        <v>5</v>
      </c>
      <c r="AD1988">
        <v>1</v>
      </c>
      <c r="AE1988">
        <v>1</v>
      </c>
      <c r="AF1988">
        <v>2</v>
      </c>
      <c r="AG1988" s="1">
        <f t="shared" si="31"/>
        <v>0.20734693877551025</v>
      </c>
    </row>
    <row r="1989" spans="1:33">
      <c r="A1989">
        <v>74154</v>
      </c>
      <c r="B1989">
        <v>2</v>
      </c>
      <c r="C1989">
        <v>52</v>
      </c>
      <c r="D1989">
        <v>4</v>
      </c>
      <c r="E1989">
        <v>2</v>
      </c>
      <c r="G1989">
        <v>1</v>
      </c>
      <c r="H1989">
        <v>4</v>
      </c>
      <c r="I1989">
        <v>1</v>
      </c>
      <c r="J1989">
        <v>76</v>
      </c>
      <c r="K1989">
        <v>1.97</v>
      </c>
      <c r="L1989">
        <v>230</v>
      </c>
      <c r="M1989">
        <v>5.95</v>
      </c>
      <c r="N1989">
        <v>81</v>
      </c>
      <c r="O1989" s="1">
        <v>2.0996052631578945</v>
      </c>
      <c r="P1989" s="2">
        <v>74.338972720133611</v>
      </c>
      <c r="Q1989" s="1">
        <v>1.9269444244560952</v>
      </c>
      <c r="R1989">
        <v>1</v>
      </c>
      <c r="S1989">
        <v>2</v>
      </c>
      <c r="U1989">
        <v>8</v>
      </c>
      <c r="V1989">
        <v>3</v>
      </c>
      <c r="W1989">
        <v>2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2</v>
      </c>
      <c r="AG1989" s="1">
        <f t="shared" si="31"/>
        <v>0.12960526315789456</v>
      </c>
    </row>
    <row r="1990" spans="1:33">
      <c r="A1990">
        <v>74160</v>
      </c>
      <c r="B1990">
        <v>2</v>
      </c>
      <c r="C1990">
        <v>66</v>
      </c>
      <c r="D1990">
        <v>2</v>
      </c>
      <c r="E1990">
        <v>2</v>
      </c>
      <c r="G1990">
        <v>1</v>
      </c>
      <c r="H1990">
        <v>3</v>
      </c>
      <c r="I1990">
        <v>1</v>
      </c>
      <c r="J1990">
        <v>53</v>
      </c>
      <c r="K1990">
        <v>1.37</v>
      </c>
      <c r="L1990">
        <v>170</v>
      </c>
      <c r="M1990">
        <v>4.4000000000000004</v>
      </c>
      <c r="N1990">
        <v>60</v>
      </c>
      <c r="O1990" s="1">
        <v>1.5509433962264152</v>
      </c>
      <c r="P1990" s="2">
        <v>50.135057685456481</v>
      </c>
      <c r="Q1990" s="1">
        <v>1.2959439439448186</v>
      </c>
      <c r="R1990">
        <v>2</v>
      </c>
      <c r="S1990">
        <v>2</v>
      </c>
      <c r="U1990">
        <v>14</v>
      </c>
      <c r="V1990">
        <v>2</v>
      </c>
      <c r="W1990">
        <v>1</v>
      </c>
      <c r="X1990">
        <v>3</v>
      </c>
      <c r="Y1990">
        <v>3</v>
      </c>
      <c r="Z1990">
        <v>3</v>
      </c>
      <c r="AA1990">
        <v>2</v>
      </c>
      <c r="AB1990">
        <v>0</v>
      </c>
      <c r="AC1990">
        <v>0</v>
      </c>
      <c r="AD1990">
        <v>1</v>
      </c>
      <c r="AE1990">
        <v>1</v>
      </c>
      <c r="AF1990">
        <v>2</v>
      </c>
      <c r="AG1990" s="1">
        <f t="shared" si="31"/>
        <v>0.18094339622641509</v>
      </c>
    </row>
    <row r="1991" spans="1:33">
      <c r="A1991">
        <v>74164</v>
      </c>
      <c r="B1991">
        <v>2</v>
      </c>
      <c r="C1991">
        <v>38</v>
      </c>
      <c r="D1991">
        <v>1</v>
      </c>
      <c r="E1991">
        <v>2</v>
      </c>
      <c r="G1991">
        <v>1</v>
      </c>
      <c r="H1991">
        <v>4</v>
      </c>
      <c r="I1991">
        <v>5</v>
      </c>
      <c r="J1991">
        <v>75</v>
      </c>
      <c r="K1991">
        <v>1.94</v>
      </c>
      <c r="L1991">
        <v>180</v>
      </c>
      <c r="M1991">
        <v>4.6500000000000004</v>
      </c>
      <c r="N1991">
        <v>75</v>
      </c>
      <c r="O1991" s="1">
        <v>1.94</v>
      </c>
      <c r="P1991" s="2">
        <v>79.684503305779032</v>
      </c>
      <c r="Q1991" s="1">
        <v>2.0611724855094842</v>
      </c>
      <c r="R1991">
        <v>1</v>
      </c>
      <c r="U1991">
        <v>6</v>
      </c>
      <c r="V1991">
        <v>2</v>
      </c>
      <c r="W1991">
        <v>3</v>
      </c>
      <c r="X1991">
        <v>3</v>
      </c>
      <c r="Y1991">
        <v>2</v>
      </c>
      <c r="Z1991">
        <v>1</v>
      </c>
      <c r="AA1991">
        <v>1</v>
      </c>
      <c r="AB1991">
        <v>0</v>
      </c>
      <c r="AC1991">
        <v>0</v>
      </c>
      <c r="AD1991">
        <v>1</v>
      </c>
      <c r="AE1991">
        <v>2</v>
      </c>
      <c r="AG1991" s="1">
        <f t="shared" si="31"/>
        <v>0</v>
      </c>
    </row>
    <row r="1992" spans="1:33">
      <c r="A1992">
        <v>74166</v>
      </c>
      <c r="B1992">
        <v>2</v>
      </c>
      <c r="C1992">
        <v>28</v>
      </c>
      <c r="D1992">
        <v>3</v>
      </c>
      <c r="E1992">
        <v>2</v>
      </c>
      <c r="G1992">
        <v>1</v>
      </c>
      <c r="H1992">
        <v>5</v>
      </c>
      <c r="I1992">
        <v>1</v>
      </c>
      <c r="J1992">
        <v>39</v>
      </c>
      <c r="K1992">
        <v>1.01</v>
      </c>
      <c r="L1992">
        <v>186</v>
      </c>
      <c r="M1992">
        <v>4.8099999999999996</v>
      </c>
      <c r="N1992">
        <v>33</v>
      </c>
      <c r="O1992" s="1">
        <v>0.85461538461538455</v>
      </c>
      <c r="P1992" s="2">
        <v>28.040469353103987</v>
      </c>
      <c r="Q1992" s="1">
        <v>0.72617625760602633</v>
      </c>
      <c r="R1992">
        <v>1</v>
      </c>
      <c r="U1992">
        <v>2</v>
      </c>
      <c r="V1992">
        <v>3</v>
      </c>
      <c r="W1992">
        <v>3</v>
      </c>
      <c r="X1992">
        <v>2</v>
      </c>
      <c r="Y1992">
        <v>3</v>
      </c>
      <c r="Z1992">
        <v>3</v>
      </c>
      <c r="AB1992">
        <v>2</v>
      </c>
      <c r="AC1992">
        <v>2</v>
      </c>
      <c r="AD1992">
        <v>1</v>
      </c>
      <c r="AE1992">
        <v>1</v>
      </c>
      <c r="AF1992">
        <v>2</v>
      </c>
      <c r="AG1992" s="1">
        <f t="shared" si="31"/>
        <v>-0.15538461538461545</v>
      </c>
    </row>
    <row r="1993" spans="1:33">
      <c r="A1993">
        <v>74172</v>
      </c>
      <c r="B1993">
        <v>2</v>
      </c>
      <c r="C1993">
        <v>33</v>
      </c>
      <c r="D1993">
        <v>3</v>
      </c>
      <c r="E1993">
        <v>2</v>
      </c>
      <c r="G1993">
        <v>1</v>
      </c>
      <c r="H1993">
        <v>5</v>
      </c>
      <c r="I1993">
        <v>3</v>
      </c>
      <c r="J1993">
        <v>66</v>
      </c>
      <c r="K1993">
        <v>1.71</v>
      </c>
      <c r="L1993">
        <v>137</v>
      </c>
      <c r="M1993">
        <v>3.54</v>
      </c>
      <c r="N1993">
        <v>70</v>
      </c>
      <c r="O1993" s="1">
        <v>1.8136363636363637</v>
      </c>
      <c r="P1993" s="2">
        <v>62.114270850061523</v>
      </c>
      <c r="Q1993" s="1">
        <v>1.6093242902061395</v>
      </c>
      <c r="R1993">
        <v>2</v>
      </c>
      <c r="U1993">
        <v>6</v>
      </c>
      <c r="V1993">
        <v>2</v>
      </c>
      <c r="W1993">
        <v>0</v>
      </c>
      <c r="AA1993">
        <v>0</v>
      </c>
      <c r="AB1993">
        <v>2</v>
      </c>
      <c r="AC1993">
        <v>2</v>
      </c>
      <c r="AD1993">
        <v>1</v>
      </c>
      <c r="AE1993">
        <v>2</v>
      </c>
      <c r="AG1993" s="1">
        <f t="shared" si="31"/>
        <v>0.10363636363636375</v>
      </c>
    </row>
    <row r="1994" spans="1:33">
      <c r="A1994">
        <v>74173</v>
      </c>
      <c r="B1994">
        <v>2</v>
      </c>
      <c r="C1994">
        <v>43</v>
      </c>
      <c r="D1994">
        <v>2</v>
      </c>
      <c r="E1994">
        <v>2</v>
      </c>
      <c r="G1994">
        <v>2</v>
      </c>
      <c r="H1994">
        <v>5</v>
      </c>
      <c r="I1994">
        <v>2</v>
      </c>
      <c r="J1994">
        <v>66</v>
      </c>
      <c r="K1994">
        <v>1.71</v>
      </c>
      <c r="L1994">
        <v>196</v>
      </c>
      <c r="M1994">
        <v>5.07</v>
      </c>
      <c r="N1994">
        <v>64</v>
      </c>
      <c r="O1994" s="1">
        <v>1.6581818181818182</v>
      </c>
      <c r="P1994" s="2">
        <v>63.978025079169001</v>
      </c>
      <c r="Q1994" s="1">
        <v>1.6576124679602877</v>
      </c>
      <c r="R1994">
        <v>1</v>
      </c>
      <c r="S1994">
        <v>2</v>
      </c>
      <c r="U1994">
        <v>5</v>
      </c>
      <c r="V1994">
        <v>2</v>
      </c>
      <c r="W1994">
        <v>2</v>
      </c>
      <c r="X1994">
        <v>3</v>
      </c>
      <c r="Y1994">
        <v>3</v>
      </c>
      <c r="Z1994">
        <v>2</v>
      </c>
      <c r="AB1994">
        <v>0</v>
      </c>
      <c r="AC1994">
        <v>1</v>
      </c>
      <c r="AD1994">
        <v>1</v>
      </c>
      <c r="AE1994">
        <v>1</v>
      </c>
      <c r="AF1994">
        <v>2</v>
      </c>
      <c r="AG1994" s="1">
        <f t="shared" si="31"/>
        <v>-5.1818181818181763E-2</v>
      </c>
    </row>
    <row r="1995" spans="1:33">
      <c r="A1995">
        <v>74175</v>
      </c>
      <c r="B1995">
        <v>2</v>
      </c>
      <c r="C1995">
        <v>80</v>
      </c>
      <c r="D1995">
        <v>3</v>
      </c>
      <c r="E1995">
        <v>2</v>
      </c>
      <c r="G1995">
        <v>1</v>
      </c>
      <c r="H1995">
        <v>4</v>
      </c>
      <c r="I1995">
        <v>2</v>
      </c>
      <c r="J1995">
        <v>52</v>
      </c>
      <c r="K1995">
        <v>1.34</v>
      </c>
      <c r="L1995">
        <v>226</v>
      </c>
      <c r="M1995">
        <v>5.84</v>
      </c>
      <c r="N1995">
        <v>57</v>
      </c>
      <c r="O1995" s="1">
        <v>1.4688461538461541</v>
      </c>
      <c r="P1995" s="2">
        <v>45.596756900685307</v>
      </c>
      <c r="Q1995" s="1">
        <v>1.1749933509022752</v>
      </c>
      <c r="R1995">
        <v>1</v>
      </c>
      <c r="S1995">
        <v>2</v>
      </c>
      <c r="U1995">
        <v>2</v>
      </c>
      <c r="V1995">
        <v>3</v>
      </c>
      <c r="W1995">
        <v>0</v>
      </c>
      <c r="AB1995">
        <v>0</v>
      </c>
      <c r="AC1995">
        <v>0</v>
      </c>
      <c r="AD1995">
        <v>2</v>
      </c>
      <c r="AE1995">
        <v>1</v>
      </c>
      <c r="AF1995">
        <v>2</v>
      </c>
      <c r="AG1995" s="1">
        <f t="shared" si="31"/>
        <v>0.12884615384615405</v>
      </c>
    </row>
    <row r="1996" spans="1:33">
      <c r="A1996">
        <v>74176</v>
      </c>
      <c r="B1996">
        <v>2</v>
      </c>
      <c r="C1996">
        <v>51</v>
      </c>
      <c r="D1996">
        <v>6</v>
      </c>
      <c r="E1996">
        <v>2</v>
      </c>
      <c r="G1996">
        <v>2</v>
      </c>
      <c r="H1996">
        <v>1</v>
      </c>
      <c r="I1996">
        <v>1</v>
      </c>
      <c r="J1996">
        <v>86</v>
      </c>
      <c r="K1996">
        <v>2.2200000000000002</v>
      </c>
      <c r="L1996">
        <v>227</v>
      </c>
      <c r="M1996">
        <v>5.87</v>
      </c>
      <c r="N1996">
        <v>85</v>
      </c>
      <c r="O1996" s="1">
        <v>2.1941860465116281</v>
      </c>
      <c r="P1996" s="2">
        <v>90.921267452146282</v>
      </c>
      <c r="Q1996" s="1">
        <v>2.3470373691135435</v>
      </c>
      <c r="R1996">
        <v>1</v>
      </c>
      <c r="S1996">
        <v>1</v>
      </c>
      <c r="T1996">
        <v>1</v>
      </c>
      <c r="U1996">
        <v>4</v>
      </c>
      <c r="V1996">
        <v>2</v>
      </c>
      <c r="W1996">
        <v>2</v>
      </c>
      <c r="AB1996">
        <v>0</v>
      </c>
      <c r="AC1996">
        <v>0</v>
      </c>
      <c r="AD1996">
        <v>1</v>
      </c>
      <c r="AE1996">
        <v>1</v>
      </c>
      <c r="AF1996">
        <v>2</v>
      </c>
      <c r="AG1996" s="1">
        <f t="shared" si="31"/>
        <v>-2.5813953488372121E-2</v>
      </c>
    </row>
    <row r="1997" spans="1:33">
      <c r="A1997">
        <v>74178</v>
      </c>
      <c r="B1997">
        <v>2</v>
      </c>
      <c r="C1997">
        <v>53</v>
      </c>
      <c r="D1997">
        <v>4</v>
      </c>
      <c r="E1997">
        <v>2</v>
      </c>
      <c r="G1997">
        <v>1</v>
      </c>
      <c r="H1997">
        <v>5</v>
      </c>
      <c r="I1997">
        <v>4</v>
      </c>
      <c r="J1997">
        <v>63</v>
      </c>
      <c r="K1997">
        <v>1.63</v>
      </c>
      <c r="L1997">
        <v>163</v>
      </c>
      <c r="M1997">
        <v>4.22</v>
      </c>
      <c r="N1997">
        <v>59</v>
      </c>
      <c r="O1997" s="1">
        <v>1.5265079365079364</v>
      </c>
      <c r="P1997" s="2">
        <v>64.769286024190677</v>
      </c>
      <c r="Q1997" s="1">
        <v>1.6757767653877904</v>
      </c>
      <c r="R1997">
        <v>1</v>
      </c>
      <c r="S1997">
        <v>2</v>
      </c>
      <c r="U1997">
        <v>15</v>
      </c>
      <c r="V1997">
        <v>2</v>
      </c>
      <c r="W1997">
        <v>2</v>
      </c>
      <c r="X1997">
        <v>3</v>
      </c>
      <c r="Y1997">
        <v>1</v>
      </c>
      <c r="Z1997">
        <v>1</v>
      </c>
      <c r="AB1997">
        <v>0</v>
      </c>
      <c r="AC1997">
        <v>0</v>
      </c>
      <c r="AD1997">
        <v>2</v>
      </c>
      <c r="AE1997">
        <v>1</v>
      </c>
      <c r="AF1997">
        <v>2</v>
      </c>
      <c r="AG1997" s="1">
        <f t="shared" si="31"/>
        <v>-0.10349206349206352</v>
      </c>
    </row>
    <row r="1998" spans="1:33">
      <c r="A1998">
        <v>74180</v>
      </c>
      <c r="B1998">
        <v>2</v>
      </c>
      <c r="C1998">
        <v>63</v>
      </c>
      <c r="D1998">
        <v>3</v>
      </c>
      <c r="E1998">
        <v>2</v>
      </c>
      <c r="G1998">
        <v>1</v>
      </c>
      <c r="H1998">
        <v>4</v>
      </c>
      <c r="I1998">
        <v>1</v>
      </c>
      <c r="J1998">
        <v>42</v>
      </c>
      <c r="K1998">
        <v>1.0900000000000001</v>
      </c>
      <c r="L1998">
        <v>252</v>
      </c>
      <c r="M1998">
        <v>6.52</v>
      </c>
      <c r="N1998">
        <v>37</v>
      </c>
      <c r="O1998" s="1">
        <v>0.96023809523809533</v>
      </c>
      <c r="P1998" s="2">
        <v>39.313005970789021</v>
      </c>
      <c r="Q1998" s="1">
        <v>1.0202661073371437</v>
      </c>
      <c r="R1998">
        <v>2</v>
      </c>
      <c r="S1998">
        <v>2</v>
      </c>
      <c r="U1998">
        <v>9</v>
      </c>
      <c r="V1998">
        <v>2</v>
      </c>
      <c r="W1998">
        <v>3</v>
      </c>
      <c r="X1998">
        <v>3</v>
      </c>
      <c r="Y1998">
        <v>3</v>
      </c>
      <c r="Z1998">
        <v>3</v>
      </c>
      <c r="AA1998">
        <v>1</v>
      </c>
      <c r="AB1998">
        <v>0</v>
      </c>
      <c r="AC1998">
        <v>0</v>
      </c>
      <c r="AD1998">
        <v>1</v>
      </c>
      <c r="AE1998">
        <v>1</v>
      </c>
      <c r="AF1998">
        <v>2</v>
      </c>
      <c r="AG1998" s="1">
        <f t="shared" si="31"/>
        <v>-0.12976190476190474</v>
      </c>
    </row>
    <row r="1999" spans="1:33">
      <c r="A1999">
        <v>74184</v>
      </c>
      <c r="B1999">
        <v>2</v>
      </c>
      <c r="C1999">
        <v>55</v>
      </c>
      <c r="D1999">
        <v>6</v>
      </c>
      <c r="E1999">
        <v>2</v>
      </c>
      <c r="G1999">
        <v>2</v>
      </c>
      <c r="H1999">
        <v>4</v>
      </c>
      <c r="I1999">
        <v>1</v>
      </c>
      <c r="J1999">
        <v>60</v>
      </c>
      <c r="K1999">
        <v>1.55</v>
      </c>
      <c r="L1999">
        <v>232</v>
      </c>
      <c r="M1999">
        <v>6</v>
      </c>
      <c r="N1999">
        <v>56</v>
      </c>
      <c r="O1999" s="1">
        <v>1.4466666666666665</v>
      </c>
      <c r="P1999" s="2">
        <v>69.442411083197882</v>
      </c>
      <c r="Q1999" s="1">
        <v>1.7939289529826119</v>
      </c>
      <c r="R1999">
        <v>2</v>
      </c>
      <c r="S1999">
        <v>2</v>
      </c>
      <c r="U1999">
        <v>15</v>
      </c>
      <c r="V1999">
        <v>2</v>
      </c>
      <c r="W1999">
        <v>1</v>
      </c>
      <c r="X1999">
        <v>3</v>
      </c>
      <c r="Y1999">
        <v>2</v>
      </c>
      <c r="Z1999">
        <v>3</v>
      </c>
      <c r="AA1999">
        <v>0</v>
      </c>
      <c r="AB1999">
        <v>0</v>
      </c>
      <c r="AC1999">
        <v>0</v>
      </c>
      <c r="AD1999">
        <v>2</v>
      </c>
      <c r="AE1999">
        <v>1</v>
      </c>
      <c r="AF1999">
        <v>2</v>
      </c>
      <c r="AG1999" s="1">
        <f t="shared" si="31"/>
        <v>-0.1033333333333335</v>
      </c>
    </row>
    <row r="2000" spans="1:33">
      <c r="A2000">
        <v>74186</v>
      </c>
      <c r="B2000">
        <v>2</v>
      </c>
      <c r="C2000">
        <v>29</v>
      </c>
      <c r="D2000">
        <v>3</v>
      </c>
      <c r="E2000">
        <v>2</v>
      </c>
      <c r="G2000">
        <v>1</v>
      </c>
      <c r="H2000">
        <v>2</v>
      </c>
      <c r="I2000">
        <v>1</v>
      </c>
      <c r="J2000">
        <v>62</v>
      </c>
      <c r="K2000">
        <v>1.6</v>
      </c>
      <c r="L2000">
        <v>140</v>
      </c>
      <c r="M2000">
        <v>3.62</v>
      </c>
      <c r="N2000">
        <v>62</v>
      </c>
      <c r="O2000" s="1">
        <v>1.6</v>
      </c>
      <c r="P2000" s="2">
        <v>61.794483074951437</v>
      </c>
      <c r="Q2000" s="1">
        <v>1.5946963374181016</v>
      </c>
      <c r="R2000">
        <v>2</v>
      </c>
      <c r="U2000">
        <v>7</v>
      </c>
      <c r="V2000">
        <v>3</v>
      </c>
      <c r="W2000">
        <v>2</v>
      </c>
      <c r="X2000">
        <v>3</v>
      </c>
      <c r="Y2000">
        <v>3</v>
      </c>
      <c r="Z2000">
        <v>3</v>
      </c>
      <c r="AA2000">
        <v>0</v>
      </c>
      <c r="AB2000">
        <v>0</v>
      </c>
      <c r="AC2000">
        <v>21</v>
      </c>
      <c r="AD2000">
        <v>1</v>
      </c>
      <c r="AE2000">
        <v>1</v>
      </c>
      <c r="AF2000">
        <v>2</v>
      </c>
      <c r="AG2000" s="1">
        <f t="shared" si="31"/>
        <v>0</v>
      </c>
    </row>
    <row r="2001" spans="1:33">
      <c r="A2001">
        <v>74187</v>
      </c>
      <c r="B2001">
        <v>2</v>
      </c>
      <c r="C2001">
        <v>23</v>
      </c>
      <c r="D2001">
        <v>4</v>
      </c>
      <c r="E2001">
        <v>2</v>
      </c>
      <c r="G2001">
        <v>1</v>
      </c>
      <c r="H2001">
        <v>3</v>
      </c>
      <c r="I2001">
        <v>5</v>
      </c>
      <c r="J2001">
        <v>60</v>
      </c>
      <c r="K2001">
        <v>1.55</v>
      </c>
      <c r="L2001">
        <v>166</v>
      </c>
      <c r="M2001">
        <v>4.29</v>
      </c>
      <c r="N2001">
        <v>61</v>
      </c>
      <c r="O2001" s="1">
        <v>1.5758333333333332</v>
      </c>
      <c r="P2001" s="2">
        <v>61.20975383624593</v>
      </c>
      <c r="Q2001" s="1">
        <v>1.5812519741030198</v>
      </c>
      <c r="R2001">
        <v>2</v>
      </c>
      <c r="U2001">
        <v>12</v>
      </c>
      <c r="V2001">
        <v>3</v>
      </c>
      <c r="W2001">
        <v>3</v>
      </c>
      <c r="X2001">
        <v>3</v>
      </c>
      <c r="Y2001">
        <v>3</v>
      </c>
      <c r="Z2001">
        <v>3</v>
      </c>
      <c r="AB2001">
        <v>0</v>
      </c>
      <c r="AC2001">
        <v>0</v>
      </c>
      <c r="AD2001">
        <v>2</v>
      </c>
      <c r="AE2001">
        <v>2</v>
      </c>
      <c r="AG2001" s="1">
        <f t="shared" si="31"/>
        <v>2.5833333333333153E-2</v>
      </c>
    </row>
    <row r="2002" spans="1:33">
      <c r="A2002">
        <v>74190</v>
      </c>
      <c r="B2002">
        <v>2</v>
      </c>
      <c r="C2002">
        <v>56</v>
      </c>
      <c r="D2002">
        <v>3</v>
      </c>
      <c r="E2002">
        <v>2</v>
      </c>
      <c r="G2002">
        <v>1</v>
      </c>
      <c r="H2002">
        <v>4</v>
      </c>
      <c r="I2002">
        <v>1</v>
      </c>
      <c r="J2002">
        <v>71</v>
      </c>
      <c r="K2002">
        <v>1.84</v>
      </c>
      <c r="L2002">
        <v>210</v>
      </c>
      <c r="M2002">
        <v>5.43</v>
      </c>
      <c r="N2002">
        <v>69</v>
      </c>
      <c r="O2002" s="1">
        <v>1.7881690140845072</v>
      </c>
      <c r="P2002" s="2">
        <v>63.168423219303484</v>
      </c>
      <c r="Q2002" s="1">
        <v>1.6370408270918086</v>
      </c>
      <c r="R2002">
        <v>2</v>
      </c>
      <c r="S2002">
        <v>2</v>
      </c>
      <c r="U2002">
        <v>8</v>
      </c>
      <c r="V2002">
        <v>2</v>
      </c>
      <c r="W2002">
        <v>3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2</v>
      </c>
      <c r="AG2002" s="1">
        <f t="shared" si="31"/>
        <v>-5.1830985915492844E-2</v>
      </c>
    </row>
    <row r="2003" spans="1:33">
      <c r="A2003">
        <v>74191</v>
      </c>
      <c r="B2003">
        <v>2</v>
      </c>
      <c r="C2003">
        <v>39</v>
      </c>
      <c r="D2003">
        <v>4</v>
      </c>
      <c r="E2003">
        <v>2</v>
      </c>
      <c r="G2003">
        <v>1</v>
      </c>
      <c r="H2003">
        <v>4</v>
      </c>
      <c r="I2003">
        <v>3</v>
      </c>
      <c r="J2003">
        <v>55</v>
      </c>
      <c r="K2003">
        <v>1.42</v>
      </c>
      <c r="L2003">
        <v>180</v>
      </c>
      <c r="M2003">
        <v>4.6500000000000004</v>
      </c>
      <c r="N2003">
        <v>51</v>
      </c>
      <c r="O2003" s="1">
        <v>1.3167272727272727</v>
      </c>
      <c r="P2003" s="2">
        <v>53.914697569697658</v>
      </c>
      <c r="Q2003" s="1">
        <v>1.3919794645267396</v>
      </c>
      <c r="R2003">
        <v>2</v>
      </c>
      <c r="U2003">
        <v>1</v>
      </c>
      <c r="V2003">
        <v>3</v>
      </c>
      <c r="W2003">
        <v>2</v>
      </c>
      <c r="X2003">
        <v>3</v>
      </c>
      <c r="Y2003">
        <v>3</v>
      </c>
      <c r="Z2003">
        <v>2</v>
      </c>
      <c r="AA2003">
        <v>1</v>
      </c>
      <c r="AB2003">
        <v>1</v>
      </c>
      <c r="AC2003">
        <v>2</v>
      </c>
      <c r="AD2003">
        <v>1</v>
      </c>
      <c r="AE2003">
        <v>2</v>
      </c>
      <c r="AG2003" s="1">
        <f t="shared" si="31"/>
        <v>-0.10327272727272718</v>
      </c>
    </row>
    <row r="2004" spans="1:33">
      <c r="A2004">
        <v>74193</v>
      </c>
      <c r="B2004">
        <v>2</v>
      </c>
      <c r="C2004">
        <v>66</v>
      </c>
      <c r="D2004">
        <v>3</v>
      </c>
      <c r="E2004">
        <v>2</v>
      </c>
      <c r="G2004">
        <v>1</v>
      </c>
      <c r="H2004">
        <v>3</v>
      </c>
      <c r="I2004">
        <v>5</v>
      </c>
      <c r="J2004">
        <v>45</v>
      </c>
      <c r="K2004">
        <v>1.1599999999999999</v>
      </c>
      <c r="L2004">
        <v>196</v>
      </c>
      <c r="M2004">
        <v>5.07</v>
      </c>
      <c r="N2004">
        <v>51</v>
      </c>
      <c r="O2004" s="1">
        <v>1.3146666666666667</v>
      </c>
      <c r="P2004" s="2">
        <v>48.827636673202669</v>
      </c>
      <c r="Q2004" s="1">
        <v>1.2586679675758909</v>
      </c>
      <c r="R2004">
        <v>2</v>
      </c>
      <c r="S2004">
        <v>2</v>
      </c>
      <c r="U2004">
        <v>3</v>
      </c>
      <c r="V2004">
        <v>3</v>
      </c>
      <c r="W2004">
        <v>3</v>
      </c>
      <c r="X2004">
        <v>2</v>
      </c>
      <c r="Y2004">
        <v>2</v>
      </c>
      <c r="Z2004">
        <v>2</v>
      </c>
      <c r="AA2004">
        <v>2</v>
      </c>
      <c r="AB2004">
        <v>0</v>
      </c>
      <c r="AC2004">
        <v>0</v>
      </c>
      <c r="AD2004">
        <v>1</v>
      </c>
      <c r="AE2004">
        <v>1</v>
      </c>
      <c r="AF2004">
        <v>2</v>
      </c>
      <c r="AG2004" s="1">
        <f t="shared" si="31"/>
        <v>0.15466666666666673</v>
      </c>
    </row>
    <row r="2005" spans="1:33">
      <c r="A2005">
        <v>74195</v>
      </c>
      <c r="B2005">
        <v>2</v>
      </c>
      <c r="C2005">
        <v>26</v>
      </c>
      <c r="D2005">
        <v>3</v>
      </c>
      <c r="E2005">
        <v>2</v>
      </c>
      <c r="G2005">
        <v>1</v>
      </c>
      <c r="H2005">
        <v>4</v>
      </c>
      <c r="I2005">
        <v>1</v>
      </c>
      <c r="J2005">
        <v>34</v>
      </c>
      <c r="K2005">
        <v>0.88</v>
      </c>
      <c r="L2005">
        <v>141</v>
      </c>
      <c r="M2005">
        <v>3.65</v>
      </c>
      <c r="N2005">
        <v>31</v>
      </c>
      <c r="O2005" s="1">
        <v>0.8023529411764706</v>
      </c>
      <c r="P2005" s="2">
        <v>37.668323475469649</v>
      </c>
      <c r="Q2005" s="1">
        <v>0.97494484289450845</v>
      </c>
      <c r="R2005">
        <v>2</v>
      </c>
      <c r="U2005">
        <v>5</v>
      </c>
      <c r="V2005">
        <v>3</v>
      </c>
      <c r="W2005">
        <v>2</v>
      </c>
      <c r="AA2005">
        <v>1</v>
      </c>
      <c r="AB2005">
        <v>0</v>
      </c>
      <c r="AC2005">
        <v>0</v>
      </c>
      <c r="AD2005">
        <v>1</v>
      </c>
      <c r="AE2005">
        <v>1</v>
      </c>
      <c r="AF2005">
        <v>2</v>
      </c>
      <c r="AG2005" s="1">
        <f t="shared" si="31"/>
        <v>-7.7647058823529402E-2</v>
      </c>
    </row>
    <row r="2006" spans="1:33">
      <c r="A2006">
        <v>74196</v>
      </c>
      <c r="B2006">
        <v>2</v>
      </c>
      <c r="C2006">
        <v>36</v>
      </c>
      <c r="D2006">
        <v>3</v>
      </c>
      <c r="E2006">
        <v>2</v>
      </c>
      <c r="G2006">
        <v>1</v>
      </c>
      <c r="H2006">
        <v>4</v>
      </c>
      <c r="I2006">
        <v>1</v>
      </c>
      <c r="J2006">
        <v>57</v>
      </c>
      <c r="K2006">
        <v>1.47</v>
      </c>
      <c r="L2006">
        <v>191</v>
      </c>
      <c r="M2006">
        <v>4.9400000000000004</v>
      </c>
      <c r="N2006">
        <v>56</v>
      </c>
      <c r="O2006" s="1">
        <v>1.4442105263157894</v>
      </c>
      <c r="P2006" s="2">
        <v>46.753081203411135</v>
      </c>
      <c r="Q2006" s="1">
        <v>1.2057373573511292</v>
      </c>
      <c r="R2006">
        <v>2</v>
      </c>
      <c r="U2006">
        <v>15</v>
      </c>
      <c r="V2006">
        <v>3</v>
      </c>
      <c r="W2006">
        <v>1</v>
      </c>
      <c r="AA2006">
        <v>1</v>
      </c>
      <c r="AB2006">
        <v>0</v>
      </c>
      <c r="AC2006">
        <v>0</v>
      </c>
      <c r="AD2006">
        <v>1</v>
      </c>
      <c r="AE2006">
        <v>1</v>
      </c>
      <c r="AF2006">
        <v>2</v>
      </c>
      <c r="AG2006" s="1">
        <f t="shared" si="31"/>
        <v>-2.5789473684210584E-2</v>
      </c>
    </row>
    <row r="2007" spans="1:33">
      <c r="A2007">
        <v>74198</v>
      </c>
      <c r="B2007">
        <v>2</v>
      </c>
      <c r="C2007">
        <v>66</v>
      </c>
      <c r="D2007">
        <v>2</v>
      </c>
      <c r="E2007">
        <v>2</v>
      </c>
      <c r="G2007">
        <v>2</v>
      </c>
      <c r="H2007">
        <v>3</v>
      </c>
      <c r="I2007">
        <v>3</v>
      </c>
      <c r="J2007">
        <v>69</v>
      </c>
      <c r="K2007">
        <v>1.78</v>
      </c>
      <c r="L2007">
        <v>211</v>
      </c>
      <c r="M2007">
        <v>5.46</v>
      </c>
      <c r="N2007">
        <v>67</v>
      </c>
      <c r="O2007" s="1">
        <v>1.7284057971014493</v>
      </c>
      <c r="P2007" s="2">
        <v>66.612921021793071</v>
      </c>
      <c r="Q2007" s="1">
        <v>1.7184202814317633</v>
      </c>
      <c r="R2007">
        <v>1</v>
      </c>
      <c r="S2007">
        <v>2</v>
      </c>
      <c r="U2007">
        <v>7</v>
      </c>
      <c r="V2007">
        <v>2</v>
      </c>
      <c r="W2007">
        <v>0</v>
      </c>
      <c r="AA2007">
        <v>0</v>
      </c>
      <c r="AB2007">
        <v>0</v>
      </c>
      <c r="AC2007">
        <v>4</v>
      </c>
      <c r="AD2007">
        <v>2</v>
      </c>
      <c r="AE2007">
        <v>1</v>
      </c>
      <c r="AF2007">
        <v>1</v>
      </c>
      <c r="AG2007" s="1">
        <f t="shared" si="31"/>
        <v>-5.1594202898550767E-2</v>
      </c>
    </row>
    <row r="2008" spans="1:33">
      <c r="A2008">
        <v>74199</v>
      </c>
      <c r="B2008">
        <v>2</v>
      </c>
      <c r="C2008">
        <v>22</v>
      </c>
      <c r="D2008">
        <v>4</v>
      </c>
      <c r="E2008">
        <v>2</v>
      </c>
      <c r="G2008">
        <v>1</v>
      </c>
      <c r="H2008">
        <v>4</v>
      </c>
      <c r="I2008">
        <v>5</v>
      </c>
      <c r="J2008">
        <v>73</v>
      </c>
      <c r="K2008">
        <v>1.89</v>
      </c>
      <c r="L2008">
        <v>141</v>
      </c>
      <c r="M2008">
        <v>3.65</v>
      </c>
      <c r="N2008">
        <v>72</v>
      </c>
      <c r="O2008" s="1">
        <v>1.8641095890410957</v>
      </c>
      <c r="P2008" s="2">
        <v>87.411242477259535</v>
      </c>
      <c r="Q2008" s="1">
        <v>2.2631129901646645</v>
      </c>
      <c r="R2008">
        <v>1</v>
      </c>
      <c r="U2008">
        <v>1</v>
      </c>
      <c r="V2008">
        <v>4</v>
      </c>
      <c r="W2008">
        <v>3</v>
      </c>
      <c r="X2008">
        <v>3</v>
      </c>
      <c r="Y2008">
        <v>3</v>
      </c>
      <c r="Z2008">
        <v>2</v>
      </c>
      <c r="AA2008">
        <v>3</v>
      </c>
      <c r="AB2008">
        <v>0</v>
      </c>
      <c r="AC2008">
        <v>30</v>
      </c>
      <c r="AD2008">
        <v>1</v>
      </c>
      <c r="AE2008">
        <v>1</v>
      </c>
      <c r="AF2008">
        <v>2</v>
      </c>
      <c r="AG2008" s="1">
        <f t="shared" si="31"/>
        <v>-2.5890410958904209E-2</v>
      </c>
    </row>
    <row r="2009" spans="1:33">
      <c r="A2009">
        <v>74203</v>
      </c>
      <c r="B2009">
        <v>2</v>
      </c>
      <c r="C2009">
        <v>51</v>
      </c>
      <c r="D2009">
        <v>4</v>
      </c>
      <c r="E2009">
        <v>2</v>
      </c>
      <c r="G2009">
        <v>1</v>
      </c>
      <c r="H2009">
        <v>2</v>
      </c>
      <c r="I2009">
        <v>4</v>
      </c>
      <c r="J2009">
        <v>89</v>
      </c>
      <c r="K2009">
        <v>2.2999999999999998</v>
      </c>
      <c r="L2009">
        <v>198</v>
      </c>
      <c r="M2009">
        <v>5.12</v>
      </c>
      <c r="N2009">
        <v>97</v>
      </c>
      <c r="O2009" s="1">
        <v>2.5067415730337079</v>
      </c>
      <c r="P2009" s="2">
        <v>92.494350331337699</v>
      </c>
      <c r="Q2009" s="1">
        <v>2.3903034355289519</v>
      </c>
      <c r="R2009">
        <v>2</v>
      </c>
      <c r="S2009">
        <v>1</v>
      </c>
      <c r="T2009">
        <v>2</v>
      </c>
      <c r="U2009">
        <v>5</v>
      </c>
      <c r="V2009">
        <v>4</v>
      </c>
      <c r="W2009">
        <v>0</v>
      </c>
      <c r="AA2009">
        <v>3</v>
      </c>
      <c r="AB2009">
        <v>7</v>
      </c>
      <c r="AC2009">
        <v>2</v>
      </c>
      <c r="AD2009">
        <v>1</v>
      </c>
      <c r="AE2009">
        <v>1</v>
      </c>
      <c r="AF2009">
        <v>2</v>
      </c>
      <c r="AG2009" s="1">
        <f t="shared" si="31"/>
        <v>0.2067415730337081</v>
      </c>
    </row>
    <row r="2010" spans="1:33">
      <c r="A2010">
        <v>74207</v>
      </c>
      <c r="B2010">
        <v>2</v>
      </c>
      <c r="C2010">
        <v>32</v>
      </c>
      <c r="D2010">
        <v>3</v>
      </c>
      <c r="E2010">
        <v>2</v>
      </c>
      <c r="G2010">
        <v>1</v>
      </c>
      <c r="H2010">
        <v>5</v>
      </c>
      <c r="I2010">
        <v>1</v>
      </c>
      <c r="J2010">
        <v>78</v>
      </c>
      <c r="K2010">
        <v>2.02</v>
      </c>
      <c r="L2010">
        <v>232</v>
      </c>
      <c r="M2010">
        <v>6</v>
      </c>
      <c r="N2010">
        <v>81</v>
      </c>
      <c r="O2010" s="1">
        <v>2.097692307692308</v>
      </c>
      <c r="P2010" s="2">
        <v>83.873563058317302</v>
      </c>
      <c r="Q2010" s="1">
        <v>2.1721102227923197</v>
      </c>
      <c r="R2010">
        <v>1</v>
      </c>
      <c r="U2010">
        <v>9</v>
      </c>
      <c r="V2010">
        <v>3</v>
      </c>
      <c r="W2010">
        <v>3</v>
      </c>
      <c r="AA2010">
        <v>0</v>
      </c>
      <c r="AB2010">
        <v>0</v>
      </c>
      <c r="AC2010">
        <v>5</v>
      </c>
      <c r="AD2010">
        <v>1</v>
      </c>
      <c r="AE2010">
        <v>1</v>
      </c>
      <c r="AF2010">
        <v>2</v>
      </c>
      <c r="AG2010" s="1">
        <f t="shared" si="31"/>
        <v>7.7692307692307949E-2</v>
      </c>
    </row>
    <row r="2011" spans="1:33">
      <c r="A2011">
        <v>74211</v>
      </c>
      <c r="B2011">
        <v>2</v>
      </c>
      <c r="C2011">
        <v>74</v>
      </c>
      <c r="D2011">
        <v>2</v>
      </c>
      <c r="E2011">
        <v>2</v>
      </c>
      <c r="G2011">
        <v>1</v>
      </c>
      <c r="H2011">
        <v>3</v>
      </c>
      <c r="I2011">
        <v>1</v>
      </c>
      <c r="J2011">
        <v>56</v>
      </c>
      <c r="K2011">
        <v>1.45</v>
      </c>
      <c r="L2011">
        <v>267</v>
      </c>
      <c r="M2011">
        <v>6.9</v>
      </c>
      <c r="N2011">
        <v>59</v>
      </c>
      <c r="O2011" s="1">
        <v>1.5276785714285714</v>
      </c>
      <c r="P2011" s="2">
        <v>54.116429867111236</v>
      </c>
      <c r="Q2011" s="1">
        <v>1.4012289876305588</v>
      </c>
      <c r="R2011">
        <v>1</v>
      </c>
      <c r="S2011">
        <v>2</v>
      </c>
      <c r="U2011">
        <v>4</v>
      </c>
      <c r="V2011">
        <v>3</v>
      </c>
      <c r="W2011">
        <v>2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2</v>
      </c>
      <c r="AG2011" s="1">
        <f t="shared" si="31"/>
        <v>7.7678571428571486E-2</v>
      </c>
    </row>
    <row r="2012" spans="1:33">
      <c r="A2012">
        <v>74214</v>
      </c>
      <c r="B2012">
        <v>2</v>
      </c>
      <c r="C2012">
        <v>47</v>
      </c>
      <c r="D2012">
        <v>2</v>
      </c>
      <c r="E2012">
        <v>2</v>
      </c>
      <c r="G2012">
        <v>2</v>
      </c>
      <c r="H2012">
        <v>5</v>
      </c>
      <c r="I2012">
        <v>1</v>
      </c>
      <c r="J2012">
        <v>43</v>
      </c>
      <c r="K2012">
        <v>1.1100000000000001</v>
      </c>
      <c r="L2012">
        <v>226</v>
      </c>
      <c r="M2012">
        <v>5.84</v>
      </c>
      <c r="N2012">
        <v>39</v>
      </c>
      <c r="O2012" s="1">
        <v>1.0067441860465118</v>
      </c>
      <c r="P2012" s="2">
        <v>37.480792218347688</v>
      </c>
      <c r="Q2012" s="1">
        <v>0.96752742703176597</v>
      </c>
      <c r="R2012">
        <v>1</v>
      </c>
      <c r="S2012">
        <v>1</v>
      </c>
      <c r="T2012">
        <v>2</v>
      </c>
      <c r="U2012">
        <v>15</v>
      </c>
      <c r="V2012">
        <v>2</v>
      </c>
      <c r="W2012">
        <v>2</v>
      </c>
      <c r="X2012">
        <v>3</v>
      </c>
      <c r="Y2012">
        <v>2</v>
      </c>
      <c r="Z2012">
        <v>2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2</v>
      </c>
      <c r="AG2012" s="1">
        <f t="shared" si="31"/>
        <v>-0.10325581395348826</v>
      </c>
    </row>
    <row r="2013" spans="1:33">
      <c r="A2013">
        <v>74221</v>
      </c>
      <c r="B2013">
        <v>2</v>
      </c>
      <c r="C2013">
        <v>34</v>
      </c>
      <c r="D2013">
        <v>4</v>
      </c>
      <c r="E2013">
        <v>2</v>
      </c>
      <c r="G2013">
        <v>1</v>
      </c>
      <c r="H2013">
        <v>3</v>
      </c>
      <c r="I2013">
        <v>6</v>
      </c>
      <c r="J2013">
        <v>62</v>
      </c>
      <c r="K2013">
        <v>1.6</v>
      </c>
      <c r="L2013">
        <v>189</v>
      </c>
      <c r="M2013">
        <v>4.8899999999999997</v>
      </c>
      <c r="N2013">
        <v>72</v>
      </c>
      <c r="O2013" s="1">
        <v>1.8580645161290323</v>
      </c>
      <c r="P2013" s="2">
        <v>62.541599285161666</v>
      </c>
      <c r="Q2013" s="1">
        <v>1.6139767557461075</v>
      </c>
      <c r="R2013">
        <v>2</v>
      </c>
      <c r="U2013">
        <v>77</v>
      </c>
      <c r="V2013">
        <v>3</v>
      </c>
      <c r="W2013">
        <v>3</v>
      </c>
      <c r="X2013">
        <v>3</v>
      </c>
      <c r="Y2013">
        <v>2</v>
      </c>
      <c r="Z2013">
        <v>3</v>
      </c>
      <c r="AA2013">
        <v>1</v>
      </c>
      <c r="AB2013">
        <v>0</v>
      </c>
      <c r="AC2013">
        <v>6</v>
      </c>
      <c r="AD2013">
        <v>1</v>
      </c>
      <c r="AE2013">
        <v>1</v>
      </c>
      <c r="AF2013">
        <v>2</v>
      </c>
      <c r="AG2013" s="1">
        <f t="shared" si="31"/>
        <v>0.25806451612903225</v>
      </c>
    </row>
    <row r="2014" spans="1:33">
      <c r="A2014">
        <v>74225</v>
      </c>
      <c r="B2014">
        <v>2</v>
      </c>
      <c r="C2014">
        <v>67</v>
      </c>
      <c r="D2014">
        <v>2</v>
      </c>
      <c r="E2014">
        <v>2</v>
      </c>
      <c r="G2014">
        <v>2</v>
      </c>
      <c r="H2014">
        <v>3</v>
      </c>
      <c r="I2014">
        <v>3</v>
      </c>
      <c r="J2014">
        <v>40</v>
      </c>
      <c r="K2014">
        <v>1.03</v>
      </c>
      <c r="L2014">
        <v>188</v>
      </c>
      <c r="M2014">
        <v>4.8600000000000003</v>
      </c>
      <c r="N2014">
        <v>38</v>
      </c>
      <c r="O2014" s="1">
        <v>0.97850000000000004</v>
      </c>
      <c r="P2014" s="2">
        <v>33.810720942986713</v>
      </c>
      <c r="Q2014" s="1">
        <v>0.87062606428190781</v>
      </c>
      <c r="R2014">
        <v>1</v>
      </c>
      <c r="S2014">
        <v>1</v>
      </c>
      <c r="T2014">
        <v>2</v>
      </c>
      <c r="U2014">
        <v>5</v>
      </c>
      <c r="V2014">
        <v>3</v>
      </c>
      <c r="W2014">
        <v>2</v>
      </c>
      <c r="X2014">
        <v>3</v>
      </c>
      <c r="Y2014">
        <v>3</v>
      </c>
      <c r="Z2014">
        <v>2</v>
      </c>
      <c r="AA2014">
        <v>4</v>
      </c>
      <c r="AB2014">
        <v>0</v>
      </c>
      <c r="AC2014">
        <v>4</v>
      </c>
      <c r="AD2014">
        <v>1</v>
      </c>
      <c r="AE2014">
        <v>1</v>
      </c>
      <c r="AF2014">
        <v>1</v>
      </c>
      <c r="AG2014" s="1">
        <f t="shared" si="31"/>
        <v>-5.149999999999999E-2</v>
      </c>
    </row>
    <row r="2015" spans="1:33">
      <c r="A2015">
        <v>74227</v>
      </c>
      <c r="B2015">
        <v>2</v>
      </c>
      <c r="C2015">
        <v>78</v>
      </c>
      <c r="D2015">
        <v>4</v>
      </c>
      <c r="E2015">
        <v>2</v>
      </c>
      <c r="G2015">
        <v>2</v>
      </c>
      <c r="H2015">
        <v>3</v>
      </c>
      <c r="I2015">
        <v>4</v>
      </c>
      <c r="J2015">
        <v>81</v>
      </c>
      <c r="K2015">
        <v>2.09</v>
      </c>
      <c r="L2015">
        <v>228</v>
      </c>
      <c r="M2015">
        <v>5.9</v>
      </c>
      <c r="N2015">
        <v>78</v>
      </c>
      <c r="O2015" s="1">
        <v>2.0125925925925925</v>
      </c>
      <c r="P2015" s="2">
        <v>85.018777997788305</v>
      </c>
      <c r="Q2015" s="1">
        <v>2.1936943952515744</v>
      </c>
      <c r="R2015">
        <v>2</v>
      </c>
      <c r="S2015">
        <v>2</v>
      </c>
      <c r="U2015">
        <v>3</v>
      </c>
      <c r="V2015">
        <v>4</v>
      </c>
      <c r="W2015">
        <v>3</v>
      </c>
      <c r="AA2015">
        <v>1</v>
      </c>
      <c r="AB2015">
        <v>0</v>
      </c>
      <c r="AC2015">
        <v>0</v>
      </c>
      <c r="AD2015">
        <v>1</v>
      </c>
      <c r="AE2015">
        <v>1</v>
      </c>
      <c r="AF2015">
        <v>2</v>
      </c>
      <c r="AG2015" s="1">
        <f t="shared" si="31"/>
        <v>-7.7407407407407369E-2</v>
      </c>
    </row>
    <row r="2016" spans="1:33">
      <c r="A2016">
        <v>74231</v>
      </c>
      <c r="B2016">
        <v>2</v>
      </c>
      <c r="C2016">
        <v>67</v>
      </c>
      <c r="D2016">
        <v>4</v>
      </c>
      <c r="E2016">
        <v>2</v>
      </c>
      <c r="G2016">
        <v>1</v>
      </c>
      <c r="H2016">
        <v>2</v>
      </c>
      <c r="I2016">
        <v>3</v>
      </c>
      <c r="J2016">
        <v>79</v>
      </c>
      <c r="K2016">
        <v>2.04</v>
      </c>
      <c r="L2016">
        <v>174</v>
      </c>
      <c r="M2016">
        <v>4.5</v>
      </c>
      <c r="N2016">
        <v>74</v>
      </c>
      <c r="O2016" s="1">
        <v>1.9108860759493671</v>
      </c>
      <c r="P2016" s="2">
        <v>79.844966110795497</v>
      </c>
      <c r="Q2016" s="1">
        <v>2.0618193780509215</v>
      </c>
      <c r="R2016">
        <v>1</v>
      </c>
      <c r="S2016">
        <v>2</v>
      </c>
      <c r="U2016">
        <v>6</v>
      </c>
      <c r="V2016">
        <v>3</v>
      </c>
      <c r="W2016">
        <v>2</v>
      </c>
      <c r="X2016">
        <v>3</v>
      </c>
      <c r="Y2016">
        <v>3</v>
      </c>
      <c r="Z2016">
        <v>3</v>
      </c>
      <c r="AA2016">
        <v>2</v>
      </c>
      <c r="AB2016">
        <v>1</v>
      </c>
      <c r="AC2016">
        <v>2</v>
      </c>
      <c r="AD2016">
        <v>1</v>
      </c>
      <c r="AE2016">
        <v>1</v>
      </c>
      <c r="AF2016">
        <v>2</v>
      </c>
      <c r="AG2016" s="1">
        <f t="shared" si="31"/>
        <v>-0.12911392405063293</v>
      </c>
    </row>
    <row r="2017" spans="1:33">
      <c r="A2017">
        <v>74232</v>
      </c>
      <c r="B2017">
        <v>2</v>
      </c>
      <c r="C2017">
        <v>29</v>
      </c>
      <c r="D2017">
        <v>3</v>
      </c>
      <c r="E2017">
        <v>2</v>
      </c>
      <c r="G2017">
        <v>1</v>
      </c>
      <c r="H2017">
        <v>5</v>
      </c>
      <c r="I2017">
        <v>1</v>
      </c>
      <c r="J2017">
        <v>53</v>
      </c>
      <c r="K2017">
        <v>1.37</v>
      </c>
      <c r="L2017">
        <v>162</v>
      </c>
      <c r="M2017">
        <v>4.1900000000000004</v>
      </c>
      <c r="N2017">
        <v>47</v>
      </c>
      <c r="O2017" s="1">
        <v>1.2149056603773585</v>
      </c>
      <c r="P2017" s="2">
        <v>44.102596443231342</v>
      </c>
      <c r="Q2017" s="1">
        <v>1.1400105118344706</v>
      </c>
      <c r="R2017">
        <v>1</v>
      </c>
      <c r="U2017">
        <v>6</v>
      </c>
      <c r="V2017">
        <v>3</v>
      </c>
      <c r="W2017">
        <v>3</v>
      </c>
      <c r="X2017">
        <v>3</v>
      </c>
      <c r="Y2017">
        <v>2</v>
      </c>
      <c r="Z2017">
        <v>3</v>
      </c>
      <c r="AA2017">
        <v>1</v>
      </c>
      <c r="AB2017">
        <v>0</v>
      </c>
      <c r="AC2017">
        <v>0</v>
      </c>
      <c r="AD2017">
        <v>1</v>
      </c>
      <c r="AE2017">
        <v>1</v>
      </c>
      <c r="AF2017">
        <v>2</v>
      </c>
      <c r="AG2017" s="1">
        <f t="shared" si="31"/>
        <v>-0.15509433962264163</v>
      </c>
    </row>
    <row r="2018" spans="1:33">
      <c r="A2018">
        <v>74235</v>
      </c>
      <c r="B2018">
        <v>2</v>
      </c>
      <c r="C2018">
        <v>27</v>
      </c>
      <c r="D2018">
        <v>1</v>
      </c>
      <c r="E2018">
        <v>2</v>
      </c>
      <c r="G2018">
        <v>1</v>
      </c>
      <c r="H2018">
        <v>4</v>
      </c>
      <c r="I2018">
        <v>6</v>
      </c>
      <c r="J2018">
        <v>27</v>
      </c>
      <c r="K2018">
        <v>0.7</v>
      </c>
      <c r="L2018">
        <v>245</v>
      </c>
      <c r="M2018">
        <v>6.34</v>
      </c>
      <c r="N2018">
        <v>28</v>
      </c>
      <c r="O2018" s="1">
        <v>0.72592592592592586</v>
      </c>
      <c r="P2018" s="2">
        <v>23.564039624215692</v>
      </c>
      <c r="Q2018" s="1">
        <v>0.61091954581299945</v>
      </c>
      <c r="R2018">
        <v>2</v>
      </c>
      <c r="U2018">
        <v>8</v>
      </c>
      <c r="V2018">
        <v>4</v>
      </c>
      <c r="W2018">
        <v>2</v>
      </c>
      <c r="X2018">
        <v>3</v>
      </c>
      <c r="Y2018">
        <v>2</v>
      </c>
      <c r="Z2018">
        <v>2</v>
      </c>
      <c r="AA2018">
        <v>3</v>
      </c>
      <c r="AB2018">
        <v>0</v>
      </c>
      <c r="AC2018">
        <v>0</v>
      </c>
      <c r="AD2018">
        <v>1</v>
      </c>
      <c r="AE2018">
        <v>2</v>
      </c>
      <c r="AG2018" s="1">
        <f t="shared" si="31"/>
        <v>2.5925925925925908E-2</v>
      </c>
    </row>
    <row r="2019" spans="1:33">
      <c r="A2019">
        <v>74237</v>
      </c>
      <c r="B2019">
        <v>2</v>
      </c>
      <c r="C2019">
        <v>51</v>
      </c>
      <c r="D2019">
        <v>3</v>
      </c>
      <c r="E2019">
        <v>2</v>
      </c>
      <c r="G2019">
        <v>1</v>
      </c>
      <c r="H2019">
        <v>5</v>
      </c>
      <c r="I2019">
        <v>3</v>
      </c>
      <c r="J2019">
        <v>53</v>
      </c>
      <c r="K2019">
        <v>1.37</v>
      </c>
      <c r="L2019">
        <v>139</v>
      </c>
      <c r="M2019">
        <v>3.59</v>
      </c>
      <c r="N2019">
        <v>52</v>
      </c>
      <c r="O2019" s="1">
        <v>1.3441509433962266</v>
      </c>
      <c r="P2019" s="2">
        <v>45.631227215037974</v>
      </c>
      <c r="Q2019" s="1">
        <v>1.1795241751811705</v>
      </c>
      <c r="R2019">
        <v>2</v>
      </c>
      <c r="S2019">
        <v>2</v>
      </c>
      <c r="U2019">
        <v>15</v>
      </c>
      <c r="V2019">
        <v>3</v>
      </c>
      <c r="W2019">
        <v>0</v>
      </c>
      <c r="X2019">
        <v>3</v>
      </c>
      <c r="Y2019">
        <v>3</v>
      </c>
      <c r="Z2019">
        <v>3</v>
      </c>
      <c r="AB2019">
        <v>0</v>
      </c>
      <c r="AC2019">
        <v>15</v>
      </c>
      <c r="AD2019">
        <v>2</v>
      </c>
      <c r="AE2019">
        <v>1</v>
      </c>
      <c r="AF2019">
        <v>2</v>
      </c>
      <c r="AG2019" s="1">
        <f t="shared" si="31"/>
        <v>-2.5849056603773457E-2</v>
      </c>
    </row>
    <row r="2020" spans="1:33">
      <c r="A2020">
        <v>74239</v>
      </c>
      <c r="B2020">
        <v>2</v>
      </c>
      <c r="C2020">
        <v>35</v>
      </c>
      <c r="D2020">
        <v>3</v>
      </c>
      <c r="E2020">
        <v>2</v>
      </c>
      <c r="G2020">
        <v>1</v>
      </c>
      <c r="H2020">
        <v>5</v>
      </c>
      <c r="I2020">
        <v>1</v>
      </c>
      <c r="J2020">
        <v>56</v>
      </c>
      <c r="K2020">
        <v>1.45</v>
      </c>
      <c r="L2020">
        <v>254</v>
      </c>
      <c r="M2020">
        <v>6.57</v>
      </c>
      <c r="N2020">
        <v>54</v>
      </c>
      <c r="O2020" s="1">
        <v>1.3982142857142856</v>
      </c>
      <c r="P2020" s="2">
        <v>62.197333726459348</v>
      </c>
      <c r="Q2020" s="1">
        <v>1.6104666768458225</v>
      </c>
      <c r="R2020">
        <v>2</v>
      </c>
      <c r="U2020">
        <v>15</v>
      </c>
      <c r="V2020">
        <v>3</v>
      </c>
      <c r="W2020">
        <v>2</v>
      </c>
      <c r="X2020">
        <v>2</v>
      </c>
      <c r="Y2020">
        <v>2</v>
      </c>
      <c r="Z2020">
        <v>2</v>
      </c>
      <c r="AA2020">
        <v>4</v>
      </c>
      <c r="AB2020">
        <v>5</v>
      </c>
      <c r="AC2020">
        <v>20</v>
      </c>
      <c r="AD2020">
        <v>1</v>
      </c>
      <c r="AE2020">
        <v>1</v>
      </c>
      <c r="AF2020">
        <v>2</v>
      </c>
      <c r="AG2020" s="1">
        <f t="shared" si="31"/>
        <v>-5.1785714285714324E-2</v>
      </c>
    </row>
    <row r="2021" spans="1:33">
      <c r="A2021">
        <v>74243</v>
      </c>
      <c r="B2021">
        <v>2</v>
      </c>
      <c r="C2021">
        <v>33</v>
      </c>
      <c r="D2021">
        <v>1</v>
      </c>
      <c r="E2021">
        <v>2</v>
      </c>
      <c r="G2021">
        <v>1</v>
      </c>
      <c r="H2021">
        <v>4</v>
      </c>
      <c r="I2021">
        <v>1</v>
      </c>
      <c r="J2021">
        <v>48</v>
      </c>
      <c r="K2021">
        <v>1.24</v>
      </c>
      <c r="L2021">
        <v>161</v>
      </c>
      <c r="M2021">
        <v>4.16</v>
      </c>
      <c r="N2021">
        <v>57</v>
      </c>
      <c r="O2021" s="1">
        <v>1.4724999999999999</v>
      </c>
      <c r="P2021" s="2">
        <v>47.673265195831959</v>
      </c>
      <c r="Q2021" s="1">
        <v>1.2315593508923255</v>
      </c>
      <c r="R2021">
        <v>2</v>
      </c>
      <c r="U2021">
        <v>8</v>
      </c>
      <c r="V2021">
        <v>5</v>
      </c>
      <c r="W2021">
        <v>2</v>
      </c>
      <c r="X2021">
        <v>3</v>
      </c>
      <c r="Y2021">
        <v>3</v>
      </c>
      <c r="Z2021">
        <v>1</v>
      </c>
      <c r="AA2021">
        <v>2</v>
      </c>
      <c r="AB2021">
        <v>0</v>
      </c>
      <c r="AC2021">
        <v>1</v>
      </c>
      <c r="AD2021">
        <v>1</v>
      </c>
      <c r="AE2021">
        <v>1</v>
      </c>
      <c r="AF2021">
        <v>2</v>
      </c>
      <c r="AG2021" s="1">
        <f t="shared" si="31"/>
        <v>0.23249999999999993</v>
      </c>
    </row>
    <row r="2022" spans="1:33">
      <c r="A2022">
        <v>74259</v>
      </c>
      <c r="B2022">
        <v>2</v>
      </c>
      <c r="C2022">
        <v>39</v>
      </c>
      <c r="D2022">
        <v>2</v>
      </c>
      <c r="E2022">
        <v>2</v>
      </c>
      <c r="G2022">
        <v>2</v>
      </c>
      <c r="H2022">
        <v>4</v>
      </c>
      <c r="I2022">
        <v>1</v>
      </c>
      <c r="J2022">
        <v>44</v>
      </c>
      <c r="K2022">
        <v>1.1399999999999999</v>
      </c>
      <c r="L2022">
        <v>179</v>
      </c>
      <c r="M2022">
        <v>4.63</v>
      </c>
      <c r="N2022">
        <v>39</v>
      </c>
      <c r="O2022" s="1">
        <v>1.0104545454545453</v>
      </c>
      <c r="P2022" s="2">
        <v>45.547677608631247</v>
      </c>
      <c r="Q2022" s="1">
        <v>1.1800989198599914</v>
      </c>
      <c r="R2022">
        <v>1</v>
      </c>
      <c r="U2022">
        <v>7</v>
      </c>
      <c r="V2022">
        <v>4</v>
      </c>
      <c r="W2022">
        <v>3</v>
      </c>
      <c r="X2022">
        <v>3</v>
      </c>
      <c r="Y2022">
        <v>3</v>
      </c>
      <c r="Z2022">
        <v>3</v>
      </c>
      <c r="AB2022">
        <v>0</v>
      </c>
      <c r="AC2022">
        <v>1</v>
      </c>
      <c r="AD2022">
        <v>1</v>
      </c>
      <c r="AE2022">
        <v>1</v>
      </c>
      <c r="AF2022">
        <v>1</v>
      </c>
      <c r="AG2022" s="1">
        <f t="shared" si="31"/>
        <v>-0.12954545454545463</v>
      </c>
    </row>
    <row r="2023" spans="1:33">
      <c r="A2023">
        <v>74262</v>
      </c>
      <c r="B2023">
        <v>2</v>
      </c>
      <c r="C2023">
        <v>70</v>
      </c>
      <c r="D2023">
        <v>3</v>
      </c>
      <c r="E2023">
        <v>2</v>
      </c>
      <c r="G2023">
        <v>1</v>
      </c>
      <c r="H2023">
        <v>3</v>
      </c>
      <c r="I2023">
        <v>2</v>
      </c>
      <c r="J2023">
        <v>48</v>
      </c>
      <c r="K2023">
        <v>1.24</v>
      </c>
      <c r="L2023">
        <v>150</v>
      </c>
      <c r="M2023">
        <v>3.88</v>
      </c>
      <c r="N2023">
        <v>47</v>
      </c>
      <c r="O2023" s="1">
        <v>1.2141666666666666</v>
      </c>
      <c r="P2023" s="2">
        <v>44.850976495769956</v>
      </c>
      <c r="Q2023" s="1">
        <v>1.1586502261407239</v>
      </c>
      <c r="R2023">
        <v>2</v>
      </c>
      <c r="S2023">
        <v>1</v>
      </c>
      <c r="T2023">
        <v>1</v>
      </c>
      <c r="U2023">
        <v>2</v>
      </c>
      <c r="V2023">
        <v>5</v>
      </c>
      <c r="W2023">
        <v>3</v>
      </c>
      <c r="X2023">
        <v>3</v>
      </c>
      <c r="Y2023">
        <v>3</v>
      </c>
      <c r="Z2023">
        <v>2</v>
      </c>
      <c r="AB2023">
        <v>8</v>
      </c>
      <c r="AC2023">
        <v>2</v>
      </c>
      <c r="AD2023">
        <v>1</v>
      </c>
      <c r="AE2023">
        <v>1</v>
      </c>
      <c r="AF2023">
        <v>2</v>
      </c>
      <c r="AG2023" s="1">
        <f t="shared" si="31"/>
        <v>-2.5833333333333375E-2</v>
      </c>
    </row>
    <row r="2024" spans="1:33">
      <c r="A2024">
        <v>74264</v>
      </c>
      <c r="B2024">
        <v>2</v>
      </c>
      <c r="C2024">
        <v>46</v>
      </c>
      <c r="D2024">
        <v>1</v>
      </c>
      <c r="E2024">
        <v>2</v>
      </c>
      <c r="G2024">
        <v>2</v>
      </c>
      <c r="H2024">
        <v>2</v>
      </c>
      <c r="I2024">
        <v>3</v>
      </c>
      <c r="J2024">
        <v>55</v>
      </c>
      <c r="K2024">
        <v>1.42</v>
      </c>
      <c r="L2024">
        <v>262</v>
      </c>
      <c r="M2024">
        <v>6.78</v>
      </c>
      <c r="N2024">
        <v>54</v>
      </c>
      <c r="O2024" s="1">
        <v>1.394181818181818</v>
      </c>
      <c r="P2024" s="2">
        <v>59.065870811623398</v>
      </c>
      <c r="Q2024" s="1">
        <v>1.5249733918637312</v>
      </c>
      <c r="R2024">
        <v>1</v>
      </c>
      <c r="S2024">
        <v>2</v>
      </c>
      <c r="U2024">
        <v>5</v>
      </c>
      <c r="V2024">
        <v>4</v>
      </c>
      <c r="W2024">
        <v>3</v>
      </c>
      <c r="X2024">
        <v>3</v>
      </c>
      <c r="Y2024">
        <v>3</v>
      </c>
      <c r="Z2024">
        <v>3</v>
      </c>
      <c r="AA2024">
        <v>1</v>
      </c>
      <c r="AB2024">
        <v>1</v>
      </c>
      <c r="AC2024">
        <v>0</v>
      </c>
      <c r="AD2024">
        <v>1</v>
      </c>
      <c r="AE2024">
        <v>1</v>
      </c>
      <c r="AF2024">
        <v>2</v>
      </c>
      <c r="AG2024" s="1">
        <f t="shared" si="31"/>
        <v>-2.5818181818181962E-2</v>
      </c>
    </row>
    <row r="2025" spans="1:33">
      <c r="A2025">
        <v>74265</v>
      </c>
      <c r="B2025">
        <v>2</v>
      </c>
      <c r="C2025">
        <v>36</v>
      </c>
      <c r="D2025">
        <v>2</v>
      </c>
      <c r="E2025">
        <v>2</v>
      </c>
      <c r="G2025">
        <v>2</v>
      </c>
      <c r="H2025">
        <v>4</v>
      </c>
      <c r="I2025">
        <v>1</v>
      </c>
      <c r="J2025">
        <v>78</v>
      </c>
      <c r="K2025">
        <v>2.02</v>
      </c>
      <c r="L2025">
        <v>184</v>
      </c>
      <c r="M2025">
        <v>4.76</v>
      </c>
      <c r="N2025">
        <v>84</v>
      </c>
      <c r="O2025" s="1">
        <v>2.1753846153846155</v>
      </c>
      <c r="P2025" s="2">
        <v>86.630297184001194</v>
      </c>
      <c r="Q2025" s="1">
        <v>2.2435025680984926</v>
      </c>
      <c r="R2025">
        <v>1</v>
      </c>
      <c r="U2025">
        <v>3</v>
      </c>
      <c r="V2025">
        <v>2</v>
      </c>
      <c r="W2025">
        <v>2</v>
      </c>
      <c r="AA2025">
        <v>0</v>
      </c>
      <c r="AB2025">
        <v>0</v>
      </c>
      <c r="AC2025">
        <v>0</v>
      </c>
      <c r="AD2025">
        <v>2</v>
      </c>
      <c r="AE2025">
        <v>2</v>
      </c>
      <c r="AG2025" s="1">
        <f t="shared" si="31"/>
        <v>0.15538461538461545</v>
      </c>
    </row>
    <row r="2026" spans="1:33">
      <c r="A2026">
        <v>74268</v>
      </c>
      <c r="B2026">
        <v>2</v>
      </c>
      <c r="C2026">
        <v>62</v>
      </c>
      <c r="D2026">
        <v>3</v>
      </c>
      <c r="E2026">
        <v>2</v>
      </c>
      <c r="G2026">
        <v>1</v>
      </c>
      <c r="H2026">
        <v>4</v>
      </c>
      <c r="I2026">
        <v>3</v>
      </c>
      <c r="J2026">
        <v>88</v>
      </c>
      <c r="K2026">
        <v>2.2799999999999998</v>
      </c>
      <c r="L2026">
        <v>188</v>
      </c>
      <c r="M2026">
        <v>4.8600000000000003</v>
      </c>
      <c r="N2026">
        <v>86</v>
      </c>
      <c r="O2026" s="1">
        <v>2.228181818181818</v>
      </c>
      <c r="P2026" s="2">
        <v>85.576863680693549</v>
      </c>
      <c r="Q2026" s="1">
        <v>2.2172187408179691</v>
      </c>
      <c r="R2026">
        <v>2</v>
      </c>
      <c r="S2026">
        <v>2</v>
      </c>
      <c r="U2026">
        <v>2</v>
      </c>
      <c r="V2026">
        <v>5</v>
      </c>
      <c r="W2026">
        <v>2</v>
      </c>
      <c r="X2026">
        <v>3</v>
      </c>
      <c r="Y2026">
        <v>3</v>
      </c>
      <c r="Z2026">
        <v>2</v>
      </c>
      <c r="AA2026">
        <v>4</v>
      </c>
      <c r="AB2026">
        <v>0</v>
      </c>
      <c r="AC2026">
        <v>0</v>
      </c>
      <c r="AD2026">
        <v>1</v>
      </c>
      <c r="AE2026">
        <v>2</v>
      </c>
      <c r="AG2026" s="1">
        <f t="shared" si="31"/>
        <v>-5.1818181818181763E-2</v>
      </c>
    </row>
    <row r="2027" spans="1:33">
      <c r="A2027">
        <v>74270</v>
      </c>
      <c r="B2027">
        <v>2</v>
      </c>
      <c r="C2027">
        <v>51</v>
      </c>
      <c r="D2027">
        <v>3</v>
      </c>
      <c r="E2027">
        <v>2</v>
      </c>
      <c r="G2027">
        <v>1</v>
      </c>
      <c r="H2027">
        <v>3</v>
      </c>
      <c r="I2027">
        <v>1</v>
      </c>
      <c r="J2027">
        <v>50</v>
      </c>
      <c r="K2027">
        <v>1.29</v>
      </c>
      <c r="L2027">
        <v>219</v>
      </c>
      <c r="M2027">
        <v>5.66</v>
      </c>
      <c r="N2027">
        <v>59</v>
      </c>
      <c r="O2027" s="1">
        <v>1.5222</v>
      </c>
      <c r="P2027" s="2">
        <v>52.048332170061379</v>
      </c>
      <c r="Q2027" s="1">
        <v>1.3428469699875836</v>
      </c>
      <c r="R2027">
        <v>2</v>
      </c>
      <c r="S2027">
        <v>1</v>
      </c>
      <c r="T2027">
        <v>2</v>
      </c>
      <c r="U2027">
        <v>15</v>
      </c>
      <c r="V2027">
        <v>5</v>
      </c>
      <c r="W2027">
        <v>3</v>
      </c>
      <c r="X2027">
        <v>3</v>
      </c>
      <c r="Y2027">
        <v>3</v>
      </c>
      <c r="Z2027">
        <v>3</v>
      </c>
      <c r="AA2027">
        <v>2</v>
      </c>
      <c r="AB2027">
        <v>0</v>
      </c>
      <c r="AC2027">
        <v>8</v>
      </c>
      <c r="AD2027">
        <v>1</v>
      </c>
      <c r="AE2027">
        <v>1</v>
      </c>
      <c r="AF2027">
        <v>2</v>
      </c>
      <c r="AG2027" s="1">
        <f t="shared" si="31"/>
        <v>0.23219999999999996</v>
      </c>
    </row>
    <row r="2028" spans="1:33">
      <c r="A2028">
        <v>74275</v>
      </c>
      <c r="B2028">
        <v>2</v>
      </c>
      <c r="C2028">
        <v>29</v>
      </c>
      <c r="D2028">
        <v>7</v>
      </c>
      <c r="E2028">
        <v>2</v>
      </c>
      <c r="G2028">
        <v>1</v>
      </c>
      <c r="H2028">
        <v>5</v>
      </c>
      <c r="I2028">
        <v>5</v>
      </c>
      <c r="J2028">
        <v>76</v>
      </c>
      <c r="K2028">
        <v>1.97</v>
      </c>
      <c r="L2028">
        <v>148</v>
      </c>
      <c r="M2028">
        <v>3.83</v>
      </c>
      <c r="N2028">
        <v>84</v>
      </c>
      <c r="O2028" s="1">
        <v>2.1773684210526314</v>
      </c>
      <c r="P2028" s="2">
        <v>74.065400439417715</v>
      </c>
      <c r="Q2028" s="1">
        <v>1.9198531429691172</v>
      </c>
      <c r="R2028">
        <v>1</v>
      </c>
      <c r="U2028">
        <v>14</v>
      </c>
      <c r="V2028">
        <v>2</v>
      </c>
      <c r="W2028">
        <v>0</v>
      </c>
      <c r="X2028">
        <v>3</v>
      </c>
      <c r="Y2028">
        <v>3</v>
      </c>
      <c r="Z2028">
        <v>1</v>
      </c>
      <c r="AA2028">
        <v>0</v>
      </c>
      <c r="AB2028">
        <v>8</v>
      </c>
      <c r="AC2028">
        <v>0</v>
      </c>
      <c r="AD2028">
        <v>2</v>
      </c>
      <c r="AE2028">
        <v>1</v>
      </c>
      <c r="AF2028">
        <v>2</v>
      </c>
      <c r="AG2028" s="1">
        <f t="shared" si="31"/>
        <v>0.20736842105263142</v>
      </c>
    </row>
    <row r="2029" spans="1:33">
      <c r="A2029">
        <v>74276</v>
      </c>
      <c r="B2029">
        <v>2</v>
      </c>
      <c r="C2029">
        <v>62</v>
      </c>
      <c r="D2029">
        <v>1</v>
      </c>
      <c r="E2029">
        <v>2</v>
      </c>
      <c r="G2029">
        <v>1</v>
      </c>
      <c r="H2029">
        <v>2</v>
      </c>
      <c r="I2029">
        <v>6</v>
      </c>
      <c r="J2029">
        <v>48</v>
      </c>
      <c r="K2029">
        <v>1.24</v>
      </c>
      <c r="L2029">
        <v>185</v>
      </c>
      <c r="M2029">
        <v>4.78</v>
      </c>
      <c r="N2029">
        <v>54</v>
      </c>
      <c r="O2029" s="1">
        <v>1.3949999999999998</v>
      </c>
      <c r="P2029" s="2">
        <v>37.612217912220373</v>
      </c>
      <c r="Q2029" s="1">
        <v>0.97164896273235968</v>
      </c>
      <c r="R2029">
        <v>1</v>
      </c>
      <c r="S2029">
        <v>1</v>
      </c>
      <c r="T2029">
        <v>2</v>
      </c>
      <c r="U2029">
        <v>4</v>
      </c>
      <c r="V2029">
        <v>3</v>
      </c>
      <c r="W2029">
        <v>3</v>
      </c>
      <c r="AA2029">
        <v>4</v>
      </c>
      <c r="AB2029">
        <v>4</v>
      </c>
      <c r="AC2029">
        <v>0</v>
      </c>
      <c r="AD2029">
        <v>1</v>
      </c>
      <c r="AE2029">
        <v>1</v>
      </c>
      <c r="AF2029">
        <v>1</v>
      </c>
      <c r="AG2029" s="1">
        <f t="shared" si="31"/>
        <v>0.1549999999999998</v>
      </c>
    </row>
    <row r="2030" spans="1:33">
      <c r="A2030">
        <v>74278</v>
      </c>
      <c r="B2030">
        <v>2</v>
      </c>
      <c r="C2030">
        <v>42</v>
      </c>
      <c r="D2030">
        <v>6</v>
      </c>
      <c r="E2030">
        <v>2</v>
      </c>
      <c r="G2030">
        <v>2</v>
      </c>
      <c r="H2030">
        <v>5</v>
      </c>
      <c r="I2030">
        <v>1</v>
      </c>
      <c r="J2030">
        <v>50</v>
      </c>
      <c r="K2030">
        <v>1.29</v>
      </c>
      <c r="L2030">
        <v>223</v>
      </c>
      <c r="M2030">
        <v>5.77</v>
      </c>
      <c r="N2030">
        <v>49</v>
      </c>
      <c r="O2030" s="1">
        <v>1.2642</v>
      </c>
      <c r="P2030" s="2">
        <v>50.613460265818965</v>
      </c>
      <c r="Q2030" s="1">
        <v>1.3058272748581294</v>
      </c>
      <c r="R2030">
        <v>1</v>
      </c>
      <c r="S2030">
        <v>2</v>
      </c>
      <c r="U2030">
        <v>15</v>
      </c>
      <c r="V2030">
        <v>1</v>
      </c>
      <c r="W2030">
        <v>3</v>
      </c>
      <c r="X2030">
        <v>3</v>
      </c>
      <c r="Y2030">
        <v>3</v>
      </c>
      <c r="Z2030">
        <v>3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2</v>
      </c>
      <c r="AG2030" s="1">
        <f t="shared" si="31"/>
        <v>-2.5800000000000045E-2</v>
      </c>
    </row>
    <row r="2031" spans="1:33">
      <c r="A2031">
        <v>74279</v>
      </c>
      <c r="B2031">
        <v>2</v>
      </c>
      <c r="C2031">
        <v>21</v>
      </c>
      <c r="D2031">
        <v>3</v>
      </c>
      <c r="E2031">
        <v>2</v>
      </c>
      <c r="G2031">
        <v>1</v>
      </c>
      <c r="H2031">
        <v>4</v>
      </c>
      <c r="I2031">
        <v>5</v>
      </c>
      <c r="J2031">
        <v>47</v>
      </c>
      <c r="K2031">
        <v>1.22</v>
      </c>
      <c r="L2031">
        <v>163</v>
      </c>
      <c r="M2031">
        <v>4.22</v>
      </c>
      <c r="N2031">
        <v>46</v>
      </c>
      <c r="O2031" s="1">
        <v>1.1940425531914893</v>
      </c>
      <c r="P2031" s="2">
        <v>39.262149979554792</v>
      </c>
      <c r="Q2031" s="1">
        <v>1.0191451696820606</v>
      </c>
      <c r="R2031">
        <v>1</v>
      </c>
      <c r="U2031">
        <v>6</v>
      </c>
      <c r="V2031">
        <v>4</v>
      </c>
      <c r="W2031">
        <v>0</v>
      </c>
      <c r="AA2031">
        <v>7</v>
      </c>
      <c r="AB2031">
        <v>0</v>
      </c>
      <c r="AC2031">
        <v>150</v>
      </c>
      <c r="AD2031">
        <v>1</v>
      </c>
      <c r="AE2031">
        <v>1</v>
      </c>
      <c r="AF2031">
        <v>2</v>
      </c>
      <c r="AG2031" s="1">
        <f t="shared" si="31"/>
        <v>-2.5957446808510642E-2</v>
      </c>
    </row>
    <row r="2032" spans="1:33">
      <c r="A2032">
        <v>74280</v>
      </c>
      <c r="B2032">
        <v>2</v>
      </c>
      <c r="C2032">
        <v>80</v>
      </c>
      <c r="D2032">
        <v>3</v>
      </c>
      <c r="E2032">
        <v>2</v>
      </c>
      <c r="G2032">
        <v>1</v>
      </c>
      <c r="H2032">
        <v>5</v>
      </c>
      <c r="I2032">
        <v>1</v>
      </c>
      <c r="J2032">
        <v>78</v>
      </c>
      <c r="K2032">
        <v>2.02</v>
      </c>
      <c r="L2032">
        <v>230</v>
      </c>
      <c r="M2032">
        <v>5.95</v>
      </c>
      <c r="N2032">
        <v>72</v>
      </c>
      <c r="O2032" s="1">
        <v>1.8646153846153846</v>
      </c>
      <c r="P2032" s="2">
        <v>82.44752695743226</v>
      </c>
      <c r="Q2032" s="1">
        <v>2.1351795442822201</v>
      </c>
      <c r="R2032">
        <v>1</v>
      </c>
      <c r="S2032">
        <v>1</v>
      </c>
      <c r="T2032">
        <v>2</v>
      </c>
      <c r="U2032">
        <v>12</v>
      </c>
      <c r="V2032">
        <v>3</v>
      </c>
      <c r="W2032">
        <v>2</v>
      </c>
      <c r="X2032">
        <v>3</v>
      </c>
      <c r="Y2032">
        <v>3</v>
      </c>
      <c r="Z2032">
        <v>3</v>
      </c>
      <c r="AA2032">
        <v>0</v>
      </c>
      <c r="AB2032">
        <v>7</v>
      </c>
      <c r="AC2032">
        <v>1</v>
      </c>
      <c r="AD2032">
        <v>1</v>
      </c>
      <c r="AE2032">
        <v>1</v>
      </c>
      <c r="AF2032">
        <v>2</v>
      </c>
      <c r="AG2032" s="1">
        <f t="shared" si="31"/>
        <v>-0.15538461538461545</v>
      </c>
    </row>
    <row r="2033" spans="1:33">
      <c r="A2033">
        <v>74283</v>
      </c>
      <c r="B2033">
        <v>2</v>
      </c>
      <c r="C2033">
        <v>49</v>
      </c>
      <c r="D2033">
        <v>1</v>
      </c>
      <c r="E2033">
        <v>2</v>
      </c>
      <c r="G2033">
        <v>2</v>
      </c>
      <c r="H2033">
        <v>1</v>
      </c>
      <c r="I2033">
        <v>3</v>
      </c>
      <c r="J2033">
        <v>36</v>
      </c>
      <c r="K2033">
        <v>0.93</v>
      </c>
      <c r="L2033">
        <v>221</v>
      </c>
      <c r="M2033">
        <v>5.72</v>
      </c>
      <c r="N2033">
        <v>41</v>
      </c>
      <c r="O2033" s="1">
        <v>1.0591666666666668</v>
      </c>
      <c r="P2033" s="2">
        <v>34.998751612828656</v>
      </c>
      <c r="Q2033" s="1">
        <v>0.90413441666474037</v>
      </c>
      <c r="R2033">
        <v>1</v>
      </c>
      <c r="S2033">
        <v>2</v>
      </c>
      <c r="U2033">
        <v>8</v>
      </c>
      <c r="V2033">
        <v>1</v>
      </c>
      <c r="W2033">
        <v>2</v>
      </c>
      <c r="X2033">
        <v>0</v>
      </c>
      <c r="Y2033">
        <v>2</v>
      </c>
      <c r="Z2033">
        <v>2</v>
      </c>
      <c r="AA2033">
        <v>0</v>
      </c>
      <c r="AB2033">
        <v>0</v>
      </c>
      <c r="AC2033">
        <v>0</v>
      </c>
      <c r="AD2033">
        <v>1</v>
      </c>
      <c r="AE2033">
        <v>2</v>
      </c>
      <c r="AG2033" s="1">
        <f t="shared" si="31"/>
        <v>0.12916666666666676</v>
      </c>
    </row>
    <row r="2034" spans="1:33">
      <c r="A2034">
        <v>74285</v>
      </c>
      <c r="B2034">
        <v>2</v>
      </c>
      <c r="C2034">
        <v>30</v>
      </c>
      <c r="D2034">
        <v>7</v>
      </c>
      <c r="E2034">
        <v>2</v>
      </c>
      <c r="G2034">
        <v>2</v>
      </c>
      <c r="H2034">
        <v>3</v>
      </c>
      <c r="I2034">
        <v>5</v>
      </c>
      <c r="J2034">
        <v>47</v>
      </c>
      <c r="K2034">
        <v>1.22</v>
      </c>
      <c r="L2034">
        <v>131</v>
      </c>
      <c r="M2034">
        <v>3.39</v>
      </c>
      <c r="N2034">
        <v>42</v>
      </c>
      <c r="O2034" s="1">
        <v>1.0902127659574468</v>
      </c>
      <c r="P2034" s="2">
        <v>51.759038099614088</v>
      </c>
      <c r="Q2034" s="1">
        <v>1.3435324783304081</v>
      </c>
      <c r="R2034">
        <v>2</v>
      </c>
      <c r="U2034">
        <v>15</v>
      </c>
      <c r="V2034">
        <v>3</v>
      </c>
      <c r="W2034">
        <v>3</v>
      </c>
      <c r="X2034">
        <v>3</v>
      </c>
      <c r="Y2034">
        <v>2</v>
      </c>
      <c r="Z2034">
        <v>3</v>
      </c>
      <c r="AA2034">
        <v>0</v>
      </c>
      <c r="AB2034">
        <v>8</v>
      </c>
      <c r="AC2034">
        <v>0</v>
      </c>
      <c r="AD2034">
        <v>1</v>
      </c>
      <c r="AE2034">
        <v>2</v>
      </c>
      <c r="AG2034" s="1">
        <f t="shared" si="31"/>
        <v>-0.12978723404255321</v>
      </c>
    </row>
    <row r="2035" spans="1:33">
      <c r="A2035">
        <v>74292</v>
      </c>
      <c r="B2035">
        <v>2</v>
      </c>
      <c r="C2035">
        <v>63</v>
      </c>
      <c r="D2035">
        <v>3</v>
      </c>
      <c r="E2035">
        <v>2</v>
      </c>
      <c r="G2035">
        <v>1</v>
      </c>
      <c r="H2035">
        <v>3</v>
      </c>
      <c r="I2035">
        <v>3</v>
      </c>
      <c r="J2035">
        <v>66</v>
      </c>
      <c r="K2035">
        <v>1.71</v>
      </c>
      <c r="L2035">
        <v>194</v>
      </c>
      <c r="M2035">
        <v>5.0199999999999996</v>
      </c>
      <c r="N2035">
        <v>68</v>
      </c>
      <c r="O2035" s="1">
        <v>1.7618181818181817</v>
      </c>
      <c r="P2035" s="2">
        <v>73.277975825820448</v>
      </c>
      <c r="Q2035" s="1">
        <v>1.8985657373053479</v>
      </c>
      <c r="R2035">
        <v>2</v>
      </c>
      <c r="S2035">
        <v>1</v>
      </c>
      <c r="T2035">
        <v>2</v>
      </c>
      <c r="U2035">
        <v>3</v>
      </c>
      <c r="V2035">
        <v>3</v>
      </c>
      <c r="W2035">
        <v>0</v>
      </c>
      <c r="AA2035">
        <v>3</v>
      </c>
      <c r="AB2035">
        <v>0</v>
      </c>
      <c r="AC2035">
        <v>1</v>
      </c>
      <c r="AD2035">
        <v>1</v>
      </c>
      <c r="AE2035">
        <v>1</v>
      </c>
      <c r="AF2035">
        <v>2</v>
      </c>
      <c r="AG2035" s="1">
        <f t="shared" si="31"/>
        <v>5.1818181818181763E-2</v>
      </c>
    </row>
    <row r="2036" spans="1:33">
      <c r="A2036">
        <v>74293</v>
      </c>
      <c r="B2036">
        <v>2</v>
      </c>
      <c r="C2036">
        <v>27</v>
      </c>
      <c r="D2036">
        <v>3</v>
      </c>
      <c r="E2036">
        <v>2</v>
      </c>
      <c r="G2036">
        <v>1</v>
      </c>
      <c r="H2036">
        <v>5</v>
      </c>
      <c r="I2036">
        <v>5</v>
      </c>
      <c r="J2036">
        <v>70</v>
      </c>
      <c r="K2036">
        <v>1.81</v>
      </c>
      <c r="L2036">
        <v>203</v>
      </c>
      <c r="M2036">
        <v>5.25</v>
      </c>
      <c r="N2036">
        <v>76</v>
      </c>
      <c r="O2036" s="1">
        <v>1.9651428571428571</v>
      </c>
      <c r="P2036" s="2">
        <v>75.438822797411348</v>
      </c>
      <c r="Q2036" s="1">
        <v>1.9506324180473504</v>
      </c>
      <c r="R2036">
        <v>2</v>
      </c>
      <c r="U2036">
        <v>9</v>
      </c>
      <c r="V2036">
        <v>3</v>
      </c>
      <c r="W2036">
        <v>2</v>
      </c>
      <c r="X2036">
        <v>3</v>
      </c>
      <c r="Y2036">
        <v>3</v>
      </c>
      <c r="Z2036">
        <v>2</v>
      </c>
      <c r="AA2036">
        <v>2</v>
      </c>
      <c r="AB2036">
        <v>5</v>
      </c>
      <c r="AC2036">
        <v>3</v>
      </c>
      <c r="AD2036">
        <v>1</v>
      </c>
      <c r="AE2036">
        <v>1</v>
      </c>
      <c r="AF2036">
        <v>2</v>
      </c>
      <c r="AG2036" s="1">
        <f t="shared" si="31"/>
        <v>0.15514285714285703</v>
      </c>
    </row>
    <row r="2037" spans="1:33">
      <c r="A2037">
        <v>74294</v>
      </c>
      <c r="B2037">
        <v>2</v>
      </c>
      <c r="C2037">
        <v>44</v>
      </c>
      <c r="D2037">
        <v>1</v>
      </c>
      <c r="E2037">
        <v>2</v>
      </c>
      <c r="G2037">
        <v>1</v>
      </c>
      <c r="H2037">
        <v>3</v>
      </c>
      <c r="I2037">
        <v>5</v>
      </c>
      <c r="J2037">
        <v>40</v>
      </c>
      <c r="K2037">
        <v>1.03</v>
      </c>
      <c r="L2037">
        <v>216</v>
      </c>
      <c r="M2037">
        <v>5.59</v>
      </c>
      <c r="N2037">
        <v>36</v>
      </c>
      <c r="O2037" s="1">
        <v>0.92699999999999994</v>
      </c>
      <c r="P2037" s="2">
        <v>52.305729547008028</v>
      </c>
      <c r="Q2037" s="1">
        <v>1.3468725358354567</v>
      </c>
      <c r="R2037">
        <v>1</v>
      </c>
      <c r="S2037">
        <v>1</v>
      </c>
      <c r="T2037">
        <v>3</v>
      </c>
      <c r="U2037">
        <v>4</v>
      </c>
      <c r="V2037">
        <v>3</v>
      </c>
      <c r="W2037">
        <v>0</v>
      </c>
      <c r="AA2037">
        <v>0</v>
      </c>
      <c r="AB2037">
        <v>4</v>
      </c>
      <c r="AC2037">
        <v>0</v>
      </c>
      <c r="AD2037">
        <v>1</v>
      </c>
      <c r="AE2037">
        <v>1</v>
      </c>
      <c r="AF2037">
        <v>2</v>
      </c>
      <c r="AG2037" s="1">
        <f t="shared" si="31"/>
        <v>-0.10300000000000009</v>
      </c>
    </row>
    <row r="2038" spans="1:33">
      <c r="A2038">
        <v>74298</v>
      </c>
      <c r="B2038">
        <v>2</v>
      </c>
      <c r="C2038">
        <v>80</v>
      </c>
      <c r="D2038">
        <v>3</v>
      </c>
      <c r="E2038">
        <v>2</v>
      </c>
      <c r="G2038">
        <v>1</v>
      </c>
      <c r="H2038">
        <v>3</v>
      </c>
      <c r="I2038">
        <v>1</v>
      </c>
      <c r="J2038">
        <v>32</v>
      </c>
      <c r="K2038">
        <v>0.83</v>
      </c>
      <c r="L2038">
        <v>167</v>
      </c>
      <c r="M2038">
        <v>4.32</v>
      </c>
      <c r="N2038">
        <v>39</v>
      </c>
      <c r="O2038" s="1">
        <v>1.0115624999999999</v>
      </c>
      <c r="P2038" s="2">
        <v>31.988810068505241</v>
      </c>
      <c r="Q2038" s="1">
        <v>0.82970976115185469</v>
      </c>
      <c r="R2038">
        <v>1</v>
      </c>
      <c r="S2038">
        <v>2</v>
      </c>
      <c r="U2038">
        <v>6</v>
      </c>
      <c r="V2038">
        <v>3</v>
      </c>
      <c r="W2038">
        <v>3</v>
      </c>
      <c r="X2038">
        <v>3</v>
      </c>
      <c r="Y2038">
        <v>3</v>
      </c>
      <c r="Z2038">
        <v>3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2</v>
      </c>
      <c r="AG2038" s="1">
        <f t="shared" si="31"/>
        <v>0.18156249999999996</v>
      </c>
    </row>
    <row r="2039" spans="1:33">
      <c r="A2039">
        <v>74301</v>
      </c>
      <c r="B2039">
        <v>2</v>
      </c>
      <c r="C2039">
        <v>50</v>
      </c>
      <c r="D2039">
        <v>3</v>
      </c>
      <c r="E2039">
        <v>2</v>
      </c>
      <c r="G2039">
        <v>1</v>
      </c>
      <c r="H2039">
        <v>5</v>
      </c>
      <c r="I2039">
        <v>5</v>
      </c>
      <c r="J2039">
        <v>51</v>
      </c>
      <c r="K2039">
        <v>1.32</v>
      </c>
      <c r="L2039">
        <v>205</v>
      </c>
      <c r="M2039">
        <v>5.3</v>
      </c>
      <c r="N2039">
        <v>58</v>
      </c>
      <c r="O2039" s="1">
        <v>1.5011764705882353</v>
      </c>
      <c r="P2039" s="2">
        <v>45.391242662515481</v>
      </c>
      <c r="Q2039" s="1">
        <v>1.1748321630298124</v>
      </c>
      <c r="R2039">
        <v>2</v>
      </c>
      <c r="S2039">
        <v>2</v>
      </c>
      <c r="U2039">
        <v>15</v>
      </c>
      <c r="V2039">
        <v>4</v>
      </c>
      <c r="W2039">
        <v>1</v>
      </c>
      <c r="AA2039">
        <v>1</v>
      </c>
      <c r="AB2039">
        <v>0</v>
      </c>
      <c r="AC2039">
        <v>15</v>
      </c>
      <c r="AD2039">
        <v>1</v>
      </c>
      <c r="AE2039">
        <v>1</v>
      </c>
      <c r="AF2039">
        <v>2</v>
      </c>
      <c r="AG2039" s="1">
        <f t="shared" si="31"/>
        <v>0.18117647058823527</v>
      </c>
    </row>
    <row r="2040" spans="1:33">
      <c r="A2040">
        <v>74310</v>
      </c>
      <c r="B2040">
        <v>2</v>
      </c>
      <c r="C2040">
        <v>60</v>
      </c>
      <c r="D2040">
        <v>6</v>
      </c>
      <c r="E2040">
        <v>2</v>
      </c>
      <c r="G2040">
        <v>2</v>
      </c>
      <c r="H2040">
        <v>2</v>
      </c>
      <c r="I2040">
        <v>1</v>
      </c>
      <c r="J2040">
        <v>73</v>
      </c>
      <c r="K2040">
        <v>1.89</v>
      </c>
      <c r="L2040">
        <v>172</v>
      </c>
      <c r="M2040">
        <v>4.45</v>
      </c>
      <c r="N2040">
        <v>82</v>
      </c>
      <c r="O2040" s="1">
        <v>2.1230136986301367</v>
      </c>
      <c r="P2040" s="2">
        <v>60.203056078799591</v>
      </c>
      <c r="Q2040" s="1">
        <v>1.5586818628620716</v>
      </c>
      <c r="R2040">
        <v>1</v>
      </c>
      <c r="S2040">
        <v>2</v>
      </c>
      <c r="U2040">
        <v>14</v>
      </c>
      <c r="V2040">
        <v>1</v>
      </c>
      <c r="W2040">
        <v>1</v>
      </c>
      <c r="AA2040">
        <v>2</v>
      </c>
      <c r="AB2040">
        <v>0</v>
      </c>
      <c r="AC2040">
        <v>0</v>
      </c>
      <c r="AD2040">
        <v>1</v>
      </c>
      <c r="AE2040">
        <v>1</v>
      </c>
      <c r="AF2040">
        <v>2</v>
      </c>
      <c r="AG2040" s="1">
        <f t="shared" si="31"/>
        <v>0.23301369863013677</v>
      </c>
    </row>
    <row r="2041" spans="1:33">
      <c r="A2041">
        <v>74313</v>
      </c>
      <c r="B2041">
        <v>2</v>
      </c>
      <c r="C2041">
        <v>80</v>
      </c>
      <c r="D2041">
        <v>3</v>
      </c>
      <c r="E2041">
        <v>2</v>
      </c>
      <c r="G2041">
        <v>1</v>
      </c>
      <c r="H2041">
        <v>3</v>
      </c>
      <c r="I2041">
        <v>1</v>
      </c>
      <c r="J2041">
        <v>74</v>
      </c>
      <c r="K2041">
        <v>1.91</v>
      </c>
      <c r="L2041">
        <v>246</v>
      </c>
      <c r="M2041">
        <v>6.36</v>
      </c>
      <c r="N2041">
        <v>84</v>
      </c>
      <c r="O2041" s="1">
        <v>2.1681081081081079</v>
      </c>
      <c r="P2041" s="2">
        <v>77.51062778531859</v>
      </c>
      <c r="Q2041" s="1">
        <v>2.0006121495940339</v>
      </c>
      <c r="R2041">
        <v>2</v>
      </c>
      <c r="S2041">
        <v>2</v>
      </c>
      <c r="U2041">
        <v>4</v>
      </c>
      <c r="V2041">
        <v>3</v>
      </c>
      <c r="W2041">
        <v>3</v>
      </c>
      <c r="X2041">
        <v>3</v>
      </c>
      <c r="Y2041">
        <v>3</v>
      </c>
      <c r="Z2041">
        <v>3</v>
      </c>
      <c r="AA2041">
        <v>5</v>
      </c>
      <c r="AB2041">
        <v>4</v>
      </c>
      <c r="AC2041">
        <v>2</v>
      </c>
      <c r="AD2041">
        <v>1</v>
      </c>
      <c r="AE2041">
        <v>1</v>
      </c>
      <c r="AF2041">
        <v>2</v>
      </c>
      <c r="AG2041" s="1">
        <f t="shared" si="31"/>
        <v>0.25810810810810803</v>
      </c>
    </row>
    <row r="2042" spans="1:33">
      <c r="A2042">
        <v>74318</v>
      </c>
      <c r="B2042">
        <v>2</v>
      </c>
      <c r="C2042">
        <v>52</v>
      </c>
      <c r="D2042">
        <v>3</v>
      </c>
      <c r="E2042">
        <v>2</v>
      </c>
      <c r="G2042">
        <v>1</v>
      </c>
      <c r="H2042">
        <v>4</v>
      </c>
      <c r="I2042">
        <v>1</v>
      </c>
      <c r="J2042">
        <v>65</v>
      </c>
      <c r="K2042">
        <v>1.68</v>
      </c>
      <c r="L2042">
        <v>180</v>
      </c>
      <c r="M2042">
        <v>4.6500000000000004</v>
      </c>
      <c r="N2042">
        <v>62</v>
      </c>
      <c r="O2042" s="1">
        <v>1.6024615384615384</v>
      </c>
      <c r="P2042" s="2">
        <v>53.466307518959141</v>
      </c>
      <c r="Q2042" s="1">
        <v>1.38189840972079</v>
      </c>
      <c r="R2042">
        <v>1</v>
      </c>
      <c r="S2042">
        <v>2</v>
      </c>
      <c r="U2042">
        <v>9</v>
      </c>
      <c r="V2042">
        <v>4</v>
      </c>
      <c r="W2042">
        <v>0</v>
      </c>
      <c r="X2042">
        <v>3</v>
      </c>
      <c r="Y2042">
        <v>3</v>
      </c>
      <c r="Z2042">
        <v>2</v>
      </c>
      <c r="AB2042">
        <v>0</v>
      </c>
      <c r="AC2042">
        <v>0</v>
      </c>
      <c r="AD2042">
        <v>1</v>
      </c>
      <c r="AE2042">
        <v>1</v>
      </c>
      <c r="AF2042">
        <v>2</v>
      </c>
      <c r="AG2042" s="1">
        <f t="shared" si="31"/>
        <v>-7.7538461538461556E-2</v>
      </c>
    </row>
    <row r="2043" spans="1:33">
      <c r="A2043">
        <v>74319</v>
      </c>
      <c r="B2043">
        <v>2</v>
      </c>
      <c r="C2043">
        <v>68</v>
      </c>
      <c r="D2043">
        <v>6</v>
      </c>
      <c r="E2043">
        <v>2</v>
      </c>
      <c r="G2043">
        <v>2</v>
      </c>
      <c r="H2043">
        <v>5</v>
      </c>
      <c r="I2043">
        <v>3</v>
      </c>
      <c r="J2043">
        <v>82</v>
      </c>
      <c r="K2043">
        <v>2.12</v>
      </c>
      <c r="L2043">
        <v>160</v>
      </c>
      <c r="M2043">
        <v>4.1399999999999997</v>
      </c>
      <c r="N2043">
        <v>77</v>
      </c>
      <c r="O2043" s="1">
        <v>1.9907317073170734</v>
      </c>
      <c r="P2043" s="2">
        <v>76.104605839920623</v>
      </c>
      <c r="Q2043" s="1">
        <v>1.9675824924467284</v>
      </c>
      <c r="R2043">
        <v>1</v>
      </c>
      <c r="S2043">
        <v>2</v>
      </c>
      <c r="U2043">
        <v>2</v>
      </c>
      <c r="V2043">
        <v>2</v>
      </c>
      <c r="W2043">
        <v>3</v>
      </c>
      <c r="AB2043">
        <v>0</v>
      </c>
      <c r="AC2043">
        <v>0</v>
      </c>
      <c r="AD2043">
        <v>2</v>
      </c>
      <c r="AE2043">
        <v>1</v>
      </c>
      <c r="AF2043">
        <v>2</v>
      </c>
      <c r="AG2043" s="1">
        <f t="shared" si="31"/>
        <v>-0.12926829268292672</v>
      </c>
    </row>
    <row r="2044" spans="1:33">
      <c r="A2044">
        <v>74323</v>
      </c>
      <c r="B2044">
        <v>2</v>
      </c>
      <c r="C2044">
        <v>27</v>
      </c>
      <c r="D2044">
        <v>3</v>
      </c>
      <c r="E2044">
        <v>2</v>
      </c>
      <c r="G2044">
        <v>1</v>
      </c>
      <c r="H2044">
        <v>3</v>
      </c>
      <c r="I2044">
        <v>1</v>
      </c>
      <c r="J2044">
        <v>89</v>
      </c>
      <c r="K2044">
        <v>2.2999999999999998</v>
      </c>
      <c r="L2044">
        <v>179</v>
      </c>
      <c r="M2044">
        <v>4.63</v>
      </c>
      <c r="N2044">
        <v>96</v>
      </c>
      <c r="O2044" s="1">
        <v>2.4808988764044941</v>
      </c>
      <c r="P2044" s="2">
        <v>85.961743300941592</v>
      </c>
      <c r="Q2044" s="1">
        <v>2.2214832538445579</v>
      </c>
      <c r="R2044">
        <v>2</v>
      </c>
      <c r="U2044">
        <v>14</v>
      </c>
      <c r="V2044">
        <v>4</v>
      </c>
      <c r="W2044">
        <v>0</v>
      </c>
      <c r="AA2044">
        <v>1</v>
      </c>
      <c r="AB2044">
        <v>0</v>
      </c>
      <c r="AC2044">
        <v>2</v>
      </c>
      <c r="AD2044">
        <v>1</v>
      </c>
      <c r="AE2044">
        <v>1</v>
      </c>
      <c r="AF2044">
        <v>1</v>
      </c>
      <c r="AG2044" s="1">
        <f t="shared" si="31"/>
        <v>0.18089887640449431</v>
      </c>
    </row>
    <row r="2045" spans="1:33">
      <c r="A2045">
        <v>74324</v>
      </c>
      <c r="B2045">
        <v>2</v>
      </c>
      <c r="C2045">
        <v>79</v>
      </c>
      <c r="D2045">
        <v>3</v>
      </c>
      <c r="E2045">
        <v>2</v>
      </c>
      <c r="G2045">
        <v>1</v>
      </c>
      <c r="H2045">
        <v>3</v>
      </c>
      <c r="I2045">
        <v>2</v>
      </c>
      <c r="J2045">
        <v>56</v>
      </c>
      <c r="K2045">
        <v>1.45</v>
      </c>
      <c r="L2045">
        <v>205</v>
      </c>
      <c r="M2045">
        <v>5.3</v>
      </c>
      <c r="N2045">
        <v>66</v>
      </c>
      <c r="O2045" s="1">
        <v>1.7089285714285716</v>
      </c>
      <c r="P2045" s="2">
        <v>48.923788728143464</v>
      </c>
      <c r="Q2045" s="1">
        <v>1.2667766724251432</v>
      </c>
      <c r="R2045">
        <v>2</v>
      </c>
      <c r="S2045">
        <v>1</v>
      </c>
      <c r="T2045">
        <v>2</v>
      </c>
      <c r="U2045">
        <v>6</v>
      </c>
      <c r="V2045">
        <v>4</v>
      </c>
      <c r="W2045">
        <v>2</v>
      </c>
      <c r="X2045">
        <v>3</v>
      </c>
      <c r="Y2045">
        <v>3</v>
      </c>
      <c r="Z2045">
        <v>3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2</v>
      </c>
      <c r="AG2045" s="1">
        <f t="shared" si="31"/>
        <v>0.25892857142857162</v>
      </c>
    </row>
    <row r="2046" spans="1:33">
      <c r="A2046">
        <v>74348</v>
      </c>
      <c r="B2046">
        <v>2</v>
      </c>
      <c r="C2046">
        <v>45</v>
      </c>
      <c r="D2046">
        <v>4</v>
      </c>
      <c r="E2046">
        <v>2</v>
      </c>
      <c r="G2046">
        <v>1</v>
      </c>
      <c r="H2046">
        <v>4</v>
      </c>
      <c r="I2046">
        <v>1</v>
      </c>
      <c r="J2046">
        <v>58</v>
      </c>
      <c r="K2046">
        <v>1.5</v>
      </c>
      <c r="L2046">
        <v>157</v>
      </c>
      <c r="M2046">
        <v>4.0599999999999996</v>
      </c>
      <c r="N2046">
        <v>56</v>
      </c>
      <c r="O2046" s="1">
        <v>1.4482758620689655</v>
      </c>
      <c r="P2046" s="2">
        <v>61.184925733918668</v>
      </c>
      <c r="Q2046" s="1">
        <v>1.5823687689806551</v>
      </c>
      <c r="R2046">
        <v>1</v>
      </c>
      <c r="S2046">
        <v>2</v>
      </c>
      <c r="U2046">
        <v>10</v>
      </c>
      <c r="V2046">
        <v>3</v>
      </c>
      <c r="W2046">
        <v>2</v>
      </c>
      <c r="X2046">
        <v>2</v>
      </c>
      <c r="Y2046">
        <v>2</v>
      </c>
      <c r="Z2046">
        <v>2</v>
      </c>
      <c r="AB2046">
        <v>0</v>
      </c>
      <c r="AC2046">
        <v>0</v>
      </c>
      <c r="AD2046">
        <v>1</v>
      </c>
      <c r="AE2046">
        <v>1</v>
      </c>
      <c r="AF2046">
        <v>2</v>
      </c>
      <c r="AG2046" s="1">
        <f t="shared" si="31"/>
        <v>-5.1724137931034475E-2</v>
      </c>
    </row>
    <row r="2047" spans="1:33">
      <c r="A2047">
        <v>74349</v>
      </c>
      <c r="B2047">
        <v>2</v>
      </c>
      <c r="C2047">
        <v>57</v>
      </c>
      <c r="D2047">
        <v>2</v>
      </c>
      <c r="E2047">
        <v>2</v>
      </c>
      <c r="G2047">
        <v>2</v>
      </c>
      <c r="H2047">
        <v>3</v>
      </c>
      <c r="I2047">
        <v>1</v>
      </c>
      <c r="J2047">
        <v>55</v>
      </c>
      <c r="K2047">
        <v>1.42</v>
      </c>
      <c r="L2047">
        <v>235</v>
      </c>
      <c r="M2047">
        <v>6.08</v>
      </c>
      <c r="N2047">
        <v>50</v>
      </c>
      <c r="O2047" s="1">
        <v>1.290909090909091</v>
      </c>
      <c r="P2047" s="2">
        <v>57.459626776938237</v>
      </c>
      <c r="Q2047" s="1">
        <v>1.4835030913318599</v>
      </c>
      <c r="R2047">
        <v>2</v>
      </c>
      <c r="S2047">
        <v>2</v>
      </c>
      <c r="U2047">
        <v>15</v>
      </c>
      <c r="V2047">
        <v>4</v>
      </c>
      <c r="W2047">
        <v>3</v>
      </c>
      <c r="X2047">
        <v>2</v>
      </c>
      <c r="Y2047">
        <v>2</v>
      </c>
      <c r="Z2047">
        <v>1</v>
      </c>
      <c r="AA2047">
        <v>0</v>
      </c>
      <c r="AB2047">
        <v>0</v>
      </c>
      <c r="AC2047">
        <v>0</v>
      </c>
      <c r="AD2047">
        <v>1</v>
      </c>
      <c r="AE2047">
        <v>1</v>
      </c>
      <c r="AF2047">
        <v>2</v>
      </c>
      <c r="AG2047" s="1">
        <f t="shared" si="31"/>
        <v>-0.12909090909090892</v>
      </c>
    </row>
    <row r="2048" spans="1:33">
      <c r="A2048">
        <v>74366</v>
      </c>
      <c r="B2048">
        <v>2</v>
      </c>
      <c r="C2048">
        <v>61</v>
      </c>
      <c r="D2048">
        <v>3</v>
      </c>
      <c r="E2048">
        <v>2</v>
      </c>
      <c r="G2048">
        <v>1</v>
      </c>
      <c r="H2048">
        <v>4</v>
      </c>
      <c r="I2048">
        <v>3</v>
      </c>
      <c r="J2048">
        <v>51</v>
      </c>
      <c r="K2048">
        <v>1.32</v>
      </c>
      <c r="L2048">
        <v>195</v>
      </c>
      <c r="M2048">
        <v>5.04</v>
      </c>
      <c r="N2048">
        <v>56</v>
      </c>
      <c r="O2048" s="1">
        <v>1.4494117647058824</v>
      </c>
      <c r="P2048" s="2">
        <v>59.882956186745638</v>
      </c>
      <c r="Q2048" s="1">
        <v>1.5499118071863578</v>
      </c>
      <c r="R2048">
        <v>2</v>
      </c>
      <c r="S2048">
        <v>1</v>
      </c>
      <c r="T2048">
        <v>2</v>
      </c>
      <c r="U2048">
        <v>9</v>
      </c>
      <c r="V2048">
        <v>3</v>
      </c>
      <c r="W2048">
        <v>3</v>
      </c>
      <c r="X2048">
        <v>3</v>
      </c>
      <c r="Y2048">
        <v>2</v>
      </c>
      <c r="Z2048">
        <v>2</v>
      </c>
      <c r="AB2048">
        <v>3</v>
      </c>
      <c r="AC2048">
        <v>6</v>
      </c>
      <c r="AD2048">
        <v>1</v>
      </c>
      <c r="AE2048">
        <v>1</v>
      </c>
      <c r="AF2048">
        <v>2</v>
      </c>
      <c r="AG2048" s="1">
        <f t="shared" si="31"/>
        <v>0.12941176470588234</v>
      </c>
    </row>
    <row r="2049" spans="1:33">
      <c r="A2049">
        <v>74368</v>
      </c>
      <c r="B2049">
        <v>2</v>
      </c>
      <c r="C2049">
        <v>53</v>
      </c>
      <c r="D2049">
        <v>3</v>
      </c>
      <c r="E2049">
        <v>2</v>
      </c>
      <c r="G2049">
        <v>1</v>
      </c>
      <c r="H2049">
        <v>3</v>
      </c>
      <c r="I2049">
        <v>1</v>
      </c>
      <c r="J2049">
        <v>38</v>
      </c>
      <c r="K2049">
        <v>0.98</v>
      </c>
      <c r="L2049">
        <v>275</v>
      </c>
      <c r="M2049">
        <v>7.11</v>
      </c>
      <c r="N2049">
        <v>45</v>
      </c>
      <c r="O2049" s="1">
        <v>1.1605263157894736</v>
      </c>
      <c r="P2049" s="2">
        <v>43.011882203725534</v>
      </c>
      <c r="Q2049" s="1">
        <v>1.1092538042013427</v>
      </c>
      <c r="R2049">
        <v>2</v>
      </c>
      <c r="S2049">
        <v>2</v>
      </c>
      <c r="U2049">
        <v>9</v>
      </c>
      <c r="V2049">
        <v>4</v>
      </c>
      <c r="W2049">
        <v>3</v>
      </c>
      <c r="X2049">
        <v>3</v>
      </c>
      <c r="Y2049">
        <v>3</v>
      </c>
      <c r="Z2049">
        <v>3</v>
      </c>
      <c r="AA2049">
        <v>2</v>
      </c>
      <c r="AB2049">
        <v>0</v>
      </c>
      <c r="AC2049">
        <v>0</v>
      </c>
      <c r="AD2049">
        <v>1</v>
      </c>
      <c r="AE2049">
        <v>1</v>
      </c>
      <c r="AF2049">
        <v>2</v>
      </c>
      <c r="AG2049" s="1">
        <f t="shared" si="31"/>
        <v>0.18052631578947365</v>
      </c>
    </row>
    <row r="2050" spans="1:33">
      <c r="A2050">
        <v>74374</v>
      </c>
      <c r="B2050">
        <v>2</v>
      </c>
      <c r="C2050">
        <v>70</v>
      </c>
      <c r="D2050">
        <v>6</v>
      </c>
      <c r="E2050">
        <v>2</v>
      </c>
      <c r="G2050">
        <v>2</v>
      </c>
      <c r="H2050">
        <v>4</v>
      </c>
      <c r="I2050">
        <v>1</v>
      </c>
      <c r="J2050">
        <v>68</v>
      </c>
      <c r="K2050">
        <v>1.76</v>
      </c>
      <c r="L2050">
        <v>137</v>
      </c>
      <c r="M2050">
        <v>3.54</v>
      </c>
      <c r="N2050">
        <v>69</v>
      </c>
      <c r="O2050" s="1">
        <v>1.7858823529411765</v>
      </c>
      <c r="P2050" s="2">
        <v>71.908309217986144</v>
      </c>
      <c r="Q2050" s="1">
        <v>1.8611562385831708</v>
      </c>
      <c r="R2050">
        <v>1</v>
      </c>
      <c r="S2050">
        <v>1</v>
      </c>
      <c r="T2050">
        <v>2</v>
      </c>
      <c r="U2050">
        <v>8</v>
      </c>
      <c r="V2050">
        <v>2</v>
      </c>
      <c r="W2050">
        <v>0</v>
      </c>
      <c r="X2050">
        <v>3</v>
      </c>
      <c r="Y2050">
        <v>3</v>
      </c>
      <c r="Z2050">
        <v>0</v>
      </c>
      <c r="AA2050">
        <v>0</v>
      </c>
      <c r="AB2050">
        <v>1</v>
      </c>
      <c r="AC2050">
        <v>0</v>
      </c>
      <c r="AD2050">
        <v>2</v>
      </c>
      <c r="AE2050">
        <v>1</v>
      </c>
      <c r="AF2050">
        <v>2</v>
      </c>
      <c r="AG2050" s="1">
        <f t="shared" si="31"/>
        <v>2.5882352941176467E-2</v>
      </c>
    </row>
    <row r="2051" spans="1:33">
      <c r="A2051">
        <v>74375</v>
      </c>
      <c r="B2051">
        <v>2</v>
      </c>
      <c r="C2051">
        <v>63</v>
      </c>
      <c r="D2051">
        <v>1</v>
      </c>
      <c r="E2051">
        <v>2</v>
      </c>
      <c r="G2051">
        <v>2</v>
      </c>
      <c r="H2051">
        <v>3</v>
      </c>
      <c r="I2051">
        <v>1</v>
      </c>
      <c r="J2051">
        <v>54</v>
      </c>
      <c r="K2051">
        <v>1.4</v>
      </c>
      <c r="L2051">
        <v>214</v>
      </c>
      <c r="M2051">
        <v>5.53</v>
      </c>
      <c r="N2051">
        <v>64</v>
      </c>
      <c r="O2051" s="1">
        <v>1.6592592592592592</v>
      </c>
      <c r="P2051" s="2">
        <v>66.025631017541059</v>
      </c>
      <c r="Q2051" s="1">
        <v>1.7117756189732865</v>
      </c>
      <c r="R2051">
        <v>1</v>
      </c>
      <c r="S2051">
        <v>1</v>
      </c>
      <c r="T2051">
        <v>2</v>
      </c>
      <c r="U2051">
        <v>1</v>
      </c>
      <c r="V2051">
        <v>4</v>
      </c>
      <c r="W2051">
        <v>2</v>
      </c>
      <c r="X2051">
        <v>0</v>
      </c>
      <c r="Y2051">
        <v>0</v>
      </c>
      <c r="Z2051">
        <v>2</v>
      </c>
      <c r="AA2051">
        <v>1</v>
      </c>
      <c r="AB2051">
        <v>0</v>
      </c>
      <c r="AC2051">
        <v>0</v>
      </c>
      <c r="AD2051">
        <v>2</v>
      </c>
      <c r="AE2051">
        <v>2</v>
      </c>
      <c r="AG2051" s="1">
        <f t="shared" ref="AG2051:AG2114" si="32">O:O-K:K</f>
        <v>0.2592592592592593</v>
      </c>
    </row>
    <row r="2052" spans="1:33">
      <c r="A2052">
        <v>74381</v>
      </c>
      <c r="B2052">
        <v>2</v>
      </c>
      <c r="C2052">
        <v>25</v>
      </c>
      <c r="D2052">
        <v>3</v>
      </c>
      <c r="E2052">
        <v>2</v>
      </c>
      <c r="G2052">
        <v>1</v>
      </c>
      <c r="H2052">
        <v>4</v>
      </c>
      <c r="I2052">
        <v>1</v>
      </c>
      <c r="J2052">
        <v>78</v>
      </c>
      <c r="K2052">
        <v>2.02</v>
      </c>
      <c r="L2052">
        <v>171</v>
      </c>
      <c r="M2052">
        <v>4.42</v>
      </c>
      <c r="N2052">
        <v>74</v>
      </c>
      <c r="O2052" s="1">
        <v>1.9164102564102563</v>
      </c>
      <c r="P2052" s="2">
        <v>80.480118508922871</v>
      </c>
      <c r="Q2052" s="1">
        <v>2.0842287101028742</v>
      </c>
      <c r="R2052">
        <v>1</v>
      </c>
      <c r="U2052">
        <v>10</v>
      </c>
      <c r="V2052">
        <v>2</v>
      </c>
      <c r="W2052">
        <v>3</v>
      </c>
      <c r="X2052">
        <v>3</v>
      </c>
      <c r="Y2052">
        <v>2</v>
      </c>
      <c r="Z2052">
        <v>3</v>
      </c>
      <c r="AA2052">
        <v>0</v>
      </c>
      <c r="AB2052">
        <v>0</v>
      </c>
      <c r="AC2052">
        <v>0</v>
      </c>
      <c r="AD2052">
        <v>1</v>
      </c>
      <c r="AE2052">
        <v>1</v>
      </c>
      <c r="AF2052">
        <v>2</v>
      </c>
      <c r="AG2052" s="1">
        <f t="shared" si="32"/>
        <v>-0.10358974358974371</v>
      </c>
    </row>
    <row r="2053" spans="1:33">
      <c r="A2053">
        <v>74384</v>
      </c>
      <c r="B2053">
        <v>2</v>
      </c>
      <c r="C2053">
        <v>25</v>
      </c>
      <c r="D2053">
        <v>7</v>
      </c>
      <c r="E2053">
        <v>2</v>
      </c>
      <c r="G2053">
        <v>1</v>
      </c>
      <c r="H2053">
        <v>3</v>
      </c>
      <c r="I2053">
        <v>5</v>
      </c>
      <c r="J2053">
        <v>47</v>
      </c>
      <c r="K2053">
        <v>1.22</v>
      </c>
      <c r="L2053">
        <v>154</v>
      </c>
      <c r="M2053">
        <v>3.98</v>
      </c>
      <c r="N2053">
        <v>57</v>
      </c>
      <c r="O2053" s="1">
        <v>1.4795744680851062</v>
      </c>
      <c r="P2053" s="2">
        <v>45.39689534647971</v>
      </c>
      <c r="Q2053" s="1">
        <v>1.1783874962277712</v>
      </c>
      <c r="R2053">
        <v>2</v>
      </c>
      <c r="U2053">
        <v>6</v>
      </c>
      <c r="V2053">
        <v>4</v>
      </c>
      <c r="W2053">
        <v>3</v>
      </c>
      <c r="X2053">
        <v>3</v>
      </c>
      <c r="Y2053">
        <v>2</v>
      </c>
      <c r="Z2053">
        <v>2</v>
      </c>
      <c r="AA2053">
        <v>0</v>
      </c>
      <c r="AB2053">
        <v>10</v>
      </c>
      <c r="AC2053">
        <v>3</v>
      </c>
      <c r="AD2053">
        <v>1</v>
      </c>
      <c r="AE2053">
        <v>2</v>
      </c>
      <c r="AG2053" s="1">
        <f t="shared" si="32"/>
        <v>0.2595744680851062</v>
      </c>
    </row>
    <row r="2054" spans="1:33">
      <c r="A2054">
        <v>74394</v>
      </c>
      <c r="B2054">
        <v>2</v>
      </c>
      <c r="C2054">
        <v>51</v>
      </c>
      <c r="D2054">
        <v>4</v>
      </c>
      <c r="E2054">
        <v>2</v>
      </c>
      <c r="G2054">
        <v>1</v>
      </c>
      <c r="H2054">
        <v>3</v>
      </c>
      <c r="I2054">
        <v>6</v>
      </c>
      <c r="J2054">
        <v>48</v>
      </c>
      <c r="K2054">
        <v>1.24</v>
      </c>
      <c r="L2054">
        <v>180</v>
      </c>
      <c r="M2054">
        <v>4.6500000000000004</v>
      </c>
      <c r="N2054">
        <v>58</v>
      </c>
      <c r="O2054" s="1">
        <v>1.4983333333333333</v>
      </c>
      <c r="P2054" s="2">
        <v>34.850190591767529</v>
      </c>
      <c r="Q2054" s="1">
        <v>0.90029659028732789</v>
      </c>
      <c r="R2054">
        <v>2</v>
      </c>
      <c r="S2054">
        <v>1</v>
      </c>
      <c r="T2054">
        <v>2</v>
      </c>
      <c r="U2054">
        <v>8</v>
      </c>
      <c r="V2054">
        <v>3</v>
      </c>
      <c r="W2054">
        <v>3</v>
      </c>
      <c r="X2054">
        <v>2</v>
      </c>
      <c r="Y2054">
        <v>1</v>
      </c>
      <c r="Z2054">
        <v>1</v>
      </c>
      <c r="AA2054">
        <v>1</v>
      </c>
      <c r="AB2054">
        <v>10</v>
      </c>
      <c r="AC2054">
        <v>0</v>
      </c>
      <c r="AD2054">
        <v>1</v>
      </c>
      <c r="AE2054">
        <v>1</v>
      </c>
      <c r="AF2054">
        <v>2</v>
      </c>
      <c r="AG2054" s="1">
        <f t="shared" si="32"/>
        <v>0.2583333333333333</v>
      </c>
    </row>
    <row r="2055" spans="1:33">
      <c r="A2055">
        <v>74396</v>
      </c>
      <c r="B2055">
        <v>2</v>
      </c>
      <c r="C2055">
        <v>29</v>
      </c>
      <c r="D2055">
        <v>3</v>
      </c>
      <c r="E2055">
        <v>2</v>
      </c>
      <c r="G2055">
        <v>1</v>
      </c>
      <c r="H2055">
        <v>5</v>
      </c>
      <c r="I2055">
        <v>5</v>
      </c>
      <c r="J2055">
        <v>59</v>
      </c>
      <c r="K2055">
        <v>1.53</v>
      </c>
      <c r="L2055">
        <v>157</v>
      </c>
      <c r="M2055">
        <v>4.0599999999999996</v>
      </c>
      <c r="N2055">
        <v>63</v>
      </c>
      <c r="O2055" s="1">
        <v>1.633728813559322</v>
      </c>
      <c r="P2055" s="2">
        <v>60.157031438189854</v>
      </c>
      <c r="Q2055" s="1">
        <v>1.5600043745835674</v>
      </c>
      <c r="R2055">
        <v>2</v>
      </c>
      <c r="U2055">
        <v>15</v>
      </c>
      <c r="V2055">
        <v>3</v>
      </c>
      <c r="W2055">
        <v>1</v>
      </c>
      <c r="X2055">
        <v>2</v>
      </c>
      <c r="Y2055">
        <v>2</v>
      </c>
      <c r="Z2055">
        <v>1</v>
      </c>
      <c r="AA2055">
        <v>1</v>
      </c>
      <c r="AB2055">
        <v>0</v>
      </c>
      <c r="AC2055">
        <v>0</v>
      </c>
      <c r="AD2055">
        <v>1</v>
      </c>
      <c r="AE2055">
        <v>1</v>
      </c>
      <c r="AF2055">
        <v>2</v>
      </c>
      <c r="AG2055" s="1">
        <f t="shared" si="32"/>
        <v>0.10372881355932195</v>
      </c>
    </row>
    <row r="2056" spans="1:33">
      <c r="A2056">
        <v>74397</v>
      </c>
      <c r="B2056">
        <v>2</v>
      </c>
      <c r="C2056">
        <v>24</v>
      </c>
      <c r="D2056">
        <v>3</v>
      </c>
      <c r="E2056">
        <v>2</v>
      </c>
      <c r="G2056">
        <v>1</v>
      </c>
      <c r="H2056">
        <v>3</v>
      </c>
      <c r="I2056">
        <v>5</v>
      </c>
      <c r="J2056">
        <v>63</v>
      </c>
      <c r="K2056">
        <v>1.63</v>
      </c>
      <c r="L2056">
        <v>190</v>
      </c>
      <c r="M2056">
        <v>4.91</v>
      </c>
      <c r="N2056">
        <v>61</v>
      </c>
      <c r="O2056" s="1">
        <v>1.5782539682539682</v>
      </c>
      <c r="P2056" s="2">
        <v>72.742244472205996</v>
      </c>
      <c r="Q2056" s="1">
        <v>1.8820612458681867</v>
      </c>
      <c r="R2056">
        <v>1</v>
      </c>
      <c r="U2056">
        <v>5</v>
      </c>
      <c r="V2056">
        <v>3</v>
      </c>
      <c r="W2056">
        <v>2</v>
      </c>
      <c r="AB2056">
        <v>3</v>
      </c>
      <c r="AC2056">
        <v>2</v>
      </c>
      <c r="AD2056">
        <v>1</v>
      </c>
      <c r="AE2056">
        <v>1</v>
      </c>
      <c r="AF2056">
        <v>2</v>
      </c>
      <c r="AG2056" s="1">
        <f t="shared" si="32"/>
        <v>-5.1746031746031651E-2</v>
      </c>
    </row>
    <row r="2057" spans="1:33">
      <c r="A2057">
        <v>74399</v>
      </c>
      <c r="B2057">
        <v>2</v>
      </c>
      <c r="C2057">
        <v>31</v>
      </c>
      <c r="D2057">
        <v>3</v>
      </c>
      <c r="E2057">
        <v>2</v>
      </c>
      <c r="G2057">
        <v>1</v>
      </c>
      <c r="H2057">
        <v>3</v>
      </c>
      <c r="I2057">
        <v>5</v>
      </c>
      <c r="J2057">
        <v>42</v>
      </c>
      <c r="K2057">
        <v>1.0900000000000001</v>
      </c>
      <c r="L2057">
        <v>151</v>
      </c>
      <c r="M2057">
        <v>3.9</v>
      </c>
      <c r="N2057">
        <v>39</v>
      </c>
      <c r="O2057" s="1">
        <v>1.0121428571428572</v>
      </c>
      <c r="P2057" s="2">
        <v>36.594077763375928</v>
      </c>
      <c r="Q2057" s="1">
        <v>0.94970344671618478</v>
      </c>
      <c r="R2057">
        <v>2</v>
      </c>
      <c r="U2057">
        <v>6</v>
      </c>
      <c r="V2057">
        <v>4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0</v>
      </c>
      <c r="AC2057">
        <v>10</v>
      </c>
      <c r="AD2057">
        <v>1</v>
      </c>
      <c r="AE2057">
        <v>1</v>
      </c>
      <c r="AF2057">
        <v>2</v>
      </c>
      <c r="AG2057" s="1">
        <f t="shared" si="32"/>
        <v>-7.7857142857142847E-2</v>
      </c>
    </row>
    <row r="2058" spans="1:33">
      <c r="A2058">
        <v>74402</v>
      </c>
      <c r="B2058">
        <v>2</v>
      </c>
      <c r="C2058">
        <v>49</v>
      </c>
      <c r="D2058">
        <v>3</v>
      </c>
      <c r="E2058">
        <v>2</v>
      </c>
      <c r="G2058">
        <v>1</v>
      </c>
      <c r="H2058">
        <v>4</v>
      </c>
      <c r="I2058">
        <v>3</v>
      </c>
      <c r="J2058">
        <v>42</v>
      </c>
      <c r="K2058">
        <v>1.0900000000000001</v>
      </c>
      <c r="L2058">
        <v>248</v>
      </c>
      <c r="M2058">
        <v>6.41</v>
      </c>
      <c r="N2058">
        <v>41</v>
      </c>
      <c r="O2058" s="1">
        <v>1.0640476190476191</v>
      </c>
      <c r="P2058" s="2">
        <v>42.26765677719991</v>
      </c>
      <c r="Q2058" s="1">
        <v>1.0969463306463787</v>
      </c>
      <c r="R2058">
        <v>2</v>
      </c>
      <c r="S2058">
        <v>2</v>
      </c>
      <c r="U2058">
        <v>9</v>
      </c>
      <c r="V2058">
        <v>3</v>
      </c>
      <c r="W2058">
        <v>2</v>
      </c>
      <c r="AA2058">
        <v>4</v>
      </c>
      <c r="AB2058">
        <v>2</v>
      </c>
      <c r="AC2058">
        <v>1</v>
      </c>
      <c r="AD2058">
        <v>1</v>
      </c>
      <c r="AE2058">
        <v>1</v>
      </c>
      <c r="AF2058">
        <v>2</v>
      </c>
      <c r="AG2058" s="1">
        <f t="shared" si="32"/>
        <v>-2.5952380952380949E-2</v>
      </c>
    </row>
    <row r="2059" spans="1:33">
      <c r="A2059">
        <v>74403</v>
      </c>
      <c r="B2059">
        <v>2</v>
      </c>
      <c r="C2059">
        <v>31</v>
      </c>
      <c r="D2059">
        <v>4</v>
      </c>
      <c r="E2059">
        <v>2</v>
      </c>
      <c r="G2059">
        <v>1</v>
      </c>
      <c r="H2059">
        <v>4</v>
      </c>
      <c r="I2059">
        <v>5</v>
      </c>
      <c r="J2059">
        <v>52</v>
      </c>
      <c r="K2059">
        <v>1.34</v>
      </c>
      <c r="L2059">
        <v>153</v>
      </c>
      <c r="M2059">
        <v>3.96</v>
      </c>
      <c r="N2059">
        <v>57</v>
      </c>
      <c r="O2059" s="1">
        <v>1.4688461538461541</v>
      </c>
      <c r="P2059" s="2">
        <v>51.690383921724319</v>
      </c>
      <c r="Q2059" s="1">
        <v>1.3320214318290498</v>
      </c>
      <c r="R2059">
        <v>2</v>
      </c>
      <c r="U2059">
        <v>6</v>
      </c>
      <c r="V2059">
        <v>4</v>
      </c>
      <c r="W2059">
        <v>1</v>
      </c>
      <c r="AA2059">
        <v>4</v>
      </c>
      <c r="AB2059">
        <v>0</v>
      </c>
      <c r="AC2059">
        <v>0</v>
      </c>
      <c r="AD2059">
        <v>1</v>
      </c>
      <c r="AE2059">
        <v>1</v>
      </c>
      <c r="AF2059">
        <v>2</v>
      </c>
      <c r="AG2059" s="1">
        <f t="shared" si="32"/>
        <v>0.12884615384615405</v>
      </c>
    </row>
    <row r="2060" spans="1:33">
      <c r="A2060">
        <v>74413</v>
      </c>
      <c r="B2060">
        <v>2</v>
      </c>
      <c r="C2060">
        <v>80</v>
      </c>
      <c r="D2060">
        <v>3</v>
      </c>
      <c r="E2060">
        <v>2</v>
      </c>
      <c r="G2060">
        <v>1</v>
      </c>
      <c r="H2060">
        <v>3</v>
      </c>
      <c r="I2060">
        <v>1</v>
      </c>
      <c r="J2060">
        <v>57</v>
      </c>
      <c r="K2060">
        <v>1.47</v>
      </c>
      <c r="L2060">
        <v>190</v>
      </c>
      <c r="M2060">
        <v>4.91</v>
      </c>
      <c r="N2060">
        <v>52</v>
      </c>
      <c r="O2060" s="1">
        <v>1.3410526315789473</v>
      </c>
      <c r="P2060" s="2">
        <v>56.928954183020515</v>
      </c>
      <c r="Q2060" s="1">
        <v>1.4681677657726342</v>
      </c>
      <c r="R2060">
        <v>1</v>
      </c>
      <c r="S2060">
        <v>2</v>
      </c>
      <c r="U2060">
        <v>6</v>
      </c>
      <c r="V2060">
        <v>3</v>
      </c>
      <c r="W2060">
        <v>0</v>
      </c>
      <c r="X2060">
        <v>3</v>
      </c>
      <c r="Y2060">
        <v>3</v>
      </c>
      <c r="Z2060">
        <v>2</v>
      </c>
      <c r="AA2060">
        <v>0</v>
      </c>
      <c r="AB2060">
        <v>0</v>
      </c>
      <c r="AC2060">
        <v>1</v>
      </c>
      <c r="AD2060">
        <v>1</v>
      </c>
      <c r="AE2060">
        <v>1</v>
      </c>
      <c r="AF2060">
        <v>2</v>
      </c>
      <c r="AG2060" s="1">
        <f t="shared" si="32"/>
        <v>-0.1289473684210527</v>
      </c>
    </row>
    <row r="2061" spans="1:33">
      <c r="A2061">
        <v>74417</v>
      </c>
      <c r="B2061">
        <v>2</v>
      </c>
      <c r="C2061">
        <v>56</v>
      </c>
      <c r="D2061">
        <v>4</v>
      </c>
      <c r="E2061">
        <v>2</v>
      </c>
      <c r="G2061">
        <v>1</v>
      </c>
      <c r="H2061">
        <v>4</v>
      </c>
      <c r="I2061">
        <v>3</v>
      </c>
      <c r="J2061">
        <v>89</v>
      </c>
      <c r="K2061">
        <v>2.2999999999999998</v>
      </c>
      <c r="L2061">
        <v>207</v>
      </c>
      <c r="M2061">
        <v>5.35</v>
      </c>
      <c r="N2061">
        <v>99</v>
      </c>
      <c r="O2061" s="1">
        <v>2.5584269662921346</v>
      </c>
      <c r="P2061" s="2">
        <v>88.051267773557456</v>
      </c>
      <c r="Q2061" s="1">
        <v>2.2754822008896869</v>
      </c>
      <c r="R2061">
        <v>2</v>
      </c>
      <c r="S2061">
        <v>2</v>
      </c>
      <c r="U2061">
        <v>6</v>
      </c>
      <c r="V2061">
        <v>3</v>
      </c>
      <c r="W2061">
        <v>1</v>
      </c>
      <c r="X2061">
        <v>4</v>
      </c>
      <c r="Y2061">
        <v>4</v>
      </c>
      <c r="Z2061">
        <v>4</v>
      </c>
      <c r="AB2061">
        <v>0</v>
      </c>
      <c r="AC2061">
        <v>0</v>
      </c>
      <c r="AD2061">
        <v>2</v>
      </c>
      <c r="AE2061">
        <v>1</v>
      </c>
      <c r="AF2061">
        <v>2</v>
      </c>
      <c r="AG2061" s="1">
        <f t="shared" si="32"/>
        <v>0.2584269662921348</v>
      </c>
    </row>
    <row r="2062" spans="1:33">
      <c r="A2062">
        <v>74418</v>
      </c>
      <c r="B2062">
        <v>2</v>
      </c>
      <c r="C2062">
        <v>23</v>
      </c>
      <c r="D2062">
        <v>3</v>
      </c>
      <c r="E2062">
        <v>2</v>
      </c>
      <c r="G2062">
        <v>1</v>
      </c>
      <c r="H2062">
        <v>4</v>
      </c>
      <c r="I2062">
        <v>5</v>
      </c>
      <c r="J2062">
        <v>47</v>
      </c>
      <c r="K2062">
        <v>1.22</v>
      </c>
      <c r="L2062">
        <v>149</v>
      </c>
      <c r="M2062">
        <v>3.85</v>
      </c>
      <c r="N2062">
        <v>42</v>
      </c>
      <c r="O2062" s="1">
        <v>1.0902127659574468</v>
      </c>
      <c r="P2062" s="2">
        <v>44.697304169332682</v>
      </c>
      <c r="Q2062" s="1">
        <v>1.1602278954592737</v>
      </c>
      <c r="R2062">
        <v>1</v>
      </c>
      <c r="U2062">
        <v>7</v>
      </c>
      <c r="V2062">
        <v>3</v>
      </c>
      <c r="W2062">
        <v>2</v>
      </c>
      <c r="AA2062">
        <v>10</v>
      </c>
      <c r="AB2062">
        <v>2</v>
      </c>
      <c r="AC2062">
        <v>2</v>
      </c>
      <c r="AD2062">
        <v>1</v>
      </c>
      <c r="AE2062">
        <v>1</v>
      </c>
      <c r="AF2062">
        <v>1</v>
      </c>
      <c r="AG2062" s="1">
        <f t="shared" si="32"/>
        <v>-0.12978723404255321</v>
      </c>
    </row>
    <row r="2063" spans="1:33">
      <c r="A2063">
        <v>74419</v>
      </c>
      <c r="B2063">
        <v>2</v>
      </c>
      <c r="C2063">
        <v>76</v>
      </c>
      <c r="D2063">
        <v>3</v>
      </c>
      <c r="E2063">
        <v>2</v>
      </c>
      <c r="G2063">
        <v>1</v>
      </c>
      <c r="H2063">
        <v>3</v>
      </c>
      <c r="I2063">
        <v>5</v>
      </c>
      <c r="J2063">
        <v>58</v>
      </c>
      <c r="K2063">
        <v>1.5</v>
      </c>
      <c r="L2063">
        <v>188</v>
      </c>
      <c r="M2063">
        <v>4.8600000000000003</v>
      </c>
      <c r="N2063">
        <v>56</v>
      </c>
      <c r="O2063" s="1">
        <v>1.4482758620689655</v>
      </c>
      <c r="P2063" s="2">
        <v>58.577187289243035</v>
      </c>
      <c r="Q2063" s="1">
        <v>1.5149272574804233</v>
      </c>
      <c r="R2063">
        <v>1</v>
      </c>
      <c r="S2063">
        <v>2</v>
      </c>
      <c r="U2063">
        <v>12</v>
      </c>
      <c r="V2063">
        <v>2</v>
      </c>
      <c r="W2063">
        <v>0</v>
      </c>
      <c r="AA2063">
        <v>0</v>
      </c>
      <c r="AB2063">
        <v>0</v>
      </c>
      <c r="AC2063">
        <v>0</v>
      </c>
      <c r="AD2063">
        <v>2</v>
      </c>
      <c r="AE2063">
        <v>1</v>
      </c>
      <c r="AF2063">
        <v>2</v>
      </c>
      <c r="AG2063" s="1">
        <f t="shared" si="32"/>
        <v>-5.1724137931034475E-2</v>
      </c>
    </row>
    <row r="2064" spans="1:33">
      <c r="A2064">
        <v>74424</v>
      </c>
      <c r="B2064">
        <v>2</v>
      </c>
      <c r="C2064">
        <v>35</v>
      </c>
      <c r="D2064">
        <v>3</v>
      </c>
      <c r="E2064">
        <v>2</v>
      </c>
      <c r="G2064">
        <v>1</v>
      </c>
      <c r="H2064">
        <v>5</v>
      </c>
      <c r="I2064">
        <v>5</v>
      </c>
      <c r="J2064">
        <v>70</v>
      </c>
      <c r="K2064">
        <v>1.81</v>
      </c>
      <c r="L2064">
        <v>216</v>
      </c>
      <c r="M2064">
        <v>5.59</v>
      </c>
      <c r="N2064">
        <v>73</v>
      </c>
      <c r="O2064" s="1">
        <v>1.8875714285714285</v>
      </c>
      <c r="P2064" s="2">
        <v>73.805329055264608</v>
      </c>
      <c r="Q2064" s="1">
        <v>1.9083949370004136</v>
      </c>
      <c r="R2064">
        <v>2</v>
      </c>
      <c r="U2064">
        <v>14</v>
      </c>
      <c r="V2064">
        <v>2</v>
      </c>
      <c r="W2064">
        <v>0</v>
      </c>
      <c r="X2064">
        <v>3</v>
      </c>
      <c r="Y2064">
        <v>3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1</v>
      </c>
      <c r="AF2064">
        <v>2</v>
      </c>
      <c r="AG2064" s="1">
        <f t="shared" si="32"/>
        <v>7.7571428571428402E-2</v>
      </c>
    </row>
    <row r="2065" spans="1:33">
      <c r="A2065">
        <v>74425</v>
      </c>
      <c r="B2065">
        <v>2</v>
      </c>
      <c r="C2065">
        <v>62</v>
      </c>
      <c r="D2065">
        <v>3</v>
      </c>
      <c r="E2065">
        <v>2</v>
      </c>
      <c r="G2065">
        <v>1</v>
      </c>
      <c r="H2065">
        <v>3</v>
      </c>
      <c r="I2065">
        <v>1</v>
      </c>
      <c r="J2065">
        <v>53</v>
      </c>
      <c r="K2065">
        <v>1.37</v>
      </c>
      <c r="L2065">
        <v>260</v>
      </c>
      <c r="M2065">
        <v>6.72</v>
      </c>
      <c r="N2065">
        <v>59</v>
      </c>
      <c r="O2065" s="1">
        <v>1.5250943396226417</v>
      </c>
      <c r="P2065" s="2">
        <v>59.945327138443247</v>
      </c>
      <c r="Q2065" s="1">
        <v>1.5495301543333444</v>
      </c>
      <c r="R2065">
        <v>2</v>
      </c>
      <c r="S2065">
        <v>2</v>
      </c>
      <c r="U2065">
        <v>8</v>
      </c>
      <c r="V2065">
        <v>4</v>
      </c>
      <c r="W2065">
        <v>2</v>
      </c>
      <c r="X2065">
        <v>3</v>
      </c>
      <c r="Y2065">
        <v>3</v>
      </c>
      <c r="Z2065">
        <v>2</v>
      </c>
      <c r="AA2065">
        <v>0</v>
      </c>
      <c r="AB2065">
        <v>4</v>
      </c>
      <c r="AC2065">
        <v>12</v>
      </c>
      <c r="AD2065">
        <v>1</v>
      </c>
      <c r="AE2065">
        <v>1</v>
      </c>
      <c r="AF2065">
        <v>2</v>
      </c>
      <c r="AG2065" s="1">
        <f t="shared" si="32"/>
        <v>0.15509433962264163</v>
      </c>
    </row>
    <row r="2066" spans="1:33">
      <c r="A2066">
        <v>74434</v>
      </c>
      <c r="B2066">
        <v>2</v>
      </c>
      <c r="C2066">
        <v>36</v>
      </c>
      <c r="D2066">
        <v>4</v>
      </c>
      <c r="E2066">
        <v>2</v>
      </c>
      <c r="G2066">
        <v>1</v>
      </c>
      <c r="H2066">
        <v>2</v>
      </c>
      <c r="I2066">
        <v>1</v>
      </c>
      <c r="J2066">
        <v>44</v>
      </c>
      <c r="K2066">
        <v>1.1399999999999999</v>
      </c>
      <c r="L2066">
        <v>191</v>
      </c>
      <c r="M2066">
        <v>4.9400000000000004</v>
      </c>
      <c r="N2066">
        <v>46</v>
      </c>
      <c r="O2066" s="1">
        <v>1.1918181818181817</v>
      </c>
      <c r="P2066" s="2">
        <v>48.885390646502437</v>
      </c>
      <c r="Q2066" s="1">
        <v>1.266576030386654</v>
      </c>
      <c r="R2066">
        <v>1</v>
      </c>
      <c r="U2066">
        <v>4</v>
      </c>
      <c r="V2066">
        <v>5</v>
      </c>
      <c r="W2066">
        <v>2</v>
      </c>
      <c r="AA2066">
        <v>2</v>
      </c>
      <c r="AB2066">
        <v>2</v>
      </c>
      <c r="AC2066">
        <v>3</v>
      </c>
      <c r="AD2066">
        <v>1</v>
      </c>
      <c r="AE2066">
        <v>1</v>
      </c>
      <c r="AF2066">
        <v>2</v>
      </c>
      <c r="AG2066" s="1">
        <f t="shared" si="32"/>
        <v>5.1818181818181763E-2</v>
      </c>
    </row>
    <row r="2067" spans="1:33">
      <c r="A2067">
        <v>74440</v>
      </c>
      <c r="B2067">
        <v>2</v>
      </c>
      <c r="C2067">
        <v>31</v>
      </c>
      <c r="D2067">
        <v>3</v>
      </c>
      <c r="E2067">
        <v>2</v>
      </c>
      <c r="G2067">
        <v>1</v>
      </c>
      <c r="H2067">
        <v>5</v>
      </c>
      <c r="I2067">
        <v>1</v>
      </c>
      <c r="J2067">
        <v>55</v>
      </c>
      <c r="K2067">
        <v>1.42</v>
      </c>
      <c r="L2067">
        <v>170</v>
      </c>
      <c r="M2067">
        <v>4.4000000000000004</v>
      </c>
      <c r="N2067">
        <v>65</v>
      </c>
      <c r="O2067" s="1">
        <v>1.6781818181818182</v>
      </c>
      <c r="P2067" s="2">
        <v>41.822847210773979</v>
      </c>
      <c r="Q2067" s="1">
        <v>1.0797898734418008</v>
      </c>
      <c r="R2067">
        <v>2</v>
      </c>
      <c r="U2067">
        <v>14</v>
      </c>
      <c r="V2067">
        <v>3</v>
      </c>
      <c r="W2067">
        <v>0</v>
      </c>
      <c r="X2067">
        <v>3</v>
      </c>
      <c r="Y2067">
        <v>1</v>
      </c>
      <c r="Z2067">
        <v>0</v>
      </c>
      <c r="AA2067">
        <v>1</v>
      </c>
      <c r="AB2067">
        <v>1</v>
      </c>
      <c r="AC2067">
        <v>0</v>
      </c>
      <c r="AD2067">
        <v>1</v>
      </c>
      <c r="AE2067">
        <v>1</v>
      </c>
      <c r="AF2067">
        <v>2</v>
      </c>
      <c r="AG2067" s="1">
        <f t="shared" si="32"/>
        <v>0.25818181818181829</v>
      </c>
    </row>
    <row r="2068" spans="1:33">
      <c r="A2068">
        <v>74441</v>
      </c>
      <c r="B2068">
        <v>2</v>
      </c>
      <c r="C2068">
        <v>38</v>
      </c>
      <c r="D2068">
        <v>4</v>
      </c>
      <c r="E2068">
        <v>2</v>
      </c>
      <c r="G2068">
        <v>1</v>
      </c>
      <c r="H2068">
        <v>4</v>
      </c>
      <c r="I2068">
        <v>5</v>
      </c>
      <c r="J2068">
        <v>58</v>
      </c>
      <c r="K2068">
        <v>1.5</v>
      </c>
      <c r="L2068">
        <v>123</v>
      </c>
      <c r="M2068">
        <v>3.18</v>
      </c>
      <c r="N2068">
        <v>64</v>
      </c>
      <c r="O2068" s="1">
        <v>1.6551724137931034</v>
      </c>
      <c r="P2068" s="2">
        <v>53.630106490821149</v>
      </c>
      <c r="Q2068" s="1">
        <v>1.3869855126936503</v>
      </c>
      <c r="R2068">
        <v>1</v>
      </c>
      <c r="U2068">
        <v>4</v>
      </c>
      <c r="V2068">
        <v>3</v>
      </c>
      <c r="W2068">
        <v>2</v>
      </c>
      <c r="X2068">
        <v>3</v>
      </c>
      <c r="Y2068">
        <v>3</v>
      </c>
      <c r="Z2068">
        <v>3</v>
      </c>
      <c r="AA2068">
        <v>2</v>
      </c>
      <c r="AB2068">
        <v>0</v>
      </c>
      <c r="AC2068">
        <v>17</v>
      </c>
      <c r="AD2068">
        <v>1</v>
      </c>
      <c r="AE2068">
        <v>2</v>
      </c>
      <c r="AG2068" s="1">
        <f t="shared" si="32"/>
        <v>0.15517241379310343</v>
      </c>
    </row>
    <row r="2069" spans="1:33">
      <c r="A2069">
        <v>74446</v>
      </c>
      <c r="B2069">
        <v>2</v>
      </c>
      <c r="C2069">
        <v>64</v>
      </c>
      <c r="D2069">
        <v>3</v>
      </c>
      <c r="E2069">
        <v>2</v>
      </c>
      <c r="G2069">
        <v>1</v>
      </c>
      <c r="H2069">
        <v>5</v>
      </c>
      <c r="I2069">
        <v>3</v>
      </c>
      <c r="J2069">
        <v>50</v>
      </c>
      <c r="K2069">
        <v>1.29</v>
      </c>
      <c r="L2069">
        <v>183</v>
      </c>
      <c r="M2069">
        <v>4.7300000000000004</v>
      </c>
      <c r="N2069">
        <v>57</v>
      </c>
      <c r="O2069" s="1">
        <v>1.4706000000000001</v>
      </c>
      <c r="P2069" s="2">
        <v>51.175918888576504</v>
      </c>
      <c r="Q2069" s="1">
        <v>1.3203387073252739</v>
      </c>
      <c r="R2069">
        <v>2</v>
      </c>
      <c r="S2069">
        <v>1</v>
      </c>
      <c r="T2069">
        <v>2</v>
      </c>
      <c r="U2069">
        <v>3</v>
      </c>
      <c r="V2069">
        <v>3</v>
      </c>
      <c r="W2069">
        <v>2</v>
      </c>
      <c r="X2069">
        <v>3</v>
      </c>
      <c r="Y2069">
        <v>3</v>
      </c>
      <c r="Z2069">
        <v>3</v>
      </c>
      <c r="AA2069">
        <v>1</v>
      </c>
      <c r="AB2069">
        <v>1</v>
      </c>
      <c r="AC2069">
        <v>0</v>
      </c>
      <c r="AD2069">
        <v>1</v>
      </c>
      <c r="AE2069">
        <v>1</v>
      </c>
      <c r="AF2069">
        <v>2</v>
      </c>
      <c r="AG2069" s="1">
        <f t="shared" si="32"/>
        <v>0.18060000000000009</v>
      </c>
    </row>
    <row r="2070" spans="1:33">
      <c r="A2070">
        <v>74451</v>
      </c>
      <c r="B2070">
        <v>2</v>
      </c>
      <c r="C2070">
        <v>77</v>
      </c>
      <c r="D2070">
        <v>2</v>
      </c>
      <c r="E2070">
        <v>2</v>
      </c>
      <c r="G2070">
        <v>1</v>
      </c>
      <c r="H2070">
        <v>2</v>
      </c>
      <c r="I2070">
        <v>2</v>
      </c>
      <c r="J2070">
        <v>84</v>
      </c>
      <c r="K2070">
        <v>2.17</v>
      </c>
      <c r="L2070">
        <v>237</v>
      </c>
      <c r="M2070">
        <v>6.13</v>
      </c>
      <c r="N2070">
        <v>88</v>
      </c>
      <c r="O2070" s="1">
        <v>2.273333333333333</v>
      </c>
      <c r="P2070" s="2">
        <v>81.739003451026633</v>
      </c>
      <c r="Q2070" s="1">
        <v>2.1115909224848544</v>
      </c>
      <c r="R2070">
        <v>1</v>
      </c>
      <c r="S2070">
        <v>2</v>
      </c>
      <c r="U2070">
        <v>4</v>
      </c>
      <c r="V2070">
        <v>4</v>
      </c>
      <c r="W2070">
        <v>2</v>
      </c>
      <c r="X2070">
        <v>3</v>
      </c>
      <c r="Y2070">
        <v>3</v>
      </c>
      <c r="Z2070">
        <v>3</v>
      </c>
      <c r="AB2070">
        <v>1</v>
      </c>
      <c r="AC2070">
        <v>0</v>
      </c>
      <c r="AD2070">
        <v>1</v>
      </c>
      <c r="AE2070">
        <v>1</v>
      </c>
      <c r="AF2070">
        <v>2</v>
      </c>
      <c r="AG2070" s="1">
        <f t="shared" si="32"/>
        <v>0.10333333333333306</v>
      </c>
    </row>
    <row r="2071" spans="1:33">
      <c r="A2071">
        <v>74455</v>
      </c>
      <c r="B2071">
        <v>2</v>
      </c>
      <c r="C2071">
        <v>38</v>
      </c>
      <c r="D2071">
        <v>3</v>
      </c>
      <c r="E2071">
        <v>2</v>
      </c>
      <c r="G2071">
        <v>1</v>
      </c>
      <c r="H2071">
        <v>4</v>
      </c>
      <c r="I2071">
        <v>3</v>
      </c>
      <c r="J2071">
        <v>51</v>
      </c>
      <c r="K2071">
        <v>1.32</v>
      </c>
      <c r="L2071">
        <v>128</v>
      </c>
      <c r="M2071">
        <v>3.31</v>
      </c>
      <c r="N2071">
        <v>61</v>
      </c>
      <c r="O2071" s="1">
        <v>1.578823529411765</v>
      </c>
      <c r="P2071" s="2">
        <v>54.690308704017198</v>
      </c>
      <c r="Q2071" s="1">
        <v>1.4155138723392686</v>
      </c>
      <c r="R2071">
        <v>2</v>
      </c>
      <c r="U2071">
        <v>6</v>
      </c>
      <c r="V2071">
        <v>2</v>
      </c>
      <c r="W2071">
        <v>3</v>
      </c>
      <c r="X2071">
        <v>3</v>
      </c>
      <c r="Y2071">
        <v>3</v>
      </c>
      <c r="Z2071">
        <v>3</v>
      </c>
      <c r="AA2071">
        <v>0</v>
      </c>
      <c r="AB2071">
        <v>0</v>
      </c>
      <c r="AC2071">
        <v>4</v>
      </c>
      <c r="AD2071">
        <v>1</v>
      </c>
      <c r="AE2071">
        <v>2</v>
      </c>
      <c r="AG2071" s="1">
        <f t="shared" si="32"/>
        <v>0.2588235294117649</v>
      </c>
    </row>
    <row r="2072" spans="1:33">
      <c r="A2072">
        <v>74459</v>
      </c>
      <c r="B2072">
        <v>2</v>
      </c>
      <c r="C2072">
        <v>61</v>
      </c>
      <c r="D2072">
        <v>3</v>
      </c>
      <c r="E2072">
        <v>2</v>
      </c>
      <c r="G2072">
        <v>1</v>
      </c>
      <c r="H2072">
        <v>3</v>
      </c>
      <c r="I2072">
        <v>3</v>
      </c>
      <c r="J2072">
        <v>57</v>
      </c>
      <c r="K2072">
        <v>1.47</v>
      </c>
      <c r="L2072">
        <v>188</v>
      </c>
      <c r="M2072">
        <v>4.8600000000000003</v>
      </c>
      <c r="N2072">
        <v>57</v>
      </c>
      <c r="O2072" s="1">
        <v>1.4699999999999998</v>
      </c>
      <c r="P2072" s="2">
        <v>51.739860275988079</v>
      </c>
      <c r="Q2072" s="1">
        <v>1.3343437650123242</v>
      </c>
      <c r="R2072">
        <v>2</v>
      </c>
      <c r="S2072">
        <v>1</v>
      </c>
      <c r="T2072">
        <v>2</v>
      </c>
      <c r="U2072">
        <v>1</v>
      </c>
      <c r="V2072">
        <v>3</v>
      </c>
      <c r="W2072">
        <v>2</v>
      </c>
      <c r="X2072">
        <v>3</v>
      </c>
      <c r="Y2072">
        <v>3</v>
      </c>
      <c r="Z2072">
        <v>2</v>
      </c>
      <c r="AA2072">
        <v>4</v>
      </c>
      <c r="AB2072">
        <v>4</v>
      </c>
      <c r="AC2072">
        <v>0</v>
      </c>
      <c r="AD2072">
        <v>1</v>
      </c>
      <c r="AE2072">
        <v>2</v>
      </c>
      <c r="AG2072" s="1">
        <f t="shared" si="32"/>
        <v>0</v>
      </c>
    </row>
    <row r="2073" spans="1:33">
      <c r="A2073">
        <v>74462</v>
      </c>
      <c r="B2073">
        <v>2</v>
      </c>
      <c r="C2073">
        <v>58</v>
      </c>
      <c r="D2073">
        <v>4</v>
      </c>
      <c r="E2073">
        <v>2</v>
      </c>
      <c r="G2073">
        <v>1</v>
      </c>
      <c r="H2073">
        <v>5</v>
      </c>
      <c r="I2073">
        <v>3</v>
      </c>
      <c r="J2073">
        <v>53</v>
      </c>
      <c r="K2073">
        <v>1.37</v>
      </c>
      <c r="L2073">
        <v>277</v>
      </c>
      <c r="M2073">
        <v>7.16</v>
      </c>
      <c r="N2073">
        <v>47</v>
      </c>
      <c r="O2073" s="1">
        <v>1.2149056603773585</v>
      </c>
      <c r="P2073" s="2">
        <v>62.166597101269488</v>
      </c>
      <c r="Q2073" s="1">
        <v>1.6069478873347021</v>
      </c>
      <c r="R2073">
        <v>2</v>
      </c>
      <c r="S2073">
        <v>2</v>
      </c>
      <c r="U2073">
        <v>7</v>
      </c>
      <c r="V2073">
        <v>2</v>
      </c>
      <c r="W2073">
        <v>2</v>
      </c>
      <c r="X2073">
        <v>2</v>
      </c>
      <c r="Y2073">
        <v>2</v>
      </c>
      <c r="Z2073">
        <v>1</v>
      </c>
      <c r="AA2073">
        <v>1</v>
      </c>
      <c r="AB2073">
        <v>0</v>
      </c>
      <c r="AC2073">
        <v>0</v>
      </c>
      <c r="AD2073">
        <v>1</v>
      </c>
      <c r="AE2073">
        <v>1</v>
      </c>
      <c r="AF2073">
        <v>2</v>
      </c>
      <c r="AG2073" s="1">
        <f t="shared" si="32"/>
        <v>-0.15509433962264163</v>
      </c>
    </row>
    <row r="2074" spans="1:33">
      <c r="A2074">
        <v>74476</v>
      </c>
      <c r="B2074">
        <v>2</v>
      </c>
      <c r="C2074">
        <v>68</v>
      </c>
      <c r="D2074">
        <v>2</v>
      </c>
      <c r="E2074">
        <v>2</v>
      </c>
      <c r="G2074">
        <v>2</v>
      </c>
      <c r="H2074">
        <v>1</v>
      </c>
      <c r="I2074">
        <v>1</v>
      </c>
      <c r="J2074">
        <v>76</v>
      </c>
      <c r="K2074">
        <v>1.97</v>
      </c>
      <c r="L2074">
        <v>211</v>
      </c>
      <c r="M2074">
        <v>5.46</v>
      </c>
      <c r="N2074">
        <v>80</v>
      </c>
      <c r="O2074" s="1">
        <v>2.0736842105263156</v>
      </c>
      <c r="P2074" s="2">
        <v>66.804024838721148</v>
      </c>
      <c r="Q2074" s="1">
        <v>1.7316306438457982</v>
      </c>
      <c r="R2074">
        <v>1</v>
      </c>
      <c r="S2074">
        <v>2</v>
      </c>
      <c r="U2074">
        <v>8</v>
      </c>
      <c r="V2074">
        <v>3</v>
      </c>
      <c r="W2074">
        <v>3</v>
      </c>
      <c r="X2074">
        <v>3</v>
      </c>
      <c r="Y2074">
        <v>3</v>
      </c>
      <c r="Z2074">
        <v>3</v>
      </c>
      <c r="AB2074">
        <v>0</v>
      </c>
      <c r="AC2074">
        <v>0</v>
      </c>
      <c r="AD2074">
        <v>2</v>
      </c>
      <c r="AE2074">
        <v>1</v>
      </c>
      <c r="AF2074">
        <v>2</v>
      </c>
      <c r="AG2074" s="1">
        <f t="shared" si="32"/>
        <v>0.1036842105263156</v>
      </c>
    </row>
    <row r="2075" spans="1:33">
      <c r="A2075">
        <v>74479</v>
      </c>
      <c r="B2075">
        <v>2</v>
      </c>
      <c r="C2075">
        <v>50</v>
      </c>
      <c r="D2075">
        <v>1</v>
      </c>
      <c r="E2075">
        <v>2</v>
      </c>
      <c r="G2075">
        <v>1</v>
      </c>
      <c r="H2075">
        <v>2</v>
      </c>
      <c r="I2075">
        <v>1</v>
      </c>
      <c r="J2075">
        <v>44</v>
      </c>
      <c r="K2075">
        <v>1.1399999999999999</v>
      </c>
      <c r="L2075">
        <v>170</v>
      </c>
      <c r="M2075">
        <v>4.4000000000000004</v>
      </c>
      <c r="N2075">
        <v>44</v>
      </c>
      <c r="O2075" s="1">
        <v>1.1399999999999999</v>
      </c>
      <c r="P2075" s="2">
        <v>43.805562368282182</v>
      </c>
      <c r="Q2075" s="1">
        <v>1.1349622977236746</v>
      </c>
      <c r="R2075">
        <v>2</v>
      </c>
      <c r="S2075">
        <v>2</v>
      </c>
      <c r="U2075">
        <v>10</v>
      </c>
      <c r="V2075">
        <v>1</v>
      </c>
      <c r="W2075">
        <v>1</v>
      </c>
      <c r="X2075">
        <v>3</v>
      </c>
      <c r="Y2075">
        <v>3</v>
      </c>
      <c r="Z2075">
        <v>3</v>
      </c>
      <c r="AA2075">
        <v>4</v>
      </c>
      <c r="AB2075">
        <v>0</v>
      </c>
      <c r="AC2075">
        <v>0</v>
      </c>
      <c r="AD2075">
        <v>1</v>
      </c>
      <c r="AE2075">
        <v>1</v>
      </c>
      <c r="AF2075">
        <v>2</v>
      </c>
      <c r="AG2075" s="1">
        <f t="shared" si="32"/>
        <v>0</v>
      </c>
    </row>
    <row r="2076" spans="1:33">
      <c r="A2076">
        <v>74481</v>
      </c>
      <c r="B2076">
        <v>2</v>
      </c>
      <c r="C2076">
        <v>35</v>
      </c>
      <c r="D2076">
        <v>4</v>
      </c>
      <c r="E2076">
        <v>2</v>
      </c>
      <c r="G2076">
        <v>1</v>
      </c>
      <c r="H2076">
        <v>3</v>
      </c>
      <c r="I2076">
        <v>5</v>
      </c>
      <c r="J2076">
        <v>42</v>
      </c>
      <c r="K2076">
        <v>1.0900000000000001</v>
      </c>
      <c r="L2076">
        <v>191</v>
      </c>
      <c r="M2076">
        <v>4.9400000000000004</v>
      </c>
      <c r="N2076">
        <v>39</v>
      </c>
      <c r="O2076" s="1">
        <v>1.0121428571428572</v>
      </c>
      <c r="P2076" s="2">
        <v>40.230304063910317</v>
      </c>
      <c r="Q2076" s="1">
        <v>1.0440721768967203</v>
      </c>
      <c r="R2076">
        <v>2</v>
      </c>
      <c r="U2076">
        <v>77</v>
      </c>
      <c r="V2076">
        <v>4</v>
      </c>
      <c r="W2076">
        <v>0</v>
      </c>
      <c r="AA2076">
        <v>2</v>
      </c>
      <c r="AB2076">
        <v>0</v>
      </c>
      <c r="AC2076">
        <v>0</v>
      </c>
      <c r="AD2076">
        <v>1</v>
      </c>
      <c r="AE2076">
        <v>1</v>
      </c>
      <c r="AF2076">
        <v>2</v>
      </c>
      <c r="AG2076" s="1">
        <f t="shared" si="32"/>
        <v>-7.7857142857142847E-2</v>
      </c>
    </row>
    <row r="2077" spans="1:33">
      <c r="A2077">
        <v>74486</v>
      </c>
      <c r="B2077">
        <v>2</v>
      </c>
      <c r="C2077">
        <v>69</v>
      </c>
      <c r="D2077">
        <v>4</v>
      </c>
      <c r="E2077">
        <v>2</v>
      </c>
      <c r="G2077">
        <v>1</v>
      </c>
      <c r="H2077">
        <v>2</v>
      </c>
      <c r="I2077">
        <v>2</v>
      </c>
      <c r="J2077">
        <v>63</v>
      </c>
      <c r="K2077">
        <v>1.63</v>
      </c>
      <c r="L2077">
        <v>202</v>
      </c>
      <c r="M2077">
        <v>5.22</v>
      </c>
      <c r="N2077">
        <v>69</v>
      </c>
      <c r="O2077" s="1">
        <v>1.7852380952380953</v>
      </c>
      <c r="P2077" s="2">
        <v>54.175478170734969</v>
      </c>
      <c r="Q2077" s="1">
        <v>1.4016830066396506</v>
      </c>
      <c r="R2077">
        <v>1</v>
      </c>
      <c r="S2077">
        <v>1</v>
      </c>
      <c r="T2077">
        <v>2</v>
      </c>
      <c r="U2077">
        <v>8</v>
      </c>
      <c r="V2077">
        <v>4</v>
      </c>
      <c r="W2077">
        <v>2</v>
      </c>
      <c r="AA2077">
        <v>2</v>
      </c>
      <c r="AB2077">
        <v>1</v>
      </c>
      <c r="AC2077">
        <v>4</v>
      </c>
      <c r="AD2077">
        <v>1</v>
      </c>
      <c r="AE2077">
        <v>1</v>
      </c>
      <c r="AF2077">
        <v>2</v>
      </c>
      <c r="AG2077" s="1">
        <f t="shared" si="32"/>
        <v>0.1552380952380954</v>
      </c>
    </row>
    <row r="2078" spans="1:33">
      <c r="A2078">
        <v>74489</v>
      </c>
      <c r="B2078">
        <v>2</v>
      </c>
      <c r="C2078">
        <v>36</v>
      </c>
      <c r="D2078">
        <v>3</v>
      </c>
      <c r="E2078">
        <v>2</v>
      </c>
      <c r="G2078">
        <v>1</v>
      </c>
      <c r="H2078">
        <v>4</v>
      </c>
      <c r="I2078">
        <v>1</v>
      </c>
      <c r="J2078">
        <v>58</v>
      </c>
      <c r="K2078">
        <v>1.5</v>
      </c>
      <c r="L2078">
        <v>163</v>
      </c>
      <c r="M2078">
        <v>4.22</v>
      </c>
      <c r="N2078">
        <v>66</v>
      </c>
      <c r="O2078" s="1">
        <v>1.7068965517241379</v>
      </c>
      <c r="P2078" s="2">
        <v>54.592224661930672</v>
      </c>
      <c r="Q2078" s="1">
        <v>1.4118678791878621</v>
      </c>
      <c r="R2078">
        <v>2</v>
      </c>
      <c r="U2078">
        <v>15</v>
      </c>
      <c r="V2078">
        <v>3</v>
      </c>
      <c r="W2078">
        <v>2</v>
      </c>
      <c r="X2078">
        <v>4</v>
      </c>
      <c r="Y2078">
        <v>4</v>
      </c>
      <c r="Z2078">
        <v>4</v>
      </c>
      <c r="AB2078">
        <v>0</v>
      </c>
      <c r="AC2078">
        <v>30</v>
      </c>
      <c r="AD2078">
        <v>2</v>
      </c>
      <c r="AE2078">
        <v>1</v>
      </c>
      <c r="AF2078">
        <v>2</v>
      </c>
      <c r="AG2078" s="1">
        <f t="shared" si="32"/>
        <v>0.2068965517241379</v>
      </c>
    </row>
    <row r="2079" spans="1:33">
      <c r="A2079">
        <v>74490</v>
      </c>
      <c r="B2079">
        <v>2</v>
      </c>
      <c r="C2079">
        <v>80</v>
      </c>
      <c r="D2079">
        <v>3</v>
      </c>
      <c r="E2079">
        <v>2</v>
      </c>
      <c r="G2079">
        <v>1</v>
      </c>
      <c r="H2079">
        <v>4</v>
      </c>
      <c r="I2079">
        <v>1</v>
      </c>
      <c r="J2079">
        <v>73</v>
      </c>
      <c r="K2079">
        <v>1.89</v>
      </c>
      <c r="L2079">
        <v>198</v>
      </c>
      <c r="M2079">
        <v>5.12</v>
      </c>
      <c r="N2079">
        <v>79</v>
      </c>
      <c r="O2079" s="1">
        <v>2.0453424657534245</v>
      </c>
      <c r="P2079" s="2">
        <v>80.614047409094383</v>
      </c>
      <c r="Q2079" s="1">
        <v>2.0871308164820328</v>
      </c>
      <c r="R2079">
        <v>1</v>
      </c>
      <c r="S2079">
        <v>2</v>
      </c>
      <c r="U2079">
        <v>14</v>
      </c>
      <c r="V2079">
        <v>3</v>
      </c>
      <c r="W2079">
        <v>0</v>
      </c>
      <c r="X2079">
        <v>1</v>
      </c>
      <c r="Y2079">
        <v>2</v>
      </c>
      <c r="Z2079">
        <v>2</v>
      </c>
      <c r="AB2079">
        <v>0</v>
      </c>
      <c r="AC2079">
        <v>0</v>
      </c>
      <c r="AD2079">
        <v>2</v>
      </c>
      <c r="AE2079">
        <v>1</v>
      </c>
      <c r="AF2079">
        <v>2</v>
      </c>
      <c r="AG2079" s="1">
        <f t="shared" si="32"/>
        <v>0.15534246575342459</v>
      </c>
    </row>
    <row r="2080" spans="1:33">
      <c r="A2080">
        <v>74503</v>
      </c>
      <c r="B2080">
        <v>2</v>
      </c>
      <c r="C2080">
        <v>47</v>
      </c>
      <c r="D2080">
        <v>1</v>
      </c>
      <c r="E2080">
        <v>2</v>
      </c>
      <c r="G2080">
        <v>1</v>
      </c>
      <c r="H2080">
        <v>2</v>
      </c>
      <c r="I2080">
        <v>4</v>
      </c>
      <c r="J2080">
        <v>68</v>
      </c>
      <c r="K2080">
        <v>1.76</v>
      </c>
      <c r="L2080">
        <v>166</v>
      </c>
      <c r="M2080">
        <v>4.29</v>
      </c>
      <c r="N2080">
        <v>73</v>
      </c>
      <c r="O2080" s="1">
        <v>1.8894117647058821</v>
      </c>
      <c r="P2080" s="2">
        <v>62.666533447558649</v>
      </c>
      <c r="Q2080" s="1">
        <v>1.6219573362897532</v>
      </c>
      <c r="R2080">
        <v>2</v>
      </c>
      <c r="S2080">
        <v>2</v>
      </c>
      <c r="U2080">
        <v>6</v>
      </c>
      <c r="V2080">
        <v>3</v>
      </c>
      <c r="W2080">
        <v>0</v>
      </c>
      <c r="AB2080">
        <v>0</v>
      </c>
      <c r="AC2080">
        <v>0</v>
      </c>
      <c r="AD2080">
        <v>1</v>
      </c>
      <c r="AE2080">
        <v>1</v>
      </c>
      <c r="AF2080">
        <v>2</v>
      </c>
      <c r="AG2080" s="1">
        <f t="shared" si="32"/>
        <v>0.12941176470588212</v>
      </c>
    </row>
    <row r="2081" spans="1:33">
      <c r="A2081">
        <v>74504</v>
      </c>
      <c r="B2081">
        <v>2</v>
      </c>
      <c r="C2081">
        <v>43</v>
      </c>
      <c r="D2081">
        <v>3</v>
      </c>
      <c r="E2081">
        <v>2</v>
      </c>
      <c r="G2081">
        <v>1</v>
      </c>
      <c r="H2081">
        <v>5</v>
      </c>
      <c r="I2081">
        <v>3</v>
      </c>
      <c r="J2081">
        <v>63</v>
      </c>
      <c r="K2081">
        <v>1.63</v>
      </c>
      <c r="L2081">
        <v>148</v>
      </c>
      <c r="M2081">
        <v>3.83</v>
      </c>
      <c r="N2081">
        <v>62</v>
      </c>
      <c r="O2081" s="1">
        <v>1.6041269841269838</v>
      </c>
      <c r="P2081" s="2">
        <v>65.814863345362568</v>
      </c>
      <c r="Q2081" s="1">
        <v>1.7028290040149361</v>
      </c>
      <c r="R2081">
        <v>2</v>
      </c>
      <c r="S2081">
        <v>2</v>
      </c>
      <c r="U2081">
        <v>5</v>
      </c>
      <c r="V2081">
        <v>3</v>
      </c>
      <c r="W2081">
        <v>2</v>
      </c>
      <c r="AA2081">
        <v>5</v>
      </c>
      <c r="AB2081">
        <v>0</v>
      </c>
      <c r="AC2081">
        <v>20</v>
      </c>
      <c r="AD2081">
        <v>1</v>
      </c>
      <c r="AE2081">
        <v>1</v>
      </c>
      <c r="AF2081">
        <v>2</v>
      </c>
      <c r="AG2081" s="1">
        <f t="shared" si="32"/>
        <v>-2.5873015873016048E-2</v>
      </c>
    </row>
    <row r="2082" spans="1:33">
      <c r="A2082">
        <v>74505</v>
      </c>
      <c r="B2082">
        <v>2</v>
      </c>
      <c r="C2082">
        <v>21</v>
      </c>
      <c r="D2082">
        <v>3</v>
      </c>
      <c r="E2082">
        <v>2</v>
      </c>
      <c r="G2082">
        <v>1</v>
      </c>
      <c r="H2082">
        <v>4</v>
      </c>
      <c r="I2082">
        <v>6</v>
      </c>
      <c r="J2082">
        <v>61</v>
      </c>
      <c r="K2082">
        <v>1.58</v>
      </c>
      <c r="L2082">
        <v>171</v>
      </c>
      <c r="M2082">
        <v>4.42</v>
      </c>
      <c r="N2082">
        <v>69</v>
      </c>
      <c r="O2082" s="1">
        <v>1.7872131147540986</v>
      </c>
      <c r="P2082" s="2">
        <v>57.869912252558656</v>
      </c>
      <c r="Q2082" s="1">
        <v>1.4989255960498802</v>
      </c>
      <c r="R2082">
        <v>1</v>
      </c>
      <c r="U2082">
        <v>15</v>
      </c>
      <c r="V2082">
        <v>3</v>
      </c>
      <c r="W2082">
        <v>3</v>
      </c>
      <c r="X2082">
        <v>1</v>
      </c>
      <c r="Y2082">
        <v>2</v>
      </c>
      <c r="Z2082">
        <v>3</v>
      </c>
      <c r="AA2082">
        <v>0</v>
      </c>
      <c r="AB2082">
        <v>15</v>
      </c>
      <c r="AC2082">
        <v>2</v>
      </c>
      <c r="AD2082">
        <v>1</v>
      </c>
      <c r="AE2082">
        <v>1</v>
      </c>
      <c r="AF2082">
        <v>2</v>
      </c>
      <c r="AG2082" s="1">
        <f t="shared" si="32"/>
        <v>0.20721311475409854</v>
      </c>
    </row>
    <row r="2083" spans="1:33">
      <c r="A2083">
        <v>74509</v>
      </c>
      <c r="B2083">
        <v>2</v>
      </c>
      <c r="C2083">
        <v>48</v>
      </c>
      <c r="D2083">
        <v>2</v>
      </c>
      <c r="E2083">
        <v>2</v>
      </c>
      <c r="G2083">
        <v>1</v>
      </c>
      <c r="H2083">
        <v>2</v>
      </c>
      <c r="I2083">
        <v>1</v>
      </c>
      <c r="J2083">
        <v>50</v>
      </c>
      <c r="K2083">
        <v>1.29</v>
      </c>
      <c r="L2083">
        <v>252</v>
      </c>
      <c r="M2083">
        <v>6.52</v>
      </c>
      <c r="N2083">
        <v>53</v>
      </c>
      <c r="O2083" s="1">
        <v>1.3674000000000002</v>
      </c>
      <c r="P2083" s="2">
        <v>44.653018097733884</v>
      </c>
      <c r="Q2083" s="1">
        <v>1.1520478669215342</v>
      </c>
      <c r="R2083">
        <v>1</v>
      </c>
      <c r="S2083">
        <v>1</v>
      </c>
      <c r="T2083">
        <v>1</v>
      </c>
      <c r="U2083">
        <v>6</v>
      </c>
      <c r="V2083">
        <v>3</v>
      </c>
      <c r="W2083">
        <v>2</v>
      </c>
      <c r="X2083">
        <v>3</v>
      </c>
      <c r="Y2083">
        <v>3</v>
      </c>
      <c r="Z2083">
        <v>3</v>
      </c>
      <c r="AA2083">
        <v>3</v>
      </c>
      <c r="AB2083">
        <v>0</v>
      </c>
      <c r="AC2083">
        <v>0</v>
      </c>
      <c r="AD2083">
        <v>1</v>
      </c>
      <c r="AE2083">
        <v>2</v>
      </c>
      <c r="AG2083" s="1">
        <f t="shared" si="32"/>
        <v>7.7400000000000135E-2</v>
      </c>
    </row>
    <row r="2084" spans="1:33">
      <c r="A2084">
        <v>74519</v>
      </c>
      <c r="B2084">
        <v>2</v>
      </c>
      <c r="C2084">
        <v>60</v>
      </c>
      <c r="D2084">
        <v>3</v>
      </c>
      <c r="E2084">
        <v>2</v>
      </c>
      <c r="G2084">
        <v>1</v>
      </c>
      <c r="H2084">
        <v>4</v>
      </c>
      <c r="I2084">
        <v>2</v>
      </c>
      <c r="J2084">
        <v>25</v>
      </c>
      <c r="K2084">
        <v>0.65</v>
      </c>
      <c r="L2084">
        <v>122</v>
      </c>
      <c r="M2084">
        <v>3.15</v>
      </c>
      <c r="N2084">
        <v>21</v>
      </c>
      <c r="O2084" s="1">
        <v>0.54600000000000004</v>
      </c>
      <c r="P2084" s="2">
        <v>24.942073080500016</v>
      </c>
      <c r="Q2084" s="1">
        <v>0.64849390009300034</v>
      </c>
      <c r="R2084">
        <v>2</v>
      </c>
      <c r="S2084">
        <v>2</v>
      </c>
      <c r="U2084">
        <v>2</v>
      </c>
      <c r="V2084">
        <v>5</v>
      </c>
      <c r="W2084">
        <v>3</v>
      </c>
      <c r="X2084">
        <v>3</v>
      </c>
      <c r="Y2084">
        <v>3</v>
      </c>
      <c r="Z2084">
        <v>3</v>
      </c>
      <c r="AA2084">
        <v>1</v>
      </c>
      <c r="AB2084">
        <v>0</v>
      </c>
      <c r="AC2084">
        <v>0</v>
      </c>
      <c r="AD2084">
        <v>1</v>
      </c>
      <c r="AE2084">
        <v>1</v>
      </c>
      <c r="AF2084">
        <v>2</v>
      </c>
      <c r="AG2084" s="1">
        <f t="shared" si="32"/>
        <v>-0.10399999999999998</v>
      </c>
    </row>
    <row r="2085" spans="1:33">
      <c r="A2085">
        <v>74521</v>
      </c>
      <c r="B2085">
        <v>2</v>
      </c>
      <c r="C2085">
        <v>21</v>
      </c>
      <c r="D2085">
        <v>4</v>
      </c>
      <c r="E2085">
        <v>2</v>
      </c>
      <c r="G2085">
        <v>1</v>
      </c>
      <c r="H2085">
        <v>4</v>
      </c>
      <c r="I2085">
        <v>5</v>
      </c>
      <c r="J2085">
        <v>47</v>
      </c>
      <c r="K2085">
        <v>1.22</v>
      </c>
      <c r="L2085">
        <v>193</v>
      </c>
      <c r="M2085">
        <v>4.99</v>
      </c>
      <c r="N2085">
        <v>42</v>
      </c>
      <c r="O2085" s="1">
        <v>1.0902127659574468</v>
      </c>
      <c r="P2085" s="2">
        <v>53.306094195653706</v>
      </c>
      <c r="Q2085" s="1">
        <v>1.3836901046531387</v>
      </c>
      <c r="R2085">
        <v>2</v>
      </c>
      <c r="U2085">
        <v>1</v>
      </c>
      <c r="V2085">
        <v>5</v>
      </c>
      <c r="W2085">
        <v>2</v>
      </c>
      <c r="X2085">
        <v>3</v>
      </c>
      <c r="Y2085">
        <v>3</v>
      </c>
      <c r="Z2085">
        <v>2</v>
      </c>
      <c r="AA2085">
        <v>5</v>
      </c>
      <c r="AB2085">
        <v>0</v>
      </c>
      <c r="AC2085">
        <v>20</v>
      </c>
      <c r="AD2085">
        <v>1</v>
      </c>
      <c r="AE2085">
        <v>2</v>
      </c>
      <c r="AG2085" s="1">
        <f t="shared" si="32"/>
        <v>-0.12978723404255321</v>
      </c>
    </row>
    <row r="2086" spans="1:33">
      <c r="A2086">
        <v>74523</v>
      </c>
      <c r="B2086">
        <v>2</v>
      </c>
      <c r="C2086">
        <v>61</v>
      </c>
      <c r="D2086">
        <v>1</v>
      </c>
      <c r="E2086">
        <v>2</v>
      </c>
      <c r="G2086">
        <v>1</v>
      </c>
      <c r="H2086">
        <v>4</v>
      </c>
      <c r="I2086">
        <v>1</v>
      </c>
      <c r="J2086">
        <v>55</v>
      </c>
      <c r="K2086">
        <v>1.42</v>
      </c>
      <c r="L2086">
        <v>209</v>
      </c>
      <c r="M2086">
        <v>5.4</v>
      </c>
      <c r="N2086">
        <v>64</v>
      </c>
      <c r="O2086" s="1">
        <v>1.6523636363636363</v>
      </c>
      <c r="P2086" s="2">
        <v>60.60320964039461</v>
      </c>
      <c r="Q2086" s="1">
        <v>1.5646646852610973</v>
      </c>
      <c r="R2086">
        <v>1</v>
      </c>
      <c r="S2086">
        <v>2</v>
      </c>
      <c r="U2086">
        <v>15</v>
      </c>
      <c r="V2086">
        <v>3</v>
      </c>
      <c r="W2086">
        <v>2</v>
      </c>
      <c r="X2086">
        <v>3</v>
      </c>
      <c r="Y2086">
        <v>3</v>
      </c>
      <c r="Z2086">
        <v>3</v>
      </c>
      <c r="AB2086">
        <v>0</v>
      </c>
      <c r="AC2086">
        <v>0</v>
      </c>
      <c r="AD2086">
        <v>1</v>
      </c>
      <c r="AE2086">
        <v>1</v>
      </c>
      <c r="AF2086">
        <v>2</v>
      </c>
      <c r="AG2086" s="1">
        <f t="shared" si="32"/>
        <v>0.23236363636363633</v>
      </c>
    </row>
    <row r="2087" spans="1:33">
      <c r="A2087">
        <v>74530</v>
      </c>
      <c r="B2087">
        <v>2</v>
      </c>
      <c r="C2087">
        <v>45</v>
      </c>
      <c r="D2087">
        <v>1</v>
      </c>
      <c r="E2087">
        <v>2</v>
      </c>
      <c r="G2087">
        <v>2</v>
      </c>
      <c r="H2087">
        <v>3</v>
      </c>
      <c r="I2087">
        <v>1</v>
      </c>
      <c r="J2087">
        <v>33</v>
      </c>
      <c r="K2087">
        <v>0.85</v>
      </c>
      <c r="L2087">
        <v>195</v>
      </c>
      <c r="M2087">
        <v>5.04</v>
      </c>
      <c r="N2087">
        <v>29</v>
      </c>
      <c r="O2087" s="1">
        <v>0.74696969696969695</v>
      </c>
      <c r="P2087" s="2">
        <v>34.305403527969027</v>
      </c>
      <c r="Q2087" s="1">
        <v>0.88362403026586889</v>
      </c>
      <c r="R2087">
        <v>1</v>
      </c>
      <c r="S2087">
        <v>2</v>
      </c>
      <c r="U2087">
        <v>5</v>
      </c>
      <c r="V2087">
        <v>4</v>
      </c>
      <c r="W2087">
        <v>3</v>
      </c>
      <c r="X2087">
        <v>3</v>
      </c>
      <c r="Y2087">
        <v>2</v>
      </c>
      <c r="Z2087">
        <v>4</v>
      </c>
      <c r="AA2087">
        <v>2</v>
      </c>
      <c r="AB2087">
        <v>0</v>
      </c>
      <c r="AC2087">
        <v>0</v>
      </c>
      <c r="AD2087">
        <v>1</v>
      </c>
      <c r="AE2087">
        <v>2</v>
      </c>
      <c r="AG2087" s="1">
        <f t="shared" si="32"/>
        <v>-0.10303030303030303</v>
      </c>
    </row>
    <row r="2088" spans="1:33">
      <c r="A2088">
        <v>74537</v>
      </c>
      <c r="B2088">
        <v>2</v>
      </c>
      <c r="C2088">
        <v>23</v>
      </c>
      <c r="D2088">
        <v>4</v>
      </c>
      <c r="E2088">
        <v>2</v>
      </c>
      <c r="G2088">
        <v>1</v>
      </c>
      <c r="H2088">
        <v>3</v>
      </c>
      <c r="I2088">
        <v>5</v>
      </c>
      <c r="J2088">
        <v>36</v>
      </c>
      <c r="K2088">
        <v>0.93</v>
      </c>
      <c r="L2088">
        <v>133</v>
      </c>
      <c r="M2088">
        <v>3.44</v>
      </c>
      <c r="N2088">
        <v>46</v>
      </c>
      <c r="O2088" s="1">
        <v>1.1883333333333335</v>
      </c>
      <c r="P2088" s="2">
        <v>47.026471314603555</v>
      </c>
      <c r="Q2088" s="1">
        <v>1.2148505089605919</v>
      </c>
      <c r="R2088">
        <v>2</v>
      </c>
      <c r="U2088">
        <v>3</v>
      </c>
      <c r="V2088">
        <v>4</v>
      </c>
      <c r="W2088">
        <v>3</v>
      </c>
      <c r="X2088">
        <v>3</v>
      </c>
      <c r="Y2088">
        <v>3</v>
      </c>
      <c r="Z2088">
        <v>3</v>
      </c>
      <c r="AB2088">
        <v>0</v>
      </c>
      <c r="AC2088">
        <v>4</v>
      </c>
      <c r="AD2088">
        <v>1</v>
      </c>
      <c r="AE2088">
        <v>2</v>
      </c>
      <c r="AG2088" s="1">
        <f t="shared" si="32"/>
        <v>0.25833333333333341</v>
      </c>
    </row>
    <row r="2089" spans="1:33">
      <c r="A2089">
        <v>74546</v>
      </c>
      <c r="B2089">
        <v>2</v>
      </c>
      <c r="C2089">
        <v>27</v>
      </c>
      <c r="D2089">
        <v>1</v>
      </c>
      <c r="E2089">
        <v>2</v>
      </c>
      <c r="G2089">
        <v>2</v>
      </c>
      <c r="H2089">
        <v>2</v>
      </c>
      <c r="I2089">
        <v>5</v>
      </c>
      <c r="J2089">
        <v>34</v>
      </c>
      <c r="K2089">
        <v>0.88</v>
      </c>
      <c r="L2089">
        <v>165</v>
      </c>
      <c r="M2089">
        <v>4.2699999999999996</v>
      </c>
      <c r="N2089">
        <v>34</v>
      </c>
      <c r="O2089" s="1">
        <v>0.88</v>
      </c>
      <c r="P2089" s="2">
        <v>34.514470250216021</v>
      </c>
      <c r="Q2089" s="1">
        <v>0.89331570059382648</v>
      </c>
      <c r="R2089">
        <v>1</v>
      </c>
      <c r="U2089">
        <v>6</v>
      </c>
      <c r="V2089">
        <v>4</v>
      </c>
      <c r="W2089">
        <v>0</v>
      </c>
      <c r="AB2089">
        <v>0</v>
      </c>
      <c r="AC2089">
        <v>0</v>
      </c>
      <c r="AD2089">
        <v>1</v>
      </c>
      <c r="AE2089">
        <v>2</v>
      </c>
      <c r="AG2089" s="1">
        <f t="shared" si="32"/>
        <v>0</v>
      </c>
    </row>
    <row r="2090" spans="1:33">
      <c r="A2090">
        <v>74548</v>
      </c>
      <c r="B2090">
        <v>2</v>
      </c>
      <c r="C2090">
        <v>63</v>
      </c>
      <c r="D2090">
        <v>2</v>
      </c>
      <c r="E2090">
        <v>2</v>
      </c>
      <c r="G2090">
        <v>2</v>
      </c>
      <c r="H2090">
        <v>4</v>
      </c>
      <c r="I2090">
        <v>3</v>
      </c>
      <c r="J2090">
        <v>49</v>
      </c>
      <c r="K2090">
        <v>1.27</v>
      </c>
      <c r="L2090">
        <v>187</v>
      </c>
      <c r="M2090">
        <v>4.84</v>
      </c>
      <c r="N2090">
        <v>56</v>
      </c>
      <c r="O2090" s="1">
        <v>1.4514285714285715</v>
      </c>
      <c r="P2090" s="2">
        <v>49.151921807352139</v>
      </c>
      <c r="Q2090" s="1">
        <v>1.2739375652109637</v>
      </c>
      <c r="R2090">
        <v>1</v>
      </c>
      <c r="S2090">
        <v>2</v>
      </c>
      <c r="U2090">
        <v>4</v>
      </c>
      <c r="V2090">
        <v>3</v>
      </c>
      <c r="W2090">
        <v>3</v>
      </c>
      <c r="X2090">
        <v>3</v>
      </c>
      <c r="Y2090">
        <v>3</v>
      </c>
      <c r="Z2090">
        <v>3</v>
      </c>
      <c r="AA2090">
        <v>3</v>
      </c>
      <c r="AB2090">
        <v>0</v>
      </c>
      <c r="AC2090">
        <v>0</v>
      </c>
      <c r="AD2090">
        <v>1</v>
      </c>
      <c r="AE2090">
        <v>2</v>
      </c>
      <c r="AG2090" s="1">
        <f t="shared" si="32"/>
        <v>0.18142857142857149</v>
      </c>
    </row>
    <row r="2091" spans="1:33">
      <c r="A2091">
        <v>74549</v>
      </c>
      <c r="B2091">
        <v>2</v>
      </c>
      <c r="C2091">
        <v>55</v>
      </c>
      <c r="D2091">
        <v>6</v>
      </c>
      <c r="E2091">
        <v>2</v>
      </c>
      <c r="G2091">
        <v>2</v>
      </c>
      <c r="H2091">
        <v>4</v>
      </c>
      <c r="I2091">
        <v>1</v>
      </c>
      <c r="J2091">
        <v>42</v>
      </c>
      <c r="K2091">
        <v>1.0900000000000001</v>
      </c>
      <c r="L2091">
        <v>252</v>
      </c>
      <c r="M2091">
        <v>6.52</v>
      </c>
      <c r="N2091">
        <v>51</v>
      </c>
      <c r="O2091" s="1">
        <v>1.3235714285714286</v>
      </c>
      <c r="P2091" s="2">
        <v>31.771120958228195</v>
      </c>
      <c r="Q2091" s="1">
        <v>0.82453623439211277</v>
      </c>
      <c r="R2091">
        <v>1</v>
      </c>
      <c r="S2091">
        <v>2</v>
      </c>
      <c r="U2091">
        <v>10</v>
      </c>
      <c r="V2091">
        <v>3</v>
      </c>
      <c r="W2091">
        <v>0</v>
      </c>
      <c r="X2091">
        <v>3</v>
      </c>
      <c r="Y2091">
        <v>3</v>
      </c>
      <c r="Z2091">
        <v>3</v>
      </c>
      <c r="AB2091">
        <v>0</v>
      </c>
      <c r="AC2091">
        <v>0</v>
      </c>
      <c r="AD2091">
        <v>1</v>
      </c>
      <c r="AE2091">
        <v>1</v>
      </c>
      <c r="AF2091">
        <v>2</v>
      </c>
      <c r="AG2091" s="1">
        <f t="shared" si="32"/>
        <v>0.23357142857142854</v>
      </c>
    </row>
    <row r="2092" spans="1:33">
      <c r="A2092">
        <v>74551</v>
      </c>
      <c r="B2092">
        <v>2</v>
      </c>
      <c r="C2092">
        <v>32</v>
      </c>
      <c r="D2092">
        <v>3</v>
      </c>
      <c r="E2092">
        <v>2</v>
      </c>
      <c r="G2092">
        <v>1</v>
      </c>
      <c r="H2092">
        <v>5</v>
      </c>
      <c r="I2092">
        <v>1</v>
      </c>
      <c r="J2092">
        <v>73</v>
      </c>
      <c r="K2092">
        <v>1.89</v>
      </c>
      <c r="L2092">
        <v>168</v>
      </c>
      <c r="M2092">
        <v>4.34</v>
      </c>
      <c r="N2092">
        <v>81</v>
      </c>
      <c r="O2092" s="1">
        <v>2.0971232876712329</v>
      </c>
      <c r="P2092" s="2">
        <v>72.348495971399501</v>
      </c>
      <c r="Q2092" s="1">
        <v>1.8731322929581515</v>
      </c>
      <c r="R2092">
        <v>1</v>
      </c>
      <c r="U2092">
        <v>15</v>
      </c>
      <c r="V2092">
        <v>1</v>
      </c>
      <c r="W2092">
        <v>3</v>
      </c>
      <c r="X2092">
        <v>3</v>
      </c>
      <c r="Y2092">
        <v>2</v>
      </c>
      <c r="Z2092">
        <v>2</v>
      </c>
      <c r="AA2092">
        <v>2</v>
      </c>
      <c r="AB2092">
        <v>2</v>
      </c>
      <c r="AC2092">
        <v>0</v>
      </c>
      <c r="AD2092">
        <v>1</v>
      </c>
      <c r="AE2092">
        <v>1</v>
      </c>
      <c r="AF2092">
        <v>2</v>
      </c>
      <c r="AG2092" s="1">
        <f t="shared" si="32"/>
        <v>0.207123287671233</v>
      </c>
    </row>
    <row r="2093" spans="1:33">
      <c r="A2093">
        <v>74552</v>
      </c>
      <c r="B2093">
        <v>2</v>
      </c>
      <c r="C2093">
        <v>44</v>
      </c>
      <c r="D2093">
        <v>4</v>
      </c>
      <c r="E2093">
        <v>2</v>
      </c>
      <c r="G2093">
        <v>2</v>
      </c>
      <c r="H2093">
        <v>5</v>
      </c>
      <c r="I2093">
        <v>5</v>
      </c>
      <c r="J2093">
        <v>43</v>
      </c>
      <c r="K2093">
        <v>1.1100000000000001</v>
      </c>
      <c r="L2093">
        <v>184</v>
      </c>
      <c r="M2093">
        <v>4.76</v>
      </c>
      <c r="N2093">
        <v>46</v>
      </c>
      <c r="O2093" s="1">
        <v>1.1874418604651162</v>
      </c>
      <c r="P2093" s="2">
        <v>53.083716586065982</v>
      </c>
      <c r="Q2093" s="1">
        <v>1.3703005909426336</v>
      </c>
      <c r="R2093">
        <v>1</v>
      </c>
      <c r="S2093">
        <v>2</v>
      </c>
      <c r="U2093">
        <v>5</v>
      </c>
      <c r="V2093">
        <v>3</v>
      </c>
      <c r="W2093">
        <v>2</v>
      </c>
      <c r="AB2093">
        <v>0</v>
      </c>
      <c r="AC2093">
        <v>2</v>
      </c>
      <c r="AD2093">
        <v>1</v>
      </c>
      <c r="AE2093">
        <v>1</v>
      </c>
      <c r="AF2093">
        <v>1</v>
      </c>
      <c r="AG2093" s="1">
        <f t="shared" si="32"/>
        <v>7.7441860465116141E-2</v>
      </c>
    </row>
    <row r="2094" spans="1:33">
      <c r="A2094">
        <v>74554</v>
      </c>
      <c r="B2094">
        <v>2</v>
      </c>
      <c r="C2094">
        <v>35</v>
      </c>
      <c r="D2094">
        <v>4</v>
      </c>
      <c r="E2094">
        <v>2</v>
      </c>
      <c r="G2094">
        <v>1</v>
      </c>
      <c r="H2094">
        <v>4</v>
      </c>
      <c r="I2094">
        <v>6</v>
      </c>
      <c r="J2094">
        <v>46</v>
      </c>
      <c r="K2094">
        <v>1.19</v>
      </c>
      <c r="L2094">
        <v>155</v>
      </c>
      <c r="M2094">
        <v>4.01</v>
      </c>
      <c r="N2094">
        <v>45</v>
      </c>
      <c r="O2094" s="1">
        <v>1.1641304347826087</v>
      </c>
      <c r="P2094" s="2">
        <v>48.329028131463637</v>
      </c>
      <c r="Q2094" s="1">
        <v>1.2502509451400374</v>
      </c>
      <c r="R2094">
        <v>2</v>
      </c>
      <c r="U2094">
        <v>6</v>
      </c>
      <c r="V2094">
        <v>2</v>
      </c>
      <c r="W2094">
        <v>2</v>
      </c>
      <c r="X2094">
        <v>3</v>
      </c>
      <c r="Y2094">
        <v>3</v>
      </c>
      <c r="Z2094">
        <v>3</v>
      </c>
      <c r="AA2094">
        <v>2</v>
      </c>
      <c r="AB2094">
        <v>60</v>
      </c>
      <c r="AC2094">
        <v>0</v>
      </c>
      <c r="AD2094">
        <v>1</v>
      </c>
      <c r="AE2094">
        <v>1</v>
      </c>
      <c r="AF2094">
        <v>1</v>
      </c>
      <c r="AG2094" s="1">
        <f t="shared" si="32"/>
        <v>-2.5869565217391255E-2</v>
      </c>
    </row>
    <row r="2095" spans="1:33">
      <c r="A2095">
        <v>74556</v>
      </c>
      <c r="B2095">
        <v>2</v>
      </c>
      <c r="C2095">
        <v>23</v>
      </c>
      <c r="D2095">
        <v>3</v>
      </c>
      <c r="E2095">
        <v>2</v>
      </c>
      <c r="G2095">
        <v>1</v>
      </c>
      <c r="H2095">
        <v>4</v>
      </c>
      <c r="I2095">
        <v>5</v>
      </c>
      <c r="J2095">
        <v>38</v>
      </c>
      <c r="K2095">
        <v>0.98</v>
      </c>
      <c r="L2095">
        <v>142</v>
      </c>
      <c r="M2095">
        <v>3.67</v>
      </c>
      <c r="N2095">
        <v>33</v>
      </c>
      <c r="O2095" s="1">
        <v>0.85105263157894728</v>
      </c>
      <c r="P2095" s="2">
        <v>46.364118366182581</v>
      </c>
      <c r="Q2095" s="1">
        <v>1.1957062104962874</v>
      </c>
      <c r="R2095">
        <v>1</v>
      </c>
      <c r="U2095">
        <v>2</v>
      </c>
      <c r="V2095">
        <v>3</v>
      </c>
      <c r="W2095">
        <v>3</v>
      </c>
      <c r="X2095">
        <v>3</v>
      </c>
      <c r="Y2095">
        <v>3</v>
      </c>
      <c r="Z2095">
        <v>2</v>
      </c>
      <c r="AA2095">
        <v>1</v>
      </c>
      <c r="AB2095">
        <v>0</v>
      </c>
      <c r="AC2095">
        <v>0</v>
      </c>
      <c r="AD2095">
        <v>1</v>
      </c>
      <c r="AE2095">
        <v>1</v>
      </c>
      <c r="AF2095">
        <v>2</v>
      </c>
      <c r="AG2095" s="1">
        <f t="shared" si="32"/>
        <v>-0.1289473684210527</v>
      </c>
    </row>
    <row r="2096" spans="1:33">
      <c r="A2096">
        <v>74557</v>
      </c>
      <c r="B2096">
        <v>2</v>
      </c>
      <c r="C2096">
        <v>28</v>
      </c>
      <c r="D2096">
        <v>3</v>
      </c>
      <c r="E2096">
        <v>2</v>
      </c>
      <c r="G2096">
        <v>1</v>
      </c>
      <c r="H2096">
        <v>5</v>
      </c>
      <c r="I2096">
        <v>6</v>
      </c>
      <c r="J2096">
        <v>54</v>
      </c>
      <c r="K2096">
        <v>1.4</v>
      </c>
      <c r="L2096">
        <v>153</v>
      </c>
      <c r="M2096">
        <v>3.96</v>
      </c>
      <c r="N2096">
        <v>49</v>
      </c>
      <c r="O2096" s="1">
        <v>1.2703703703703704</v>
      </c>
      <c r="P2096" s="2">
        <v>50.360098421058403</v>
      </c>
      <c r="Q2096" s="1">
        <v>1.3056321812866993</v>
      </c>
      <c r="R2096">
        <v>2</v>
      </c>
      <c r="U2096">
        <v>6</v>
      </c>
      <c r="V2096">
        <v>3</v>
      </c>
      <c r="W2096">
        <v>3</v>
      </c>
      <c r="X2096">
        <v>3</v>
      </c>
      <c r="Y2096">
        <v>3</v>
      </c>
      <c r="Z2096">
        <v>3</v>
      </c>
      <c r="AA2096">
        <v>2</v>
      </c>
      <c r="AB2096">
        <v>0</v>
      </c>
      <c r="AC2096">
        <v>0</v>
      </c>
      <c r="AD2096">
        <v>1</v>
      </c>
      <c r="AE2096">
        <v>1</v>
      </c>
      <c r="AF2096">
        <v>2</v>
      </c>
      <c r="AG2096" s="1">
        <f t="shared" si="32"/>
        <v>-0.12962962962962954</v>
      </c>
    </row>
    <row r="2097" spans="1:33">
      <c r="A2097">
        <v>74563</v>
      </c>
      <c r="B2097">
        <v>2</v>
      </c>
      <c r="C2097">
        <v>40</v>
      </c>
      <c r="D2097">
        <v>3</v>
      </c>
      <c r="E2097">
        <v>2</v>
      </c>
      <c r="G2097">
        <v>1</v>
      </c>
      <c r="H2097">
        <v>4</v>
      </c>
      <c r="I2097">
        <v>1</v>
      </c>
      <c r="J2097">
        <v>52</v>
      </c>
      <c r="K2097">
        <v>1.34</v>
      </c>
      <c r="L2097">
        <v>227</v>
      </c>
      <c r="M2097">
        <v>5.87</v>
      </c>
      <c r="N2097">
        <v>58</v>
      </c>
      <c r="O2097" s="1">
        <v>1.4946153846153847</v>
      </c>
      <c r="P2097" s="2">
        <v>46.288762539119737</v>
      </c>
      <c r="Q2097" s="1">
        <v>1.1928258038927011</v>
      </c>
      <c r="R2097">
        <v>2</v>
      </c>
      <c r="S2097">
        <v>2</v>
      </c>
      <c r="U2097">
        <v>6</v>
      </c>
      <c r="V2097">
        <v>4</v>
      </c>
      <c r="W2097">
        <v>3</v>
      </c>
      <c r="X2097">
        <v>3</v>
      </c>
      <c r="Y2097">
        <v>3</v>
      </c>
      <c r="Z2097">
        <v>1</v>
      </c>
      <c r="AA2097">
        <v>4</v>
      </c>
      <c r="AB2097">
        <v>2</v>
      </c>
      <c r="AC2097">
        <v>0</v>
      </c>
      <c r="AD2097">
        <v>1</v>
      </c>
      <c r="AE2097">
        <v>1</v>
      </c>
      <c r="AF2097">
        <v>2</v>
      </c>
      <c r="AG2097" s="1">
        <f t="shared" si="32"/>
        <v>0.1546153846153846</v>
      </c>
    </row>
    <row r="2098" spans="1:33">
      <c r="A2098">
        <v>74566</v>
      </c>
      <c r="B2098">
        <v>2</v>
      </c>
      <c r="C2098">
        <v>55</v>
      </c>
      <c r="D2098">
        <v>3</v>
      </c>
      <c r="E2098">
        <v>2</v>
      </c>
      <c r="G2098">
        <v>1</v>
      </c>
      <c r="H2098">
        <v>4</v>
      </c>
      <c r="I2098">
        <v>4</v>
      </c>
      <c r="J2098">
        <v>45</v>
      </c>
      <c r="K2098">
        <v>1.1599999999999999</v>
      </c>
      <c r="L2098">
        <v>271</v>
      </c>
      <c r="M2098">
        <v>7.01</v>
      </c>
      <c r="N2098">
        <v>49</v>
      </c>
      <c r="O2098" s="1">
        <v>1.2631111111111111</v>
      </c>
      <c r="P2098" s="2">
        <v>42.449298464454287</v>
      </c>
      <c r="Q2098" s="1">
        <v>1.0942485826392661</v>
      </c>
      <c r="R2098">
        <v>2</v>
      </c>
      <c r="S2098">
        <v>2</v>
      </c>
      <c r="U2098">
        <v>13</v>
      </c>
      <c r="V2098">
        <v>5</v>
      </c>
      <c r="W2098">
        <v>0</v>
      </c>
      <c r="X2098">
        <v>3</v>
      </c>
      <c r="Y2098">
        <v>3</v>
      </c>
      <c r="Z2098">
        <v>3</v>
      </c>
      <c r="AB2098">
        <v>0</v>
      </c>
      <c r="AC2098">
        <v>0</v>
      </c>
      <c r="AD2098">
        <v>2</v>
      </c>
      <c r="AE2098">
        <v>1</v>
      </c>
      <c r="AF2098">
        <v>2</v>
      </c>
      <c r="AG2098" s="1">
        <f t="shared" si="32"/>
        <v>0.10311111111111115</v>
      </c>
    </row>
    <row r="2099" spans="1:33">
      <c r="A2099">
        <v>74567</v>
      </c>
      <c r="B2099">
        <v>2</v>
      </c>
      <c r="C2099">
        <v>53</v>
      </c>
      <c r="D2099">
        <v>3</v>
      </c>
      <c r="E2099">
        <v>2</v>
      </c>
      <c r="G2099">
        <v>1</v>
      </c>
      <c r="H2099">
        <v>3</v>
      </c>
      <c r="I2099">
        <v>1</v>
      </c>
      <c r="J2099">
        <v>51</v>
      </c>
      <c r="K2099">
        <v>1.32</v>
      </c>
      <c r="L2099">
        <v>218</v>
      </c>
      <c r="M2099">
        <v>5.64</v>
      </c>
      <c r="N2099">
        <v>51</v>
      </c>
      <c r="O2099" s="1">
        <v>1.32</v>
      </c>
      <c r="P2099" s="2">
        <v>50.307669815263573</v>
      </c>
      <c r="Q2099" s="1">
        <v>1.3020808658068221</v>
      </c>
      <c r="R2099">
        <v>2</v>
      </c>
      <c r="S2099">
        <v>2</v>
      </c>
      <c r="U2099">
        <v>14</v>
      </c>
      <c r="V2099">
        <v>3</v>
      </c>
      <c r="W2099">
        <v>3</v>
      </c>
      <c r="X2099">
        <v>3</v>
      </c>
      <c r="Y2099">
        <v>3</v>
      </c>
      <c r="Z2099">
        <v>3</v>
      </c>
      <c r="AA2099">
        <v>1</v>
      </c>
      <c r="AB2099">
        <v>4</v>
      </c>
      <c r="AC2099">
        <v>5</v>
      </c>
      <c r="AD2099">
        <v>1</v>
      </c>
      <c r="AE2099">
        <v>1</v>
      </c>
      <c r="AF2099">
        <v>2</v>
      </c>
      <c r="AG2099" s="1">
        <f t="shared" si="32"/>
        <v>0</v>
      </c>
    </row>
    <row r="2100" spans="1:33">
      <c r="A2100">
        <v>74570</v>
      </c>
      <c r="B2100">
        <v>2</v>
      </c>
      <c r="C2100">
        <v>63</v>
      </c>
      <c r="D2100">
        <v>1</v>
      </c>
      <c r="E2100">
        <v>2</v>
      </c>
      <c r="G2100">
        <v>1</v>
      </c>
      <c r="H2100">
        <v>4</v>
      </c>
      <c r="I2100">
        <v>1</v>
      </c>
      <c r="J2100">
        <v>67</v>
      </c>
      <c r="K2100">
        <v>1.73</v>
      </c>
      <c r="L2100">
        <v>170</v>
      </c>
      <c r="M2100">
        <v>4.4000000000000004</v>
      </c>
      <c r="N2100">
        <v>69</v>
      </c>
      <c r="O2100" s="1">
        <v>1.7816417910447762</v>
      </c>
      <c r="P2100" s="2">
        <v>64.804511577237221</v>
      </c>
      <c r="Q2100" s="1">
        <v>1.6733105228152299</v>
      </c>
      <c r="R2100">
        <v>2</v>
      </c>
      <c r="S2100">
        <v>2</v>
      </c>
      <c r="U2100">
        <v>8</v>
      </c>
      <c r="V2100">
        <v>2</v>
      </c>
      <c r="W2100">
        <v>3</v>
      </c>
      <c r="X2100">
        <v>3</v>
      </c>
      <c r="Y2100">
        <v>3</v>
      </c>
      <c r="Z2100">
        <v>3</v>
      </c>
      <c r="AA2100">
        <v>0</v>
      </c>
      <c r="AB2100">
        <v>30</v>
      </c>
      <c r="AC2100">
        <v>0</v>
      </c>
      <c r="AD2100">
        <v>1</v>
      </c>
      <c r="AE2100">
        <v>1</v>
      </c>
      <c r="AF2100">
        <v>2</v>
      </c>
      <c r="AG2100" s="1">
        <f t="shared" si="32"/>
        <v>5.1641791044776175E-2</v>
      </c>
    </row>
    <row r="2101" spans="1:33">
      <c r="A2101">
        <v>74574</v>
      </c>
      <c r="B2101">
        <v>2</v>
      </c>
      <c r="C2101">
        <v>80</v>
      </c>
      <c r="D2101">
        <v>3</v>
      </c>
      <c r="E2101">
        <v>2</v>
      </c>
      <c r="G2101">
        <v>1</v>
      </c>
      <c r="H2101">
        <v>3</v>
      </c>
      <c r="I2101">
        <v>1</v>
      </c>
      <c r="J2101">
        <v>65</v>
      </c>
      <c r="K2101">
        <v>1.68</v>
      </c>
      <c r="L2101">
        <v>213</v>
      </c>
      <c r="M2101">
        <v>5.51</v>
      </c>
      <c r="N2101">
        <v>61</v>
      </c>
      <c r="O2101" s="1">
        <v>1.5766153846153845</v>
      </c>
      <c r="P2101" s="2">
        <v>69.910950941842003</v>
      </c>
      <c r="Q2101" s="1">
        <v>1.8069291935737624</v>
      </c>
      <c r="R2101">
        <v>2</v>
      </c>
      <c r="S2101">
        <v>2</v>
      </c>
      <c r="U2101">
        <v>5</v>
      </c>
      <c r="V2101">
        <v>1</v>
      </c>
      <c r="W2101">
        <v>0</v>
      </c>
      <c r="AA2101">
        <v>1</v>
      </c>
      <c r="AB2101">
        <v>0</v>
      </c>
      <c r="AC2101">
        <v>0</v>
      </c>
      <c r="AD2101">
        <v>1</v>
      </c>
      <c r="AE2101">
        <v>1</v>
      </c>
      <c r="AF2101">
        <v>2</v>
      </c>
      <c r="AG2101" s="1">
        <f t="shared" si="32"/>
        <v>-0.10338461538461541</v>
      </c>
    </row>
    <row r="2102" spans="1:33">
      <c r="A2102">
        <v>74576</v>
      </c>
      <c r="B2102">
        <v>2</v>
      </c>
      <c r="C2102">
        <v>73</v>
      </c>
      <c r="D2102">
        <v>3</v>
      </c>
      <c r="E2102">
        <v>2</v>
      </c>
      <c r="G2102">
        <v>1</v>
      </c>
      <c r="H2102">
        <v>2</v>
      </c>
      <c r="I2102">
        <v>1</v>
      </c>
      <c r="J2102">
        <v>43</v>
      </c>
      <c r="K2102">
        <v>1.1100000000000001</v>
      </c>
      <c r="L2102">
        <v>241</v>
      </c>
      <c r="M2102">
        <v>6.23</v>
      </c>
      <c r="N2102">
        <v>49</v>
      </c>
      <c r="O2102" s="1">
        <v>1.2648837209302328</v>
      </c>
      <c r="P2102" s="2">
        <v>49.721083950396967</v>
      </c>
      <c r="Q2102" s="1">
        <v>1.2834977484869916</v>
      </c>
      <c r="R2102">
        <v>1</v>
      </c>
      <c r="S2102">
        <v>1</v>
      </c>
      <c r="T2102">
        <v>2</v>
      </c>
      <c r="U2102">
        <v>6</v>
      </c>
      <c r="V2102">
        <v>3</v>
      </c>
      <c r="W2102">
        <v>2</v>
      </c>
      <c r="X2102">
        <v>3</v>
      </c>
      <c r="Y2102">
        <v>3</v>
      </c>
      <c r="Z2102">
        <v>2</v>
      </c>
      <c r="AB2102">
        <v>0</v>
      </c>
      <c r="AC2102">
        <v>0</v>
      </c>
      <c r="AD2102">
        <v>1</v>
      </c>
      <c r="AE2102">
        <v>1</v>
      </c>
      <c r="AF2102">
        <v>2</v>
      </c>
      <c r="AG2102" s="1">
        <f t="shared" si="32"/>
        <v>0.15488372093023273</v>
      </c>
    </row>
    <row r="2103" spans="1:33">
      <c r="A2103">
        <v>74582</v>
      </c>
      <c r="B2103">
        <v>2</v>
      </c>
      <c r="C2103">
        <v>30</v>
      </c>
      <c r="D2103">
        <v>3</v>
      </c>
      <c r="E2103">
        <v>2</v>
      </c>
      <c r="G2103">
        <v>1</v>
      </c>
      <c r="H2103">
        <v>4</v>
      </c>
      <c r="I2103">
        <v>6</v>
      </c>
      <c r="J2103">
        <v>49</v>
      </c>
      <c r="K2103">
        <v>1.27</v>
      </c>
      <c r="L2103">
        <v>190</v>
      </c>
      <c r="M2103">
        <v>4.91</v>
      </c>
      <c r="N2103">
        <v>59</v>
      </c>
      <c r="O2103" s="1">
        <v>1.529183673469388</v>
      </c>
      <c r="P2103" s="2">
        <v>55.522806730941767</v>
      </c>
      <c r="Q2103" s="1">
        <v>1.4390605009856337</v>
      </c>
      <c r="R2103">
        <v>2</v>
      </c>
      <c r="U2103">
        <v>6</v>
      </c>
      <c r="V2103">
        <v>5</v>
      </c>
      <c r="W2103">
        <v>1</v>
      </c>
      <c r="X2103">
        <v>3</v>
      </c>
      <c r="Y2103">
        <v>2</v>
      </c>
      <c r="Z2103">
        <v>1</v>
      </c>
      <c r="AA2103">
        <v>3</v>
      </c>
      <c r="AB2103">
        <v>1</v>
      </c>
      <c r="AC2103">
        <v>0</v>
      </c>
      <c r="AD2103">
        <v>1</v>
      </c>
      <c r="AE2103">
        <v>1</v>
      </c>
      <c r="AF2103">
        <v>1</v>
      </c>
      <c r="AG2103" s="1">
        <f t="shared" si="32"/>
        <v>0.25918367346938798</v>
      </c>
    </row>
    <row r="2104" spans="1:33">
      <c r="A2104">
        <v>74583</v>
      </c>
      <c r="B2104">
        <v>2</v>
      </c>
      <c r="C2104">
        <v>60</v>
      </c>
      <c r="D2104">
        <v>1</v>
      </c>
      <c r="E2104">
        <v>2</v>
      </c>
      <c r="G2104">
        <v>1</v>
      </c>
      <c r="H2104">
        <v>4</v>
      </c>
      <c r="I2104">
        <v>3</v>
      </c>
      <c r="J2104">
        <v>46</v>
      </c>
      <c r="K2104">
        <v>1.19</v>
      </c>
      <c r="L2104">
        <v>135</v>
      </c>
      <c r="M2104">
        <v>3.49</v>
      </c>
      <c r="N2104">
        <v>50</v>
      </c>
      <c r="O2104" s="1">
        <v>1.2934782608695652</v>
      </c>
      <c r="P2104" s="2">
        <v>49.669836246486973</v>
      </c>
      <c r="Q2104" s="1">
        <v>1.2849370681156411</v>
      </c>
      <c r="R2104">
        <v>1</v>
      </c>
      <c r="S2104">
        <v>1</v>
      </c>
      <c r="T2104">
        <v>1</v>
      </c>
      <c r="U2104">
        <v>4</v>
      </c>
      <c r="V2104">
        <v>4</v>
      </c>
      <c r="W2104">
        <v>1</v>
      </c>
      <c r="X2104">
        <v>3</v>
      </c>
      <c r="Y2104">
        <v>3</v>
      </c>
      <c r="Z2104">
        <v>2</v>
      </c>
      <c r="AA2104">
        <v>3</v>
      </c>
      <c r="AB2104">
        <v>0</v>
      </c>
      <c r="AC2104">
        <v>0</v>
      </c>
      <c r="AD2104">
        <v>1</v>
      </c>
      <c r="AE2104">
        <v>2</v>
      </c>
      <c r="AG2104" s="1">
        <f t="shared" si="32"/>
        <v>0.10347826086956524</v>
      </c>
    </row>
    <row r="2105" spans="1:33">
      <c r="A2105">
        <v>74588</v>
      </c>
      <c r="B2105">
        <v>2</v>
      </c>
      <c r="C2105">
        <v>74</v>
      </c>
      <c r="D2105">
        <v>3</v>
      </c>
      <c r="E2105">
        <v>2</v>
      </c>
      <c r="G2105">
        <v>1</v>
      </c>
      <c r="H2105">
        <v>3</v>
      </c>
      <c r="I2105">
        <v>2</v>
      </c>
      <c r="J2105">
        <v>52</v>
      </c>
      <c r="K2105">
        <v>1.34</v>
      </c>
      <c r="L2105">
        <v>150</v>
      </c>
      <c r="M2105">
        <v>3.88</v>
      </c>
      <c r="N2105">
        <v>62</v>
      </c>
      <c r="O2105" s="1">
        <v>1.5976923076923077</v>
      </c>
      <c r="P2105" s="2">
        <v>56.079348040479694</v>
      </c>
      <c r="Q2105" s="1">
        <v>1.4451216610431306</v>
      </c>
      <c r="R2105">
        <v>2</v>
      </c>
      <c r="S2105">
        <v>2</v>
      </c>
      <c r="U2105">
        <v>7</v>
      </c>
      <c r="V2105">
        <v>3</v>
      </c>
      <c r="W2105">
        <v>3</v>
      </c>
      <c r="X2105">
        <v>3</v>
      </c>
      <c r="Y2105">
        <v>3</v>
      </c>
      <c r="Z2105">
        <v>3</v>
      </c>
      <c r="AA2105">
        <v>1</v>
      </c>
      <c r="AB2105">
        <v>0</v>
      </c>
      <c r="AC2105">
        <v>0</v>
      </c>
      <c r="AD2105">
        <v>1</v>
      </c>
      <c r="AE2105">
        <v>1</v>
      </c>
      <c r="AF2105">
        <v>2</v>
      </c>
      <c r="AG2105" s="1">
        <f t="shared" si="32"/>
        <v>0.25769230769230766</v>
      </c>
    </row>
    <row r="2106" spans="1:33">
      <c r="A2106">
        <v>74594</v>
      </c>
      <c r="B2106">
        <v>2</v>
      </c>
      <c r="C2106">
        <v>53</v>
      </c>
      <c r="D2106">
        <v>4</v>
      </c>
      <c r="E2106">
        <v>2</v>
      </c>
      <c r="G2106">
        <v>1</v>
      </c>
      <c r="H2106">
        <v>5</v>
      </c>
      <c r="I2106">
        <v>3</v>
      </c>
      <c r="J2106">
        <v>32</v>
      </c>
      <c r="K2106">
        <v>0.83</v>
      </c>
      <c r="L2106">
        <v>194</v>
      </c>
      <c r="M2106">
        <v>5.0199999999999996</v>
      </c>
      <c r="N2106">
        <v>32</v>
      </c>
      <c r="O2106" s="1">
        <v>0.83</v>
      </c>
      <c r="P2106" s="2">
        <v>25.743300401009975</v>
      </c>
      <c r="Q2106" s="1">
        <v>0.66771685415119619</v>
      </c>
      <c r="R2106">
        <v>2</v>
      </c>
      <c r="S2106">
        <v>2</v>
      </c>
      <c r="U2106">
        <v>8</v>
      </c>
      <c r="V2106">
        <v>4</v>
      </c>
      <c r="W2106">
        <v>2</v>
      </c>
      <c r="X2106">
        <v>3</v>
      </c>
      <c r="Y2106">
        <v>3</v>
      </c>
      <c r="Z2106">
        <v>3</v>
      </c>
      <c r="AB2106">
        <v>0</v>
      </c>
      <c r="AC2106">
        <v>2</v>
      </c>
      <c r="AD2106">
        <v>2</v>
      </c>
      <c r="AE2106">
        <v>1</v>
      </c>
      <c r="AF2106">
        <v>2</v>
      </c>
      <c r="AG2106" s="1">
        <f t="shared" si="32"/>
        <v>0</v>
      </c>
    </row>
    <row r="2107" spans="1:33">
      <c r="A2107">
        <v>74596</v>
      </c>
      <c r="B2107">
        <v>2</v>
      </c>
      <c r="C2107">
        <v>45</v>
      </c>
      <c r="D2107">
        <v>4</v>
      </c>
      <c r="E2107">
        <v>2</v>
      </c>
      <c r="G2107">
        <v>1</v>
      </c>
      <c r="H2107">
        <v>3</v>
      </c>
      <c r="I2107">
        <v>5</v>
      </c>
      <c r="J2107">
        <v>59</v>
      </c>
      <c r="K2107">
        <v>1.53</v>
      </c>
      <c r="L2107">
        <v>171</v>
      </c>
      <c r="M2107">
        <v>4.42</v>
      </c>
      <c r="N2107">
        <v>67</v>
      </c>
      <c r="O2107" s="1">
        <v>1.7374576271186442</v>
      </c>
      <c r="P2107" s="2">
        <v>57.959545572964167</v>
      </c>
      <c r="Q2107" s="1">
        <v>1.5030187241802573</v>
      </c>
      <c r="R2107">
        <v>2</v>
      </c>
      <c r="S2107">
        <v>2</v>
      </c>
      <c r="U2107">
        <v>5</v>
      </c>
      <c r="V2107">
        <v>4</v>
      </c>
      <c r="W2107">
        <v>2</v>
      </c>
      <c r="X2107">
        <v>3</v>
      </c>
      <c r="Y2107">
        <v>3</v>
      </c>
      <c r="Z2107">
        <v>3</v>
      </c>
      <c r="AA2107">
        <v>5</v>
      </c>
      <c r="AB2107">
        <v>15</v>
      </c>
      <c r="AC2107">
        <v>0</v>
      </c>
      <c r="AD2107">
        <v>1</v>
      </c>
      <c r="AE2107">
        <v>1</v>
      </c>
      <c r="AF2107">
        <v>2</v>
      </c>
      <c r="AG2107" s="1">
        <f t="shared" si="32"/>
        <v>0.20745762711864413</v>
      </c>
    </row>
    <row r="2108" spans="1:33">
      <c r="A2108">
        <v>74600</v>
      </c>
      <c r="B2108">
        <v>2</v>
      </c>
      <c r="C2108">
        <v>66</v>
      </c>
      <c r="D2108">
        <v>4</v>
      </c>
      <c r="E2108">
        <v>2</v>
      </c>
      <c r="G2108">
        <v>1</v>
      </c>
      <c r="H2108">
        <v>4</v>
      </c>
      <c r="I2108">
        <v>1</v>
      </c>
      <c r="J2108">
        <v>43</v>
      </c>
      <c r="K2108">
        <v>1.1100000000000001</v>
      </c>
      <c r="L2108">
        <v>200</v>
      </c>
      <c r="M2108">
        <v>5.17</v>
      </c>
      <c r="N2108">
        <v>47</v>
      </c>
      <c r="O2108" s="1">
        <v>1.2132558139534884</v>
      </c>
      <c r="P2108" s="2">
        <v>42.980892786273053</v>
      </c>
      <c r="Q2108" s="1">
        <v>1.1095067672735603</v>
      </c>
      <c r="R2108">
        <v>2</v>
      </c>
      <c r="S2108">
        <v>1</v>
      </c>
      <c r="T2108">
        <v>2</v>
      </c>
      <c r="U2108">
        <v>15</v>
      </c>
      <c r="V2108">
        <v>5</v>
      </c>
      <c r="W2108">
        <v>0</v>
      </c>
      <c r="AA2108">
        <v>7</v>
      </c>
      <c r="AB2108">
        <v>0</v>
      </c>
      <c r="AC2108">
        <v>0</v>
      </c>
      <c r="AD2108">
        <v>1</v>
      </c>
      <c r="AE2108">
        <v>1</v>
      </c>
      <c r="AF2108">
        <v>2</v>
      </c>
      <c r="AG2108" s="1">
        <f t="shared" si="32"/>
        <v>0.10325581395348826</v>
      </c>
    </row>
    <row r="2109" spans="1:33">
      <c r="A2109">
        <v>74605</v>
      </c>
      <c r="B2109">
        <v>2</v>
      </c>
      <c r="C2109">
        <v>62</v>
      </c>
      <c r="D2109">
        <v>3</v>
      </c>
      <c r="E2109">
        <v>2</v>
      </c>
      <c r="G2109">
        <v>1</v>
      </c>
      <c r="H2109">
        <v>5</v>
      </c>
      <c r="I2109">
        <v>1</v>
      </c>
      <c r="J2109">
        <v>74</v>
      </c>
      <c r="K2109">
        <v>1.91</v>
      </c>
      <c r="L2109">
        <v>211</v>
      </c>
      <c r="M2109">
        <v>5.46</v>
      </c>
      <c r="N2109">
        <v>81</v>
      </c>
      <c r="O2109" s="1">
        <v>2.0906756756756755</v>
      </c>
      <c r="P2109" s="2">
        <v>77.62592252919012</v>
      </c>
      <c r="Q2109" s="1">
        <v>2.0035880004155828</v>
      </c>
      <c r="R2109">
        <v>2</v>
      </c>
      <c r="S2109">
        <v>1</v>
      </c>
      <c r="T2109">
        <v>2</v>
      </c>
      <c r="U2109">
        <v>15</v>
      </c>
      <c r="V2109">
        <v>3</v>
      </c>
      <c r="W2109">
        <v>1</v>
      </c>
      <c r="AA2109">
        <v>1</v>
      </c>
      <c r="AB2109">
        <v>1</v>
      </c>
      <c r="AC2109">
        <v>3</v>
      </c>
      <c r="AD2109">
        <v>1</v>
      </c>
      <c r="AE2109">
        <v>1</v>
      </c>
      <c r="AF2109">
        <v>2</v>
      </c>
      <c r="AG2109" s="1">
        <f t="shared" si="32"/>
        <v>0.18067567567567555</v>
      </c>
    </row>
    <row r="2110" spans="1:33">
      <c r="A2110">
        <v>74609</v>
      </c>
      <c r="B2110">
        <v>2</v>
      </c>
      <c r="C2110">
        <v>46</v>
      </c>
      <c r="D2110">
        <v>2</v>
      </c>
      <c r="E2110">
        <v>2</v>
      </c>
      <c r="G2110">
        <v>2</v>
      </c>
      <c r="H2110">
        <v>4</v>
      </c>
      <c r="I2110">
        <v>1</v>
      </c>
      <c r="J2110">
        <v>49</v>
      </c>
      <c r="K2110">
        <v>1.27</v>
      </c>
      <c r="L2110">
        <v>177</v>
      </c>
      <c r="M2110">
        <v>4.58</v>
      </c>
      <c r="N2110">
        <v>59</v>
      </c>
      <c r="O2110" s="1">
        <v>1.529183673469388</v>
      </c>
      <c r="P2110" s="2">
        <v>46.373314882143553</v>
      </c>
      <c r="Q2110" s="1">
        <v>1.2019206102106594</v>
      </c>
      <c r="R2110">
        <v>1</v>
      </c>
      <c r="S2110">
        <v>2</v>
      </c>
      <c r="U2110">
        <v>14</v>
      </c>
      <c r="V2110">
        <v>3</v>
      </c>
      <c r="W2110">
        <v>0</v>
      </c>
      <c r="AB2110">
        <v>2</v>
      </c>
      <c r="AC2110">
        <v>0</v>
      </c>
      <c r="AD2110">
        <v>2</v>
      </c>
      <c r="AE2110">
        <v>1</v>
      </c>
      <c r="AF2110">
        <v>2</v>
      </c>
      <c r="AG2110" s="1">
        <f t="shared" si="32"/>
        <v>0.25918367346938798</v>
      </c>
    </row>
    <row r="2111" spans="1:33">
      <c r="A2111">
        <v>74612</v>
      </c>
      <c r="B2111">
        <v>2</v>
      </c>
      <c r="C2111">
        <v>47</v>
      </c>
      <c r="D2111">
        <v>1</v>
      </c>
      <c r="E2111">
        <v>2</v>
      </c>
      <c r="G2111">
        <v>1</v>
      </c>
      <c r="H2111">
        <v>4</v>
      </c>
      <c r="I2111">
        <v>1</v>
      </c>
      <c r="J2111">
        <v>54</v>
      </c>
      <c r="K2111">
        <v>1.4</v>
      </c>
      <c r="L2111">
        <v>261</v>
      </c>
      <c r="M2111">
        <v>6.75</v>
      </c>
      <c r="N2111">
        <v>53</v>
      </c>
      <c r="O2111" s="1">
        <v>1.3740740740740738</v>
      </c>
      <c r="P2111" s="2">
        <v>50.644985409763748</v>
      </c>
      <c r="Q2111" s="1">
        <v>1.313018140253134</v>
      </c>
      <c r="R2111">
        <v>2</v>
      </c>
      <c r="S2111">
        <v>2</v>
      </c>
      <c r="U2111">
        <v>14</v>
      </c>
      <c r="V2111">
        <v>3</v>
      </c>
      <c r="W2111">
        <v>1</v>
      </c>
      <c r="AA2111">
        <v>7</v>
      </c>
      <c r="AB2111">
        <v>0</v>
      </c>
      <c r="AC2111">
        <v>0</v>
      </c>
      <c r="AD2111">
        <v>1</v>
      </c>
      <c r="AE2111">
        <v>1</v>
      </c>
      <c r="AF2111">
        <v>2</v>
      </c>
      <c r="AG2111" s="1">
        <f t="shared" si="32"/>
        <v>-2.592592592592613E-2</v>
      </c>
    </row>
    <row r="2112" spans="1:33">
      <c r="A2112">
        <v>74613</v>
      </c>
      <c r="B2112">
        <v>2</v>
      </c>
      <c r="C2112">
        <v>35</v>
      </c>
      <c r="D2112">
        <v>3</v>
      </c>
      <c r="E2112">
        <v>2</v>
      </c>
      <c r="G2112">
        <v>1</v>
      </c>
      <c r="H2112">
        <v>3</v>
      </c>
      <c r="I2112">
        <v>6</v>
      </c>
      <c r="J2112">
        <v>38</v>
      </c>
      <c r="K2112">
        <v>0.98</v>
      </c>
      <c r="L2112">
        <v>154</v>
      </c>
      <c r="M2112">
        <v>3.98</v>
      </c>
      <c r="N2112">
        <v>37</v>
      </c>
      <c r="O2112" s="1">
        <v>0.9542105263157894</v>
      </c>
      <c r="P2112" s="2">
        <v>37.709715520782581</v>
      </c>
      <c r="Q2112" s="1">
        <v>0.97251371606228765</v>
      </c>
      <c r="R2112">
        <v>2</v>
      </c>
      <c r="U2112">
        <v>4</v>
      </c>
      <c r="V2112">
        <v>2</v>
      </c>
      <c r="W2112">
        <v>3</v>
      </c>
      <c r="X2112">
        <v>1</v>
      </c>
      <c r="Y2112">
        <v>0</v>
      </c>
      <c r="Z2112">
        <v>3</v>
      </c>
      <c r="AA2112">
        <v>1</v>
      </c>
      <c r="AB2112">
        <v>0</v>
      </c>
      <c r="AC2112">
        <v>0</v>
      </c>
      <c r="AD2112">
        <v>1</v>
      </c>
      <c r="AE2112">
        <v>1</v>
      </c>
      <c r="AF2112">
        <v>1</v>
      </c>
      <c r="AG2112" s="1">
        <f t="shared" si="32"/>
        <v>-2.5789473684210584E-2</v>
      </c>
    </row>
    <row r="2113" spans="1:33">
      <c r="A2113">
        <v>74623</v>
      </c>
      <c r="B2113">
        <v>2</v>
      </c>
      <c r="C2113">
        <v>46</v>
      </c>
      <c r="D2113">
        <v>3</v>
      </c>
      <c r="E2113">
        <v>2</v>
      </c>
      <c r="G2113">
        <v>1</v>
      </c>
      <c r="H2113">
        <v>3</v>
      </c>
      <c r="I2113">
        <v>3</v>
      </c>
      <c r="J2113">
        <v>57</v>
      </c>
      <c r="K2113">
        <v>1.47</v>
      </c>
      <c r="L2113">
        <v>215</v>
      </c>
      <c r="M2113">
        <v>5.56</v>
      </c>
      <c r="N2113">
        <v>57</v>
      </c>
      <c r="O2113" s="1">
        <v>1.4699999999999998</v>
      </c>
      <c r="P2113" s="2">
        <v>50.319354365842173</v>
      </c>
      <c r="Q2113" s="1">
        <v>1.2977096652243507</v>
      </c>
      <c r="R2113">
        <v>2</v>
      </c>
      <c r="S2113">
        <v>1</v>
      </c>
      <c r="T2113">
        <v>2</v>
      </c>
      <c r="U2113">
        <v>6</v>
      </c>
      <c r="V2113">
        <v>2</v>
      </c>
      <c r="W2113">
        <v>2</v>
      </c>
      <c r="AA2113">
        <v>1</v>
      </c>
      <c r="AB2113">
        <v>2</v>
      </c>
      <c r="AC2113">
        <v>2</v>
      </c>
      <c r="AD2113">
        <v>1</v>
      </c>
      <c r="AE2113">
        <v>1</v>
      </c>
      <c r="AF2113">
        <v>2</v>
      </c>
      <c r="AG2113" s="1">
        <f t="shared" si="32"/>
        <v>0</v>
      </c>
    </row>
    <row r="2114" spans="1:33">
      <c r="A2114">
        <v>74624</v>
      </c>
      <c r="B2114">
        <v>2</v>
      </c>
      <c r="C2114">
        <v>37</v>
      </c>
      <c r="D2114">
        <v>4</v>
      </c>
      <c r="E2114">
        <v>2</v>
      </c>
      <c r="G2114">
        <v>1</v>
      </c>
      <c r="H2114">
        <v>3</v>
      </c>
      <c r="I2114">
        <v>5</v>
      </c>
      <c r="J2114">
        <v>44</v>
      </c>
      <c r="K2114">
        <v>1.1399999999999999</v>
      </c>
      <c r="L2114">
        <v>186</v>
      </c>
      <c r="M2114">
        <v>4.8099999999999996</v>
      </c>
      <c r="N2114">
        <v>52</v>
      </c>
      <c r="O2114" s="1">
        <v>1.3472727272727272</v>
      </c>
      <c r="P2114" s="2">
        <v>46.509394341706027</v>
      </c>
      <c r="Q2114" s="1">
        <v>1.2050161261260197</v>
      </c>
      <c r="R2114">
        <v>2</v>
      </c>
      <c r="U2114">
        <v>3</v>
      </c>
      <c r="V2114">
        <v>3</v>
      </c>
      <c r="W2114">
        <v>0</v>
      </c>
      <c r="X2114">
        <v>2</v>
      </c>
      <c r="Y2114">
        <v>2</v>
      </c>
      <c r="Z2114">
        <v>2</v>
      </c>
      <c r="AA2114">
        <v>1</v>
      </c>
      <c r="AB2114">
        <v>2</v>
      </c>
      <c r="AC2114">
        <v>6</v>
      </c>
      <c r="AD2114">
        <v>1</v>
      </c>
      <c r="AE2114">
        <v>1</v>
      </c>
      <c r="AF2114">
        <v>2</v>
      </c>
      <c r="AG2114" s="1">
        <f t="shared" si="32"/>
        <v>0.20727272727272728</v>
      </c>
    </row>
    <row r="2115" spans="1:33">
      <c r="A2115">
        <v>74627</v>
      </c>
      <c r="B2115">
        <v>2</v>
      </c>
      <c r="C2115">
        <v>29</v>
      </c>
      <c r="D2115">
        <v>3</v>
      </c>
      <c r="E2115">
        <v>2</v>
      </c>
      <c r="G2115">
        <v>1</v>
      </c>
      <c r="H2115">
        <v>5</v>
      </c>
      <c r="I2115">
        <v>1</v>
      </c>
      <c r="J2115">
        <v>53</v>
      </c>
      <c r="K2115">
        <v>1.37</v>
      </c>
      <c r="L2115">
        <v>207</v>
      </c>
      <c r="M2115">
        <v>5.35</v>
      </c>
      <c r="N2115">
        <v>48</v>
      </c>
      <c r="O2115" s="1">
        <v>1.2407547169811322</v>
      </c>
      <c r="P2115" s="2">
        <v>59.360823643509633</v>
      </c>
      <c r="Q2115" s="1">
        <v>1.5344212904077019</v>
      </c>
      <c r="R2115">
        <v>2</v>
      </c>
      <c r="U2115">
        <v>14</v>
      </c>
      <c r="V2115">
        <v>3</v>
      </c>
      <c r="W2115">
        <v>2</v>
      </c>
      <c r="X2115">
        <v>3</v>
      </c>
      <c r="Y2115">
        <v>3</v>
      </c>
      <c r="Z2115">
        <v>3</v>
      </c>
      <c r="AA2115">
        <v>1</v>
      </c>
      <c r="AB2115">
        <v>0</v>
      </c>
      <c r="AC2115">
        <v>1</v>
      </c>
      <c r="AD2115">
        <v>1</v>
      </c>
      <c r="AE2115">
        <v>1</v>
      </c>
      <c r="AF2115">
        <v>2</v>
      </c>
      <c r="AG2115" s="1">
        <f t="shared" ref="AG2115:AG2178" si="33">O:O-K:K</f>
        <v>-0.12924528301886795</v>
      </c>
    </row>
    <row r="2116" spans="1:33">
      <c r="A2116">
        <v>74628</v>
      </c>
      <c r="B2116">
        <v>2</v>
      </c>
      <c r="C2116">
        <v>63</v>
      </c>
      <c r="D2116">
        <v>3</v>
      </c>
      <c r="E2116">
        <v>2</v>
      </c>
      <c r="G2116">
        <v>1</v>
      </c>
      <c r="H2116">
        <v>5</v>
      </c>
      <c r="I2116">
        <v>3</v>
      </c>
      <c r="J2116">
        <v>74</v>
      </c>
      <c r="K2116">
        <v>1.91</v>
      </c>
      <c r="L2116">
        <v>243</v>
      </c>
      <c r="M2116">
        <v>6.28</v>
      </c>
      <c r="N2116">
        <v>84</v>
      </c>
      <c r="O2116" s="1">
        <v>2.1681081081081079</v>
      </c>
      <c r="P2116" s="2">
        <v>76.564201671924934</v>
      </c>
      <c r="Q2116" s="1">
        <v>1.9761841242348193</v>
      </c>
      <c r="R2116">
        <v>1</v>
      </c>
      <c r="S2116">
        <v>2</v>
      </c>
      <c r="U2116">
        <v>4</v>
      </c>
      <c r="V2116">
        <v>1</v>
      </c>
      <c r="W2116">
        <v>1</v>
      </c>
      <c r="X2116">
        <v>3</v>
      </c>
      <c r="Y2116">
        <v>3</v>
      </c>
      <c r="Z2116">
        <v>2</v>
      </c>
      <c r="AB2116">
        <v>0</v>
      </c>
      <c r="AC2116">
        <v>15</v>
      </c>
      <c r="AD2116">
        <v>2</v>
      </c>
      <c r="AE2116">
        <v>1</v>
      </c>
      <c r="AF2116">
        <v>2</v>
      </c>
      <c r="AG2116" s="1">
        <f t="shared" si="33"/>
        <v>0.25810810810810803</v>
      </c>
    </row>
    <row r="2117" spans="1:33">
      <c r="A2117">
        <v>74633</v>
      </c>
      <c r="B2117">
        <v>2</v>
      </c>
      <c r="C2117">
        <v>56</v>
      </c>
      <c r="D2117">
        <v>2</v>
      </c>
      <c r="E2117">
        <v>2</v>
      </c>
      <c r="G2117">
        <v>2</v>
      </c>
      <c r="H2117">
        <v>5</v>
      </c>
      <c r="I2117">
        <v>6</v>
      </c>
      <c r="J2117">
        <v>57</v>
      </c>
      <c r="K2117">
        <v>1.47</v>
      </c>
      <c r="L2117">
        <v>208</v>
      </c>
      <c r="M2117">
        <v>5.38</v>
      </c>
      <c r="N2117">
        <v>52</v>
      </c>
      <c r="O2117" s="1">
        <v>1.3410526315789473</v>
      </c>
      <c r="P2117" s="2">
        <v>55.489420698504169</v>
      </c>
      <c r="Q2117" s="1">
        <v>1.4310429548561603</v>
      </c>
      <c r="R2117">
        <v>1</v>
      </c>
      <c r="S2117">
        <v>1</v>
      </c>
      <c r="T2117">
        <v>2</v>
      </c>
      <c r="U2117">
        <v>9</v>
      </c>
      <c r="V2117">
        <v>2</v>
      </c>
      <c r="W2117">
        <v>3</v>
      </c>
      <c r="X2117">
        <v>3</v>
      </c>
      <c r="Y2117">
        <v>3</v>
      </c>
      <c r="Z2117">
        <v>3</v>
      </c>
      <c r="AA2117">
        <v>1</v>
      </c>
      <c r="AB2117">
        <v>10</v>
      </c>
      <c r="AC2117">
        <v>1</v>
      </c>
      <c r="AD2117">
        <v>1</v>
      </c>
      <c r="AE2117">
        <v>1</v>
      </c>
      <c r="AF2117">
        <v>2</v>
      </c>
      <c r="AG2117" s="1">
        <f t="shared" si="33"/>
        <v>-0.1289473684210527</v>
      </c>
    </row>
    <row r="2118" spans="1:33">
      <c r="A2118">
        <v>74636</v>
      </c>
      <c r="B2118">
        <v>2</v>
      </c>
      <c r="C2118">
        <v>60</v>
      </c>
      <c r="D2118">
        <v>6</v>
      </c>
      <c r="E2118">
        <v>2</v>
      </c>
      <c r="G2118">
        <v>2</v>
      </c>
      <c r="H2118">
        <v>5</v>
      </c>
      <c r="I2118">
        <v>3</v>
      </c>
      <c r="J2118">
        <v>60</v>
      </c>
      <c r="K2118">
        <v>1.55</v>
      </c>
      <c r="L2118">
        <v>215</v>
      </c>
      <c r="M2118">
        <v>5.56</v>
      </c>
      <c r="N2118">
        <v>59</v>
      </c>
      <c r="O2118" s="1">
        <v>1.5241666666666667</v>
      </c>
      <c r="P2118" s="2">
        <v>60.177718266246195</v>
      </c>
      <c r="Q2118" s="1">
        <v>1.5545910552113602</v>
      </c>
      <c r="R2118">
        <v>1</v>
      </c>
      <c r="S2118">
        <v>2</v>
      </c>
      <c r="U2118">
        <v>15</v>
      </c>
      <c r="V2118">
        <v>3</v>
      </c>
      <c r="W2118">
        <v>2</v>
      </c>
      <c r="X2118">
        <v>1</v>
      </c>
      <c r="Y2118">
        <v>1</v>
      </c>
      <c r="Z2118">
        <v>2</v>
      </c>
      <c r="AA2118">
        <v>0</v>
      </c>
      <c r="AB2118">
        <v>4</v>
      </c>
      <c r="AC2118">
        <v>4</v>
      </c>
      <c r="AD2118">
        <v>1</v>
      </c>
      <c r="AE2118">
        <v>1</v>
      </c>
      <c r="AF2118">
        <v>2</v>
      </c>
      <c r="AG2118" s="1">
        <f t="shared" si="33"/>
        <v>-2.5833333333333375E-2</v>
      </c>
    </row>
    <row r="2119" spans="1:33">
      <c r="A2119">
        <v>74642</v>
      </c>
      <c r="B2119">
        <v>2</v>
      </c>
      <c r="C2119">
        <v>45</v>
      </c>
      <c r="D2119">
        <v>4</v>
      </c>
      <c r="E2119">
        <v>2</v>
      </c>
      <c r="G2119">
        <v>1</v>
      </c>
      <c r="H2119">
        <v>3</v>
      </c>
      <c r="I2119">
        <v>3</v>
      </c>
      <c r="J2119">
        <v>63</v>
      </c>
      <c r="K2119">
        <v>1.63</v>
      </c>
      <c r="L2119">
        <v>199</v>
      </c>
      <c r="M2119">
        <v>5.15</v>
      </c>
      <c r="N2119">
        <v>66</v>
      </c>
      <c r="O2119" s="1">
        <v>1.7076190476190476</v>
      </c>
      <c r="P2119" s="2">
        <v>47.378056675025732</v>
      </c>
      <c r="Q2119" s="1">
        <v>1.2258132123855863</v>
      </c>
      <c r="R2119">
        <v>1</v>
      </c>
      <c r="S2119">
        <v>2</v>
      </c>
      <c r="U2119">
        <v>6</v>
      </c>
      <c r="V2119">
        <v>3</v>
      </c>
      <c r="W2119">
        <v>2</v>
      </c>
      <c r="X2119">
        <v>3</v>
      </c>
      <c r="Y2119">
        <v>3</v>
      </c>
      <c r="Z2119">
        <v>3</v>
      </c>
      <c r="AA2119">
        <v>4</v>
      </c>
      <c r="AB2119">
        <v>0</v>
      </c>
      <c r="AC2119">
        <v>0</v>
      </c>
      <c r="AD2119">
        <v>1</v>
      </c>
      <c r="AE2119">
        <v>2</v>
      </c>
      <c r="AG2119" s="1">
        <f t="shared" si="33"/>
        <v>7.7619047619047699E-2</v>
      </c>
    </row>
    <row r="2120" spans="1:33">
      <c r="A2120">
        <v>74645</v>
      </c>
      <c r="B2120">
        <v>2</v>
      </c>
      <c r="C2120">
        <v>68</v>
      </c>
      <c r="D2120">
        <v>3</v>
      </c>
      <c r="E2120">
        <v>2</v>
      </c>
      <c r="G2120">
        <v>1</v>
      </c>
      <c r="H2120">
        <v>5</v>
      </c>
      <c r="I2120">
        <v>1</v>
      </c>
      <c r="J2120">
        <v>65</v>
      </c>
      <c r="K2120">
        <v>1.68</v>
      </c>
      <c r="L2120">
        <v>174</v>
      </c>
      <c r="M2120">
        <v>4.5</v>
      </c>
      <c r="N2120">
        <v>71</v>
      </c>
      <c r="O2120" s="1">
        <v>1.8350769230769231</v>
      </c>
      <c r="P2120" s="2">
        <v>65.895918292721248</v>
      </c>
      <c r="Q2120" s="1">
        <v>1.7031560420272567</v>
      </c>
      <c r="R2120">
        <v>1</v>
      </c>
      <c r="S2120">
        <v>1</v>
      </c>
      <c r="T2120">
        <v>2</v>
      </c>
      <c r="U2120">
        <v>9</v>
      </c>
      <c r="V2120">
        <v>2</v>
      </c>
      <c r="W2120">
        <v>2</v>
      </c>
      <c r="X2120">
        <v>3</v>
      </c>
      <c r="Y2120">
        <v>3</v>
      </c>
      <c r="Z2120">
        <v>3</v>
      </c>
      <c r="AA2120">
        <v>3</v>
      </c>
      <c r="AB2120">
        <v>0</v>
      </c>
      <c r="AC2120">
        <v>0</v>
      </c>
      <c r="AD2120">
        <v>1</v>
      </c>
      <c r="AE2120">
        <v>1</v>
      </c>
      <c r="AF2120">
        <v>2</v>
      </c>
      <c r="AG2120" s="1">
        <f t="shared" si="33"/>
        <v>0.15507692307692311</v>
      </c>
    </row>
    <row r="2121" spans="1:33">
      <c r="A2121">
        <v>74652</v>
      </c>
      <c r="B2121">
        <v>2</v>
      </c>
      <c r="C2121">
        <v>40</v>
      </c>
      <c r="D2121">
        <v>1</v>
      </c>
      <c r="E2121">
        <v>2</v>
      </c>
      <c r="G2121">
        <v>2</v>
      </c>
      <c r="H2121">
        <v>3</v>
      </c>
      <c r="I2121">
        <v>1</v>
      </c>
      <c r="J2121">
        <v>51</v>
      </c>
      <c r="K2121">
        <v>1.32</v>
      </c>
      <c r="L2121">
        <v>233</v>
      </c>
      <c r="M2121">
        <v>6.03</v>
      </c>
      <c r="N2121">
        <v>47</v>
      </c>
      <c r="O2121" s="1">
        <v>1.2164705882352942</v>
      </c>
      <c r="P2121" s="2">
        <v>45.516653011174384</v>
      </c>
      <c r="Q2121" s="1">
        <v>1.1780780779362783</v>
      </c>
      <c r="R2121">
        <v>1</v>
      </c>
      <c r="S2121">
        <v>2</v>
      </c>
      <c r="U2121">
        <v>6</v>
      </c>
      <c r="V2121">
        <v>4</v>
      </c>
      <c r="W2121">
        <v>2</v>
      </c>
      <c r="AA2121">
        <v>2</v>
      </c>
      <c r="AB2121">
        <v>6</v>
      </c>
      <c r="AC2121">
        <v>0</v>
      </c>
      <c r="AD2121">
        <v>1</v>
      </c>
      <c r="AE2121">
        <v>1</v>
      </c>
      <c r="AF2121">
        <v>2</v>
      </c>
      <c r="AG2121" s="1">
        <f t="shared" si="33"/>
        <v>-0.10352941176470587</v>
      </c>
    </row>
    <row r="2122" spans="1:33">
      <c r="A2122">
        <v>74653</v>
      </c>
      <c r="B2122">
        <v>2</v>
      </c>
      <c r="C2122">
        <v>29</v>
      </c>
      <c r="D2122">
        <v>2</v>
      </c>
      <c r="E2122">
        <v>2</v>
      </c>
      <c r="G2122">
        <v>1</v>
      </c>
      <c r="H2122">
        <v>2</v>
      </c>
      <c r="I2122">
        <v>5</v>
      </c>
      <c r="J2122">
        <v>61</v>
      </c>
      <c r="K2122">
        <v>1.58</v>
      </c>
      <c r="L2122">
        <v>150</v>
      </c>
      <c r="M2122">
        <v>3.88</v>
      </c>
      <c r="N2122">
        <v>64</v>
      </c>
      <c r="O2122" s="1">
        <v>1.657704918032787</v>
      </c>
      <c r="P2122" s="2">
        <v>67.708453225467238</v>
      </c>
      <c r="Q2122" s="1">
        <v>1.7537599360039056</v>
      </c>
      <c r="R2122">
        <v>1</v>
      </c>
      <c r="U2122">
        <v>4</v>
      </c>
      <c r="V2122">
        <v>3</v>
      </c>
      <c r="W2122">
        <v>2</v>
      </c>
      <c r="X2122">
        <v>3</v>
      </c>
      <c r="Y2122">
        <v>3</v>
      </c>
      <c r="Z2122">
        <v>2</v>
      </c>
      <c r="AA2122">
        <v>1</v>
      </c>
      <c r="AB2122">
        <v>1</v>
      </c>
      <c r="AC2122">
        <v>0</v>
      </c>
      <c r="AD2122">
        <v>1</v>
      </c>
      <c r="AE2122">
        <v>1</v>
      </c>
      <c r="AF2122">
        <v>2</v>
      </c>
      <c r="AG2122" s="1">
        <f t="shared" si="33"/>
        <v>7.7704918032786896E-2</v>
      </c>
    </row>
    <row r="2123" spans="1:33">
      <c r="A2123">
        <v>74654</v>
      </c>
      <c r="B2123">
        <v>2</v>
      </c>
      <c r="C2123">
        <v>62</v>
      </c>
      <c r="D2123">
        <v>4</v>
      </c>
      <c r="E2123">
        <v>2</v>
      </c>
      <c r="G2123">
        <v>1</v>
      </c>
      <c r="H2123">
        <v>4</v>
      </c>
      <c r="I2123">
        <v>5</v>
      </c>
      <c r="J2123">
        <v>65</v>
      </c>
      <c r="K2123">
        <v>1.68</v>
      </c>
      <c r="L2123">
        <v>196</v>
      </c>
      <c r="M2123">
        <v>5.07</v>
      </c>
      <c r="N2123">
        <v>59</v>
      </c>
      <c r="O2123" s="1">
        <v>1.5249230769230768</v>
      </c>
      <c r="P2123" s="2">
        <v>67.477311544278436</v>
      </c>
      <c r="Q2123" s="1">
        <v>1.7440289752982734</v>
      </c>
      <c r="R2123">
        <v>1</v>
      </c>
      <c r="S2123">
        <v>2</v>
      </c>
      <c r="U2123">
        <v>4</v>
      </c>
      <c r="V2123">
        <v>3</v>
      </c>
      <c r="W2123">
        <v>1</v>
      </c>
      <c r="X2123">
        <v>3</v>
      </c>
      <c r="Y2123">
        <v>2</v>
      </c>
      <c r="Z2123">
        <v>1</v>
      </c>
      <c r="AA2123">
        <v>0</v>
      </c>
      <c r="AB2123">
        <v>0</v>
      </c>
      <c r="AC2123">
        <v>0</v>
      </c>
      <c r="AD2123">
        <v>2</v>
      </c>
      <c r="AE2123">
        <v>1</v>
      </c>
      <c r="AF2123">
        <v>2</v>
      </c>
      <c r="AG2123" s="1">
        <f t="shared" si="33"/>
        <v>-0.15507692307692311</v>
      </c>
    </row>
    <row r="2124" spans="1:33">
      <c r="A2124">
        <v>74655</v>
      </c>
      <c r="B2124">
        <v>2</v>
      </c>
      <c r="C2124">
        <v>36</v>
      </c>
      <c r="D2124">
        <v>6</v>
      </c>
      <c r="E2124">
        <v>2</v>
      </c>
      <c r="G2124">
        <v>2</v>
      </c>
      <c r="H2124">
        <v>5</v>
      </c>
      <c r="I2124">
        <v>5</v>
      </c>
      <c r="J2124">
        <v>90</v>
      </c>
      <c r="K2124">
        <v>2.33</v>
      </c>
      <c r="L2124">
        <v>215</v>
      </c>
      <c r="M2124">
        <v>5.56</v>
      </c>
      <c r="N2124">
        <v>93</v>
      </c>
      <c r="O2124" s="1">
        <v>2.4076666666666666</v>
      </c>
      <c r="P2124" s="2">
        <v>95.265116219071516</v>
      </c>
      <c r="Q2124" s="1">
        <v>2.466308008782629</v>
      </c>
      <c r="R2124">
        <v>1</v>
      </c>
      <c r="U2124">
        <v>15</v>
      </c>
      <c r="V2124">
        <v>4</v>
      </c>
      <c r="W2124">
        <v>1</v>
      </c>
      <c r="AA2124">
        <v>0</v>
      </c>
      <c r="AB2124">
        <v>0</v>
      </c>
      <c r="AC2124">
        <v>10</v>
      </c>
      <c r="AD2124">
        <v>1</v>
      </c>
      <c r="AE2124">
        <v>1</v>
      </c>
      <c r="AF2124">
        <v>2</v>
      </c>
      <c r="AG2124" s="1">
        <f t="shared" si="33"/>
        <v>7.7666666666666551E-2</v>
      </c>
    </row>
    <row r="2125" spans="1:33">
      <c r="A2125">
        <v>74660</v>
      </c>
      <c r="B2125">
        <v>2</v>
      </c>
      <c r="C2125">
        <v>38</v>
      </c>
      <c r="D2125">
        <v>3</v>
      </c>
      <c r="E2125">
        <v>2</v>
      </c>
      <c r="G2125">
        <v>1</v>
      </c>
      <c r="H2125">
        <v>4</v>
      </c>
      <c r="I2125">
        <v>5</v>
      </c>
      <c r="J2125">
        <v>43</v>
      </c>
      <c r="K2125">
        <v>1.1100000000000001</v>
      </c>
      <c r="L2125">
        <v>169</v>
      </c>
      <c r="M2125">
        <v>4.37</v>
      </c>
      <c r="N2125">
        <v>50</v>
      </c>
      <c r="O2125" s="1">
        <v>1.2906976744186047</v>
      </c>
      <c r="P2125" s="2">
        <v>44.356398955327144</v>
      </c>
      <c r="Q2125" s="1">
        <v>1.1450140195444916</v>
      </c>
      <c r="R2125">
        <v>2</v>
      </c>
      <c r="U2125">
        <v>4</v>
      </c>
      <c r="V2125">
        <v>4</v>
      </c>
      <c r="W2125">
        <v>0</v>
      </c>
      <c r="AA2125">
        <v>2</v>
      </c>
      <c r="AB2125">
        <v>0</v>
      </c>
      <c r="AC2125">
        <v>0</v>
      </c>
      <c r="AD2125">
        <v>1</v>
      </c>
      <c r="AE2125">
        <v>1</v>
      </c>
      <c r="AF2125">
        <v>2</v>
      </c>
      <c r="AG2125" s="1">
        <f t="shared" si="33"/>
        <v>0.18069767441860463</v>
      </c>
    </row>
    <row r="2126" spans="1:33">
      <c r="A2126">
        <v>74668</v>
      </c>
      <c r="B2126">
        <v>2</v>
      </c>
      <c r="C2126">
        <v>80</v>
      </c>
      <c r="D2126">
        <v>3</v>
      </c>
      <c r="E2126">
        <v>2</v>
      </c>
      <c r="G2126">
        <v>1</v>
      </c>
      <c r="H2126">
        <v>2</v>
      </c>
      <c r="I2126">
        <v>2</v>
      </c>
      <c r="J2126">
        <v>45</v>
      </c>
      <c r="K2126">
        <v>1.1599999999999999</v>
      </c>
      <c r="L2126">
        <v>164</v>
      </c>
      <c r="M2126">
        <v>4.24</v>
      </c>
      <c r="N2126">
        <v>40</v>
      </c>
      <c r="O2126" s="1">
        <v>1.0311111111111111</v>
      </c>
      <c r="P2126" s="2">
        <v>43.098246965798388</v>
      </c>
      <c r="Q2126" s="1">
        <v>1.1109770328961361</v>
      </c>
      <c r="R2126">
        <v>2</v>
      </c>
      <c r="S2126">
        <v>2</v>
      </c>
      <c r="U2126">
        <v>5</v>
      </c>
      <c r="V2126">
        <v>3</v>
      </c>
      <c r="W2126">
        <v>0</v>
      </c>
      <c r="AA2126">
        <v>0</v>
      </c>
      <c r="AB2126">
        <v>0</v>
      </c>
      <c r="AC2126">
        <v>3</v>
      </c>
      <c r="AD2126">
        <v>1</v>
      </c>
      <c r="AE2126">
        <v>1</v>
      </c>
      <c r="AF2126">
        <v>2</v>
      </c>
      <c r="AG2126" s="1">
        <f t="shared" si="33"/>
        <v>-0.12888888888888883</v>
      </c>
    </row>
    <row r="2127" spans="1:33">
      <c r="A2127">
        <v>74669</v>
      </c>
      <c r="B2127">
        <v>2</v>
      </c>
      <c r="C2127">
        <v>80</v>
      </c>
      <c r="D2127">
        <v>3</v>
      </c>
      <c r="E2127">
        <v>2</v>
      </c>
      <c r="G2127">
        <v>1</v>
      </c>
      <c r="H2127">
        <v>2</v>
      </c>
      <c r="I2127">
        <v>2</v>
      </c>
      <c r="J2127">
        <v>58</v>
      </c>
      <c r="K2127">
        <v>1.5</v>
      </c>
      <c r="L2127">
        <v>208</v>
      </c>
      <c r="M2127">
        <v>5.38</v>
      </c>
      <c r="N2127">
        <v>68</v>
      </c>
      <c r="O2127" s="1">
        <v>1.7586206896551724</v>
      </c>
      <c r="P2127" s="2">
        <v>56.322393202872469</v>
      </c>
      <c r="Q2127" s="1">
        <v>1.4566136173156674</v>
      </c>
      <c r="R2127">
        <v>1</v>
      </c>
      <c r="S2127">
        <v>1</v>
      </c>
      <c r="T2127">
        <v>2</v>
      </c>
      <c r="U2127">
        <v>15</v>
      </c>
      <c r="V2127">
        <v>4</v>
      </c>
      <c r="W2127">
        <v>3</v>
      </c>
      <c r="AA2127">
        <v>2</v>
      </c>
      <c r="AB2127">
        <v>0</v>
      </c>
      <c r="AC2127">
        <v>0</v>
      </c>
      <c r="AD2127">
        <v>1</v>
      </c>
      <c r="AE2127">
        <v>1</v>
      </c>
      <c r="AF2127">
        <v>2</v>
      </c>
      <c r="AG2127" s="1">
        <f t="shared" si="33"/>
        <v>0.25862068965517238</v>
      </c>
    </row>
    <row r="2128" spans="1:33">
      <c r="A2128">
        <v>74670</v>
      </c>
      <c r="B2128">
        <v>2</v>
      </c>
      <c r="C2128">
        <v>80</v>
      </c>
      <c r="D2128">
        <v>3</v>
      </c>
      <c r="E2128">
        <v>2</v>
      </c>
      <c r="G2128">
        <v>1</v>
      </c>
      <c r="H2128">
        <v>5</v>
      </c>
      <c r="I2128">
        <v>2</v>
      </c>
      <c r="J2128">
        <v>60</v>
      </c>
      <c r="K2128">
        <v>1.55</v>
      </c>
      <c r="L2128">
        <v>220</v>
      </c>
      <c r="M2128">
        <v>5.69</v>
      </c>
      <c r="N2128">
        <v>56</v>
      </c>
      <c r="O2128" s="1">
        <v>1.4466666666666665</v>
      </c>
      <c r="P2128" s="2">
        <v>67.787522684047772</v>
      </c>
      <c r="Q2128" s="1">
        <v>1.7511776693379006</v>
      </c>
      <c r="R2128">
        <v>2</v>
      </c>
      <c r="S2128">
        <v>2</v>
      </c>
      <c r="U2128">
        <v>4</v>
      </c>
      <c r="V2128">
        <v>3</v>
      </c>
      <c r="W2128">
        <v>1</v>
      </c>
      <c r="AA2128">
        <v>1</v>
      </c>
      <c r="AB2128">
        <v>0</v>
      </c>
      <c r="AC2128">
        <v>0</v>
      </c>
      <c r="AD2128">
        <v>1</v>
      </c>
      <c r="AE2128">
        <v>1</v>
      </c>
      <c r="AF2128">
        <v>2</v>
      </c>
      <c r="AG2128" s="1">
        <f t="shared" si="33"/>
        <v>-0.1033333333333335</v>
      </c>
    </row>
    <row r="2129" spans="1:33">
      <c r="A2129">
        <v>74673</v>
      </c>
      <c r="B2129">
        <v>2</v>
      </c>
      <c r="C2129">
        <v>21</v>
      </c>
      <c r="D2129">
        <v>3</v>
      </c>
      <c r="E2129">
        <v>2</v>
      </c>
      <c r="G2129">
        <v>1</v>
      </c>
      <c r="H2129">
        <v>3</v>
      </c>
      <c r="I2129">
        <v>5</v>
      </c>
      <c r="J2129">
        <v>72</v>
      </c>
      <c r="K2129">
        <v>1.86</v>
      </c>
      <c r="L2129">
        <v>142</v>
      </c>
      <c r="M2129">
        <v>3.67</v>
      </c>
      <c r="N2129">
        <v>67</v>
      </c>
      <c r="O2129" s="1">
        <v>1.7308333333333334</v>
      </c>
      <c r="P2129" s="2">
        <v>71.552133556720349</v>
      </c>
      <c r="Q2129" s="1">
        <v>1.8484301168819424</v>
      </c>
      <c r="R2129">
        <v>1</v>
      </c>
      <c r="U2129">
        <v>5</v>
      </c>
      <c r="V2129">
        <v>4</v>
      </c>
      <c r="W2129">
        <v>1</v>
      </c>
      <c r="X2129">
        <v>3</v>
      </c>
      <c r="Y2129">
        <v>3</v>
      </c>
      <c r="Z2129">
        <v>1</v>
      </c>
      <c r="AA2129">
        <v>12</v>
      </c>
      <c r="AB2129">
        <v>5</v>
      </c>
      <c r="AC2129">
        <v>10</v>
      </c>
      <c r="AD2129">
        <v>1</v>
      </c>
      <c r="AE2129">
        <v>1</v>
      </c>
      <c r="AF2129">
        <v>1</v>
      </c>
      <c r="AG2129" s="1">
        <f t="shared" si="33"/>
        <v>-0.12916666666666665</v>
      </c>
    </row>
    <row r="2130" spans="1:33">
      <c r="A2130">
        <v>74678</v>
      </c>
      <c r="B2130">
        <v>2</v>
      </c>
      <c r="C2130">
        <v>28</v>
      </c>
      <c r="D2130">
        <v>6</v>
      </c>
      <c r="E2130">
        <v>2</v>
      </c>
      <c r="G2130">
        <v>2</v>
      </c>
      <c r="H2130">
        <v>3</v>
      </c>
      <c r="I2130">
        <v>1</v>
      </c>
      <c r="J2130">
        <v>29</v>
      </c>
      <c r="K2130">
        <v>0.75</v>
      </c>
      <c r="L2130">
        <v>162</v>
      </c>
      <c r="M2130">
        <v>4.1900000000000004</v>
      </c>
      <c r="N2130">
        <v>39</v>
      </c>
      <c r="O2130" s="1">
        <v>1.0086206896551724</v>
      </c>
      <c r="P2130" s="2">
        <v>34.831140085635653</v>
      </c>
      <c r="Q2130" s="1">
        <v>0.90080534704230142</v>
      </c>
      <c r="R2130">
        <v>1</v>
      </c>
      <c r="U2130">
        <v>4</v>
      </c>
      <c r="V2130">
        <v>3</v>
      </c>
      <c r="W2130">
        <v>3</v>
      </c>
      <c r="X2130">
        <v>3</v>
      </c>
      <c r="Y2130">
        <v>3</v>
      </c>
      <c r="Z2130">
        <v>3</v>
      </c>
      <c r="AB2130">
        <v>0</v>
      </c>
      <c r="AC2130">
        <v>0</v>
      </c>
      <c r="AD2130">
        <v>1</v>
      </c>
      <c r="AE2130">
        <v>2</v>
      </c>
      <c r="AG2130" s="1">
        <f t="shared" si="33"/>
        <v>0.25862068965517238</v>
      </c>
    </row>
    <row r="2131" spans="1:33">
      <c r="A2131">
        <v>74683</v>
      </c>
      <c r="B2131">
        <v>2</v>
      </c>
      <c r="C2131">
        <v>56</v>
      </c>
      <c r="D2131">
        <v>2</v>
      </c>
      <c r="E2131">
        <v>2</v>
      </c>
      <c r="G2131">
        <v>2</v>
      </c>
      <c r="H2131">
        <v>5</v>
      </c>
      <c r="I2131">
        <v>5</v>
      </c>
      <c r="J2131">
        <v>49</v>
      </c>
      <c r="K2131">
        <v>1.27</v>
      </c>
      <c r="L2131">
        <v>251</v>
      </c>
      <c r="M2131">
        <v>6.49</v>
      </c>
      <c r="N2131">
        <v>57</v>
      </c>
      <c r="O2131" s="1">
        <v>1.4773469387755103</v>
      </c>
      <c r="P2131" s="2">
        <v>42.019659214825062</v>
      </c>
      <c r="Q2131" s="1">
        <v>1.089080963323017</v>
      </c>
      <c r="R2131">
        <v>1</v>
      </c>
      <c r="S2131">
        <v>2</v>
      </c>
      <c r="U2131">
        <v>15</v>
      </c>
      <c r="V2131">
        <v>2</v>
      </c>
      <c r="W2131">
        <v>3</v>
      </c>
      <c r="AB2131">
        <v>0</v>
      </c>
      <c r="AC2131">
        <v>0</v>
      </c>
      <c r="AD2131">
        <v>1</v>
      </c>
      <c r="AE2131">
        <v>1</v>
      </c>
      <c r="AF2131">
        <v>2</v>
      </c>
      <c r="AG2131" s="1">
        <f t="shared" si="33"/>
        <v>0.20734693877551025</v>
      </c>
    </row>
    <row r="2132" spans="1:33">
      <c r="A2132">
        <v>74686</v>
      </c>
      <c r="B2132">
        <v>2</v>
      </c>
      <c r="C2132">
        <v>32</v>
      </c>
      <c r="D2132">
        <v>1</v>
      </c>
      <c r="E2132">
        <v>2</v>
      </c>
      <c r="G2132">
        <v>1</v>
      </c>
      <c r="H2132">
        <v>2</v>
      </c>
      <c r="I2132">
        <v>1</v>
      </c>
      <c r="J2132">
        <v>45</v>
      </c>
      <c r="K2132">
        <v>1.1599999999999999</v>
      </c>
      <c r="L2132">
        <v>243</v>
      </c>
      <c r="M2132">
        <v>6.28</v>
      </c>
      <c r="N2132">
        <v>50</v>
      </c>
      <c r="O2132" s="1">
        <v>1.2888888888888888</v>
      </c>
      <c r="P2132" s="2">
        <v>42.657218811913928</v>
      </c>
      <c r="Q2132" s="1">
        <v>1.099608307151559</v>
      </c>
      <c r="R2132">
        <v>2</v>
      </c>
      <c r="U2132">
        <v>10</v>
      </c>
      <c r="V2132">
        <v>4</v>
      </c>
      <c r="W2132">
        <v>0</v>
      </c>
      <c r="X2132">
        <v>3</v>
      </c>
      <c r="Y2132">
        <v>3</v>
      </c>
      <c r="Z2132">
        <v>1</v>
      </c>
      <c r="AA2132">
        <v>1</v>
      </c>
      <c r="AB2132">
        <v>0</v>
      </c>
      <c r="AC2132">
        <v>8</v>
      </c>
      <c r="AD2132">
        <v>1</v>
      </c>
      <c r="AE2132">
        <v>1</v>
      </c>
      <c r="AF2132">
        <v>2</v>
      </c>
      <c r="AG2132" s="1">
        <f t="shared" si="33"/>
        <v>0.12888888888888883</v>
      </c>
    </row>
    <row r="2133" spans="1:33">
      <c r="A2133">
        <v>74693</v>
      </c>
      <c r="B2133">
        <v>2</v>
      </c>
      <c r="C2133">
        <v>37</v>
      </c>
      <c r="D2133">
        <v>1</v>
      </c>
      <c r="E2133">
        <v>2</v>
      </c>
      <c r="G2133">
        <v>2</v>
      </c>
      <c r="H2133">
        <v>1</v>
      </c>
      <c r="I2133">
        <v>4</v>
      </c>
      <c r="J2133">
        <v>51</v>
      </c>
      <c r="K2133">
        <v>1.32</v>
      </c>
      <c r="L2133">
        <v>177</v>
      </c>
      <c r="M2133">
        <v>4.58</v>
      </c>
      <c r="N2133">
        <v>53</v>
      </c>
      <c r="O2133" s="1">
        <v>1.371764705882353</v>
      </c>
      <c r="P2133" s="2">
        <v>50.013302389567933</v>
      </c>
      <c r="Q2133" s="1">
        <v>1.2944619442005818</v>
      </c>
      <c r="R2133">
        <v>1</v>
      </c>
      <c r="U2133">
        <v>8</v>
      </c>
      <c r="V2133">
        <v>4</v>
      </c>
      <c r="W2133">
        <v>3</v>
      </c>
      <c r="X2133">
        <v>3</v>
      </c>
      <c r="Y2133">
        <v>3</v>
      </c>
      <c r="Z2133">
        <v>3</v>
      </c>
      <c r="AA2133">
        <v>1</v>
      </c>
      <c r="AB2133">
        <v>0</v>
      </c>
      <c r="AC2133">
        <v>0</v>
      </c>
      <c r="AD2133">
        <v>1</v>
      </c>
      <c r="AE2133">
        <v>2</v>
      </c>
      <c r="AG2133" s="1">
        <f t="shared" si="33"/>
        <v>5.1764705882352935E-2</v>
      </c>
    </row>
    <row r="2134" spans="1:33">
      <c r="A2134">
        <v>74704</v>
      </c>
      <c r="B2134">
        <v>2</v>
      </c>
      <c r="C2134">
        <v>54</v>
      </c>
      <c r="D2134">
        <v>3</v>
      </c>
      <c r="E2134">
        <v>2</v>
      </c>
      <c r="G2134">
        <v>1</v>
      </c>
      <c r="H2134">
        <v>3</v>
      </c>
      <c r="I2134">
        <v>3</v>
      </c>
      <c r="J2134">
        <v>39</v>
      </c>
      <c r="K2134">
        <v>1.01</v>
      </c>
      <c r="L2134">
        <v>230</v>
      </c>
      <c r="M2134">
        <v>5.95</v>
      </c>
      <c r="N2134">
        <v>41</v>
      </c>
      <c r="O2134" s="1">
        <v>1.061794871794872</v>
      </c>
      <c r="P2134" s="2">
        <v>39.890100200280543</v>
      </c>
      <c r="Q2134" s="1">
        <v>1.0330513128790604</v>
      </c>
      <c r="R2134">
        <v>2</v>
      </c>
      <c r="S2134">
        <v>1</v>
      </c>
      <c r="T2134">
        <v>1</v>
      </c>
      <c r="U2134">
        <v>4</v>
      </c>
      <c r="V2134">
        <v>5</v>
      </c>
      <c r="W2134">
        <v>3</v>
      </c>
      <c r="X2134">
        <v>3</v>
      </c>
      <c r="Y2134">
        <v>3</v>
      </c>
      <c r="Z2134">
        <v>3</v>
      </c>
      <c r="AA2134">
        <v>0</v>
      </c>
      <c r="AB2134">
        <v>5</v>
      </c>
      <c r="AC2134">
        <v>0</v>
      </c>
      <c r="AD2134">
        <v>1</v>
      </c>
      <c r="AE2134">
        <v>1</v>
      </c>
      <c r="AF2134">
        <v>2</v>
      </c>
      <c r="AG2134" s="1">
        <f t="shared" si="33"/>
        <v>5.1794871794871966E-2</v>
      </c>
    </row>
    <row r="2135" spans="1:33">
      <c r="A2135">
        <v>74711</v>
      </c>
      <c r="B2135">
        <v>2</v>
      </c>
      <c r="C2135">
        <v>47</v>
      </c>
      <c r="D2135">
        <v>3</v>
      </c>
      <c r="E2135">
        <v>2</v>
      </c>
      <c r="G2135">
        <v>1</v>
      </c>
      <c r="H2135">
        <v>3</v>
      </c>
      <c r="I2135">
        <v>1</v>
      </c>
      <c r="J2135">
        <v>44</v>
      </c>
      <c r="K2135">
        <v>1.1399999999999999</v>
      </c>
      <c r="L2135">
        <v>211</v>
      </c>
      <c r="M2135">
        <v>5.46</v>
      </c>
      <c r="N2135">
        <v>46</v>
      </c>
      <c r="O2135" s="1">
        <v>1.1918181818181817</v>
      </c>
      <c r="P2135" s="2">
        <v>41.103654782552937</v>
      </c>
      <c r="Q2135" s="1">
        <v>1.0649583284570534</v>
      </c>
      <c r="R2135">
        <v>2</v>
      </c>
      <c r="S2135">
        <v>1</v>
      </c>
      <c r="T2135">
        <v>2</v>
      </c>
      <c r="U2135">
        <v>4</v>
      </c>
      <c r="V2135">
        <v>3</v>
      </c>
      <c r="W2135">
        <v>3</v>
      </c>
      <c r="X2135">
        <v>3</v>
      </c>
      <c r="Y2135">
        <v>3</v>
      </c>
      <c r="Z2135">
        <v>3</v>
      </c>
      <c r="AA2135">
        <v>1</v>
      </c>
      <c r="AB2135">
        <v>4</v>
      </c>
      <c r="AC2135">
        <v>0</v>
      </c>
      <c r="AD2135">
        <v>1</v>
      </c>
      <c r="AE2135">
        <v>1</v>
      </c>
      <c r="AF2135">
        <v>1</v>
      </c>
      <c r="AG2135" s="1">
        <f t="shared" si="33"/>
        <v>5.1818181818181763E-2</v>
      </c>
    </row>
    <row r="2136" spans="1:33">
      <c r="A2136">
        <v>74714</v>
      </c>
      <c r="B2136">
        <v>2</v>
      </c>
      <c r="C2136">
        <v>72</v>
      </c>
      <c r="D2136">
        <v>2</v>
      </c>
      <c r="E2136">
        <v>2</v>
      </c>
      <c r="G2136">
        <v>2</v>
      </c>
      <c r="H2136">
        <v>2</v>
      </c>
      <c r="I2136">
        <v>2</v>
      </c>
      <c r="J2136">
        <v>47</v>
      </c>
      <c r="K2136">
        <v>1.22</v>
      </c>
      <c r="L2136">
        <v>98</v>
      </c>
      <c r="M2136">
        <v>2.5299999999999998</v>
      </c>
      <c r="N2136">
        <v>51</v>
      </c>
      <c r="O2136" s="1">
        <v>1.3238297872340425</v>
      </c>
      <c r="P2136" s="2">
        <v>51.158061822335959</v>
      </c>
      <c r="Q2136" s="1">
        <v>1.3279326685797843</v>
      </c>
      <c r="R2136">
        <v>1</v>
      </c>
      <c r="S2136">
        <v>2</v>
      </c>
      <c r="U2136">
        <v>3</v>
      </c>
      <c r="V2136">
        <v>4</v>
      </c>
      <c r="W2136">
        <v>3</v>
      </c>
      <c r="X2136">
        <v>3</v>
      </c>
      <c r="Y2136">
        <v>3</v>
      </c>
      <c r="Z2136">
        <v>3</v>
      </c>
      <c r="AA2136">
        <v>1</v>
      </c>
      <c r="AB2136">
        <v>0</v>
      </c>
      <c r="AC2136">
        <v>0</v>
      </c>
      <c r="AD2136">
        <v>1</v>
      </c>
      <c r="AE2136">
        <v>1</v>
      </c>
      <c r="AF2136">
        <v>2</v>
      </c>
      <c r="AG2136" s="1">
        <f t="shared" si="33"/>
        <v>0.10382978723404257</v>
      </c>
    </row>
    <row r="2137" spans="1:33">
      <c r="A2137">
        <v>74717</v>
      </c>
      <c r="B2137">
        <v>2</v>
      </c>
      <c r="C2137">
        <v>47</v>
      </c>
      <c r="D2137">
        <v>6</v>
      </c>
      <c r="E2137">
        <v>2</v>
      </c>
      <c r="G2137">
        <v>2</v>
      </c>
      <c r="H2137">
        <v>5</v>
      </c>
      <c r="I2137">
        <v>5</v>
      </c>
      <c r="J2137">
        <v>39</v>
      </c>
      <c r="K2137">
        <v>1.01</v>
      </c>
      <c r="L2137">
        <v>138</v>
      </c>
      <c r="M2137">
        <v>3.57</v>
      </c>
      <c r="N2137">
        <v>41</v>
      </c>
      <c r="O2137" s="1">
        <v>1.061794871794872</v>
      </c>
      <c r="P2137" s="2">
        <v>33.979924893882306</v>
      </c>
      <c r="Q2137" s="1">
        <v>0.87999292673900331</v>
      </c>
      <c r="R2137">
        <v>2</v>
      </c>
      <c r="S2137">
        <v>2</v>
      </c>
      <c r="U2137">
        <v>13</v>
      </c>
      <c r="V2137">
        <v>2</v>
      </c>
      <c r="W2137">
        <v>2</v>
      </c>
      <c r="X2137">
        <v>3</v>
      </c>
      <c r="Y2137">
        <v>3</v>
      </c>
      <c r="Z2137">
        <v>2</v>
      </c>
      <c r="AB2137">
        <v>0</v>
      </c>
      <c r="AC2137">
        <v>1</v>
      </c>
      <c r="AD2137">
        <v>2</v>
      </c>
      <c r="AE2137">
        <v>1</v>
      </c>
      <c r="AF2137">
        <v>2</v>
      </c>
      <c r="AG2137" s="1">
        <f t="shared" si="33"/>
        <v>5.1794871794871966E-2</v>
      </c>
    </row>
    <row r="2138" spans="1:33">
      <c r="A2138">
        <v>74719</v>
      </c>
      <c r="B2138">
        <v>2</v>
      </c>
      <c r="C2138">
        <v>36</v>
      </c>
      <c r="D2138">
        <v>3</v>
      </c>
      <c r="E2138">
        <v>2</v>
      </c>
      <c r="G2138">
        <v>1</v>
      </c>
      <c r="H2138">
        <v>5</v>
      </c>
      <c r="I2138">
        <v>1</v>
      </c>
      <c r="J2138">
        <v>71</v>
      </c>
      <c r="K2138">
        <v>1.84</v>
      </c>
      <c r="L2138">
        <v>166</v>
      </c>
      <c r="M2138">
        <v>4.29</v>
      </c>
      <c r="N2138">
        <v>66</v>
      </c>
      <c r="O2138" s="1">
        <v>1.7104225352112679</v>
      </c>
      <c r="P2138" s="2">
        <v>74.046766179528888</v>
      </c>
      <c r="Q2138" s="1">
        <v>1.9189584474694814</v>
      </c>
      <c r="R2138">
        <v>2</v>
      </c>
      <c r="U2138">
        <v>10</v>
      </c>
      <c r="V2138">
        <v>2</v>
      </c>
      <c r="W2138">
        <v>2</v>
      </c>
      <c r="X2138">
        <v>2</v>
      </c>
      <c r="Y2138">
        <v>2</v>
      </c>
      <c r="Z2138">
        <v>1</v>
      </c>
      <c r="AA2138">
        <v>1</v>
      </c>
      <c r="AB2138">
        <v>0</v>
      </c>
      <c r="AC2138">
        <v>1</v>
      </c>
      <c r="AD2138">
        <v>1</v>
      </c>
      <c r="AE2138">
        <v>1</v>
      </c>
      <c r="AF2138">
        <v>1</v>
      </c>
      <c r="AG2138" s="1">
        <f t="shared" si="33"/>
        <v>-0.12957746478873222</v>
      </c>
    </row>
    <row r="2139" spans="1:33">
      <c r="A2139">
        <v>74721</v>
      </c>
      <c r="B2139">
        <v>2</v>
      </c>
      <c r="C2139">
        <v>53</v>
      </c>
      <c r="D2139">
        <v>1</v>
      </c>
      <c r="E2139">
        <v>2</v>
      </c>
      <c r="G2139">
        <v>2</v>
      </c>
      <c r="H2139">
        <v>2</v>
      </c>
      <c r="I2139">
        <v>4</v>
      </c>
      <c r="J2139">
        <v>58</v>
      </c>
      <c r="K2139">
        <v>1.5</v>
      </c>
      <c r="L2139">
        <v>234</v>
      </c>
      <c r="M2139">
        <v>6.05</v>
      </c>
      <c r="N2139">
        <v>57</v>
      </c>
      <c r="O2139" s="1">
        <v>1.4741379310344827</v>
      </c>
      <c r="P2139" s="2">
        <v>51.067410294602624</v>
      </c>
      <c r="Q2139" s="1">
        <v>1.3207088869293784</v>
      </c>
      <c r="R2139">
        <v>1</v>
      </c>
      <c r="S2139">
        <v>2</v>
      </c>
      <c r="U2139">
        <v>10</v>
      </c>
      <c r="V2139">
        <v>3</v>
      </c>
      <c r="W2139">
        <v>2</v>
      </c>
      <c r="X2139">
        <v>3</v>
      </c>
      <c r="Y2139">
        <v>3</v>
      </c>
      <c r="Z2139">
        <v>3</v>
      </c>
      <c r="AA2139">
        <v>0</v>
      </c>
      <c r="AB2139">
        <v>0</v>
      </c>
      <c r="AC2139">
        <v>0</v>
      </c>
      <c r="AD2139">
        <v>2</v>
      </c>
      <c r="AE2139">
        <v>1</v>
      </c>
      <c r="AF2139">
        <v>2</v>
      </c>
      <c r="AG2139" s="1">
        <f t="shared" si="33"/>
        <v>-2.5862068965517349E-2</v>
      </c>
    </row>
    <row r="2140" spans="1:33">
      <c r="A2140">
        <v>74725</v>
      </c>
      <c r="B2140">
        <v>2</v>
      </c>
      <c r="C2140">
        <v>37</v>
      </c>
      <c r="D2140">
        <v>1</v>
      </c>
      <c r="E2140">
        <v>2</v>
      </c>
      <c r="G2140">
        <v>1</v>
      </c>
      <c r="H2140">
        <v>4</v>
      </c>
      <c r="I2140">
        <v>1</v>
      </c>
      <c r="J2140">
        <v>49</v>
      </c>
      <c r="K2140">
        <v>1.27</v>
      </c>
      <c r="L2140">
        <v>207</v>
      </c>
      <c r="M2140">
        <v>5.35</v>
      </c>
      <c r="N2140">
        <v>44</v>
      </c>
      <c r="O2140" s="1">
        <v>1.1404081632653063</v>
      </c>
      <c r="P2140" s="2">
        <v>62.605244930689828</v>
      </c>
      <c r="Q2140" s="1">
        <v>1.6226257359586955</v>
      </c>
      <c r="R2140">
        <v>2</v>
      </c>
      <c r="U2140">
        <v>7</v>
      </c>
      <c r="V2140">
        <v>2</v>
      </c>
      <c r="W2140">
        <v>0</v>
      </c>
      <c r="X2140">
        <v>2</v>
      </c>
      <c r="Y2140">
        <v>2</v>
      </c>
      <c r="Z2140">
        <v>0</v>
      </c>
      <c r="AA2140">
        <v>1</v>
      </c>
      <c r="AB2140">
        <v>0</v>
      </c>
      <c r="AC2140">
        <v>0</v>
      </c>
      <c r="AD2140">
        <v>1</v>
      </c>
      <c r="AE2140">
        <v>2</v>
      </c>
      <c r="AG2140" s="1">
        <f t="shared" si="33"/>
        <v>-0.12959183673469377</v>
      </c>
    </row>
    <row r="2141" spans="1:33">
      <c r="A2141">
        <v>74731</v>
      </c>
      <c r="B2141">
        <v>2</v>
      </c>
      <c r="C2141">
        <v>27</v>
      </c>
      <c r="D2141">
        <v>1</v>
      </c>
      <c r="E2141">
        <v>2</v>
      </c>
      <c r="G2141">
        <v>2</v>
      </c>
      <c r="H2141">
        <v>4</v>
      </c>
      <c r="I2141">
        <v>6</v>
      </c>
      <c r="J2141">
        <v>41</v>
      </c>
      <c r="K2141">
        <v>1.06</v>
      </c>
      <c r="L2141">
        <v>164</v>
      </c>
      <c r="M2141">
        <v>4.24</v>
      </c>
      <c r="N2141">
        <v>51</v>
      </c>
      <c r="O2141" s="1">
        <v>1.3185365853658537</v>
      </c>
      <c r="P2141" s="2">
        <v>49.36829514586659</v>
      </c>
      <c r="Q2141" s="1">
        <v>1.2763510452345996</v>
      </c>
      <c r="R2141">
        <v>2</v>
      </c>
      <c r="U2141">
        <v>2</v>
      </c>
      <c r="V2141">
        <v>3</v>
      </c>
      <c r="W2141">
        <v>1</v>
      </c>
      <c r="AA2141">
        <v>2</v>
      </c>
      <c r="AB2141">
        <v>0</v>
      </c>
      <c r="AC2141">
        <v>0</v>
      </c>
      <c r="AD2141">
        <v>1</v>
      </c>
      <c r="AE2141">
        <v>2</v>
      </c>
      <c r="AG2141" s="1">
        <f t="shared" si="33"/>
        <v>0.25853658536585367</v>
      </c>
    </row>
    <row r="2142" spans="1:33">
      <c r="A2142">
        <v>74732</v>
      </c>
      <c r="B2142">
        <v>2</v>
      </c>
      <c r="C2142">
        <v>64</v>
      </c>
      <c r="D2142">
        <v>3</v>
      </c>
      <c r="E2142">
        <v>2</v>
      </c>
      <c r="G2142">
        <v>1</v>
      </c>
      <c r="H2142">
        <v>4</v>
      </c>
      <c r="I2142">
        <v>1</v>
      </c>
      <c r="J2142">
        <v>61</v>
      </c>
      <c r="K2142">
        <v>1.58</v>
      </c>
      <c r="L2142">
        <v>258</v>
      </c>
      <c r="M2142">
        <v>6.67</v>
      </c>
      <c r="N2142">
        <v>61</v>
      </c>
      <c r="O2142" s="1">
        <v>1.58</v>
      </c>
      <c r="P2142" s="2">
        <v>62.054984818109155</v>
      </c>
      <c r="Q2142" s="1">
        <v>1.6073258362723357</v>
      </c>
      <c r="R2142">
        <v>2</v>
      </c>
      <c r="S2142">
        <v>2</v>
      </c>
      <c r="U2142">
        <v>10</v>
      </c>
      <c r="V2142">
        <v>4</v>
      </c>
      <c r="W2142">
        <v>3</v>
      </c>
      <c r="X2142">
        <v>3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2</v>
      </c>
      <c r="AG2142" s="1">
        <f t="shared" si="33"/>
        <v>0</v>
      </c>
    </row>
    <row r="2143" spans="1:33">
      <c r="A2143">
        <v>74734</v>
      </c>
      <c r="B2143">
        <v>2</v>
      </c>
      <c r="C2143">
        <v>57</v>
      </c>
      <c r="D2143">
        <v>3</v>
      </c>
      <c r="E2143">
        <v>2</v>
      </c>
      <c r="G2143">
        <v>1</v>
      </c>
      <c r="H2143">
        <v>3</v>
      </c>
      <c r="I2143">
        <v>1</v>
      </c>
      <c r="J2143">
        <v>55</v>
      </c>
      <c r="K2143">
        <v>1.42</v>
      </c>
      <c r="L2143">
        <v>230</v>
      </c>
      <c r="M2143">
        <v>5.95</v>
      </c>
      <c r="N2143">
        <v>59</v>
      </c>
      <c r="O2143" s="1">
        <v>1.5232727272727273</v>
      </c>
      <c r="P2143" s="2">
        <v>65.788595454419706</v>
      </c>
      <c r="Q2143" s="1">
        <v>1.6985419190050177</v>
      </c>
      <c r="R2143">
        <v>1</v>
      </c>
      <c r="S2143">
        <v>2</v>
      </c>
      <c r="U2143">
        <v>7</v>
      </c>
      <c r="V2143">
        <v>5</v>
      </c>
      <c r="W2143">
        <v>2</v>
      </c>
      <c r="X2143">
        <v>3</v>
      </c>
      <c r="Y2143">
        <v>3</v>
      </c>
      <c r="Z2143">
        <v>2</v>
      </c>
      <c r="AA2143">
        <v>1</v>
      </c>
      <c r="AC2143">
        <v>0</v>
      </c>
      <c r="AD2143">
        <v>1</v>
      </c>
      <c r="AE2143">
        <v>1</v>
      </c>
      <c r="AF2143">
        <v>2</v>
      </c>
      <c r="AG2143" s="1">
        <f t="shared" si="33"/>
        <v>0.1032727272727274</v>
      </c>
    </row>
    <row r="2144" spans="1:33">
      <c r="A2144">
        <v>74737</v>
      </c>
      <c r="B2144">
        <v>2</v>
      </c>
      <c r="C2144">
        <v>63</v>
      </c>
      <c r="D2144">
        <v>3</v>
      </c>
      <c r="E2144">
        <v>2</v>
      </c>
      <c r="G2144">
        <v>1</v>
      </c>
      <c r="H2144">
        <v>3</v>
      </c>
      <c r="I2144">
        <v>1</v>
      </c>
      <c r="J2144">
        <v>65</v>
      </c>
      <c r="K2144">
        <v>1.68</v>
      </c>
      <c r="L2144">
        <v>206</v>
      </c>
      <c r="M2144">
        <v>5.33</v>
      </c>
      <c r="N2144">
        <v>67</v>
      </c>
      <c r="O2144" s="1">
        <v>1.7316923076923076</v>
      </c>
      <c r="P2144" s="2">
        <v>65.734094004875146</v>
      </c>
      <c r="Q2144" s="1">
        <v>1.6989735065875422</v>
      </c>
      <c r="R2144">
        <v>2</v>
      </c>
      <c r="S2144">
        <v>2</v>
      </c>
      <c r="U2144">
        <v>8</v>
      </c>
      <c r="V2144">
        <v>4</v>
      </c>
      <c r="W2144">
        <v>3</v>
      </c>
      <c r="X2144">
        <v>3</v>
      </c>
      <c r="Y2144">
        <v>3</v>
      </c>
      <c r="Z2144">
        <v>3</v>
      </c>
      <c r="AA2144">
        <v>10</v>
      </c>
      <c r="AB2144">
        <v>0</v>
      </c>
      <c r="AC2144">
        <v>2</v>
      </c>
      <c r="AD2144">
        <v>1</v>
      </c>
      <c r="AE2144">
        <v>1</v>
      </c>
      <c r="AF2144">
        <v>2</v>
      </c>
      <c r="AG2144" s="1">
        <f t="shared" si="33"/>
        <v>5.1692307692307704E-2</v>
      </c>
    </row>
    <row r="2145" spans="1:33">
      <c r="A2145">
        <v>74742</v>
      </c>
      <c r="B2145">
        <v>2</v>
      </c>
      <c r="C2145">
        <v>73</v>
      </c>
      <c r="D2145">
        <v>3</v>
      </c>
      <c r="E2145">
        <v>2</v>
      </c>
      <c r="G2145">
        <v>1</v>
      </c>
      <c r="H2145">
        <v>3</v>
      </c>
      <c r="I2145">
        <v>2</v>
      </c>
      <c r="J2145">
        <v>50</v>
      </c>
      <c r="K2145">
        <v>1.29</v>
      </c>
      <c r="L2145">
        <v>193</v>
      </c>
      <c r="M2145">
        <v>4.99</v>
      </c>
      <c r="N2145">
        <v>45</v>
      </c>
      <c r="O2145" s="1">
        <v>1.161</v>
      </c>
      <c r="P2145" s="2">
        <v>54.019953452191203</v>
      </c>
      <c r="Q2145" s="1">
        <v>1.3937147990665333</v>
      </c>
      <c r="R2145">
        <v>2</v>
      </c>
      <c r="S2145">
        <v>2</v>
      </c>
      <c r="U2145">
        <v>7</v>
      </c>
      <c r="V2145">
        <v>3</v>
      </c>
      <c r="W2145">
        <v>3</v>
      </c>
      <c r="X2145">
        <v>3</v>
      </c>
      <c r="Y2145">
        <v>3</v>
      </c>
      <c r="Z2145">
        <v>3</v>
      </c>
      <c r="AA2145">
        <v>1</v>
      </c>
      <c r="AB2145">
        <v>0</v>
      </c>
      <c r="AC2145">
        <v>0</v>
      </c>
      <c r="AD2145">
        <v>1</v>
      </c>
      <c r="AE2145">
        <v>1</v>
      </c>
      <c r="AF2145">
        <v>2</v>
      </c>
      <c r="AG2145" s="1">
        <f t="shared" si="33"/>
        <v>-0.129</v>
      </c>
    </row>
    <row r="2146" spans="1:33">
      <c r="A2146">
        <v>74745</v>
      </c>
      <c r="B2146">
        <v>2</v>
      </c>
      <c r="C2146">
        <v>33</v>
      </c>
      <c r="D2146">
        <v>1</v>
      </c>
      <c r="E2146">
        <v>2</v>
      </c>
      <c r="G2146">
        <v>1</v>
      </c>
      <c r="H2146">
        <v>2</v>
      </c>
      <c r="I2146">
        <v>3</v>
      </c>
      <c r="J2146">
        <v>43</v>
      </c>
      <c r="K2146">
        <v>1.1100000000000001</v>
      </c>
      <c r="L2146">
        <v>218</v>
      </c>
      <c r="M2146">
        <v>5.64</v>
      </c>
      <c r="N2146">
        <v>38</v>
      </c>
      <c r="O2146" s="1">
        <v>0.98093023255813971</v>
      </c>
      <c r="P2146" s="2">
        <v>47.835896693190392</v>
      </c>
      <c r="Q2146" s="1">
        <v>1.2348336123125894</v>
      </c>
      <c r="R2146">
        <v>2</v>
      </c>
      <c r="U2146">
        <v>7</v>
      </c>
      <c r="V2146">
        <v>3</v>
      </c>
      <c r="W2146">
        <v>2</v>
      </c>
      <c r="AA2146">
        <v>0</v>
      </c>
      <c r="AB2146">
        <v>10</v>
      </c>
      <c r="AC2146">
        <v>1</v>
      </c>
      <c r="AD2146">
        <v>1</v>
      </c>
      <c r="AE2146">
        <v>1</v>
      </c>
      <c r="AF2146">
        <v>2</v>
      </c>
      <c r="AG2146" s="1">
        <f t="shared" si="33"/>
        <v>-0.12906976744186038</v>
      </c>
    </row>
    <row r="2147" spans="1:33">
      <c r="A2147">
        <v>74747</v>
      </c>
      <c r="B2147">
        <v>2</v>
      </c>
      <c r="C2147">
        <v>64</v>
      </c>
      <c r="D2147">
        <v>6</v>
      </c>
      <c r="E2147">
        <v>2</v>
      </c>
      <c r="G2147">
        <v>2</v>
      </c>
      <c r="H2147">
        <v>2</v>
      </c>
      <c r="I2147">
        <v>1</v>
      </c>
      <c r="J2147">
        <v>71</v>
      </c>
      <c r="K2147">
        <v>1.84</v>
      </c>
      <c r="L2147">
        <v>239</v>
      </c>
      <c r="M2147">
        <v>6.18</v>
      </c>
      <c r="N2147">
        <v>80</v>
      </c>
      <c r="O2147" s="1">
        <v>2.0732394366197187</v>
      </c>
      <c r="P2147" s="2">
        <v>67.762047568563545</v>
      </c>
      <c r="Q2147" s="1">
        <v>1.7560868665655907</v>
      </c>
      <c r="R2147">
        <v>1</v>
      </c>
      <c r="S2147">
        <v>2</v>
      </c>
      <c r="U2147">
        <v>6</v>
      </c>
      <c r="V2147">
        <v>1</v>
      </c>
      <c r="W2147">
        <v>3</v>
      </c>
      <c r="X2147">
        <v>1</v>
      </c>
      <c r="Y2147">
        <v>1</v>
      </c>
      <c r="Z2147">
        <v>3</v>
      </c>
      <c r="AA2147">
        <v>0</v>
      </c>
      <c r="AB2147">
        <v>0</v>
      </c>
      <c r="AC2147">
        <v>0</v>
      </c>
      <c r="AD2147">
        <v>2</v>
      </c>
      <c r="AE2147">
        <v>1</v>
      </c>
      <c r="AF2147">
        <v>2</v>
      </c>
      <c r="AG2147" s="1">
        <f t="shared" si="33"/>
        <v>0.23323943661971858</v>
      </c>
    </row>
    <row r="2148" spans="1:33">
      <c r="A2148">
        <v>74751</v>
      </c>
      <c r="B2148">
        <v>2</v>
      </c>
      <c r="C2148">
        <v>53</v>
      </c>
      <c r="D2148">
        <v>4</v>
      </c>
      <c r="E2148">
        <v>2</v>
      </c>
      <c r="G2148">
        <v>1</v>
      </c>
      <c r="H2148">
        <v>4</v>
      </c>
      <c r="I2148">
        <v>1</v>
      </c>
      <c r="J2148">
        <v>84</v>
      </c>
      <c r="K2148">
        <v>2.17</v>
      </c>
      <c r="L2148">
        <v>195</v>
      </c>
      <c r="M2148">
        <v>5.04</v>
      </c>
      <c r="N2148">
        <v>88</v>
      </c>
      <c r="O2148" s="1">
        <v>2.273333333333333</v>
      </c>
      <c r="P2148" s="2">
        <v>83.857045603657511</v>
      </c>
      <c r="Q2148" s="1">
        <v>2.1663070114278193</v>
      </c>
      <c r="R2148">
        <v>2</v>
      </c>
      <c r="S2148">
        <v>2</v>
      </c>
      <c r="U2148">
        <v>6</v>
      </c>
      <c r="V2148">
        <v>3</v>
      </c>
      <c r="W2148">
        <v>0</v>
      </c>
      <c r="AA2148">
        <v>0</v>
      </c>
      <c r="AB2148">
        <v>1</v>
      </c>
      <c r="AC2148">
        <v>0</v>
      </c>
      <c r="AD2148">
        <v>2</v>
      </c>
      <c r="AE2148">
        <v>1</v>
      </c>
      <c r="AF2148">
        <v>2</v>
      </c>
      <c r="AG2148" s="1">
        <f t="shared" si="33"/>
        <v>0.10333333333333306</v>
      </c>
    </row>
    <row r="2149" spans="1:33">
      <c r="A2149">
        <v>74756</v>
      </c>
      <c r="B2149">
        <v>2</v>
      </c>
      <c r="C2149">
        <v>50</v>
      </c>
      <c r="D2149">
        <v>6</v>
      </c>
      <c r="E2149">
        <v>2</v>
      </c>
      <c r="G2149">
        <v>2</v>
      </c>
      <c r="H2149">
        <v>1</v>
      </c>
      <c r="I2149">
        <v>4</v>
      </c>
      <c r="J2149">
        <v>40</v>
      </c>
      <c r="K2149">
        <v>1.03</v>
      </c>
      <c r="L2149">
        <v>181</v>
      </c>
      <c r="M2149">
        <v>4.68</v>
      </c>
      <c r="N2149">
        <v>45</v>
      </c>
      <c r="O2149" s="1">
        <v>1.1587499999999999</v>
      </c>
      <c r="P2149" s="2">
        <v>44.643151759427461</v>
      </c>
      <c r="Q2149" s="1">
        <v>1.1495611578052571</v>
      </c>
      <c r="R2149">
        <v>1</v>
      </c>
      <c r="S2149">
        <v>1</v>
      </c>
      <c r="T2149">
        <v>2</v>
      </c>
      <c r="U2149">
        <v>5</v>
      </c>
      <c r="V2149">
        <v>3</v>
      </c>
      <c r="W2149">
        <v>2</v>
      </c>
      <c r="X2149">
        <v>4</v>
      </c>
      <c r="Y2149">
        <v>4</v>
      </c>
      <c r="Z2149">
        <v>1</v>
      </c>
      <c r="AA2149">
        <v>0</v>
      </c>
      <c r="AB2149">
        <v>0</v>
      </c>
      <c r="AC2149">
        <v>0</v>
      </c>
      <c r="AD2149">
        <v>1</v>
      </c>
      <c r="AE2149">
        <v>2</v>
      </c>
      <c r="AG2149" s="1">
        <f t="shared" si="33"/>
        <v>0.12874999999999992</v>
      </c>
    </row>
    <row r="2150" spans="1:33">
      <c r="A2150">
        <v>74765</v>
      </c>
      <c r="B2150">
        <v>2</v>
      </c>
      <c r="C2150">
        <v>45</v>
      </c>
      <c r="D2150">
        <v>3</v>
      </c>
      <c r="E2150">
        <v>2</v>
      </c>
      <c r="G2150">
        <v>1</v>
      </c>
      <c r="H2150">
        <v>2</v>
      </c>
      <c r="I2150">
        <v>1</v>
      </c>
      <c r="J2150">
        <v>41</v>
      </c>
      <c r="K2150">
        <v>1.06</v>
      </c>
      <c r="L2150">
        <v>250</v>
      </c>
      <c r="M2150">
        <v>6.47</v>
      </c>
      <c r="N2150">
        <v>36</v>
      </c>
      <c r="O2150" s="1">
        <v>0.93073170731707322</v>
      </c>
      <c r="P2150" s="2">
        <v>40.435358277825465</v>
      </c>
      <c r="Q2150" s="1">
        <v>1.0454019457193902</v>
      </c>
      <c r="R2150">
        <v>2</v>
      </c>
      <c r="S2150">
        <v>1</v>
      </c>
      <c r="T2150">
        <v>2</v>
      </c>
      <c r="U2150">
        <v>8</v>
      </c>
      <c r="V2150">
        <v>4</v>
      </c>
      <c r="W2150">
        <v>1</v>
      </c>
      <c r="AA2150">
        <v>3</v>
      </c>
      <c r="AB2150">
        <v>0</v>
      </c>
      <c r="AC2150">
        <v>12</v>
      </c>
      <c r="AD2150">
        <v>1</v>
      </c>
      <c r="AE2150">
        <v>2</v>
      </c>
      <c r="AG2150" s="1">
        <f t="shared" si="33"/>
        <v>-0.12926829268292683</v>
      </c>
    </row>
    <row r="2151" spans="1:33">
      <c r="A2151">
        <v>74766</v>
      </c>
      <c r="B2151">
        <v>2</v>
      </c>
      <c r="C2151">
        <v>21</v>
      </c>
      <c r="D2151">
        <v>3</v>
      </c>
      <c r="E2151">
        <v>2</v>
      </c>
      <c r="G2151">
        <v>1</v>
      </c>
      <c r="H2151">
        <v>5</v>
      </c>
      <c r="I2151">
        <v>5</v>
      </c>
      <c r="J2151">
        <v>55</v>
      </c>
      <c r="K2151">
        <v>1.42</v>
      </c>
      <c r="L2151">
        <v>198</v>
      </c>
      <c r="M2151">
        <v>5.12</v>
      </c>
      <c r="N2151">
        <v>58</v>
      </c>
      <c r="O2151" s="1">
        <v>1.4974545454545454</v>
      </c>
      <c r="P2151" s="2">
        <v>53.682951548447413</v>
      </c>
      <c r="Q2151" s="1">
        <v>1.3859962036144604</v>
      </c>
      <c r="R2151">
        <v>2</v>
      </c>
      <c r="U2151">
        <v>3</v>
      </c>
      <c r="V2151">
        <v>3</v>
      </c>
      <c r="W2151">
        <v>2</v>
      </c>
      <c r="X2151">
        <v>2</v>
      </c>
      <c r="Y2151">
        <v>3</v>
      </c>
      <c r="Z2151">
        <v>2</v>
      </c>
      <c r="AA2151">
        <v>2</v>
      </c>
      <c r="AB2151">
        <v>0</v>
      </c>
      <c r="AC2151">
        <v>12</v>
      </c>
      <c r="AD2151">
        <v>1</v>
      </c>
      <c r="AE2151">
        <v>1</v>
      </c>
      <c r="AF2151">
        <v>2</v>
      </c>
      <c r="AG2151" s="1">
        <f t="shared" si="33"/>
        <v>7.7454545454545443E-2</v>
      </c>
    </row>
    <row r="2152" spans="1:33">
      <c r="A2152">
        <v>74772</v>
      </c>
      <c r="B2152">
        <v>2</v>
      </c>
      <c r="C2152">
        <v>62</v>
      </c>
      <c r="D2152">
        <v>3</v>
      </c>
      <c r="E2152">
        <v>2</v>
      </c>
      <c r="G2152">
        <v>1</v>
      </c>
      <c r="H2152">
        <v>5</v>
      </c>
      <c r="I2152">
        <v>2</v>
      </c>
      <c r="J2152">
        <v>66</v>
      </c>
      <c r="K2152">
        <v>1.71</v>
      </c>
      <c r="L2152">
        <v>198</v>
      </c>
      <c r="M2152">
        <v>5.12</v>
      </c>
      <c r="N2152">
        <v>63</v>
      </c>
      <c r="O2152" s="1">
        <v>1.6322727272727273</v>
      </c>
      <c r="P2152" s="2">
        <v>68.074897963125295</v>
      </c>
      <c r="Q2152" s="1">
        <v>1.7637587199537008</v>
      </c>
      <c r="R2152">
        <v>2</v>
      </c>
      <c r="S2152">
        <v>2</v>
      </c>
      <c r="U2152">
        <v>6</v>
      </c>
      <c r="V2152">
        <v>2</v>
      </c>
      <c r="W2152">
        <v>0</v>
      </c>
      <c r="AA2152">
        <v>0</v>
      </c>
      <c r="AB2152">
        <v>1</v>
      </c>
      <c r="AC2152">
        <v>0</v>
      </c>
      <c r="AD2152">
        <v>2</v>
      </c>
      <c r="AE2152">
        <v>1</v>
      </c>
      <c r="AF2152">
        <v>2</v>
      </c>
      <c r="AG2152" s="1">
        <f t="shared" si="33"/>
        <v>-7.7727272727272645E-2</v>
      </c>
    </row>
    <row r="2153" spans="1:33">
      <c r="A2153">
        <v>74779</v>
      </c>
      <c r="B2153">
        <v>2</v>
      </c>
      <c r="C2153">
        <v>78</v>
      </c>
      <c r="D2153">
        <v>6</v>
      </c>
      <c r="E2153">
        <v>2</v>
      </c>
      <c r="G2153">
        <v>2</v>
      </c>
      <c r="H2153">
        <v>5</v>
      </c>
      <c r="I2153">
        <v>5</v>
      </c>
      <c r="J2153">
        <v>39</v>
      </c>
      <c r="K2153">
        <v>1.01</v>
      </c>
      <c r="L2153">
        <v>211</v>
      </c>
      <c r="M2153">
        <v>5.46</v>
      </c>
      <c r="N2153">
        <v>37</v>
      </c>
      <c r="O2153" s="1">
        <v>0.95820512820512815</v>
      </c>
      <c r="P2153" s="2">
        <v>34.097808065567676</v>
      </c>
      <c r="Q2153" s="1">
        <v>0.88304579862111154</v>
      </c>
      <c r="R2153">
        <v>1</v>
      </c>
      <c r="S2153">
        <v>2</v>
      </c>
      <c r="U2153">
        <v>99</v>
      </c>
      <c r="V2153">
        <v>1</v>
      </c>
      <c r="W2153">
        <v>1</v>
      </c>
      <c r="AA2153">
        <v>2</v>
      </c>
      <c r="AB2153">
        <v>0</v>
      </c>
      <c r="AC2153">
        <v>0</v>
      </c>
      <c r="AD2153">
        <v>1</v>
      </c>
      <c r="AE2153">
        <v>1</v>
      </c>
      <c r="AF2153">
        <v>2</v>
      </c>
      <c r="AG2153" s="1">
        <f t="shared" si="33"/>
        <v>-5.1794871794871855E-2</v>
      </c>
    </row>
    <row r="2154" spans="1:33">
      <c r="A2154">
        <v>74781</v>
      </c>
      <c r="B2154">
        <v>2</v>
      </c>
      <c r="C2154">
        <v>51</v>
      </c>
      <c r="D2154">
        <v>4</v>
      </c>
      <c r="E2154">
        <v>2</v>
      </c>
      <c r="G2154">
        <v>1</v>
      </c>
      <c r="H2154">
        <v>4</v>
      </c>
      <c r="I2154">
        <v>4</v>
      </c>
      <c r="J2154">
        <v>61</v>
      </c>
      <c r="K2154">
        <v>1.58</v>
      </c>
      <c r="L2154">
        <v>237</v>
      </c>
      <c r="M2154">
        <v>6.13</v>
      </c>
      <c r="N2154">
        <v>55</v>
      </c>
      <c r="O2154" s="1">
        <v>1.4245901639344263</v>
      </c>
      <c r="P2154" s="2">
        <v>59.345801084856781</v>
      </c>
      <c r="Q2154" s="1">
        <v>1.5371535362962905</v>
      </c>
      <c r="R2154">
        <v>2</v>
      </c>
      <c r="S2154">
        <v>2</v>
      </c>
      <c r="U2154">
        <v>10</v>
      </c>
      <c r="V2154">
        <v>3</v>
      </c>
      <c r="W2154">
        <v>1</v>
      </c>
      <c r="AA2154">
        <v>1</v>
      </c>
      <c r="AB2154">
        <v>0</v>
      </c>
      <c r="AC2154">
        <v>1</v>
      </c>
      <c r="AD2154">
        <v>1</v>
      </c>
      <c r="AE2154">
        <v>1</v>
      </c>
      <c r="AF2154">
        <v>2</v>
      </c>
      <c r="AG2154" s="1">
        <f t="shared" si="33"/>
        <v>-0.15540983606557379</v>
      </c>
    </row>
    <row r="2155" spans="1:33">
      <c r="A2155">
        <v>74782</v>
      </c>
      <c r="B2155">
        <v>2</v>
      </c>
      <c r="C2155">
        <v>59</v>
      </c>
      <c r="D2155">
        <v>3</v>
      </c>
      <c r="E2155">
        <v>2</v>
      </c>
      <c r="G2155">
        <v>1</v>
      </c>
      <c r="H2155">
        <v>3</v>
      </c>
      <c r="I2155">
        <v>1</v>
      </c>
      <c r="J2155">
        <v>72</v>
      </c>
      <c r="K2155">
        <v>1.86</v>
      </c>
      <c r="L2155">
        <v>215</v>
      </c>
      <c r="M2155">
        <v>5.56</v>
      </c>
      <c r="N2155">
        <v>76</v>
      </c>
      <c r="O2155" s="1">
        <v>1.9633333333333336</v>
      </c>
      <c r="P2155" s="2">
        <v>78.651417818854782</v>
      </c>
      <c r="Q2155" s="1">
        <v>2.0318282936537484</v>
      </c>
      <c r="R2155">
        <v>2</v>
      </c>
      <c r="S2155">
        <v>2</v>
      </c>
      <c r="U2155">
        <v>14</v>
      </c>
      <c r="V2155">
        <v>2</v>
      </c>
      <c r="W2155">
        <v>1</v>
      </c>
      <c r="AA2155">
        <v>0</v>
      </c>
      <c r="AB2155">
        <v>2</v>
      </c>
      <c r="AC2155">
        <v>0</v>
      </c>
      <c r="AD2155">
        <v>1</v>
      </c>
      <c r="AE2155">
        <v>1</v>
      </c>
      <c r="AF2155">
        <v>2</v>
      </c>
      <c r="AG2155" s="1">
        <f t="shared" si="33"/>
        <v>0.1033333333333335</v>
      </c>
    </row>
    <row r="2156" spans="1:33">
      <c r="A2156">
        <v>74784</v>
      </c>
      <c r="B2156">
        <v>2</v>
      </c>
      <c r="C2156">
        <v>39</v>
      </c>
      <c r="D2156">
        <v>1</v>
      </c>
      <c r="E2156">
        <v>2</v>
      </c>
      <c r="G2156">
        <v>2</v>
      </c>
      <c r="H2156">
        <v>1</v>
      </c>
      <c r="I2156">
        <v>1</v>
      </c>
      <c r="J2156">
        <v>60</v>
      </c>
      <c r="K2156">
        <v>1.55</v>
      </c>
      <c r="L2156">
        <v>270</v>
      </c>
      <c r="M2156">
        <v>6.98</v>
      </c>
      <c r="N2156">
        <v>54</v>
      </c>
      <c r="O2156" s="1">
        <v>1.395</v>
      </c>
      <c r="P2156" s="2">
        <v>64.441886559261803</v>
      </c>
      <c r="Q2156" s="1">
        <v>1.6647487361142632</v>
      </c>
      <c r="R2156">
        <v>1</v>
      </c>
      <c r="U2156">
        <v>10</v>
      </c>
      <c r="V2156">
        <v>4</v>
      </c>
      <c r="W2156">
        <v>1</v>
      </c>
      <c r="AA2156">
        <v>1</v>
      </c>
      <c r="AB2156">
        <v>3</v>
      </c>
      <c r="AC2156">
        <v>0</v>
      </c>
      <c r="AD2156">
        <v>1</v>
      </c>
      <c r="AE2156">
        <v>1</v>
      </c>
      <c r="AF2156">
        <v>2</v>
      </c>
      <c r="AG2156" s="1">
        <f t="shared" si="33"/>
        <v>-0.15500000000000003</v>
      </c>
    </row>
    <row r="2157" spans="1:33">
      <c r="A2157">
        <v>74787</v>
      </c>
      <c r="B2157">
        <v>2</v>
      </c>
      <c r="C2157">
        <v>45</v>
      </c>
      <c r="D2157">
        <v>3</v>
      </c>
      <c r="E2157">
        <v>2</v>
      </c>
      <c r="G2157">
        <v>1</v>
      </c>
      <c r="H2157">
        <v>4</v>
      </c>
      <c r="I2157">
        <v>3</v>
      </c>
      <c r="J2157">
        <v>56</v>
      </c>
      <c r="K2157">
        <v>1.45</v>
      </c>
      <c r="L2157">
        <v>200</v>
      </c>
      <c r="M2157">
        <v>5.17</v>
      </c>
      <c r="N2157">
        <v>52</v>
      </c>
      <c r="O2157" s="1">
        <v>1.3464285714285713</v>
      </c>
      <c r="P2157" s="2">
        <v>54.513789562195889</v>
      </c>
      <c r="Q2157" s="1">
        <v>1.4115177654497149</v>
      </c>
      <c r="R2157">
        <v>2</v>
      </c>
      <c r="S2157">
        <v>2</v>
      </c>
      <c r="U2157">
        <v>5</v>
      </c>
      <c r="V2157">
        <v>3</v>
      </c>
      <c r="W2157">
        <v>1</v>
      </c>
      <c r="AB2157">
        <v>0</v>
      </c>
      <c r="AC2157">
        <v>4</v>
      </c>
      <c r="AD2157">
        <v>1</v>
      </c>
      <c r="AE2157">
        <v>2</v>
      </c>
      <c r="AG2157" s="1">
        <f t="shared" si="33"/>
        <v>-0.10357142857142865</v>
      </c>
    </row>
    <row r="2158" spans="1:33">
      <c r="A2158">
        <v>74790</v>
      </c>
      <c r="B2158">
        <v>2</v>
      </c>
      <c r="C2158">
        <v>80</v>
      </c>
      <c r="D2158">
        <v>3</v>
      </c>
      <c r="E2158">
        <v>2</v>
      </c>
      <c r="G2158">
        <v>1</v>
      </c>
      <c r="H2158">
        <v>5</v>
      </c>
      <c r="I2158">
        <v>2</v>
      </c>
      <c r="J2158">
        <v>51</v>
      </c>
      <c r="K2158">
        <v>1.32</v>
      </c>
      <c r="L2158">
        <v>253</v>
      </c>
      <c r="M2158">
        <v>6.54</v>
      </c>
      <c r="N2158">
        <v>55</v>
      </c>
      <c r="O2158" s="1">
        <v>1.4235294117647062</v>
      </c>
      <c r="P2158" s="2">
        <v>51.559008508606624</v>
      </c>
      <c r="Q2158" s="1">
        <v>1.3344684555168773</v>
      </c>
      <c r="R2158">
        <v>2</v>
      </c>
      <c r="S2158">
        <v>2</v>
      </c>
      <c r="U2158">
        <v>15</v>
      </c>
      <c r="V2158">
        <v>2</v>
      </c>
      <c r="W2158">
        <v>1</v>
      </c>
      <c r="X2158">
        <v>3</v>
      </c>
      <c r="Y2158">
        <v>3</v>
      </c>
      <c r="Z2158">
        <v>2</v>
      </c>
      <c r="AA2158">
        <v>0</v>
      </c>
      <c r="AB2158">
        <v>1</v>
      </c>
      <c r="AC2158">
        <v>3</v>
      </c>
      <c r="AD2158">
        <v>2</v>
      </c>
      <c r="AE2158">
        <v>1</v>
      </c>
      <c r="AF2158">
        <v>2</v>
      </c>
      <c r="AG2158" s="1">
        <f t="shared" si="33"/>
        <v>0.10352941176470609</v>
      </c>
    </row>
    <row r="2159" spans="1:33">
      <c r="A2159">
        <v>74791</v>
      </c>
      <c r="B2159">
        <v>2</v>
      </c>
      <c r="C2159">
        <v>69</v>
      </c>
      <c r="D2159">
        <v>6</v>
      </c>
      <c r="E2159">
        <v>2</v>
      </c>
      <c r="G2159">
        <v>2</v>
      </c>
      <c r="H2159">
        <v>3</v>
      </c>
      <c r="I2159">
        <v>1</v>
      </c>
      <c r="J2159">
        <v>56</v>
      </c>
      <c r="K2159">
        <v>1.45</v>
      </c>
      <c r="L2159">
        <v>163</v>
      </c>
      <c r="M2159">
        <v>4.22</v>
      </c>
      <c r="N2159">
        <v>60</v>
      </c>
      <c r="O2159" s="1">
        <v>1.5535714285714286</v>
      </c>
      <c r="P2159" s="2">
        <v>54.82170945340858</v>
      </c>
      <c r="Q2159" s="1">
        <v>1.4194906912043292</v>
      </c>
      <c r="R2159">
        <v>1</v>
      </c>
      <c r="S2159">
        <v>1</v>
      </c>
      <c r="T2159">
        <v>3</v>
      </c>
      <c r="U2159">
        <v>77</v>
      </c>
      <c r="V2159">
        <v>3</v>
      </c>
      <c r="W2159">
        <v>2</v>
      </c>
      <c r="AA2159">
        <v>0</v>
      </c>
      <c r="AB2159">
        <v>0</v>
      </c>
      <c r="AC2159">
        <v>0</v>
      </c>
      <c r="AD2159">
        <v>2</v>
      </c>
      <c r="AE2159">
        <v>1</v>
      </c>
      <c r="AF2159">
        <v>2</v>
      </c>
      <c r="AG2159" s="1">
        <f t="shared" si="33"/>
        <v>0.10357142857142865</v>
      </c>
    </row>
    <row r="2160" spans="1:33">
      <c r="A2160">
        <v>74797</v>
      </c>
      <c r="B2160">
        <v>2</v>
      </c>
      <c r="C2160">
        <v>59</v>
      </c>
      <c r="D2160">
        <v>7</v>
      </c>
      <c r="E2160">
        <v>2</v>
      </c>
      <c r="G2160">
        <v>1</v>
      </c>
      <c r="H2160">
        <v>4</v>
      </c>
      <c r="I2160">
        <v>3</v>
      </c>
      <c r="J2160">
        <v>60</v>
      </c>
      <c r="K2160">
        <v>1.55</v>
      </c>
      <c r="L2160">
        <v>190</v>
      </c>
      <c r="M2160">
        <v>4.91</v>
      </c>
      <c r="N2160">
        <v>60</v>
      </c>
      <c r="O2160" s="1">
        <v>1.55</v>
      </c>
      <c r="P2160" s="2">
        <v>66.048472583790399</v>
      </c>
      <c r="Q2160" s="1">
        <v>1.7062522084145855</v>
      </c>
      <c r="R2160">
        <v>2</v>
      </c>
      <c r="S2160">
        <v>1</v>
      </c>
      <c r="T2160">
        <v>2</v>
      </c>
      <c r="U2160">
        <v>15</v>
      </c>
      <c r="V2160">
        <v>3</v>
      </c>
      <c r="W2160">
        <v>0</v>
      </c>
      <c r="AA2160">
        <v>1</v>
      </c>
      <c r="AB2160">
        <v>15</v>
      </c>
      <c r="AC2160">
        <v>0</v>
      </c>
      <c r="AD2160">
        <v>1</v>
      </c>
      <c r="AE2160">
        <v>1</v>
      </c>
      <c r="AF2160">
        <v>2</v>
      </c>
      <c r="AG2160" s="1">
        <f t="shared" si="33"/>
        <v>0</v>
      </c>
    </row>
    <row r="2161" spans="1:33">
      <c r="A2161">
        <v>74803</v>
      </c>
      <c r="B2161">
        <v>2</v>
      </c>
      <c r="C2161">
        <v>24</v>
      </c>
      <c r="D2161">
        <v>2</v>
      </c>
      <c r="E2161">
        <v>2</v>
      </c>
      <c r="G2161">
        <v>2</v>
      </c>
      <c r="H2161">
        <v>4</v>
      </c>
      <c r="I2161">
        <v>4</v>
      </c>
      <c r="J2161">
        <v>43</v>
      </c>
      <c r="K2161">
        <v>1.1100000000000001</v>
      </c>
      <c r="L2161">
        <v>131</v>
      </c>
      <c r="M2161">
        <v>3.39</v>
      </c>
      <c r="N2161">
        <v>37</v>
      </c>
      <c r="O2161" s="1">
        <v>0.95511627906976748</v>
      </c>
      <c r="P2161" s="2">
        <v>38.82789137319817</v>
      </c>
      <c r="Q2161" s="1">
        <v>1.0023013819593019</v>
      </c>
      <c r="R2161">
        <v>1</v>
      </c>
      <c r="U2161">
        <v>2</v>
      </c>
      <c r="V2161">
        <v>3</v>
      </c>
      <c r="W2161">
        <v>2</v>
      </c>
      <c r="AA2161">
        <v>2</v>
      </c>
      <c r="AB2161">
        <v>0</v>
      </c>
      <c r="AC2161">
        <v>0</v>
      </c>
      <c r="AD2161">
        <v>1</v>
      </c>
      <c r="AE2161">
        <v>2</v>
      </c>
      <c r="AG2161" s="1">
        <f t="shared" si="33"/>
        <v>-0.15488372093023262</v>
      </c>
    </row>
    <row r="2162" spans="1:33">
      <c r="A2162">
        <v>74804</v>
      </c>
      <c r="B2162">
        <v>2</v>
      </c>
      <c r="C2162">
        <v>51</v>
      </c>
      <c r="D2162">
        <v>3</v>
      </c>
      <c r="E2162">
        <v>2</v>
      </c>
      <c r="G2162">
        <v>1</v>
      </c>
      <c r="H2162">
        <v>4</v>
      </c>
      <c r="I2162">
        <v>1</v>
      </c>
      <c r="J2162">
        <v>54</v>
      </c>
      <c r="K2162">
        <v>1.4</v>
      </c>
      <c r="L2162">
        <v>257</v>
      </c>
      <c r="M2162">
        <v>6.65</v>
      </c>
      <c r="N2162">
        <v>61</v>
      </c>
      <c r="O2162" s="1">
        <v>1.5814814814814813</v>
      </c>
      <c r="P2162" s="2">
        <v>55.106766017316168</v>
      </c>
      <c r="Q2162" s="1">
        <v>1.4286939337822711</v>
      </c>
      <c r="R2162">
        <v>2</v>
      </c>
      <c r="S2162">
        <v>2</v>
      </c>
      <c r="U2162">
        <v>77</v>
      </c>
      <c r="V2162">
        <v>3</v>
      </c>
      <c r="W2162">
        <v>2</v>
      </c>
      <c r="AB2162">
        <v>2</v>
      </c>
      <c r="AC2162">
        <v>1</v>
      </c>
      <c r="AD2162">
        <v>1</v>
      </c>
      <c r="AE2162">
        <v>1</v>
      </c>
      <c r="AF2162">
        <v>2</v>
      </c>
      <c r="AG2162" s="1">
        <f t="shared" si="33"/>
        <v>0.18148148148148135</v>
      </c>
    </row>
    <row r="2163" spans="1:33">
      <c r="A2163">
        <v>74812</v>
      </c>
      <c r="B2163">
        <v>2</v>
      </c>
      <c r="C2163">
        <v>50</v>
      </c>
      <c r="D2163">
        <v>3</v>
      </c>
      <c r="E2163">
        <v>2</v>
      </c>
      <c r="G2163">
        <v>1</v>
      </c>
      <c r="H2163">
        <v>4</v>
      </c>
      <c r="I2163">
        <v>4</v>
      </c>
      <c r="J2163">
        <v>35</v>
      </c>
      <c r="K2163">
        <v>0.91</v>
      </c>
      <c r="L2163">
        <v>164</v>
      </c>
      <c r="M2163">
        <v>4.24</v>
      </c>
      <c r="N2163">
        <v>40</v>
      </c>
      <c r="O2163" s="1">
        <v>1.04</v>
      </c>
      <c r="P2163" s="2">
        <v>25.51051565339263</v>
      </c>
      <c r="Q2163" s="1">
        <v>0.66327340698820847</v>
      </c>
      <c r="R2163">
        <v>2</v>
      </c>
      <c r="S2163">
        <v>1</v>
      </c>
      <c r="T2163">
        <v>3</v>
      </c>
      <c r="U2163">
        <v>2</v>
      </c>
      <c r="V2163">
        <v>4</v>
      </c>
      <c r="W2163">
        <v>0</v>
      </c>
      <c r="X2163">
        <v>3</v>
      </c>
      <c r="Y2163">
        <v>2</v>
      </c>
      <c r="Z2163">
        <v>2</v>
      </c>
      <c r="AA2163">
        <v>0</v>
      </c>
      <c r="AB2163">
        <v>0</v>
      </c>
      <c r="AC2163">
        <v>0</v>
      </c>
      <c r="AD2163">
        <v>1</v>
      </c>
      <c r="AE2163">
        <v>1</v>
      </c>
      <c r="AF2163">
        <v>2</v>
      </c>
      <c r="AG2163" s="1">
        <f t="shared" si="33"/>
        <v>0.13</v>
      </c>
    </row>
    <row r="2164" spans="1:33">
      <c r="A2164">
        <v>74814</v>
      </c>
      <c r="B2164">
        <v>2</v>
      </c>
      <c r="C2164">
        <v>25</v>
      </c>
      <c r="D2164">
        <v>3</v>
      </c>
      <c r="E2164">
        <v>2</v>
      </c>
      <c r="G2164">
        <v>1</v>
      </c>
      <c r="H2164">
        <v>3</v>
      </c>
      <c r="I2164">
        <v>1</v>
      </c>
      <c r="J2164">
        <v>60</v>
      </c>
      <c r="K2164">
        <v>1.55</v>
      </c>
      <c r="L2164">
        <v>192</v>
      </c>
      <c r="M2164">
        <v>4.97</v>
      </c>
      <c r="N2164">
        <v>67</v>
      </c>
      <c r="O2164" s="1">
        <v>1.7308333333333334</v>
      </c>
      <c r="P2164" s="2">
        <v>57.279400314374371</v>
      </c>
      <c r="Q2164" s="1">
        <v>1.4797178414546714</v>
      </c>
      <c r="R2164">
        <v>2</v>
      </c>
      <c r="U2164">
        <v>3</v>
      </c>
      <c r="V2164">
        <v>2</v>
      </c>
      <c r="W2164">
        <v>3</v>
      </c>
      <c r="X2164">
        <v>3</v>
      </c>
      <c r="Y2164">
        <v>3</v>
      </c>
      <c r="Z2164">
        <v>3</v>
      </c>
      <c r="AB2164">
        <v>0</v>
      </c>
      <c r="AC2164">
        <v>60</v>
      </c>
      <c r="AD2164">
        <v>2</v>
      </c>
      <c r="AE2164">
        <v>2</v>
      </c>
      <c r="AG2164" s="1">
        <f t="shared" si="33"/>
        <v>0.1808333333333334</v>
      </c>
    </row>
    <row r="2165" spans="1:33">
      <c r="A2165">
        <v>74815</v>
      </c>
      <c r="B2165">
        <v>2</v>
      </c>
      <c r="C2165">
        <v>62</v>
      </c>
      <c r="D2165">
        <v>4</v>
      </c>
      <c r="E2165">
        <v>2</v>
      </c>
      <c r="G2165">
        <v>1</v>
      </c>
      <c r="H2165">
        <v>3</v>
      </c>
      <c r="I2165">
        <v>5</v>
      </c>
      <c r="J2165">
        <v>68</v>
      </c>
      <c r="K2165">
        <v>1.76</v>
      </c>
      <c r="L2165">
        <v>204</v>
      </c>
      <c r="M2165">
        <v>5.28</v>
      </c>
      <c r="N2165">
        <v>71</v>
      </c>
      <c r="O2165" s="1">
        <v>1.8376470588235294</v>
      </c>
      <c r="P2165" s="2">
        <v>69.525986556300126</v>
      </c>
      <c r="Q2165" s="1">
        <v>1.7994961226336503</v>
      </c>
      <c r="R2165">
        <v>2</v>
      </c>
      <c r="S2165">
        <v>2</v>
      </c>
      <c r="U2165">
        <v>5</v>
      </c>
      <c r="V2165">
        <v>3</v>
      </c>
      <c r="W2165">
        <v>1</v>
      </c>
      <c r="X2165">
        <v>3</v>
      </c>
      <c r="Y2165">
        <v>2</v>
      </c>
      <c r="Z2165">
        <v>2</v>
      </c>
      <c r="AA2165">
        <v>0</v>
      </c>
      <c r="AB2165">
        <v>6</v>
      </c>
      <c r="AC2165">
        <v>1</v>
      </c>
      <c r="AD2165">
        <v>1</v>
      </c>
      <c r="AE2165">
        <v>1</v>
      </c>
      <c r="AF2165">
        <v>2</v>
      </c>
      <c r="AG2165" s="1">
        <f t="shared" si="33"/>
        <v>7.7647058823529402E-2</v>
      </c>
    </row>
    <row r="2166" spans="1:33">
      <c r="A2166">
        <v>74817</v>
      </c>
      <c r="B2166">
        <v>2</v>
      </c>
      <c r="C2166">
        <v>45</v>
      </c>
      <c r="D2166">
        <v>3</v>
      </c>
      <c r="E2166">
        <v>2</v>
      </c>
      <c r="G2166">
        <v>1</v>
      </c>
      <c r="H2166">
        <v>5</v>
      </c>
      <c r="I2166">
        <v>1</v>
      </c>
      <c r="J2166">
        <v>82</v>
      </c>
      <c r="K2166">
        <v>2.12</v>
      </c>
      <c r="L2166">
        <v>191</v>
      </c>
      <c r="M2166">
        <v>4.9400000000000004</v>
      </c>
      <c r="N2166">
        <v>86</v>
      </c>
      <c r="O2166" s="1">
        <v>2.2234146341463417</v>
      </c>
      <c r="P2166" s="2">
        <v>75.483857042453138</v>
      </c>
      <c r="Q2166" s="1">
        <v>1.951533865000008</v>
      </c>
      <c r="R2166">
        <v>2</v>
      </c>
      <c r="S2166">
        <v>1</v>
      </c>
      <c r="T2166">
        <v>2</v>
      </c>
      <c r="U2166">
        <v>14</v>
      </c>
      <c r="V2166">
        <v>3</v>
      </c>
      <c r="W2166">
        <v>2</v>
      </c>
      <c r="X2166">
        <v>3</v>
      </c>
      <c r="Y2166">
        <v>3</v>
      </c>
      <c r="Z2166">
        <v>2</v>
      </c>
      <c r="AA2166">
        <v>6</v>
      </c>
      <c r="AB2166">
        <v>4</v>
      </c>
      <c r="AC2166">
        <v>5</v>
      </c>
      <c r="AD2166">
        <v>1</v>
      </c>
      <c r="AE2166">
        <v>1</v>
      </c>
      <c r="AF2166">
        <v>2</v>
      </c>
      <c r="AG2166" s="1">
        <f t="shared" si="33"/>
        <v>0.10341463414634156</v>
      </c>
    </row>
    <row r="2167" spans="1:33">
      <c r="A2167">
        <v>74822</v>
      </c>
      <c r="B2167">
        <v>2</v>
      </c>
      <c r="C2167">
        <v>45</v>
      </c>
      <c r="D2167">
        <v>3</v>
      </c>
      <c r="E2167">
        <v>2</v>
      </c>
      <c r="G2167">
        <v>1</v>
      </c>
      <c r="H2167">
        <v>2</v>
      </c>
      <c r="I2167">
        <v>6</v>
      </c>
      <c r="J2167">
        <v>95</v>
      </c>
      <c r="K2167">
        <v>2.46</v>
      </c>
      <c r="L2167">
        <v>196</v>
      </c>
      <c r="M2167">
        <v>5.07</v>
      </c>
      <c r="N2167">
        <v>96</v>
      </c>
      <c r="O2167" s="1">
        <v>2.4858947368421052</v>
      </c>
      <c r="P2167" s="2">
        <v>91.948804432120255</v>
      </c>
      <c r="Q2167" s="1">
        <v>2.380990093715956</v>
      </c>
      <c r="R2167">
        <v>2</v>
      </c>
      <c r="S2167">
        <v>2</v>
      </c>
      <c r="U2167">
        <v>15</v>
      </c>
      <c r="V2167">
        <v>5</v>
      </c>
      <c r="W2167">
        <v>0</v>
      </c>
      <c r="AA2167">
        <v>5</v>
      </c>
      <c r="AB2167">
        <v>0</v>
      </c>
      <c r="AC2167">
        <v>10</v>
      </c>
      <c r="AD2167">
        <v>1</v>
      </c>
      <c r="AE2167">
        <v>1</v>
      </c>
      <c r="AF2167">
        <v>2</v>
      </c>
      <c r="AG2167" s="1">
        <f t="shared" si="33"/>
        <v>2.5894736842105193E-2</v>
      </c>
    </row>
    <row r="2168" spans="1:33">
      <c r="A2168">
        <v>74824</v>
      </c>
      <c r="B2168">
        <v>2</v>
      </c>
      <c r="C2168">
        <v>28</v>
      </c>
      <c r="D2168">
        <v>3</v>
      </c>
      <c r="E2168">
        <v>2</v>
      </c>
      <c r="G2168">
        <v>1</v>
      </c>
      <c r="H2168">
        <v>5</v>
      </c>
      <c r="I2168">
        <v>5</v>
      </c>
      <c r="J2168">
        <v>80</v>
      </c>
      <c r="K2168">
        <v>2.0699999999999998</v>
      </c>
      <c r="L2168">
        <v>165</v>
      </c>
      <c r="M2168">
        <v>4.2699999999999996</v>
      </c>
      <c r="N2168">
        <v>80</v>
      </c>
      <c r="O2168" s="1">
        <v>2.0699999999999998</v>
      </c>
      <c r="P2168" s="2">
        <v>85.40401559933953</v>
      </c>
      <c r="Q2168" s="1">
        <v>2.2098289036329102</v>
      </c>
      <c r="R2168">
        <v>2</v>
      </c>
      <c r="U2168">
        <v>15</v>
      </c>
      <c r="V2168">
        <v>3</v>
      </c>
      <c r="W2168">
        <v>3</v>
      </c>
      <c r="X2168">
        <v>3</v>
      </c>
      <c r="Y2168">
        <v>3</v>
      </c>
      <c r="Z2168">
        <v>3</v>
      </c>
      <c r="AA2168">
        <v>2</v>
      </c>
      <c r="AB2168">
        <v>0</v>
      </c>
      <c r="AC2168">
        <v>0</v>
      </c>
      <c r="AD2168">
        <v>1</v>
      </c>
      <c r="AE2168">
        <v>1</v>
      </c>
      <c r="AF2168">
        <v>2</v>
      </c>
      <c r="AG2168" s="1">
        <f t="shared" si="33"/>
        <v>0</v>
      </c>
    </row>
    <row r="2169" spans="1:33">
      <c r="A2169">
        <v>74829</v>
      </c>
      <c r="B2169">
        <v>2</v>
      </c>
      <c r="C2169">
        <v>27</v>
      </c>
      <c r="D2169">
        <v>1</v>
      </c>
      <c r="E2169">
        <v>2</v>
      </c>
      <c r="G2169">
        <v>1</v>
      </c>
      <c r="H2169">
        <v>2</v>
      </c>
      <c r="I2169">
        <v>6</v>
      </c>
      <c r="J2169">
        <v>66</v>
      </c>
      <c r="K2169">
        <v>1.71</v>
      </c>
      <c r="L2169">
        <v>188</v>
      </c>
      <c r="M2169">
        <v>4.8600000000000003</v>
      </c>
      <c r="N2169">
        <v>67</v>
      </c>
      <c r="O2169" s="1">
        <v>1.7359090909090908</v>
      </c>
      <c r="P2169" s="2">
        <v>64.19965660983739</v>
      </c>
      <c r="Q2169" s="1">
        <v>1.6633547394366959</v>
      </c>
      <c r="R2169">
        <v>2</v>
      </c>
      <c r="U2169">
        <v>2</v>
      </c>
      <c r="V2169">
        <v>3</v>
      </c>
      <c r="W2169">
        <v>3</v>
      </c>
      <c r="X2169">
        <v>3</v>
      </c>
      <c r="Y2169">
        <v>3</v>
      </c>
      <c r="Z2169">
        <v>3</v>
      </c>
      <c r="AA2169">
        <v>3</v>
      </c>
      <c r="AB2169">
        <v>0</v>
      </c>
      <c r="AC2169">
        <v>0</v>
      </c>
      <c r="AD2169">
        <v>1</v>
      </c>
      <c r="AE2169">
        <v>1</v>
      </c>
      <c r="AF2169">
        <v>2</v>
      </c>
      <c r="AG2169" s="1">
        <f t="shared" si="33"/>
        <v>2.5909090909090882E-2</v>
      </c>
    </row>
    <row r="2170" spans="1:33">
      <c r="A2170">
        <v>74831</v>
      </c>
      <c r="B2170">
        <v>2</v>
      </c>
      <c r="C2170">
        <v>66</v>
      </c>
      <c r="D2170">
        <v>3</v>
      </c>
      <c r="E2170">
        <v>2</v>
      </c>
      <c r="G2170">
        <v>1</v>
      </c>
      <c r="H2170">
        <v>5</v>
      </c>
      <c r="I2170">
        <v>1</v>
      </c>
      <c r="J2170">
        <v>49</v>
      </c>
      <c r="K2170">
        <v>1.27</v>
      </c>
      <c r="L2170">
        <v>229</v>
      </c>
      <c r="M2170">
        <v>5.92</v>
      </c>
      <c r="N2170">
        <v>58</v>
      </c>
      <c r="O2170" s="1">
        <v>1.503265306122449</v>
      </c>
      <c r="P2170" s="2">
        <v>51.449212334804564</v>
      </c>
      <c r="Q2170" s="1">
        <v>1.3334795850041181</v>
      </c>
      <c r="R2170">
        <v>2</v>
      </c>
      <c r="S2170">
        <v>1</v>
      </c>
      <c r="T2170">
        <v>2</v>
      </c>
      <c r="U2170">
        <v>15</v>
      </c>
      <c r="V2170">
        <v>3</v>
      </c>
      <c r="W2170">
        <v>3</v>
      </c>
      <c r="X2170">
        <v>3</v>
      </c>
      <c r="Y2170">
        <v>3</v>
      </c>
      <c r="Z2170">
        <v>3</v>
      </c>
      <c r="AA2170">
        <v>1</v>
      </c>
      <c r="AB2170">
        <v>4</v>
      </c>
      <c r="AC2170">
        <v>6</v>
      </c>
      <c r="AD2170">
        <v>1</v>
      </c>
      <c r="AE2170">
        <v>1</v>
      </c>
      <c r="AF2170">
        <v>2</v>
      </c>
      <c r="AG2170" s="1">
        <f t="shared" si="33"/>
        <v>0.233265306122449</v>
      </c>
    </row>
    <row r="2171" spans="1:33">
      <c r="A2171">
        <v>74837</v>
      </c>
      <c r="B2171">
        <v>2</v>
      </c>
      <c r="C2171">
        <v>51</v>
      </c>
      <c r="D2171">
        <v>3</v>
      </c>
      <c r="E2171">
        <v>2</v>
      </c>
      <c r="G2171">
        <v>1</v>
      </c>
      <c r="H2171">
        <v>2</v>
      </c>
      <c r="I2171">
        <v>3</v>
      </c>
      <c r="J2171">
        <v>56</v>
      </c>
      <c r="K2171">
        <v>1.45</v>
      </c>
      <c r="L2171">
        <v>264</v>
      </c>
      <c r="M2171">
        <v>6.83</v>
      </c>
      <c r="N2171">
        <v>62</v>
      </c>
      <c r="O2171" s="1">
        <v>1.6053571428571427</v>
      </c>
      <c r="P2171" s="2">
        <v>56.98226034398396</v>
      </c>
      <c r="Q2171" s="1">
        <v>1.4754335267638703</v>
      </c>
      <c r="R2171">
        <v>2</v>
      </c>
      <c r="S2171">
        <v>2</v>
      </c>
      <c r="U2171">
        <v>3</v>
      </c>
      <c r="V2171">
        <v>3</v>
      </c>
      <c r="W2171">
        <v>1</v>
      </c>
      <c r="X2171">
        <v>3</v>
      </c>
      <c r="Y2171">
        <v>2</v>
      </c>
      <c r="Z2171">
        <v>1</v>
      </c>
      <c r="AA2171">
        <v>0</v>
      </c>
      <c r="AB2171">
        <v>0</v>
      </c>
      <c r="AC2171">
        <v>1</v>
      </c>
      <c r="AD2171">
        <v>1</v>
      </c>
      <c r="AE2171">
        <v>2</v>
      </c>
      <c r="AG2171" s="1">
        <f t="shared" si="33"/>
        <v>0.15535714285714275</v>
      </c>
    </row>
    <row r="2172" spans="1:33">
      <c r="A2172">
        <v>74841</v>
      </c>
      <c r="B2172">
        <v>2</v>
      </c>
      <c r="C2172">
        <v>80</v>
      </c>
      <c r="D2172">
        <v>3</v>
      </c>
      <c r="E2172">
        <v>2</v>
      </c>
      <c r="G2172">
        <v>2</v>
      </c>
      <c r="H2172">
        <v>5</v>
      </c>
      <c r="I2172">
        <v>2</v>
      </c>
      <c r="J2172">
        <v>100</v>
      </c>
      <c r="K2172">
        <v>2.59</v>
      </c>
      <c r="L2172">
        <v>251</v>
      </c>
      <c r="M2172">
        <v>6.49</v>
      </c>
      <c r="N2172">
        <v>96</v>
      </c>
      <c r="O2172" s="1">
        <v>2.4863999999999997</v>
      </c>
      <c r="P2172" s="2">
        <v>99.641918526181797</v>
      </c>
      <c r="Q2172" s="1">
        <v>2.5807256898281081</v>
      </c>
      <c r="R2172">
        <v>1</v>
      </c>
      <c r="S2172">
        <v>2</v>
      </c>
      <c r="V2172">
        <v>3</v>
      </c>
      <c r="W2172">
        <v>2</v>
      </c>
      <c r="X2172">
        <v>3</v>
      </c>
      <c r="Y2172">
        <v>3</v>
      </c>
      <c r="Z2172">
        <v>3</v>
      </c>
      <c r="AB2172">
        <v>4</v>
      </c>
      <c r="AC2172">
        <v>4</v>
      </c>
      <c r="AD2172">
        <v>1</v>
      </c>
      <c r="AE2172">
        <v>1</v>
      </c>
      <c r="AF2172">
        <v>2</v>
      </c>
      <c r="AG2172" s="1">
        <f t="shared" si="33"/>
        <v>-0.10360000000000014</v>
      </c>
    </row>
    <row r="2173" spans="1:33">
      <c r="A2173">
        <v>74843</v>
      </c>
      <c r="B2173">
        <v>2</v>
      </c>
      <c r="C2173">
        <v>38</v>
      </c>
      <c r="D2173">
        <v>1</v>
      </c>
      <c r="E2173">
        <v>2</v>
      </c>
      <c r="G2173">
        <v>1</v>
      </c>
      <c r="H2173">
        <v>1</v>
      </c>
      <c r="I2173">
        <v>1</v>
      </c>
      <c r="J2173">
        <v>89</v>
      </c>
      <c r="K2173">
        <v>2.2999999999999998</v>
      </c>
      <c r="L2173">
        <v>207</v>
      </c>
      <c r="M2173">
        <v>5.35</v>
      </c>
      <c r="N2173">
        <v>91</v>
      </c>
      <c r="O2173" s="1">
        <v>2.351685393258427</v>
      </c>
      <c r="P2173" s="2">
        <v>94.209230978255746</v>
      </c>
      <c r="Q2173" s="1">
        <v>2.4346205758425641</v>
      </c>
      <c r="R2173">
        <v>2</v>
      </c>
      <c r="U2173">
        <v>2</v>
      </c>
      <c r="V2173">
        <v>1</v>
      </c>
      <c r="W2173">
        <v>3</v>
      </c>
      <c r="X2173">
        <v>3</v>
      </c>
      <c r="Y2173">
        <v>3</v>
      </c>
      <c r="Z2173">
        <v>3</v>
      </c>
      <c r="AB2173">
        <v>0</v>
      </c>
      <c r="AC2173">
        <v>0</v>
      </c>
      <c r="AD2173">
        <v>2</v>
      </c>
      <c r="AE2173">
        <v>1</v>
      </c>
      <c r="AG2173" s="1">
        <f t="shared" si="33"/>
        <v>5.1685393258427137E-2</v>
      </c>
    </row>
    <row r="2174" spans="1:33">
      <c r="A2174">
        <v>74845</v>
      </c>
      <c r="B2174">
        <v>2</v>
      </c>
      <c r="C2174">
        <v>31</v>
      </c>
      <c r="D2174">
        <v>3</v>
      </c>
      <c r="E2174">
        <v>2</v>
      </c>
      <c r="G2174">
        <v>1</v>
      </c>
      <c r="H2174">
        <v>5</v>
      </c>
      <c r="I2174">
        <v>1</v>
      </c>
      <c r="J2174">
        <v>63</v>
      </c>
      <c r="K2174">
        <v>1.63</v>
      </c>
      <c r="L2174">
        <v>172</v>
      </c>
      <c r="M2174">
        <v>4.45</v>
      </c>
      <c r="N2174">
        <v>59</v>
      </c>
      <c r="O2174" s="1">
        <v>1.5265079365079364</v>
      </c>
      <c r="P2174" s="2">
        <v>56.975049420260319</v>
      </c>
      <c r="Q2174" s="1">
        <v>1.4741163580162591</v>
      </c>
      <c r="R2174">
        <v>2</v>
      </c>
      <c r="U2174">
        <v>10</v>
      </c>
      <c r="V2174">
        <v>3</v>
      </c>
      <c r="W2174">
        <v>2</v>
      </c>
      <c r="X2174">
        <v>3</v>
      </c>
      <c r="Y2174">
        <v>3</v>
      </c>
      <c r="Z2174">
        <v>2</v>
      </c>
      <c r="AA2174">
        <v>1</v>
      </c>
      <c r="AB2174">
        <v>0</v>
      </c>
      <c r="AC2174">
        <v>4</v>
      </c>
      <c r="AD2174">
        <v>1</v>
      </c>
      <c r="AE2174">
        <v>1</v>
      </c>
      <c r="AF2174">
        <v>2</v>
      </c>
      <c r="AG2174" s="1">
        <f t="shared" si="33"/>
        <v>-0.10349206349206352</v>
      </c>
    </row>
    <row r="2175" spans="1:33">
      <c r="A2175">
        <v>74859</v>
      </c>
      <c r="B2175">
        <v>2</v>
      </c>
      <c r="C2175">
        <v>55</v>
      </c>
      <c r="D2175">
        <v>4</v>
      </c>
      <c r="E2175">
        <v>2</v>
      </c>
      <c r="G2175">
        <v>1</v>
      </c>
      <c r="H2175">
        <v>3</v>
      </c>
      <c r="I2175">
        <v>5</v>
      </c>
      <c r="J2175">
        <v>48</v>
      </c>
      <c r="K2175">
        <v>1.24</v>
      </c>
      <c r="L2175">
        <v>220</v>
      </c>
      <c r="M2175">
        <v>5.69</v>
      </c>
      <c r="N2175">
        <v>43</v>
      </c>
      <c r="O2175" s="1">
        <v>1.1108333333333333</v>
      </c>
      <c r="P2175" s="2">
        <v>60.007665140868831</v>
      </c>
      <c r="Q2175" s="1">
        <v>1.5501980161391113</v>
      </c>
      <c r="R2175">
        <v>2</v>
      </c>
      <c r="S2175">
        <v>2</v>
      </c>
      <c r="U2175">
        <v>6</v>
      </c>
      <c r="V2175">
        <v>1</v>
      </c>
      <c r="W2175">
        <v>1</v>
      </c>
      <c r="AA2175">
        <v>2</v>
      </c>
      <c r="AB2175">
        <v>0</v>
      </c>
      <c r="AC2175">
        <v>3</v>
      </c>
      <c r="AD2175">
        <v>1</v>
      </c>
      <c r="AE2175">
        <v>1</v>
      </c>
      <c r="AF2175">
        <v>2</v>
      </c>
      <c r="AG2175" s="1">
        <f t="shared" si="33"/>
        <v>-0.12916666666666665</v>
      </c>
    </row>
    <row r="2176" spans="1:33">
      <c r="A2176">
        <v>74862</v>
      </c>
      <c r="B2176">
        <v>2</v>
      </c>
      <c r="C2176">
        <v>48</v>
      </c>
      <c r="D2176">
        <v>3</v>
      </c>
      <c r="E2176">
        <v>2</v>
      </c>
      <c r="G2176">
        <v>1</v>
      </c>
      <c r="H2176">
        <v>4</v>
      </c>
      <c r="I2176">
        <v>2</v>
      </c>
      <c r="J2176">
        <v>48</v>
      </c>
      <c r="K2176">
        <v>1.24</v>
      </c>
      <c r="L2176">
        <v>261</v>
      </c>
      <c r="M2176">
        <v>6.75</v>
      </c>
      <c r="N2176">
        <v>42</v>
      </c>
      <c r="O2176" s="1">
        <v>1.085</v>
      </c>
      <c r="P2176" s="2">
        <v>40.445100901746819</v>
      </c>
      <c r="Q2176" s="1">
        <v>1.0448317732951262</v>
      </c>
      <c r="R2176">
        <v>1</v>
      </c>
      <c r="S2176">
        <v>1</v>
      </c>
      <c r="T2176">
        <v>1</v>
      </c>
      <c r="U2176">
        <v>7</v>
      </c>
      <c r="V2176">
        <v>3</v>
      </c>
      <c r="W2176">
        <v>2</v>
      </c>
      <c r="X2176">
        <v>3</v>
      </c>
      <c r="Y2176">
        <v>3</v>
      </c>
      <c r="Z2176">
        <v>3</v>
      </c>
      <c r="AA2176">
        <v>2</v>
      </c>
      <c r="AB2176">
        <v>0</v>
      </c>
      <c r="AC2176">
        <v>0</v>
      </c>
      <c r="AD2176">
        <v>1</v>
      </c>
      <c r="AE2176">
        <v>1</v>
      </c>
      <c r="AF2176">
        <v>2</v>
      </c>
      <c r="AG2176" s="1">
        <f t="shared" si="33"/>
        <v>-0.15500000000000003</v>
      </c>
    </row>
    <row r="2177" spans="1:33">
      <c r="A2177">
        <v>74867</v>
      </c>
      <c r="B2177">
        <v>2</v>
      </c>
      <c r="C2177">
        <v>53</v>
      </c>
      <c r="D2177">
        <v>1</v>
      </c>
      <c r="E2177">
        <v>2</v>
      </c>
      <c r="G2177">
        <v>1</v>
      </c>
      <c r="H2177">
        <v>3</v>
      </c>
      <c r="I2177">
        <v>1</v>
      </c>
      <c r="J2177">
        <v>54</v>
      </c>
      <c r="K2177">
        <v>1.4</v>
      </c>
      <c r="L2177">
        <v>153</v>
      </c>
      <c r="M2177">
        <v>3.96</v>
      </c>
      <c r="N2177">
        <v>54</v>
      </c>
      <c r="O2177" s="1">
        <v>1.4</v>
      </c>
      <c r="P2177" s="2">
        <v>60.875740717015539</v>
      </c>
      <c r="Q2177" s="1">
        <v>1.5782599445152174</v>
      </c>
      <c r="R2177">
        <v>2</v>
      </c>
      <c r="S2177">
        <v>2</v>
      </c>
      <c r="U2177">
        <v>14</v>
      </c>
      <c r="V2177">
        <v>1</v>
      </c>
      <c r="W2177">
        <v>2</v>
      </c>
      <c r="X2177">
        <v>3</v>
      </c>
      <c r="Y2177">
        <v>2</v>
      </c>
      <c r="Z2177">
        <v>2</v>
      </c>
      <c r="AA2177">
        <v>1</v>
      </c>
      <c r="AB2177">
        <v>0</v>
      </c>
      <c r="AC2177">
        <v>0</v>
      </c>
      <c r="AD2177">
        <v>1</v>
      </c>
      <c r="AE2177">
        <v>1</v>
      </c>
      <c r="AF2177">
        <v>2</v>
      </c>
      <c r="AG2177" s="1">
        <f t="shared" si="33"/>
        <v>0</v>
      </c>
    </row>
    <row r="2178" spans="1:33">
      <c r="A2178">
        <v>74869</v>
      </c>
      <c r="B2178">
        <v>2</v>
      </c>
      <c r="C2178">
        <v>66</v>
      </c>
      <c r="D2178">
        <v>4</v>
      </c>
      <c r="E2178">
        <v>2</v>
      </c>
      <c r="G2178">
        <v>1</v>
      </c>
      <c r="H2178">
        <v>5</v>
      </c>
      <c r="I2178">
        <v>3</v>
      </c>
      <c r="J2178">
        <v>50</v>
      </c>
      <c r="K2178">
        <v>1.29</v>
      </c>
      <c r="L2178">
        <v>152</v>
      </c>
      <c r="M2178">
        <v>3.93</v>
      </c>
      <c r="N2178">
        <v>57</v>
      </c>
      <c r="O2178" s="1">
        <v>1.4706000000000001</v>
      </c>
      <c r="P2178" s="2">
        <v>53.541712641449131</v>
      </c>
      <c r="Q2178" s="1">
        <v>1.3813761861493876</v>
      </c>
      <c r="R2178">
        <v>2</v>
      </c>
      <c r="S2178">
        <v>2</v>
      </c>
      <c r="U2178">
        <v>6</v>
      </c>
      <c r="V2178">
        <v>3</v>
      </c>
      <c r="W2178">
        <v>3</v>
      </c>
      <c r="X2178">
        <v>1</v>
      </c>
      <c r="Y2178">
        <v>2</v>
      </c>
      <c r="Z2178">
        <v>2</v>
      </c>
      <c r="AB2178">
        <v>0</v>
      </c>
      <c r="AC2178">
        <v>0</v>
      </c>
      <c r="AD2178">
        <v>2</v>
      </c>
      <c r="AE2178">
        <v>1</v>
      </c>
      <c r="AF2178">
        <v>2</v>
      </c>
      <c r="AG2178" s="1">
        <f t="shared" si="33"/>
        <v>0.18060000000000009</v>
      </c>
    </row>
    <row r="2179" spans="1:33">
      <c r="A2179">
        <v>74878</v>
      </c>
      <c r="B2179">
        <v>2</v>
      </c>
      <c r="C2179">
        <v>69</v>
      </c>
      <c r="D2179">
        <v>2</v>
      </c>
      <c r="E2179">
        <v>2</v>
      </c>
      <c r="G2179">
        <v>2</v>
      </c>
      <c r="H2179">
        <v>5</v>
      </c>
      <c r="I2179">
        <v>1</v>
      </c>
      <c r="J2179">
        <v>64</v>
      </c>
      <c r="K2179">
        <v>1.66</v>
      </c>
      <c r="L2179">
        <v>200</v>
      </c>
      <c r="M2179">
        <v>5.17</v>
      </c>
      <c r="N2179">
        <v>71</v>
      </c>
      <c r="O2179" s="1">
        <v>1.8415625</v>
      </c>
      <c r="P2179" s="2">
        <v>61.79517940393535</v>
      </c>
      <c r="Q2179" s="1">
        <v>1.602812465789573</v>
      </c>
      <c r="R2179">
        <v>1</v>
      </c>
      <c r="S2179">
        <v>2</v>
      </c>
      <c r="U2179">
        <v>14</v>
      </c>
      <c r="V2179">
        <v>2</v>
      </c>
      <c r="W2179">
        <v>2</v>
      </c>
      <c r="AB2179">
        <v>0</v>
      </c>
      <c r="AC2179">
        <v>0</v>
      </c>
      <c r="AD2179">
        <v>1</v>
      </c>
      <c r="AE2179">
        <v>1</v>
      </c>
      <c r="AF2179">
        <v>2</v>
      </c>
      <c r="AG2179" s="1">
        <f t="shared" ref="AG2179:AG2242" si="34">O:O-K:K</f>
        <v>0.18156250000000007</v>
      </c>
    </row>
    <row r="2180" spans="1:33">
      <c r="A2180">
        <v>74879</v>
      </c>
      <c r="B2180">
        <v>2</v>
      </c>
      <c r="C2180">
        <v>43</v>
      </c>
      <c r="D2180">
        <v>6</v>
      </c>
      <c r="E2180">
        <v>2</v>
      </c>
      <c r="G2180">
        <v>2</v>
      </c>
      <c r="H2180">
        <v>5</v>
      </c>
      <c r="I2180">
        <v>1</v>
      </c>
      <c r="J2180">
        <v>44</v>
      </c>
      <c r="K2180">
        <v>1.1399999999999999</v>
      </c>
      <c r="L2180">
        <v>190</v>
      </c>
      <c r="M2180">
        <v>4.91</v>
      </c>
      <c r="N2180">
        <v>49</v>
      </c>
      <c r="O2180" s="1">
        <v>1.2695454545454543</v>
      </c>
      <c r="P2180" s="2">
        <v>52.416125109490025</v>
      </c>
      <c r="Q2180" s="1">
        <v>1.3580541505640598</v>
      </c>
      <c r="R2180">
        <v>1</v>
      </c>
      <c r="S2180">
        <v>2</v>
      </c>
      <c r="U2180">
        <v>15</v>
      </c>
      <c r="V2180">
        <v>4</v>
      </c>
      <c r="W2180">
        <v>3</v>
      </c>
      <c r="X2180">
        <v>3</v>
      </c>
      <c r="Y2180">
        <v>3</v>
      </c>
      <c r="Z2180">
        <v>3</v>
      </c>
      <c r="AA2180">
        <v>2</v>
      </c>
      <c r="AB2180">
        <v>0</v>
      </c>
      <c r="AC2180">
        <v>0</v>
      </c>
      <c r="AD2180">
        <v>1</v>
      </c>
      <c r="AE2180">
        <v>1</v>
      </c>
      <c r="AF2180">
        <v>2</v>
      </c>
      <c r="AG2180" s="1">
        <f t="shared" si="34"/>
        <v>0.12954545454545441</v>
      </c>
    </row>
    <row r="2181" spans="1:33">
      <c r="A2181">
        <v>74883</v>
      </c>
      <c r="B2181">
        <v>2</v>
      </c>
      <c r="C2181">
        <v>24</v>
      </c>
      <c r="D2181">
        <v>1</v>
      </c>
      <c r="E2181">
        <v>2</v>
      </c>
      <c r="G2181">
        <v>1</v>
      </c>
      <c r="H2181">
        <v>4</v>
      </c>
      <c r="I2181">
        <v>5</v>
      </c>
      <c r="J2181">
        <v>42</v>
      </c>
      <c r="K2181">
        <v>1.0900000000000001</v>
      </c>
      <c r="L2181">
        <v>181</v>
      </c>
      <c r="M2181">
        <v>4.68</v>
      </c>
      <c r="N2181">
        <v>40</v>
      </c>
      <c r="O2181" s="1">
        <v>1.0380952380952382</v>
      </c>
      <c r="P2181" s="2">
        <v>31.76072873569807</v>
      </c>
      <c r="Q2181" s="1">
        <v>0.82426653147406892</v>
      </c>
      <c r="R2181">
        <v>1</v>
      </c>
      <c r="U2181">
        <v>14</v>
      </c>
      <c r="V2181">
        <v>3</v>
      </c>
      <c r="W2181">
        <v>3</v>
      </c>
      <c r="X2181">
        <v>3</v>
      </c>
      <c r="Y2181">
        <v>2</v>
      </c>
      <c r="Z2181">
        <v>2</v>
      </c>
      <c r="AA2181">
        <v>0</v>
      </c>
      <c r="AB2181">
        <v>15</v>
      </c>
      <c r="AC2181">
        <v>1</v>
      </c>
      <c r="AD2181">
        <v>1</v>
      </c>
      <c r="AE2181">
        <v>2</v>
      </c>
      <c r="AG2181" s="1">
        <f t="shared" si="34"/>
        <v>-5.1904761904761898E-2</v>
      </c>
    </row>
    <row r="2182" spans="1:33">
      <c r="A2182">
        <v>74885</v>
      </c>
      <c r="B2182">
        <v>2</v>
      </c>
      <c r="C2182">
        <v>57</v>
      </c>
      <c r="D2182">
        <v>1</v>
      </c>
      <c r="E2182">
        <v>2</v>
      </c>
      <c r="G2182">
        <v>1</v>
      </c>
      <c r="H2182">
        <v>4</v>
      </c>
      <c r="I2182">
        <v>1</v>
      </c>
      <c r="J2182">
        <v>63</v>
      </c>
      <c r="K2182">
        <v>1.63</v>
      </c>
      <c r="L2182">
        <v>232</v>
      </c>
      <c r="M2182">
        <v>6</v>
      </c>
      <c r="N2182">
        <v>57</v>
      </c>
      <c r="O2182" s="1">
        <v>1.4747619047619047</v>
      </c>
      <c r="P2182" s="2">
        <v>70.508522419583713</v>
      </c>
      <c r="Q2182" s="1">
        <v>1.8242681197447848</v>
      </c>
      <c r="R2182">
        <v>1</v>
      </c>
      <c r="S2182">
        <v>2</v>
      </c>
      <c r="U2182">
        <v>3</v>
      </c>
      <c r="V2182">
        <v>4</v>
      </c>
      <c r="W2182">
        <v>2</v>
      </c>
      <c r="X2182">
        <v>3</v>
      </c>
      <c r="Y2182">
        <v>3</v>
      </c>
      <c r="Z2182">
        <v>3</v>
      </c>
      <c r="AA2182">
        <v>1</v>
      </c>
      <c r="AB2182">
        <v>0</v>
      </c>
      <c r="AC2182">
        <v>4</v>
      </c>
      <c r="AD2182">
        <v>1</v>
      </c>
      <c r="AE2182">
        <v>1</v>
      </c>
      <c r="AF2182">
        <v>2</v>
      </c>
      <c r="AG2182" s="1">
        <f t="shared" si="34"/>
        <v>-0.15523809523809518</v>
      </c>
    </row>
    <row r="2183" spans="1:33">
      <c r="A2183">
        <v>74891</v>
      </c>
      <c r="B2183">
        <v>2</v>
      </c>
      <c r="C2183">
        <v>22</v>
      </c>
      <c r="D2183">
        <v>4</v>
      </c>
      <c r="E2183">
        <v>2</v>
      </c>
      <c r="G2183">
        <v>1</v>
      </c>
      <c r="H2183">
        <v>4</v>
      </c>
      <c r="I2183">
        <v>1</v>
      </c>
      <c r="J2183">
        <v>45</v>
      </c>
      <c r="K2183">
        <v>1.1599999999999999</v>
      </c>
      <c r="L2183">
        <v>160</v>
      </c>
      <c r="M2183">
        <v>4.1399999999999997</v>
      </c>
      <c r="N2183">
        <v>40</v>
      </c>
      <c r="O2183" s="1">
        <v>1.0311111111111111</v>
      </c>
      <c r="P2183" s="2">
        <v>50.584777464828406</v>
      </c>
      <c r="Q2183" s="1">
        <v>1.3039631524266877</v>
      </c>
      <c r="R2183">
        <v>2</v>
      </c>
      <c r="U2183">
        <v>10</v>
      </c>
      <c r="V2183">
        <v>4</v>
      </c>
      <c r="W2183">
        <v>2</v>
      </c>
      <c r="X2183">
        <v>3</v>
      </c>
      <c r="Y2183">
        <v>2</v>
      </c>
      <c r="Z2183">
        <v>2</v>
      </c>
      <c r="AA2183">
        <v>3</v>
      </c>
      <c r="AB2183">
        <v>0</v>
      </c>
      <c r="AC2183">
        <v>0</v>
      </c>
      <c r="AD2183">
        <v>1</v>
      </c>
      <c r="AE2183">
        <v>1</v>
      </c>
      <c r="AF2183">
        <v>2</v>
      </c>
      <c r="AG2183" s="1">
        <f t="shared" si="34"/>
        <v>-0.12888888888888883</v>
      </c>
    </row>
    <row r="2184" spans="1:33">
      <c r="A2184">
        <v>74893</v>
      </c>
      <c r="B2184">
        <v>2</v>
      </c>
      <c r="C2184">
        <v>70</v>
      </c>
      <c r="D2184">
        <v>3</v>
      </c>
      <c r="E2184">
        <v>2</v>
      </c>
      <c r="G2184">
        <v>1</v>
      </c>
      <c r="H2184">
        <v>5</v>
      </c>
      <c r="I2184">
        <v>1</v>
      </c>
      <c r="J2184">
        <v>68</v>
      </c>
      <c r="K2184">
        <v>1.76</v>
      </c>
      <c r="L2184">
        <v>278</v>
      </c>
      <c r="M2184">
        <v>7.19</v>
      </c>
      <c r="N2184">
        <v>65</v>
      </c>
      <c r="O2184" s="1">
        <v>1.6823529411764706</v>
      </c>
      <c r="P2184" s="2">
        <v>61.924429200993089</v>
      </c>
      <c r="Q2184" s="1">
        <v>1.6027499322609975</v>
      </c>
      <c r="R2184">
        <v>2</v>
      </c>
      <c r="S2184">
        <v>2</v>
      </c>
      <c r="U2184">
        <v>15</v>
      </c>
      <c r="V2184">
        <v>2</v>
      </c>
      <c r="W2184">
        <v>0</v>
      </c>
      <c r="AB2184">
        <v>0</v>
      </c>
      <c r="AC2184">
        <v>0</v>
      </c>
      <c r="AD2184">
        <v>1</v>
      </c>
      <c r="AE2184">
        <v>1</v>
      </c>
      <c r="AF2184">
        <v>2</v>
      </c>
      <c r="AG2184" s="1">
        <f t="shared" si="34"/>
        <v>-7.7647058823529402E-2</v>
      </c>
    </row>
    <row r="2185" spans="1:33">
      <c r="A2185">
        <v>74897</v>
      </c>
      <c r="B2185">
        <v>2</v>
      </c>
      <c r="C2185">
        <v>46</v>
      </c>
      <c r="D2185">
        <v>1</v>
      </c>
      <c r="E2185">
        <v>2</v>
      </c>
      <c r="G2185">
        <v>2</v>
      </c>
      <c r="H2185">
        <v>3</v>
      </c>
      <c r="I2185">
        <v>1</v>
      </c>
      <c r="J2185">
        <v>53</v>
      </c>
      <c r="K2185">
        <v>1.37</v>
      </c>
      <c r="L2185">
        <v>263</v>
      </c>
      <c r="M2185">
        <v>6.8</v>
      </c>
      <c r="N2185">
        <v>49</v>
      </c>
      <c r="O2185" s="1">
        <v>1.2666037735849058</v>
      </c>
      <c r="P2185" s="2">
        <v>58.08807079152195</v>
      </c>
      <c r="Q2185" s="1">
        <v>1.501521829894058</v>
      </c>
      <c r="R2185">
        <v>1</v>
      </c>
      <c r="S2185">
        <v>2</v>
      </c>
      <c r="U2185">
        <v>5</v>
      </c>
      <c r="V2185">
        <v>4</v>
      </c>
      <c r="W2185">
        <v>3</v>
      </c>
      <c r="X2185">
        <v>3</v>
      </c>
      <c r="Y2185">
        <v>3</v>
      </c>
      <c r="Z2185">
        <v>3</v>
      </c>
      <c r="AB2185">
        <v>4</v>
      </c>
      <c r="AC2185">
        <v>0</v>
      </c>
      <c r="AD2185">
        <v>1</v>
      </c>
      <c r="AE2185">
        <v>2</v>
      </c>
      <c r="AG2185" s="1">
        <f t="shared" si="34"/>
        <v>-0.10339622641509427</v>
      </c>
    </row>
    <row r="2186" spans="1:33">
      <c r="A2186">
        <v>74900</v>
      </c>
      <c r="B2186">
        <v>2</v>
      </c>
      <c r="C2186">
        <v>69</v>
      </c>
      <c r="D2186">
        <v>3</v>
      </c>
      <c r="E2186">
        <v>2</v>
      </c>
      <c r="G2186">
        <v>1</v>
      </c>
      <c r="H2186">
        <v>4</v>
      </c>
      <c r="I2186">
        <v>2</v>
      </c>
      <c r="J2186">
        <v>28</v>
      </c>
      <c r="K2186">
        <v>0.72</v>
      </c>
      <c r="L2186">
        <v>114</v>
      </c>
      <c r="M2186">
        <v>2.95</v>
      </c>
      <c r="N2186">
        <v>30</v>
      </c>
      <c r="O2186" s="1">
        <v>0.77142857142857135</v>
      </c>
      <c r="P2186" s="2">
        <v>24.204586762076776</v>
      </c>
      <c r="Q2186" s="1">
        <v>0.62240365959625987</v>
      </c>
      <c r="R2186">
        <v>2</v>
      </c>
      <c r="S2186">
        <v>2</v>
      </c>
      <c r="U2186">
        <v>6</v>
      </c>
      <c r="V2186">
        <v>1</v>
      </c>
      <c r="W2186">
        <v>3</v>
      </c>
      <c r="X2186">
        <v>3</v>
      </c>
      <c r="Y2186">
        <v>3</v>
      </c>
      <c r="Z2186">
        <v>3</v>
      </c>
      <c r="AB2186">
        <v>0</v>
      </c>
      <c r="AC2186">
        <v>0</v>
      </c>
      <c r="AD2186">
        <v>2</v>
      </c>
      <c r="AE2186">
        <v>1</v>
      </c>
      <c r="AF2186">
        <v>2</v>
      </c>
      <c r="AG2186" s="1">
        <f t="shared" si="34"/>
        <v>5.1428571428571379E-2</v>
      </c>
    </row>
    <row r="2187" spans="1:33">
      <c r="A2187">
        <v>74902</v>
      </c>
      <c r="B2187">
        <v>2</v>
      </c>
      <c r="C2187">
        <v>22</v>
      </c>
      <c r="D2187">
        <v>3</v>
      </c>
      <c r="E2187">
        <v>2</v>
      </c>
      <c r="G2187">
        <v>1</v>
      </c>
      <c r="H2187">
        <v>4</v>
      </c>
      <c r="I2187">
        <v>5</v>
      </c>
      <c r="J2187">
        <v>53</v>
      </c>
      <c r="K2187">
        <v>1.37</v>
      </c>
      <c r="L2187">
        <v>135</v>
      </c>
      <c r="M2187">
        <v>3.49</v>
      </c>
      <c r="N2187">
        <v>48</v>
      </c>
      <c r="O2187" s="1">
        <v>1.2407547169811322</v>
      </c>
      <c r="P2187" s="2">
        <v>43.751817113581595</v>
      </c>
      <c r="Q2187" s="1">
        <v>1.1309431970869206</v>
      </c>
      <c r="R2187">
        <v>2</v>
      </c>
      <c r="U2187">
        <v>8</v>
      </c>
      <c r="V2187">
        <v>3</v>
      </c>
      <c r="W2187">
        <v>0</v>
      </c>
      <c r="X2187">
        <v>3</v>
      </c>
      <c r="Y2187">
        <v>1</v>
      </c>
      <c r="Z2187">
        <v>0</v>
      </c>
      <c r="AA2187">
        <v>3</v>
      </c>
      <c r="AB2187">
        <v>1</v>
      </c>
      <c r="AC2187">
        <v>0</v>
      </c>
      <c r="AD2187">
        <v>1</v>
      </c>
      <c r="AE2187">
        <v>1</v>
      </c>
      <c r="AF2187">
        <v>2</v>
      </c>
      <c r="AG2187" s="1">
        <f t="shared" si="34"/>
        <v>-0.12924528301886795</v>
      </c>
    </row>
    <row r="2188" spans="1:33">
      <c r="A2188">
        <v>74904</v>
      </c>
      <c r="B2188">
        <v>2</v>
      </c>
      <c r="C2188">
        <v>48</v>
      </c>
      <c r="D2188">
        <v>3</v>
      </c>
      <c r="E2188">
        <v>2</v>
      </c>
      <c r="G2188">
        <v>1</v>
      </c>
      <c r="H2188">
        <v>3</v>
      </c>
      <c r="I2188">
        <v>1</v>
      </c>
      <c r="J2188">
        <v>46</v>
      </c>
      <c r="K2188">
        <v>1.19</v>
      </c>
      <c r="L2188">
        <v>178</v>
      </c>
      <c r="M2188">
        <v>4.5999999999999996</v>
      </c>
      <c r="N2188">
        <v>47</v>
      </c>
      <c r="O2188" s="1">
        <v>1.2158695652173912</v>
      </c>
      <c r="P2188" s="2">
        <v>41.538877713414472</v>
      </c>
      <c r="Q2188" s="1">
        <v>1.0745927060644178</v>
      </c>
      <c r="R2188">
        <v>1</v>
      </c>
      <c r="S2188">
        <v>2</v>
      </c>
      <c r="U2188">
        <v>4</v>
      </c>
      <c r="V2188">
        <v>3</v>
      </c>
      <c r="W2188">
        <v>2</v>
      </c>
      <c r="AA2188">
        <v>1</v>
      </c>
      <c r="AB2188">
        <v>3</v>
      </c>
      <c r="AC2188">
        <v>4</v>
      </c>
      <c r="AD2188">
        <v>1</v>
      </c>
      <c r="AE2188">
        <v>2</v>
      </c>
      <c r="AG2188" s="1">
        <f t="shared" si="34"/>
        <v>2.5869565217391255E-2</v>
      </c>
    </row>
    <row r="2189" spans="1:33">
      <c r="A2189">
        <v>74907</v>
      </c>
      <c r="B2189">
        <v>2</v>
      </c>
      <c r="C2189">
        <v>48</v>
      </c>
      <c r="D2189">
        <v>3</v>
      </c>
      <c r="E2189">
        <v>2</v>
      </c>
      <c r="G2189">
        <v>1</v>
      </c>
      <c r="H2189">
        <v>5</v>
      </c>
      <c r="I2189">
        <v>1</v>
      </c>
      <c r="J2189">
        <v>65</v>
      </c>
      <c r="K2189">
        <v>1.68</v>
      </c>
      <c r="L2189">
        <v>212</v>
      </c>
      <c r="M2189">
        <v>5.48</v>
      </c>
      <c r="N2189">
        <v>59</v>
      </c>
      <c r="O2189" s="1">
        <v>1.5249230769230768</v>
      </c>
      <c r="P2189" s="2">
        <v>71.20912408390376</v>
      </c>
      <c r="Q2189" s="1">
        <v>1.8404819763224356</v>
      </c>
      <c r="R2189">
        <v>2</v>
      </c>
      <c r="S2189">
        <v>2</v>
      </c>
      <c r="U2189">
        <v>6</v>
      </c>
      <c r="V2189">
        <v>3</v>
      </c>
      <c r="W2189">
        <v>2</v>
      </c>
      <c r="X2189">
        <v>3</v>
      </c>
      <c r="Y2189">
        <v>2</v>
      </c>
      <c r="Z2189">
        <v>2</v>
      </c>
      <c r="AA2189">
        <v>1</v>
      </c>
      <c r="AB2189">
        <v>0</v>
      </c>
      <c r="AC2189">
        <v>0</v>
      </c>
      <c r="AD2189">
        <v>1</v>
      </c>
      <c r="AE2189">
        <v>1</v>
      </c>
      <c r="AF2189">
        <v>2</v>
      </c>
      <c r="AG2189" s="1">
        <f t="shared" si="34"/>
        <v>-0.15507692307692311</v>
      </c>
    </row>
    <row r="2190" spans="1:33">
      <c r="A2190">
        <v>74916</v>
      </c>
      <c r="B2190">
        <v>2</v>
      </c>
      <c r="C2190">
        <v>50</v>
      </c>
      <c r="D2190">
        <v>3</v>
      </c>
      <c r="E2190">
        <v>2</v>
      </c>
      <c r="G2190">
        <v>1</v>
      </c>
      <c r="H2190">
        <v>4</v>
      </c>
      <c r="I2190">
        <v>5</v>
      </c>
      <c r="J2190">
        <v>55</v>
      </c>
      <c r="K2190">
        <v>1.42</v>
      </c>
      <c r="L2190">
        <v>200</v>
      </c>
      <c r="M2190">
        <v>5.17</v>
      </c>
      <c r="N2190">
        <v>63</v>
      </c>
      <c r="O2190" s="1">
        <v>1.6265454545454545</v>
      </c>
      <c r="P2190" s="2">
        <v>46.71343238663259</v>
      </c>
      <c r="Q2190" s="1">
        <v>1.2060558907094232</v>
      </c>
      <c r="R2190">
        <v>2</v>
      </c>
      <c r="S2190">
        <v>2</v>
      </c>
      <c r="U2190">
        <v>3</v>
      </c>
      <c r="V2190">
        <v>3</v>
      </c>
      <c r="W2190">
        <v>2</v>
      </c>
      <c r="X2190">
        <v>3</v>
      </c>
      <c r="Y2190">
        <v>3</v>
      </c>
      <c r="Z2190">
        <v>3</v>
      </c>
      <c r="AA2190">
        <v>0</v>
      </c>
      <c r="AB2190">
        <v>2</v>
      </c>
      <c r="AC2190">
        <v>0</v>
      </c>
      <c r="AD2190">
        <v>2</v>
      </c>
      <c r="AE2190">
        <v>2</v>
      </c>
      <c r="AG2190" s="1">
        <f t="shared" si="34"/>
        <v>0.20654545454545459</v>
      </c>
    </row>
    <row r="2191" spans="1:33">
      <c r="A2191">
        <v>74918</v>
      </c>
      <c r="B2191">
        <v>2</v>
      </c>
      <c r="C2191">
        <v>49</v>
      </c>
      <c r="D2191">
        <v>1</v>
      </c>
      <c r="E2191">
        <v>2</v>
      </c>
      <c r="G2191">
        <v>2</v>
      </c>
      <c r="H2191">
        <v>4</v>
      </c>
      <c r="I2191">
        <v>1</v>
      </c>
      <c r="J2191">
        <v>65</v>
      </c>
      <c r="K2191">
        <v>1.68</v>
      </c>
      <c r="L2191">
        <v>188</v>
      </c>
      <c r="M2191">
        <v>4.8600000000000003</v>
      </c>
      <c r="N2191">
        <v>59</v>
      </c>
      <c r="O2191" s="1">
        <v>1.5249230769230768</v>
      </c>
      <c r="P2191" s="2">
        <v>62.203311264493657</v>
      </c>
      <c r="Q2191" s="1">
        <v>1.6077163526822975</v>
      </c>
      <c r="R2191">
        <v>1</v>
      </c>
      <c r="S2191">
        <v>1</v>
      </c>
      <c r="T2191">
        <v>2</v>
      </c>
      <c r="U2191">
        <v>7</v>
      </c>
      <c r="V2191">
        <v>3</v>
      </c>
      <c r="W2191">
        <v>0</v>
      </c>
      <c r="X2191">
        <v>9</v>
      </c>
      <c r="Y2191">
        <v>9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2</v>
      </c>
      <c r="AG2191" s="1">
        <f t="shared" si="34"/>
        <v>-0.15507692307692311</v>
      </c>
    </row>
    <row r="2192" spans="1:33">
      <c r="A2192">
        <v>74919</v>
      </c>
      <c r="B2192">
        <v>2</v>
      </c>
      <c r="C2192">
        <v>66</v>
      </c>
      <c r="D2192">
        <v>3</v>
      </c>
      <c r="E2192">
        <v>2</v>
      </c>
      <c r="G2192">
        <v>1</v>
      </c>
      <c r="H2192">
        <v>4</v>
      </c>
      <c r="I2192">
        <v>3</v>
      </c>
      <c r="J2192">
        <v>72</v>
      </c>
      <c r="K2192">
        <v>1.86</v>
      </c>
      <c r="L2192">
        <v>232</v>
      </c>
      <c r="M2192">
        <v>6</v>
      </c>
      <c r="N2192">
        <v>72</v>
      </c>
      <c r="O2192" s="1">
        <v>1.8600000000000003</v>
      </c>
      <c r="P2192" s="2">
        <v>77.035778211221597</v>
      </c>
      <c r="Q2192" s="1">
        <v>1.9900909371232247</v>
      </c>
      <c r="R2192">
        <v>2</v>
      </c>
      <c r="S2192">
        <v>2</v>
      </c>
      <c r="U2192">
        <v>8</v>
      </c>
      <c r="V2192">
        <v>2</v>
      </c>
      <c r="W2192">
        <v>0</v>
      </c>
      <c r="X2192">
        <v>3</v>
      </c>
      <c r="Y2192">
        <v>1</v>
      </c>
      <c r="Z2192">
        <v>1</v>
      </c>
      <c r="AA2192">
        <v>0</v>
      </c>
      <c r="AB2192">
        <v>0</v>
      </c>
      <c r="AC2192">
        <v>3</v>
      </c>
      <c r="AD2192">
        <v>1</v>
      </c>
      <c r="AE2192">
        <v>1</v>
      </c>
      <c r="AF2192">
        <v>2</v>
      </c>
      <c r="AG2192" s="1">
        <f t="shared" si="34"/>
        <v>0</v>
      </c>
    </row>
    <row r="2193" spans="1:33">
      <c r="A2193">
        <v>74929</v>
      </c>
      <c r="B2193">
        <v>2</v>
      </c>
      <c r="C2193">
        <v>66</v>
      </c>
      <c r="D2193">
        <v>6</v>
      </c>
      <c r="E2193">
        <v>2</v>
      </c>
      <c r="G2193">
        <v>1</v>
      </c>
      <c r="H2193">
        <v>4</v>
      </c>
      <c r="I2193">
        <v>1</v>
      </c>
      <c r="J2193">
        <v>65</v>
      </c>
      <c r="K2193">
        <v>1.68</v>
      </c>
      <c r="L2193">
        <v>180</v>
      </c>
      <c r="M2193">
        <v>4.6500000000000004</v>
      </c>
      <c r="N2193">
        <v>73</v>
      </c>
      <c r="O2193" s="1">
        <v>1.8867692307692308</v>
      </c>
      <c r="P2193" s="2">
        <v>66.258542610181451</v>
      </c>
      <c r="Q2193" s="1">
        <v>1.7125284859246896</v>
      </c>
      <c r="R2193">
        <v>2</v>
      </c>
      <c r="S2193">
        <v>2</v>
      </c>
      <c r="U2193">
        <v>8</v>
      </c>
      <c r="V2193">
        <v>3</v>
      </c>
      <c r="W2193">
        <v>2</v>
      </c>
      <c r="X2193">
        <v>3</v>
      </c>
      <c r="Y2193">
        <v>3</v>
      </c>
      <c r="Z2193">
        <v>2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2</v>
      </c>
      <c r="AG2193" s="1">
        <f t="shared" si="34"/>
        <v>0.20676923076923082</v>
      </c>
    </row>
    <row r="2194" spans="1:33">
      <c r="A2194">
        <v>74933</v>
      </c>
      <c r="B2194">
        <v>2</v>
      </c>
      <c r="C2194">
        <v>57</v>
      </c>
      <c r="D2194">
        <v>4</v>
      </c>
      <c r="E2194">
        <v>1</v>
      </c>
      <c r="F2194">
        <v>2</v>
      </c>
      <c r="G2194">
        <v>1</v>
      </c>
      <c r="H2194">
        <v>3</v>
      </c>
      <c r="I2194">
        <v>1</v>
      </c>
      <c r="J2194">
        <v>33</v>
      </c>
      <c r="K2194">
        <v>0.85</v>
      </c>
      <c r="L2194">
        <v>125</v>
      </c>
      <c r="M2194">
        <v>3.23</v>
      </c>
      <c r="N2194">
        <v>34</v>
      </c>
      <c r="O2194" s="1">
        <v>0.87575757575757573</v>
      </c>
      <c r="P2194" s="2">
        <v>31.347718991407433</v>
      </c>
      <c r="Q2194" s="1">
        <v>0.80744124674837325</v>
      </c>
      <c r="R2194">
        <v>2</v>
      </c>
      <c r="S2194">
        <v>2</v>
      </c>
      <c r="U2194">
        <v>10</v>
      </c>
      <c r="V2194">
        <v>3</v>
      </c>
      <c r="W2194">
        <v>2</v>
      </c>
      <c r="X2194">
        <v>3</v>
      </c>
      <c r="Y2194">
        <v>2</v>
      </c>
      <c r="Z2194">
        <v>2</v>
      </c>
      <c r="AB2194">
        <v>1</v>
      </c>
      <c r="AC2194">
        <v>2</v>
      </c>
      <c r="AD2194">
        <v>1</v>
      </c>
      <c r="AE2194">
        <v>1</v>
      </c>
      <c r="AF2194">
        <v>2</v>
      </c>
      <c r="AG2194" s="1">
        <f t="shared" si="34"/>
        <v>2.5757575757575757E-2</v>
      </c>
    </row>
    <row r="2195" spans="1:33">
      <c r="A2195">
        <v>74938</v>
      </c>
      <c r="B2195">
        <v>2</v>
      </c>
      <c r="C2195">
        <v>52</v>
      </c>
      <c r="D2195">
        <v>1</v>
      </c>
      <c r="E2195">
        <v>2</v>
      </c>
      <c r="G2195">
        <v>1</v>
      </c>
      <c r="H2195">
        <v>4</v>
      </c>
      <c r="I2195">
        <v>1</v>
      </c>
      <c r="J2195">
        <v>71</v>
      </c>
      <c r="K2195">
        <v>1.84</v>
      </c>
      <c r="L2195">
        <v>202</v>
      </c>
      <c r="M2195">
        <v>5.22</v>
      </c>
      <c r="N2195">
        <v>74</v>
      </c>
      <c r="O2195" s="1">
        <v>1.9177464788732395</v>
      </c>
      <c r="P2195" s="2">
        <v>67.733534505315433</v>
      </c>
      <c r="Q2195" s="1">
        <v>1.7553479364757802</v>
      </c>
      <c r="R2195">
        <v>1</v>
      </c>
      <c r="S2195">
        <v>2</v>
      </c>
      <c r="U2195">
        <v>15</v>
      </c>
      <c r="V2195">
        <v>2</v>
      </c>
      <c r="W2195">
        <v>3</v>
      </c>
      <c r="X2195">
        <v>3</v>
      </c>
      <c r="Y2195">
        <v>3</v>
      </c>
      <c r="Z2195">
        <v>3</v>
      </c>
      <c r="AA2195">
        <v>0</v>
      </c>
      <c r="AB2195">
        <v>0</v>
      </c>
      <c r="AC2195">
        <v>0</v>
      </c>
      <c r="AD2195">
        <v>1</v>
      </c>
      <c r="AE2195">
        <v>1</v>
      </c>
      <c r="AF2195">
        <v>2</v>
      </c>
      <c r="AG2195" s="1">
        <f t="shared" si="34"/>
        <v>7.7746478873239377E-2</v>
      </c>
    </row>
    <row r="2196" spans="1:33">
      <c r="A2196">
        <v>74941</v>
      </c>
      <c r="B2196">
        <v>2</v>
      </c>
      <c r="C2196">
        <v>59</v>
      </c>
      <c r="D2196">
        <v>4</v>
      </c>
      <c r="E2196">
        <v>2</v>
      </c>
      <c r="G2196">
        <v>1</v>
      </c>
      <c r="H2196">
        <v>3</v>
      </c>
      <c r="I2196">
        <v>5</v>
      </c>
      <c r="J2196">
        <v>77</v>
      </c>
      <c r="K2196">
        <v>1.99</v>
      </c>
      <c r="L2196">
        <v>219</v>
      </c>
      <c r="M2196">
        <v>5.66</v>
      </c>
      <c r="N2196">
        <v>75</v>
      </c>
      <c r="O2196" s="1">
        <v>1.9383116883116882</v>
      </c>
      <c r="P2196" s="2">
        <v>71.598804753140115</v>
      </c>
      <c r="Q2196" s="1">
        <v>1.8504106682954393</v>
      </c>
      <c r="R2196">
        <v>1</v>
      </c>
      <c r="S2196">
        <v>2</v>
      </c>
      <c r="U2196">
        <v>6</v>
      </c>
      <c r="V2196">
        <v>3</v>
      </c>
      <c r="W2196">
        <v>1</v>
      </c>
      <c r="AA2196">
        <v>2</v>
      </c>
      <c r="AB2196">
        <v>0</v>
      </c>
      <c r="AC2196">
        <v>0</v>
      </c>
      <c r="AD2196">
        <v>1</v>
      </c>
      <c r="AE2196">
        <v>1</v>
      </c>
      <c r="AF2196">
        <v>2</v>
      </c>
      <c r="AG2196" s="1">
        <f t="shared" si="34"/>
        <v>-5.1688311688311783E-2</v>
      </c>
    </row>
    <row r="2197" spans="1:33">
      <c r="A2197">
        <v>74942</v>
      </c>
      <c r="B2197">
        <v>2</v>
      </c>
      <c r="C2197">
        <v>44</v>
      </c>
      <c r="D2197">
        <v>3</v>
      </c>
      <c r="E2197">
        <v>2</v>
      </c>
      <c r="G2197">
        <v>1</v>
      </c>
      <c r="H2197">
        <v>5</v>
      </c>
      <c r="I2197">
        <v>1</v>
      </c>
      <c r="J2197">
        <v>55</v>
      </c>
      <c r="K2197">
        <v>1.42</v>
      </c>
      <c r="L2197">
        <v>167</v>
      </c>
      <c r="M2197">
        <v>4.32</v>
      </c>
      <c r="N2197">
        <v>57</v>
      </c>
      <c r="O2197" s="1">
        <v>1.4716363636363636</v>
      </c>
      <c r="P2197" s="2">
        <v>50.183039877125744</v>
      </c>
      <c r="Q2197" s="1">
        <v>1.295634847736701</v>
      </c>
      <c r="R2197">
        <v>2</v>
      </c>
      <c r="S2197">
        <v>2</v>
      </c>
      <c r="U2197">
        <v>14</v>
      </c>
      <c r="V2197">
        <v>2</v>
      </c>
      <c r="W2197">
        <v>0</v>
      </c>
      <c r="AA2197">
        <v>0</v>
      </c>
      <c r="AB2197">
        <v>0</v>
      </c>
      <c r="AC2197">
        <v>8</v>
      </c>
      <c r="AD2197">
        <v>1</v>
      </c>
      <c r="AE2197">
        <v>1</v>
      </c>
      <c r="AF2197">
        <v>2</v>
      </c>
      <c r="AG2197" s="1">
        <f t="shared" si="34"/>
        <v>5.1636363636363702E-2</v>
      </c>
    </row>
    <row r="2198" spans="1:33">
      <c r="A2198">
        <v>74945</v>
      </c>
      <c r="B2198">
        <v>2</v>
      </c>
      <c r="C2198">
        <v>36</v>
      </c>
      <c r="D2198">
        <v>3</v>
      </c>
      <c r="E2198">
        <v>2</v>
      </c>
      <c r="G2198">
        <v>1</v>
      </c>
      <c r="H2198">
        <v>4</v>
      </c>
      <c r="I2198">
        <v>1</v>
      </c>
      <c r="J2198">
        <v>62</v>
      </c>
      <c r="K2198">
        <v>1.6</v>
      </c>
      <c r="L2198">
        <v>182</v>
      </c>
      <c r="M2198">
        <v>4.71</v>
      </c>
      <c r="N2198">
        <v>72</v>
      </c>
      <c r="O2198" s="1">
        <v>1.8580645161290323</v>
      </c>
      <c r="P2198" s="2">
        <v>69.625534386089129</v>
      </c>
      <c r="Q2198" s="1">
        <v>1.796787984157139</v>
      </c>
      <c r="R2198">
        <v>2</v>
      </c>
      <c r="U2198">
        <v>14</v>
      </c>
      <c r="V2198">
        <v>3</v>
      </c>
      <c r="W2198">
        <v>2</v>
      </c>
      <c r="AA2198">
        <v>2</v>
      </c>
      <c r="AB2198">
        <v>0</v>
      </c>
      <c r="AC2198">
        <v>2</v>
      </c>
      <c r="AD2198">
        <v>1</v>
      </c>
      <c r="AE2198">
        <v>1</v>
      </c>
      <c r="AF2198">
        <v>2</v>
      </c>
      <c r="AG2198" s="1">
        <f t="shared" si="34"/>
        <v>0.25806451612903225</v>
      </c>
    </row>
    <row r="2199" spans="1:33">
      <c r="A2199">
        <v>74948</v>
      </c>
      <c r="B2199">
        <v>2</v>
      </c>
      <c r="C2199">
        <v>33</v>
      </c>
      <c r="D2199">
        <v>7</v>
      </c>
      <c r="E2199">
        <v>2</v>
      </c>
      <c r="G2199">
        <v>1</v>
      </c>
      <c r="H2199">
        <v>4</v>
      </c>
      <c r="I2199">
        <v>1</v>
      </c>
      <c r="J2199">
        <v>50</v>
      </c>
      <c r="K2199">
        <v>1.29</v>
      </c>
      <c r="L2199">
        <v>171</v>
      </c>
      <c r="M2199">
        <v>4.42</v>
      </c>
      <c r="N2199">
        <v>47</v>
      </c>
      <c r="O2199" s="1">
        <v>1.2126000000000001</v>
      </c>
      <c r="P2199" s="2">
        <v>59.140919350266174</v>
      </c>
      <c r="Q2199" s="1">
        <v>1.5258357192368672</v>
      </c>
      <c r="R2199">
        <v>2</v>
      </c>
      <c r="U2199">
        <v>15</v>
      </c>
      <c r="V2199">
        <v>3</v>
      </c>
      <c r="W2199">
        <v>2</v>
      </c>
      <c r="AA2199">
        <v>4</v>
      </c>
      <c r="AB2199">
        <v>2</v>
      </c>
      <c r="AC2199">
        <v>0</v>
      </c>
      <c r="AD2199">
        <v>1</v>
      </c>
      <c r="AE2199">
        <v>1</v>
      </c>
      <c r="AF2199">
        <v>1</v>
      </c>
      <c r="AG2199" s="1">
        <f t="shared" si="34"/>
        <v>-7.7399999999999913E-2</v>
      </c>
    </row>
    <row r="2200" spans="1:33">
      <c r="A2200">
        <v>74954</v>
      </c>
      <c r="B2200">
        <v>2</v>
      </c>
      <c r="C2200">
        <v>48</v>
      </c>
      <c r="D2200">
        <v>2</v>
      </c>
      <c r="E2200">
        <v>2</v>
      </c>
      <c r="G2200">
        <v>2</v>
      </c>
      <c r="H2200">
        <v>3</v>
      </c>
      <c r="I2200">
        <v>1</v>
      </c>
      <c r="J2200">
        <v>77</v>
      </c>
      <c r="K2200">
        <v>1.99</v>
      </c>
      <c r="L2200">
        <v>210</v>
      </c>
      <c r="M2200">
        <v>5.43</v>
      </c>
      <c r="N2200">
        <v>81</v>
      </c>
      <c r="O2200" s="1">
        <v>2.0933766233766233</v>
      </c>
      <c r="P2200" s="2">
        <v>75.500285246867534</v>
      </c>
      <c r="Q2200" s="1">
        <v>1.9512411381982651</v>
      </c>
      <c r="R2200">
        <v>1</v>
      </c>
      <c r="S2200">
        <v>2</v>
      </c>
      <c r="U2200">
        <v>10</v>
      </c>
      <c r="V2200">
        <v>2</v>
      </c>
      <c r="W2200">
        <v>1</v>
      </c>
      <c r="AA2200">
        <v>0</v>
      </c>
      <c r="AB2200">
        <v>5</v>
      </c>
      <c r="AC2200">
        <v>0</v>
      </c>
      <c r="AD2200">
        <v>1</v>
      </c>
      <c r="AE2200">
        <v>1</v>
      </c>
      <c r="AF2200">
        <v>2</v>
      </c>
      <c r="AG2200" s="1">
        <f t="shared" si="34"/>
        <v>0.10337662337662334</v>
      </c>
    </row>
    <row r="2201" spans="1:33">
      <c r="A2201">
        <v>74958</v>
      </c>
      <c r="B2201">
        <v>2</v>
      </c>
      <c r="C2201">
        <v>76</v>
      </c>
      <c r="D2201">
        <v>2</v>
      </c>
      <c r="E2201">
        <v>2</v>
      </c>
      <c r="G2201">
        <v>2</v>
      </c>
      <c r="H2201">
        <v>4</v>
      </c>
      <c r="I2201">
        <v>1</v>
      </c>
      <c r="J2201">
        <v>51</v>
      </c>
      <c r="K2201">
        <v>1.32</v>
      </c>
      <c r="L2201">
        <v>250</v>
      </c>
      <c r="M2201">
        <v>6.47</v>
      </c>
      <c r="N2201">
        <v>58</v>
      </c>
      <c r="O2201" s="1">
        <v>1.5011764705882353</v>
      </c>
      <c r="P2201" s="2">
        <v>48.658128490795228</v>
      </c>
      <c r="Q2201" s="1">
        <v>1.2593868550558764</v>
      </c>
      <c r="R2201">
        <v>1</v>
      </c>
      <c r="S2201">
        <v>2</v>
      </c>
      <c r="U2201">
        <v>3</v>
      </c>
      <c r="V2201">
        <v>3</v>
      </c>
      <c r="W2201">
        <v>2</v>
      </c>
      <c r="X2201">
        <v>3</v>
      </c>
      <c r="Y2201">
        <v>3</v>
      </c>
      <c r="Z2201">
        <v>2</v>
      </c>
      <c r="AB2201">
        <v>0</v>
      </c>
      <c r="AC2201">
        <v>0</v>
      </c>
      <c r="AD2201">
        <v>2</v>
      </c>
      <c r="AE2201">
        <v>1</v>
      </c>
      <c r="AF2201">
        <v>2</v>
      </c>
      <c r="AG2201" s="1">
        <f t="shared" si="34"/>
        <v>0.18117647058823527</v>
      </c>
    </row>
    <row r="2202" spans="1:33">
      <c r="A2202">
        <v>74960</v>
      </c>
      <c r="B2202">
        <v>2</v>
      </c>
      <c r="C2202">
        <v>63</v>
      </c>
      <c r="D2202">
        <v>4</v>
      </c>
      <c r="E2202">
        <v>2</v>
      </c>
      <c r="G2202">
        <v>1</v>
      </c>
      <c r="H2202">
        <v>4</v>
      </c>
      <c r="I2202">
        <v>6</v>
      </c>
      <c r="J2202">
        <v>106</v>
      </c>
      <c r="K2202">
        <v>2.74</v>
      </c>
      <c r="L2202">
        <v>207</v>
      </c>
      <c r="M2202">
        <v>5.35</v>
      </c>
      <c r="N2202">
        <v>100</v>
      </c>
      <c r="O2202" s="1">
        <v>2.5849056603773586</v>
      </c>
      <c r="P2202" s="2">
        <v>111.37592215775801</v>
      </c>
      <c r="Q2202" s="1">
        <v>2.8789625161533676</v>
      </c>
      <c r="R2202">
        <v>1</v>
      </c>
      <c r="S2202">
        <v>2</v>
      </c>
      <c r="U2202">
        <v>14</v>
      </c>
      <c r="V2202">
        <v>1</v>
      </c>
      <c r="W2202">
        <v>0</v>
      </c>
      <c r="X2202">
        <v>3</v>
      </c>
      <c r="Y2202">
        <v>2</v>
      </c>
      <c r="Z2202">
        <v>1</v>
      </c>
      <c r="AA2202">
        <v>0</v>
      </c>
      <c r="AB2202">
        <v>0</v>
      </c>
      <c r="AC2202">
        <v>0</v>
      </c>
      <c r="AD2202">
        <v>1</v>
      </c>
      <c r="AE2202">
        <v>1</v>
      </c>
      <c r="AF2202">
        <v>2</v>
      </c>
      <c r="AG2202" s="1">
        <f t="shared" si="34"/>
        <v>-0.15509433962264163</v>
      </c>
    </row>
    <row r="2203" spans="1:33">
      <c r="A2203">
        <v>74971</v>
      </c>
      <c r="B2203">
        <v>2</v>
      </c>
      <c r="C2203">
        <v>47</v>
      </c>
      <c r="D2203">
        <v>6</v>
      </c>
      <c r="E2203">
        <v>2</v>
      </c>
      <c r="G2203">
        <v>2</v>
      </c>
      <c r="H2203">
        <v>5</v>
      </c>
      <c r="I2203">
        <v>1</v>
      </c>
      <c r="J2203">
        <v>63</v>
      </c>
      <c r="K2203">
        <v>1.63</v>
      </c>
      <c r="L2203">
        <v>257</v>
      </c>
      <c r="M2203">
        <v>6.65</v>
      </c>
      <c r="N2203">
        <v>59</v>
      </c>
      <c r="O2203" s="1">
        <v>1.5265079365079364</v>
      </c>
      <c r="P2203" s="2">
        <v>55.583316181288126</v>
      </c>
      <c r="Q2203" s="1">
        <v>1.4381080218333275</v>
      </c>
      <c r="R2203">
        <v>1</v>
      </c>
      <c r="S2203">
        <v>2</v>
      </c>
      <c r="U2203">
        <v>15</v>
      </c>
      <c r="V2203">
        <v>1</v>
      </c>
      <c r="W2203">
        <v>2</v>
      </c>
      <c r="X2203">
        <v>3</v>
      </c>
      <c r="Y2203">
        <v>3</v>
      </c>
      <c r="Z2203">
        <v>2</v>
      </c>
      <c r="AB2203">
        <v>0</v>
      </c>
      <c r="AC2203">
        <v>0</v>
      </c>
      <c r="AD2203">
        <v>2</v>
      </c>
      <c r="AE2203">
        <v>1</v>
      </c>
      <c r="AF2203">
        <v>2</v>
      </c>
      <c r="AG2203" s="1">
        <f t="shared" si="34"/>
        <v>-0.10349206349206352</v>
      </c>
    </row>
    <row r="2204" spans="1:33">
      <c r="A2204">
        <v>74978</v>
      </c>
      <c r="B2204">
        <v>2</v>
      </c>
      <c r="C2204">
        <v>80</v>
      </c>
      <c r="D2204">
        <v>3</v>
      </c>
      <c r="E2204">
        <v>2</v>
      </c>
      <c r="G2204">
        <v>1</v>
      </c>
      <c r="H2204">
        <v>4</v>
      </c>
      <c r="I2204">
        <v>2</v>
      </c>
      <c r="J2204">
        <v>65</v>
      </c>
      <c r="K2204">
        <v>1.68</v>
      </c>
      <c r="L2204">
        <v>135</v>
      </c>
      <c r="M2204">
        <v>3.49</v>
      </c>
      <c r="N2204">
        <v>64</v>
      </c>
      <c r="O2204" s="1">
        <v>1.6541538461538461</v>
      </c>
      <c r="P2204" s="2">
        <v>68.603008698048441</v>
      </c>
      <c r="Q2204" s="1">
        <v>1.7731239171187902</v>
      </c>
      <c r="R2204">
        <v>1</v>
      </c>
      <c r="S2204">
        <v>1</v>
      </c>
      <c r="T2204">
        <v>3</v>
      </c>
      <c r="U2204">
        <v>7</v>
      </c>
      <c r="V2204">
        <v>3</v>
      </c>
      <c r="W2204">
        <v>0</v>
      </c>
      <c r="X2204">
        <v>2</v>
      </c>
      <c r="Y2204">
        <v>1</v>
      </c>
      <c r="Z2204">
        <v>2</v>
      </c>
      <c r="AA2204">
        <v>1</v>
      </c>
      <c r="AB2204">
        <v>2</v>
      </c>
      <c r="AC2204">
        <v>1</v>
      </c>
      <c r="AD2204">
        <v>1</v>
      </c>
      <c r="AE2204">
        <v>1</v>
      </c>
      <c r="AF2204">
        <v>2</v>
      </c>
      <c r="AG2204" s="1">
        <f t="shared" si="34"/>
        <v>-2.5846153846153852E-2</v>
      </c>
    </row>
    <row r="2205" spans="1:33">
      <c r="A2205">
        <v>74979</v>
      </c>
      <c r="B2205">
        <v>2</v>
      </c>
      <c r="C2205">
        <v>80</v>
      </c>
      <c r="D2205">
        <v>3</v>
      </c>
      <c r="E2205">
        <v>2</v>
      </c>
      <c r="G2205">
        <v>1</v>
      </c>
      <c r="H2205">
        <v>2</v>
      </c>
      <c r="I2205">
        <v>2</v>
      </c>
      <c r="J2205">
        <v>44</v>
      </c>
      <c r="K2205">
        <v>1.1399999999999999</v>
      </c>
      <c r="L2205">
        <v>131</v>
      </c>
      <c r="M2205">
        <v>3.39</v>
      </c>
      <c r="N2205">
        <v>40</v>
      </c>
      <c r="O2205" s="1">
        <v>1.0363636363636362</v>
      </c>
      <c r="P2205" s="2">
        <v>42.889061325170232</v>
      </c>
      <c r="Q2205" s="1">
        <v>1.1112165888794105</v>
      </c>
      <c r="R2205">
        <v>1</v>
      </c>
      <c r="S2205">
        <v>1</v>
      </c>
      <c r="T2205">
        <v>3</v>
      </c>
      <c r="U2205">
        <v>5</v>
      </c>
      <c r="V2205">
        <v>1</v>
      </c>
      <c r="W2205">
        <v>2</v>
      </c>
      <c r="X2205">
        <v>3</v>
      </c>
      <c r="Y2205">
        <v>3</v>
      </c>
      <c r="Z2205">
        <v>3</v>
      </c>
      <c r="AA2205">
        <v>1</v>
      </c>
      <c r="AB2205">
        <v>2</v>
      </c>
      <c r="AC2205">
        <v>0</v>
      </c>
      <c r="AD2205">
        <v>1</v>
      </c>
      <c r="AE2205">
        <v>1</v>
      </c>
      <c r="AF2205">
        <v>2</v>
      </c>
      <c r="AG2205" s="1">
        <f t="shared" si="34"/>
        <v>-0.10363636363636375</v>
      </c>
    </row>
    <row r="2206" spans="1:33">
      <c r="A2206">
        <v>74983</v>
      </c>
      <c r="B2206">
        <v>2</v>
      </c>
      <c r="C2206">
        <v>63</v>
      </c>
      <c r="D2206">
        <v>1</v>
      </c>
      <c r="E2206">
        <v>2</v>
      </c>
      <c r="G2206">
        <v>2</v>
      </c>
      <c r="H2206">
        <v>2</v>
      </c>
      <c r="I2206">
        <v>1</v>
      </c>
      <c r="J2206">
        <v>53</v>
      </c>
      <c r="K2206">
        <v>1.37</v>
      </c>
      <c r="L2206">
        <v>212</v>
      </c>
      <c r="M2206">
        <v>5.48</v>
      </c>
      <c r="N2206">
        <v>49</v>
      </c>
      <c r="O2206" s="1">
        <v>1.2666037735849058</v>
      </c>
      <c r="P2206" s="2">
        <v>53.253039527389497</v>
      </c>
      <c r="Q2206" s="1">
        <v>1.3765408330664832</v>
      </c>
      <c r="R2206">
        <v>1</v>
      </c>
      <c r="S2206">
        <v>2</v>
      </c>
      <c r="U2206">
        <v>6</v>
      </c>
      <c r="V2206">
        <v>3</v>
      </c>
      <c r="W2206">
        <v>3</v>
      </c>
      <c r="AA2206">
        <v>2</v>
      </c>
      <c r="AB2206">
        <v>1</v>
      </c>
      <c r="AC2206">
        <v>0</v>
      </c>
      <c r="AD2206">
        <v>1</v>
      </c>
      <c r="AE2206">
        <v>2</v>
      </c>
      <c r="AG2206" s="1">
        <f t="shared" si="34"/>
        <v>-0.10339622641509427</v>
      </c>
    </row>
    <row r="2207" spans="1:33">
      <c r="A2207">
        <v>74985</v>
      </c>
      <c r="B2207">
        <v>2</v>
      </c>
      <c r="C2207">
        <v>66</v>
      </c>
      <c r="D2207">
        <v>1</v>
      </c>
      <c r="E2207">
        <v>2</v>
      </c>
      <c r="G2207">
        <v>2</v>
      </c>
      <c r="H2207">
        <v>1</v>
      </c>
      <c r="I2207">
        <v>2</v>
      </c>
      <c r="J2207">
        <v>60</v>
      </c>
      <c r="K2207">
        <v>1.55</v>
      </c>
      <c r="L2207">
        <v>179</v>
      </c>
      <c r="M2207">
        <v>4.63</v>
      </c>
      <c r="N2207">
        <v>56</v>
      </c>
      <c r="O2207" s="1">
        <v>1.4466666666666665</v>
      </c>
      <c r="P2207" s="2">
        <v>60.427878041713093</v>
      </c>
      <c r="Q2207" s="1">
        <v>1.5610535160775882</v>
      </c>
      <c r="R2207">
        <v>1</v>
      </c>
      <c r="S2207">
        <v>1</v>
      </c>
      <c r="T2207">
        <v>1</v>
      </c>
      <c r="U2207">
        <v>3</v>
      </c>
      <c r="V2207">
        <v>3</v>
      </c>
      <c r="W2207">
        <v>3</v>
      </c>
      <c r="X2207">
        <v>1</v>
      </c>
      <c r="Y2207">
        <v>2</v>
      </c>
      <c r="Z2207">
        <v>3</v>
      </c>
      <c r="AA2207">
        <v>0</v>
      </c>
      <c r="AB2207">
        <v>0</v>
      </c>
      <c r="AC2207">
        <v>2</v>
      </c>
      <c r="AD2207">
        <v>1</v>
      </c>
      <c r="AE2207">
        <v>1</v>
      </c>
      <c r="AF2207">
        <v>2</v>
      </c>
      <c r="AG2207" s="1">
        <f t="shared" si="34"/>
        <v>-0.1033333333333335</v>
      </c>
    </row>
    <row r="2208" spans="1:33">
      <c r="A2208">
        <v>74989</v>
      </c>
      <c r="B2208">
        <v>2</v>
      </c>
      <c r="C2208">
        <v>80</v>
      </c>
      <c r="D2208">
        <v>3</v>
      </c>
      <c r="E2208">
        <v>2</v>
      </c>
      <c r="G2208">
        <v>1</v>
      </c>
      <c r="H2208">
        <v>5</v>
      </c>
      <c r="I2208">
        <v>2</v>
      </c>
      <c r="J2208">
        <v>50</v>
      </c>
      <c r="K2208">
        <v>1.29</v>
      </c>
      <c r="L2208">
        <v>242</v>
      </c>
      <c r="M2208">
        <v>6.26</v>
      </c>
      <c r="N2208">
        <v>50</v>
      </c>
      <c r="O2208" s="1">
        <v>1.29</v>
      </c>
      <c r="P2208" s="2">
        <v>53.375213971391453</v>
      </c>
      <c r="Q2208" s="1">
        <v>1.3770805204618994</v>
      </c>
      <c r="R2208">
        <v>2</v>
      </c>
      <c r="S2208">
        <v>2</v>
      </c>
      <c r="U2208">
        <v>12</v>
      </c>
      <c r="V2208">
        <v>5</v>
      </c>
      <c r="W2208">
        <v>2</v>
      </c>
      <c r="X2208">
        <v>3</v>
      </c>
      <c r="Y2208">
        <v>3</v>
      </c>
      <c r="Z2208">
        <v>3</v>
      </c>
      <c r="AA2208">
        <v>0</v>
      </c>
      <c r="AB2208">
        <v>0</v>
      </c>
      <c r="AC2208">
        <v>0</v>
      </c>
      <c r="AD2208">
        <v>1</v>
      </c>
      <c r="AE2208">
        <v>1</v>
      </c>
      <c r="AF2208">
        <v>2</v>
      </c>
      <c r="AG2208" s="1">
        <f t="shared" si="34"/>
        <v>0</v>
      </c>
    </row>
    <row r="2209" spans="1:33">
      <c r="A2209">
        <v>74997</v>
      </c>
      <c r="B2209">
        <v>2</v>
      </c>
      <c r="C2209">
        <v>43</v>
      </c>
      <c r="D2209">
        <v>3</v>
      </c>
      <c r="E2209">
        <v>2</v>
      </c>
      <c r="G2209">
        <v>1</v>
      </c>
      <c r="H2209">
        <v>3</v>
      </c>
      <c r="I2209">
        <v>1</v>
      </c>
      <c r="J2209">
        <v>52</v>
      </c>
      <c r="K2209">
        <v>1.34</v>
      </c>
      <c r="L2209">
        <v>218</v>
      </c>
      <c r="M2209">
        <v>5.64</v>
      </c>
      <c r="N2209">
        <v>60</v>
      </c>
      <c r="O2209" s="1">
        <v>1.5461538461538462</v>
      </c>
      <c r="P2209" s="2">
        <v>47.467184398063786</v>
      </c>
      <c r="Q2209" s="1">
        <v>1.2231928287193361</v>
      </c>
      <c r="R2209">
        <v>1</v>
      </c>
      <c r="S2209">
        <v>1</v>
      </c>
      <c r="T2209">
        <v>2</v>
      </c>
      <c r="U2209">
        <v>8</v>
      </c>
      <c r="V2209">
        <v>4</v>
      </c>
      <c r="W2209">
        <v>2</v>
      </c>
      <c r="X2209">
        <v>3</v>
      </c>
      <c r="Y2209">
        <v>2</v>
      </c>
      <c r="Z2209">
        <v>1</v>
      </c>
      <c r="AA2209">
        <v>0</v>
      </c>
      <c r="AB2209">
        <v>2</v>
      </c>
      <c r="AC2209">
        <v>4</v>
      </c>
      <c r="AD2209">
        <v>1</v>
      </c>
      <c r="AE2209">
        <v>1</v>
      </c>
      <c r="AF2209">
        <v>2</v>
      </c>
      <c r="AG2209" s="1">
        <f t="shared" si="34"/>
        <v>0.20615384615384613</v>
      </c>
    </row>
    <row r="2210" spans="1:33">
      <c r="A2210">
        <v>74998</v>
      </c>
      <c r="B2210">
        <v>2</v>
      </c>
      <c r="C2210">
        <v>38</v>
      </c>
      <c r="D2210">
        <v>6</v>
      </c>
      <c r="E2210">
        <v>2</v>
      </c>
      <c r="G2210">
        <v>2</v>
      </c>
      <c r="H2210">
        <v>4</v>
      </c>
      <c r="I2210">
        <v>1</v>
      </c>
      <c r="J2210">
        <v>41</v>
      </c>
      <c r="K2210">
        <v>1.06</v>
      </c>
      <c r="L2210">
        <v>183</v>
      </c>
      <c r="M2210">
        <v>4.7300000000000004</v>
      </c>
      <c r="N2210">
        <v>41</v>
      </c>
      <c r="O2210" s="1">
        <v>1.06</v>
      </c>
      <c r="P2210" s="2">
        <v>33.620959278746987</v>
      </c>
      <c r="Q2210" s="1">
        <v>0.86922480086516607</v>
      </c>
      <c r="R2210">
        <v>1</v>
      </c>
      <c r="U2210">
        <v>6</v>
      </c>
      <c r="V2210">
        <v>4</v>
      </c>
      <c r="W2210">
        <v>3</v>
      </c>
      <c r="X2210">
        <v>3</v>
      </c>
      <c r="Y2210">
        <v>3</v>
      </c>
      <c r="Z2210">
        <v>3</v>
      </c>
      <c r="AB2210">
        <v>0</v>
      </c>
      <c r="AC2210">
        <v>0</v>
      </c>
      <c r="AD2210">
        <v>1</v>
      </c>
      <c r="AE2210">
        <v>1</v>
      </c>
      <c r="AF2210">
        <v>2</v>
      </c>
      <c r="AG2210" s="1">
        <f t="shared" si="34"/>
        <v>0</v>
      </c>
    </row>
    <row r="2211" spans="1:33">
      <c r="A2211">
        <v>75000</v>
      </c>
      <c r="B2211">
        <v>2</v>
      </c>
      <c r="C2211">
        <v>45</v>
      </c>
      <c r="D2211">
        <v>1</v>
      </c>
      <c r="E2211">
        <v>2</v>
      </c>
      <c r="G2211">
        <v>2</v>
      </c>
      <c r="H2211">
        <v>1</v>
      </c>
      <c r="I2211">
        <v>4</v>
      </c>
      <c r="J2211">
        <v>40</v>
      </c>
      <c r="K2211">
        <v>1.03</v>
      </c>
      <c r="L2211">
        <v>194</v>
      </c>
      <c r="M2211">
        <v>5.0199999999999996</v>
      </c>
      <c r="N2211">
        <v>48</v>
      </c>
      <c r="O2211" s="1">
        <v>1.236</v>
      </c>
      <c r="P2211" s="2">
        <v>19.728883437291358</v>
      </c>
      <c r="Q2211" s="1">
        <v>0.50801874851025253</v>
      </c>
      <c r="R2211">
        <v>1</v>
      </c>
      <c r="S2211">
        <v>2</v>
      </c>
      <c r="U2211">
        <v>6</v>
      </c>
      <c r="V2211">
        <v>4</v>
      </c>
      <c r="W2211">
        <v>2</v>
      </c>
      <c r="AA2211">
        <v>1</v>
      </c>
      <c r="AB2211">
        <v>0</v>
      </c>
      <c r="AC2211">
        <v>0</v>
      </c>
      <c r="AD2211">
        <v>1</v>
      </c>
      <c r="AE2211">
        <v>2</v>
      </c>
      <c r="AG2211" s="1">
        <f t="shared" si="34"/>
        <v>0.20599999999999996</v>
      </c>
    </row>
    <row r="2212" spans="1:33">
      <c r="A2212">
        <v>75003</v>
      </c>
      <c r="B2212">
        <v>2</v>
      </c>
      <c r="C2212">
        <v>51</v>
      </c>
      <c r="D2212">
        <v>4</v>
      </c>
      <c r="E2212">
        <v>2</v>
      </c>
      <c r="G2212">
        <v>1</v>
      </c>
      <c r="H2212">
        <v>4</v>
      </c>
      <c r="I2212">
        <v>4</v>
      </c>
      <c r="J2212">
        <v>55</v>
      </c>
      <c r="K2212">
        <v>1.42</v>
      </c>
      <c r="L2212">
        <v>227</v>
      </c>
      <c r="M2212">
        <v>5.87</v>
      </c>
      <c r="N2212">
        <v>57</v>
      </c>
      <c r="O2212" s="1">
        <v>1.4716363636363636</v>
      </c>
      <c r="P2212" s="2">
        <v>50.267939952102275</v>
      </c>
      <c r="Q2212" s="1">
        <v>1.2978268133088224</v>
      </c>
      <c r="R2212">
        <v>1</v>
      </c>
      <c r="S2212">
        <v>2</v>
      </c>
      <c r="U2212">
        <v>7</v>
      </c>
      <c r="V2212">
        <v>4</v>
      </c>
      <c r="W2212">
        <v>0</v>
      </c>
      <c r="AB2212">
        <v>0</v>
      </c>
      <c r="AC2212">
        <v>0</v>
      </c>
      <c r="AD2212">
        <v>2</v>
      </c>
      <c r="AE2212">
        <v>1</v>
      </c>
      <c r="AF2212">
        <v>1</v>
      </c>
      <c r="AG2212" s="1">
        <f t="shared" si="34"/>
        <v>5.1636363636363702E-2</v>
      </c>
    </row>
    <row r="2213" spans="1:33">
      <c r="A2213">
        <v>75004</v>
      </c>
      <c r="B2213">
        <v>2</v>
      </c>
      <c r="C2213">
        <v>52</v>
      </c>
      <c r="D2213">
        <v>6</v>
      </c>
      <c r="E2213">
        <v>2</v>
      </c>
      <c r="G2213">
        <v>2</v>
      </c>
      <c r="H2213">
        <v>4</v>
      </c>
      <c r="I2213">
        <v>4</v>
      </c>
      <c r="J2213">
        <v>79</v>
      </c>
      <c r="K2213">
        <v>2.04</v>
      </c>
      <c r="L2213">
        <v>214</v>
      </c>
      <c r="M2213">
        <v>5.53</v>
      </c>
      <c r="N2213">
        <v>79</v>
      </c>
      <c r="O2213" s="1">
        <v>2.04</v>
      </c>
      <c r="P2213" s="2">
        <v>83.088187946984192</v>
      </c>
      <c r="Q2213" s="1">
        <v>2.1455683976183262</v>
      </c>
      <c r="R2213">
        <v>1</v>
      </c>
      <c r="S2213">
        <v>2</v>
      </c>
      <c r="U2213">
        <v>8</v>
      </c>
      <c r="V2213">
        <v>4</v>
      </c>
      <c r="W2213">
        <v>0</v>
      </c>
      <c r="X2213">
        <v>3</v>
      </c>
      <c r="Y2213">
        <v>2</v>
      </c>
      <c r="Z2213">
        <v>1</v>
      </c>
      <c r="AA2213">
        <v>2</v>
      </c>
      <c r="AB2213">
        <v>0</v>
      </c>
      <c r="AC2213">
        <v>1</v>
      </c>
      <c r="AD2213">
        <v>1</v>
      </c>
      <c r="AE2213">
        <v>1</v>
      </c>
      <c r="AF2213">
        <v>2</v>
      </c>
      <c r="AG2213" s="1">
        <f t="shared" si="34"/>
        <v>0</v>
      </c>
    </row>
    <row r="2214" spans="1:33">
      <c r="A2214">
        <v>75010</v>
      </c>
      <c r="B2214">
        <v>2</v>
      </c>
      <c r="C2214">
        <v>80</v>
      </c>
      <c r="D2214">
        <v>4</v>
      </c>
      <c r="E2214">
        <v>2</v>
      </c>
      <c r="G2214">
        <v>1</v>
      </c>
      <c r="H2214">
        <v>2</v>
      </c>
      <c r="I2214">
        <v>2</v>
      </c>
      <c r="J2214">
        <v>69</v>
      </c>
      <c r="K2214">
        <v>1.78</v>
      </c>
      <c r="L2214">
        <v>306</v>
      </c>
      <c r="M2214">
        <v>7.91</v>
      </c>
      <c r="N2214">
        <v>64</v>
      </c>
      <c r="O2214" s="1">
        <v>1.6510144927536232</v>
      </c>
      <c r="P2214" s="2">
        <v>66.015749771247499</v>
      </c>
      <c r="Q2214" s="1">
        <v>1.7030149940988486</v>
      </c>
      <c r="R2214">
        <v>1</v>
      </c>
      <c r="S2214">
        <v>2</v>
      </c>
      <c r="U2214">
        <v>99</v>
      </c>
      <c r="V2214">
        <v>3</v>
      </c>
      <c r="W2214">
        <v>0</v>
      </c>
      <c r="AA2214">
        <v>0</v>
      </c>
      <c r="AB2214">
        <v>0</v>
      </c>
      <c r="AC2214">
        <v>0</v>
      </c>
      <c r="AD2214">
        <v>1</v>
      </c>
      <c r="AE2214">
        <v>2</v>
      </c>
      <c r="AF2214">
        <v>2</v>
      </c>
      <c r="AG2214" s="1">
        <f t="shared" si="34"/>
        <v>-0.12898550724637681</v>
      </c>
    </row>
    <row r="2215" spans="1:33">
      <c r="A2215">
        <v>75011</v>
      </c>
      <c r="B2215">
        <v>2</v>
      </c>
      <c r="C2215">
        <v>69</v>
      </c>
      <c r="D2215">
        <v>3</v>
      </c>
      <c r="E2215">
        <v>2</v>
      </c>
      <c r="G2215">
        <v>2</v>
      </c>
      <c r="H2215">
        <v>4</v>
      </c>
      <c r="I2215">
        <v>1</v>
      </c>
      <c r="J2215">
        <v>59</v>
      </c>
      <c r="K2215">
        <v>1.53</v>
      </c>
      <c r="L2215">
        <v>163</v>
      </c>
      <c r="M2215">
        <v>4.22</v>
      </c>
      <c r="N2215">
        <v>62</v>
      </c>
      <c r="O2215" s="1">
        <v>1.6077966101694916</v>
      </c>
      <c r="P2215" s="2">
        <v>52.223642776974607</v>
      </c>
      <c r="Q2215" s="1">
        <v>1.3542741262503586</v>
      </c>
      <c r="R2215">
        <v>1</v>
      </c>
      <c r="S2215">
        <v>2</v>
      </c>
      <c r="U2215">
        <v>9</v>
      </c>
      <c r="V2215">
        <v>3</v>
      </c>
      <c r="W2215">
        <v>0</v>
      </c>
      <c r="AA2215">
        <v>1</v>
      </c>
      <c r="AB2215">
        <v>0</v>
      </c>
      <c r="AC2215">
        <v>5</v>
      </c>
      <c r="AD2215">
        <v>1</v>
      </c>
      <c r="AE2215">
        <v>1</v>
      </c>
      <c r="AF2215">
        <v>2</v>
      </c>
      <c r="AG2215" s="1">
        <f t="shared" si="34"/>
        <v>7.7796610169491576E-2</v>
      </c>
    </row>
    <row r="2216" spans="1:33">
      <c r="A2216">
        <v>75018</v>
      </c>
      <c r="B2216">
        <v>2</v>
      </c>
      <c r="C2216">
        <v>52</v>
      </c>
      <c r="D2216">
        <v>3</v>
      </c>
      <c r="E2216">
        <v>2</v>
      </c>
      <c r="G2216">
        <v>1</v>
      </c>
      <c r="H2216">
        <v>4</v>
      </c>
      <c r="I2216">
        <v>1</v>
      </c>
      <c r="J2216">
        <v>72</v>
      </c>
      <c r="K2216">
        <v>1.86</v>
      </c>
      <c r="L2216">
        <v>197</v>
      </c>
      <c r="M2216">
        <v>5.09</v>
      </c>
      <c r="N2216">
        <v>72</v>
      </c>
      <c r="O2216" s="1">
        <v>1.8600000000000003</v>
      </c>
      <c r="P2216" s="2">
        <v>59.427417846874953</v>
      </c>
      <c r="Q2216" s="1">
        <v>1.5352082943776031</v>
      </c>
      <c r="R2216">
        <v>2</v>
      </c>
      <c r="S2216">
        <v>2</v>
      </c>
      <c r="U2216">
        <v>5</v>
      </c>
      <c r="V2216">
        <v>1</v>
      </c>
      <c r="W2216">
        <v>2</v>
      </c>
      <c r="X2216">
        <v>3</v>
      </c>
      <c r="Y2216">
        <v>3</v>
      </c>
      <c r="Z2216">
        <v>3</v>
      </c>
      <c r="AA2216">
        <v>1</v>
      </c>
      <c r="AB2216">
        <v>0</v>
      </c>
      <c r="AC2216">
        <v>1</v>
      </c>
      <c r="AD2216">
        <v>1</v>
      </c>
      <c r="AE2216">
        <v>1</v>
      </c>
      <c r="AF2216">
        <v>2</v>
      </c>
      <c r="AG2216" s="1">
        <f t="shared" si="34"/>
        <v>0</v>
      </c>
    </row>
    <row r="2217" spans="1:33">
      <c r="A2217">
        <v>75020</v>
      </c>
      <c r="B2217">
        <v>2</v>
      </c>
      <c r="C2217">
        <v>54</v>
      </c>
      <c r="D2217">
        <v>3</v>
      </c>
      <c r="E2217">
        <v>2</v>
      </c>
      <c r="G2217">
        <v>1</v>
      </c>
      <c r="H2217">
        <v>4</v>
      </c>
      <c r="I2217">
        <v>1</v>
      </c>
      <c r="J2217">
        <v>43</v>
      </c>
      <c r="K2217">
        <v>1.1100000000000001</v>
      </c>
      <c r="L2217">
        <v>170</v>
      </c>
      <c r="M2217">
        <v>4.4000000000000004</v>
      </c>
      <c r="N2217">
        <v>39</v>
      </c>
      <c r="O2217" s="1">
        <v>1.0067441860465118</v>
      </c>
      <c r="P2217" s="2">
        <v>39.488363432317378</v>
      </c>
      <c r="Q2217" s="1">
        <v>1.0193507769737744</v>
      </c>
      <c r="R2217">
        <v>2</v>
      </c>
      <c r="S2217">
        <v>1</v>
      </c>
      <c r="T2217">
        <v>3</v>
      </c>
      <c r="U2217">
        <v>4</v>
      </c>
      <c r="V2217">
        <v>5</v>
      </c>
      <c r="W2217">
        <v>0</v>
      </c>
      <c r="AA2217">
        <v>2</v>
      </c>
      <c r="AB2217">
        <v>0</v>
      </c>
      <c r="AC2217">
        <v>2</v>
      </c>
      <c r="AD2217">
        <v>1</v>
      </c>
      <c r="AE2217">
        <v>1</v>
      </c>
      <c r="AF2217">
        <v>2</v>
      </c>
      <c r="AG2217" s="1">
        <f t="shared" si="34"/>
        <v>-0.10325581395348826</v>
      </c>
    </row>
    <row r="2218" spans="1:33">
      <c r="A2218">
        <v>75027</v>
      </c>
      <c r="B2218">
        <v>2</v>
      </c>
      <c r="C2218">
        <v>42</v>
      </c>
      <c r="D2218">
        <v>3</v>
      </c>
      <c r="E2218">
        <v>2</v>
      </c>
      <c r="G2218">
        <v>1</v>
      </c>
      <c r="H2218">
        <v>3</v>
      </c>
      <c r="I2218">
        <v>1</v>
      </c>
      <c r="J2218">
        <v>37</v>
      </c>
      <c r="K2218">
        <v>0.96</v>
      </c>
      <c r="L2218">
        <v>167</v>
      </c>
      <c r="M2218">
        <v>4.32</v>
      </c>
      <c r="N2218">
        <v>31</v>
      </c>
      <c r="O2218" s="1">
        <v>0.80432432432432432</v>
      </c>
      <c r="P2218" s="2">
        <v>37.998838674682986</v>
      </c>
      <c r="Q2218" s="1">
        <v>0.98591581426204489</v>
      </c>
      <c r="R2218">
        <v>2</v>
      </c>
      <c r="S2218">
        <v>2</v>
      </c>
      <c r="U2218">
        <v>15</v>
      </c>
      <c r="V2218">
        <v>2</v>
      </c>
      <c r="W2218">
        <v>3</v>
      </c>
      <c r="X2218">
        <v>3</v>
      </c>
      <c r="Y2218">
        <v>3</v>
      </c>
      <c r="Z2218">
        <v>3</v>
      </c>
      <c r="AA2218">
        <v>0</v>
      </c>
      <c r="AB2218">
        <v>2</v>
      </c>
      <c r="AC2218">
        <v>0</v>
      </c>
      <c r="AD2218">
        <v>1</v>
      </c>
      <c r="AE2218">
        <v>1</v>
      </c>
      <c r="AF2218">
        <v>2</v>
      </c>
      <c r="AG2218" s="1">
        <f t="shared" si="34"/>
        <v>-0.15567567567567564</v>
      </c>
    </row>
    <row r="2219" spans="1:33">
      <c r="A2219">
        <v>75030</v>
      </c>
      <c r="B2219">
        <v>2</v>
      </c>
      <c r="C2219">
        <v>56</v>
      </c>
      <c r="D2219">
        <v>4</v>
      </c>
      <c r="E2219">
        <v>2</v>
      </c>
      <c r="G2219">
        <v>1</v>
      </c>
      <c r="H2219">
        <v>2</v>
      </c>
      <c r="I2219">
        <v>3</v>
      </c>
      <c r="J2219">
        <v>78</v>
      </c>
      <c r="K2219">
        <v>2.02</v>
      </c>
      <c r="L2219">
        <v>184</v>
      </c>
      <c r="M2219">
        <v>4.76</v>
      </c>
      <c r="N2219">
        <v>84</v>
      </c>
      <c r="O2219" s="1">
        <v>2.1753846153846155</v>
      </c>
      <c r="P2219" s="2">
        <v>86.388391050292711</v>
      </c>
      <c r="Q2219" s="1">
        <v>2.2372378195075808</v>
      </c>
      <c r="R2219">
        <v>1</v>
      </c>
      <c r="S2219">
        <v>1</v>
      </c>
      <c r="T2219">
        <v>2</v>
      </c>
      <c r="U2219">
        <v>2</v>
      </c>
      <c r="V2219">
        <v>1</v>
      </c>
      <c r="W2219">
        <v>2</v>
      </c>
      <c r="X2219">
        <v>3</v>
      </c>
      <c r="Y2219">
        <v>3</v>
      </c>
      <c r="Z2219">
        <v>2</v>
      </c>
      <c r="AB2219">
        <v>0</v>
      </c>
      <c r="AC2219">
        <v>0</v>
      </c>
      <c r="AD2219">
        <v>2</v>
      </c>
      <c r="AE2219">
        <v>1</v>
      </c>
      <c r="AF2219">
        <v>2</v>
      </c>
      <c r="AG2219" s="1">
        <f t="shared" si="34"/>
        <v>0.15538461538461545</v>
      </c>
    </row>
    <row r="2220" spans="1:33">
      <c r="A2220">
        <v>75042</v>
      </c>
      <c r="B2220">
        <v>2</v>
      </c>
      <c r="C2220">
        <v>54</v>
      </c>
      <c r="D2220">
        <v>4</v>
      </c>
      <c r="E2220">
        <v>2</v>
      </c>
      <c r="G2220">
        <v>1</v>
      </c>
      <c r="H2220">
        <v>3</v>
      </c>
      <c r="I2220">
        <v>5</v>
      </c>
      <c r="J2220">
        <v>121</v>
      </c>
      <c r="K2220">
        <v>3.13</v>
      </c>
      <c r="L2220">
        <v>211</v>
      </c>
      <c r="M2220">
        <v>5.46</v>
      </c>
      <c r="N2220">
        <v>121</v>
      </c>
      <c r="O2220" s="1">
        <v>3.13</v>
      </c>
      <c r="P2220" s="2">
        <v>115.92283122314024</v>
      </c>
      <c r="Q2220" s="1">
        <v>2.9986649729622226</v>
      </c>
      <c r="R2220">
        <v>2</v>
      </c>
      <c r="S2220">
        <v>1</v>
      </c>
      <c r="T2220">
        <v>2</v>
      </c>
      <c r="U2220">
        <v>1</v>
      </c>
      <c r="V2220">
        <v>4</v>
      </c>
      <c r="W2220">
        <v>1</v>
      </c>
      <c r="X2220">
        <v>3</v>
      </c>
      <c r="Y2220">
        <v>2</v>
      </c>
      <c r="Z2220">
        <v>3</v>
      </c>
      <c r="AB2220">
        <v>0</v>
      </c>
      <c r="AC2220">
        <v>0</v>
      </c>
      <c r="AD2220">
        <v>1</v>
      </c>
      <c r="AE2220">
        <v>1</v>
      </c>
      <c r="AF2220">
        <v>2</v>
      </c>
      <c r="AG2220" s="1">
        <f t="shared" si="34"/>
        <v>0</v>
      </c>
    </row>
    <row r="2221" spans="1:33">
      <c r="A2221">
        <v>75044</v>
      </c>
      <c r="B2221">
        <v>2</v>
      </c>
      <c r="C2221">
        <v>60</v>
      </c>
      <c r="D2221">
        <v>2</v>
      </c>
      <c r="E2221">
        <v>2</v>
      </c>
      <c r="G2221">
        <v>2</v>
      </c>
      <c r="H2221">
        <v>3</v>
      </c>
      <c r="I2221">
        <v>1</v>
      </c>
      <c r="J2221">
        <v>51</v>
      </c>
      <c r="K2221">
        <v>1.32</v>
      </c>
      <c r="L2221">
        <v>184</v>
      </c>
      <c r="M2221">
        <v>4.76</v>
      </c>
      <c r="N2221">
        <v>49</v>
      </c>
      <c r="O2221" s="1">
        <v>1.2682352941176471</v>
      </c>
      <c r="P2221" s="2">
        <v>52.210698909138493</v>
      </c>
      <c r="Q2221" s="1">
        <v>1.3513357364718199</v>
      </c>
      <c r="R2221">
        <v>1</v>
      </c>
      <c r="S2221">
        <v>1</v>
      </c>
      <c r="T2221">
        <v>2</v>
      </c>
      <c r="U2221">
        <v>14</v>
      </c>
      <c r="V2221">
        <v>3</v>
      </c>
      <c r="W2221">
        <v>2</v>
      </c>
      <c r="X2221">
        <v>3</v>
      </c>
      <c r="Y2221">
        <v>3</v>
      </c>
      <c r="Z2221">
        <v>2</v>
      </c>
      <c r="AA2221">
        <v>1</v>
      </c>
      <c r="AB2221">
        <v>0</v>
      </c>
      <c r="AC2221">
        <v>0</v>
      </c>
      <c r="AD2221">
        <v>1</v>
      </c>
      <c r="AE2221">
        <v>1</v>
      </c>
      <c r="AF2221">
        <v>2</v>
      </c>
      <c r="AG2221" s="1">
        <f t="shared" si="34"/>
        <v>-5.1764705882352935E-2</v>
      </c>
    </row>
    <row r="2222" spans="1:33">
      <c r="A2222">
        <v>75047</v>
      </c>
      <c r="B2222">
        <v>2</v>
      </c>
      <c r="C2222">
        <v>38</v>
      </c>
      <c r="D2222">
        <v>3</v>
      </c>
      <c r="E2222">
        <v>2</v>
      </c>
      <c r="G2222">
        <v>1</v>
      </c>
      <c r="H2222">
        <v>4</v>
      </c>
      <c r="I2222">
        <v>5</v>
      </c>
      <c r="J2222">
        <v>48</v>
      </c>
      <c r="K2222">
        <v>1.24</v>
      </c>
      <c r="L2222">
        <v>245</v>
      </c>
      <c r="M2222">
        <v>6.34</v>
      </c>
      <c r="N2222">
        <v>47</v>
      </c>
      <c r="O2222" s="1">
        <v>1.2141666666666666</v>
      </c>
      <c r="P2222" s="2">
        <v>44.958234499884</v>
      </c>
      <c r="Q2222" s="1">
        <v>1.1614210579136699</v>
      </c>
      <c r="R2222">
        <v>1</v>
      </c>
      <c r="U2222">
        <v>5</v>
      </c>
      <c r="V2222">
        <v>3</v>
      </c>
      <c r="W2222">
        <v>0</v>
      </c>
      <c r="AB2222">
        <v>1</v>
      </c>
      <c r="AC2222">
        <v>0</v>
      </c>
      <c r="AD2222">
        <v>1</v>
      </c>
      <c r="AE2222">
        <v>1</v>
      </c>
      <c r="AF2222">
        <v>2</v>
      </c>
      <c r="AG2222" s="1">
        <f t="shared" si="34"/>
        <v>-2.5833333333333375E-2</v>
      </c>
    </row>
    <row r="2223" spans="1:33">
      <c r="A2223">
        <v>75056</v>
      </c>
      <c r="B2223">
        <v>2</v>
      </c>
      <c r="C2223">
        <v>53</v>
      </c>
      <c r="D2223">
        <v>3</v>
      </c>
      <c r="E2223">
        <v>2</v>
      </c>
      <c r="G2223">
        <v>1</v>
      </c>
      <c r="H2223">
        <v>2</v>
      </c>
      <c r="I2223">
        <v>4</v>
      </c>
      <c r="J2223">
        <v>53</v>
      </c>
      <c r="K2223">
        <v>1.37</v>
      </c>
      <c r="L2223">
        <v>191</v>
      </c>
      <c r="M2223">
        <v>4.9400000000000004</v>
      </c>
      <c r="N2223">
        <v>63</v>
      </c>
      <c r="O2223" s="1">
        <v>1.6284905660377358</v>
      </c>
      <c r="P2223" s="2">
        <v>57.381150711099991</v>
      </c>
      <c r="Q2223" s="1">
        <v>1.4832486127208866</v>
      </c>
      <c r="R2223">
        <v>1</v>
      </c>
      <c r="S2223">
        <v>2</v>
      </c>
      <c r="U2223">
        <v>7</v>
      </c>
      <c r="V2223">
        <v>2</v>
      </c>
      <c r="W2223">
        <v>4</v>
      </c>
      <c r="AB2223">
        <v>0</v>
      </c>
      <c r="AC2223">
        <v>0</v>
      </c>
      <c r="AD2223">
        <v>2</v>
      </c>
      <c r="AE2223">
        <v>1</v>
      </c>
      <c r="AF2223">
        <v>2</v>
      </c>
      <c r="AG2223" s="1">
        <f t="shared" si="34"/>
        <v>0.25849056603773568</v>
      </c>
    </row>
    <row r="2224" spans="1:33">
      <c r="A2224">
        <v>75057</v>
      </c>
      <c r="B2224">
        <v>2</v>
      </c>
      <c r="C2224">
        <v>55</v>
      </c>
      <c r="D2224">
        <v>2</v>
      </c>
      <c r="E2224">
        <v>2</v>
      </c>
      <c r="G2224">
        <v>2</v>
      </c>
      <c r="H2224">
        <v>4</v>
      </c>
      <c r="I2224">
        <v>1</v>
      </c>
      <c r="J2224">
        <v>56</v>
      </c>
      <c r="K2224">
        <v>1.45</v>
      </c>
      <c r="L2224">
        <v>289</v>
      </c>
      <c r="M2224">
        <v>7.47</v>
      </c>
      <c r="N2224">
        <v>51</v>
      </c>
      <c r="O2224" s="1">
        <v>1.3205357142857144</v>
      </c>
      <c r="P2224" s="2">
        <v>48.577758424433952</v>
      </c>
      <c r="Q2224" s="1">
        <v>1.2578169592040935</v>
      </c>
      <c r="R2224">
        <v>1</v>
      </c>
      <c r="S2224">
        <v>2</v>
      </c>
      <c r="U2224">
        <v>7</v>
      </c>
      <c r="V2224">
        <v>2</v>
      </c>
      <c r="W2224">
        <v>0</v>
      </c>
      <c r="AB2224">
        <v>0</v>
      </c>
      <c r="AC2224">
        <v>1</v>
      </c>
      <c r="AD2224">
        <v>1</v>
      </c>
      <c r="AE2224">
        <v>1</v>
      </c>
      <c r="AF2224">
        <v>2</v>
      </c>
      <c r="AG2224" s="1">
        <f t="shared" si="34"/>
        <v>-0.12946428571428559</v>
      </c>
    </row>
    <row r="2225" spans="1:33">
      <c r="A2225">
        <v>75058</v>
      </c>
      <c r="B2225">
        <v>2</v>
      </c>
      <c r="C2225">
        <v>66</v>
      </c>
      <c r="D2225">
        <v>3</v>
      </c>
      <c r="E2225">
        <v>2</v>
      </c>
      <c r="G2225">
        <v>1</v>
      </c>
      <c r="H2225">
        <v>5</v>
      </c>
      <c r="I2225">
        <v>1</v>
      </c>
      <c r="J2225">
        <v>34</v>
      </c>
      <c r="K2225">
        <v>0.88</v>
      </c>
      <c r="L2225">
        <v>177</v>
      </c>
      <c r="M2225">
        <v>4.58</v>
      </c>
      <c r="N2225">
        <v>36</v>
      </c>
      <c r="O2225" s="1">
        <v>0.93176470588235294</v>
      </c>
      <c r="P2225" s="2">
        <v>32.109492866556174</v>
      </c>
      <c r="Q2225" s="1">
        <v>0.83106922713439513</v>
      </c>
      <c r="R2225">
        <v>1</v>
      </c>
      <c r="S2225">
        <v>2</v>
      </c>
      <c r="U2225">
        <v>14</v>
      </c>
      <c r="V2225">
        <v>3</v>
      </c>
      <c r="W2225">
        <v>2</v>
      </c>
      <c r="X2225">
        <v>3</v>
      </c>
      <c r="Y2225">
        <v>3</v>
      </c>
      <c r="Z2225">
        <v>2</v>
      </c>
      <c r="AA2225">
        <v>1</v>
      </c>
      <c r="AB2225">
        <v>0</v>
      </c>
      <c r="AC2225">
        <v>0</v>
      </c>
      <c r="AD2225">
        <v>1</v>
      </c>
      <c r="AE2225">
        <v>1</v>
      </c>
      <c r="AF2225">
        <v>2</v>
      </c>
      <c r="AG2225" s="1">
        <f t="shared" si="34"/>
        <v>5.1764705882352935E-2</v>
      </c>
    </row>
    <row r="2226" spans="1:33">
      <c r="A2226">
        <v>75061</v>
      </c>
      <c r="B2226">
        <v>2</v>
      </c>
      <c r="C2226">
        <v>60</v>
      </c>
      <c r="D2226">
        <v>3</v>
      </c>
      <c r="E2226">
        <v>2</v>
      </c>
      <c r="G2226">
        <v>1</v>
      </c>
      <c r="H2226">
        <v>4</v>
      </c>
      <c r="I2226">
        <v>1</v>
      </c>
      <c r="J2226">
        <v>71</v>
      </c>
      <c r="K2226">
        <v>1.84</v>
      </c>
      <c r="L2226">
        <v>160</v>
      </c>
      <c r="M2226">
        <v>4.1399999999999997</v>
      </c>
      <c r="N2226">
        <v>65</v>
      </c>
      <c r="O2226" s="1">
        <v>1.6845070422535213</v>
      </c>
      <c r="P2226" s="2">
        <v>86.176473256164385</v>
      </c>
      <c r="Q2226" s="1">
        <v>2.2333057857935557</v>
      </c>
      <c r="R2226">
        <v>2</v>
      </c>
      <c r="S2226">
        <v>2</v>
      </c>
      <c r="U2226">
        <v>15</v>
      </c>
      <c r="V2226">
        <v>1</v>
      </c>
      <c r="W2226">
        <v>1</v>
      </c>
      <c r="X2226">
        <v>3</v>
      </c>
      <c r="Y2226">
        <v>3</v>
      </c>
      <c r="Z2226">
        <v>3</v>
      </c>
      <c r="AA2226">
        <v>0</v>
      </c>
      <c r="AB2226">
        <v>0</v>
      </c>
      <c r="AC2226">
        <v>1</v>
      </c>
      <c r="AD2226">
        <v>1</v>
      </c>
      <c r="AE2226">
        <v>1</v>
      </c>
      <c r="AF2226">
        <v>2</v>
      </c>
      <c r="AG2226" s="1">
        <f t="shared" si="34"/>
        <v>-0.15549295774647875</v>
      </c>
    </row>
    <row r="2227" spans="1:33">
      <c r="A2227">
        <v>75064</v>
      </c>
      <c r="B2227">
        <v>2</v>
      </c>
      <c r="C2227">
        <v>39</v>
      </c>
      <c r="D2227">
        <v>1</v>
      </c>
      <c r="E2227">
        <v>2</v>
      </c>
      <c r="G2227">
        <v>2</v>
      </c>
      <c r="H2227">
        <v>4</v>
      </c>
      <c r="I2227">
        <v>5</v>
      </c>
      <c r="J2227">
        <v>33</v>
      </c>
      <c r="K2227">
        <v>0.85</v>
      </c>
      <c r="L2227">
        <v>192</v>
      </c>
      <c r="M2227">
        <v>4.97</v>
      </c>
      <c r="N2227">
        <v>31</v>
      </c>
      <c r="O2227" s="1">
        <v>0.79848484848484846</v>
      </c>
      <c r="P2227" s="2">
        <v>29.85748980719735</v>
      </c>
      <c r="Q2227" s="1">
        <v>0.76905655563993169</v>
      </c>
      <c r="R2227">
        <v>1</v>
      </c>
      <c r="U2227">
        <v>77</v>
      </c>
      <c r="V2227">
        <v>3</v>
      </c>
      <c r="W2227">
        <v>0</v>
      </c>
      <c r="X2227">
        <v>3</v>
      </c>
      <c r="Y2227">
        <v>3</v>
      </c>
      <c r="Z2227">
        <v>2</v>
      </c>
      <c r="AB2227">
        <v>0</v>
      </c>
      <c r="AC2227">
        <v>0</v>
      </c>
      <c r="AD2227">
        <v>2</v>
      </c>
      <c r="AE2227">
        <v>1</v>
      </c>
      <c r="AF2227">
        <v>2</v>
      </c>
      <c r="AG2227" s="1">
        <f t="shared" si="34"/>
        <v>-5.1515151515151514E-2</v>
      </c>
    </row>
    <row r="2228" spans="1:33">
      <c r="A2228">
        <v>75066</v>
      </c>
      <c r="B2228">
        <v>2</v>
      </c>
      <c r="C2228">
        <v>44</v>
      </c>
      <c r="D2228">
        <v>4</v>
      </c>
      <c r="E2228">
        <v>2</v>
      </c>
      <c r="G2228">
        <v>1</v>
      </c>
      <c r="H2228">
        <v>5</v>
      </c>
      <c r="I2228">
        <v>1</v>
      </c>
      <c r="J2228">
        <v>83</v>
      </c>
      <c r="K2228">
        <v>2.15</v>
      </c>
      <c r="L2228">
        <v>163</v>
      </c>
      <c r="M2228">
        <v>4.22</v>
      </c>
      <c r="N2228">
        <v>92</v>
      </c>
      <c r="O2228" s="1">
        <v>2.3831325301204815</v>
      </c>
      <c r="P2228" s="2">
        <v>84.069517289244644</v>
      </c>
      <c r="Q2228" s="1">
        <v>2.177704363516578</v>
      </c>
      <c r="R2228">
        <v>2</v>
      </c>
      <c r="S2228">
        <v>1</v>
      </c>
      <c r="T2228">
        <v>2</v>
      </c>
      <c r="U2228">
        <v>15</v>
      </c>
      <c r="V2228">
        <v>2</v>
      </c>
      <c r="W2228">
        <v>0</v>
      </c>
      <c r="X2228">
        <v>3</v>
      </c>
      <c r="Y2228">
        <v>3</v>
      </c>
      <c r="Z2228">
        <v>3</v>
      </c>
      <c r="AA2228">
        <v>2</v>
      </c>
      <c r="AB2228">
        <v>0</v>
      </c>
      <c r="AC2228">
        <v>0</v>
      </c>
      <c r="AD2228">
        <v>1</v>
      </c>
      <c r="AE2228">
        <v>1</v>
      </c>
      <c r="AF2228">
        <v>2</v>
      </c>
      <c r="AG2228" s="1">
        <f t="shared" si="34"/>
        <v>0.23313253012048163</v>
      </c>
    </row>
    <row r="2229" spans="1:33">
      <c r="A2229">
        <v>75070</v>
      </c>
      <c r="B2229">
        <v>2</v>
      </c>
      <c r="C2229">
        <v>74</v>
      </c>
      <c r="D2229">
        <v>1</v>
      </c>
      <c r="E2229">
        <v>2</v>
      </c>
      <c r="G2229">
        <v>2</v>
      </c>
      <c r="H2229">
        <v>1</v>
      </c>
      <c r="I2229">
        <v>1</v>
      </c>
      <c r="J2229">
        <v>50</v>
      </c>
      <c r="K2229">
        <v>1.29</v>
      </c>
      <c r="L2229">
        <v>201</v>
      </c>
      <c r="M2229">
        <v>5.2</v>
      </c>
      <c r="N2229">
        <v>51</v>
      </c>
      <c r="O2229" s="1">
        <v>1.3158000000000001</v>
      </c>
      <c r="P2229" s="2">
        <v>58.310800037429907</v>
      </c>
      <c r="Q2229" s="1">
        <v>1.5044186409656917</v>
      </c>
      <c r="R2229">
        <v>1</v>
      </c>
      <c r="S2229">
        <v>1</v>
      </c>
      <c r="T2229">
        <v>2</v>
      </c>
      <c r="U2229">
        <v>3</v>
      </c>
      <c r="V2229">
        <v>3</v>
      </c>
      <c r="W2229">
        <v>3</v>
      </c>
      <c r="X2229">
        <v>3</v>
      </c>
      <c r="Y2229">
        <v>3</v>
      </c>
      <c r="Z2229">
        <v>3</v>
      </c>
      <c r="AB2229">
        <v>0</v>
      </c>
      <c r="AC2229">
        <v>0</v>
      </c>
      <c r="AD2229">
        <v>2</v>
      </c>
      <c r="AE2229">
        <v>1</v>
      </c>
      <c r="AF2229">
        <v>2</v>
      </c>
      <c r="AG2229" s="1">
        <f t="shared" si="34"/>
        <v>2.5800000000000045E-2</v>
      </c>
    </row>
    <row r="2230" spans="1:33">
      <c r="A2230">
        <v>75075</v>
      </c>
      <c r="B2230">
        <v>2</v>
      </c>
      <c r="C2230">
        <v>38</v>
      </c>
      <c r="D2230">
        <v>6</v>
      </c>
      <c r="E2230">
        <v>2</v>
      </c>
      <c r="G2230">
        <v>2</v>
      </c>
      <c r="H2230">
        <v>5</v>
      </c>
      <c r="I2230">
        <v>1</v>
      </c>
      <c r="J2230">
        <v>92</v>
      </c>
      <c r="K2230">
        <v>2.38</v>
      </c>
      <c r="L2230">
        <v>189</v>
      </c>
      <c r="M2230">
        <v>4.8899999999999997</v>
      </c>
      <c r="N2230">
        <v>97</v>
      </c>
      <c r="O2230" s="1">
        <v>2.5093478260869562</v>
      </c>
      <c r="P2230" s="2">
        <v>95.697210302394936</v>
      </c>
      <c r="Q2230" s="1">
        <v>2.4756452230402166</v>
      </c>
      <c r="R2230">
        <v>1</v>
      </c>
      <c r="U2230">
        <v>15</v>
      </c>
      <c r="V2230">
        <v>2</v>
      </c>
      <c r="W2230">
        <v>2</v>
      </c>
      <c r="X2230">
        <v>3</v>
      </c>
      <c r="Y2230">
        <v>3</v>
      </c>
      <c r="Z2230">
        <v>2</v>
      </c>
      <c r="AA2230">
        <v>0</v>
      </c>
      <c r="AB2230">
        <v>2</v>
      </c>
      <c r="AC2230">
        <v>0</v>
      </c>
      <c r="AD2230">
        <v>1</v>
      </c>
      <c r="AE2230">
        <v>1</v>
      </c>
      <c r="AF2230">
        <v>2</v>
      </c>
      <c r="AG2230" s="1">
        <f t="shared" si="34"/>
        <v>0.12934782608695627</v>
      </c>
    </row>
    <row r="2231" spans="1:33">
      <c r="A2231">
        <v>75078</v>
      </c>
      <c r="B2231">
        <v>2</v>
      </c>
      <c r="C2231">
        <v>50</v>
      </c>
      <c r="D2231">
        <v>4</v>
      </c>
      <c r="E2231">
        <v>2</v>
      </c>
      <c r="G2231">
        <v>1</v>
      </c>
      <c r="H2231">
        <v>3</v>
      </c>
      <c r="I2231">
        <v>5</v>
      </c>
      <c r="J2231">
        <v>37</v>
      </c>
      <c r="K2231">
        <v>0.96</v>
      </c>
      <c r="L2231">
        <v>159</v>
      </c>
      <c r="M2231">
        <v>4.1100000000000003</v>
      </c>
      <c r="N2231">
        <v>39</v>
      </c>
      <c r="O2231" s="1">
        <v>1.0118918918918918</v>
      </c>
      <c r="P2231" s="2">
        <v>33.79276140641506</v>
      </c>
      <c r="Q2231" s="1">
        <v>0.87678516081509339</v>
      </c>
      <c r="R2231">
        <v>2</v>
      </c>
      <c r="S2231">
        <v>1</v>
      </c>
      <c r="T2231">
        <v>1</v>
      </c>
      <c r="U2231">
        <v>3</v>
      </c>
      <c r="V2231">
        <v>4</v>
      </c>
      <c r="W2231">
        <v>2</v>
      </c>
      <c r="X2231">
        <v>3</v>
      </c>
      <c r="Y2231">
        <v>3</v>
      </c>
      <c r="Z2231">
        <v>3</v>
      </c>
      <c r="AA2231">
        <v>1</v>
      </c>
      <c r="AB2231">
        <v>0</v>
      </c>
      <c r="AC2231">
        <v>2</v>
      </c>
      <c r="AD2231">
        <v>1</v>
      </c>
      <c r="AE2231">
        <v>1</v>
      </c>
      <c r="AF2231">
        <v>2</v>
      </c>
      <c r="AG2231" s="1">
        <f t="shared" si="34"/>
        <v>5.1891891891891806E-2</v>
      </c>
    </row>
    <row r="2232" spans="1:33">
      <c r="A2232">
        <v>75081</v>
      </c>
      <c r="B2232">
        <v>2</v>
      </c>
      <c r="C2232">
        <v>66</v>
      </c>
      <c r="D2232">
        <v>1</v>
      </c>
      <c r="E2232">
        <v>2</v>
      </c>
      <c r="G2232">
        <v>2</v>
      </c>
      <c r="H2232">
        <v>1</v>
      </c>
      <c r="I2232">
        <v>1</v>
      </c>
      <c r="J2232">
        <v>29</v>
      </c>
      <c r="K2232">
        <v>0.75</v>
      </c>
      <c r="L2232">
        <v>189</v>
      </c>
      <c r="M2232">
        <v>4.8899999999999997</v>
      </c>
      <c r="N2232">
        <v>23</v>
      </c>
      <c r="O2232" s="1">
        <v>0.59482758620689657</v>
      </c>
      <c r="P2232" s="2">
        <v>35.520066199844756</v>
      </c>
      <c r="Q2232" s="1">
        <v>0.91862240172012288</v>
      </c>
      <c r="R2232">
        <v>1</v>
      </c>
      <c r="S2232">
        <v>1</v>
      </c>
      <c r="T2232">
        <v>1</v>
      </c>
      <c r="U2232">
        <v>77</v>
      </c>
      <c r="V2232">
        <v>3</v>
      </c>
      <c r="W2232">
        <v>0</v>
      </c>
      <c r="X2232">
        <v>3</v>
      </c>
      <c r="Y2232">
        <v>3</v>
      </c>
      <c r="Z2232">
        <v>3</v>
      </c>
      <c r="AB2232">
        <v>0</v>
      </c>
      <c r="AC2232">
        <v>0</v>
      </c>
      <c r="AD2232">
        <v>2</v>
      </c>
      <c r="AE2232">
        <v>1</v>
      </c>
      <c r="AF2232">
        <v>2</v>
      </c>
      <c r="AG2232" s="1">
        <f t="shared" si="34"/>
        <v>-0.15517241379310343</v>
      </c>
    </row>
    <row r="2233" spans="1:33">
      <c r="A2233">
        <v>75088</v>
      </c>
      <c r="B2233">
        <v>2</v>
      </c>
      <c r="C2233">
        <v>39</v>
      </c>
      <c r="D2233">
        <v>3</v>
      </c>
      <c r="E2233">
        <v>2</v>
      </c>
      <c r="G2233">
        <v>1</v>
      </c>
      <c r="H2233">
        <v>4</v>
      </c>
      <c r="I2233">
        <v>1</v>
      </c>
      <c r="J2233">
        <v>32</v>
      </c>
      <c r="K2233">
        <v>0.83</v>
      </c>
      <c r="L2233">
        <v>158</v>
      </c>
      <c r="M2233">
        <v>4.09</v>
      </c>
      <c r="N2233">
        <v>39</v>
      </c>
      <c r="O2233" s="1">
        <v>1.0115624999999999</v>
      </c>
      <c r="P2233" s="2">
        <v>33.717064638935753</v>
      </c>
      <c r="Q2233" s="1">
        <v>0.8745363640723961</v>
      </c>
      <c r="R2233">
        <v>2</v>
      </c>
      <c r="U2233">
        <v>9</v>
      </c>
      <c r="V2233">
        <v>3</v>
      </c>
      <c r="W2233">
        <v>3</v>
      </c>
      <c r="X2233">
        <v>3</v>
      </c>
      <c r="Y2233">
        <v>3</v>
      </c>
      <c r="Z2233">
        <v>3</v>
      </c>
      <c r="AA2233">
        <v>4</v>
      </c>
      <c r="AB2233">
        <v>0</v>
      </c>
      <c r="AC2233">
        <v>0</v>
      </c>
      <c r="AD2233">
        <v>1</v>
      </c>
      <c r="AE2233">
        <v>1</v>
      </c>
      <c r="AF2233">
        <v>2</v>
      </c>
      <c r="AG2233" s="1">
        <f t="shared" si="34"/>
        <v>0.18156249999999996</v>
      </c>
    </row>
    <row r="2234" spans="1:33">
      <c r="A2234">
        <v>75089</v>
      </c>
      <c r="B2234">
        <v>2</v>
      </c>
      <c r="C2234">
        <v>62</v>
      </c>
      <c r="D2234">
        <v>3</v>
      </c>
      <c r="E2234">
        <v>2</v>
      </c>
      <c r="G2234">
        <v>1</v>
      </c>
      <c r="H2234">
        <v>2</v>
      </c>
      <c r="I2234">
        <v>1</v>
      </c>
      <c r="J2234">
        <v>62</v>
      </c>
      <c r="K2234">
        <v>1.6</v>
      </c>
      <c r="L2234">
        <v>226</v>
      </c>
      <c r="M2234">
        <v>5.84</v>
      </c>
      <c r="N2234">
        <v>56</v>
      </c>
      <c r="O2234" s="1">
        <v>1.4451612903225808</v>
      </c>
      <c r="P2234" s="2">
        <v>56.119567805335684</v>
      </c>
      <c r="Q2234" s="1">
        <v>1.448246911105437</v>
      </c>
      <c r="R2234">
        <v>1</v>
      </c>
      <c r="S2234">
        <v>2</v>
      </c>
      <c r="U2234">
        <v>14</v>
      </c>
      <c r="V2234">
        <v>5</v>
      </c>
      <c r="W2234">
        <v>3</v>
      </c>
      <c r="AA2234">
        <v>3</v>
      </c>
      <c r="AB2234">
        <v>0</v>
      </c>
      <c r="AC2234">
        <v>4</v>
      </c>
      <c r="AD2234">
        <v>1</v>
      </c>
      <c r="AE2234">
        <v>2</v>
      </c>
      <c r="AG2234" s="1">
        <f t="shared" si="34"/>
        <v>-0.15483870967741931</v>
      </c>
    </row>
    <row r="2235" spans="1:33">
      <c r="A2235">
        <v>75090</v>
      </c>
      <c r="B2235">
        <v>2</v>
      </c>
      <c r="C2235">
        <v>76</v>
      </c>
      <c r="D2235">
        <v>3</v>
      </c>
      <c r="E2235">
        <v>2</v>
      </c>
      <c r="G2235">
        <v>1</v>
      </c>
      <c r="H2235">
        <v>3</v>
      </c>
      <c r="I2235">
        <v>2</v>
      </c>
      <c r="J2235">
        <v>55</v>
      </c>
      <c r="K2235">
        <v>1.42</v>
      </c>
      <c r="L2235">
        <v>165</v>
      </c>
      <c r="M2235">
        <v>4.2699999999999996</v>
      </c>
      <c r="N2235">
        <v>61</v>
      </c>
      <c r="O2235" s="1">
        <v>1.5749090909090908</v>
      </c>
      <c r="P2235" s="2">
        <v>45.202747733253801</v>
      </c>
      <c r="Q2235" s="1">
        <v>1.1670527596585525</v>
      </c>
      <c r="R2235">
        <v>2</v>
      </c>
      <c r="S2235">
        <v>1</v>
      </c>
      <c r="T2235">
        <v>2</v>
      </c>
      <c r="U2235">
        <v>5</v>
      </c>
      <c r="V2235">
        <v>2</v>
      </c>
      <c r="W2235">
        <v>4</v>
      </c>
      <c r="X2235">
        <v>4</v>
      </c>
      <c r="Y2235">
        <v>4</v>
      </c>
      <c r="Z2235">
        <v>4</v>
      </c>
      <c r="AA2235">
        <v>0</v>
      </c>
      <c r="AB2235">
        <v>0</v>
      </c>
      <c r="AC2235">
        <v>1</v>
      </c>
      <c r="AD2235">
        <v>2</v>
      </c>
      <c r="AE2235">
        <v>1</v>
      </c>
      <c r="AF2235">
        <v>2</v>
      </c>
      <c r="AG2235" s="1">
        <f t="shared" si="34"/>
        <v>0.15490909090909089</v>
      </c>
    </row>
    <row r="2236" spans="1:33">
      <c r="A2236">
        <v>75093</v>
      </c>
      <c r="B2236">
        <v>2</v>
      </c>
      <c r="C2236">
        <v>48</v>
      </c>
      <c r="D2236">
        <v>4</v>
      </c>
      <c r="E2236">
        <v>2</v>
      </c>
      <c r="G2236">
        <v>1</v>
      </c>
      <c r="H2236">
        <v>4</v>
      </c>
      <c r="I2236">
        <v>3</v>
      </c>
      <c r="J2236">
        <v>39</v>
      </c>
      <c r="K2236">
        <v>1.01</v>
      </c>
      <c r="L2236">
        <v>142</v>
      </c>
      <c r="M2236">
        <v>3.67</v>
      </c>
      <c r="N2236">
        <v>43</v>
      </c>
      <c r="O2236" s="1">
        <v>1.1135897435897435</v>
      </c>
      <c r="P2236" s="2">
        <v>26.532571767425168</v>
      </c>
      <c r="Q2236" s="1">
        <v>0.6871255765410107</v>
      </c>
      <c r="R2236">
        <v>2</v>
      </c>
      <c r="S2236">
        <v>2</v>
      </c>
      <c r="U2236">
        <v>5</v>
      </c>
      <c r="V2236">
        <v>2</v>
      </c>
      <c r="W2236">
        <v>2</v>
      </c>
      <c r="X2236">
        <v>3</v>
      </c>
      <c r="Y2236">
        <v>3</v>
      </c>
      <c r="Z2236">
        <v>2</v>
      </c>
      <c r="AA2236">
        <v>0</v>
      </c>
      <c r="AB2236">
        <v>1</v>
      </c>
      <c r="AC2236">
        <v>1</v>
      </c>
      <c r="AD2236">
        <v>1</v>
      </c>
      <c r="AE2236">
        <v>2</v>
      </c>
      <c r="AG2236" s="1">
        <f t="shared" si="34"/>
        <v>0.10358974358974349</v>
      </c>
    </row>
    <row r="2237" spans="1:33">
      <c r="A2237">
        <v>75097</v>
      </c>
      <c r="B2237">
        <v>2</v>
      </c>
      <c r="C2237">
        <v>44</v>
      </c>
      <c r="D2237">
        <v>4</v>
      </c>
      <c r="E2237">
        <v>2</v>
      </c>
      <c r="G2237">
        <v>1</v>
      </c>
      <c r="H2237">
        <v>5</v>
      </c>
      <c r="I2237">
        <v>3</v>
      </c>
      <c r="J2237">
        <v>73</v>
      </c>
      <c r="K2237">
        <v>1.89</v>
      </c>
      <c r="L2237">
        <v>171</v>
      </c>
      <c r="M2237">
        <v>4.42</v>
      </c>
      <c r="N2237">
        <v>70</v>
      </c>
      <c r="O2237" s="1">
        <v>1.8123287671232875</v>
      </c>
      <c r="P2237" s="2">
        <v>80.339927637208504</v>
      </c>
      <c r="Q2237" s="1">
        <v>2.0800337429359463</v>
      </c>
      <c r="R2237">
        <v>2</v>
      </c>
      <c r="S2237">
        <v>2</v>
      </c>
      <c r="U2237">
        <v>14</v>
      </c>
      <c r="V2237">
        <v>2</v>
      </c>
      <c r="W2237">
        <v>0</v>
      </c>
      <c r="X2237">
        <v>3</v>
      </c>
      <c r="Y2237">
        <v>2</v>
      </c>
      <c r="Z2237">
        <v>1</v>
      </c>
      <c r="AA2237">
        <v>5</v>
      </c>
      <c r="AB2237">
        <v>0</v>
      </c>
      <c r="AC2237">
        <v>1</v>
      </c>
      <c r="AD2237">
        <v>1</v>
      </c>
      <c r="AE2237">
        <v>1</v>
      </c>
      <c r="AF2237">
        <v>2</v>
      </c>
      <c r="AG2237" s="1">
        <f t="shared" si="34"/>
        <v>-7.7671232876712404E-2</v>
      </c>
    </row>
    <row r="2238" spans="1:33">
      <c r="A2238">
        <v>75103</v>
      </c>
      <c r="B2238">
        <v>2</v>
      </c>
      <c r="C2238">
        <v>55</v>
      </c>
      <c r="D2238">
        <v>7</v>
      </c>
      <c r="E2238">
        <v>2</v>
      </c>
      <c r="G2238">
        <v>1</v>
      </c>
      <c r="H2238">
        <v>3</v>
      </c>
      <c r="I2238">
        <v>3</v>
      </c>
      <c r="J2238">
        <v>82</v>
      </c>
      <c r="K2238">
        <v>2.12</v>
      </c>
      <c r="L2238">
        <v>212</v>
      </c>
      <c r="M2238">
        <v>5.48</v>
      </c>
      <c r="N2238">
        <v>78</v>
      </c>
      <c r="O2238" s="1">
        <v>2.0165853658536586</v>
      </c>
      <c r="P2238" s="2">
        <v>82.136600045785769</v>
      </c>
      <c r="Q2238" s="1">
        <v>2.1235316109398275</v>
      </c>
      <c r="R2238">
        <v>2</v>
      </c>
      <c r="S2238">
        <v>1</v>
      </c>
      <c r="T2238">
        <v>2</v>
      </c>
      <c r="U2238">
        <v>3</v>
      </c>
      <c r="V2238">
        <v>3</v>
      </c>
      <c r="W2238">
        <v>3</v>
      </c>
      <c r="X2238">
        <v>3</v>
      </c>
      <c r="Y2238">
        <v>3</v>
      </c>
      <c r="Z2238">
        <v>3</v>
      </c>
      <c r="AA2238">
        <v>2</v>
      </c>
      <c r="AB2238">
        <v>5</v>
      </c>
      <c r="AC2238">
        <v>5</v>
      </c>
      <c r="AD2238">
        <v>1</v>
      </c>
      <c r="AE2238">
        <v>1</v>
      </c>
      <c r="AF2238">
        <v>2</v>
      </c>
      <c r="AG2238" s="1">
        <f t="shared" si="34"/>
        <v>-0.10341463414634156</v>
      </c>
    </row>
    <row r="2239" spans="1:33">
      <c r="A2239">
        <v>75104</v>
      </c>
      <c r="B2239">
        <v>2</v>
      </c>
      <c r="C2239">
        <v>26</v>
      </c>
      <c r="D2239">
        <v>3</v>
      </c>
      <c r="E2239">
        <v>2</v>
      </c>
      <c r="G2239">
        <v>1</v>
      </c>
      <c r="H2239">
        <v>5</v>
      </c>
      <c r="I2239">
        <v>5</v>
      </c>
      <c r="J2239">
        <v>75</v>
      </c>
      <c r="K2239">
        <v>1.94</v>
      </c>
      <c r="L2239">
        <v>239</v>
      </c>
      <c r="M2239">
        <v>6.18</v>
      </c>
      <c r="N2239">
        <v>81</v>
      </c>
      <c r="O2239" s="1">
        <v>2.0951999999999997</v>
      </c>
      <c r="P2239" s="2">
        <v>79.460705524846261</v>
      </c>
      <c r="Q2239" s="1">
        <v>2.0553835829093567</v>
      </c>
      <c r="R2239">
        <v>2</v>
      </c>
      <c r="U2239">
        <v>15</v>
      </c>
      <c r="V2239">
        <v>2</v>
      </c>
      <c r="W2239">
        <v>2</v>
      </c>
      <c r="X2239">
        <v>3</v>
      </c>
      <c r="Y2239">
        <v>3</v>
      </c>
      <c r="Z2239">
        <v>2</v>
      </c>
      <c r="AA2239">
        <v>1</v>
      </c>
      <c r="AB2239">
        <v>0</v>
      </c>
      <c r="AC2239">
        <v>0</v>
      </c>
      <c r="AD2239">
        <v>1</v>
      </c>
      <c r="AE2239">
        <v>1</v>
      </c>
      <c r="AF2239">
        <v>2</v>
      </c>
      <c r="AG2239" s="1">
        <f t="shared" si="34"/>
        <v>0.15519999999999978</v>
      </c>
    </row>
    <row r="2240" spans="1:33">
      <c r="A2240">
        <v>75114</v>
      </c>
      <c r="B2240">
        <v>2</v>
      </c>
      <c r="C2240">
        <v>47</v>
      </c>
      <c r="D2240">
        <v>6</v>
      </c>
      <c r="E2240">
        <v>2</v>
      </c>
      <c r="G2240">
        <v>2</v>
      </c>
      <c r="H2240">
        <v>5</v>
      </c>
      <c r="I2240">
        <v>1</v>
      </c>
      <c r="J2240">
        <v>52</v>
      </c>
      <c r="K2240">
        <v>1.34</v>
      </c>
      <c r="L2240">
        <v>207</v>
      </c>
      <c r="M2240">
        <v>5.35</v>
      </c>
      <c r="N2240">
        <v>50</v>
      </c>
      <c r="O2240" s="1">
        <v>1.2884615384615385</v>
      </c>
      <c r="P2240" s="2">
        <v>56.17343433670073</v>
      </c>
      <c r="Q2240" s="1">
        <v>1.4475461925226727</v>
      </c>
      <c r="R2240">
        <v>1</v>
      </c>
      <c r="S2240">
        <v>1</v>
      </c>
      <c r="T2240">
        <v>2</v>
      </c>
      <c r="U2240">
        <v>15</v>
      </c>
      <c r="V2240">
        <v>4</v>
      </c>
      <c r="W2240">
        <v>3</v>
      </c>
      <c r="X2240">
        <v>3</v>
      </c>
      <c r="Y2240">
        <v>1</v>
      </c>
      <c r="Z2240">
        <v>1</v>
      </c>
      <c r="AB2240">
        <v>0</v>
      </c>
      <c r="AC2240">
        <v>0</v>
      </c>
      <c r="AD2240">
        <v>1</v>
      </c>
      <c r="AE2240">
        <v>1</v>
      </c>
      <c r="AF2240">
        <v>2</v>
      </c>
      <c r="AG2240" s="1">
        <f t="shared" si="34"/>
        <v>-5.1538461538461533E-2</v>
      </c>
    </row>
    <row r="2241" spans="1:33">
      <c r="A2241">
        <v>75118</v>
      </c>
      <c r="B2241">
        <v>2</v>
      </c>
      <c r="C2241">
        <v>64</v>
      </c>
      <c r="D2241">
        <v>4</v>
      </c>
      <c r="E2241">
        <v>2</v>
      </c>
      <c r="G2241">
        <v>1</v>
      </c>
      <c r="H2241">
        <v>4</v>
      </c>
      <c r="I2241">
        <v>3</v>
      </c>
      <c r="J2241">
        <v>75</v>
      </c>
      <c r="K2241">
        <v>1.94</v>
      </c>
      <c r="L2241">
        <v>259</v>
      </c>
      <c r="M2241">
        <v>6.7</v>
      </c>
      <c r="N2241">
        <v>75</v>
      </c>
      <c r="O2241" s="1">
        <v>1.94</v>
      </c>
      <c r="P2241" s="2">
        <v>78.121299042160302</v>
      </c>
      <c r="Q2241" s="1">
        <v>2.0207376018905463</v>
      </c>
      <c r="R2241">
        <v>2</v>
      </c>
      <c r="S2241">
        <v>2</v>
      </c>
      <c r="U2241">
        <v>14</v>
      </c>
      <c r="V2241">
        <v>4</v>
      </c>
      <c r="W2241">
        <v>0</v>
      </c>
      <c r="X2241">
        <v>3</v>
      </c>
      <c r="Y2241">
        <v>3</v>
      </c>
      <c r="Z2241">
        <v>3</v>
      </c>
      <c r="AA2241">
        <v>15</v>
      </c>
      <c r="AB2241">
        <v>60</v>
      </c>
      <c r="AC2241">
        <v>0</v>
      </c>
      <c r="AD2241">
        <v>1</v>
      </c>
      <c r="AE2241">
        <v>1</v>
      </c>
      <c r="AF2241">
        <v>2</v>
      </c>
      <c r="AG2241" s="1">
        <f t="shared" si="34"/>
        <v>0</v>
      </c>
    </row>
    <row r="2242" spans="1:33">
      <c r="A2242">
        <v>75125</v>
      </c>
      <c r="B2242">
        <v>2</v>
      </c>
      <c r="C2242">
        <v>32</v>
      </c>
      <c r="D2242">
        <v>3</v>
      </c>
      <c r="E2242">
        <v>2</v>
      </c>
      <c r="G2242">
        <v>1</v>
      </c>
      <c r="H2242">
        <v>4</v>
      </c>
      <c r="I2242">
        <v>4</v>
      </c>
      <c r="J2242">
        <v>27</v>
      </c>
      <c r="K2242">
        <v>0.7</v>
      </c>
      <c r="L2242">
        <v>209</v>
      </c>
      <c r="M2242">
        <v>5.4</v>
      </c>
      <c r="N2242">
        <v>28</v>
      </c>
      <c r="O2242" s="1">
        <v>0.72592592592592586</v>
      </c>
      <c r="P2242" s="2">
        <v>18.04488042046242</v>
      </c>
      <c r="Q2242" s="1">
        <v>0.46783023312309974</v>
      </c>
      <c r="R2242">
        <v>2</v>
      </c>
      <c r="U2242">
        <v>3</v>
      </c>
      <c r="V2242">
        <v>4</v>
      </c>
      <c r="W2242">
        <v>3</v>
      </c>
      <c r="X2242">
        <v>3</v>
      </c>
      <c r="Y2242">
        <v>3</v>
      </c>
      <c r="Z2242">
        <v>3</v>
      </c>
      <c r="AA2242">
        <v>2</v>
      </c>
      <c r="AB2242">
        <v>0</v>
      </c>
      <c r="AC2242">
        <v>1</v>
      </c>
      <c r="AD2242">
        <v>1</v>
      </c>
      <c r="AE2242">
        <v>1</v>
      </c>
      <c r="AF2242">
        <v>2</v>
      </c>
      <c r="AG2242" s="1">
        <f t="shared" si="34"/>
        <v>2.5925925925925908E-2</v>
      </c>
    </row>
    <row r="2243" spans="1:33">
      <c r="A2243">
        <v>75129</v>
      </c>
      <c r="B2243">
        <v>2</v>
      </c>
      <c r="C2243">
        <v>80</v>
      </c>
      <c r="D2243">
        <v>3</v>
      </c>
      <c r="E2243">
        <v>2</v>
      </c>
      <c r="G2243">
        <v>1</v>
      </c>
      <c r="H2243">
        <v>3</v>
      </c>
      <c r="I2243">
        <v>2</v>
      </c>
      <c r="J2243">
        <v>61</v>
      </c>
      <c r="K2243">
        <v>1.58</v>
      </c>
      <c r="L2243">
        <v>142</v>
      </c>
      <c r="M2243">
        <v>3.67</v>
      </c>
      <c r="N2243">
        <v>60</v>
      </c>
      <c r="O2243" s="1">
        <v>1.5540983606557379</v>
      </c>
      <c r="P2243" s="2">
        <v>58.353089706625731</v>
      </c>
      <c r="Q2243" s="1">
        <v>1.5114406842044041</v>
      </c>
      <c r="R2243">
        <v>2</v>
      </c>
      <c r="S2243">
        <v>1</v>
      </c>
      <c r="T2243">
        <v>2</v>
      </c>
      <c r="U2243">
        <v>6</v>
      </c>
      <c r="V2243">
        <v>3</v>
      </c>
      <c r="W2243">
        <v>3</v>
      </c>
      <c r="AB2243">
        <v>0</v>
      </c>
      <c r="AC2243">
        <v>1</v>
      </c>
      <c r="AD2243">
        <v>2</v>
      </c>
      <c r="AE2243">
        <v>1</v>
      </c>
      <c r="AF2243">
        <v>2</v>
      </c>
      <c r="AG2243" s="1">
        <f t="shared" ref="AG2243:AG2306" si="35">O:O-K:K</f>
        <v>-2.5901639344262151E-2</v>
      </c>
    </row>
    <row r="2244" spans="1:33">
      <c r="A2244">
        <v>75131</v>
      </c>
      <c r="B2244">
        <v>2</v>
      </c>
      <c r="C2244">
        <v>34</v>
      </c>
      <c r="D2244">
        <v>6</v>
      </c>
      <c r="E2244">
        <v>2</v>
      </c>
      <c r="G2244">
        <v>1</v>
      </c>
      <c r="H2244">
        <v>4</v>
      </c>
      <c r="I2244">
        <v>1</v>
      </c>
      <c r="J2244">
        <v>51</v>
      </c>
      <c r="K2244">
        <v>1.32</v>
      </c>
      <c r="L2244">
        <v>231</v>
      </c>
      <c r="M2244">
        <v>5.97</v>
      </c>
      <c r="N2244">
        <v>45</v>
      </c>
      <c r="O2244" s="1">
        <v>1.1647058823529413</v>
      </c>
      <c r="P2244" s="2">
        <v>52.739236485869824</v>
      </c>
      <c r="Q2244" s="1">
        <v>1.3650155325754543</v>
      </c>
      <c r="R2244">
        <v>2</v>
      </c>
      <c r="U2244">
        <v>15</v>
      </c>
      <c r="V2244">
        <v>2</v>
      </c>
      <c r="W2244">
        <v>1</v>
      </c>
      <c r="AA2244">
        <v>0</v>
      </c>
      <c r="AB2244">
        <v>0</v>
      </c>
      <c r="AC2244">
        <v>0</v>
      </c>
      <c r="AD2244">
        <v>1</v>
      </c>
      <c r="AE2244">
        <v>1</v>
      </c>
      <c r="AF2244">
        <v>2</v>
      </c>
      <c r="AG2244" s="1">
        <f t="shared" si="35"/>
        <v>-0.1552941176470588</v>
      </c>
    </row>
    <row r="2245" spans="1:33">
      <c r="A2245">
        <v>75134</v>
      </c>
      <c r="B2245">
        <v>2</v>
      </c>
      <c r="C2245">
        <v>33</v>
      </c>
      <c r="D2245">
        <v>3</v>
      </c>
      <c r="E2245">
        <v>2</v>
      </c>
      <c r="G2245">
        <v>1</v>
      </c>
      <c r="H2245">
        <v>4</v>
      </c>
      <c r="I2245">
        <v>1</v>
      </c>
      <c r="J2245">
        <v>60</v>
      </c>
      <c r="K2245">
        <v>1.55</v>
      </c>
      <c r="L2245">
        <v>151</v>
      </c>
      <c r="M2245">
        <v>3.9</v>
      </c>
      <c r="N2245">
        <v>55</v>
      </c>
      <c r="O2245" s="1">
        <v>1.4208333333333334</v>
      </c>
      <c r="P2245" s="2">
        <v>60.231176000037621</v>
      </c>
      <c r="Q2245" s="1">
        <v>1.5559720466676386</v>
      </c>
      <c r="R2245">
        <v>2</v>
      </c>
      <c r="U2245">
        <v>3</v>
      </c>
      <c r="V2245">
        <v>1</v>
      </c>
      <c r="W2245">
        <v>3</v>
      </c>
      <c r="X2245">
        <v>3</v>
      </c>
      <c r="Y2245">
        <v>3</v>
      </c>
      <c r="Z2245">
        <v>2</v>
      </c>
      <c r="AA2245">
        <v>0</v>
      </c>
      <c r="AB2245">
        <v>1</v>
      </c>
      <c r="AC2245">
        <v>0</v>
      </c>
      <c r="AD2245">
        <v>2</v>
      </c>
      <c r="AE2245">
        <v>1</v>
      </c>
      <c r="AF2245">
        <v>2</v>
      </c>
      <c r="AG2245" s="1">
        <f t="shared" si="35"/>
        <v>-0.12916666666666665</v>
      </c>
    </row>
    <row r="2246" spans="1:33">
      <c r="A2246">
        <v>75137</v>
      </c>
      <c r="B2246">
        <v>2</v>
      </c>
      <c r="C2246">
        <v>30</v>
      </c>
      <c r="D2246">
        <v>1</v>
      </c>
      <c r="E2246">
        <v>2</v>
      </c>
      <c r="G2246">
        <v>1</v>
      </c>
      <c r="H2246">
        <v>2</v>
      </c>
      <c r="I2246">
        <v>1</v>
      </c>
      <c r="J2246">
        <v>62</v>
      </c>
      <c r="K2246">
        <v>1.6</v>
      </c>
      <c r="L2246">
        <v>220</v>
      </c>
      <c r="M2246">
        <v>5.69</v>
      </c>
      <c r="N2246">
        <v>57</v>
      </c>
      <c r="O2246" s="1">
        <v>1.4709677419354839</v>
      </c>
      <c r="P2246" s="2">
        <v>68.99811874215824</v>
      </c>
      <c r="Q2246" s="1">
        <v>1.7805966127008579</v>
      </c>
      <c r="R2246">
        <v>2</v>
      </c>
      <c r="U2246">
        <v>4</v>
      </c>
      <c r="V2246">
        <v>3</v>
      </c>
      <c r="W2246">
        <v>2</v>
      </c>
      <c r="X2246">
        <v>3</v>
      </c>
      <c r="Y2246">
        <v>3</v>
      </c>
      <c r="Z2246">
        <v>2</v>
      </c>
      <c r="AB2246">
        <v>0</v>
      </c>
      <c r="AC2246">
        <v>1</v>
      </c>
      <c r="AD2246">
        <v>1</v>
      </c>
      <c r="AE2246">
        <v>1</v>
      </c>
      <c r="AF2246">
        <v>2</v>
      </c>
      <c r="AG2246" s="1">
        <f t="shared" si="35"/>
        <v>-0.12903225806451624</v>
      </c>
    </row>
    <row r="2247" spans="1:33">
      <c r="A2247">
        <v>75140</v>
      </c>
      <c r="B2247">
        <v>2</v>
      </c>
      <c r="C2247">
        <v>34</v>
      </c>
      <c r="D2247">
        <v>3</v>
      </c>
      <c r="E2247">
        <v>2</v>
      </c>
      <c r="G2247">
        <v>1</v>
      </c>
      <c r="H2247">
        <v>3</v>
      </c>
      <c r="I2247">
        <v>3</v>
      </c>
      <c r="J2247">
        <v>30</v>
      </c>
      <c r="K2247">
        <v>0.78</v>
      </c>
      <c r="L2247">
        <v>196</v>
      </c>
      <c r="M2247">
        <v>5.07</v>
      </c>
      <c r="N2247">
        <v>37</v>
      </c>
      <c r="O2247" s="1">
        <v>0.96199999999999997</v>
      </c>
      <c r="P2247" s="2">
        <v>29.876874989227961</v>
      </c>
      <c r="Q2247" s="1">
        <v>0.77679874971992702</v>
      </c>
      <c r="R2247">
        <v>1</v>
      </c>
      <c r="U2247">
        <v>1</v>
      </c>
      <c r="V2247">
        <v>3</v>
      </c>
      <c r="W2247">
        <v>1</v>
      </c>
      <c r="AA2247">
        <v>2</v>
      </c>
      <c r="AB2247">
        <v>4</v>
      </c>
      <c r="AC2247">
        <v>3</v>
      </c>
      <c r="AD2247">
        <v>1</v>
      </c>
      <c r="AE2247">
        <v>1</v>
      </c>
      <c r="AF2247">
        <v>2</v>
      </c>
      <c r="AG2247" s="1">
        <f t="shared" si="35"/>
        <v>0.18199999999999994</v>
      </c>
    </row>
    <row r="2248" spans="1:33">
      <c r="A2248">
        <v>75149</v>
      </c>
      <c r="B2248">
        <v>2</v>
      </c>
      <c r="C2248">
        <v>39</v>
      </c>
      <c r="D2248">
        <v>4</v>
      </c>
      <c r="E2248">
        <v>2</v>
      </c>
      <c r="G2248">
        <v>1</v>
      </c>
      <c r="H2248">
        <v>2</v>
      </c>
      <c r="I2248">
        <v>1</v>
      </c>
      <c r="J2248">
        <v>54</v>
      </c>
      <c r="K2248">
        <v>1.4</v>
      </c>
      <c r="L2248">
        <v>156</v>
      </c>
      <c r="M2248">
        <v>4.03</v>
      </c>
      <c r="N2248">
        <v>59</v>
      </c>
      <c r="O2248" s="1">
        <v>1.5296296296296295</v>
      </c>
      <c r="P2248" s="2">
        <v>48.585288067062088</v>
      </c>
      <c r="Q2248" s="1">
        <v>1.2596185795164245</v>
      </c>
      <c r="R2248">
        <v>2</v>
      </c>
      <c r="U2248">
        <v>6</v>
      </c>
      <c r="V2248">
        <v>3</v>
      </c>
      <c r="W2248">
        <v>0</v>
      </c>
      <c r="AB2248">
        <v>0</v>
      </c>
      <c r="AC2248">
        <v>0</v>
      </c>
      <c r="AD2248">
        <v>2</v>
      </c>
      <c r="AE2248">
        <v>2</v>
      </c>
      <c r="AG2248" s="1">
        <f t="shared" si="35"/>
        <v>0.12962962962962954</v>
      </c>
    </row>
    <row r="2249" spans="1:33">
      <c r="A2249">
        <v>75150</v>
      </c>
      <c r="B2249">
        <v>2</v>
      </c>
      <c r="C2249">
        <v>71</v>
      </c>
      <c r="D2249">
        <v>3</v>
      </c>
      <c r="E2249">
        <v>2</v>
      </c>
      <c r="G2249">
        <v>1</v>
      </c>
      <c r="H2249">
        <v>4</v>
      </c>
      <c r="I2249">
        <v>1</v>
      </c>
      <c r="J2249">
        <v>51</v>
      </c>
      <c r="K2249">
        <v>1.32</v>
      </c>
      <c r="L2249">
        <v>192</v>
      </c>
      <c r="M2249">
        <v>4.97</v>
      </c>
      <c r="N2249">
        <v>56</v>
      </c>
      <c r="O2249" s="1">
        <v>1.4494117647058824</v>
      </c>
      <c r="P2249" s="2">
        <v>45.008850363397436</v>
      </c>
      <c r="Q2249" s="1">
        <v>1.1649349505820512</v>
      </c>
      <c r="R2249">
        <v>2</v>
      </c>
      <c r="S2249">
        <v>2</v>
      </c>
      <c r="U2249">
        <v>14</v>
      </c>
      <c r="V2249">
        <v>2</v>
      </c>
      <c r="W2249">
        <v>2</v>
      </c>
      <c r="X2249">
        <v>3</v>
      </c>
      <c r="Y2249">
        <v>3</v>
      </c>
      <c r="Z2249">
        <v>3</v>
      </c>
      <c r="AA2249">
        <v>1</v>
      </c>
      <c r="AB2249">
        <v>0</v>
      </c>
      <c r="AC2249">
        <v>0</v>
      </c>
      <c r="AD2249">
        <v>1</v>
      </c>
      <c r="AE2249">
        <v>1</v>
      </c>
      <c r="AF2249">
        <v>2</v>
      </c>
      <c r="AG2249" s="1">
        <f t="shared" si="35"/>
        <v>0.12941176470588234</v>
      </c>
    </row>
    <row r="2250" spans="1:33">
      <c r="A2250">
        <v>75155</v>
      </c>
      <c r="B2250">
        <v>2</v>
      </c>
      <c r="C2250">
        <v>34</v>
      </c>
      <c r="D2250">
        <v>3</v>
      </c>
      <c r="E2250">
        <v>2</v>
      </c>
      <c r="G2250">
        <v>2</v>
      </c>
      <c r="H2250">
        <v>4</v>
      </c>
      <c r="I2250">
        <v>6</v>
      </c>
      <c r="J2250">
        <v>38</v>
      </c>
      <c r="K2250">
        <v>0.98</v>
      </c>
      <c r="L2250">
        <v>203</v>
      </c>
      <c r="M2250">
        <v>5.25</v>
      </c>
      <c r="N2250">
        <v>33</v>
      </c>
      <c r="O2250" s="1">
        <v>0.85105263157894728</v>
      </c>
      <c r="P2250" s="2">
        <v>27.738036134522233</v>
      </c>
      <c r="Q2250" s="1">
        <v>0.71534935294294177</v>
      </c>
      <c r="R2250">
        <v>2</v>
      </c>
      <c r="U2250">
        <v>14</v>
      </c>
      <c r="V2250">
        <v>2</v>
      </c>
      <c r="W2250">
        <v>2</v>
      </c>
      <c r="X2250">
        <v>3</v>
      </c>
      <c r="Y2250">
        <v>3</v>
      </c>
      <c r="Z2250">
        <v>2</v>
      </c>
      <c r="AA2250">
        <v>1</v>
      </c>
      <c r="AB2250">
        <v>0</v>
      </c>
      <c r="AC2250">
        <v>5</v>
      </c>
      <c r="AD2250">
        <v>1</v>
      </c>
      <c r="AE2250">
        <v>2</v>
      </c>
      <c r="AG2250" s="1">
        <f t="shared" si="35"/>
        <v>-0.1289473684210527</v>
      </c>
    </row>
    <row r="2251" spans="1:33">
      <c r="A2251">
        <v>75158</v>
      </c>
      <c r="B2251">
        <v>2</v>
      </c>
      <c r="C2251">
        <v>80</v>
      </c>
      <c r="D2251">
        <v>3</v>
      </c>
      <c r="E2251">
        <v>2</v>
      </c>
      <c r="G2251">
        <v>1</v>
      </c>
      <c r="H2251">
        <v>1</v>
      </c>
      <c r="I2251">
        <v>2</v>
      </c>
      <c r="J2251">
        <v>34</v>
      </c>
      <c r="K2251">
        <v>0.88</v>
      </c>
      <c r="L2251">
        <v>290</v>
      </c>
      <c r="M2251">
        <v>7.5</v>
      </c>
      <c r="N2251">
        <v>31</v>
      </c>
      <c r="O2251" s="1">
        <v>0.8023529411764706</v>
      </c>
      <c r="P2251" s="2">
        <v>28.756992472963532</v>
      </c>
      <c r="Q2251" s="1">
        <v>0.74429862871199737</v>
      </c>
      <c r="R2251">
        <v>2</v>
      </c>
      <c r="S2251">
        <v>2</v>
      </c>
      <c r="U2251">
        <v>9</v>
      </c>
      <c r="V2251">
        <v>3</v>
      </c>
      <c r="W2251">
        <v>0</v>
      </c>
      <c r="AB2251">
        <v>4</v>
      </c>
      <c r="AC2251">
        <v>10</v>
      </c>
      <c r="AD2251">
        <v>2</v>
      </c>
      <c r="AE2251">
        <v>1</v>
      </c>
      <c r="AF2251">
        <v>2</v>
      </c>
      <c r="AG2251" s="1">
        <f t="shared" si="35"/>
        <v>-7.7647058823529402E-2</v>
      </c>
    </row>
    <row r="2252" spans="1:33">
      <c r="A2252">
        <v>75161</v>
      </c>
      <c r="B2252">
        <v>2</v>
      </c>
      <c r="C2252">
        <v>47</v>
      </c>
      <c r="D2252">
        <v>3</v>
      </c>
      <c r="E2252">
        <v>2</v>
      </c>
      <c r="G2252">
        <v>1</v>
      </c>
      <c r="H2252">
        <v>3</v>
      </c>
      <c r="I2252">
        <v>1</v>
      </c>
      <c r="J2252">
        <v>97</v>
      </c>
      <c r="K2252">
        <v>2.5099999999999998</v>
      </c>
      <c r="L2252">
        <v>228</v>
      </c>
      <c r="M2252">
        <v>5.9</v>
      </c>
      <c r="N2252">
        <v>105</v>
      </c>
      <c r="O2252" s="1">
        <v>2.7170103092783502</v>
      </c>
      <c r="P2252" s="2">
        <v>110.71461373804645</v>
      </c>
      <c r="Q2252" s="1">
        <v>2.8648833039432637</v>
      </c>
      <c r="R2252">
        <v>2</v>
      </c>
      <c r="S2252">
        <v>1</v>
      </c>
      <c r="T2252">
        <v>2</v>
      </c>
      <c r="U2252">
        <v>8</v>
      </c>
      <c r="V2252">
        <v>3</v>
      </c>
      <c r="W2252">
        <v>3</v>
      </c>
      <c r="X2252">
        <v>3</v>
      </c>
      <c r="Y2252">
        <v>3</v>
      </c>
      <c r="Z2252">
        <v>3</v>
      </c>
      <c r="AA2252">
        <v>1</v>
      </c>
      <c r="AB2252">
        <v>0</v>
      </c>
      <c r="AC2252">
        <v>3</v>
      </c>
      <c r="AD2252">
        <v>1</v>
      </c>
      <c r="AE2252">
        <v>2</v>
      </c>
      <c r="AG2252" s="1">
        <f t="shared" si="35"/>
        <v>0.2070103092783504</v>
      </c>
    </row>
    <row r="2253" spans="1:33">
      <c r="A2253">
        <v>75164</v>
      </c>
      <c r="B2253">
        <v>2</v>
      </c>
      <c r="C2253">
        <v>42</v>
      </c>
      <c r="D2253">
        <v>3</v>
      </c>
      <c r="E2253">
        <v>2</v>
      </c>
      <c r="G2253">
        <v>1</v>
      </c>
      <c r="H2253">
        <v>4</v>
      </c>
      <c r="I2253">
        <v>6</v>
      </c>
      <c r="J2253">
        <v>46</v>
      </c>
      <c r="K2253">
        <v>1.19</v>
      </c>
      <c r="L2253">
        <v>174</v>
      </c>
      <c r="M2253">
        <v>4.5</v>
      </c>
      <c r="N2253">
        <v>44</v>
      </c>
      <c r="O2253" s="1">
        <v>1.1382608695652174</v>
      </c>
      <c r="P2253" s="2">
        <v>33.27203857556924</v>
      </c>
      <c r="Q2253" s="1">
        <v>0.86073317184624776</v>
      </c>
      <c r="R2253">
        <v>2</v>
      </c>
      <c r="S2253">
        <v>2</v>
      </c>
      <c r="U2253">
        <v>10</v>
      </c>
      <c r="V2253">
        <v>3</v>
      </c>
      <c r="W2253">
        <v>2</v>
      </c>
      <c r="X2253">
        <v>3</v>
      </c>
      <c r="Y2253">
        <v>0</v>
      </c>
      <c r="Z2253">
        <v>2</v>
      </c>
      <c r="AA2253">
        <v>1</v>
      </c>
      <c r="AB2253">
        <v>1</v>
      </c>
      <c r="AC2253">
        <v>1</v>
      </c>
      <c r="AD2253">
        <v>1</v>
      </c>
      <c r="AE2253">
        <v>2</v>
      </c>
      <c r="AG2253" s="1">
        <f t="shared" si="35"/>
        <v>-5.173913043478251E-2</v>
      </c>
    </row>
    <row r="2254" spans="1:33">
      <c r="A2254">
        <v>75173</v>
      </c>
      <c r="B2254">
        <v>2</v>
      </c>
      <c r="C2254">
        <v>42</v>
      </c>
      <c r="D2254">
        <v>3</v>
      </c>
      <c r="E2254">
        <v>2</v>
      </c>
      <c r="G2254">
        <v>1</v>
      </c>
      <c r="H2254">
        <v>5</v>
      </c>
      <c r="I2254">
        <v>3</v>
      </c>
      <c r="J2254">
        <v>71</v>
      </c>
      <c r="K2254">
        <v>1.84</v>
      </c>
      <c r="L2254">
        <v>108</v>
      </c>
      <c r="M2254">
        <v>2.79</v>
      </c>
      <c r="N2254">
        <v>67</v>
      </c>
      <c r="O2254" s="1">
        <v>1.7363380281690142</v>
      </c>
      <c r="P2254" s="2">
        <v>65.309884085428081</v>
      </c>
      <c r="Q2254" s="1">
        <v>1.6925378410871503</v>
      </c>
      <c r="R2254">
        <v>2</v>
      </c>
      <c r="S2254">
        <v>1</v>
      </c>
      <c r="T2254">
        <v>2</v>
      </c>
      <c r="U2254">
        <v>14</v>
      </c>
      <c r="V2254">
        <v>2</v>
      </c>
      <c r="W2254">
        <v>0</v>
      </c>
      <c r="X2254">
        <v>3</v>
      </c>
      <c r="Y2254">
        <v>3</v>
      </c>
      <c r="Z2254">
        <v>0</v>
      </c>
      <c r="AA2254">
        <v>4</v>
      </c>
      <c r="AB2254">
        <v>1</v>
      </c>
      <c r="AC2254">
        <v>1</v>
      </c>
      <c r="AD2254">
        <v>1</v>
      </c>
      <c r="AE2254">
        <v>2</v>
      </c>
      <c r="AG2254" s="1">
        <f t="shared" si="35"/>
        <v>-0.10366197183098591</v>
      </c>
    </row>
    <row r="2255" spans="1:33">
      <c r="A2255">
        <v>75179</v>
      </c>
      <c r="B2255">
        <v>2</v>
      </c>
      <c r="C2255">
        <v>64</v>
      </c>
      <c r="D2255">
        <v>4</v>
      </c>
      <c r="E2255">
        <v>2</v>
      </c>
      <c r="G2255">
        <v>1</v>
      </c>
      <c r="H2255">
        <v>3</v>
      </c>
      <c r="I2255">
        <v>4</v>
      </c>
      <c r="J2255">
        <v>108</v>
      </c>
      <c r="K2255">
        <v>2.79</v>
      </c>
      <c r="L2255">
        <v>312</v>
      </c>
      <c r="M2255">
        <v>8.07</v>
      </c>
      <c r="N2255">
        <v>104</v>
      </c>
      <c r="O2255" s="1">
        <v>2.686666666666667</v>
      </c>
      <c r="P2255" s="2">
        <v>110.75089083411795</v>
      </c>
      <c r="Q2255" s="1">
        <v>2.8610646798813804</v>
      </c>
      <c r="R2255">
        <v>1</v>
      </c>
      <c r="S2255">
        <v>2</v>
      </c>
      <c r="U2255">
        <v>3</v>
      </c>
      <c r="V2255">
        <v>3</v>
      </c>
      <c r="W2255">
        <v>3</v>
      </c>
      <c r="X2255">
        <v>2</v>
      </c>
      <c r="Y2255">
        <v>2</v>
      </c>
      <c r="Z2255">
        <v>3</v>
      </c>
      <c r="AA2255">
        <v>1</v>
      </c>
      <c r="AB2255">
        <v>0</v>
      </c>
      <c r="AC2255">
        <v>0</v>
      </c>
      <c r="AD2255">
        <v>1</v>
      </c>
      <c r="AE2255">
        <v>1</v>
      </c>
      <c r="AF2255">
        <v>2</v>
      </c>
      <c r="AG2255" s="1">
        <f t="shared" si="35"/>
        <v>-0.10333333333333306</v>
      </c>
    </row>
    <row r="2256" spans="1:33">
      <c r="A2256">
        <v>75181</v>
      </c>
      <c r="B2256">
        <v>2</v>
      </c>
      <c r="C2256">
        <v>59</v>
      </c>
      <c r="D2256">
        <v>3</v>
      </c>
      <c r="E2256">
        <v>2</v>
      </c>
      <c r="G2256">
        <v>1</v>
      </c>
      <c r="H2256">
        <v>5</v>
      </c>
      <c r="I2256">
        <v>5</v>
      </c>
      <c r="J2256">
        <v>67</v>
      </c>
      <c r="K2256">
        <v>1.73</v>
      </c>
      <c r="L2256">
        <v>200</v>
      </c>
      <c r="M2256">
        <v>5.17</v>
      </c>
      <c r="N2256">
        <v>69</v>
      </c>
      <c r="O2256" s="1">
        <v>1.7816417910447762</v>
      </c>
      <c r="P2256" s="2">
        <v>58.029820101750616</v>
      </c>
      <c r="Q2256" s="1">
        <v>1.4983819220302772</v>
      </c>
      <c r="R2256">
        <v>2</v>
      </c>
      <c r="S2256">
        <v>2</v>
      </c>
      <c r="U2256">
        <v>9</v>
      </c>
      <c r="V2256">
        <v>2</v>
      </c>
      <c r="W2256">
        <v>2</v>
      </c>
      <c r="X2256">
        <v>3</v>
      </c>
      <c r="Y2256">
        <v>3</v>
      </c>
      <c r="Z2256">
        <v>2</v>
      </c>
      <c r="AA2256">
        <v>0</v>
      </c>
      <c r="AB2256">
        <v>0</v>
      </c>
      <c r="AC2256">
        <v>0</v>
      </c>
      <c r="AD2256">
        <v>1</v>
      </c>
      <c r="AE2256">
        <v>1</v>
      </c>
      <c r="AF2256">
        <v>2</v>
      </c>
      <c r="AG2256" s="1">
        <f t="shared" si="35"/>
        <v>5.1641791044776175E-2</v>
      </c>
    </row>
    <row r="2257" spans="1:33">
      <c r="A2257">
        <v>75187</v>
      </c>
      <c r="B2257">
        <v>2</v>
      </c>
      <c r="C2257">
        <v>40</v>
      </c>
      <c r="D2257">
        <v>7</v>
      </c>
      <c r="E2257">
        <v>2</v>
      </c>
      <c r="G2257">
        <v>1</v>
      </c>
      <c r="H2257">
        <v>5</v>
      </c>
      <c r="I2257">
        <v>4</v>
      </c>
      <c r="J2257">
        <v>75</v>
      </c>
      <c r="K2257">
        <v>1.94</v>
      </c>
      <c r="L2257">
        <v>174</v>
      </c>
      <c r="M2257">
        <v>4.5</v>
      </c>
      <c r="N2257">
        <v>70</v>
      </c>
      <c r="O2257" s="1">
        <v>1.8106666666666664</v>
      </c>
      <c r="P2257" s="2">
        <v>79.392546852038762</v>
      </c>
      <c r="Q2257" s="1">
        <v>2.0536205452394025</v>
      </c>
      <c r="R2257">
        <v>2</v>
      </c>
      <c r="S2257">
        <v>2</v>
      </c>
      <c r="U2257">
        <v>14</v>
      </c>
      <c r="V2257">
        <v>3</v>
      </c>
      <c r="W2257">
        <v>2</v>
      </c>
      <c r="X2257">
        <v>3</v>
      </c>
      <c r="Y2257">
        <v>1</v>
      </c>
      <c r="Z2257">
        <v>2</v>
      </c>
      <c r="AA2257">
        <v>1</v>
      </c>
      <c r="AB2257">
        <v>0</v>
      </c>
      <c r="AC2257">
        <v>4</v>
      </c>
      <c r="AD2257">
        <v>1</v>
      </c>
      <c r="AE2257">
        <v>1</v>
      </c>
      <c r="AF2257">
        <v>2</v>
      </c>
      <c r="AG2257" s="1">
        <f t="shared" si="35"/>
        <v>-0.12933333333333352</v>
      </c>
    </row>
    <row r="2258" spans="1:33">
      <c r="A2258">
        <v>75188</v>
      </c>
      <c r="B2258">
        <v>2</v>
      </c>
      <c r="C2258">
        <v>35</v>
      </c>
      <c r="D2258">
        <v>4</v>
      </c>
      <c r="E2258">
        <v>2</v>
      </c>
      <c r="G2258">
        <v>1</v>
      </c>
      <c r="H2258">
        <v>5</v>
      </c>
      <c r="I2258">
        <v>1</v>
      </c>
      <c r="J2258">
        <v>48</v>
      </c>
      <c r="K2258">
        <v>1.24</v>
      </c>
      <c r="L2258">
        <v>163</v>
      </c>
      <c r="M2258">
        <v>4.22</v>
      </c>
      <c r="N2258">
        <v>43</v>
      </c>
      <c r="O2258" s="1">
        <v>1.1108333333333333</v>
      </c>
      <c r="P2258" s="2">
        <v>44.481804598097355</v>
      </c>
      <c r="Q2258" s="1">
        <v>1.1491132854508483</v>
      </c>
      <c r="R2258">
        <v>2</v>
      </c>
      <c r="U2258">
        <v>7</v>
      </c>
      <c r="V2258">
        <v>3</v>
      </c>
      <c r="W2258">
        <v>1</v>
      </c>
      <c r="X2258">
        <v>3</v>
      </c>
      <c r="Y2258">
        <v>3</v>
      </c>
      <c r="Z2258">
        <v>2</v>
      </c>
      <c r="AA2258">
        <v>2</v>
      </c>
      <c r="AB2258">
        <v>0</v>
      </c>
      <c r="AC2258">
        <v>0</v>
      </c>
      <c r="AD2258">
        <v>1</v>
      </c>
      <c r="AE2258">
        <v>1</v>
      </c>
      <c r="AF2258">
        <v>2</v>
      </c>
      <c r="AG2258" s="1">
        <f t="shared" si="35"/>
        <v>-0.12916666666666665</v>
      </c>
    </row>
    <row r="2259" spans="1:33">
      <c r="A2259">
        <v>75191</v>
      </c>
      <c r="B2259">
        <v>2</v>
      </c>
      <c r="C2259">
        <v>79</v>
      </c>
      <c r="D2259">
        <v>1</v>
      </c>
      <c r="E2259">
        <v>2</v>
      </c>
      <c r="G2259">
        <v>2</v>
      </c>
      <c r="H2259">
        <v>1</v>
      </c>
      <c r="I2259">
        <v>2</v>
      </c>
      <c r="J2259">
        <v>61</v>
      </c>
      <c r="K2259">
        <v>1.58</v>
      </c>
      <c r="L2259">
        <v>163</v>
      </c>
      <c r="M2259">
        <v>4.22</v>
      </c>
      <c r="N2259">
        <v>59</v>
      </c>
      <c r="O2259" s="1">
        <v>1.5281967213114753</v>
      </c>
      <c r="P2259" s="2">
        <v>55.788606361687485</v>
      </c>
      <c r="Q2259" s="1">
        <v>1.4450163614994465</v>
      </c>
      <c r="R2259">
        <v>1</v>
      </c>
      <c r="S2259">
        <v>2</v>
      </c>
      <c r="U2259">
        <v>10</v>
      </c>
      <c r="V2259">
        <v>2</v>
      </c>
      <c r="W2259">
        <v>3</v>
      </c>
      <c r="X2259">
        <v>3</v>
      </c>
      <c r="Y2259">
        <v>3</v>
      </c>
      <c r="Z2259">
        <v>3</v>
      </c>
      <c r="AA2259">
        <v>4</v>
      </c>
      <c r="AB2259">
        <v>0</v>
      </c>
      <c r="AC2259">
        <v>0</v>
      </c>
      <c r="AD2259">
        <v>1</v>
      </c>
      <c r="AE2259">
        <v>2</v>
      </c>
      <c r="AF2259">
        <v>2</v>
      </c>
      <c r="AG2259" s="1">
        <f t="shared" si="35"/>
        <v>-5.1803278688524745E-2</v>
      </c>
    </row>
    <row r="2260" spans="1:33">
      <c r="A2260">
        <v>75193</v>
      </c>
      <c r="B2260">
        <v>2</v>
      </c>
      <c r="C2260">
        <v>57</v>
      </c>
      <c r="D2260">
        <v>4</v>
      </c>
      <c r="E2260">
        <v>2</v>
      </c>
      <c r="G2260">
        <v>2</v>
      </c>
      <c r="H2260">
        <v>1</v>
      </c>
      <c r="I2260">
        <v>3</v>
      </c>
      <c r="J2260">
        <v>34</v>
      </c>
      <c r="K2260">
        <v>0.88</v>
      </c>
      <c r="L2260">
        <v>252</v>
      </c>
      <c r="M2260">
        <v>6.52</v>
      </c>
      <c r="N2260">
        <v>35</v>
      </c>
      <c r="O2260" s="1">
        <v>0.90588235294117647</v>
      </c>
      <c r="P2260" s="2">
        <v>31.343783653049321</v>
      </c>
      <c r="Q2260" s="1">
        <v>0.81125087102010007</v>
      </c>
      <c r="R2260">
        <v>1</v>
      </c>
      <c r="S2260">
        <v>2</v>
      </c>
      <c r="U2260">
        <v>13</v>
      </c>
      <c r="V2260">
        <v>3</v>
      </c>
      <c r="W2260">
        <v>3</v>
      </c>
      <c r="X2260">
        <v>3</v>
      </c>
      <c r="Y2260">
        <v>3</v>
      </c>
      <c r="Z2260">
        <v>3</v>
      </c>
      <c r="AB2260">
        <v>0</v>
      </c>
      <c r="AC2260">
        <v>0</v>
      </c>
      <c r="AD2260">
        <v>2</v>
      </c>
      <c r="AE2260">
        <v>1</v>
      </c>
      <c r="AF2260">
        <v>2</v>
      </c>
      <c r="AG2260" s="1">
        <f t="shared" si="35"/>
        <v>2.5882352941176467E-2</v>
      </c>
    </row>
    <row r="2261" spans="1:33">
      <c r="A2261">
        <v>75195</v>
      </c>
      <c r="B2261">
        <v>2</v>
      </c>
      <c r="C2261">
        <v>62</v>
      </c>
      <c r="D2261">
        <v>4</v>
      </c>
      <c r="E2261">
        <v>2</v>
      </c>
      <c r="G2261">
        <v>1</v>
      </c>
      <c r="H2261">
        <v>4</v>
      </c>
      <c r="I2261">
        <v>3</v>
      </c>
      <c r="J2261">
        <v>52</v>
      </c>
      <c r="K2261">
        <v>1.34</v>
      </c>
      <c r="L2261">
        <v>223</v>
      </c>
      <c r="M2261">
        <v>5.77</v>
      </c>
      <c r="N2261">
        <v>59</v>
      </c>
      <c r="O2261" s="1">
        <v>1.5203846153846154</v>
      </c>
      <c r="P2261" s="2">
        <v>37.869710239944204</v>
      </c>
      <c r="Q2261" s="1">
        <v>0.97587330233702374</v>
      </c>
      <c r="R2261">
        <v>2</v>
      </c>
      <c r="S2261">
        <v>2</v>
      </c>
      <c r="U2261">
        <v>8</v>
      </c>
      <c r="V2261">
        <v>5</v>
      </c>
      <c r="W2261">
        <v>0</v>
      </c>
      <c r="AB2261">
        <v>0</v>
      </c>
      <c r="AC2261">
        <v>0</v>
      </c>
      <c r="AD2261">
        <v>1</v>
      </c>
      <c r="AE2261">
        <v>1</v>
      </c>
      <c r="AF2261">
        <v>2</v>
      </c>
      <c r="AG2261" s="1">
        <f t="shared" si="35"/>
        <v>0.18038461538461537</v>
      </c>
    </row>
    <row r="2262" spans="1:33">
      <c r="A2262">
        <v>75196</v>
      </c>
      <c r="B2262">
        <v>2</v>
      </c>
      <c r="C2262">
        <v>64</v>
      </c>
      <c r="D2262">
        <v>3</v>
      </c>
      <c r="E2262">
        <v>2</v>
      </c>
      <c r="G2262">
        <v>1</v>
      </c>
      <c r="H2262">
        <v>4</v>
      </c>
      <c r="I2262">
        <v>2</v>
      </c>
      <c r="J2262">
        <v>42</v>
      </c>
      <c r="K2262">
        <v>1.0900000000000001</v>
      </c>
      <c r="L2262">
        <v>245</v>
      </c>
      <c r="M2262">
        <v>6.34</v>
      </c>
      <c r="N2262">
        <v>40</v>
      </c>
      <c r="O2262" s="1">
        <v>1.0380952380952382</v>
      </c>
      <c r="P2262" s="2">
        <v>41.127325616681112</v>
      </c>
      <c r="Q2262" s="1">
        <v>1.0673520219567241</v>
      </c>
      <c r="R2262">
        <v>2</v>
      </c>
      <c r="S2262">
        <v>2</v>
      </c>
      <c r="U2262">
        <v>15</v>
      </c>
      <c r="V2262">
        <v>3</v>
      </c>
      <c r="W2262">
        <v>0</v>
      </c>
      <c r="AB2262">
        <v>5</v>
      </c>
      <c r="AC2262">
        <v>0</v>
      </c>
      <c r="AD2262">
        <v>1</v>
      </c>
      <c r="AE2262">
        <v>1</v>
      </c>
      <c r="AF2262">
        <v>2</v>
      </c>
      <c r="AG2262" s="1">
        <f t="shared" si="35"/>
        <v>-5.1904761904761898E-2</v>
      </c>
    </row>
    <row r="2263" spans="1:33">
      <c r="A2263">
        <v>75205</v>
      </c>
      <c r="B2263">
        <v>2</v>
      </c>
      <c r="C2263">
        <v>32</v>
      </c>
      <c r="D2263">
        <v>6</v>
      </c>
      <c r="E2263">
        <v>2</v>
      </c>
      <c r="G2263">
        <v>2</v>
      </c>
      <c r="H2263">
        <v>5</v>
      </c>
      <c r="I2263">
        <v>1</v>
      </c>
      <c r="J2263">
        <v>33</v>
      </c>
      <c r="K2263">
        <v>0.85</v>
      </c>
      <c r="L2263">
        <v>228</v>
      </c>
      <c r="M2263">
        <v>5.9</v>
      </c>
      <c r="N2263">
        <v>36</v>
      </c>
      <c r="O2263" s="1">
        <v>0.92727272727272725</v>
      </c>
      <c r="P2263" s="2">
        <v>35.578728647485498</v>
      </c>
      <c r="Q2263" s="1">
        <v>0.91642179849583849</v>
      </c>
      <c r="R2263">
        <v>2</v>
      </c>
      <c r="U2263">
        <v>15</v>
      </c>
      <c r="V2263">
        <v>3</v>
      </c>
      <c r="W2263">
        <v>3</v>
      </c>
      <c r="X2263">
        <v>1</v>
      </c>
      <c r="Y2263">
        <v>1</v>
      </c>
      <c r="Z2263">
        <v>3</v>
      </c>
      <c r="AA2263">
        <v>2</v>
      </c>
      <c r="AB2263">
        <v>0</v>
      </c>
      <c r="AC2263">
        <v>0</v>
      </c>
      <c r="AD2263">
        <v>1</v>
      </c>
      <c r="AE2263">
        <v>1</v>
      </c>
      <c r="AF2263">
        <v>2</v>
      </c>
      <c r="AG2263" s="1">
        <f t="shared" si="35"/>
        <v>7.7272727272727271E-2</v>
      </c>
    </row>
    <row r="2264" spans="1:33">
      <c r="A2264">
        <v>75220</v>
      </c>
      <c r="B2264">
        <v>2</v>
      </c>
      <c r="C2264">
        <v>39</v>
      </c>
      <c r="D2264">
        <v>4</v>
      </c>
      <c r="E2264">
        <v>2</v>
      </c>
      <c r="G2264">
        <v>1</v>
      </c>
      <c r="H2264">
        <v>2</v>
      </c>
      <c r="I2264">
        <v>6</v>
      </c>
      <c r="J2264">
        <v>40</v>
      </c>
      <c r="K2264">
        <v>1.03</v>
      </c>
      <c r="L2264">
        <v>142</v>
      </c>
      <c r="M2264">
        <v>3.67</v>
      </c>
      <c r="N2264">
        <v>46</v>
      </c>
      <c r="O2264" s="1">
        <v>1.1845000000000001</v>
      </c>
      <c r="P2264" s="2">
        <v>40.757843803118874</v>
      </c>
      <c r="Q2264" s="1">
        <v>1.0495144779303112</v>
      </c>
      <c r="R2264">
        <v>2</v>
      </c>
      <c r="U2264">
        <v>2</v>
      </c>
      <c r="V2264">
        <v>2</v>
      </c>
      <c r="W2264">
        <v>2</v>
      </c>
      <c r="X2264">
        <v>3</v>
      </c>
      <c r="Y2264">
        <v>3</v>
      </c>
      <c r="Z2264">
        <v>2</v>
      </c>
      <c r="AA2264">
        <v>2</v>
      </c>
      <c r="AB2264">
        <v>0</v>
      </c>
      <c r="AC2264">
        <v>0</v>
      </c>
      <c r="AD2264">
        <v>2</v>
      </c>
      <c r="AE2264">
        <v>1</v>
      </c>
      <c r="AF2264">
        <v>1</v>
      </c>
      <c r="AG2264" s="1">
        <f t="shared" si="35"/>
        <v>0.15450000000000008</v>
      </c>
    </row>
    <row r="2265" spans="1:33">
      <c r="A2265">
        <v>75222</v>
      </c>
      <c r="B2265">
        <v>2</v>
      </c>
      <c r="C2265">
        <v>65</v>
      </c>
      <c r="D2265">
        <v>6</v>
      </c>
      <c r="E2265">
        <v>2</v>
      </c>
      <c r="G2265">
        <v>2</v>
      </c>
      <c r="H2265">
        <v>5</v>
      </c>
      <c r="I2265">
        <v>1</v>
      </c>
      <c r="J2265">
        <v>59</v>
      </c>
      <c r="K2265">
        <v>1.53</v>
      </c>
      <c r="L2265">
        <v>176</v>
      </c>
      <c r="M2265">
        <v>4.55</v>
      </c>
      <c r="N2265">
        <v>56</v>
      </c>
      <c r="O2265" s="1">
        <v>1.4522033898305087</v>
      </c>
      <c r="P2265" s="2">
        <v>58.999143743306703</v>
      </c>
      <c r="Q2265" s="1">
        <v>1.5299777953772755</v>
      </c>
      <c r="R2265">
        <v>1</v>
      </c>
      <c r="S2265">
        <v>2</v>
      </c>
      <c r="U2265">
        <v>15</v>
      </c>
      <c r="V2265">
        <v>3</v>
      </c>
      <c r="W2265">
        <v>1</v>
      </c>
      <c r="X2265">
        <v>4</v>
      </c>
      <c r="Y2265">
        <v>4</v>
      </c>
      <c r="Z2265">
        <v>4</v>
      </c>
      <c r="AA2265">
        <v>0</v>
      </c>
      <c r="AB2265">
        <v>60</v>
      </c>
      <c r="AC2265">
        <v>0</v>
      </c>
      <c r="AD2265">
        <v>2</v>
      </c>
      <c r="AE2265">
        <v>2</v>
      </c>
      <c r="AG2265" s="1">
        <f t="shared" si="35"/>
        <v>-7.7796610169491354E-2</v>
      </c>
    </row>
    <row r="2266" spans="1:33">
      <c r="A2266">
        <v>75223</v>
      </c>
      <c r="B2266">
        <v>2</v>
      </c>
      <c r="C2266">
        <v>69</v>
      </c>
      <c r="D2266">
        <v>3</v>
      </c>
      <c r="E2266">
        <v>2</v>
      </c>
      <c r="G2266">
        <v>1</v>
      </c>
      <c r="H2266">
        <v>3</v>
      </c>
      <c r="I2266">
        <v>1</v>
      </c>
      <c r="J2266">
        <v>50</v>
      </c>
      <c r="K2266">
        <v>1.29</v>
      </c>
      <c r="L2266">
        <v>209</v>
      </c>
      <c r="M2266">
        <v>5.4</v>
      </c>
      <c r="N2266">
        <v>49</v>
      </c>
      <c r="O2266" s="1">
        <v>1.2642</v>
      </c>
      <c r="P2266" s="2">
        <v>47.93889546843625</v>
      </c>
      <c r="Q2266" s="1">
        <v>1.2368235030856554</v>
      </c>
      <c r="R2266">
        <v>2</v>
      </c>
      <c r="S2266">
        <v>2</v>
      </c>
      <c r="U2266">
        <v>14</v>
      </c>
      <c r="V2266">
        <v>3</v>
      </c>
      <c r="W2266">
        <v>0</v>
      </c>
      <c r="X2266">
        <v>3</v>
      </c>
      <c r="Y2266">
        <v>2</v>
      </c>
      <c r="Z2266">
        <v>2</v>
      </c>
      <c r="AB2266">
        <v>0</v>
      </c>
      <c r="AC2266">
        <v>1</v>
      </c>
      <c r="AD2266">
        <v>1</v>
      </c>
      <c r="AE2266">
        <v>1</v>
      </c>
      <c r="AF2266">
        <v>2</v>
      </c>
      <c r="AG2266" s="1">
        <f t="shared" si="35"/>
        <v>-2.5800000000000045E-2</v>
      </c>
    </row>
    <row r="2267" spans="1:33">
      <c r="A2267">
        <v>75224</v>
      </c>
      <c r="B2267">
        <v>2</v>
      </c>
      <c r="C2267">
        <v>27</v>
      </c>
      <c r="D2267">
        <v>4</v>
      </c>
      <c r="E2267">
        <v>2</v>
      </c>
      <c r="G2267">
        <v>1</v>
      </c>
      <c r="H2267">
        <v>2</v>
      </c>
      <c r="I2267">
        <v>5</v>
      </c>
      <c r="J2267">
        <v>62</v>
      </c>
      <c r="K2267">
        <v>1.6</v>
      </c>
      <c r="L2267">
        <v>193</v>
      </c>
      <c r="M2267">
        <v>4.99</v>
      </c>
      <c r="N2267">
        <v>63</v>
      </c>
      <c r="O2267" s="1">
        <v>1.6258064516129034</v>
      </c>
      <c r="P2267" s="2">
        <v>64.177323007885491</v>
      </c>
      <c r="Q2267" s="1">
        <v>1.6561889808486581</v>
      </c>
      <c r="R2267">
        <v>2</v>
      </c>
      <c r="U2267">
        <v>8</v>
      </c>
      <c r="V2267">
        <v>3</v>
      </c>
      <c r="W2267">
        <v>3</v>
      </c>
      <c r="X2267">
        <v>3</v>
      </c>
      <c r="Y2267">
        <v>3</v>
      </c>
      <c r="Z2267">
        <v>3</v>
      </c>
      <c r="AB2267">
        <v>0</v>
      </c>
      <c r="AC2267">
        <v>0</v>
      </c>
      <c r="AD2267">
        <v>1</v>
      </c>
      <c r="AE2267">
        <v>2</v>
      </c>
      <c r="AG2267" s="1">
        <f t="shared" si="35"/>
        <v>2.5806451612903292E-2</v>
      </c>
    </row>
    <row r="2268" spans="1:33">
      <c r="A2268">
        <v>75231</v>
      </c>
      <c r="B2268">
        <v>2</v>
      </c>
      <c r="C2268">
        <v>79</v>
      </c>
      <c r="D2268">
        <v>4</v>
      </c>
      <c r="E2268">
        <v>2</v>
      </c>
      <c r="G2268">
        <v>1</v>
      </c>
      <c r="H2268">
        <v>5</v>
      </c>
      <c r="I2268">
        <v>2</v>
      </c>
      <c r="J2268">
        <v>46</v>
      </c>
      <c r="K2268">
        <v>1.19</v>
      </c>
      <c r="L2268">
        <v>162</v>
      </c>
      <c r="M2268">
        <v>4.1900000000000004</v>
      </c>
      <c r="N2268">
        <v>45</v>
      </c>
      <c r="O2268" s="1">
        <v>1.1641304347826087</v>
      </c>
      <c r="P2268" s="2">
        <v>56.051428615243395</v>
      </c>
      <c r="Q2268" s="1">
        <v>1.4500260880899922</v>
      </c>
      <c r="R2268">
        <v>1</v>
      </c>
      <c r="S2268">
        <v>2</v>
      </c>
      <c r="U2268">
        <v>6</v>
      </c>
      <c r="V2268">
        <v>3</v>
      </c>
      <c r="W2268">
        <v>2</v>
      </c>
      <c r="AB2268">
        <v>90</v>
      </c>
      <c r="AC2268">
        <v>90</v>
      </c>
      <c r="AD2268">
        <v>1</v>
      </c>
      <c r="AE2268">
        <v>1</v>
      </c>
      <c r="AF2268">
        <v>2</v>
      </c>
      <c r="AG2268" s="1">
        <f t="shared" si="35"/>
        <v>-2.5869565217391255E-2</v>
      </c>
    </row>
    <row r="2269" spans="1:33">
      <c r="A2269">
        <v>75236</v>
      </c>
      <c r="B2269">
        <v>2</v>
      </c>
      <c r="C2269">
        <v>29</v>
      </c>
      <c r="D2269">
        <v>6</v>
      </c>
      <c r="E2269">
        <v>2</v>
      </c>
      <c r="G2269">
        <v>1</v>
      </c>
      <c r="H2269">
        <v>5</v>
      </c>
      <c r="I2269">
        <v>1</v>
      </c>
      <c r="J2269">
        <v>83</v>
      </c>
      <c r="K2269">
        <v>2.15</v>
      </c>
      <c r="L2269">
        <v>235</v>
      </c>
      <c r="M2269">
        <v>6.08</v>
      </c>
      <c r="N2269">
        <v>82</v>
      </c>
      <c r="O2269" s="1">
        <v>2.1240963855421686</v>
      </c>
      <c r="P2269" s="2">
        <v>79.050712296626187</v>
      </c>
      <c r="Q2269" s="1">
        <v>2.0476991739487507</v>
      </c>
      <c r="R2269">
        <v>2</v>
      </c>
      <c r="U2269">
        <v>9</v>
      </c>
      <c r="V2269">
        <v>3</v>
      </c>
      <c r="W2269">
        <v>1</v>
      </c>
      <c r="AA2269">
        <v>2</v>
      </c>
      <c r="AB2269">
        <v>2</v>
      </c>
      <c r="AC2269">
        <v>1</v>
      </c>
      <c r="AD2269">
        <v>1</v>
      </c>
      <c r="AE2269">
        <v>1</v>
      </c>
      <c r="AF2269">
        <v>2</v>
      </c>
      <c r="AG2269" s="1">
        <f t="shared" si="35"/>
        <v>-2.5903614457831292E-2</v>
      </c>
    </row>
    <row r="2270" spans="1:33">
      <c r="A2270">
        <v>75244</v>
      </c>
      <c r="B2270">
        <v>2</v>
      </c>
      <c r="C2270">
        <v>63</v>
      </c>
      <c r="D2270">
        <v>4</v>
      </c>
      <c r="E2270">
        <v>2</v>
      </c>
      <c r="G2270">
        <v>1</v>
      </c>
      <c r="H2270">
        <v>1</v>
      </c>
      <c r="I2270">
        <v>4</v>
      </c>
      <c r="J2270">
        <v>55</v>
      </c>
      <c r="K2270">
        <v>1.42</v>
      </c>
      <c r="L2270">
        <v>159</v>
      </c>
      <c r="M2270">
        <v>4.1100000000000003</v>
      </c>
      <c r="N2270">
        <v>58</v>
      </c>
      <c r="O2270" s="1">
        <v>1.4974545454545454</v>
      </c>
      <c r="P2270" s="2">
        <v>57.090520747305291</v>
      </c>
      <c r="Q2270" s="1">
        <v>1.4739734447486093</v>
      </c>
      <c r="R2270">
        <v>1</v>
      </c>
      <c r="S2270">
        <v>1</v>
      </c>
      <c r="T2270">
        <v>1</v>
      </c>
      <c r="U2270">
        <v>2</v>
      </c>
      <c r="V2270">
        <v>4</v>
      </c>
      <c r="W2270">
        <v>3</v>
      </c>
      <c r="X2270">
        <v>2</v>
      </c>
      <c r="Y2270">
        <v>2</v>
      </c>
      <c r="Z2270">
        <v>2</v>
      </c>
      <c r="AA2270">
        <v>2</v>
      </c>
      <c r="AB2270">
        <v>0</v>
      </c>
      <c r="AC2270">
        <v>0</v>
      </c>
      <c r="AD2270">
        <v>1</v>
      </c>
      <c r="AE2270">
        <v>1</v>
      </c>
      <c r="AF2270">
        <v>2</v>
      </c>
      <c r="AG2270" s="1">
        <f t="shared" si="35"/>
        <v>7.7454545454545443E-2</v>
      </c>
    </row>
    <row r="2271" spans="1:33">
      <c r="A2271">
        <v>75249</v>
      </c>
      <c r="B2271">
        <v>2</v>
      </c>
      <c r="C2271">
        <v>23</v>
      </c>
      <c r="D2271">
        <v>3</v>
      </c>
      <c r="E2271">
        <v>2</v>
      </c>
      <c r="G2271">
        <v>1</v>
      </c>
      <c r="H2271">
        <v>4</v>
      </c>
      <c r="I2271">
        <v>1</v>
      </c>
      <c r="J2271">
        <v>67</v>
      </c>
      <c r="K2271">
        <v>1.73</v>
      </c>
      <c r="L2271">
        <v>143</v>
      </c>
      <c r="M2271">
        <v>3.7</v>
      </c>
      <c r="N2271">
        <v>67</v>
      </c>
      <c r="O2271" s="1">
        <v>1.73</v>
      </c>
      <c r="P2271" s="2">
        <v>64.347775593412692</v>
      </c>
      <c r="Q2271" s="1">
        <v>1.6615171906955815</v>
      </c>
      <c r="R2271">
        <v>1</v>
      </c>
      <c r="U2271">
        <v>5</v>
      </c>
      <c r="V2271">
        <v>3</v>
      </c>
      <c r="W2271">
        <v>0</v>
      </c>
      <c r="X2271">
        <v>3</v>
      </c>
      <c r="Y2271">
        <v>2</v>
      </c>
      <c r="Z2271">
        <v>1</v>
      </c>
      <c r="AA2271">
        <v>1</v>
      </c>
      <c r="AB2271">
        <v>0</v>
      </c>
      <c r="AC2271">
        <v>1</v>
      </c>
      <c r="AD2271">
        <v>2</v>
      </c>
      <c r="AE2271">
        <v>1</v>
      </c>
      <c r="AF2271">
        <v>2</v>
      </c>
      <c r="AG2271" s="1">
        <f t="shared" si="35"/>
        <v>0</v>
      </c>
    </row>
    <row r="2272" spans="1:33">
      <c r="A2272">
        <v>75259</v>
      </c>
      <c r="B2272">
        <v>2</v>
      </c>
      <c r="C2272">
        <v>80</v>
      </c>
      <c r="D2272">
        <v>3</v>
      </c>
      <c r="E2272">
        <v>2</v>
      </c>
      <c r="G2272">
        <v>1</v>
      </c>
      <c r="H2272">
        <v>4</v>
      </c>
      <c r="I2272">
        <v>1</v>
      </c>
      <c r="J2272">
        <v>54</v>
      </c>
      <c r="K2272">
        <v>1.4</v>
      </c>
      <c r="L2272">
        <v>201</v>
      </c>
      <c r="M2272">
        <v>5.2</v>
      </c>
      <c r="N2272">
        <v>51</v>
      </c>
      <c r="O2272" s="1">
        <v>1.322222222222222</v>
      </c>
      <c r="P2272" s="2">
        <v>54.396941832505483</v>
      </c>
      <c r="Q2272" s="1">
        <v>1.4102910845464383</v>
      </c>
      <c r="R2272">
        <v>1</v>
      </c>
      <c r="S2272">
        <v>2</v>
      </c>
      <c r="U2272">
        <v>5</v>
      </c>
      <c r="V2272">
        <v>1</v>
      </c>
      <c r="W2272">
        <v>3</v>
      </c>
      <c r="X2272">
        <v>3</v>
      </c>
      <c r="Y2272">
        <v>3</v>
      </c>
      <c r="Z2272">
        <v>3</v>
      </c>
      <c r="AB2272">
        <v>0</v>
      </c>
      <c r="AC2272">
        <v>0</v>
      </c>
      <c r="AD2272">
        <v>2</v>
      </c>
      <c r="AE2272">
        <v>1</v>
      </c>
      <c r="AF2272">
        <v>2</v>
      </c>
      <c r="AG2272" s="1">
        <f t="shared" si="35"/>
        <v>-7.7777777777777946E-2</v>
      </c>
    </row>
    <row r="2273" spans="1:33">
      <c r="A2273">
        <v>75263</v>
      </c>
      <c r="B2273">
        <v>2</v>
      </c>
      <c r="C2273">
        <v>61</v>
      </c>
      <c r="D2273">
        <v>6</v>
      </c>
      <c r="E2273">
        <v>2</v>
      </c>
      <c r="G2273">
        <v>2</v>
      </c>
      <c r="H2273">
        <v>2</v>
      </c>
      <c r="I2273">
        <v>1</v>
      </c>
      <c r="J2273">
        <v>61</v>
      </c>
      <c r="K2273">
        <v>1.58</v>
      </c>
      <c r="L2273">
        <v>249</v>
      </c>
      <c r="M2273">
        <v>6.44</v>
      </c>
      <c r="N2273">
        <v>70</v>
      </c>
      <c r="O2273" s="1">
        <v>1.8131147540983608</v>
      </c>
      <c r="P2273" s="2">
        <v>70.204600247029049</v>
      </c>
      <c r="Q2273" s="1">
        <v>1.8184142359066542</v>
      </c>
      <c r="R2273">
        <v>1</v>
      </c>
      <c r="S2273">
        <v>2</v>
      </c>
      <c r="V2273">
        <v>3</v>
      </c>
      <c r="W2273">
        <v>2</v>
      </c>
      <c r="X2273">
        <v>0</v>
      </c>
      <c r="Y2273">
        <v>0</v>
      </c>
      <c r="Z2273">
        <v>0</v>
      </c>
      <c r="AB2273">
        <v>3</v>
      </c>
      <c r="AC2273">
        <v>0</v>
      </c>
      <c r="AD2273">
        <v>1</v>
      </c>
      <c r="AE2273">
        <v>1</v>
      </c>
      <c r="AF2273">
        <v>2</v>
      </c>
      <c r="AG2273" s="1">
        <f t="shared" si="35"/>
        <v>0.23311475409836069</v>
      </c>
    </row>
    <row r="2274" spans="1:33">
      <c r="A2274">
        <v>75264</v>
      </c>
      <c r="B2274">
        <v>2</v>
      </c>
      <c r="C2274">
        <v>80</v>
      </c>
      <c r="D2274">
        <v>3</v>
      </c>
      <c r="E2274">
        <v>2</v>
      </c>
      <c r="G2274">
        <v>1</v>
      </c>
      <c r="H2274">
        <v>3</v>
      </c>
      <c r="I2274">
        <v>2</v>
      </c>
      <c r="J2274">
        <v>37</v>
      </c>
      <c r="K2274">
        <v>0.96</v>
      </c>
      <c r="L2274">
        <v>181</v>
      </c>
      <c r="M2274">
        <v>4.68</v>
      </c>
      <c r="N2274">
        <v>35</v>
      </c>
      <c r="O2274" s="1">
        <v>0.90810810810810816</v>
      </c>
      <c r="P2274" s="2">
        <v>23.613758247295106</v>
      </c>
      <c r="Q2274" s="1">
        <v>0.61268129506495406</v>
      </c>
      <c r="R2274">
        <v>1</v>
      </c>
      <c r="S2274">
        <v>2</v>
      </c>
      <c r="U2274">
        <v>3</v>
      </c>
      <c r="V2274">
        <v>3</v>
      </c>
      <c r="W2274">
        <v>1</v>
      </c>
      <c r="X2274">
        <v>3</v>
      </c>
      <c r="Y2274">
        <v>3</v>
      </c>
      <c r="Z2274">
        <v>3</v>
      </c>
      <c r="AA2274">
        <v>0</v>
      </c>
      <c r="AB2274">
        <v>0</v>
      </c>
      <c r="AC2274">
        <v>0</v>
      </c>
      <c r="AD2274">
        <v>1</v>
      </c>
      <c r="AE2274">
        <v>1</v>
      </c>
      <c r="AF2274">
        <v>2</v>
      </c>
      <c r="AG2274" s="1">
        <f t="shared" si="35"/>
        <v>-5.1891891891891806E-2</v>
      </c>
    </row>
    <row r="2275" spans="1:33">
      <c r="A2275">
        <v>75274</v>
      </c>
      <c r="B2275">
        <v>2</v>
      </c>
      <c r="C2275">
        <v>25</v>
      </c>
      <c r="D2275">
        <v>6</v>
      </c>
      <c r="E2275">
        <v>2</v>
      </c>
      <c r="G2275">
        <v>2</v>
      </c>
      <c r="H2275">
        <v>5</v>
      </c>
      <c r="I2275">
        <v>5</v>
      </c>
      <c r="J2275">
        <v>67</v>
      </c>
      <c r="K2275">
        <v>1.73</v>
      </c>
      <c r="L2275">
        <v>136</v>
      </c>
      <c r="M2275">
        <v>3.52</v>
      </c>
      <c r="N2275">
        <v>72</v>
      </c>
      <c r="O2275" s="1">
        <v>1.8591044776119403</v>
      </c>
      <c r="P2275" s="2">
        <v>63.293415473251564</v>
      </c>
      <c r="Q2275" s="1">
        <v>1.6342926681899284</v>
      </c>
      <c r="R2275">
        <v>1</v>
      </c>
      <c r="U2275">
        <v>14</v>
      </c>
      <c r="V2275">
        <v>3</v>
      </c>
      <c r="W2275">
        <v>2</v>
      </c>
      <c r="X2275">
        <v>2</v>
      </c>
      <c r="Y2275">
        <v>2</v>
      </c>
      <c r="Z2275">
        <v>1</v>
      </c>
      <c r="AA2275">
        <v>3</v>
      </c>
      <c r="AB2275">
        <v>3</v>
      </c>
      <c r="AC2275">
        <v>2</v>
      </c>
      <c r="AD2275">
        <v>1</v>
      </c>
      <c r="AE2275">
        <v>1</v>
      </c>
      <c r="AF2275">
        <v>2</v>
      </c>
      <c r="AG2275" s="1">
        <f t="shared" si="35"/>
        <v>0.12910447761194033</v>
      </c>
    </row>
    <row r="2276" spans="1:33">
      <c r="A2276">
        <v>75279</v>
      </c>
      <c r="B2276">
        <v>2</v>
      </c>
      <c r="C2276">
        <v>68</v>
      </c>
      <c r="D2276">
        <v>4</v>
      </c>
      <c r="E2276">
        <v>2</v>
      </c>
      <c r="G2276">
        <v>1</v>
      </c>
      <c r="H2276">
        <v>2</v>
      </c>
      <c r="I2276">
        <v>4</v>
      </c>
      <c r="J2276">
        <v>62</v>
      </c>
      <c r="K2276">
        <v>1.6</v>
      </c>
      <c r="L2276">
        <v>192</v>
      </c>
      <c r="M2276">
        <v>4.97</v>
      </c>
      <c r="N2276">
        <v>67</v>
      </c>
      <c r="O2276" s="1">
        <v>1.7290322580645161</v>
      </c>
      <c r="P2276" s="2">
        <v>77.09114267522213</v>
      </c>
      <c r="Q2276" s="1">
        <v>1.9894488432315389</v>
      </c>
      <c r="R2276">
        <v>2</v>
      </c>
      <c r="S2276">
        <v>2</v>
      </c>
      <c r="U2276">
        <v>8</v>
      </c>
      <c r="V2276">
        <v>2</v>
      </c>
      <c r="W2276">
        <v>0</v>
      </c>
      <c r="AB2276">
        <v>0</v>
      </c>
      <c r="AC2276">
        <v>0</v>
      </c>
      <c r="AD2276">
        <v>2</v>
      </c>
      <c r="AE2276">
        <v>1</v>
      </c>
      <c r="AF2276">
        <v>2</v>
      </c>
      <c r="AG2276" s="1">
        <f t="shared" si="35"/>
        <v>0.12903225806451601</v>
      </c>
    </row>
    <row r="2277" spans="1:33">
      <c r="A2277">
        <v>75282</v>
      </c>
      <c r="B2277">
        <v>2</v>
      </c>
      <c r="C2277">
        <v>80</v>
      </c>
      <c r="D2277">
        <v>3</v>
      </c>
      <c r="E2277">
        <v>2</v>
      </c>
      <c r="G2277">
        <v>1</v>
      </c>
      <c r="H2277">
        <v>5</v>
      </c>
      <c r="I2277">
        <v>2</v>
      </c>
      <c r="J2277">
        <v>44</v>
      </c>
      <c r="K2277">
        <v>1.1399999999999999</v>
      </c>
      <c r="L2277">
        <v>247</v>
      </c>
      <c r="M2277">
        <v>6.39</v>
      </c>
      <c r="N2277">
        <v>48</v>
      </c>
      <c r="O2277" s="1">
        <v>1.2436363636363637</v>
      </c>
      <c r="P2277" s="2">
        <v>43.656470975621801</v>
      </c>
      <c r="Q2277" s="1">
        <v>1.1310994752774739</v>
      </c>
      <c r="R2277">
        <v>1</v>
      </c>
      <c r="S2277">
        <v>1</v>
      </c>
      <c r="T2277">
        <v>2</v>
      </c>
      <c r="U2277">
        <v>7</v>
      </c>
      <c r="V2277">
        <v>3</v>
      </c>
      <c r="W2277">
        <v>2</v>
      </c>
      <c r="X2277">
        <v>1</v>
      </c>
      <c r="Y2277">
        <v>1</v>
      </c>
      <c r="Z2277">
        <v>3</v>
      </c>
      <c r="AA2277">
        <v>0</v>
      </c>
      <c r="AB2277">
        <v>0</v>
      </c>
      <c r="AC2277">
        <v>0</v>
      </c>
      <c r="AD2277">
        <v>2</v>
      </c>
      <c r="AE2277">
        <v>1</v>
      </c>
      <c r="AF2277">
        <v>2</v>
      </c>
      <c r="AG2277" s="1">
        <f t="shared" si="35"/>
        <v>0.10363636363636375</v>
      </c>
    </row>
    <row r="2278" spans="1:33">
      <c r="A2278">
        <v>75283</v>
      </c>
      <c r="B2278">
        <v>2</v>
      </c>
      <c r="C2278">
        <v>29</v>
      </c>
      <c r="D2278">
        <v>6</v>
      </c>
      <c r="E2278">
        <v>2</v>
      </c>
      <c r="G2278">
        <v>2</v>
      </c>
      <c r="H2278">
        <v>5</v>
      </c>
      <c r="I2278">
        <v>1</v>
      </c>
      <c r="J2278">
        <v>57</v>
      </c>
      <c r="K2278">
        <v>1.47</v>
      </c>
      <c r="L2278">
        <v>168</v>
      </c>
      <c r="M2278">
        <v>4.34</v>
      </c>
      <c r="N2278">
        <v>63</v>
      </c>
      <c r="O2278" s="1">
        <v>1.6247368421052633</v>
      </c>
      <c r="P2278" s="2">
        <v>50.664778877837918</v>
      </c>
      <c r="Q2278" s="1">
        <v>1.3066179815863463</v>
      </c>
      <c r="R2278">
        <v>2</v>
      </c>
      <c r="U2278">
        <v>14</v>
      </c>
      <c r="V2278">
        <v>4</v>
      </c>
      <c r="W2278">
        <v>1</v>
      </c>
      <c r="AA2278">
        <v>2</v>
      </c>
      <c r="AB2278">
        <v>3</v>
      </c>
      <c r="AC2278">
        <v>0</v>
      </c>
      <c r="AD2278">
        <v>1</v>
      </c>
      <c r="AE2278">
        <v>1</v>
      </c>
      <c r="AF2278">
        <v>2</v>
      </c>
      <c r="AG2278" s="1">
        <f t="shared" si="35"/>
        <v>0.15473684210526328</v>
      </c>
    </row>
    <row r="2279" spans="1:33">
      <c r="A2279">
        <v>75289</v>
      </c>
      <c r="B2279">
        <v>2</v>
      </c>
      <c r="C2279">
        <v>42</v>
      </c>
      <c r="D2279">
        <v>3</v>
      </c>
      <c r="E2279">
        <v>2</v>
      </c>
      <c r="G2279">
        <v>1</v>
      </c>
      <c r="H2279">
        <v>2</v>
      </c>
      <c r="I2279">
        <v>1</v>
      </c>
      <c r="J2279">
        <v>39</v>
      </c>
      <c r="K2279">
        <v>1.01</v>
      </c>
      <c r="L2279">
        <v>164</v>
      </c>
      <c r="M2279">
        <v>4.24</v>
      </c>
      <c r="N2279">
        <v>42</v>
      </c>
      <c r="O2279" s="1">
        <v>1.0876923076923077</v>
      </c>
      <c r="P2279" s="2">
        <v>38.856868522941646</v>
      </c>
      <c r="Q2279" s="1">
        <v>1.0062932617479758</v>
      </c>
      <c r="R2279">
        <v>2</v>
      </c>
      <c r="S2279">
        <v>1</v>
      </c>
      <c r="T2279">
        <v>2</v>
      </c>
      <c r="U2279">
        <v>6</v>
      </c>
      <c r="V2279">
        <v>1</v>
      </c>
      <c r="W2279">
        <v>3</v>
      </c>
      <c r="X2279">
        <v>3</v>
      </c>
      <c r="Y2279">
        <v>3</v>
      </c>
      <c r="Z2279">
        <v>3</v>
      </c>
      <c r="AA2279">
        <v>0</v>
      </c>
      <c r="AB2279">
        <v>0</v>
      </c>
      <c r="AC2279">
        <v>0</v>
      </c>
      <c r="AD2279">
        <v>1</v>
      </c>
      <c r="AE2279">
        <v>1</v>
      </c>
      <c r="AF2279">
        <v>2</v>
      </c>
      <c r="AG2279" s="1">
        <f t="shared" si="35"/>
        <v>7.7692307692307727E-2</v>
      </c>
    </row>
    <row r="2280" spans="1:33">
      <c r="A2280">
        <v>75291</v>
      </c>
      <c r="B2280">
        <v>2</v>
      </c>
      <c r="C2280">
        <v>24</v>
      </c>
      <c r="D2280">
        <v>4</v>
      </c>
      <c r="E2280">
        <v>2</v>
      </c>
      <c r="G2280">
        <v>1</v>
      </c>
      <c r="H2280">
        <v>2</v>
      </c>
      <c r="I2280">
        <v>5</v>
      </c>
      <c r="J2280">
        <v>40</v>
      </c>
      <c r="K2280">
        <v>1.03</v>
      </c>
      <c r="L2280">
        <v>204</v>
      </c>
      <c r="M2280">
        <v>5.28</v>
      </c>
      <c r="N2280">
        <v>47</v>
      </c>
      <c r="O2280" s="1">
        <v>1.21025</v>
      </c>
      <c r="P2280" s="2">
        <v>41.951054077845662</v>
      </c>
      <c r="Q2280" s="1">
        <v>1.0802396425045258</v>
      </c>
      <c r="R2280">
        <v>2</v>
      </c>
      <c r="U2280">
        <v>4</v>
      </c>
      <c r="V2280">
        <v>3</v>
      </c>
      <c r="W2280">
        <v>3</v>
      </c>
      <c r="X2280">
        <v>3</v>
      </c>
      <c r="Y2280">
        <v>3</v>
      </c>
      <c r="Z2280">
        <v>3</v>
      </c>
      <c r="AA2280">
        <v>7</v>
      </c>
      <c r="AB2280">
        <v>0</v>
      </c>
      <c r="AC2280">
        <v>2</v>
      </c>
      <c r="AD2280">
        <v>1</v>
      </c>
      <c r="AE2280">
        <v>1</v>
      </c>
      <c r="AF2280">
        <v>2</v>
      </c>
      <c r="AG2280" s="1">
        <f t="shared" si="35"/>
        <v>0.18025000000000002</v>
      </c>
    </row>
    <row r="2281" spans="1:33">
      <c r="A2281">
        <v>75293</v>
      </c>
      <c r="B2281">
        <v>2</v>
      </c>
      <c r="C2281">
        <v>74</v>
      </c>
      <c r="D2281">
        <v>4</v>
      </c>
      <c r="E2281">
        <v>2</v>
      </c>
      <c r="G2281">
        <v>1</v>
      </c>
      <c r="H2281">
        <v>3</v>
      </c>
      <c r="I2281">
        <v>1</v>
      </c>
      <c r="J2281">
        <v>82</v>
      </c>
      <c r="K2281">
        <v>2.12</v>
      </c>
      <c r="L2281">
        <v>172</v>
      </c>
      <c r="M2281">
        <v>4.45</v>
      </c>
      <c r="N2281">
        <v>76</v>
      </c>
      <c r="O2281" s="1">
        <v>1.9648780487804878</v>
      </c>
      <c r="P2281" s="2">
        <v>83.281786396107449</v>
      </c>
      <c r="Q2281" s="1">
        <v>2.1531388678018026</v>
      </c>
      <c r="R2281">
        <v>2</v>
      </c>
      <c r="S2281">
        <v>2</v>
      </c>
      <c r="U2281">
        <v>8</v>
      </c>
      <c r="V2281">
        <v>4</v>
      </c>
      <c r="W2281">
        <v>1</v>
      </c>
      <c r="X2281">
        <v>3</v>
      </c>
      <c r="Y2281">
        <v>3</v>
      </c>
      <c r="Z2281">
        <v>3</v>
      </c>
      <c r="AA2281">
        <v>3</v>
      </c>
      <c r="AB2281">
        <v>1</v>
      </c>
      <c r="AC2281">
        <v>0</v>
      </c>
      <c r="AD2281">
        <v>1</v>
      </c>
      <c r="AE2281">
        <v>1</v>
      </c>
      <c r="AF2281">
        <v>2</v>
      </c>
      <c r="AG2281" s="1">
        <f t="shared" si="35"/>
        <v>-0.15512195121951233</v>
      </c>
    </row>
    <row r="2282" spans="1:33">
      <c r="A2282">
        <v>75295</v>
      </c>
      <c r="B2282">
        <v>2</v>
      </c>
      <c r="C2282">
        <v>72</v>
      </c>
      <c r="D2282">
        <v>1</v>
      </c>
      <c r="E2282">
        <v>2</v>
      </c>
      <c r="G2282">
        <v>2</v>
      </c>
      <c r="H2282">
        <v>2</v>
      </c>
      <c r="I2282">
        <v>2</v>
      </c>
      <c r="J2282">
        <v>42</v>
      </c>
      <c r="K2282">
        <v>1.0900000000000001</v>
      </c>
      <c r="L2282">
        <v>153</v>
      </c>
      <c r="M2282">
        <v>3.96</v>
      </c>
      <c r="N2282">
        <v>38</v>
      </c>
      <c r="O2282" s="1">
        <v>0.98619047619047628</v>
      </c>
      <c r="P2282" s="2">
        <v>53.487010249200736</v>
      </c>
      <c r="Q2282" s="1">
        <v>1.388115265991162</v>
      </c>
      <c r="R2282">
        <v>1</v>
      </c>
      <c r="S2282">
        <v>2</v>
      </c>
      <c r="U2282">
        <v>13</v>
      </c>
      <c r="V2282">
        <v>3</v>
      </c>
      <c r="W2282">
        <v>3</v>
      </c>
      <c r="X2282">
        <v>3</v>
      </c>
      <c r="Y2282">
        <v>3</v>
      </c>
      <c r="Z2282">
        <v>2</v>
      </c>
      <c r="AB2282">
        <v>0</v>
      </c>
      <c r="AC2282">
        <v>0</v>
      </c>
      <c r="AD2282">
        <v>2</v>
      </c>
      <c r="AE2282">
        <v>1</v>
      </c>
      <c r="AF2282">
        <v>2</v>
      </c>
      <c r="AG2282" s="1">
        <f t="shared" si="35"/>
        <v>-0.1038095238095238</v>
      </c>
    </row>
    <row r="2283" spans="1:33">
      <c r="A2283">
        <v>75302</v>
      </c>
      <c r="B2283">
        <v>2</v>
      </c>
      <c r="C2283">
        <v>25</v>
      </c>
      <c r="D2283">
        <v>3</v>
      </c>
      <c r="E2283">
        <v>2</v>
      </c>
      <c r="G2283">
        <v>1</v>
      </c>
      <c r="H2283">
        <v>4</v>
      </c>
      <c r="I2283">
        <v>5</v>
      </c>
      <c r="J2283">
        <v>40</v>
      </c>
      <c r="K2283">
        <v>1.03</v>
      </c>
      <c r="L2283">
        <v>152</v>
      </c>
      <c r="M2283">
        <v>3.93</v>
      </c>
      <c r="N2283">
        <v>40</v>
      </c>
      <c r="O2283" s="1">
        <v>1.03</v>
      </c>
      <c r="P2283" s="2">
        <v>44.909400809268078</v>
      </c>
      <c r="Q2283" s="1">
        <v>1.156417070838653</v>
      </c>
      <c r="R2283">
        <v>2</v>
      </c>
      <c r="U2283">
        <v>10</v>
      </c>
      <c r="V2283">
        <v>3</v>
      </c>
      <c r="W2283">
        <v>1</v>
      </c>
      <c r="X2283">
        <v>3</v>
      </c>
      <c r="Y2283">
        <v>2</v>
      </c>
      <c r="Z2283">
        <v>1</v>
      </c>
      <c r="AA2283">
        <v>1</v>
      </c>
      <c r="AB2283">
        <v>0</v>
      </c>
      <c r="AC2283">
        <v>0</v>
      </c>
      <c r="AD2283">
        <v>1</v>
      </c>
      <c r="AE2283">
        <v>2</v>
      </c>
      <c r="AG2283" s="1">
        <f t="shared" si="35"/>
        <v>0</v>
      </c>
    </row>
    <row r="2284" spans="1:33">
      <c r="A2284">
        <v>75305</v>
      </c>
      <c r="B2284">
        <v>2</v>
      </c>
      <c r="C2284">
        <v>46</v>
      </c>
      <c r="D2284">
        <v>4</v>
      </c>
      <c r="E2284">
        <v>2</v>
      </c>
      <c r="G2284">
        <v>1</v>
      </c>
      <c r="H2284">
        <v>5</v>
      </c>
      <c r="I2284">
        <v>1</v>
      </c>
      <c r="J2284">
        <v>80</v>
      </c>
      <c r="K2284">
        <v>2.0699999999999998</v>
      </c>
      <c r="L2284">
        <v>153</v>
      </c>
      <c r="M2284">
        <v>3.96</v>
      </c>
      <c r="N2284">
        <v>82</v>
      </c>
      <c r="O2284" s="1">
        <v>2.1217499999999996</v>
      </c>
      <c r="P2284" s="2">
        <v>78.568149597280495</v>
      </c>
      <c r="Q2284" s="1">
        <v>2.0329508708296329</v>
      </c>
      <c r="R2284">
        <v>2</v>
      </c>
      <c r="S2284">
        <v>2</v>
      </c>
      <c r="U2284">
        <v>14</v>
      </c>
      <c r="V2284">
        <v>4</v>
      </c>
      <c r="W2284">
        <v>1</v>
      </c>
      <c r="X2284">
        <v>3</v>
      </c>
      <c r="Y2284">
        <v>3</v>
      </c>
      <c r="Z2284">
        <v>1</v>
      </c>
      <c r="AA2284">
        <v>5</v>
      </c>
      <c r="AB2284">
        <v>0</v>
      </c>
      <c r="AC2284">
        <v>0</v>
      </c>
      <c r="AD2284">
        <v>1</v>
      </c>
      <c r="AE2284">
        <v>1</v>
      </c>
      <c r="AF2284">
        <v>2</v>
      </c>
      <c r="AG2284" s="1">
        <f t="shared" si="35"/>
        <v>5.1749999999999741E-2</v>
      </c>
    </row>
    <row r="2285" spans="1:33">
      <c r="A2285">
        <v>75309</v>
      </c>
      <c r="B2285">
        <v>2</v>
      </c>
      <c r="C2285">
        <v>39</v>
      </c>
      <c r="D2285">
        <v>1</v>
      </c>
      <c r="E2285">
        <v>2</v>
      </c>
      <c r="G2285">
        <v>2</v>
      </c>
      <c r="H2285">
        <v>1</v>
      </c>
      <c r="I2285">
        <v>4</v>
      </c>
      <c r="J2285">
        <v>65</v>
      </c>
      <c r="K2285">
        <v>1.68</v>
      </c>
      <c r="L2285">
        <v>161</v>
      </c>
      <c r="M2285">
        <v>4.16</v>
      </c>
      <c r="N2285">
        <v>74</v>
      </c>
      <c r="O2285" s="1">
        <v>1.9126153846153846</v>
      </c>
      <c r="P2285" s="2">
        <v>64.796532115921124</v>
      </c>
      <c r="Q2285" s="1">
        <v>1.6747411377653458</v>
      </c>
      <c r="R2285">
        <v>1</v>
      </c>
      <c r="U2285">
        <v>2</v>
      </c>
      <c r="V2285">
        <v>1</v>
      </c>
      <c r="W2285">
        <v>2</v>
      </c>
      <c r="X2285">
        <v>3</v>
      </c>
      <c r="Y2285">
        <v>3</v>
      </c>
      <c r="Z2285">
        <v>2</v>
      </c>
      <c r="AA2285">
        <v>1</v>
      </c>
      <c r="AB2285">
        <v>4</v>
      </c>
      <c r="AC2285">
        <v>0</v>
      </c>
      <c r="AD2285">
        <v>1</v>
      </c>
      <c r="AE2285">
        <v>1</v>
      </c>
      <c r="AF2285">
        <v>2</v>
      </c>
      <c r="AG2285" s="1">
        <f t="shared" si="35"/>
        <v>0.23261538461538467</v>
      </c>
    </row>
    <row r="2286" spans="1:33">
      <c r="A2286">
        <v>75324</v>
      </c>
      <c r="B2286">
        <v>2</v>
      </c>
      <c r="C2286">
        <v>80</v>
      </c>
      <c r="D2286">
        <v>2</v>
      </c>
      <c r="E2286">
        <v>2</v>
      </c>
      <c r="G2286">
        <v>2</v>
      </c>
      <c r="H2286">
        <v>4</v>
      </c>
      <c r="I2286">
        <v>2</v>
      </c>
      <c r="J2286">
        <v>51</v>
      </c>
      <c r="K2286">
        <v>1.32</v>
      </c>
      <c r="L2286">
        <v>200</v>
      </c>
      <c r="M2286">
        <v>5.17</v>
      </c>
      <c r="N2286">
        <v>50</v>
      </c>
      <c r="O2286" s="1">
        <v>1.2941176470588236</v>
      </c>
      <c r="P2286" s="2">
        <v>50.329647716969582</v>
      </c>
      <c r="Q2286" s="1">
        <v>1.3026497056156832</v>
      </c>
      <c r="R2286">
        <v>1</v>
      </c>
      <c r="S2286">
        <v>2</v>
      </c>
      <c r="U2286">
        <v>5</v>
      </c>
      <c r="V2286">
        <v>1</v>
      </c>
      <c r="W2286">
        <v>3</v>
      </c>
      <c r="X2286">
        <v>3</v>
      </c>
      <c r="Y2286">
        <v>3</v>
      </c>
      <c r="Z2286">
        <v>3</v>
      </c>
      <c r="AB2286">
        <v>0</v>
      </c>
      <c r="AC2286">
        <v>0</v>
      </c>
      <c r="AD2286">
        <v>1</v>
      </c>
      <c r="AE2286">
        <v>1</v>
      </c>
      <c r="AF2286">
        <v>2</v>
      </c>
      <c r="AG2286" s="1">
        <f t="shared" si="35"/>
        <v>-2.5882352941176467E-2</v>
      </c>
    </row>
    <row r="2287" spans="1:33">
      <c r="A2287">
        <v>75326</v>
      </c>
      <c r="B2287">
        <v>2</v>
      </c>
      <c r="C2287">
        <v>53</v>
      </c>
      <c r="D2287">
        <v>1</v>
      </c>
      <c r="E2287">
        <v>2</v>
      </c>
      <c r="G2287">
        <v>2</v>
      </c>
      <c r="H2287">
        <v>1</v>
      </c>
      <c r="I2287">
        <v>1</v>
      </c>
      <c r="J2287">
        <v>50</v>
      </c>
      <c r="K2287">
        <v>1.29</v>
      </c>
      <c r="L2287">
        <v>223</v>
      </c>
      <c r="M2287">
        <v>5.77</v>
      </c>
      <c r="N2287">
        <v>57</v>
      </c>
      <c r="O2287" s="1">
        <v>1.4706000000000001</v>
      </c>
      <c r="P2287" s="2">
        <v>48.217898805367476</v>
      </c>
      <c r="Q2287" s="1">
        <v>1.2440217891784808</v>
      </c>
      <c r="R2287">
        <v>1</v>
      </c>
      <c r="S2287">
        <v>2</v>
      </c>
      <c r="U2287">
        <v>77</v>
      </c>
      <c r="V2287">
        <v>3</v>
      </c>
      <c r="W2287">
        <v>0</v>
      </c>
      <c r="X2287">
        <v>3</v>
      </c>
      <c r="Y2287">
        <v>2</v>
      </c>
      <c r="Z2287">
        <v>2</v>
      </c>
      <c r="AB2287">
        <v>0</v>
      </c>
      <c r="AC2287">
        <v>0</v>
      </c>
      <c r="AD2287">
        <v>1</v>
      </c>
      <c r="AE2287">
        <v>2</v>
      </c>
      <c r="AG2287" s="1">
        <f t="shared" si="35"/>
        <v>0.18060000000000009</v>
      </c>
    </row>
    <row r="2288" spans="1:33">
      <c r="A2288">
        <v>75329</v>
      </c>
      <c r="B2288">
        <v>2</v>
      </c>
      <c r="C2288">
        <v>43</v>
      </c>
      <c r="D2288">
        <v>3</v>
      </c>
      <c r="E2288">
        <v>2</v>
      </c>
      <c r="G2288">
        <v>1</v>
      </c>
      <c r="H2288">
        <v>4</v>
      </c>
      <c r="I2288">
        <v>3</v>
      </c>
      <c r="J2288">
        <v>70</v>
      </c>
      <c r="K2288">
        <v>1.81</v>
      </c>
      <c r="L2288">
        <v>214</v>
      </c>
      <c r="M2288">
        <v>5.53</v>
      </c>
      <c r="N2288">
        <v>80</v>
      </c>
      <c r="O2288" s="1">
        <v>2.0685714285714289</v>
      </c>
      <c r="P2288" s="2">
        <v>73.462341847649739</v>
      </c>
      <c r="Q2288" s="1">
        <v>1.8995262677749432</v>
      </c>
      <c r="R2288">
        <v>2</v>
      </c>
      <c r="S2288">
        <v>2</v>
      </c>
      <c r="U2288">
        <v>5</v>
      </c>
      <c r="V2288">
        <v>1</v>
      </c>
      <c r="W2288">
        <v>3</v>
      </c>
      <c r="X2288">
        <v>2</v>
      </c>
      <c r="Y2288">
        <v>2</v>
      </c>
      <c r="Z2288">
        <v>1</v>
      </c>
      <c r="AA2288">
        <v>0</v>
      </c>
      <c r="AB2288">
        <v>0</v>
      </c>
      <c r="AC2288">
        <v>0</v>
      </c>
      <c r="AD2288">
        <v>1</v>
      </c>
      <c r="AE2288">
        <v>1</v>
      </c>
      <c r="AF2288">
        <v>2</v>
      </c>
      <c r="AG2288" s="1">
        <f t="shared" si="35"/>
        <v>0.2585714285714289</v>
      </c>
    </row>
    <row r="2289" spans="1:33">
      <c r="A2289">
        <v>75332</v>
      </c>
      <c r="B2289">
        <v>2</v>
      </c>
      <c r="C2289">
        <v>28</v>
      </c>
      <c r="D2289">
        <v>3</v>
      </c>
      <c r="E2289">
        <v>2</v>
      </c>
      <c r="G2289">
        <v>1</v>
      </c>
      <c r="H2289">
        <v>4</v>
      </c>
      <c r="I2289">
        <v>6</v>
      </c>
      <c r="J2289">
        <v>35</v>
      </c>
      <c r="K2289">
        <v>0.91</v>
      </c>
      <c r="L2289">
        <v>175</v>
      </c>
      <c r="M2289">
        <v>4.53</v>
      </c>
      <c r="N2289">
        <v>42</v>
      </c>
      <c r="O2289" s="1">
        <v>1.0919999999999999</v>
      </c>
      <c r="P2289" s="2">
        <v>34.501690304352195</v>
      </c>
      <c r="Q2289" s="1">
        <v>0.89704394791315711</v>
      </c>
      <c r="R2289">
        <v>1</v>
      </c>
      <c r="U2289">
        <v>7</v>
      </c>
      <c r="V2289">
        <v>5</v>
      </c>
      <c r="W2289">
        <v>1</v>
      </c>
      <c r="AA2289">
        <v>3</v>
      </c>
      <c r="AB2289">
        <v>3</v>
      </c>
      <c r="AC2289">
        <v>4</v>
      </c>
      <c r="AD2289">
        <v>1</v>
      </c>
      <c r="AE2289">
        <v>9</v>
      </c>
      <c r="AG2289" s="1">
        <f t="shared" si="35"/>
        <v>0.18199999999999983</v>
      </c>
    </row>
    <row r="2290" spans="1:33">
      <c r="A2290">
        <v>75337</v>
      </c>
      <c r="B2290">
        <v>2</v>
      </c>
      <c r="C2290">
        <v>74</v>
      </c>
      <c r="D2290">
        <v>4</v>
      </c>
      <c r="E2290">
        <v>2</v>
      </c>
      <c r="G2290">
        <v>1</v>
      </c>
      <c r="H2290">
        <v>2</v>
      </c>
      <c r="I2290">
        <v>2</v>
      </c>
      <c r="J2290">
        <v>45</v>
      </c>
      <c r="K2290">
        <v>1.1599999999999999</v>
      </c>
      <c r="L2290">
        <v>257</v>
      </c>
      <c r="M2290">
        <v>6.65</v>
      </c>
      <c r="N2290">
        <v>51</v>
      </c>
      <c r="O2290" s="1">
        <v>1.3146666666666667</v>
      </c>
      <c r="P2290" s="2">
        <v>49.405466811734193</v>
      </c>
      <c r="Q2290" s="1">
        <v>1.2735631444802591</v>
      </c>
      <c r="R2290">
        <v>1</v>
      </c>
      <c r="S2290">
        <v>2</v>
      </c>
      <c r="U2290">
        <v>3</v>
      </c>
      <c r="V2290">
        <v>3</v>
      </c>
      <c r="W2290">
        <v>2</v>
      </c>
      <c r="X2290">
        <v>3</v>
      </c>
      <c r="Y2290">
        <v>3</v>
      </c>
      <c r="Z2290">
        <v>2</v>
      </c>
      <c r="AB2290">
        <v>0</v>
      </c>
      <c r="AC2290">
        <v>0</v>
      </c>
      <c r="AD2290">
        <v>1</v>
      </c>
      <c r="AE2290">
        <v>1</v>
      </c>
      <c r="AF2290">
        <v>2</v>
      </c>
      <c r="AG2290" s="1">
        <f t="shared" si="35"/>
        <v>0.15466666666666673</v>
      </c>
    </row>
    <row r="2291" spans="1:33">
      <c r="A2291">
        <v>75338</v>
      </c>
      <c r="B2291">
        <v>2</v>
      </c>
      <c r="C2291">
        <v>77</v>
      </c>
      <c r="D2291">
        <v>3</v>
      </c>
      <c r="E2291">
        <v>2</v>
      </c>
      <c r="G2291">
        <v>1</v>
      </c>
      <c r="H2291">
        <v>5</v>
      </c>
      <c r="I2291">
        <v>1</v>
      </c>
      <c r="J2291">
        <v>71</v>
      </c>
      <c r="K2291">
        <v>1.84</v>
      </c>
      <c r="L2291">
        <v>237</v>
      </c>
      <c r="M2291">
        <v>6.13</v>
      </c>
      <c r="N2291">
        <v>80</v>
      </c>
      <c r="O2291" s="1">
        <v>2.0732394366197187</v>
      </c>
      <c r="P2291" s="2">
        <v>61.01919901792327</v>
      </c>
      <c r="Q2291" s="1">
        <v>1.5813426224363214</v>
      </c>
      <c r="R2291">
        <v>2</v>
      </c>
      <c r="S2291">
        <v>2</v>
      </c>
      <c r="U2291">
        <v>14</v>
      </c>
      <c r="V2291">
        <v>2</v>
      </c>
      <c r="W2291">
        <v>3</v>
      </c>
      <c r="X2291">
        <v>3</v>
      </c>
      <c r="Y2291">
        <v>3</v>
      </c>
      <c r="Z2291">
        <v>3</v>
      </c>
      <c r="AA2291">
        <v>0</v>
      </c>
      <c r="AB2291">
        <v>1</v>
      </c>
      <c r="AC2291">
        <v>1</v>
      </c>
      <c r="AD2291">
        <v>2</v>
      </c>
      <c r="AE2291">
        <v>1</v>
      </c>
      <c r="AF2291">
        <v>2</v>
      </c>
      <c r="AG2291" s="1">
        <f t="shared" si="35"/>
        <v>0.23323943661971858</v>
      </c>
    </row>
    <row r="2292" spans="1:33">
      <c r="A2292">
        <v>75340</v>
      </c>
      <c r="B2292">
        <v>2</v>
      </c>
      <c r="C2292">
        <v>22</v>
      </c>
      <c r="D2292">
        <v>7</v>
      </c>
      <c r="E2292">
        <v>2</v>
      </c>
      <c r="G2292">
        <v>1</v>
      </c>
      <c r="H2292">
        <v>4</v>
      </c>
      <c r="I2292">
        <v>5</v>
      </c>
      <c r="J2292">
        <v>38</v>
      </c>
      <c r="K2292">
        <v>0.98</v>
      </c>
      <c r="L2292">
        <v>160</v>
      </c>
      <c r="M2292">
        <v>4.1399999999999997</v>
      </c>
      <c r="N2292">
        <v>44</v>
      </c>
      <c r="O2292" s="1">
        <v>1.134736842105263</v>
      </c>
      <c r="P2292" s="2">
        <v>26.067912073615538</v>
      </c>
      <c r="Q2292" s="1">
        <v>0.67227773242482181</v>
      </c>
      <c r="R2292">
        <v>2</v>
      </c>
      <c r="U2292">
        <v>9</v>
      </c>
      <c r="V2292">
        <v>3</v>
      </c>
      <c r="W2292">
        <v>2</v>
      </c>
      <c r="X2292">
        <v>3</v>
      </c>
      <c r="Y2292">
        <v>3</v>
      </c>
      <c r="Z2292">
        <v>3</v>
      </c>
      <c r="AA2292">
        <v>0</v>
      </c>
      <c r="AB2292">
        <v>0</v>
      </c>
      <c r="AC2292">
        <v>0</v>
      </c>
      <c r="AD2292">
        <v>1</v>
      </c>
      <c r="AE2292">
        <v>2</v>
      </c>
      <c r="AG2292" s="1">
        <f t="shared" si="35"/>
        <v>0.15473684210526306</v>
      </c>
    </row>
    <row r="2293" spans="1:33">
      <c r="A2293">
        <v>75345</v>
      </c>
      <c r="B2293">
        <v>2</v>
      </c>
      <c r="C2293">
        <v>54</v>
      </c>
      <c r="D2293">
        <v>2</v>
      </c>
      <c r="E2293">
        <v>2</v>
      </c>
      <c r="G2293">
        <v>1</v>
      </c>
      <c r="H2293">
        <v>2</v>
      </c>
      <c r="I2293">
        <v>1</v>
      </c>
      <c r="J2293">
        <v>59</v>
      </c>
      <c r="K2293">
        <v>1.53</v>
      </c>
      <c r="L2293">
        <v>204</v>
      </c>
      <c r="M2293">
        <v>5.28</v>
      </c>
      <c r="N2293">
        <v>66</v>
      </c>
      <c r="O2293" s="1">
        <v>1.7115254237288136</v>
      </c>
      <c r="P2293" s="2">
        <v>61.029098618791565</v>
      </c>
      <c r="Q2293" s="1">
        <v>1.5826189980805272</v>
      </c>
      <c r="R2293">
        <v>2</v>
      </c>
      <c r="S2293">
        <v>2</v>
      </c>
      <c r="U2293">
        <v>12</v>
      </c>
      <c r="V2293">
        <v>3</v>
      </c>
      <c r="W2293">
        <v>3</v>
      </c>
      <c r="X2293">
        <v>3</v>
      </c>
      <c r="Y2293">
        <v>3</v>
      </c>
      <c r="Z2293">
        <v>3</v>
      </c>
      <c r="AA2293">
        <v>3</v>
      </c>
      <c r="AB2293">
        <v>12</v>
      </c>
      <c r="AC2293">
        <v>1</v>
      </c>
      <c r="AD2293">
        <v>1</v>
      </c>
      <c r="AE2293">
        <v>1</v>
      </c>
      <c r="AF2293">
        <v>2</v>
      </c>
      <c r="AG2293" s="1">
        <f t="shared" si="35"/>
        <v>0.18152542372881353</v>
      </c>
    </row>
    <row r="2294" spans="1:33">
      <c r="A2294">
        <v>75347</v>
      </c>
      <c r="B2294">
        <v>2</v>
      </c>
      <c r="C2294">
        <v>62</v>
      </c>
      <c r="D2294">
        <v>1</v>
      </c>
      <c r="E2294">
        <v>2</v>
      </c>
      <c r="G2294">
        <v>1</v>
      </c>
      <c r="H2294">
        <v>5</v>
      </c>
      <c r="I2294">
        <v>1</v>
      </c>
      <c r="J2294">
        <v>65</v>
      </c>
      <c r="K2294">
        <v>1.68</v>
      </c>
      <c r="L2294">
        <v>207</v>
      </c>
      <c r="M2294">
        <v>5.35</v>
      </c>
      <c r="N2294">
        <v>69</v>
      </c>
      <c r="O2294" s="1">
        <v>1.7833846153846153</v>
      </c>
      <c r="P2294" s="2">
        <v>69.459587647337756</v>
      </c>
      <c r="Q2294" s="1">
        <v>1.7952631884234989</v>
      </c>
      <c r="R2294">
        <v>2</v>
      </c>
      <c r="S2294">
        <v>2</v>
      </c>
      <c r="U2294">
        <v>15</v>
      </c>
      <c r="V2294">
        <v>2</v>
      </c>
      <c r="W2294">
        <v>1</v>
      </c>
      <c r="X2294">
        <v>3</v>
      </c>
      <c r="Y2294">
        <v>3</v>
      </c>
      <c r="Z2294">
        <v>2</v>
      </c>
      <c r="AB2294">
        <v>1</v>
      </c>
      <c r="AC2294">
        <v>1</v>
      </c>
      <c r="AD2294">
        <v>1</v>
      </c>
      <c r="AE2294">
        <v>1</v>
      </c>
      <c r="AF2294">
        <v>2</v>
      </c>
      <c r="AG2294" s="1">
        <f t="shared" si="35"/>
        <v>0.10338461538461541</v>
      </c>
    </row>
    <row r="2295" spans="1:33">
      <c r="A2295">
        <v>75350</v>
      </c>
      <c r="B2295">
        <v>2</v>
      </c>
      <c r="C2295">
        <v>80</v>
      </c>
      <c r="D2295">
        <v>3</v>
      </c>
      <c r="E2295">
        <v>2</v>
      </c>
      <c r="G2295">
        <v>1</v>
      </c>
      <c r="H2295">
        <v>2</v>
      </c>
      <c r="I2295">
        <v>2</v>
      </c>
      <c r="J2295">
        <v>91</v>
      </c>
      <c r="K2295">
        <v>2.35</v>
      </c>
      <c r="L2295">
        <v>173</v>
      </c>
      <c r="M2295">
        <v>4.47</v>
      </c>
      <c r="N2295">
        <v>89</v>
      </c>
      <c r="O2295" s="1">
        <v>2.2983516483516486</v>
      </c>
      <c r="P2295" s="2">
        <v>95.061917888605336</v>
      </c>
      <c r="Q2295" s="1">
        <v>2.4548956817387091</v>
      </c>
      <c r="R2295">
        <v>1</v>
      </c>
      <c r="S2295">
        <v>2</v>
      </c>
      <c r="U2295">
        <v>5</v>
      </c>
      <c r="V2295">
        <v>2</v>
      </c>
      <c r="W2295">
        <v>2</v>
      </c>
      <c r="X2295">
        <v>2</v>
      </c>
      <c r="Y2295">
        <v>2</v>
      </c>
      <c r="Z2295">
        <v>2</v>
      </c>
      <c r="AB2295">
        <v>2</v>
      </c>
      <c r="AC2295">
        <v>0</v>
      </c>
      <c r="AD2295">
        <v>2</v>
      </c>
      <c r="AE2295">
        <v>1</v>
      </c>
      <c r="AF2295">
        <v>2</v>
      </c>
      <c r="AG2295" s="1">
        <f t="shared" si="35"/>
        <v>-5.1648351648351465E-2</v>
      </c>
    </row>
    <row r="2296" spans="1:33">
      <c r="A2296">
        <v>75351</v>
      </c>
      <c r="B2296">
        <v>2</v>
      </c>
      <c r="C2296">
        <v>29</v>
      </c>
      <c r="D2296">
        <v>1</v>
      </c>
      <c r="E2296">
        <v>2</v>
      </c>
      <c r="G2296">
        <v>1</v>
      </c>
      <c r="H2296">
        <v>4</v>
      </c>
      <c r="I2296">
        <v>1</v>
      </c>
      <c r="J2296">
        <v>73</v>
      </c>
      <c r="K2296">
        <v>1.89</v>
      </c>
      <c r="L2296">
        <v>157</v>
      </c>
      <c r="M2296">
        <v>4.0599999999999996</v>
      </c>
      <c r="N2296">
        <v>79</v>
      </c>
      <c r="O2296" s="1">
        <v>2.0453424657534245</v>
      </c>
      <c r="P2296" s="2">
        <v>65.795828249933564</v>
      </c>
      <c r="Q2296" s="1">
        <v>1.7034810327722525</v>
      </c>
      <c r="R2296">
        <v>2</v>
      </c>
      <c r="U2296">
        <v>6</v>
      </c>
      <c r="V2296">
        <v>4</v>
      </c>
      <c r="W2296">
        <v>2</v>
      </c>
      <c r="AA2296">
        <v>2</v>
      </c>
      <c r="AB2296">
        <v>1</v>
      </c>
      <c r="AC2296">
        <v>2</v>
      </c>
      <c r="AD2296">
        <v>1</v>
      </c>
      <c r="AE2296">
        <v>2</v>
      </c>
      <c r="AG2296" s="1">
        <f t="shared" si="35"/>
        <v>0.15534246575342459</v>
      </c>
    </row>
    <row r="2297" spans="1:33">
      <c r="A2297">
        <v>75356</v>
      </c>
      <c r="B2297">
        <v>2</v>
      </c>
      <c r="C2297">
        <v>80</v>
      </c>
      <c r="D2297">
        <v>3</v>
      </c>
      <c r="E2297">
        <v>2</v>
      </c>
      <c r="G2297">
        <v>1</v>
      </c>
      <c r="H2297">
        <v>2</v>
      </c>
      <c r="I2297">
        <v>2</v>
      </c>
      <c r="J2297">
        <v>52</v>
      </c>
      <c r="K2297">
        <v>1.34</v>
      </c>
      <c r="L2297">
        <v>192</v>
      </c>
      <c r="M2297">
        <v>4.97</v>
      </c>
      <c r="N2297">
        <v>53</v>
      </c>
      <c r="O2297" s="1">
        <v>1.3657692307692311</v>
      </c>
      <c r="P2297" s="2">
        <v>56.248697147136113</v>
      </c>
      <c r="Q2297" s="1">
        <v>1.4494856572531229</v>
      </c>
      <c r="R2297">
        <v>1</v>
      </c>
      <c r="S2297">
        <v>2</v>
      </c>
      <c r="U2297">
        <v>13</v>
      </c>
      <c r="V2297">
        <v>4</v>
      </c>
      <c r="W2297">
        <v>1</v>
      </c>
      <c r="X2297">
        <v>3</v>
      </c>
      <c r="Y2297">
        <v>3</v>
      </c>
      <c r="Z2297">
        <v>2</v>
      </c>
      <c r="AA2297">
        <v>2</v>
      </c>
      <c r="AB2297">
        <v>2</v>
      </c>
      <c r="AC2297">
        <v>2</v>
      </c>
      <c r="AD2297">
        <v>1</v>
      </c>
      <c r="AE2297">
        <v>1</v>
      </c>
      <c r="AF2297">
        <v>2</v>
      </c>
      <c r="AG2297" s="1">
        <f t="shared" si="35"/>
        <v>2.5769230769230989E-2</v>
      </c>
    </row>
    <row r="2298" spans="1:33">
      <c r="A2298">
        <v>75359</v>
      </c>
      <c r="B2298">
        <v>2</v>
      </c>
      <c r="C2298">
        <v>51</v>
      </c>
      <c r="D2298">
        <v>1</v>
      </c>
      <c r="E2298">
        <v>2</v>
      </c>
      <c r="G2298">
        <v>2</v>
      </c>
      <c r="H2298">
        <v>1</v>
      </c>
      <c r="I2298">
        <v>4</v>
      </c>
      <c r="J2298">
        <v>79</v>
      </c>
      <c r="K2298">
        <v>2.04</v>
      </c>
      <c r="L2298">
        <v>164</v>
      </c>
      <c r="M2298">
        <v>4.24</v>
      </c>
      <c r="N2298">
        <v>74</v>
      </c>
      <c r="O2298" s="1">
        <v>1.9108860759493671</v>
      </c>
      <c r="P2298" s="2">
        <v>75.160216775216114</v>
      </c>
      <c r="Q2298" s="1">
        <v>1.9408461040688718</v>
      </c>
      <c r="R2298">
        <v>1</v>
      </c>
      <c r="S2298">
        <v>1</v>
      </c>
      <c r="T2298">
        <v>1</v>
      </c>
      <c r="U2298">
        <v>12</v>
      </c>
      <c r="V2298">
        <v>4</v>
      </c>
      <c r="W2298">
        <v>0</v>
      </c>
      <c r="X2298">
        <v>3</v>
      </c>
      <c r="Y2298">
        <v>3</v>
      </c>
      <c r="Z2298">
        <v>3</v>
      </c>
      <c r="AB2298">
        <v>0</v>
      </c>
      <c r="AC2298">
        <v>0</v>
      </c>
      <c r="AD2298">
        <v>1</v>
      </c>
      <c r="AE2298">
        <v>2</v>
      </c>
      <c r="AG2298" s="1">
        <f t="shared" si="35"/>
        <v>-0.12911392405063293</v>
      </c>
    </row>
    <row r="2299" spans="1:33">
      <c r="A2299">
        <v>75366</v>
      </c>
      <c r="B2299">
        <v>2</v>
      </c>
      <c r="C2299">
        <v>46</v>
      </c>
      <c r="D2299">
        <v>3</v>
      </c>
      <c r="E2299">
        <v>2</v>
      </c>
      <c r="G2299">
        <v>1</v>
      </c>
      <c r="H2299">
        <v>5</v>
      </c>
      <c r="I2299">
        <v>3</v>
      </c>
      <c r="J2299">
        <v>64</v>
      </c>
      <c r="K2299">
        <v>1.66</v>
      </c>
      <c r="L2299">
        <v>234</v>
      </c>
      <c r="M2299">
        <v>6.05</v>
      </c>
      <c r="N2299">
        <v>73</v>
      </c>
      <c r="O2299" s="1">
        <v>1.8934374999999999</v>
      </c>
      <c r="P2299" s="2">
        <v>65.898434340802382</v>
      </c>
      <c r="Q2299" s="1">
        <v>1.7092406407145617</v>
      </c>
      <c r="R2299">
        <v>2</v>
      </c>
      <c r="S2299">
        <v>1</v>
      </c>
      <c r="T2299">
        <v>1</v>
      </c>
      <c r="U2299">
        <v>7</v>
      </c>
      <c r="V2299">
        <v>4</v>
      </c>
      <c r="W2299">
        <v>1</v>
      </c>
      <c r="AB2299">
        <v>10</v>
      </c>
      <c r="AC2299">
        <v>0</v>
      </c>
      <c r="AD2299">
        <v>1</v>
      </c>
      <c r="AE2299">
        <v>1</v>
      </c>
      <c r="AF2299">
        <v>2</v>
      </c>
      <c r="AG2299" s="1">
        <f t="shared" si="35"/>
        <v>0.23343749999999996</v>
      </c>
    </row>
    <row r="2300" spans="1:33">
      <c r="A2300">
        <v>75374</v>
      </c>
      <c r="B2300">
        <v>2</v>
      </c>
      <c r="C2300">
        <v>53</v>
      </c>
      <c r="D2300">
        <v>3</v>
      </c>
      <c r="E2300">
        <v>2</v>
      </c>
      <c r="G2300">
        <v>1</v>
      </c>
      <c r="H2300">
        <v>5</v>
      </c>
      <c r="I2300">
        <v>1</v>
      </c>
      <c r="J2300">
        <v>112</v>
      </c>
      <c r="K2300">
        <v>2.9</v>
      </c>
      <c r="L2300">
        <v>246</v>
      </c>
      <c r="M2300">
        <v>6.36</v>
      </c>
      <c r="N2300">
        <v>110</v>
      </c>
      <c r="O2300" s="1">
        <v>2.8482142857142856</v>
      </c>
      <c r="P2300" s="2">
        <v>118.24739036772746</v>
      </c>
      <c r="Q2300" s="1">
        <v>3.0617627863072285</v>
      </c>
      <c r="R2300">
        <v>2</v>
      </c>
      <c r="S2300">
        <v>2</v>
      </c>
      <c r="U2300">
        <v>15</v>
      </c>
      <c r="V2300">
        <v>3</v>
      </c>
      <c r="W2300">
        <v>1</v>
      </c>
      <c r="X2300">
        <v>3</v>
      </c>
      <c r="Y2300">
        <v>2</v>
      </c>
      <c r="Z2300">
        <v>3</v>
      </c>
      <c r="AA2300">
        <v>0</v>
      </c>
      <c r="AB2300">
        <v>3</v>
      </c>
      <c r="AC2300">
        <v>1</v>
      </c>
      <c r="AD2300">
        <v>1</v>
      </c>
      <c r="AE2300">
        <v>1</v>
      </c>
      <c r="AF2300">
        <v>2</v>
      </c>
      <c r="AG2300" s="1">
        <f t="shared" si="35"/>
        <v>-5.1785714285714324E-2</v>
      </c>
    </row>
    <row r="2301" spans="1:33">
      <c r="A2301">
        <v>75376</v>
      </c>
      <c r="B2301">
        <v>2</v>
      </c>
      <c r="C2301">
        <v>41</v>
      </c>
      <c r="D2301">
        <v>6</v>
      </c>
      <c r="E2301">
        <v>2</v>
      </c>
      <c r="G2301">
        <v>2</v>
      </c>
      <c r="H2301">
        <v>5</v>
      </c>
      <c r="I2301">
        <v>1</v>
      </c>
      <c r="J2301">
        <v>40</v>
      </c>
      <c r="K2301">
        <v>1.03</v>
      </c>
      <c r="L2301">
        <v>198</v>
      </c>
      <c r="M2301">
        <v>5.12</v>
      </c>
      <c r="N2301">
        <v>48</v>
      </c>
      <c r="O2301" s="1">
        <v>1.236</v>
      </c>
      <c r="P2301" s="2">
        <v>35.357533485604229</v>
      </c>
      <c r="Q2301" s="1">
        <v>0.91045648725430883</v>
      </c>
      <c r="R2301">
        <v>2</v>
      </c>
      <c r="S2301">
        <v>2</v>
      </c>
      <c r="U2301">
        <v>14</v>
      </c>
      <c r="V2301">
        <v>3</v>
      </c>
      <c r="W2301">
        <v>3</v>
      </c>
      <c r="X2301">
        <v>1</v>
      </c>
      <c r="Y2301">
        <v>1</v>
      </c>
      <c r="Z2301">
        <v>2</v>
      </c>
      <c r="AA2301">
        <v>1</v>
      </c>
      <c r="AB2301">
        <v>3</v>
      </c>
      <c r="AC2301">
        <v>0</v>
      </c>
      <c r="AD2301">
        <v>1</v>
      </c>
      <c r="AE2301">
        <v>1</v>
      </c>
      <c r="AF2301">
        <v>2</v>
      </c>
      <c r="AG2301" s="1">
        <f t="shared" si="35"/>
        <v>0.20599999999999996</v>
      </c>
    </row>
    <row r="2302" spans="1:33">
      <c r="A2302">
        <v>75379</v>
      </c>
      <c r="B2302">
        <v>2</v>
      </c>
      <c r="C2302">
        <v>53</v>
      </c>
      <c r="D2302">
        <v>6</v>
      </c>
      <c r="E2302">
        <v>2</v>
      </c>
      <c r="G2302">
        <v>2</v>
      </c>
      <c r="H2302">
        <v>5</v>
      </c>
      <c r="I2302">
        <v>1</v>
      </c>
      <c r="J2302">
        <v>44</v>
      </c>
      <c r="K2302">
        <v>1.1399999999999999</v>
      </c>
      <c r="L2302">
        <v>200</v>
      </c>
      <c r="M2302">
        <v>5.17</v>
      </c>
      <c r="N2302">
        <v>53</v>
      </c>
      <c r="O2302" s="1">
        <v>1.3731818181818181</v>
      </c>
      <c r="P2302" s="2">
        <v>58.128383297286717</v>
      </c>
      <c r="Q2302" s="1">
        <v>1.506053567247883</v>
      </c>
      <c r="R2302">
        <v>1</v>
      </c>
      <c r="S2302">
        <v>2</v>
      </c>
      <c r="U2302">
        <v>15</v>
      </c>
      <c r="V2302">
        <v>3</v>
      </c>
      <c r="W2302">
        <v>1</v>
      </c>
      <c r="X2302">
        <v>3</v>
      </c>
      <c r="Y2302">
        <v>3</v>
      </c>
      <c r="Z2302">
        <v>1</v>
      </c>
      <c r="AB2302">
        <v>0</v>
      </c>
      <c r="AC2302">
        <v>0</v>
      </c>
      <c r="AD2302">
        <v>2</v>
      </c>
      <c r="AE2302">
        <v>1</v>
      </c>
      <c r="AF2302">
        <v>2</v>
      </c>
      <c r="AG2302" s="1">
        <f t="shared" si="35"/>
        <v>0.23318181818181816</v>
      </c>
    </row>
    <row r="2303" spans="1:33">
      <c r="A2303">
        <v>75381</v>
      </c>
      <c r="B2303">
        <v>2</v>
      </c>
      <c r="C2303">
        <v>69</v>
      </c>
      <c r="D2303">
        <v>3</v>
      </c>
      <c r="E2303">
        <v>2</v>
      </c>
      <c r="G2303">
        <v>1</v>
      </c>
      <c r="H2303">
        <v>5</v>
      </c>
      <c r="I2303">
        <v>1</v>
      </c>
      <c r="J2303">
        <v>59</v>
      </c>
      <c r="K2303">
        <v>1.53</v>
      </c>
      <c r="L2303">
        <v>215</v>
      </c>
      <c r="M2303">
        <v>5.56</v>
      </c>
      <c r="N2303">
        <v>61</v>
      </c>
      <c r="O2303" s="1">
        <v>1.581864406779661</v>
      </c>
      <c r="P2303" s="2">
        <v>59.754799173377023</v>
      </c>
      <c r="Q2303" s="1">
        <v>1.5495736056824889</v>
      </c>
      <c r="R2303">
        <v>2</v>
      </c>
      <c r="S2303">
        <v>1</v>
      </c>
      <c r="T2303">
        <v>1</v>
      </c>
      <c r="U2303">
        <v>4</v>
      </c>
      <c r="V2303">
        <v>3</v>
      </c>
      <c r="W2303">
        <v>0</v>
      </c>
      <c r="AA2303">
        <v>1</v>
      </c>
      <c r="AB2303">
        <v>2</v>
      </c>
      <c r="AC2303">
        <v>0</v>
      </c>
      <c r="AD2303">
        <v>1</v>
      </c>
      <c r="AE2303">
        <v>1</v>
      </c>
      <c r="AF2303">
        <v>2</v>
      </c>
      <c r="AG2303" s="1">
        <f t="shared" si="35"/>
        <v>5.1864406779660976E-2</v>
      </c>
    </row>
    <row r="2304" spans="1:33">
      <c r="A2304">
        <v>75385</v>
      </c>
      <c r="B2304">
        <v>2</v>
      </c>
      <c r="C2304">
        <v>46</v>
      </c>
      <c r="D2304">
        <v>4</v>
      </c>
      <c r="E2304">
        <v>2</v>
      </c>
      <c r="G2304">
        <v>1</v>
      </c>
      <c r="H2304">
        <v>4</v>
      </c>
      <c r="I2304">
        <v>1</v>
      </c>
      <c r="J2304">
        <v>58</v>
      </c>
      <c r="K2304">
        <v>1.5</v>
      </c>
      <c r="L2304">
        <v>205</v>
      </c>
      <c r="M2304">
        <v>5.3</v>
      </c>
      <c r="N2304">
        <v>68</v>
      </c>
      <c r="O2304" s="1">
        <v>1.7586206896551724</v>
      </c>
      <c r="P2304" s="2">
        <v>59.182802602069955</v>
      </c>
      <c r="Q2304" s="1">
        <v>1.5305897224673264</v>
      </c>
      <c r="R2304">
        <v>2</v>
      </c>
      <c r="S2304">
        <v>2</v>
      </c>
      <c r="U2304">
        <v>15</v>
      </c>
      <c r="V2304">
        <v>3</v>
      </c>
      <c r="W2304">
        <v>0</v>
      </c>
      <c r="AA2304">
        <v>1</v>
      </c>
      <c r="AB2304">
        <v>10</v>
      </c>
      <c r="AC2304">
        <v>5</v>
      </c>
      <c r="AD2304">
        <v>1</v>
      </c>
      <c r="AE2304">
        <v>1</v>
      </c>
      <c r="AF2304">
        <v>2</v>
      </c>
      <c r="AG2304" s="1">
        <f t="shared" si="35"/>
        <v>0.25862068965517238</v>
      </c>
    </row>
    <row r="2305" spans="1:33">
      <c r="A2305">
        <v>75389</v>
      </c>
      <c r="B2305">
        <v>2</v>
      </c>
      <c r="C2305">
        <v>43</v>
      </c>
      <c r="D2305">
        <v>4</v>
      </c>
      <c r="E2305">
        <v>2</v>
      </c>
      <c r="G2305">
        <v>1</v>
      </c>
      <c r="H2305">
        <v>3</v>
      </c>
      <c r="I2305">
        <v>3</v>
      </c>
      <c r="J2305">
        <v>46</v>
      </c>
      <c r="K2305">
        <v>1.19</v>
      </c>
      <c r="L2305">
        <v>204</v>
      </c>
      <c r="M2305">
        <v>5.28</v>
      </c>
      <c r="N2305">
        <v>45</v>
      </c>
      <c r="O2305" s="1">
        <v>1.1641304347826087</v>
      </c>
      <c r="P2305" s="2">
        <v>39.21871686796036</v>
      </c>
      <c r="Q2305" s="1">
        <v>1.0145711537581048</v>
      </c>
      <c r="R2305">
        <v>2</v>
      </c>
      <c r="S2305">
        <v>2</v>
      </c>
      <c r="U2305">
        <v>8</v>
      </c>
      <c r="V2305">
        <v>3</v>
      </c>
      <c r="W2305">
        <v>1</v>
      </c>
      <c r="AA2305">
        <v>2</v>
      </c>
      <c r="AB2305">
        <v>0</v>
      </c>
      <c r="AC2305">
        <v>0</v>
      </c>
      <c r="AD2305">
        <v>1</v>
      </c>
      <c r="AE2305">
        <v>1</v>
      </c>
      <c r="AF2305">
        <v>2</v>
      </c>
      <c r="AG2305" s="1">
        <f t="shared" si="35"/>
        <v>-2.5869565217391255E-2</v>
      </c>
    </row>
    <row r="2306" spans="1:33">
      <c r="A2306">
        <v>75391</v>
      </c>
      <c r="B2306">
        <v>2</v>
      </c>
      <c r="C2306">
        <v>31</v>
      </c>
      <c r="D2306">
        <v>2</v>
      </c>
      <c r="E2306">
        <v>2</v>
      </c>
      <c r="G2306">
        <v>1</v>
      </c>
      <c r="H2306">
        <v>3</v>
      </c>
      <c r="I2306">
        <v>4</v>
      </c>
      <c r="J2306">
        <v>34</v>
      </c>
      <c r="K2306">
        <v>0.88</v>
      </c>
      <c r="L2306">
        <v>206</v>
      </c>
      <c r="M2306">
        <v>5.33</v>
      </c>
      <c r="N2306">
        <v>43</v>
      </c>
      <c r="O2306" s="1">
        <v>1.1129411764705883</v>
      </c>
      <c r="P2306" s="2">
        <v>29.505472411356592</v>
      </c>
      <c r="Q2306" s="1">
        <v>0.76367105064687646</v>
      </c>
      <c r="R2306">
        <v>2</v>
      </c>
      <c r="U2306">
        <v>2</v>
      </c>
      <c r="V2306">
        <v>4</v>
      </c>
      <c r="W2306">
        <v>3</v>
      </c>
      <c r="X2306">
        <v>2</v>
      </c>
      <c r="Y2306">
        <v>2</v>
      </c>
      <c r="Z2306">
        <v>3</v>
      </c>
      <c r="AB2306">
        <v>0</v>
      </c>
      <c r="AC2306">
        <v>30</v>
      </c>
      <c r="AD2306">
        <v>1</v>
      </c>
      <c r="AE2306">
        <v>1</v>
      </c>
      <c r="AF2306">
        <v>2</v>
      </c>
      <c r="AG2306" s="1">
        <f t="shared" si="35"/>
        <v>0.23294117647058832</v>
      </c>
    </row>
    <row r="2307" spans="1:33">
      <c r="A2307">
        <v>75393</v>
      </c>
      <c r="B2307">
        <v>2</v>
      </c>
      <c r="C2307">
        <v>30</v>
      </c>
      <c r="D2307">
        <v>4</v>
      </c>
      <c r="E2307">
        <v>2</v>
      </c>
      <c r="G2307">
        <v>1</v>
      </c>
      <c r="H2307">
        <v>4</v>
      </c>
      <c r="I2307">
        <v>5</v>
      </c>
      <c r="J2307">
        <v>58</v>
      </c>
      <c r="K2307">
        <v>1.5</v>
      </c>
      <c r="L2307">
        <v>166</v>
      </c>
      <c r="M2307">
        <v>4.29</v>
      </c>
      <c r="N2307">
        <v>56</v>
      </c>
      <c r="O2307" s="1">
        <v>1.4482758620689655</v>
      </c>
      <c r="P2307" s="2">
        <v>60.324631406547958</v>
      </c>
      <c r="Q2307" s="1">
        <v>1.5601197777555507</v>
      </c>
      <c r="R2307">
        <v>2</v>
      </c>
      <c r="U2307">
        <v>2</v>
      </c>
      <c r="V2307">
        <v>3</v>
      </c>
      <c r="W2307">
        <v>1</v>
      </c>
      <c r="AA2307">
        <v>4</v>
      </c>
      <c r="AB2307">
        <v>3</v>
      </c>
      <c r="AC2307">
        <v>1</v>
      </c>
      <c r="AD2307">
        <v>1</v>
      </c>
      <c r="AE2307">
        <v>1</v>
      </c>
      <c r="AF2307">
        <v>1</v>
      </c>
      <c r="AG2307" s="1">
        <f t="shared" ref="AG2307:AG2370" si="36">O:O-K:K</f>
        <v>-5.1724137931034475E-2</v>
      </c>
    </row>
    <row r="2308" spans="1:33">
      <c r="A2308">
        <v>75397</v>
      </c>
      <c r="B2308">
        <v>2</v>
      </c>
      <c r="C2308">
        <v>62</v>
      </c>
      <c r="D2308">
        <v>1</v>
      </c>
      <c r="E2308">
        <v>2</v>
      </c>
      <c r="G2308">
        <v>2</v>
      </c>
      <c r="H2308">
        <v>3</v>
      </c>
      <c r="I2308">
        <v>2</v>
      </c>
      <c r="J2308">
        <v>65</v>
      </c>
      <c r="K2308">
        <v>1.68</v>
      </c>
      <c r="L2308">
        <v>209</v>
      </c>
      <c r="M2308">
        <v>5.4</v>
      </c>
      <c r="N2308">
        <v>75</v>
      </c>
      <c r="O2308" s="1">
        <v>1.9384615384615385</v>
      </c>
      <c r="P2308" s="2">
        <v>67.360243874824462</v>
      </c>
      <c r="Q2308" s="1">
        <v>1.7410032263031554</v>
      </c>
      <c r="R2308">
        <v>1</v>
      </c>
      <c r="S2308">
        <v>2</v>
      </c>
      <c r="U2308">
        <v>5</v>
      </c>
      <c r="V2308">
        <v>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1</v>
      </c>
      <c r="AE2308">
        <v>1</v>
      </c>
      <c r="AF2308">
        <v>2</v>
      </c>
      <c r="AG2308" s="1">
        <f t="shared" si="36"/>
        <v>0.25846153846153852</v>
      </c>
    </row>
    <row r="2309" spans="1:33">
      <c r="A2309">
        <v>75399</v>
      </c>
      <c r="B2309">
        <v>2</v>
      </c>
      <c r="C2309">
        <v>27</v>
      </c>
      <c r="D2309">
        <v>6</v>
      </c>
      <c r="E2309">
        <v>2</v>
      </c>
      <c r="G2309">
        <v>2</v>
      </c>
      <c r="H2309">
        <v>5</v>
      </c>
      <c r="I2309">
        <v>1</v>
      </c>
      <c r="J2309">
        <v>48</v>
      </c>
      <c r="K2309">
        <v>1.24</v>
      </c>
      <c r="L2309">
        <v>218</v>
      </c>
      <c r="M2309">
        <v>5.64</v>
      </c>
      <c r="N2309">
        <v>52</v>
      </c>
      <c r="O2309" s="1">
        <v>1.3433333333333335</v>
      </c>
      <c r="P2309" s="2">
        <v>40.891750154850243</v>
      </c>
      <c r="Q2309" s="1">
        <v>1.0563702123336312</v>
      </c>
      <c r="R2309">
        <v>1</v>
      </c>
      <c r="U2309">
        <v>14</v>
      </c>
      <c r="V2309">
        <v>3</v>
      </c>
      <c r="W2309">
        <v>3</v>
      </c>
      <c r="X2309">
        <v>3</v>
      </c>
      <c r="Y2309">
        <v>3</v>
      </c>
      <c r="Z2309">
        <v>3</v>
      </c>
      <c r="AA2309">
        <v>1</v>
      </c>
      <c r="AB2309">
        <v>0</v>
      </c>
      <c r="AC2309">
        <v>0</v>
      </c>
      <c r="AD2309">
        <v>1</v>
      </c>
      <c r="AE2309">
        <v>1</v>
      </c>
      <c r="AF2309">
        <v>2</v>
      </c>
      <c r="AG2309" s="1">
        <f t="shared" si="36"/>
        <v>0.1033333333333335</v>
      </c>
    </row>
    <row r="2310" spans="1:33">
      <c r="A2310">
        <v>75400</v>
      </c>
      <c r="B2310">
        <v>2</v>
      </c>
      <c r="C2310">
        <v>74</v>
      </c>
      <c r="D2310">
        <v>3</v>
      </c>
      <c r="E2310">
        <v>2</v>
      </c>
      <c r="G2310">
        <v>1</v>
      </c>
      <c r="H2310">
        <v>2</v>
      </c>
      <c r="I2310">
        <v>2</v>
      </c>
      <c r="J2310">
        <v>27</v>
      </c>
      <c r="K2310">
        <v>0.7</v>
      </c>
      <c r="L2310">
        <v>146</v>
      </c>
      <c r="M2310">
        <v>3.78</v>
      </c>
      <c r="N2310">
        <v>24</v>
      </c>
      <c r="O2310" s="1">
        <v>0.62222222222222212</v>
      </c>
      <c r="P2310" s="2">
        <v>20.854980122356153</v>
      </c>
      <c r="Q2310" s="1">
        <v>0.54068466983886321</v>
      </c>
      <c r="R2310">
        <v>1</v>
      </c>
      <c r="S2310">
        <v>2</v>
      </c>
      <c r="U2310">
        <v>15</v>
      </c>
      <c r="V2310">
        <v>3</v>
      </c>
      <c r="W2310">
        <v>1</v>
      </c>
      <c r="X2310">
        <v>3</v>
      </c>
      <c r="Y2310">
        <v>3</v>
      </c>
      <c r="Z2310">
        <v>2</v>
      </c>
      <c r="AA2310">
        <v>7</v>
      </c>
      <c r="AB2310">
        <v>20</v>
      </c>
      <c r="AC2310">
        <v>3</v>
      </c>
      <c r="AD2310">
        <v>1</v>
      </c>
      <c r="AE2310">
        <v>1</v>
      </c>
      <c r="AF2310">
        <v>2</v>
      </c>
      <c r="AG2310" s="1">
        <f t="shared" si="36"/>
        <v>-7.7777777777777835E-2</v>
      </c>
    </row>
    <row r="2311" spans="1:33">
      <c r="A2311">
        <v>75403</v>
      </c>
      <c r="B2311">
        <v>2</v>
      </c>
      <c r="C2311">
        <v>27</v>
      </c>
      <c r="D2311">
        <v>4</v>
      </c>
      <c r="E2311">
        <v>2</v>
      </c>
      <c r="G2311">
        <v>1</v>
      </c>
      <c r="H2311">
        <v>5</v>
      </c>
      <c r="I2311">
        <v>5</v>
      </c>
      <c r="J2311">
        <v>41</v>
      </c>
      <c r="K2311">
        <v>1.06</v>
      </c>
      <c r="L2311">
        <v>134</v>
      </c>
      <c r="M2311">
        <v>3.47</v>
      </c>
      <c r="N2311">
        <v>41</v>
      </c>
      <c r="O2311" s="1">
        <v>1.06</v>
      </c>
      <c r="P2311" s="2">
        <v>45.537926824211169</v>
      </c>
      <c r="Q2311" s="1">
        <v>1.1773220105771669</v>
      </c>
      <c r="R2311">
        <v>2</v>
      </c>
      <c r="U2311">
        <v>6</v>
      </c>
      <c r="V2311">
        <v>5</v>
      </c>
      <c r="W2311">
        <v>3</v>
      </c>
      <c r="X2311">
        <v>3</v>
      </c>
      <c r="Y2311">
        <v>3</v>
      </c>
      <c r="Z2311">
        <v>3</v>
      </c>
      <c r="AA2311">
        <v>1</v>
      </c>
      <c r="AB2311">
        <v>0</v>
      </c>
      <c r="AC2311">
        <v>8</v>
      </c>
      <c r="AD2311">
        <v>1</v>
      </c>
      <c r="AE2311">
        <v>1</v>
      </c>
      <c r="AF2311">
        <v>2</v>
      </c>
      <c r="AG2311" s="1">
        <f t="shared" si="36"/>
        <v>0</v>
      </c>
    </row>
    <row r="2312" spans="1:33">
      <c r="A2312">
        <v>75406</v>
      </c>
      <c r="B2312">
        <v>2</v>
      </c>
      <c r="C2312">
        <v>76</v>
      </c>
      <c r="D2312">
        <v>4</v>
      </c>
      <c r="E2312">
        <v>2</v>
      </c>
      <c r="G2312">
        <v>1</v>
      </c>
      <c r="H2312">
        <v>5</v>
      </c>
      <c r="I2312">
        <v>3</v>
      </c>
      <c r="J2312">
        <v>72</v>
      </c>
      <c r="K2312">
        <v>1.86</v>
      </c>
      <c r="L2312">
        <v>154</v>
      </c>
      <c r="M2312">
        <v>3.98</v>
      </c>
      <c r="N2312">
        <v>81</v>
      </c>
      <c r="O2312" s="1">
        <v>2.0924999999999998</v>
      </c>
      <c r="P2312" s="2">
        <v>64.464619631545361</v>
      </c>
      <c r="Q2312" s="1">
        <v>1.6653360071482552</v>
      </c>
      <c r="R2312">
        <v>1</v>
      </c>
      <c r="S2312">
        <v>1</v>
      </c>
      <c r="T2312">
        <v>2</v>
      </c>
      <c r="U2312">
        <v>15</v>
      </c>
      <c r="V2312">
        <v>1</v>
      </c>
      <c r="W2312">
        <v>3</v>
      </c>
      <c r="X2312">
        <v>3</v>
      </c>
      <c r="Y2312">
        <v>2</v>
      </c>
      <c r="Z2312">
        <v>2</v>
      </c>
      <c r="AA2312">
        <v>3</v>
      </c>
      <c r="AB2312">
        <v>0</v>
      </c>
      <c r="AC2312">
        <v>0</v>
      </c>
      <c r="AD2312">
        <v>1</v>
      </c>
      <c r="AE2312">
        <v>1</v>
      </c>
      <c r="AF2312">
        <v>2</v>
      </c>
      <c r="AG2312" s="1">
        <f t="shared" si="36"/>
        <v>0.23249999999999971</v>
      </c>
    </row>
    <row r="2313" spans="1:33">
      <c r="A2313">
        <v>75407</v>
      </c>
      <c r="B2313">
        <v>2</v>
      </c>
      <c r="C2313">
        <v>23</v>
      </c>
      <c r="D2313">
        <v>3</v>
      </c>
      <c r="E2313">
        <v>2</v>
      </c>
      <c r="G2313">
        <v>1</v>
      </c>
      <c r="H2313">
        <v>5</v>
      </c>
      <c r="I2313">
        <v>5</v>
      </c>
      <c r="J2313">
        <v>50</v>
      </c>
      <c r="K2313">
        <v>1.29</v>
      </c>
      <c r="L2313">
        <v>151</v>
      </c>
      <c r="M2313">
        <v>3.9</v>
      </c>
      <c r="N2313">
        <v>45</v>
      </c>
      <c r="O2313" s="1">
        <v>1.161</v>
      </c>
      <c r="P2313" s="2">
        <v>57.984058749643211</v>
      </c>
      <c r="Q2313" s="1">
        <v>1.4959887157407947</v>
      </c>
      <c r="R2313">
        <v>1</v>
      </c>
      <c r="U2313">
        <v>14</v>
      </c>
      <c r="V2313">
        <v>4</v>
      </c>
      <c r="W2313">
        <v>3</v>
      </c>
      <c r="X2313">
        <v>3</v>
      </c>
      <c r="Y2313">
        <v>3</v>
      </c>
      <c r="Z2313">
        <v>3</v>
      </c>
      <c r="AA2313">
        <v>2</v>
      </c>
      <c r="AB2313">
        <v>3</v>
      </c>
      <c r="AC2313">
        <v>5</v>
      </c>
      <c r="AD2313">
        <v>1</v>
      </c>
      <c r="AE2313">
        <v>1</v>
      </c>
      <c r="AF2313">
        <v>2</v>
      </c>
      <c r="AG2313" s="1">
        <f t="shared" si="36"/>
        <v>-0.129</v>
      </c>
    </row>
    <row r="2314" spans="1:33">
      <c r="A2314">
        <v>75415</v>
      </c>
      <c r="B2314">
        <v>2</v>
      </c>
      <c r="C2314">
        <v>24</v>
      </c>
      <c r="D2314">
        <v>4</v>
      </c>
      <c r="E2314">
        <v>2</v>
      </c>
      <c r="G2314">
        <v>1</v>
      </c>
      <c r="H2314">
        <v>1</v>
      </c>
      <c r="I2314">
        <v>5</v>
      </c>
      <c r="J2314">
        <v>75</v>
      </c>
      <c r="K2314">
        <v>1.94</v>
      </c>
      <c r="L2314">
        <v>178</v>
      </c>
      <c r="M2314">
        <v>4.5999999999999996</v>
      </c>
      <c r="N2314">
        <v>72</v>
      </c>
      <c r="O2314" s="1">
        <v>1.8624000000000001</v>
      </c>
      <c r="P2314" s="2">
        <v>70.38022808927569</v>
      </c>
      <c r="Q2314" s="1">
        <v>1.8205018999092644</v>
      </c>
      <c r="R2314">
        <v>2</v>
      </c>
      <c r="U2314">
        <v>6</v>
      </c>
      <c r="V2314">
        <v>4</v>
      </c>
      <c r="W2314">
        <v>0</v>
      </c>
      <c r="X2314">
        <v>3</v>
      </c>
      <c r="Y2314">
        <v>2</v>
      </c>
      <c r="Z2314">
        <v>0</v>
      </c>
      <c r="AA2314">
        <v>1</v>
      </c>
      <c r="AB2314">
        <v>0</v>
      </c>
      <c r="AC2314">
        <v>0</v>
      </c>
      <c r="AD2314">
        <v>1</v>
      </c>
      <c r="AE2314">
        <v>1</v>
      </c>
      <c r="AF2314">
        <v>2</v>
      </c>
      <c r="AG2314" s="1">
        <f t="shared" si="36"/>
        <v>-7.7599999999999891E-2</v>
      </c>
    </row>
    <row r="2315" spans="1:33">
      <c r="A2315">
        <v>75419</v>
      </c>
      <c r="B2315">
        <v>2</v>
      </c>
      <c r="C2315">
        <v>28</v>
      </c>
      <c r="D2315">
        <v>2</v>
      </c>
      <c r="E2315">
        <v>2</v>
      </c>
      <c r="G2315">
        <v>2</v>
      </c>
      <c r="H2315">
        <v>4</v>
      </c>
      <c r="I2315">
        <v>5</v>
      </c>
      <c r="J2315">
        <v>81</v>
      </c>
      <c r="K2315">
        <v>2.09</v>
      </c>
      <c r="L2315">
        <v>174</v>
      </c>
      <c r="M2315">
        <v>4.5</v>
      </c>
      <c r="N2315">
        <v>84</v>
      </c>
      <c r="O2315" s="1">
        <v>2.1674074074074072</v>
      </c>
      <c r="P2315" s="2">
        <v>81.81373824186106</v>
      </c>
      <c r="Q2315" s="1">
        <v>2.1109964558702421</v>
      </c>
      <c r="R2315">
        <v>1</v>
      </c>
      <c r="U2315">
        <v>4</v>
      </c>
      <c r="V2315">
        <v>3</v>
      </c>
      <c r="W2315">
        <v>2</v>
      </c>
      <c r="X2315">
        <v>3</v>
      </c>
      <c r="Y2315">
        <v>3</v>
      </c>
      <c r="Z2315">
        <v>2</v>
      </c>
      <c r="AA2315">
        <v>0</v>
      </c>
      <c r="AB2315">
        <v>0</v>
      </c>
      <c r="AC2315">
        <v>0</v>
      </c>
      <c r="AD2315">
        <v>1</v>
      </c>
      <c r="AE2315">
        <v>2</v>
      </c>
      <c r="AG2315" s="1">
        <f t="shared" si="36"/>
        <v>7.7407407407407369E-2</v>
      </c>
    </row>
    <row r="2316" spans="1:33">
      <c r="A2316">
        <v>75422</v>
      </c>
      <c r="B2316">
        <v>2</v>
      </c>
      <c r="C2316">
        <v>41</v>
      </c>
      <c r="D2316">
        <v>3</v>
      </c>
      <c r="E2316">
        <v>2</v>
      </c>
      <c r="G2316">
        <v>2</v>
      </c>
      <c r="H2316">
        <v>2</v>
      </c>
      <c r="I2316">
        <v>3</v>
      </c>
      <c r="J2316">
        <v>37</v>
      </c>
      <c r="K2316">
        <v>0.96</v>
      </c>
      <c r="L2316">
        <v>146</v>
      </c>
      <c r="M2316">
        <v>3.78</v>
      </c>
      <c r="N2316">
        <v>38</v>
      </c>
      <c r="O2316" s="1">
        <v>0.98594594594594587</v>
      </c>
      <c r="P2316" s="2">
        <v>32.245698688439248</v>
      </c>
      <c r="Q2316" s="1">
        <v>0.83664515515950477</v>
      </c>
      <c r="R2316">
        <v>2</v>
      </c>
      <c r="S2316">
        <v>2</v>
      </c>
      <c r="U2316">
        <v>5</v>
      </c>
      <c r="V2316">
        <v>2</v>
      </c>
      <c r="W2316">
        <v>2</v>
      </c>
      <c r="X2316">
        <v>4</v>
      </c>
      <c r="Y2316">
        <v>4</v>
      </c>
      <c r="Z2316">
        <v>4</v>
      </c>
      <c r="AB2316">
        <v>0</v>
      </c>
      <c r="AC2316">
        <v>4</v>
      </c>
      <c r="AD2316">
        <v>1</v>
      </c>
      <c r="AE2316">
        <v>1</v>
      </c>
      <c r="AF2316">
        <v>2</v>
      </c>
      <c r="AG2316" s="1">
        <f t="shared" si="36"/>
        <v>2.5945945945945903E-2</v>
      </c>
    </row>
    <row r="2317" spans="1:33">
      <c r="A2317">
        <v>75423</v>
      </c>
      <c r="B2317">
        <v>2</v>
      </c>
      <c r="C2317">
        <v>64</v>
      </c>
      <c r="D2317">
        <v>3</v>
      </c>
      <c r="E2317">
        <v>2</v>
      </c>
      <c r="G2317">
        <v>1</v>
      </c>
      <c r="H2317">
        <v>3</v>
      </c>
      <c r="I2317">
        <v>3</v>
      </c>
      <c r="J2317">
        <v>76</v>
      </c>
      <c r="K2317">
        <v>1.97</v>
      </c>
      <c r="L2317">
        <v>219</v>
      </c>
      <c r="M2317">
        <v>5.66</v>
      </c>
      <c r="N2317">
        <v>74</v>
      </c>
      <c r="O2317" s="1">
        <v>1.9181578947368421</v>
      </c>
      <c r="P2317" s="2">
        <v>80.092096431323483</v>
      </c>
      <c r="Q2317" s="1">
        <v>2.0760714469698325</v>
      </c>
      <c r="R2317">
        <v>2</v>
      </c>
      <c r="S2317">
        <v>2</v>
      </c>
      <c r="U2317">
        <v>6</v>
      </c>
      <c r="V2317">
        <v>3</v>
      </c>
      <c r="W2317">
        <v>2</v>
      </c>
      <c r="X2317">
        <v>3</v>
      </c>
      <c r="Y2317">
        <v>1</v>
      </c>
      <c r="Z2317">
        <v>2</v>
      </c>
      <c r="AB2317">
        <v>0</v>
      </c>
      <c r="AC2317">
        <v>1</v>
      </c>
      <c r="AD2317">
        <v>1</v>
      </c>
      <c r="AE2317">
        <v>2</v>
      </c>
      <c r="AG2317" s="1">
        <f t="shared" si="36"/>
        <v>-5.1842105263157912E-2</v>
      </c>
    </row>
    <row r="2318" spans="1:33">
      <c r="A2318">
        <v>75425</v>
      </c>
      <c r="B2318">
        <v>2</v>
      </c>
      <c r="C2318">
        <v>34</v>
      </c>
      <c r="D2318">
        <v>1</v>
      </c>
      <c r="E2318">
        <v>2</v>
      </c>
      <c r="G2318">
        <v>2</v>
      </c>
      <c r="H2318">
        <v>5</v>
      </c>
      <c r="I2318">
        <v>6</v>
      </c>
      <c r="J2318">
        <v>50</v>
      </c>
      <c r="K2318">
        <v>1.29</v>
      </c>
      <c r="L2318">
        <v>183</v>
      </c>
      <c r="M2318">
        <v>4.7300000000000004</v>
      </c>
      <c r="N2318">
        <v>52</v>
      </c>
      <c r="O2318" s="1">
        <v>1.3415999999999999</v>
      </c>
      <c r="P2318" s="2">
        <v>59.354772741899311</v>
      </c>
      <c r="Q2318" s="1">
        <v>1.5313531367410023</v>
      </c>
      <c r="R2318">
        <v>1</v>
      </c>
      <c r="U2318">
        <v>10</v>
      </c>
      <c r="V2318">
        <v>3</v>
      </c>
      <c r="W2318">
        <v>2</v>
      </c>
      <c r="AA2318">
        <v>0</v>
      </c>
      <c r="AB2318">
        <v>0</v>
      </c>
      <c r="AC2318">
        <v>0</v>
      </c>
      <c r="AD2318">
        <v>1</v>
      </c>
      <c r="AE2318">
        <v>1</v>
      </c>
      <c r="AF2318">
        <v>2</v>
      </c>
      <c r="AG2318" s="1">
        <f t="shared" si="36"/>
        <v>5.1599999999999868E-2</v>
      </c>
    </row>
    <row r="2319" spans="1:33">
      <c r="A2319">
        <v>75428</v>
      </c>
      <c r="B2319">
        <v>2</v>
      </c>
      <c r="C2319">
        <v>44</v>
      </c>
      <c r="D2319">
        <v>6</v>
      </c>
      <c r="E2319">
        <v>2</v>
      </c>
      <c r="G2319">
        <v>2</v>
      </c>
      <c r="H2319">
        <v>5</v>
      </c>
      <c r="I2319">
        <v>1</v>
      </c>
      <c r="J2319">
        <v>65</v>
      </c>
      <c r="K2319">
        <v>1.68</v>
      </c>
      <c r="L2319">
        <v>170</v>
      </c>
      <c r="M2319">
        <v>4.4000000000000004</v>
      </c>
      <c r="N2319">
        <v>68</v>
      </c>
      <c r="O2319" s="1">
        <v>1.7575384615384615</v>
      </c>
      <c r="P2319" s="2">
        <v>63.101176920870806</v>
      </c>
      <c r="Q2319" s="1">
        <v>1.6309227265701991</v>
      </c>
      <c r="R2319">
        <v>1</v>
      </c>
      <c r="S2319">
        <v>2</v>
      </c>
      <c r="U2319">
        <v>15</v>
      </c>
      <c r="V2319">
        <v>2</v>
      </c>
      <c r="W2319">
        <v>1</v>
      </c>
      <c r="X2319">
        <v>3</v>
      </c>
      <c r="Y2319">
        <v>2</v>
      </c>
      <c r="Z2319">
        <v>2</v>
      </c>
      <c r="AB2319">
        <v>0</v>
      </c>
      <c r="AC2319">
        <v>0</v>
      </c>
      <c r="AD2319">
        <v>2</v>
      </c>
      <c r="AE2319">
        <v>1</v>
      </c>
      <c r="AF2319">
        <v>2</v>
      </c>
      <c r="AG2319" s="1">
        <f t="shared" si="36"/>
        <v>7.7538461538461556E-2</v>
      </c>
    </row>
    <row r="2320" spans="1:33">
      <c r="A2320">
        <v>75434</v>
      </c>
      <c r="B2320">
        <v>2</v>
      </c>
      <c r="C2320">
        <v>31</v>
      </c>
      <c r="D2320">
        <v>6</v>
      </c>
      <c r="E2320">
        <v>2</v>
      </c>
      <c r="G2320">
        <v>2</v>
      </c>
      <c r="H2320">
        <v>4</v>
      </c>
      <c r="I2320">
        <v>3</v>
      </c>
      <c r="J2320">
        <v>62</v>
      </c>
      <c r="K2320">
        <v>1.6</v>
      </c>
      <c r="L2320">
        <v>215</v>
      </c>
      <c r="M2320">
        <v>5.56</v>
      </c>
      <c r="N2320">
        <v>57</v>
      </c>
      <c r="O2320" s="1">
        <v>1.4709677419354839</v>
      </c>
      <c r="P2320" s="2">
        <v>73.720347690803735</v>
      </c>
      <c r="Q2320" s="1">
        <v>1.9024605855691288</v>
      </c>
      <c r="R2320">
        <v>2</v>
      </c>
      <c r="U2320">
        <v>8</v>
      </c>
      <c r="V2320">
        <v>3</v>
      </c>
      <c r="W2320">
        <v>3</v>
      </c>
      <c r="X2320">
        <v>2</v>
      </c>
      <c r="Y2320">
        <v>2</v>
      </c>
      <c r="Z2320">
        <v>2</v>
      </c>
      <c r="AB2320">
        <v>0</v>
      </c>
      <c r="AC2320">
        <v>0</v>
      </c>
      <c r="AD2320">
        <v>1</v>
      </c>
      <c r="AE2320">
        <v>1</v>
      </c>
      <c r="AF2320">
        <v>2</v>
      </c>
      <c r="AG2320" s="1">
        <f t="shared" si="36"/>
        <v>-0.12903225806451624</v>
      </c>
    </row>
    <row r="2321" spans="1:33">
      <c r="A2321">
        <v>75435</v>
      </c>
      <c r="B2321">
        <v>2</v>
      </c>
      <c r="C2321">
        <v>63</v>
      </c>
      <c r="D2321">
        <v>3</v>
      </c>
      <c r="E2321">
        <v>2</v>
      </c>
      <c r="G2321">
        <v>1</v>
      </c>
      <c r="H2321">
        <v>5</v>
      </c>
      <c r="I2321">
        <v>1</v>
      </c>
      <c r="J2321">
        <v>89</v>
      </c>
      <c r="K2321">
        <v>2.2999999999999998</v>
      </c>
      <c r="L2321">
        <v>195</v>
      </c>
      <c r="M2321">
        <v>5.04</v>
      </c>
      <c r="N2321">
        <v>90</v>
      </c>
      <c r="O2321" s="1">
        <v>2.3258426966292132</v>
      </c>
      <c r="P2321" s="2">
        <v>84.223763653046277</v>
      </c>
      <c r="Q2321" s="1">
        <v>2.1765691730562522</v>
      </c>
      <c r="R2321">
        <v>2</v>
      </c>
      <c r="S2321">
        <v>2</v>
      </c>
      <c r="U2321">
        <v>15</v>
      </c>
      <c r="V2321">
        <v>2</v>
      </c>
      <c r="W2321">
        <v>0</v>
      </c>
      <c r="AA2321">
        <v>1</v>
      </c>
      <c r="AB2321">
        <v>2</v>
      </c>
      <c r="AC2321">
        <v>0</v>
      </c>
      <c r="AD2321">
        <v>1</v>
      </c>
      <c r="AE2321">
        <v>1</v>
      </c>
      <c r="AF2321">
        <v>2</v>
      </c>
      <c r="AG2321" s="1">
        <f t="shared" si="36"/>
        <v>2.5842696629213346E-2</v>
      </c>
    </row>
    <row r="2322" spans="1:33">
      <c r="A2322">
        <v>75444</v>
      </c>
      <c r="B2322">
        <v>2</v>
      </c>
      <c r="C2322">
        <v>49</v>
      </c>
      <c r="D2322">
        <v>3</v>
      </c>
      <c r="E2322">
        <v>2</v>
      </c>
      <c r="G2322">
        <v>1</v>
      </c>
      <c r="H2322">
        <v>5</v>
      </c>
      <c r="I2322">
        <v>1</v>
      </c>
      <c r="J2322">
        <v>50</v>
      </c>
      <c r="K2322">
        <v>1.29</v>
      </c>
      <c r="L2322">
        <v>192</v>
      </c>
      <c r="M2322">
        <v>4.97</v>
      </c>
      <c r="N2322">
        <v>57</v>
      </c>
      <c r="O2322" s="1">
        <v>1.4706000000000001</v>
      </c>
      <c r="P2322" s="2">
        <v>60.261476153903331</v>
      </c>
      <c r="Q2322" s="1">
        <v>1.554746084770706</v>
      </c>
      <c r="R2322">
        <v>2</v>
      </c>
      <c r="S2322">
        <v>2</v>
      </c>
      <c r="U2322">
        <v>15</v>
      </c>
      <c r="V2322">
        <v>3</v>
      </c>
      <c r="W2322">
        <v>1</v>
      </c>
      <c r="X2322">
        <v>3</v>
      </c>
      <c r="Y2322">
        <v>3</v>
      </c>
      <c r="Z2322">
        <v>1</v>
      </c>
      <c r="AA2322">
        <v>0</v>
      </c>
      <c r="AB2322">
        <v>5</v>
      </c>
      <c r="AC2322">
        <v>1</v>
      </c>
      <c r="AD2322">
        <v>1</v>
      </c>
      <c r="AE2322">
        <v>1</v>
      </c>
      <c r="AF2322">
        <v>2</v>
      </c>
      <c r="AG2322" s="1">
        <f t="shared" si="36"/>
        <v>0.18060000000000009</v>
      </c>
    </row>
    <row r="2323" spans="1:33">
      <c r="A2323">
        <v>75447</v>
      </c>
      <c r="B2323">
        <v>2</v>
      </c>
      <c r="C2323">
        <v>33</v>
      </c>
      <c r="D2323">
        <v>3</v>
      </c>
      <c r="E2323">
        <v>2</v>
      </c>
      <c r="G2323">
        <v>1</v>
      </c>
      <c r="H2323">
        <v>5</v>
      </c>
      <c r="I2323">
        <v>1</v>
      </c>
      <c r="J2323">
        <v>50</v>
      </c>
      <c r="K2323">
        <v>1.29</v>
      </c>
      <c r="L2323">
        <v>138</v>
      </c>
      <c r="M2323">
        <v>3.57</v>
      </c>
      <c r="N2323">
        <v>51</v>
      </c>
      <c r="O2323" s="1">
        <v>1.3158000000000001</v>
      </c>
      <c r="P2323" s="2">
        <v>53.489818166575887</v>
      </c>
      <c r="Q2323" s="1">
        <v>1.3800373086976581</v>
      </c>
      <c r="R2323">
        <v>2</v>
      </c>
      <c r="U2323">
        <v>15</v>
      </c>
      <c r="V2323">
        <v>4</v>
      </c>
      <c r="W2323">
        <v>3</v>
      </c>
      <c r="X2323">
        <v>3</v>
      </c>
      <c r="Y2323">
        <v>3</v>
      </c>
      <c r="Z2323">
        <v>3</v>
      </c>
      <c r="AA2323">
        <v>1</v>
      </c>
      <c r="AB2323">
        <v>0</v>
      </c>
      <c r="AC2323">
        <v>0</v>
      </c>
      <c r="AD2323">
        <v>1</v>
      </c>
      <c r="AE2323">
        <v>1</v>
      </c>
      <c r="AF2323">
        <v>2</v>
      </c>
      <c r="AG2323" s="1">
        <f t="shared" si="36"/>
        <v>2.5800000000000045E-2</v>
      </c>
    </row>
    <row r="2324" spans="1:33">
      <c r="A2324">
        <v>75449</v>
      </c>
      <c r="B2324">
        <v>2</v>
      </c>
      <c r="C2324">
        <v>71</v>
      </c>
      <c r="D2324">
        <v>2</v>
      </c>
      <c r="E2324">
        <v>2</v>
      </c>
      <c r="G2324">
        <v>1</v>
      </c>
      <c r="H2324">
        <v>5</v>
      </c>
      <c r="I2324">
        <v>2</v>
      </c>
      <c r="J2324">
        <v>54</v>
      </c>
      <c r="K2324">
        <v>1.4</v>
      </c>
      <c r="L2324">
        <v>193</v>
      </c>
      <c r="M2324">
        <v>4.99</v>
      </c>
      <c r="N2324">
        <v>57</v>
      </c>
      <c r="O2324" s="1">
        <v>1.4777777777777776</v>
      </c>
      <c r="P2324" s="2">
        <v>44.500111155813897</v>
      </c>
      <c r="Q2324" s="1">
        <v>1.1537065855211008</v>
      </c>
      <c r="R2324">
        <v>1</v>
      </c>
      <c r="S2324">
        <v>1</v>
      </c>
      <c r="T2324">
        <v>2</v>
      </c>
      <c r="U2324">
        <v>8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0</v>
      </c>
      <c r="AB2324">
        <v>0</v>
      </c>
      <c r="AC2324">
        <v>0</v>
      </c>
      <c r="AD2324">
        <v>1</v>
      </c>
      <c r="AE2324">
        <v>1</v>
      </c>
      <c r="AF2324">
        <v>2</v>
      </c>
      <c r="AG2324" s="1">
        <f t="shared" si="36"/>
        <v>7.7777777777777724E-2</v>
      </c>
    </row>
    <row r="2325" spans="1:33">
      <c r="A2325">
        <v>75450</v>
      </c>
      <c r="B2325">
        <v>2</v>
      </c>
      <c r="C2325">
        <v>21</v>
      </c>
      <c r="D2325">
        <v>4</v>
      </c>
      <c r="E2325">
        <v>2</v>
      </c>
      <c r="G2325">
        <v>1</v>
      </c>
      <c r="H2325">
        <v>4</v>
      </c>
      <c r="I2325">
        <v>6</v>
      </c>
      <c r="J2325">
        <v>53</v>
      </c>
      <c r="K2325">
        <v>1.37</v>
      </c>
      <c r="L2325">
        <v>185</v>
      </c>
      <c r="M2325">
        <v>4.78</v>
      </c>
      <c r="N2325">
        <v>56</v>
      </c>
      <c r="O2325" s="1">
        <v>1.4475471698113207</v>
      </c>
      <c r="P2325" s="2">
        <v>49.364196188510171</v>
      </c>
      <c r="Q2325" s="1">
        <v>1.2760179014765838</v>
      </c>
      <c r="R2325">
        <v>2</v>
      </c>
      <c r="U2325">
        <v>6</v>
      </c>
      <c r="V2325">
        <v>3</v>
      </c>
      <c r="W2325">
        <v>1</v>
      </c>
      <c r="AA2325">
        <v>0</v>
      </c>
      <c r="AB2325">
        <v>0</v>
      </c>
      <c r="AC2325">
        <v>3</v>
      </c>
      <c r="AD2325">
        <v>1</v>
      </c>
      <c r="AE2325">
        <v>2</v>
      </c>
      <c r="AG2325" s="1">
        <f t="shared" si="36"/>
        <v>7.7547169811320593E-2</v>
      </c>
    </row>
    <row r="2326" spans="1:33">
      <c r="A2326">
        <v>75462</v>
      </c>
      <c r="B2326">
        <v>2</v>
      </c>
      <c r="C2326">
        <v>51</v>
      </c>
      <c r="D2326">
        <v>1</v>
      </c>
      <c r="E2326">
        <v>2</v>
      </c>
      <c r="G2326">
        <v>2</v>
      </c>
      <c r="H2326">
        <v>2</v>
      </c>
      <c r="I2326">
        <v>3</v>
      </c>
      <c r="J2326">
        <v>45</v>
      </c>
      <c r="K2326">
        <v>1.1599999999999999</v>
      </c>
      <c r="L2326">
        <v>203</v>
      </c>
      <c r="M2326">
        <v>5.25</v>
      </c>
      <c r="N2326">
        <v>49</v>
      </c>
      <c r="O2326" s="1">
        <v>1.2631111111111111</v>
      </c>
      <c r="P2326" s="2">
        <v>44.226289377549122</v>
      </c>
      <c r="Q2326" s="1">
        <v>1.1400554595101551</v>
      </c>
      <c r="R2326">
        <v>1</v>
      </c>
      <c r="S2326">
        <v>2</v>
      </c>
      <c r="U2326">
        <v>5</v>
      </c>
      <c r="V2326">
        <v>4</v>
      </c>
      <c r="W2326">
        <v>2</v>
      </c>
      <c r="AA2326">
        <v>1</v>
      </c>
      <c r="AB2326">
        <v>4</v>
      </c>
      <c r="AC2326">
        <v>0</v>
      </c>
      <c r="AD2326">
        <v>1</v>
      </c>
      <c r="AE2326">
        <v>2</v>
      </c>
      <c r="AG2326" s="1">
        <f t="shared" si="36"/>
        <v>0.10311111111111115</v>
      </c>
    </row>
    <row r="2327" spans="1:33">
      <c r="A2327">
        <v>75465</v>
      </c>
      <c r="B2327">
        <v>2</v>
      </c>
      <c r="C2327">
        <v>55</v>
      </c>
      <c r="D2327">
        <v>1</v>
      </c>
      <c r="E2327">
        <v>2</v>
      </c>
      <c r="G2327">
        <v>2</v>
      </c>
      <c r="H2327">
        <v>1</v>
      </c>
      <c r="I2327">
        <v>1</v>
      </c>
      <c r="J2327">
        <v>38</v>
      </c>
      <c r="K2327">
        <v>0.98</v>
      </c>
      <c r="L2327">
        <v>176</v>
      </c>
      <c r="M2327">
        <v>4.55</v>
      </c>
      <c r="N2327">
        <v>48</v>
      </c>
      <c r="O2327" s="1">
        <v>1.2378947368421052</v>
      </c>
      <c r="P2327" s="2">
        <v>44.228725305833578</v>
      </c>
      <c r="Q2327" s="1">
        <v>1.1406355473609713</v>
      </c>
      <c r="R2327">
        <v>1</v>
      </c>
      <c r="S2327">
        <v>2</v>
      </c>
      <c r="U2327">
        <v>8</v>
      </c>
      <c r="V2327">
        <v>4</v>
      </c>
      <c r="W2327">
        <v>3</v>
      </c>
      <c r="X2327">
        <v>3</v>
      </c>
      <c r="Y2327">
        <v>3</v>
      </c>
      <c r="Z2327">
        <v>3</v>
      </c>
      <c r="AB2327">
        <v>0</v>
      </c>
      <c r="AC2327">
        <v>0</v>
      </c>
      <c r="AD2327">
        <v>1</v>
      </c>
      <c r="AE2327">
        <v>2</v>
      </c>
      <c r="AG2327" s="1">
        <f t="shared" si="36"/>
        <v>0.25789473684210518</v>
      </c>
    </row>
    <row r="2328" spans="1:33">
      <c r="A2328">
        <v>75467</v>
      </c>
      <c r="B2328">
        <v>2</v>
      </c>
      <c r="C2328">
        <v>39</v>
      </c>
      <c r="D2328">
        <v>3</v>
      </c>
      <c r="E2328">
        <v>2</v>
      </c>
      <c r="G2328">
        <v>1</v>
      </c>
      <c r="H2328">
        <v>3</v>
      </c>
      <c r="I2328">
        <v>3</v>
      </c>
      <c r="J2328">
        <v>60</v>
      </c>
      <c r="K2328">
        <v>1.55</v>
      </c>
      <c r="L2328">
        <v>237</v>
      </c>
      <c r="M2328">
        <v>6.13</v>
      </c>
      <c r="N2328">
        <v>66</v>
      </c>
      <c r="O2328" s="1">
        <v>1.7049999999999998</v>
      </c>
      <c r="P2328" s="2">
        <v>66.217744328762862</v>
      </c>
      <c r="Q2328" s="1">
        <v>1.7106250618263739</v>
      </c>
      <c r="R2328">
        <v>2</v>
      </c>
      <c r="U2328">
        <v>10</v>
      </c>
      <c r="V2328">
        <v>4</v>
      </c>
      <c r="W2328">
        <v>3</v>
      </c>
      <c r="X2328">
        <v>3</v>
      </c>
      <c r="Y2328">
        <v>3</v>
      </c>
      <c r="Z2328">
        <v>3</v>
      </c>
      <c r="AA2328">
        <v>0</v>
      </c>
      <c r="AB2328">
        <v>4</v>
      </c>
      <c r="AC2328">
        <v>0</v>
      </c>
      <c r="AD2328">
        <v>1</v>
      </c>
      <c r="AE2328">
        <v>1</v>
      </c>
      <c r="AF2328">
        <v>2</v>
      </c>
      <c r="AG2328" s="1">
        <f t="shared" si="36"/>
        <v>0.1549999999999998</v>
      </c>
    </row>
    <row r="2329" spans="1:33">
      <c r="A2329">
        <v>75472</v>
      </c>
      <c r="B2329">
        <v>2</v>
      </c>
      <c r="C2329">
        <v>61</v>
      </c>
      <c r="D2329">
        <v>3</v>
      </c>
      <c r="E2329">
        <v>2</v>
      </c>
      <c r="G2329">
        <v>1</v>
      </c>
      <c r="H2329">
        <v>5</v>
      </c>
      <c r="I2329">
        <v>1</v>
      </c>
      <c r="J2329">
        <v>39</v>
      </c>
      <c r="K2329">
        <v>1.01</v>
      </c>
      <c r="L2329">
        <v>211</v>
      </c>
      <c r="M2329">
        <v>5.46</v>
      </c>
      <c r="N2329">
        <v>39</v>
      </c>
      <c r="O2329" s="1">
        <v>1.01</v>
      </c>
      <c r="P2329" s="2">
        <v>31.860306239145498</v>
      </c>
      <c r="Q2329" s="1">
        <v>0.8251002385009476</v>
      </c>
      <c r="R2329">
        <v>2</v>
      </c>
      <c r="S2329">
        <v>2</v>
      </c>
      <c r="U2329">
        <v>10</v>
      </c>
      <c r="V2329">
        <v>3</v>
      </c>
      <c r="W2329">
        <v>2</v>
      </c>
      <c r="X2329">
        <v>3</v>
      </c>
      <c r="Y2329">
        <v>3</v>
      </c>
      <c r="Z2329">
        <v>3</v>
      </c>
      <c r="AA2329">
        <v>0</v>
      </c>
      <c r="AB2329">
        <v>0</v>
      </c>
      <c r="AC2329">
        <v>0</v>
      </c>
      <c r="AD2329">
        <v>1</v>
      </c>
      <c r="AE2329">
        <v>1</v>
      </c>
      <c r="AF2329">
        <v>2</v>
      </c>
      <c r="AG2329" s="1">
        <f t="shared" si="36"/>
        <v>0</v>
      </c>
    </row>
    <row r="2330" spans="1:33">
      <c r="A2330">
        <v>75473</v>
      </c>
      <c r="B2330">
        <v>2</v>
      </c>
      <c r="C2330">
        <v>69</v>
      </c>
      <c r="D2330">
        <v>4</v>
      </c>
      <c r="E2330">
        <v>2</v>
      </c>
      <c r="G2330">
        <v>2</v>
      </c>
      <c r="H2330">
        <v>5</v>
      </c>
      <c r="I2330">
        <v>1</v>
      </c>
      <c r="J2330">
        <v>55</v>
      </c>
      <c r="K2330">
        <v>1.42</v>
      </c>
      <c r="L2330">
        <v>196</v>
      </c>
      <c r="M2330">
        <v>5.07</v>
      </c>
      <c r="N2330">
        <v>61</v>
      </c>
      <c r="O2330" s="1">
        <v>1.5749090909090908</v>
      </c>
      <c r="P2330" s="2">
        <v>52.517803011371136</v>
      </c>
      <c r="Q2330" s="1">
        <v>1.3559141868390365</v>
      </c>
      <c r="R2330">
        <v>1</v>
      </c>
      <c r="S2330">
        <v>2</v>
      </c>
      <c r="U2330">
        <v>6</v>
      </c>
      <c r="V2330">
        <v>2</v>
      </c>
      <c r="W2330">
        <v>3</v>
      </c>
      <c r="X2330">
        <v>3</v>
      </c>
      <c r="Y2330">
        <v>3</v>
      </c>
      <c r="Z2330">
        <v>2</v>
      </c>
      <c r="AB2330">
        <v>1</v>
      </c>
      <c r="AC2330">
        <v>0</v>
      </c>
      <c r="AD2330">
        <v>1</v>
      </c>
      <c r="AE2330">
        <v>1</v>
      </c>
      <c r="AF2330">
        <v>1</v>
      </c>
      <c r="AG2330" s="1">
        <f t="shared" si="36"/>
        <v>0.15490909090909089</v>
      </c>
    </row>
    <row r="2331" spans="1:33">
      <c r="A2331">
        <v>75476</v>
      </c>
      <c r="B2331">
        <v>2</v>
      </c>
      <c r="C2331">
        <v>25</v>
      </c>
      <c r="D2331">
        <v>3</v>
      </c>
      <c r="E2331">
        <v>1</v>
      </c>
      <c r="F2331">
        <v>1</v>
      </c>
      <c r="G2331">
        <v>1</v>
      </c>
      <c r="H2331">
        <v>4</v>
      </c>
      <c r="I2331">
        <v>1</v>
      </c>
      <c r="J2331">
        <v>51</v>
      </c>
      <c r="K2331">
        <v>1.32</v>
      </c>
      <c r="L2331">
        <v>140</v>
      </c>
      <c r="M2331">
        <v>3.62</v>
      </c>
      <c r="N2331">
        <v>58</v>
      </c>
      <c r="O2331" s="1">
        <v>1.5011764705882353</v>
      </c>
      <c r="P2331" s="2">
        <v>46.439702175945804</v>
      </c>
      <c r="Q2331" s="1">
        <v>1.2019687622009503</v>
      </c>
      <c r="R2331">
        <v>1</v>
      </c>
      <c r="U2331">
        <v>9</v>
      </c>
      <c r="V2331">
        <v>4</v>
      </c>
      <c r="W2331">
        <v>1</v>
      </c>
      <c r="X2331">
        <v>3</v>
      </c>
      <c r="Y2331">
        <v>3</v>
      </c>
      <c r="Z2331">
        <v>1</v>
      </c>
      <c r="AA2331">
        <v>0</v>
      </c>
      <c r="AB2331">
        <v>0</v>
      </c>
      <c r="AC2331">
        <v>1</v>
      </c>
      <c r="AD2331">
        <v>1</v>
      </c>
      <c r="AE2331">
        <v>1</v>
      </c>
      <c r="AF2331">
        <v>2</v>
      </c>
      <c r="AG2331" s="1">
        <f t="shared" si="36"/>
        <v>0.18117647058823527</v>
      </c>
    </row>
    <row r="2332" spans="1:33">
      <c r="A2332">
        <v>75482</v>
      </c>
      <c r="B2332">
        <v>2</v>
      </c>
      <c r="C2332">
        <v>52</v>
      </c>
      <c r="D2332">
        <v>1</v>
      </c>
      <c r="E2332">
        <v>2</v>
      </c>
      <c r="G2332">
        <v>2</v>
      </c>
      <c r="H2332">
        <v>4</v>
      </c>
      <c r="I2332">
        <v>1</v>
      </c>
      <c r="J2332">
        <v>46</v>
      </c>
      <c r="K2332">
        <v>1.19</v>
      </c>
      <c r="L2332">
        <v>236</v>
      </c>
      <c r="M2332">
        <v>6.1</v>
      </c>
      <c r="N2332">
        <v>54</v>
      </c>
      <c r="O2332" s="1">
        <v>1.3969565217391302</v>
      </c>
      <c r="P2332" s="2">
        <v>43.940116857298747</v>
      </c>
      <c r="Q2332" s="1">
        <v>1.1367117186996849</v>
      </c>
      <c r="R2332">
        <v>1</v>
      </c>
      <c r="S2332">
        <v>2</v>
      </c>
      <c r="U2332">
        <v>4</v>
      </c>
      <c r="V2332">
        <v>3</v>
      </c>
      <c r="W2332">
        <v>1</v>
      </c>
      <c r="AB2332">
        <v>2</v>
      </c>
      <c r="AC2332">
        <v>0</v>
      </c>
      <c r="AD2332">
        <v>1</v>
      </c>
      <c r="AE2332">
        <v>1</v>
      </c>
      <c r="AF2332">
        <v>2</v>
      </c>
      <c r="AG2332" s="1">
        <f t="shared" si="36"/>
        <v>0.20695652173913026</v>
      </c>
    </row>
    <row r="2333" spans="1:33">
      <c r="A2333">
        <v>75498</v>
      </c>
      <c r="B2333">
        <v>2</v>
      </c>
      <c r="C2333">
        <v>69</v>
      </c>
      <c r="D2333">
        <v>3</v>
      </c>
      <c r="E2333">
        <v>2</v>
      </c>
      <c r="G2333">
        <v>1</v>
      </c>
      <c r="H2333">
        <v>3</v>
      </c>
      <c r="I2333">
        <v>3</v>
      </c>
      <c r="J2333">
        <v>50</v>
      </c>
      <c r="K2333">
        <v>1.29</v>
      </c>
      <c r="L2333">
        <v>173</v>
      </c>
      <c r="M2333">
        <v>4.47</v>
      </c>
      <c r="N2333">
        <v>51</v>
      </c>
      <c r="O2333" s="1">
        <v>1.3158000000000001</v>
      </c>
      <c r="P2333" s="2">
        <v>53.995227286762166</v>
      </c>
      <c r="Q2333" s="1">
        <v>1.3930768639984641</v>
      </c>
      <c r="R2333">
        <v>2</v>
      </c>
      <c r="S2333">
        <v>2</v>
      </c>
      <c r="U2333">
        <v>12</v>
      </c>
      <c r="V2333">
        <v>4</v>
      </c>
      <c r="W2333">
        <v>0</v>
      </c>
      <c r="X2333">
        <v>3</v>
      </c>
      <c r="Y2333">
        <v>3</v>
      </c>
      <c r="Z2333">
        <v>2</v>
      </c>
      <c r="AB2333">
        <v>1</v>
      </c>
      <c r="AC2333">
        <v>4</v>
      </c>
      <c r="AD2333">
        <v>1</v>
      </c>
      <c r="AE2333">
        <v>1</v>
      </c>
      <c r="AF2333">
        <v>2</v>
      </c>
      <c r="AG2333" s="1">
        <f t="shared" si="36"/>
        <v>2.5800000000000045E-2</v>
      </c>
    </row>
    <row r="2334" spans="1:33">
      <c r="A2334">
        <v>75500</v>
      </c>
      <c r="B2334">
        <v>2</v>
      </c>
      <c r="C2334">
        <v>75</v>
      </c>
      <c r="D2334">
        <v>3</v>
      </c>
      <c r="E2334">
        <v>2</v>
      </c>
      <c r="G2334">
        <v>1</v>
      </c>
      <c r="H2334">
        <v>5</v>
      </c>
      <c r="I2334">
        <v>2</v>
      </c>
      <c r="J2334">
        <v>78</v>
      </c>
      <c r="K2334">
        <v>2.02</v>
      </c>
      <c r="L2334">
        <v>240</v>
      </c>
      <c r="M2334">
        <v>6.21</v>
      </c>
      <c r="N2334">
        <v>82</v>
      </c>
      <c r="O2334" s="1">
        <v>2.123589743589744</v>
      </c>
      <c r="P2334" s="2">
        <v>77.275219968401643</v>
      </c>
      <c r="Q2334" s="1">
        <v>2.00123005559194</v>
      </c>
      <c r="R2334">
        <v>2</v>
      </c>
      <c r="S2334">
        <v>2</v>
      </c>
      <c r="U2334">
        <v>7</v>
      </c>
      <c r="V2334">
        <v>1</v>
      </c>
      <c r="W2334">
        <v>3</v>
      </c>
      <c r="X2334">
        <v>3</v>
      </c>
      <c r="Y2334">
        <v>3</v>
      </c>
      <c r="Z2334">
        <v>3</v>
      </c>
      <c r="AA2334">
        <v>0</v>
      </c>
      <c r="AB2334">
        <v>0</v>
      </c>
      <c r="AC2334">
        <v>1</v>
      </c>
      <c r="AD2334">
        <v>2</v>
      </c>
      <c r="AE2334">
        <v>1</v>
      </c>
      <c r="AF2334">
        <v>2</v>
      </c>
      <c r="AG2334" s="1">
        <f t="shared" si="36"/>
        <v>0.10358974358974393</v>
      </c>
    </row>
    <row r="2335" spans="1:33">
      <c r="A2335">
        <v>75504</v>
      </c>
      <c r="B2335">
        <v>2</v>
      </c>
      <c r="C2335">
        <v>33</v>
      </c>
      <c r="D2335">
        <v>3</v>
      </c>
      <c r="E2335">
        <v>2</v>
      </c>
      <c r="G2335">
        <v>1</v>
      </c>
      <c r="H2335">
        <v>3</v>
      </c>
      <c r="I2335">
        <v>1</v>
      </c>
      <c r="J2335">
        <v>46</v>
      </c>
      <c r="K2335">
        <v>1.19</v>
      </c>
      <c r="L2335">
        <v>235</v>
      </c>
      <c r="M2335">
        <v>6.08</v>
      </c>
      <c r="N2335">
        <v>43</v>
      </c>
      <c r="O2335" s="1">
        <v>1.112391304347826</v>
      </c>
      <c r="P2335" s="2">
        <v>40.255421370889835</v>
      </c>
      <c r="Q2335" s="1">
        <v>1.0413902485078022</v>
      </c>
      <c r="R2335">
        <v>2</v>
      </c>
      <c r="U2335">
        <v>6</v>
      </c>
      <c r="V2335">
        <v>4</v>
      </c>
      <c r="W2335">
        <v>3</v>
      </c>
      <c r="X2335">
        <v>3</v>
      </c>
      <c r="Y2335">
        <v>2</v>
      </c>
      <c r="Z2335">
        <v>2</v>
      </c>
      <c r="AA2335">
        <v>3</v>
      </c>
      <c r="AB2335">
        <v>5</v>
      </c>
      <c r="AC2335">
        <v>10</v>
      </c>
      <c r="AD2335">
        <v>1</v>
      </c>
      <c r="AE2335">
        <v>1</v>
      </c>
      <c r="AF2335">
        <v>2</v>
      </c>
      <c r="AG2335" s="1">
        <f t="shared" si="36"/>
        <v>-7.7608695652173987E-2</v>
      </c>
    </row>
    <row r="2336" spans="1:33">
      <c r="A2336">
        <v>75506</v>
      </c>
      <c r="B2336">
        <v>2</v>
      </c>
      <c r="C2336">
        <v>25</v>
      </c>
      <c r="D2336">
        <v>1</v>
      </c>
      <c r="E2336">
        <v>2</v>
      </c>
      <c r="G2336">
        <v>2</v>
      </c>
      <c r="H2336">
        <v>4</v>
      </c>
      <c r="I2336">
        <v>1</v>
      </c>
      <c r="J2336">
        <v>43</v>
      </c>
      <c r="K2336">
        <v>1.1100000000000001</v>
      </c>
      <c r="L2336">
        <v>115</v>
      </c>
      <c r="M2336">
        <v>2.97</v>
      </c>
      <c r="N2336">
        <v>41</v>
      </c>
      <c r="O2336" s="1">
        <v>1.0583720930232559</v>
      </c>
      <c r="P2336" s="2">
        <v>35.705968104769397</v>
      </c>
      <c r="Q2336" s="1">
        <v>0.9217121999138147</v>
      </c>
      <c r="R2336">
        <v>1</v>
      </c>
      <c r="U2336">
        <v>3</v>
      </c>
      <c r="V2336">
        <v>3</v>
      </c>
      <c r="W2336">
        <v>3</v>
      </c>
      <c r="X2336">
        <v>3</v>
      </c>
      <c r="Y2336">
        <v>2</v>
      </c>
      <c r="Z2336">
        <v>2</v>
      </c>
      <c r="AA2336">
        <v>3</v>
      </c>
      <c r="AB2336">
        <v>6</v>
      </c>
      <c r="AC2336">
        <v>2</v>
      </c>
      <c r="AD2336">
        <v>1</v>
      </c>
      <c r="AE2336">
        <v>2</v>
      </c>
      <c r="AG2336" s="1">
        <f t="shared" si="36"/>
        <v>-5.1627906976744242E-2</v>
      </c>
    </row>
    <row r="2337" spans="1:33">
      <c r="A2337">
        <v>75507</v>
      </c>
      <c r="B2337">
        <v>2</v>
      </c>
      <c r="C2337">
        <v>21</v>
      </c>
      <c r="D2337">
        <v>1</v>
      </c>
      <c r="E2337">
        <v>2</v>
      </c>
      <c r="G2337">
        <v>2</v>
      </c>
      <c r="H2337">
        <v>4</v>
      </c>
      <c r="I2337">
        <v>5</v>
      </c>
      <c r="J2337">
        <v>58</v>
      </c>
      <c r="K2337">
        <v>1.5</v>
      </c>
      <c r="L2337">
        <v>154</v>
      </c>
      <c r="M2337">
        <v>3.98</v>
      </c>
      <c r="N2337">
        <v>67</v>
      </c>
      <c r="O2337" s="1">
        <v>1.7327586206896552</v>
      </c>
      <c r="P2337" s="2">
        <v>50.848852142735446</v>
      </c>
      <c r="Q2337" s="1">
        <v>1.3150565209328133</v>
      </c>
      <c r="R2337">
        <v>1</v>
      </c>
      <c r="U2337">
        <v>12</v>
      </c>
      <c r="V2337">
        <v>3</v>
      </c>
      <c r="W2337">
        <v>0</v>
      </c>
      <c r="AA2337">
        <v>0</v>
      </c>
      <c r="AB2337">
        <v>0</v>
      </c>
      <c r="AC2337">
        <v>0</v>
      </c>
      <c r="AD2337">
        <v>1</v>
      </c>
      <c r="AE2337">
        <v>2</v>
      </c>
      <c r="AG2337" s="1">
        <f t="shared" si="36"/>
        <v>0.23275862068965525</v>
      </c>
    </row>
    <row r="2338" spans="1:33">
      <c r="A2338">
        <v>75511</v>
      </c>
      <c r="B2338">
        <v>2</v>
      </c>
      <c r="C2338">
        <v>49</v>
      </c>
      <c r="D2338">
        <v>3</v>
      </c>
      <c r="E2338">
        <v>2</v>
      </c>
      <c r="G2338">
        <v>1</v>
      </c>
      <c r="H2338">
        <v>5</v>
      </c>
      <c r="I2338">
        <v>5</v>
      </c>
      <c r="J2338">
        <v>74</v>
      </c>
      <c r="K2338">
        <v>1.91</v>
      </c>
      <c r="L2338">
        <v>209</v>
      </c>
      <c r="M2338">
        <v>5.4</v>
      </c>
      <c r="N2338">
        <v>75</v>
      </c>
      <c r="O2338" s="1">
        <v>1.9358108108108107</v>
      </c>
      <c r="P2338" s="2">
        <v>67.871646578091102</v>
      </c>
      <c r="Q2338" s="1">
        <v>1.7518222292453245</v>
      </c>
      <c r="R2338">
        <v>2</v>
      </c>
      <c r="S2338">
        <v>2</v>
      </c>
      <c r="U2338">
        <v>14</v>
      </c>
      <c r="V2338">
        <v>2</v>
      </c>
      <c r="W2338">
        <v>3</v>
      </c>
      <c r="X2338">
        <v>3</v>
      </c>
      <c r="Y2338">
        <v>3</v>
      </c>
      <c r="Z2338">
        <v>2</v>
      </c>
      <c r="AA2338">
        <v>1</v>
      </c>
      <c r="AB2338">
        <v>3</v>
      </c>
      <c r="AC2338">
        <v>0</v>
      </c>
      <c r="AD2338">
        <v>1</v>
      </c>
      <c r="AE2338">
        <v>1</v>
      </c>
      <c r="AF2338">
        <v>2</v>
      </c>
      <c r="AG2338" s="1">
        <f t="shared" si="36"/>
        <v>2.5810810810810825E-2</v>
      </c>
    </row>
    <row r="2339" spans="1:33">
      <c r="A2339">
        <v>75519</v>
      </c>
      <c r="B2339">
        <v>2</v>
      </c>
      <c r="C2339">
        <v>44</v>
      </c>
      <c r="D2339">
        <v>4</v>
      </c>
      <c r="E2339">
        <v>2</v>
      </c>
      <c r="G2339">
        <v>2</v>
      </c>
      <c r="H2339">
        <v>5</v>
      </c>
      <c r="I2339">
        <v>1</v>
      </c>
      <c r="J2339">
        <v>78</v>
      </c>
      <c r="K2339">
        <v>2.02</v>
      </c>
      <c r="L2339">
        <v>166</v>
      </c>
      <c r="M2339">
        <v>4.29</v>
      </c>
      <c r="N2339">
        <v>76</v>
      </c>
      <c r="O2339" s="1">
        <v>1.9682051282051283</v>
      </c>
      <c r="P2339" s="2">
        <v>71.91037090813046</v>
      </c>
      <c r="Q2339" s="1">
        <v>1.862294220954148</v>
      </c>
      <c r="R2339">
        <v>1</v>
      </c>
      <c r="S2339">
        <v>2</v>
      </c>
      <c r="U2339">
        <v>15</v>
      </c>
      <c r="V2339">
        <v>3</v>
      </c>
      <c r="W2339">
        <v>3</v>
      </c>
      <c r="X2339">
        <v>3</v>
      </c>
      <c r="Y2339">
        <v>2</v>
      </c>
      <c r="Z2339">
        <v>2</v>
      </c>
      <c r="AA2339">
        <v>2</v>
      </c>
      <c r="AB2339">
        <v>0</v>
      </c>
      <c r="AC2339">
        <v>0</v>
      </c>
      <c r="AD2339">
        <v>1</v>
      </c>
      <c r="AE2339">
        <v>1</v>
      </c>
      <c r="AF2339">
        <v>2</v>
      </c>
      <c r="AG2339" s="1">
        <f t="shared" si="36"/>
        <v>-5.1794871794871744E-2</v>
      </c>
    </row>
    <row r="2340" spans="1:33">
      <c r="A2340">
        <v>75521</v>
      </c>
      <c r="B2340">
        <v>2</v>
      </c>
      <c r="C2340">
        <v>49</v>
      </c>
      <c r="D2340">
        <v>1</v>
      </c>
      <c r="E2340">
        <v>2</v>
      </c>
      <c r="G2340">
        <v>2</v>
      </c>
      <c r="H2340">
        <v>2</v>
      </c>
      <c r="I2340">
        <v>1</v>
      </c>
      <c r="J2340">
        <v>37</v>
      </c>
      <c r="K2340">
        <v>0.96</v>
      </c>
      <c r="L2340">
        <v>187</v>
      </c>
      <c r="M2340">
        <v>4.84</v>
      </c>
      <c r="N2340">
        <v>47</v>
      </c>
      <c r="O2340" s="1">
        <v>1.2194594594594594</v>
      </c>
      <c r="P2340" s="2">
        <v>34.738701659693547</v>
      </c>
      <c r="Q2340" s="1">
        <v>0.90132847549475137</v>
      </c>
      <c r="R2340">
        <v>1</v>
      </c>
      <c r="S2340">
        <v>2</v>
      </c>
      <c r="U2340">
        <v>5</v>
      </c>
      <c r="V2340">
        <v>4</v>
      </c>
      <c r="W2340">
        <v>3</v>
      </c>
      <c r="X2340">
        <v>3</v>
      </c>
      <c r="Y2340">
        <v>3</v>
      </c>
      <c r="Z2340">
        <v>3</v>
      </c>
      <c r="AA2340">
        <v>0</v>
      </c>
      <c r="AB2340">
        <v>0</v>
      </c>
      <c r="AC2340">
        <v>0</v>
      </c>
      <c r="AD2340">
        <v>1</v>
      </c>
      <c r="AE2340">
        <v>2</v>
      </c>
      <c r="AG2340" s="1">
        <f t="shared" si="36"/>
        <v>0.25945945945945947</v>
      </c>
    </row>
    <row r="2341" spans="1:33">
      <c r="A2341">
        <v>75527</v>
      </c>
      <c r="B2341">
        <v>2</v>
      </c>
      <c r="C2341">
        <v>58</v>
      </c>
      <c r="D2341">
        <v>3</v>
      </c>
      <c r="E2341">
        <v>2</v>
      </c>
      <c r="G2341">
        <v>1</v>
      </c>
      <c r="H2341">
        <v>5</v>
      </c>
      <c r="I2341">
        <v>5</v>
      </c>
      <c r="J2341">
        <v>55</v>
      </c>
      <c r="K2341">
        <v>1.42</v>
      </c>
      <c r="L2341">
        <v>139</v>
      </c>
      <c r="M2341">
        <v>3.59</v>
      </c>
      <c r="N2341">
        <v>52</v>
      </c>
      <c r="O2341" s="1">
        <v>1.3425454545454547</v>
      </c>
      <c r="P2341" s="2">
        <v>56.843860636856952</v>
      </c>
      <c r="Q2341" s="1">
        <v>1.4676051291697612</v>
      </c>
      <c r="R2341">
        <v>2</v>
      </c>
      <c r="S2341">
        <v>2</v>
      </c>
      <c r="U2341">
        <v>2</v>
      </c>
      <c r="V2341">
        <v>5</v>
      </c>
      <c r="W2341">
        <v>2</v>
      </c>
      <c r="X2341">
        <v>3</v>
      </c>
      <c r="Y2341">
        <v>3</v>
      </c>
      <c r="Z2341">
        <v>3</v>
      </c>
      <c r="AA2341">
        <v>1</v>
      </c>
      <c r="AB2341">
        <v>0</v>
      </c>
      <c r="AC2341">
        <v>0</v>
      </c>
      <c r="AD2341">
        <v>1</v>
      </c>
      <c r="AE2341">
        <v>1</v>
      </c>
      <c r="AF2341">
        <v>1</v>
      </c>
      <c r="AG2341" s="1">
        <f t="shared" si="36"/>
        <v>-7.7454545454545221E-2</v>
      </c>
    </row>
    <row r="2342" spans="1:33">
      <c r="A2342">
        <v>75528</v>
      </c>
      <c r="B2342">
        <v>2</v>
      </c>
      <c r="C2342">
        <v>39</v>
      </c>
      <c r="D2342">
        <v>3</v>
      </c>
      <c r="E2342">
        <v>2</v>
      </c>
      <c r="G2342">
        <v>1</v>
      </c>
      <c r="H2342">
        <v>3</v>
      </c>
      <c r="I2342">
        <v>1</v>
      </c>
      <c r="J2342">
        <v>54</v>
      </c>
      <c r="K2342">
        <v>1.4</v>
      </c>
      <c r="L2342">
        <v>213</v>
      </c>
      <c r="M2342">
        <v>5.51</v>
      </c>
      <c r="N2342">
        <v>51</v>
      </c>
      <c r="O2342" s="1">
        <v>1.322222222222222</v>
      </c>
      <c r="P2342" s="2">
        <v>54.957778218812905</v>
      </c>
      <c r="Q2342" s="1">
        <v>1.4248312871544087</v>
      </c>
      <c r="R2342">
        <v>2</v>
      </c>
      <c r="U2342">
        <v>9</v>
      </c>
      <c r="V2342">
        <v>2</v>
      </c>
      <c r="W2342">
        <v>3</v>
      </c>
      <c r="X2342">
        <v>3</v>
      </c>
      <c r="Y2342">
        <v>3</v>
      </c>
      <c r="Z2342">
        <v>3</v>
      </c>
      <c r="AA2342">
        <v>3</v>
      </c>
      <c r="AB2342">
        <v>0</v>
      </c>
      <c r="AC2342">
        <v>0</v>
      </c>
      <c r="AD2342">
        <v>1</v>
      </c>
      <c r="AE2342">
        <v>1</v>
      </c>
      <c r="AF2342">
        <v>2</v>
      </c>
      <c r="AG2342" s="1">
        <f t="shared" si="36"/>
        <v>-7.7777777777777946E-2</v>
      </c>
    </row>
    <row r="2343" spans="1:33">
      <c r="A2343">
        <v>75531</v>
      </c>
      <c r="B2343">
        <v>2</v>
      </c>
      <c r="C2343">
        <v>37</v>
      </c>
      <c r="D2343">
        <v>3</v>
      </c>
      <c r="E2343">
        <v>2</v>
      </c>
      <c r="G2343">
        <v>1</v>
      </c>
      <c r="H2343">
        <v>2</v>
      </c>
      <c r="I2343">
        <v>1</v>
      </c>
      <c r="J2343">
        <v>36</v>
      </c>
      <c r="K2343">
        <v>0.93</v>
      </c>
      <c r="L2343">
        <v>223</v>
      </c>
      <c r="M2343">
        <v>5.77</v>
      </c>
      <c r="N2343">
        <v>45</v>
      </c>
      <c r="O2343" s="1">
        <v>1.1625000000000001</v>
      </c>
      <c r="P2343" s="2">
        <v>36.655072637165929</v>
      </c>
      <c r="Q2343" s="1">
        <v>0.94692270979345317</v>
      </c>
      <c r="R2343">
        <v>2</v>
      </c>
      <c r="U2343">
        <v>15</v>
      </c>
      <c r="V2343">
        <v>3</v>
      </c>
      <c r="W2343">
        <v>3</v>
      </c>
      <c r="X2343">
        <v>3</v>
      </c>
      <c r="Y2343">
        <v>3</v>
      </c>
      <c r="Z2343">
        <v>3</v>
      </c>
      <c r="AA2343">
        <v>2</v>
      </c>
      <c r="AB2343">
        <v>1</v>
      </c>
      <c r="AC2343">
        <v>0</v>
      </c>
      <c r="AD2343">
        <v>1</v>
      </c>
      <c r="AE2343">
        <v>2</v>
      </c>
      <c r="AG2343" s="1">
        <f t="shared" si="36"/>
        <v>0.23250000000000004</v>
      </c>
    </row>
    <row r="2344" spans="1:33">
      <c r="A2344">
        <v>75537</v>
      </c>
      <c r="B2344">
        <v>2</v>
      </c>
      <c r="C2344">
        <v>42</v>
      </c>
      <c r="D2344">
        <v>2</v>
      </c>
      <c r="E2344">
        <v>2</v>
      </c>
      <c r="G2344">
        <v>2</v>
      </c>
      <c r="H2344">
        <v>4</v>
      </c>
      <c r="I2344">
        <v>1</v>
      </c>
      <c r="J2344">
        <v>47</v>
      </c>
      <c r="K2344">
        <v>1.22</v>
      </c>
      <c r="L2344">
        <v>211</v>
      </c>
      <c r="M2344">
        <v>5.46</v>
      </c>
      <c r="N2344">
        <v>49</v>
      </c>
      <c r="O2344" s="1">
        <v>1.2719148936170213</v>
      </c>
      <c r="P2344" s="2">
        <v>44.738809326059048</v>
      </c>
      <c r="Q2344" s="1">
        <v>1.1613052633572774</v>
      </c>
      <c r="R2344">
        <v>1</v>
      </c>
      <c r="S2344">
        <v>2</v>
      </c>
      <c r="U2344">
        <v>14</v>
      </c>
      <c r="V2344">
        <v>3</v>
      </c>
      <c r="W2344">
        <v>3</v>
      </c>
      <c r="X2344">
        <v>2</v>
      </c>
      <c r="Y2344">
        <v>2</v>
      </c>
      <c r="Z2344">
        <v>2</v>
      </c>
      <c r="AA2344">
        <v>1</v>
      </c>
      <c r="AB2344">
        <v>2</v>
      </c>
      <c r="AC2344">
        <v>4</v>
      </c>
      <c r="AD2344">
        <v>1</v>
      </c>
      <c r="AE2344">
        <v>1</v>
      </c>
      <c r="AF2344">
        <v>2</v>
      </c>
      <c r="AG2344" s="1">
        <f t="shared" si="36"/>
        <v>5.1914893617021285E-2</v>
      </c>
    </row>
    <row r="2345" spans="1:33">
      <c r="A2345">
        <v>75538</v>
      </c>
      <c r="B2345">
        <v>2</v>
      </c>
      <c r="C2345">
        <v>36</v>
      </c>
      <c r="D2345">
        <v>1</v>
      </c>
      <c r="E2345">
        <v>2</v>
      </c>
      <c r="G2345">
        <v>2</v>
      </c>
      <c r="H2345">
        <v>1</v>
      </c>
      <c r="I2345">
        <v>1</v>
      </c>
      <c r="J2345">
        <v>36</v>
      </c>
      <c r="K2345">
        <v>0.93</v>
      </c>
      <c r="L2345">
        <v>153</v>
      </c>
      <c r="M2345">
        <v>3.96</v>
      </c>
      <c r="N2345">
        <v>33</v>
      </c>
      <c r="O2345" s="1">
        <v>0.85250000000000004</v>
      </c>
      <c r="P2345" s="2">
        <v>40.50959609026404</v>
      </c>
      <c r="Q2345" s="1">
        <v>1.0464978989984877</v>
      </c>
      <c r="R2345">
        <v>1</v>
      </c>
      <c r="U2345">
        <v>7</v>
      </c>
      <c r="V2345">
        <v>3</v>
      </c>
      <c r="W2345">
        <v>2</v>
      </c>
      <c r="X2345">
        <v>3</v>
      </c>
      <c r="Y2345">
        <v>3</v>
      </c>
      <c r="Z2345">
        <v>2</v>
      </c>
      <c r="AA2345">
        <v>3</v>
      </c>
      <c r="AB2345">
        <v>21</v>
      </c>
      <c r="AC2345">
        <v>8</v>
      </c>
      <c r="AD2345">
        <v>1</v>
      </c>
      <c r="AE2345">
        <v>2</v>
      </c>
      <c r="AG2345" s="1">
        <f t="shared" si="36"/>
        <v>-7.7500000000000013E-2</v>
      </c>
    </row>
    <row r="2346" spans="1:33">
      <c r="A2346">
        <v>75542</v>
      </c>
      <c r="B2346">
        <v>2</v>
      </c>
      <c r="C2346">
        <v>74</v>
      </c>
      <c r="D2346">
        <v>3</v>
      </c>
      <c r="E2346">
        <v>2</v>
      </c>
      <c r="G2346">
        <v>1</v>
      </c>
      <c r="H2346">
        <v>3</v>
      </c>
      <c r="I2346">
        <v>2</v>
      </c>
      <c r="J2346">
        <v>58</v>
      </c>
      <c r="K2346">
        <v>1.5</v>
      </c>
      <c r="L2346">
        <v>187</v>
      </c>
      <c r="M2346">
        <v>4.84</v>
      </c>
      <c r="N2346">
        <v>64</v>
      </c>
      <c r="O2346" s="1">
        <v>1.6551724137931034</v>
      </c>
      <c r="P2346" s="2">
        <v>67.79140655363868</v>
      </c>
      <c r="Q2346" s="1">
        <v>1.7532260315596209</v>
      </c>
      <c r="R2346">
        <v>2</v>
      </c>
      <c r="S2346">
        <v>2</v>
      </c>
      <c r="U2346">
        <v>13</v>
      </c>
      <c r="V2346">
        <v>2</v>
      </c>
      <c r="W2346">
        <v>3</v>
      </c>
      <c r="X2346">
        <v>3</v>
      </c>
      <c r="Y2346">
        <v>3</v>
      </c>
      <c r="Z2346">
        <v>3</v>
      </c>
      <c r="AA2346">
        <v>0</v>
      </c>
      <c r="AB2346">
        <v>3</v>
      </c>
      <c r="AC2346">
        <v>0</v>
      </c>
      <c r="AD2346">
        <v>1</v>
      </c>
      <c r="AE2346">
        <v>1</v>
      </c>
      <c r="AF2346">
        <v>2</v>
      </c>
      <c r="AG2346" s="1">
        <f t="shared" si="36"/>
        <v>0.15517241379310343</v>
      </c>
    </row>
    <row r="2347" spans="1:33">
      <c r="A2347">
        <v>75543</v>
      </c>
      <c r="B2347">
        <v>2</v>
      </c>
      <c r="C2347">
        <v>66</v>
      </c>
      <c r="D2347">
        <v>3</v>
      </c>
      <c r="E2347">
        <v>2</v>
      </c>
      <c r="G2347">
        <v>1</v>
      </c>
      <c r="H2347">
        <v>4</v>
      </c>
      <c r="I2347">
        <v>1</v>
      </c>
      <c r="J2347">
        <v>71</v>
      </c>
      <c r="K2347">
        <v>1.84</v>
      </c>
      <c r="L2347">
        <v>214</v>
      </c>
      <c r="M2347">
        <v>5.53</v>
      </c>
      <c r="N2347">
        <v>65</v>
      </c>
      <c r="O2347" s="1">
        <v>1.6845070422535213</v>
      </c>
      <c r="P2347" s="2">
        <v>74.796067893160014</v>
      </c>
      <c r="Q2347" s="1">
        <v>1.938376970752316</v>
      </c>
      <c r="R2347">
        <v>2</v>
      </c>
      <c r="S2347">
        <v>1</v>
      </c>
      <c r="T2347">
        <v>2</v>
      </c>
      <c r="U2347">
        <v>7</v>
      </c>
      <c r="V2347">
        <v>3</v>
      </c>
      <c r="W2347">
        <v>0</v>
      </c>
      <c r="X2347">
        <v>2</v>
      </c>
      <c r="Y2347">
        <v>2</v>
      </c>
      <c r="Z2347">
        <v>1</v>
      </c>
      <c r="AB2347">
        <v>0</v>
      </c>
      <c r="AC2347">
        <v>3</v>
      </c>
      <c r="AD2347">
        <v>1</v>
      </c>
      <c r="AE2347">
        <v>1</v>
      </c>
      <c r="AF2347">
        <v>2</v>
      </c>
      <c r="AG2347" s="1">
        <f t="shared" si="36"/>
        <v>-0.15549295774647875</v>
      </c>
    </row>
    <row r="2348" spans="1:33">
      <c r="A2348">
        <v>75546</v>
      </c>
      <c r="B2348">
        <v>2</v>
      </c>
      <c r="C2348">
        <v>37</v>
      </c>
      <c r="D2348">
        <v>4</v>
      </c>
      <c r="E2348">
        <v>2</v>
      </c>
      <c r="G2348">
        <v>1</v>
      </c>
      <c r="H2348">
        <v>4</v>
      </c>
      <c r="I2348">
        <v>6</v>
      </c>
      <c r="J2348">
        <v>55</v>
      </c>
      <c r="K2348">
        <v>1.42</v>
      </c>
      <c r="L2348">
        <v>146</v>
      </c>
      <c r="M2348">
        <v>3.78</v>
      </c>
      <c r="N2348">
        <v>59</v>
      </c>
      <c r="O2348" s="1">
        <v>1.5232727272727273</v>
      </c>
      <c r="P2348" s="2">
        <v>57.845496513999912</v>
      </c>
      <c r="Q2348" s="1">
        <v>1.4934655463614521</v>
      </c>
      <c r="R2348">
        <v>2</v>
      </c>
      <c r="U2348">
        <v>9</v>
      </c>
      <c r="V2348">
        <v>4</v>
      </c>
      <c r="W2348">
        <v>2</v>
      </c>
      <c r="X2348">
        <v>3</v>
      </c>
      <c r="Y2348">
        <v>2</v>
      </c>
      <c r="Z2348">
        <v>2</v>
      </c>
      <c r="AA2348">
        <v>9</v>
      </c>
      <c r="AB2348">
        <v>0</v>
      </c>
      <c r="AC2348">
        <v>0</v>
      </c>
      <c r="AD2348">
        <v>1</v>
      </c>
      <c r="AE2348">
        <v>1</v>
      </c>
      <c r="AF2348">
        <v>2</v>
      </c>
      <c r="AG2348" s="1">
        <f t="shared" si="36"/>
        <v>0.1032727272727274</v>
      </c>
    </row>
    <row r="2349" spans="1:33">
      <c r="A2349">
        <v>75547</v>
      </c>
      <c r="B2349">
        <v>2</v>
      </c>
      <c r="C2349">
        <v>62</v>
      </c>
      <c r="D2349">
        <v>2</v>
      </c>
      <c r="E2349">
        <v>2</v>
      </c>
      <c r="G2349">
        <v>2</v>
      </c>
      <c r="H2349">
        <v>1</v>
      </c>
      <c r="I2349">
        <v>1</v>
      </c>
      <c r="J2349">
        <v>49</v>
      </c>
      <c r="K2349">
        <v>1.27</v>
      </c>
      <c r="L2349">
        <v>203</v>
      </c>
      <c r="M2349">
        <v>5.25</v>
      </c>
      <c r="N2349">
        <v>46</v>
      </c>
      <c r="O2349" s="1">
        <v>1.1922448979591838</v>
      </c>
      <c r="P2349" s="2">
        <v>46.220379917860342</v>
      </c>
      <c r="Q2349" s="1">
        <v>1.1979567856261764</v>
      </c>
      <c r="R2349">
        <v>1</v>
      </c>
      <c r="S2349">
        <v>1</v>
      </c>
      <c r="T2349">
        <v>1</v>
      </c>
      <c r="U2349">
        <v>13</v>
      </c>
      <c r="V2349">
        <v>4</v>
      </c>
      <c r="W2349">
        <v>1</v>
      </c>
      <c r="X2349">
        <v>3</v>
      </c>
      <c r="Y2349">
        <v>3</v>
      </c>
      <c r="Z2349">
        <v>3</v>
      </c>
      <c r="AB2349">
        <v>0</v>
      </c>
      <c r="AC2349">
        <v>0</v>
      </c>
      <c r="AD2349">
        <v>2</v>
      </c>
      <c r="AE2349">
        <v>2</v>
      </c>
      <c r="AG2349" s="1">
        <f t="shared" si="36"/>
        <v>-7.775510204081626E-2</v>
      </c>
    </row>
    <row r="2350" spans="1:33">
      <c r="A2350">
        <v>75549</v>
      </c>
      <c r="B2350">
        <v>2</v>
      </c>
      <c r="C2350">
        <v>38</v>
      </c>
      <c r="D2350">
        <v>3</v>
      </c>
      <c r="E2350">
        <v>2</v>
      </c>
      <c r="G2350">
        <v>1</v>
      </c>
      <c r="H2350">
        <v>5</v>
      </c>
      <c r="I2350">
        <v>1</v>
      </c>
      <c r="J2350">
        <v>76</v>
      </c>
      <c r="K2350">
        <v>1.97</v>
      </c>
      <c r="L2350">
        <v>164</v>
      </c>
      <c r="M2350">
        <v>4.24</v>
      </c>
      <c r="N2350">
        <v>70</v>
      </c>
      <c r="O2350" s="1">
        <v>1.8144736842105265</v>
      </c>
      <c r="P2350" s="2">
        <v>80.035414810818708</v>
      </c>
      <c r="Q2350" s="1">
        <v>2.0746021997014847</v>
      </c>
      <c r="R2350">
        <v>2</v>
      </c>
      <c r="V2350">
        <v>2</v>
      </c>
      <c r="W2350">
        <v>2</v>
      </c>
      <c r="X2350">
        <v>3</v>
      </c>
      <c r="Y2350">
        <v>3</v>
      </c>
      <c r="Z2350">
        <v>2</v>
      </c>
      <c r="AA2350">
        <v>2</v>
      </c>
      <c r="AB2350">
        <v>0</v>
      </c>
      <c r="AC2350">
        <v>2</v>
      </c>
      <c r="AD2350">
        <v>1</v>
      </c>
      <c r="AE2350">
        <v>1</v>
      </c>
      <c r="AF2350">
        <v>2</v>
      </c>
      <c r="AG2350" s="1">
        <f t="shared" si="36"/>
        <v>-0.15552631578947351</v>
      </c>
    </row>
    <row r="2351" spans="1:33">
      <c r="A2351">
        <v>75550</v>
      </c>
      <c r="B2351">
        <v>2</v>
      </c>
      <c r="C2351">
        <v>21</v>
      </c>
      <c r="D2351">
        <v>6</v>
      </c>
      <c r="E2351">
        <v>2</v>
      </c>
      <c r="G2351">
        <v>2</v>
      </c>
      <c r="H2351">
        <v>3</v>
      </c>
      <c r="I2351">
        <v>1</v>
      </c>
      <c r="J2351">
        <v>61</v>
      </c>
      <c r="K2351">
        <v>1.58</v>
      </c>
      <c r="L2351">
        <v>160</v>
      </c>
      <c r="M2351">
        <v>4.1399999999999997</v>
      </c>
      <c r="N2351">
        <v>64</v>
      </c>
      <c r="O2351" s="1">
        <v>1.657704918032787</v>
      </c>
      <c r="P2351" s="2">
        <v>61.277484308690063</v>
      </c>
      <c r="Q2351" s="1">
        <v>1.587187298487382</v>
      </c>
      <c r="R2351">
        <v>1</v>
      </c>
      <c r="U2351">
        <v>3</v>
      </c>
      <c r="V2351">
        <v>3</v>
      </c>
      <c r="W2351">
        <v>2</v>
      </c>
      <c r="X2351">
        <v>3</v>
      </c>
      <c r="Y2351">
        <v>3</v>
      </c>
      <c r="Z2351">
        <v>2</v>
      </c>
      <c r="AB2351">
        <v>0</v>
      </c>
      <c r="AC2351">
        <v>0</v>
      </c>
      <c r="AD2351">
        <v>1</v>
      </c>
      <c r="AE2351">
        <v>2</v>
      </c>
      <c r="AG2351" s="1">
        <f t="shared" si="36"/>
        <v>7.7704918032786896E-2</v>
      </c>
    </row>
    <row r="2352" spans="1:33">
      <c r="A2352">
        <v>75552</v>
      </c>
      <c r="B2352">
        <v>2</v>
      </c>
      <c r="C2352">
        <v>80</v>
      </c>
      <c r="D2352">
        <v>1</v>
      </c>
      <c r="E2352">
        <v>2</v>
      </c>
      <c r="G2352">
        <v>1</v>
      </c>
      <c r="H2352">
        <v>4</v>
      </c>
      <c r="I2352">
        <v>2</v>
      </c>
      <c r="J2352">
        <v>62</v>
      </c>
      <c r="K2352">
        <v>1.6</v>
      </c>
      <c r="L2352">
        <v>167</v>
      </c>
      <c r="M2352">
        <v>4.32</v>
      </c>
      <c r="N2352">
        <v>67</v>
      </c>
      <c r="O2352" s="1">
        <v>1.7290322580645161</v>
      </c>
      <c r="P2352" s="2">
        <v>58.192013215427004</v>
      </c>
      <c r="Q2352" s="1">
        <v>1.5017293733013422</v>
      </c>
      <c r="R2352">
        <v>1</v>
      </c>
      <c r="S2352">
        <v>2</v>
      </c>
      <c r="U2352">
        <v>4</v>
      </c>
      <c r="V2352">
        <v>4</v>
      </c>
      <c r="W2352">
        <v>3</v>
      </c>
      <c r="X2352">
        <v>3</v>
      </c>
      <c r="Y2352">
        <v>3</v>
      </c>
      <c r="Z2352">
        <v>3</v>
      </c>
      <c r="AB2352">
        <v>0</v>
      </c>
      <c r="AC2352">
        <v>0</v>
      </c>
      <c r="AD2352">
        <v>2</v>
      </c>
      <c r="AE2352">
        <v>1</v>
      </c>
      <c r="AF2352">
        <v>2</v>
      </c>
      <c r="AG2352" s="1">
        <f t="shared" si="36"/>
        <v>0.12903225806451601</v>
      </c>
    </row>
    <row r="2353" spans="1:33">
      <c r="A2353">
        <v>75553</v>
      </c>
      <c r="B2353">
        <v>2</v>
      </c>
      <c r="C2353">
        <v>80</v>
      </c>
      <c r="D2353">
        <v>3</v>
      </c>
      <c r="E2353">
        <v>2</v>
      </c>
      <c r="G2353">
        <v>1</v>
      </c>
      <c r="H2353">
        <v>5</v>
      </c>
      <c r="I2353">
        <v>2</v>
      </c>
      <c r="J2353">
        <v>47</v>
      </c>
      <c r="K2353">
        <v>1.22</v>
      </c>
      <c r="L2353">
        <v>230</v>
      </c>
      <c r="M2353">
        <v>5.95</v>
      </c>
      <c r="N2353">
        <v>56</v>
      </c>
      <c r="O2353" s="1">
        <v>1.4536170212765955</v>
      </c>
      <c r="P2353" s="2">
        <v>50.553445523040686</v>
      </c>
      <c r="Q2353" s="1">
        <v>1.3122383731512688</v>
      </c>
      <c r="R2353">
        <v>2</v>
      </c>
      <c r="S2353">
        <v>2</v>
      </c>
      <c r="U2353">
        <v>4</v>
      </c>
      <c r="V2353">
        <v>2</v>
      </c>
      <c r="W2353">
        <v>3</v>
      </c>
      <c r="X2353">
        <v>3</v>
      </c>
      <c r="Y2353">
        <v>3</v>
      </c>
      <c r="Z2353">
        <v>3</v>
      </c>
      <c r="AB2353">
        <v>2</v>
      </c>
      <c r="AC2353">
        <v>15</v>
      </c>
      <c r="AD2353">
        <v>1</v>
      </c>
      <c r="AE2353">
        <v>1</v>
      </c>
      <c r="AF2353">
        <v>2</v>
      </c>
      <c r="AG2353" s="1">
        <f t="shared" si="36"/>
        <v>0.23361702127659556</v>
      </c>
    </row>
    <row r="2354" spans="1:33">
      <c r="A2354">
        <v>75555</v>
      </c>
      <c r="B2354">
        <v>2</v>
      </c>
      <c r="C2354">
        <v>58</v>
      </c>
      <c r="D2354">
        <v>4</v>
      </c>
      <c r="E2354">
        <v>2</v>
      </c>
      <c r="G2354">
        <v>1</v>
      </c>
      <c r="H2354">
        <v>2</v>
      </c>
      <c r="I2354">
        <v>2</v>
      </c>
      <c r="J2354">
        <v>77</v>
      </c>
      <c r="K2354">
        <v>1.99</v>
      </c>
      <c r="L2354">
        <v>246</v>
      </c>
      <c r="M2354">
        <v>6.36</v>
      </c>
      <c r="N2354">
        <v>72</v>
      </c>
      <c r="O2354" s="1">
        <v>1.8607792207792209</v>
      </c>
      <c r="P2354" s="2">
        <v>78.973519699101658</v>
      </c>
      <c r="Q2354" s="1">
        <v>2.041003950665095</v>
      </c>
      <c r="R2354">
        <v>1</v>
      </c>
      <c r="S2354">
        <v>1</v>
      </c>
      <c r="T2354">
        <v>1</v>
      </c>
      <c r="U2354">
        <v>3</v>
      </c>
      <c r="V2354">
        <v>4</v>
      </c>
      <c r="W2354">
        <v>1</v>
      </c>
      <c r="AA2354">
        <v>3</v>
      </c>
      <c r="AB2354">
        <v>0</v>
      </c>
      <c r="AC2354">
        <v>0</v>
      </c>
      <c r="AD2354">
        <v>1</v>
      </c>
      <c r="AE2354">
        <v>1</v>
      </c>
      <c r="AF2354">
        <v>2</v>
      </c>
      <c r="AG2354" s="1">
        <f t="shared" si="36"/>
        <v>-0.12922077922077913</v>
      </c>
    </row>
    <row r="2355" spans="1:33">
      <c r="A2355">
        <v>75557</v>
      </c>
      <c r="B2355">
        <v>2</v>
      </c>
      <c r="C2355">
        <v>50</v>
      </c>
      <c r="D2355">
        <v>3</v>
      </c>
      <c r="E2355">
        <v>2</v>
      </c>
      <c r="G2355">
        <v>1</v>
      </c>
      <c r="H2355">
        <v>3</v>
      </c>
      <c r="I2355">
        <v>1</v>
      </c>
      <c r="J2355">
        <v>49</v>
      </c>
      <c r="K2355">
        <v>1.27</v>
      </c>
      <c r="L2355">
        <v>255</v>
      </c>
      <c r="M2355">
        <v>6.59</v>
      </c>
      <c r="N2355">
        <v>43</v>
      </c>
      <c r="O2355" s="1">
        <v>1.1144897959183673</v>
      </c>
      <c r="P2355" s="2">
        <v>50.174796707492654</v>
      </c>
      <c r="Q2355" s="1">
        <v>1.3004488126227687</v>
      </c>
      <c r="R2355">
        <v>2</v>
      </c>
      <c r="S2355">
        <v>2</v>
      </c>
      <c r="U2355">
        <v>6</v>
      </c>
      <c r="V2355">
        <v>2</v>
      </c>
      <c r="W2355">
        <v>3</v>
      </c>
      <c r="X2355">
        <v>3</v>
      </c>
      <c r="Y2355">
        <v>3</v>
      </c>
      <c r="Z2355">
        <v>3</v>
      </c>
      <c r="AA2355">
        <v>3</v>
      </c>
      <c r="AB2355">
        <v>1</v>
      </c>
      <c r="AC2355">
        <v>3</v>
      </c>
      <c r="AD2355">
        <v>1</v>
      </c>
      <c r="AE2355">
        <v>2</v>
      </c>
      <c r="AG2355" s="1">
        <f t="shared" si="36"/>
        <v>-0.15551020408163274</v>
      </c>
    </row>
    <row r="2356" spans="1:33">
      <c r="A2356">
        <v>75563</v>
      </c>
      <c r="B2356">
        <v>2</v>
      </c>
      <c r="C2356">
        <v>51</v>
      </c>
      <c r="D2356">
        <v>6</v>
      </c>
      <c r="E2356">
        <v>2</v>
      </c>
      <c r="G2356">
        <v>2</v>
      </c>
      <c r="H2356">
        <v>5</v>
      </c>
      <c r="I2356">
        <v>1</v>
      </c>
      <c r="J2356">
        <v>83</v>
      </c>
      <c r="K2356">
        <v>2.15</v>
      </c>
      <c r="L2356">
        <v>153</v>
      </c>
      <c r="M2356">
        <v>3.96</v>
      </c>
      <c r="N2356">
        <v>85</v>
      </c>
      <c r="O2356" s="1">
        <v>2.2018072289156625</v>
      </c>
      <c r="P2356" s="2">
        <v>84.300762461426075</v>
      </c>
      <c r="Q2356" s="1">
        <v>2.1836944493020005</v>
      </c>
      <c r="R2356">
        <v>1</v>
      </c>
      <c r="S2356">
        <v>2</v>
      </c>
      <c r="V2356">
        <v>3</v>
      </c>
      <c r="W2356">
        <v>3</v>
      </c>
      <c r="X2356">
        <v>0</v>
      </c>
      <c r="Y2356">
        <v>9</v>
      </c>
      <c r="Z2356">
        <v>2</v>
      </c>
      <c r="AB2356">
        <v>5</v>
      </c>
      <c r="AC2356">
        <v>0</v>
      </c>
      <c r="AD2356">
        <v>1</v>
      </c>
      <c r="AE2356">
        <v>1</v>
      </c>
      <c r="AF2356">
        <v>2</v>
      </c>
      <c r="AG2356" s="1">
        <f t="shared" si="36"/>
        <v>5.1807228915662584E-2</v>
      </c>
    </row>
    <row r="2357" spans="1:33">
      <c r="A2357">
        <v>75567</v>
      </c>
      <c r="B2357">
        <v>2</v>
      </c>
      <c r="C2357">
        <v>29</v>
      </c>
      <c r="D2357">
        <v>4</v>
      </c>
      <c r="E2357">
        <v>1</v>
      </c>
      <c r="F2357">
        <v>1</v>
      </c>
      <c r="G2357">
        <v>1</v>
      </c>
      <c r="H2357">
        <v>4</v>
      </c>
      <c r="I2357">
        <v>5</v>
      </c>
      <c r="J2357">
        <v>39</v>
      </c>
      <c r="K2357">
        <v>1.01</v>
      </c>
      <c r="L2357">
        <v>198</v>
      </c>
      <c r="M2357">
        <v>5.12</v>
      </c>
      <c r="N2357">
        <v>42</v>
      </c>
      <c r="O2357" s="1">
        <v>1.0876923076923077</v>
      </c>
      <c r="P2357" s="2">
        <v>33.614126351176779</v>
      </c>
      <c r="Q2357" s="1">
        <v>0.87051968242791156</v>
      </c>
      <c r="R2357">
        <v>2</v>
      </c>
      <c r="V2357">
        <v>3</v>
      </c>
      <c r="W2357">
        <v>3</v>
      </c>
      <c r="X2357">
        <v>3</v>
      </c>
      <c r="Y2357">
        <v>3</v>
      </c>
      <c r="Z2357">
        <v>3</v>
      </c>
      <c r="AA2357">
        <v>4</v>
      </c>
      <c r="AB2357">
        <v>2</v>
      </c>
      <c r="AC2357">
        <v>0</v>
      </c>
      <c r="AD2357">
        <v>1</v>
      </c>
      <c r="AE2357">
        <v>1</v>
      </c>
      <c r="AF2357">
        <v>2</v>
      </c>
      <c r="AG2357" s="1">
        <f t="shared" si="36"/>
        <v>7.7692307692307727E-2</v>
      </c>
    </row>
    <row r="2358" spans="1:33">
      <c r="A2358">
        <v>75572</v>
      </c>
      <c r="B2358">
        <v>2</v>
      </c>
      <c r="C2358">
        <v>68</v>
      </c>
      <c r="D2358">
        <v>1</v>
      </c>
      <c r="E2358">
        <v>2</v>
      </c>
      <c r="G2358">
        <v>1</v>
      </c>
      <c r="H2358">
        <v>1</v>
      </c>
      <c r="I2358">
        <v>2</v>
      </c>
      <c r="J2358">
        <v>53</v>
      </c>
      <c r="K2358">
        <v>1.37</v>
      </c>
      <c r="L2358">
        <v>173</v>
      </c>
      <c r="M2358">
        <v>4.47</v>
      </c>
      <c r="N2358">
        <v>57</v>
      </c>
      <c r="O2358" s="1">
        <v>1.4733962264150944</v>
      </c>
      <c r="P2358" s="2">
        <v>56.261561431087884</v>
      </c>
      <c r="Q2358" s="1">
        <v>1.4543082860488756</v>
      </c>
      <c r="R2358">
        <v>1</v>
      </c>
      <c r="S2358">
        <v>2</v>
      </c>
      <c r="U2358">
        <v>2</v>
      </c>
      <c r="V2358">
        <v>4</v>
      </c>
      <c r="W2358">
        <v>2</v>
      </c>
      <c r="X2358">
        <v>0</v>
      </c>
      <c r="Y2358">
        <v>0</v>
      </c>
      <c r="Z2358">
        <v>2</v>
      </c>
      <c r="AA2358">
        <v>2</v>
      </c>
      <c r="AB2358">
        <v>0</v>
      </c>
      <c r="AC2358">
        <v>0</v>
      </c>
      <c r="AD2358">
        <v>1</v>
      </c>
      <c r="AE2358">
        <v>1</v>
      </c>
      <c r="AF2358">
        <v>2</v>
      </c>
      <c r="AG2358" s="1">
        <f t="shared" si="36"/>
        <v>0.10339622641509427</v>
      </c>
    </row>
    <row r="2359" spans="1:33">
      <c r="A2359">
        <v>75573</v>
      </c>
      <c r="B2359">
        <v>2</v>
      </c>
      <c r="C2359">
        <v>67</v>
      </c>
      <c r="D2359">
        <v>1</v>
      </c>
      <c r="E2359">
        <v>2</v>
      </c>
      <c r="G2359">
        <v>2</v>
      </c>
      <c r="H2359">
        <v>1</v>
      </c>
      <c r="I2359">
        <v>4</v>
      </c>
      <c r="J2359">
        <v>53</v>
      </c>
      <c r="K2359">
        <v>1.37</v>
      </c>
      <c r="L2359">
        <v>230</v>
      </c>
      <c r="M2359">
        <v>5.95</v>
      </c>
      <c r="N2359">
        <v>60</v>
      </c>
      <c r="O2359" s="1">
        <v>1.5509433962264152</v>
      </c>
      <c r="P2359" s="2">
        <v>57.84164517820772</v>
      </c>
      <c r="Q2359" s="1">
        <v>1.4951519602668788</v>
      </c>
      <c r="R2359">
        <v>1</v>
      </c>
      <c r="S2359">
        <v>1</v>
      </c>
      <c r="T2359">
        <v>1</v>
      </c>
      <c r="U2359">
        <v>3</v>
      </c>
      <c r="V2359">
        <v>5</v>
      </c>
      <c r="W2359">
        <v>3</v>
      </c>
      <c r="X2359">
        <v>2</v>
      </c>
      <c r="Y2359">
        <v>2</v>
      </c>
      <c r="Z2359">
        <v>2</v>
      </c>
      <c r="AA2359">
        <v>1</v>
      </c>
      <c r="AB2359">
        <v>2</v>
      </c>
      <c r="AC2359">
        <v>2</v>
      </c>
      <c r="AD2359">
        <v>1</v>
      </c>
      <c r="AE2359">
        <v>1</v>
      </c>
      <c r="AF2359">
        <v>2</v>
      </c>
      <c r="AG2359" s="1">
        <f t="shared" si="36"/>
        <v>0.18094339622641509</v>
      </c>
    </row>
    <row r="2360" spans="1:33">
      <c r="A2360">
        <v>75581</v>
      </c>
      <c r="B2360">
        <v>2</v>
      </c>
      <c r="C2360">
        <v>74</v>
      </c>
      <c r="D2360">
        <v>3</v>
      </c>
      <c r="E2360">
        <v>2</v>
      </c>
      <c r="G2360">
        <v>1</v>
      </c>
      <c r="H2360">
        <v>3</v>
      </c>
      <c r="I2360">
        <v>2</v>
      </c>
      <c r="J2360">
        <v>49</v>
      </c>
      <c r="K2360">
        <v>1.27</v>
      </c>
      <c r="L2360">
        <v>138</v>
      </c>
      <c r="M2360">
        <v>3.57</v>
      </c>
      <c r="N2360">
        <v>48</v>
      </c>
      <c r="O2360" s="1">
        <v>1.2440816326530613</v>
      </c>
      <c r="P2360" s="2">
        <v>51.605182250572042</v>
      </c>
      <c r="Q2360" s="1">
        <v>1.3375220705760509</v>
      </c>
      <c r="R2360">
        <v>1</v>
      </c>
      <c r="S2360">
        <v>1</v>
      </c>
      <c r="T2360">
        <v>2</v>
      </c>
      <c r="U2360">
        <v>4</v>
      </c>
      <c r="V2360">
        <v>3</v>
      </c>
      <c r="W2360">
        <v>2</v>
      </c>
      <c r="X2360">
        <v>2</v>
      </c>
      <c r="Y2360">
        <v>3</v>
      </c>
      <c r="Z2360">
        <v>3</v>
      </c>
      <c r="AA2360">
        <v>0</v>
      </c>
      <c r="AB2360">
        <v>0</v>
      </c>
      <c r="AC2360">
        <v>2</v>
      </c>
      <c r="AD2360">
        <v>1</v>
      </c>
      <c r="AE2360">
        <v>1</v>
      </c>
      <c r="AF2360">
        <v>2</v>
      </c>
      <c r="AG2360" s="1">
        <f t="shared" si="36"/>
        <v>-2.5918367346938753E-2</v>
      </c>
    </row>
    <row r="2361" spans="1:33">
      <c r="A2361">
        <v>75584</v>
      </c>
      <c r="B2361">
        <v>2</v>
      </c>
      <c r="C2361">
        <v>52</v>
      </c>
      <c r="D2361">
        <v>4</v>
      </c>
      <c r="E2361">
        <v>2</v>
      </c>
      <c r="G2361">
        <v>2</v>
      </c>
      <c r="H2361">
        <v>5</v>
      </c>
      <c r="I2361">
        <v>3</v>
      </c>
      <c r="J2361">
        <v>40</v>
      </c>
      <c r="K2361">
        <v>1.03</v>
      </c>
      <c r="L2361">
        <v>166</v>
      </c>
      <c r="M2361">
        <v>4.29</v>
      </c>
      <c r="N2361">
        <v>40</v>
      </c>
      <c r="O2361" s="1">
        <v>1.03</v>
      </c>
      <c r="P2361" s="2">
        <v>36.388817330127246</v>
      </c>
      <c r="Q2361" s="1">
        <v>0.9370120462507765</v>
      </c>
      <c r="R2361">
        <v>1</v>
      </c>
      <c r="S2361">
        <v>1</v>
      </c>
      <c r="T2361">
        <v>2</v>
      </c>
      <c r="U2361">
        <v>10</v>
      </c>
      <c r="V2361">
        <v>3</v>
      </c>
      <c r="W2361">
        <v>2</v>
      </c>
      <c r="AA2361">
        <v>1</v>
      </c>
      <c r="AB2361">
        <v>0</v>
      </c>
      <c r="AC2361">
        <v>0</v>
      </c>
      <c r="AD2361">
        <v>1</v>
      </c>
      <c r="AE2361">
        <v>2</v>
      </c>
      <c r="AG2361" s="1">
        <f t="shared" si="36"/>
        <v>0</v>
      </c>
    </row>
    <row r="2362" spans="1:33">
      <c r="A2362">
        <v>75592</v>
      </c>
      <c r="B2362">
        <v>2</v>
      </c>
      <c r="C2362">
        <v>69</v>
      </c>
      <c r="D2362">
        <v>6</v>
      </c>
      <c r="E2362">
        <v>2</v>
      </c>
      <c r="G2362">
        <v>2</v>
      </c>
      <c r="H2362">
        <v>1</v>
      </c>
      <c r="I2362">
        <v>3</v>
      </c>
      <c r="J2362">
        <v>66</v>
      </c>
      <c r="K2362">
        <v>1.71</v>
      </c>
      <c r="L2362">
        <v>224</v>
      </c>
      <c r="M2362">
        <v>5.79</v>
      </c>
      <c r="N2362">
        <v>71</v>
      </c>
      <c r="O2362" s="1">
        <v>1.8395454545454546</v>
      </c>
      <c r="P2362" s="2">
        <v>59.901872382825246</v>
      </c>
      <c r="Q2362" s="1">
        <v>1.5520030571913814</v>
      </c>
      <c r="R2362">
        <v>1</v>
      </c>
      <c r="S2362">
        <v>2</v>
      </c>
      <c r="U2362">
        <v>6</v>
      </c>
      <c r="V2362">
        <v>1</v>
      </c>
      <c r="W2362">
        <v>3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2</v>
      </c>
      <c r="AE2362">
        <v>1</v>
      </c>
      <c r="AF2362">
        <v>2</v>
      </c>
      <c r="AG2362" s="1">
        <f t="shared" si="36"/>
        <v>0.12954545454545463</v>
      </c>
    </row>
    <row r="2363" spans="1:33">
      <c r="A2363">
        <v>75593</v>
      </c>
      <c r="B2363">
        <v>2</v>
      </c>
      <c r="C2363">
        <v>34</v>
      </c>
      <c r="D2363">
        <v>1</v>
      </c>
      <c r="E2363">
        <v>2</v>
      </c>
      <c r="G2363">
        <v>1</v>
      </c>
      <c r="H2363">
        <v>2</v>
      </c>
      <c r="I2363">
        <v>5</v>
      </c>
      <c r="J2363">
        <v>45</v>
      </c>
      <c r="K2363">
        <v>1.1599999999999999</v>
      </c>
      <c r="L2363">
        <v>182</v>
      </c>
      <c r="M2363">
        <v>4.71</v>
      </c>
      <c r="N2363">
        <v>40</v>
      </c>
      <c r="O2363" s="1">
        <v>1.0311111111111111</v>
      </c>
      <c r="P2363" s="2">
        <v>43.313828458637488</v>
      </c>
      <c r="Q2363" s="1">
        <v>1.1165342447115441</v>
      </c>
      <c r="R2363">
        <v>2</v>
      </c>
      <c r="U2363">
        <v>13</v>
      </c>
      <c r="V2363">
        <v>2</v>
      </c>
      <c r="W2363">
        <v>3</v>
      </c>
      <c r="AA2363">
        <v>2</v>
      </c>
      <c r="AB2363">
        <v>0</v>
      </c>
      <c r="AC2363">
        <v>0</v>
      </c>
      <c r="AD2363">
        <v>2</v>
      </c>
      <c r="AE2363">
        <v>1</v>
      </c>
      <c r="AF2363">
        <v>2</v>
      </c>
      <c r="AG2363" s="1">
        <f t="shared" si="36"/>
        <v>-0.12888888888888883</v>
      </c>
    </row>
    <row r="2364" spans="1:33">
      <c r="A2364">
        <v>75594</v>
      </c>
      <c r="B2364">
        <v>2</v>
      </c>
      <c r="C2364">
        <v>26</v>
      </c>
      <c r="D2364">
        <v>3</v>
      </c>
      <c r="E2364">
        <v>2</v>
      </c>
      <c r="G2364">
        <v>1</v>
      </c>
      <c r="H2364">
        <v>2</v>
      </c>
      <c r="I2364">
        <v>6</v>
      </c>
      <c r="J2364">
        <v>59</v>
      </c>
      <c r="K2364">
        <v>1.53</v>
      </c>
      <c r="L2364">
        <v>174</v>
      </c>
      <c r="M2364">
        <v>4.5</v>
      </c>
      <c r="N2364">
        <v>54</v>
      </c>
      <c r="O2364" s="1">
        <v>1.4003389830508475</v>
      </c>
      <c r="P2364" s="2">
        <v>61.215493698270443</v>
      </c>
      <c r="Q2364" s="1">
        <v>1.5874526331924368</v>
      </c>
      <c r="R2364">
        <v>2</v>
      </c>
      <c r="U2364">
        <v>2</v>
      </c>
      <c r="V2364">
        <v>3</v>
      </c>
      <c r="W2364">
        <v>2</v>
      </c>
      <c r="X2364">
        <v>3</v>
      </c>
      <c r="Y2364">
        <v>2</v>
      </c>
      <c r="Z2364">
        <v>2</v>
      </c>
      <c r="AA2364">
        <v>1</v>
      </c>
      <c r="AB2364">
        <v>0</v>
      </c>
      <c r="AC2364">
        <v>1</v>
      </c>
      <c r="AD2364">
        <v>1</v>
      </c>
      <c r="AE2364">
        <v>2</v>
      </c>
      <c r="AG2364" s="1">
        <f t="shared" si="36"/>
        <v>-0.12966101694915255</v>
      </c>
    </row>
    <row r="2365" spans="1:33">
      <c r="A2365">
        <v>75598</v>
      </c>
      <c r="B2365">
        <v>2</v>
      </c>
      <c r="C2365">
        <v>62</v>
      </c>
      <c r="D2365">
        <v>1</v>
      </c>
      <c r="E2365">
        <v>2</v>
      </c>
      <c r="G2365">
        <v>1</v>
      </c>
      <c r="H2365">
        <v>4</v>
      </c>
      <c r="I2365">
        <v>1</v>
      </c>
      <c r="J2365">
        <v>66</v>
      </c>
      <c r="K2365">
        <v>1.71</v>
      </c>
      <c r="L2365">
        <v>200</v>
      </c>
      <c r="M2365">
        <v>5.17</v>
      </c>
      <c r="N2365">
        <v>65</v>
      </c>
      <c r="O2365" s="1">
        <v>1.6840909090909089</v>
      </c>
      <c r="P2365" s="2">
        <v>63.871435076865936</v>
      </c>
      <c r="Q2365" s="1">
        <v>1.6548508179006174</v>
      </c>
      <c r="R2365">
        <v>1</v>
      </c>
      <c r="S2365">
        <v>1</v>
      </c>
      <c r="T2365">
        <v>2</v>
      </c>
      <c r="U2365">
        <v>15</v>
      </c>
      <c r="V2365">
        <v>3</v>
      </c>
      <c r="W2365">
        <v>3</v>
      </c>
      <c r="X2365">
        <v>3</v>
      </c>
      <c r="Y2365">
        <v>3</v>
      </c>
      <c r="Z2365">
        <v>0</v>
      </c>
      <c r="AA2365">
        <v>0</v>
      </c>
      <c r="AB2365">
        <v>0</v>
      </c>
      <c r="AC2365">
        <v>4</v>
      </c>
      <c r="AD2365">
        <v>2</v>
      </c>
      <c r="AE2365">
        <v>1</v>
      </c>
      <c r="AF2365">
        <v>2</v>
      </c>
      <c r="AG2365" s="1">
        <f t="shared" si="36"/>
        <v>-2.5909090909091104E-2</v>
      </c>
    </row>
    <row r="2366" spans="1:33">
      <c r="A2366">
        <v>75609</v>
      </c>
      <c r="B2366">
        <v>2</v>
      </c>
      <c r="C2366">
        <v>80</v>
      </c>
      <c r="D2366">
        <v>3</v>
      </c>
      <c r="E2366">
        <v>2</v>
      </c>
      <c r="G2366">
        <v>1</v>
      </c>
      <c r="H2366">
        <v>4</v>
      </c>
      <c r="I2366">
        <v>1</v>
      </c>
      <c r="J2366">
        <v>126</v>
      </c>
      <c r="K2366">
        <v>3.26</v>
      </c>
      <c r="L2366">
        <v>210</v>
      </c>
      <c r="M2366">
        <v>5.43</v>
      </c>
      <c r="N2366">
        <v>136</v>
      </c>
      <c r="O2366" s="1">
        <v>3.5187301587301585</v>
      </c>
      <c r="P2366" s="2">
        <v>126.88192525267721</v>
      </c>
      <c r="Q2366" s="1">
        <v>3.2828180660613309</v>
      </c>
      <c r="R2366">
        <v>2</v>
      </c>
      <c r="S2366">
        <v>1</v>
      </c>
      <c r="T2366">
        <v>3</v>
      </c>
      <c r="U2366">
        <v>15</v>
      </c>
      <c r="V2366">
        <v>1</v>
      </c>
      <c r="W2366">
        <v>0</v>
      </c>
      <c r="AB2366">
        <v>0</v>
      </c>
      <c r="AC2366">
        <v>0</v>
      </c>
      <c r="AD2366">
        <v>2</v>
      </c>
      <c r="AE2366">
        <v>1</v>
      </c>
      <c r="AF2366">
        <v>2</v>
      </c>
      <c r="AG2366" s="1">
        <f t="shared" si="36"/>
        <v>0.2587301587301587</v>
      </c>
    </row>
    <row r="2367" spans="1:33">
      <c r="A2367">
        <v>75612</v>
      </c>
      <c r="B2367">
        <v>2</v>
      </c>
      <c r="C2367">
        <v>61</v>
      </c>
      <c r="D2367">
        <v>3</v>
      </c>
      <c r="E2367">
        <v>2</v>
      </c>
      <c r="G2367">
        <v>1</v>
      </c>
      <c r="H2367">
        <v>5</v>
      </c>
      <c r="I2367">
        <v>1</v>
      </c>
      <c r="J2367">
        <v>70</v>
      </c>
      <c r="K2367">
        <v>1.81</v>
      </c>
      <c r="L2367">
        <v>234</v>
      </c>
      <c r="M2367">
        <v>6.05</v>
      </c>
      <c r="N2367">
        <v>76</v>
      </c>
      <c r="O2367" s="1">
        <v>1.9651428571428571</v>
      </c>
      <c r="P2367" s="2">
        <v>75.365733564929371</v>
      </c>
      <c r="Q2367" s="1">
        <v>1.9487425393217455</v>
      </c>
      <c r="R2367">
        <v>2</v>
      </c>
      <c r="S2367">
        <v>2</v>
      </c>
      <c r="U2367">
        <v>14</v>
      </c>
      <c r="V2367">
        <v>3</v>
      </c>
      <c r="W2367">
        <v>1</v>
      </c>
      <c r="X2367">
        <v>3</v>
      </c>
      <c r="Y2367">
        <v>3</v>
      </c>
      <c r="Z2367">
        <v>2</v>
      </c>
      <c r="AA2367">
        <v>1</v>
      </c>
      <c r="AB2367">
        <v>0</v>
      </c>
      <c r="AC2367">
        <v>3</v>
      </c>
      <c r="AD2367">
        <v>1</v>
      </c>
      <c r="AE2367">
        <v>1</v>
      </c>
      <c r="AF2367">
        <v>2</v>
      </c>
      <c r="AG2367" s="1">
        <f t="shared" si="36"/>
        <v>0.15514285714285703</v>
      </c>
    </row>
    <row r="2368" spans="1:33">
      <c r="A2368">
        <v>75613</v>
      </c>
      <c r="B2368">
        <v>2</v>
      </c>
      <c r="C2368">
        <v>55</v>
      </c>
      <c r="D2368">
        <v>4</v>
      </c>
      <c r="E2368">
        <v>1</v>
      </c>
      <c r="F2368">
        <v>2</v>
      </c>
      <c r="G2368">
        <v>1</v>
      </c>
      <c r="H2368">
        <v>3</v>
      </c>
      <c r="I2368">
        <v>3</v>
      </c>
      <c r="J2368">
        <v>63</v>
      </c>
      <c r="K2368">
        <v>1.63</v>
      </c>
      <c r="L2368">
        <v>183</v>
      </c>
      <c r="M2368">
        <v>4.7300000000000004</v>
      </c>
      <c r="N2368">
        <v>60</v>
      </c>
      <c r="O2368" s="1">
        <v>1.5523809523809524</v>
      </c>
      <c r="P2368" s="2">
        <v>59.362017583631882</v>
      </c>
      <c r="Q2368" s="1">
        <v>1.5358744231955548</v>
      </c>
      <c r="R2368">
        <v>2</v>
      </c>
      <c r="S2368">
        <v>2</v>
      </c>
      <c r="U2368">
        <v>12</v>
      </c>
      <c r="V2368">
        <v>3</v>
      </c>
      <c r="W2368">
        <v>2</v>
      </c>
      <c r="AA2368">
        <v>1</v>
      </c>
      <c r="AB2368">
        <v>1</v>
      </c>
      <c r="AC2368">
        <v>0</v>
      </c>
      <c r="AD2368">
        <v>1</v>
      </c>
      <c r="AE2368">
        <v>2</v>
      </c>
      <c r="AG2368" s="1">
        <f t="shared" si="36"/>
        <v>-7.7619047619047477E-2</v>
      </c>
    </row>
    <row r="2369" spans="1:33">
      <c r="A2369">
        <v>75620</v>
      </c>
      <c r="B2369">
        <v>2</v>
      </c>
      <c r="C2369">
        <v>52</v>
      </c>
      <c r="D2369">
        <v>4</v>
      </c>
      <c r="E2369">
        <v>2</v>
      </c>
      <c r="G2369">
        <v>1</v>
      </c>
      <c r="H2369">
        <v>2</v>
      </c>
      <c r="I2369">
        <v>5</v>
      </c>
      <c r="J2369">
        <v>31</v>
      </c>
      <c r="K2369">
        <v>0.8</v>
      </c>
      <c r="L2369">
        <v>177</v>
      </c>
      <c r="M2369">
        <v>4.58</v>
      </c>
      <c r="N2369">
        <v>31</v>
      </c>
      <c r="O2369" s="1">
        <v>0.8</v>
      </c>
      <c r="P2369" s="2">
        <v>39.872333210562999</v>
      </c>
      <c r="Q2369" s="1">
        <v>1.0289634376919483</v>
      </c>
      <c r="R2369">
        <v>2</v>
      </c>
      <c r="S2369">
        <v>2</v>
      </c>
      <c r="U2369">
        <v>6</v>
      </c>
      <c r="V2369">
        <v>2</v>
      </c>
      <c r="W2369">
        <v>2</v>
      </c>
      <c r="X2369">
        <v>3</v>
      </c>
      <c r="Y2369">
        <v>2</v>
      </c>
      <c r="Z2369">
        <v>2</v>
      </c>
      <c r="AB2369">
        <v>3</v>
      </c>
      <c r="AC2369">
        <v>4</v>
      </c>
      <c r="AD2369">
        <v>1</v>
      </c>
      <c r="AE2369">
        <v>1</v>
      </c>
      <c r="AF2369">
        <v>2</v>
      </c>
      <c r="AG2369" s="1">
        <f t="shared" si="36"/>
        <v>0</v>
      </c>
    </row>
    <row r="2370" spans="1:33">
      <c r="A2370">
        <v>75621</v>
      </c>
      <c r="B2370">
        <v>2</v>
      </c>
      <c r="C2370">
        <v>59</v>
      </c>
      <c r="D2370">
        <v>4</v>
      </c>
      <c r="E2370">
        <v>2</v>
      </c>
      <c r="G2370">
        <v>1</v>
      </c>
      <c r="H2370">
        <v>3</v>
      </c>
      <c r="I2370">
        <v>1</v>
      </c>
      <c r="J2370">
        <v>34</v>
      </c>
      <c r="K2370">
        <v>0.88</v>
      </c>
      <c r="L2370">
        <v>204</v>
      </c>
      <c r="M2370">
        <v>5.28</v>
      </c>
      <c r="N2370">
        <v>39</v>
      </c>
      <c r="O2370" s="1">
        <v>1.0094117647058825</v>
      </c>
      <c r="P2370" s="2">
        <v>38.292792985865226</v>
      </c>
      <c r="Q2370" s="1">
        <v>0.99110758316357062</v>
      </c>
      <c r="R2370">
        <v>1</v>
      </c>
      <c r="S2370">
        <v>2</v>
      </c>
      <c r="U2370">
        <v>15</v>
      </c>
      <c r="V2370">
        <v>3</v>
      </c>
      <c r="W2370">
        <v>1</v>
      </c>
      <c r="X2370">
        <v>3</v>
      </c>
      <c r="Y2370">
        <v>3</v>
      </c>
      <c r="Z2370">
        <v>3</v>
      </c>
      <c r="AB2370">
        <v>2</v>
      </c>
      <c r="AC2370">
        <v>0</v>
      </c>
      <c r="AD2370">
        <v>1</v>
      </c>
      <c r="AE2370">
        <v>1</v>
      </c>
      <c r="AF2370">
        <v>2</v>
      </c>
      <c r="AG2370" s="1">
        <f t="shared" si="36"/>
        <v>0.12941176470588245</v>
      </c>
    </row>
    <row r="2371" spans="1:33">
      <c r="A2371">
        <v>75624</v>
      </c>
      <c r="B2371">
        <v>2</v>
      </c>
      <c r="C2371">
        <v>21</v>
      </c>
      <c r="D2371">
        <v>2</v>
      </c>
      <c r="E2371">
        <v>2</v>
      </c>
      <c r="G2371">
        <v>2</v>
      </c>
      <c r="H2371">
        <v>2</v>
      </c>
      <c r="I2371">
        <v>5</v>
      </c>
      <c r="J2371">
        <v>35</v>
      </c>
      <c r="K2371">
        <v>0.91</v>
      </c>
      <c r="L2371">
        <v>147</v>
      </c>
      <c r="M2371">
        <v>3.8</v>
      </c>
      <c r="N2371">
        <v>45</v>
      </c>
      <c r="O2371" s="1">
        <v>1.1700000000000002</v>
      </c>
      <c r="P2371" s="2">
        <v>31.387693704688516</v>
      </c>
      <c r="Q2371" s="1">
        <v>0.8160800363219014</v>
      </c>
      <c r="R2371">
        <v>2</v>
      </c>
      <c r="U2371">
        <v>8</v>
      </c>
      <c r="V2371">
        <v>5</v>
      </c>
      <c r="W2371">
        <v>0</v>
      </c>
      <c r="AB2371">
        <v>0</v>
      </c>
      <c r="AC2371">
        <v>0</v>
      </c>
      <c r="AD2371">
        <v>1</v>
      </c>
      <c r="AE2371">
        <v>2</v>
      </c>
      <c r="AG2371" s="1">
        <f t="shared" ref="AG2371:AG2434" si="37">O:O-K:K</f>
        <v>0.26000000000000012</v>
      </c>
    </row>
    <row r="2372" spans="1:33">
      <c r="A2372">
        <v>75625</v>
      </c>
      <c r="B2372">
        <v>2</v>
      </c>
      <c r="C2372">
        <v>60</v>
      </c>
      <c r="D2372">
        <v>4</v>
      </c>
      <c r="E2372">
        <v>2</v>
      </c>
      <c r="G2372">
        <v>1</v>
      </c>
      <c r="H2372">
        <v>2</v>
      </c>
      <c r="I2372">
        <v>5</v>
      </c>
      <c r="J2372">
        <v>44</v>
      </c>
      <c r="K2372">
        <v>1.1399999999999999</v>
      </c>
      <c r="L2372">
        <v>156</v>
      </c>
      <c r="M2372">
        <v>4.03</v>
      </c>
      <c r="N2372">
        <v>45</v>
      </c>
      <c r="O2372" s="1">
        <v>1.1659090909090908</v>
      </c>
      <c r="P2372" s="2">
        <v>28.41012194068918</v>
      </c>
      <c r="Q2372" s="1">
        <v>0.73608043209967411</v>
      </c>
      <c r="R2372">
        <v>2</v>
      </c>
      <c r="S2372">
        <v>2</v>
      </c>
      <c r="U2372">
        <v>3</v>
      </c>
      <c r="V2372">
        <v>4</v>
      </c>
      <c r="W2372">
        <v>1</v>
      </c>
      <c r="X2372">
        <v>3</v>
      </c>
      <c r="Y2372">
        <v>1</v>
      </c>
      <c r="Z2372">
        <v>1</v>
      </c>
      <c r="AB2372">
        <v>0</v>
      </c>
      <c r="AC2372">
        <v>0</v>
      </c>
      <c r="AD2372">
        <v>1</v>
      </c>
      <c r="AE2372">
        <v>1</v>
      </c>
      <c r="AF2372">
        <v>2</v>
      </c>
      <c r="AG2372" s="1">
        <f t="shared" si="37"/>
        <v>2.5909090909090882E-2</v>
      </c>
    </row>
    <row r="2373" spans="1:33">
      <c r="A2373">
        <v>75628</v>
      </c>
      <c r="B2373">
        <v>2</v>
      </c>
      <c r="C2373">
        <v>70</v>
      </c>
      <c r="D2373">
        <v>3</v>
      </c>
      <c r="E2373">
        <v>2</v>
      </c>
      <c r="G2373">
        <v>1</v>
      </c>
      <c r="H2373">
        <v>4</v>
      </c>
      <c r="I2373">
        <v>1</v>
      </c>
      <c r="J2373">
        <v>52</v>
      </c>
      <c r="K2373">
        <v>1.34</v>
      </c>
      <c r="L2373">
        <v>241</v>
      </c>
      <c r="M2373">
        <v>6.23</v>
      </c>
      <c r="N2373">
        <v>60</v>
      </c>
      <c r="O2373" s="1">
        <v>1.5461538461538462</v>
      </c>
      <c r="P2373" s="2">
        <v>53.526956170528557</v>
      </c>
      <c r="Q2373" s="1">
        <v>1.3793484859328513</v>
      </c>
      <c r="R2373">
        <v>2</v>
      </c>
      <c r="S2373">
        <v>2</v>
      </c>
      <c r="U2373">
        <v>10</v>
      </c>
      <c r="V2373">
        <v>2</v>
      </c>
      <c r="W2373">
        <v>3</v>
      </c>
      <c r="X2373">
        <v>3</v>
      </c>
      <c r="Y2373">
        <v>3</v>
      </c>
      <c r="Z2373">
        <v>3</v>
      </c>
      <c r="AA2373">
        <v>4</v>
      </c>
      <c r="AB2373">
        <v>0</v>
      </c>
      <c r="AC2373">
        <v>0</v>
      </c>
      <c r="AD2373">
        <v>1</v>
      </c>
      <c r="AE2373">
        <v>1</v>
      </c>
      <c r="AF2373">
        <v>2</v>
      </c>
      <c r="AG2373" s="1">
        <f t="shared" si="37"/>
        <v>0.20615384615384613</v>
      </c>
    </row>
    <row r="2374" spans="1:33">
      <c r="A2374">
        <v>75630</v>
      </c>
      <c r="B2374">
        <v>2</v>
      </c>
      <c r="C2374">
        <v>59</v>
      </c>
      <c r="D2374">
        <v>1</v>
      </c>
      <c r="E2374">
        <v>2</v>
      </c>
      <c r="G2374">
        <v>1</v>
      </c>
      <c r="H2374">
        <v>3</v>
      </c>
      <c r="I2374">
        <v>1</v>
      </c>
      <c r="J2374">
        <v>47</v>
      </c>
      <c r="K2374">
        <v>1.22</v>
      </c>
      <c r="L2374">
        <v>176</v>
      </c>
      <c r="M2374">
        <v>4.55</v>
      </c>
      <c r="N2374">
        <v>53</v>
      </c>
      <c r="O2374" s="1">
        <v>1.3757446808510638</v>
      </c>
      <c r="P2374" s="2">
        <v>47.593308674618072</v>
      </c>
      <c r="Q2374" s="1">
        <v>1.2354007783624266</v>
      </c>
      <c r="R2374">
        <v>1</v>
      </c>
      <c r="S2374">
        <v>2</v>
      </c>
      <c r="U2374">
        <v>6</v>
      </c>
      <c r="V2374">
        <v>3</v>
      </c>
      <c r="W2374">
        <v>0</v>
      </c>
      <c r="X2374">
        <v>3</v>
      </c>
      <c r="Y2374">
        <v>2</v>
      </c>
      <c r="Z2374">
        <v>1</v>
      </c>
      <c r="AA2374">
        <v>0</v>
      </c>
      <c r="AB2374">
        <v>0</v>
      </c>
      <c r="AC2374">
        <v>0</v>
      </c>
      <c r="AD2374">
        <v>2</v>
      </c>
      <c r="AE2374">
        <v>1</v>
      </c>
      <c r="AF2374">
        <v>2</v>
      </c>
      <c r="AG2374" s="1">
        <f t="shared" si="37"/>
        <v>0.15574468085106385</v>
      </c>
    </row>
    <row r="2375" spans="1:33">
      <c r="A2375">
        <v>75631</v>
      </c>
      <c r="B2375">
        <v>2</v>
      </c>
      <c r="C2375">
        <v>72</v>
      </c>
      <c r="D2375">
        <v>4</v>
      </c>
      <c r="E2375">
        <v>2</v>
      </c>
      <c r="G2375">
        <v>1</v>
      </c>
      <c r="H2375">
        <v>3</v>
      </c>
      <c r="I2375">
        <v>1</v>
      </c>
      <c r="J2375">
        <v>60</v>
      </c>
      <c r="K2375">
        <v>1.55</v>
      </c>
      <c r="L2375">
        <v>280</v>
      </c>
      <c r="M2375">
        <v>7.24</v>
      </c>
      <c r="N2375">
        <v>62</v>
      </c>
      <c r="O2375" s="1">
        <v>1.6016666666666668</v>
      </c>
      <c r="P2375" s="2">
        <v>52.083588446563141</v>
      </c>
      <c r="Q2375" s="1">
        <v>1.3454927015362146</v>
      </c>
      <c r="R2375">
        <v>1</v>
      </c>
      <c r="S2375">
        <v>1</v>
      </c>
      <c r="T2375">
        <v>2</v>
      </c>
      <c r="U2375">
        <v>8</v>
      </c>
      <c r="V2375">
        <v>3</v>
      </c>
      <c r="W2375">
        <v>1</v>
      </c>
      <c r="X2375">
        <v>3</v>
      </c>
      <c r="Y2375">
        <v>2</v>
      </c>
      <c r="Z2375">
        <v>2</v>
      </c>
      <c r="AA2375">
        <v>2</v>
      </c>
      <c r="AB2375">
        <v>4</v>
      </c>
      <c r="AC2375">
        <v>0</v>
      </c>
      <c r="AD2375">
        <v>1</v>
      </c>
      <c r="AE2375">
        <v>1</v>
      </c>
      <c r="AF2375">
        <v>2</v>
      </c>
      <c r="AG2375" s="1">
        <f t="shared" si="37"/>
        <v>5.166666666666675E-2</v>
      </c>
    </row>
    <row r="2376" spans="1:33">
      <c r="A2376">
        <v>75635</v>
      </c>
      <c r="B2376">
        <v>2</v>
      </c>
      <c r="C2376">
        <v>60</v>
      </c>
      <c r="D2376">
        <v>4</v>
      </c>
      <c r="E2376">
        <v>2</v>
      </c>
      <c r="G2376">
        <v>1</v>
      </c>
      <c r="H2376">
        <v>4</v>
      </c>
      <c r="I2376">
        <v>1</v>
      </c>
      <c r="J2376">
        <v>68</v>
      </c>
      <c r="K2376">
        <v>1.76</v>
      </c>
      <c r="L2376">
        <v>181</v>
      </c>
      <c r="M2376">
        <v>4.68</v>
      </c>
      <c r="N2376">
        <v>74</v>
      </c>
      <c r="O2376" s="1">
        <v>1.915294117647059</v>
      </c>
      <c r="P2376" s="2">
        <v>56.672386284664093</v>
      </c>
      <c r="Q2376" s="1">
        <v>1.4668147038383648</v>
      </c>
      <c r="R2376">
        <v>1</v>
      </c>
      <c r="S2376">
        <v>2</v>
      </c>
      <c r="U2376">
        <v>5</v>
      </c>
      <c r="V2376">
        <v>4</v>
      </c>
      <c r="W2376">
        <v>1</v>
      </c>
      <c r="X2376">
        <v>3</v>
      </c>
      <c r="Y2376">
        <v>3</v>
      </c>
      <c r="Z2376">
        <v>2</v>
      </c>
      <c r="AB2376">
        <v>2</v>
      </c>
      <c r="AC2376">
        <v>8</v>
      </c>
      <c r="AD2376">
        <v>1</v>
      </c>
      <c r="AE2376">
        <v>1</v>
      </c>
      <c r="AF2376">
        <v>2</v>
      </c>
      <c r="AG2376" s="1">
        <f t="shared" si="37"/>
        <v>0.15529411764705903</v>
      </c>
    </row>
    <row r="2377" spans="1:33">
      <c r="A2377">
        <v>75636</v>
      </c>
      <c r="B2377">
        <v>2</v>
      </c>
      <c r="C2377">
        <v>35</v>
      </c>
      <c r="D2377">
        <v>3</v>
      </c>
      <c r="E2377">
        <v>2</v>
      </c>
      <c r="G2377">
        <v>1</v>
      </c>
      <c r="H2377">
        <v>4</v>
      </c>
      <c r="I2377">
        <v>1</v>
      </c>
      <c r="J2377">
        <v>52</v>
      </c>
      <c r="K2377">
        <v>1.34</v>
      </c>
      <c r="L2377">
        <v>180</v>
      </c>
      <c r="M2377">
        <v>4.6500000000000004</v>
      </c>
      <c r="N2377">
        <v>47</v>
      </c>
      <c r="O2377" s="1">
        <v>1.2111538461538462</v>
      </c>
      <c r="P2377" s="2">
        <v>51.329763778303608</v>
      </c>
      <c r="Q2377" s="1">
        <v>1.3227285281332084</v>
      </c>
      <c r="R2377">
        <v>2</v>
      </c>
      <c r="U2377">
        <v>6</v>
      </c>
      <c r="V2377">
        <v>5</v>
      </c>
      <c r="W2377">
        <v>2</v>
      </c>
      <c r="X2377">
        <v>2</v>
      </c>
      <c r="Y2377">
        <v>2</v>
      </c>
      <c r="Z2377">
        <v>2</v>
      </c>
      <c r="AA2377">
        <v>10</v>
      </c>
      <c r="AB2377">
        <v>10</v>
      </c>
      <c r="AC2377">
        <v>10</v>
      </c>
      <c r="AD2377">
        <v>1</v>
      </c>
      <c r="AE2377">
        <v>1</v>
      </c>
      <c r="AF2377">
        <v>2</v>
      </c>
      <c r="AG2377" s="1">
        <f t="shared" si="37"/>
        <v>-0.12884615384615383</v>
      </c>
    </row>
    <row r="2378" spans="1:33">
      <c r="A2378">
        <v>75637</v>
      </c>
      <c r="B2378">
        <v>2</v>
      </c>
      <c r="C2378">
        <v>70</v>
      </c>
      <c r="D2378">
        <v>3</v>
      </c>
      <c r="E2378">
        <v>2</v>
      </c>
      <c r="G2378">
        <v>1</v>
      </c>
      <c r="H2378">
        <v>5</v>
      </c>
      <c r="I2378">
        <v>2</v>
      </c>
      <c r="J2378">
        <v>70</v>
      </c>
      <c r="K2378">
        <v>1.81</v>
      </c>
      <c r="L2378">
        <v>140</v>
      </c>
      <c r="M2378">
        <v>3.62</v>
      </c>
      <c r="N2378">
        <v>67</v>
      </c>
      <c r="O2378" s="1">
        <v>1.7324285714285717</v>
      </c>
      <c r="P2378" s="2">
        <v>76.432694940157731</v>
      </c>
      <c r="Q2378" s="1">
        <v>1.9763311120240785</v>
      </c>
      <c r="R2378">
        <v>2</v>
      </c>
      <c r="S2378">
        <v>2</v>
      </c>
      <c r="U2378">
        <v>15</v>
      </c>
      <c r="V2378">
        <v>2</v>
      </c>
      <c r="W2378">
        <v>2</v>
      </c>
      <c r="X2378">
        <v>3</v>
      </c>
      <c r="Y2378">
        <v>3</v>
      </c>
      <c r="Z2378">
        <v>3</v>
      </c>
      <c r="AA2378">
        <v>0</v>
      </c>
      <c r="AB2378">
        <v>0</v>
      </c>
      <c r="AC2378">
        <v>0</v>
      </c>
      <c r="AD2378">
        <v>2</v>
      </c>
      <c r="AE2378">
        <v>1</v>
      </c>
      <c r="AF2378">
        <v>2</v>
      </c>
      <c r="AG2378" s="1">
        <f t="shared" si="37"/>
        <v>-7.7571428571428402E-2</v>
      </c>
    </row>
    <row r="2379" spans="1:33">
      <c r="A2379">
        <v>75640</v>
      </c>
      <c r="B2379">
        <v>2</v>
      </c>
      <c r="C2379">
        <v>22</v>
      </c>
      <c r="D2379">
        <v>3</v>
      </c>
      <c r="E2379">
        <v>2</v>
      </c>
      <c r="G2379">
        <v>1</v>
      </c>
      <c r="H2379">
        <v>3</v>
      </c>
      <c r="I2379">
        <v>1</v>
      </c>
      <c r="J2379">
        <v>55</v>
      </c>
      <c r="K2379">
        <v>1.42</v>
      </c>
      <c r="L2379">
        <v>193</v>
      </c>
      <c r="M2379">
        <v>4.99</v>
      </c>
      <c r="N2379">
        <v>61</v>
      </c>
      <c r="O2379" s="1">
        <v>1.5749090909090908</v>
      </c>
      <c r="P2379" s="2">
        <v>49.488559330024941</v>
      </c>
      <c r="Q2379" s="1">
        <v>1.277704622702462</v>
      </c>
      <c r="R2379">
        <v>2</v>
      </c>
      <c r="U2379">
        <v>5</v>
      </c>
      <c r="V2379">
        <v>3</v>
      </c>
      <c r="W2379">
        <v>0</v>
      </c>
      <c r="X2379">
        <v>3</v>
      </c>
      <c r="Y2379">
        <v>2</v>
      </c>
      <c r="Z2379">
        <v>2</v>
      </c>
      <c r="AB2379">
        <v>0</v>
      </c>
      <c r="AC2379">
        <v>0</v>
      </c>
      <c r="AD2379">
        <v>2</v>
      </c>
      <c r="AE2379">
        <v>1</v>
      </c>
      <c r="AF2379">
        <v>2</v>
      </c>
      <c r="AG2379" s="1">
        <f t="shared" si="37"/>
        <v>0.15490909090909089</v>
      </c>
    </row>
    <row r="2380" spans="1:33">
      <c r="A2380">
        <v>75641</v>
      </c>
      <c r="B2380">
        <v>2</v>
      </c>
      <c r="C2380">
        <v>49</v>
      </c>
      <c r="D2380">
        <v>3</v>
      </c>
      <c r="E2380">
        <v>2</v>
      </c>
      <c r="G2380">
        <v>1</v>
      </c>
      <c r="H2380">
        <v>5</v>
      </c>
      <c r="I2380">
        <v>1</v>
      </c>
      <c r="J2380">
        <v>83</v>
      </c>
      <c r="K2380">
        <v>2.15</v>
      </c>
      <c r="L2380">
        <v>201</v>
      </c>
      <c r="M2380">
        <v>5.2</v>
      </c>
      <c r="N2380">
        <v>89</v>
      </c>
      <c r="O2380" s="1">
        <v>2.3054216867469877</v>
      </c>
      <c r="P2380" s="2">
        <v>87.137653377822801</v>
      </c>
      <c r="Q2380" s="1">
        <v>2.2571801778592655</v>
      </c>
      <c r="R2380">
        <v>2</v>
      </c>
      <c r="S2380">
        <v>2</v>
      </c>
      <c r="U2380">
        <v>15</v>
      </c>
      <c r="V2380">
        <v>3</v>
      </c>
      <c r="W2380">
        <v>3</v>
      </c>
      <c r="X2380">
        <v>3</v>
      </c>
      <c r="Y2380">
        <v>3</v>
      </c>
      <c r="Z2380">
        <v>2</v>
      </c>
      <c r="AA2380">
        <v>1</v>
      </c>
      <c r="AB2380">
        <v>0</v>
      </c>
      <c r="AC2380">
        <v>0</v>
      </c>
      <c r="AD2380">
        <v>1</v>
      </c>
      <c r="AE2380">
        <v>1</v>
      </c>
      <c r="AF2380">
        <v>2</v>
      </c>
      <c r="AG2380" s="1">
        <f t="shared" si="37"/>
        <v>0.15542168674698775</v>
      </c>
    </row>
    <row r="2381" spans="1:33">
      <c r="A2381">
        <v>75643</v>
      </c>
      <c r="B2381">
        <v>2</v>
      </c>
      <c r="C2381">
        <v>43</v>
      </c>
      <c r="D2381">
        <v>2</v>
      </c>
      <c r="E2381">
        <v>2</v>
      </c>
      <c r="G2381">
        <v>2</v>
      </c>
      <c r="H2381">
        <v>4</v>
      </c>
      <c r="I2381">
        <v>1</v>
      </c>
      <c r="J2381">
        <v>31</v>
      </c>
      <c r="K2381">
        <v>0.8</v>
      </c>
      <c r="L2381">
        <v>187</v>
      </c>
      <c r="M2381">
        <v>4.84</v>
      </c>
      <c r="N2381">
        <v>31</v>
      </c>
      <c r="O2381" s="1">
        <v>0.8</v>
      </c>
      <c r="P2381" s="2">
        <v>23.773994727495868</v>
      </c>
      <c r="Q2381" s="1">
        <v>0.61352244458053862</v>
      </c>
      <c r="R2381">
        <v>1</v>
      </c>
      <c r="S2381">
        <v>1</v>
      </c>
      <c r="T2381">
        <v>2</v>
      </c>
      <c r="U2381">
        <v>2</v>
      </c>
      <c r="V2381">
        <v>1</v>
      </c>
      <c r="W2381">
        <v>3</v>
      </c>
      <c r="X2381">
        <v>3</v>
      </c>
      <c r="Y2381">
        <v>3</v>
      </c>
      <c r="Z2381">
        <v>3</v>
      </c>
      <c r="AA2381">
        <v>0</v>
      </c>
      <c r="AB2381">
        <v>0</v>
      </c>
      <c r="AC2381">
        <v>0</v>
      </c>
      <c r="AD2381">
        <v>2</v>
      </c>
      <c r="AE2381">
        <v>2</v>
      </c>
      <c r="AG2381" s="1">
        <f t="shared" si="37"/>
        <v>0</v>
      </c>
    </row>
    <row r="2382" spans="1:33">
      <c r="A2382">
        <v>75654</v>
      </c>
      <c r="B2382">
        <v>2</v>
      </c>
      <c r="C2382">
        <v>49</v>
      </c>
      <c r="D2382">
        <v>4</v>
      </c>
      <c r="E2382">
        <v>2</v>
      </c>
      <c r="G2382">
        <v>1</v>
      </c>
      <c r="H2382">
        <v>2</v>
      </c>
      <c r="I2382">
        <v>2</v>
      </c>
      <c r="J2382">
        <v>49</v>
      </c>
      <c r="K2382">
        <v>1.27</v>
      </c>
      <c r="L2382">
        <v>247</v>
      </c>
      <c r="M2382">
        <v>6.39</v>
      </c>
      <c r="N2382">
        <v>58</v>
      </c>
      <c r="O2382" s="1">
        <v>1.503265306122449</v>
      </c>
      <c r="P2382" s="2">
        <v>49.053296426031267</v>
      </c>
      <c r="Q2382" s="1">
        <v>1.2713813563481573</v>
      </c>
      <c r="R2382">
        <v>2</v>
      </c>
      <c r="S2382">
        <v>1</v>
      </c>
      <c r="T2382">
        <v>1</v>
      </c>
      <c r="U2382">
        <v>4</v>
      </c>
      <c r="V2382">
        <v>4</v>
      </c>
      <c r="W2382">
        <v>2</v>
      </c>
      <c r="X2382">
        <v>3</v>
      </c>
      <c r="Y2382">
        <v>3</v>
      </c>
      <c r="Z2382">
        <v>2</v>
      </c>
      <c r="AA2382">
        <v>2</v>
      </c>
      <c r="AB2382">
        <v>8</v>
      </c>
      <c r="AC2382">
        <v>4</v>
      </c>
      <c r="AD2382">
        <v>1</v>
      </c>
      <c r="AE2382">
        <v>2</v>
      </c>
      <c r="AG2382" s="1">
        <f t="shared" si="37"/>
        <v>0.233265306122449</v>
      </c>
    </row>
    <row r="2383" spans="1:33">
      <c r="A2383">
        <v>75660</v>
      </c>
      <c r="B2383">
        <v>2</v>
      </c>
      <c r="C2383">
        <v>59</v>
      </c>
      <c r="D2383">
        <v>4</v>
      </c>
      <c r="E2383">
        <v>2</v>
      </c>
      <c r="G2383">
        <v>1</v>
      </c>
      <c r="H2383">
        <v>3</v>
      </c>
      <c r="I2383">
        <v>1</v>
      </c>
      <c r="J2383">
        <v>64</v>
      </c>
      <c r="K2383">
        <v>1.66</v>
      </c>
      <c r="L2383">
        <v>204</v>
      </c>
      <c r="M2383">
        <v>5.28</v>
      </c>
      <c r="N2383">
        <v>68</v>
      </c>
      <c r="O2383" s="1">
        <v>1.7637499999999999</v>
      </c>
      <c r="P2383" s="2">
        <v>73.879829596622656</v>
      </c>
      <c r="Q2383" s="1">
        <v>1.9162580801624001</v>
      </c>
      <c r="R2383">
        <v>2</v>
      </c>
      <c r="S2383">
        <v>1</v>
      </c>
      <c r="T2383">
        <v>2</v>
      </c>
      <c r="U2383">
        <v>9</v>
      </c>
      <c r="V2383">
        <v>3</v>
      </c>
      <c r="W2383">
        <v>1</v>
      </c>
      <c r="X2383">
        <v>2</v>
      </c>
      <c r="Y2383">
        <v>2</v>
      </c>
      <c r="Z2383">
        <v>2</v>
      </c>
      <c r="AA2383">
        <v>2</v>
      </c>
      <c r="AB2383">
        <v>0</v>
      </c>
      <c r="AC2383">
        <v>0</v>
      </c>
      <c r="AD2383">
        <v>1</v>
      </c>
      <c r="AE2383">
        <v>1</v>
      </c>
      <c r="AF2383">
        <v>2</v>
      </c>
      <c r="AG2383" s="1">
        <f t="shared" si="37"/>
        <v>0.10375000000000001</v>
      </c>
    </row>
    <row r="2384" spans="1:33">
      <c r="A2384">
        <v>75662</v>
      </c>
      <c r="B2384">
        <v>2</v>
      </c>
      <c r="C2384">
        <v>44</v>
      </c>
      <c r="D2384">
        <v>2</v>
      </c>
      <c r="E2384">
        <v>2</v>
      </c>
      <c r="G2384">
        <v>1</v>
      </c>
      <c r="H2384">
        <v>5</v>
      </c>
      <c r="I2384">
        <v>1</v>
      </c>
      <c r="J2384">
        <v>79</v>
      </c>
      <c r="K2384">
        <v>2.04</v>
      </c>
      <c r="L2384">
        <v>182</v>
      </c>
      <c r="M2384">
        <v>4.71</v>
      </c>
      <c r="N2384">
        <v>76</v>
      </c>
      <c r="O2384" s="1">
        <v>1.9625316455696202</v>
      </c>
      <c r="P2384" s="2">
        <v>81.123795344930642</v>
      </c>
      <c r="Q2384" s="1">
        <v>2.0948423101728926</v>
      </c>
      <c r="R2384">
        <v>2</v>
      </c>
      <c r="S2384">
        <v>1</v>
      </c>
      <c r="T2384">
        <v>2</v>
      </c>
      <c r="U2384">
        <v>15</v>
      </c>
      <c r="V2384">
        <v>2</v>
      </c>
      <c r="W2384">
        <v>3</v>
      </c>
      <c r="X2384">
        <v>3</v>
      </c>
      <c r="Y2384">
        <v>1</v>
      </c>
      <c r="Z2384">
        <v>2</v>
      </c>
      <c r="AB2384">
        <v>2</v>
      </c>
      <c r="AC2384">
        <v>4</v>
      </c>
      <c r="AD2384">
        <v>1</v>
      </c>
      <c r="AE2384">
        <v>1</v>
      </c>
      <c r="AF2384">
        <v>2</v>
      </c>
      <c r="AG2384" s="1">
        <f t="shared" si="37"/>
        <v>-7.7468354430379804E-2</v>
      </c>
    </row>
    <row r="2385" spans="1:33">
      <c r="A2385">
        <v>75663</v>
      </c>
      <c r="B2385">
        <v>2</v>
      </c>
      <c r="C2385">
        <v>54</v>
      </c>
      <c r="D2385">
        <v>3</v>
      </c>
      <c r="E2385">
        <v>1</v>
      </c>
      <c r="F2385">
        <v>1</v>
      </c>
      <c r="G2385">
        <v>1</v>
      </c>
      <c r="H2385">
        <v>4</v>
      </c>
      <c r="I2385">
        <v>1</v>
      </c>
      <c r="J2385">
        <v>56</v>
      </c>
      <c r="K2385">
        <v>1.45</v>
      </c>
      <c r="L2385">
        <v>257</v>
      </c>
      <c r="M2385">
        <v>6.65</v>
      </c>
      <c r="N2385">
        <v>54</v>
      </c>
      <c r="O2385" s="1">
        <v>1.3982142857142856</v>
      </c>
      <c r="P2385" s="2">
        <v>70.054245901322616</v>
      </c>
      <c r="Q2385" s="1">
        <v>1.8139045813735319</v>
      </c>
      <c r="R2385">
        <v>1</v>
      </c>
      <c r="S2385">
        <v>2</v>
      </c>
      <c r="U2385">
        <v>9</v>
      </c>
      <c r="V2385">
        <v>3</v>
      </c>
      <c r="W2385">
        <v>1</v>
      </c>
      <c r="X2385">
        <v>3</v>
      </c>
      <c r="Y2385">
        <v>3</v>
      </c>
      <c r="Z2385">
        <v>1</v>
      </c>
      <c r="AA2385">
        <v>2</v>
      </c>
      <c r="AB2385">
        <v>0</v>
      </c>
      <c r="AC2385">
        <v>3</v>
      </c>
      <c r="AD2385">
        <v>1</v>
      </c>
      <c r="AE2385">
        <v>1</v>
      </c>
      <c r="AF2385">
        <v>2</v>
      </c>
      <c r="AG2385" s="1">
        <f t="shared" si="37"/>
        <v>-5.1785714285714324E-2</v>
      </c>
    </row>
    <row r="2386" spans="1:33">
      <c r="A2386">
        <v>75664</v>
      </c>
      <c r="B2386">
        <v>2</v>
      </c>
      <c r="C2386">
        <v>31</v>
      </c>
      <c r="D2386">
        <v>4</v>
      </c>
      <c r="E2386">
        <v>2</v>
      </c>
      <c r="G2386">
        <v>1</v>
      </c>
      <c r="H2386">
        <v>3</v>
      </c>
      <c r="I2386">
        <v>5</v>
      </c>
      <c r="J2386">
        <v>38</v>
      </c>
      <c r="K2386">
        <v>0.98</v>
      </c>
      <c r="L2386">
        <v>230</v>
      </c>
      <c r="M2386">
        <v>5.95</v>
      </c>
      <c r="N2386">
        <v>41</v>
      </c>
      <c r="O2386" s="1">
        <v>1.0573684210526315</v>
      </c>
      <c r="P2386" s="2">
        <v>31.239733330896225</v>
      </c>
      <c r="Q2386" s="1">
        <v>0.8056562806389026</v>
      </c>
      <c r="R2386">
        <v>1</v>
      </c>
      <c r="U2386">
        <v>2</v>
      </c>
      <c r="V2386">
        <v>4</v>
      </c>
      <c r="W2386">
        <v>3</v>
      </c>
      <c r="X2386">
        <v>3</v>
      </c>
      <c r="Y2386">
        <v>3</v>
      </c>
      <c r="Z2386">
        <v>2</v>
      </c>
      <c r="AA2386">
        <v>3</v>
      </c>
      <c r="AB2386">
        <v>5</v>
      </c>
      <c r="AC2386">
        <v>4</v>
      </c>
      <c r="AD2386">
        <v>1</v>
      </c>
      <c r="AE2386">
        <v>1</v>
      </c>
      <c r="AF2386">
        <v>1</v>
      </c>
      <c r="AG2386" s="1">
        <f t="shared" si="37"/>
        <v>7.7368421052631531E-2</v>
      </c>
    </row>
    <row r="2387" spans="1:33">
      <c r="A2387">
        <v>75667</v>
      </c>
      <c r="B2387">
        <v>2</v>
      </c>
      <c r="C2387">
        <v>46</v>
      </c>
      <c r="D2387">
        <v>3</v>
      </c>
      <c r="E2387">
        <v>2</v>
      </c>
      <c r="G2387">
        <v>1</v>
      </c>
      <c r="H2387">
        <v>3</v>
      </c>
      <c r="I2387">
        <v>3</v>
      </c>
      <c r="J2387">
        <v>39</v>
      </c>
      <c r="K2387">
        <v>1.01</v>
      </c>
      <c r="L2387">
        <v>248</v>
      </c>
      <c r="M2387">
        <v>6.41</v>
      </c>
      <c r="N2387">
        <v>48</v>
      </c>
      <c r="O2387" s="1">
        <v>1.2430769230769232</v>
      </c>
      <c r="P2387" s="2">
        <v>37.322964368812151</v>
      </c>
      <c r="Q2387" s="1">
        <v>0.96656907724359675</v>
      </c>
      <c r="R2387">
        <v>2</v>
      </c>
      <c r="S2387">
        <v>1</v>
      </c>
      <c r="T2387">
        <v>1</v>
      </c>
      <c r="U2387">
        <v>12</v>
      </c>
      <c r="V2387">
        <v>4</v>
      </c>
      <c r="W2387">
        <v>2</v>
      </c>
      <c r="AA2387">
        <v>0</v>
      </c>
      <c r="AB2387">
        <v>0</v>
      </c>
      <c r="AC2387">
        <v>4</v>
      </c>
      <c r="AD2387">
        <v>2</v>
      </c>
      <c r="AE2387">
        <v>1</v>
      </c>
      <c r="AF2387">
        <v>2</v>
      </c>
      <c r="AG2387" s="1">
        <f t="shared" si="37"/>
        <v>0.23307692307692318</v>
      </c>
    </row>
    <row r="2388" spans="1:33">
      <c r="A2388">
        <v>75670</v>
      </c>
      <c r="B2388">
        <v>2</v>
      </c>
      <c r="C2388">
        <v>27</v>
      </c>
      <c r="D2388">
        <v>1</v>
      </c>
      <c r="E2388">
        <v>2</v>
      </c>
      <c r="G2388">
        <v>2</v>
      </c>
      <c r="H2388">
        <v>5</v>
      </c>
      <c r="I2388">
        <v>1</v>
      </c>
      <c r="J2388">
        <v>34</v>
      </c>
      <c r="K2388">
        <v>0.88</v>
      </c>
      <c r="L2388">
        <v>165</v>
      </c>
      <c r="M2388">
        <v>4.2699999999999996</v>
      </c>
      <c r="N2388">
        <v>37</v>
      </c>
      <c r="O2388" s="1">
        <v>0.95764705882352952</v>
      </c>
      <c r="P2388" s="2">
        <v>28.150627520482914</v>
      </c>
      <c r="Q2388" s="1">
        <v>0.72860447700073416</v>
      </c>
      <c r="R2388">
        <v>1</v>
      </c>
      <c r="U2388">
        <v>8</v>
      </c>
      <c r="V2388">
        <v>5</v>
      </c>
      <c r="W2388">
        <v>1</v>
      </c>
      <c r="X2388">
        <v>3</v>
      </c>
      <c r="Y2388">
        <v>2</v>
      </c>
      <c r="Z2388">
        <v>1</v>
      </c>
      <c r="AA2388">
        <v>2</v>
      </c>
      <c r="AB2388">
        <v>0</v>
      </c>
      <c r="AC2388">
        <v>8</v>
      </c>
      <c r="AD2388">
        <v>1</v>
      </c>
      <c r="AE2388">
        <v>1</v>
      </c>
      <c r="AF2388">
        <v>2</v>
      </c>
      <c r="AG2388" s="1">
        <f t="shared" si="37"/>
        <v>7.7647058823529513E-2</v>
      </c>
    </row>
    <row r="2389" spans="1:33">
      <c r="A2389">
        <v>75679</v>
      </c>
      <c r="B2389">
        <v>2</v>
      </c>
      <c r="C2389">
        <v>41</v>
      </c>
      <c r="D2389">
        <v>3</v>
      </c>
      <c r="E2389">
        <v>2</v>
      </c>
      <c r="G2389">
        <v>1</v>
      </c>
      <c r="H2389">
        <v>3</v>
      </c>
      <c r="I2389">
        <v>1</v>
      </c>
      <c r="J2389">
        <v>49</v>
      </c>
      <c r="K2389">
        <v>1.27</v>
      </c>
      <c r="L2389">
        <v>260</v>
      </c>
      <c r="M2389">
        <v>6.72</v>
      </c>
      <c r="N2389">
        <v>43</v>
      </c>
      <c r="O2389" s="1">
        <v>1.1144897959183673</v>
      </c>
      <c r="P2389" s="2">
        <v>55.180301193242563</v>
      </c>
      <c r="Q2389" s="1">
        <v>1.430183316641185</v>
      </c>
      <c r="R2389">
        <v>2</v>
      </c>
      <c r="S2389">
        <v>2</v>
      </c>
      <c r="U2389">
        <v>5</v>
      </c>
      <c r="V2389">
        <v>5</v>
      </c>
      <c r="W2389">
        <v>3</v>
      </c>
      <c r="X2389">
        <v>3</v>
      </c>
      <c r="Y2389">
        <v>3</v>
      </c>
      <c r="Z2389">
        <v>3</v>
      </c>
      <c r="AA2389">
        <v>1</v>
      </c>
      <c r="AB2389">
        <v>0</v>
      </c>
      <c r="AC2389">
        <v>0</v>
      </c>
      <c r="AD2389">
        <v>1</v>
      </c>
      <c r="AE2389">
        <v>2</v>
      </c>
      <c r="AG2389" s="1">
        <f t="shared" si="37"/>
        <v>-0.15551020408163274</v>
      </c>
    </row>
    <row r="2390" spans="1:33">
      <c r="A2390">
        <v>75684</v>
      </c>
      <c r="B2390">
        <v>2</v>
      </c>
      <c r="C2390">
        <v>33</v>
      </c>
      <c r="D2390">
        <v>3</v>
      </c>
      <c r="E2390">
        <v>2</v>
      </c>
      <c r="G2390">
        <v>1</v>
      </c>
      <c r="H2390">
        <v>4</v>
      </c>
      <c r="I2390">
        <v>1</v>
      </c>
      <c r="J2390">
        <v>56</v>
      </c>
      <c r="K2390">
        <v>1.45</v>
      </c>
      <c r="L2390">
        <v>116</v>
      </c>
      <c r="M2390">
        <v>3</v>
      </c>
      <c r="N2390">
        <v>55</v>
      </c>
      <c r="O2390" s="1">
        <v>1.4241071428571428</v>
      </c>
      <c r="P2390" s="2">
        <v>63.67918649934397</v>
      </c>
      <c r="Q2390" s="1">
        <v>1.6488360790008707</v>
      </c>
      <c r="R2390">
        <v>2</v>
      </c>
      <c r="U2390">
        <v>9</v>
      </c>
      <c r="V2390">
        <v>3</v>
      </c>
      <c r="W2390">
        <v>2</v>
      </c>
      <c r="X2390">
        <v>3</v>
      </c>
      <c r="Y2390">
        <v>3</v>
      </c>
      <c r="Z2390">
        <v>1</v>
      </c>
      <c r="AA2390">
        <v>0</v>
      </c>
      <c r="AB2390">
        <v>1</v>
      </c>
      <c r="AC2390">
        <v>6</v>
      </c>
      <c r="AD2390">
        <v>1</v>
      </c>
      <c r="AE2390">
        <v>1</v>
      </c>
      <c r="AF2390">
        <v>2</v>
      </c>
      <c r="AG2390" s="1">
        <f t="shared" si="37"/>
        <v>-2.5892857142857162E-2</v>
      </c>
    </row>
    <row r="2391" spans="1:33">
      <c r="A2391">
        <v>75685</v>
      </c>
      <c r="B2391">
        <v>2</v>
      </c>
      <c r="C2391">
        <v>62</v>
      </c>
      <c r="D2391">
        <v>4</v>
      </c>
      <c r="E2391">
        <v>2</v>
      </c>
      <c r="G2391">
        <v>1</v>
      </c>
      <c r="H2391">
        <v>4</v>
      </c>
      <c r="I2391">
        <v>1</v>
      </c>
      <c r="J2391">
        <v>40</v>
      </c>
      <c r="K2391">
        <v>1.03</v>
      </c>
      <c r="L2391">
        <v>168</v>
      </c>
      <c r="M2391">
        <v>4.34</v>
      </c>
      <c r="N2391">
        <v>40</v>
      </c>
      <c r="O2391" s="1">
        <v>1.03</v>
      </c>
      <c r="P2391" s="2">
        <v>37.313336399899534</v>
      </c>
      <c r="Q2391" s="1">
        <v>0.96081841229741305</v>
      </c>
      <c r="R2391">
        <v>2</v>
      </c>
      <c r="S2391">
        <v>2</v>
      </c>
      <c r="U2391">
        <v>1</v>
      </c>
      <c r="V2391">
        <v>3</v>
      </c>
      <c r="W2391">
        <v>1</v>
      </c>
      <c r="AA2391">
        <v>0</v>
      </c>
      <c r="AB2391">
        <v>0</v>
      </c>
      <c r="AC2391">
        <v>0</v>
      </c>
      <c r="AD2391">
        <v>1</v>
      </c>
      <c r="AE2391">
        <v>2</v>
      </c>
      <c r="AG2391" s="1">
        <f t="shared" si="37"/>
        <v>0</v>
      </c>
    </row>
    <row r="2392" spans="1:33">
      <c r="A2392">
        <v>75688</v>
      </c>
      <c r="B2392">
        <v>2</v>
      </c>
      <c r="C2392">
        <v>57</v>
      </c>
      <c r="D2392">
        <v>2</v>
      </c>
      <c r="E2392">
        <v>2</v>
      </c>
      <c r="G2392">
        <v>2</v>
      </c>
      <c r="H2392">
        <v>2</v>
      </c>
      <c r="I2392">
        <v>3</v>
      </c>
      <c r="J2392">
        <v>49</v>
      </c>
      <c r="K2392">
        <v>1.27</v>
      </c>
      <c r="L2392">
        <v>191</v>
      </c>
      <c r="M2392">
        <v>4.9400000000000004</v>
      </c>
      <c r="N2392">
        <v>53</v>
      </c>
      <c r="O2392" s="1">
        <v>1.3736734693877553</v>
      </c>
      <c r="P2392" s="2">
        <v>42.139645272638241</v>
      </c>
      <c r="Q2392" s="1">
        <v>1.09219080604593</v>
      </c>
      <c r="R2392">
        <v>1</v>
      </c>
      <c r="S2392">
        <v>2</v>
      </c>
      <c r="U2392">
        <v>2</v>
      </c>
      <c r="V2392">
        <v>5</v>
      </c>
      <c r="W2392">
        <v>2</v>
      </c>
      <c r="AA2392">
        <v>2</v>
      </c>
      <c r="AB2392">
        <v>0</v>
      </c>
      <c r="AC2392">
        <v>0</v>
      </c>
      <c r="AD2392">
        <v>1</v>
      </c>
      <c r="AE2392">
        <v>2</v>
      </c>
      <c r="AG2392" s="1">
        <f t="shared" si="37"/>
        <v>0.10367346938775523</v>
      </c>
    </row>
    <row r="2393" spans="1:33">
      <c r="A2393">
        <v>75691</v>
      </c>
      <c r="B2393">
        <v>2</v>
      </c>
      <c r="C2393">
        <v>70</v>
      </c>
      <c r="D2393">
        <v>4</v>
      </c>
      <c r="E2393">
        <v>2</v>
      </c>
      <c r="G2393">
        <v>1</v>
      </c>
      <c r="H2393">
        <v>4</v>
      </c>
      <c r="I2393">
        <v>3</v>
      </c>
      <c r="J2393">
        <v>38</v>
      </c>
      <c r="K2393">
        <v>0.98</v>
      </c>
      <c r="L2393">
        <v>271</v>
      </c>
      <c r="M2393">
        <v>7.01</v>
      </c>
      <c r="N2393">
        <v>41</v>
      </c>
      <c r="O2393" s="1">
        <v>1.0573684210526315</v>
      </c>
      <c r="P2393" s="2">
        <v>31.378609193242649</v>
      </c>
      <c r="Q2393" s="1">
        <v>0.80923781603625777</v>
      </c>
      <c r="R2393">
        <v>1</v>
      </c>
      <c r="S2393">
        <v>2</v>
      </c>
      <c r="U2393">
        <v>4</v>
      </c>
      <c r="V2393">
        <v>3</v>
      </c>
      <c r="W2393">
        <v>0</v>
      </c>
      <c r="AB2393">
        <v>3</v>
      </c>
      <c r="AC2393">
        <v>1</v>
      </c>
      <c r="AD2393">
        <v>2</v>
      </c>
      <c r="AE2393">
        <v>1</v>
      </c>
      <c r="AF2393">
        <v>2</v>
      </c>
      <c r="AG2393" s="1">
        <f t="shared" si="37"/>
        <v>7.7368421052631531E-2</v>
      </c>
    </row>
    <row r="2394" spans="1:33">
      <c r="A2394">
        <v>75695</v>
      </c>
      <c r="B2394">
        <v>2</v>
      </c>
      <c r="C2394">
        <v>74</v>
      </c>
      <c r="D2394">
        <v>1</v>
      </c>
      <c r="E2394">
        <v>2</v>
      </c>
      <c r="G2394">
        <v>2</v>
      </c>
      <c r="H2394">
        <v>1</v>
      </c>
      <c r="I2394">
        <v>2</v>
      </c>
      <c r="J2394">
        <v>66</v>
      </c>
      <c r="K2394">
        <v>1.71</v>
      </c>
      <c r="L2394">
        <v>206</v>
      </c>
      <c r="M2394">
        <v>5.33</v>
      </c>
      <c r="N2394">
        <v>63</v>
      </c>
      <c r="O2394" s="1">
        <v>1.6322727272727273</v>
      </c>
      <c r="P2394" s="2">
        <v>67.509029718066571</v>
      </c>
      <c r="Q2394" s="1">
        <v>1.7490975881499065</v>
      </c>
      <c r="R2394">
        <v>1</v>
      </c>
      <c r="S2394">
        <v>2</v>
      </c>
      <c r="U2394">
        <v>6</v>
      </c>
      <c r="V2394">
        <v>3</v>
      </c>
      <c r="W2394">
        <v>3</v>
      </c>
      <c r="AA2394">
        <v>1</v>
      </c>
      <c r="AB2394">
        <v>0</v>
      </c>
      <c r="AC2394">
        <v>0</v>
      </c>
      <c r="AD2394">
        <v>2</v>
      </c>
      <c r="AE2394">
        <v>2</v>
      </c>
      <c r="AG2394" s="1">
        <f t="shared" si="37"/>
        <v>-7.7727272727272645E-2</v>
      </c>
    </row>
    <row r="2395" spans="1:33">
      <c r="A2395">
        <v>75696</v>
      </c>
      <c r="B2395">
        <v>2</v>
      </c>
      <c r="C2395">
        <v>80</v>
      </c>
      <c r="D2395">
        <v>3</v>
      </c>
      <c r="E2395">
        <v>2</v>
      </c>
      <c r="G2395">
        <v>2</v>
      </c>
      <c r="H2395">
        <v>4</v>
      </c>
      <c r="I2395">
        <v>2</v>
      </c>
      <c r="J2395">
        <v>50</v>
      </c>
      <c r="K2395">
        <v>1.29</v>
      </c>
      <c r="L2395">
        <v>231</v>
      </c>
      <c r="M2395">
        <v>5.97</v>
      </c>
      <c r="N2395">
        <v>51</v>
      </c>
      <c r="O2395" s="1">
        <v>1.3158000000000001</v>
      </c>
      <c r="P2395" s="2">
        <v>48.373823244426518</v>
      </c>
      <c r="Q2395" s="1">
        <v>1.2480446397062042</v>
      </c>
      <c r="R2395">
        <v>2</v>
      </c>
      <c r="S2395">
        <v>2</v>
      </c>
      <c r="U2395">
        <v>3</v>
      </c>
      <c r="V2395">
        <v>2</v>
      </c>
      <c r="W2395">
        <v>3</v>
      </c>
      <c r="X2395">
        <v>3</v>
      </c>
      <c r="Y2395">
        <v>2</v>
      </c>
      <c r="Z2395">
        <v>2</v>
      </c>
      <c r="AA2395">
        <v>4</v>
      </c>
      <c r="AB2395">
        <v>0</v>
      </c>
      <c r="AC2395">
        <v>0</v>
      </c>
      <c r="AD2395">
        <v>1</v>
      </c>
      <c r="AE2395">
        <v>1</v>
      </c>
      <c r="AF2395">
        <v>2</v>
      </c>
      <c r="AG2395" s="1">
        <f t="shared" si="37"/>
        <v>2.5800000000000045E-2</v>
      </c>
    </row>
    <row r="2396" spans="1:33">
      <c r="A2396">
        <v>75699</v>
      </c>
      <c r="B2396">
        <v>2</v>
      </c>
      <c r="C2396">
        <v>62</v>
      </c>
      <c r="D2396">
        <v>1</v>
      </c>
      <c r="E2396">
        <v>2</v>
      </c>
      <c r="G2396">
        <v>2</v>
      </c>
      <c r="H2396">
        <v>1</v>
      </c>
      <c r="I2396">
        <v>5</v>
      </c>
      <c r="J2396">
        <v>72</v>
      </c>
      <c r="K2396">
        <v>1.86</v>
      </c>
      <c r="L2396">
        <v>211</v>
      </c>
      <c r="M2396">
        <v>5.46</v>
      </c>
      <c r="N2396">
        <v>66</v>
      </c>
      <c r="O2396" s="1">
        <v>1.7050000000000001</v>
      </c>
      <c r="P2396" s="2">
        <v>68.693162997289107</v>
      </c>
      <c r="Q2396" s="1">
        <v>1.7745733774299688</v>
      </c>
      <c r="R2396">
        <v>1</v>
      </c>
      <c r="S2396">
        <v>1</v>
      </c>
      <c r="T2396">
        <v>2</v>
      </c>
      <c r="U2396">
        <v>4</v>
      </c>
      <c r="V2396">
        <v>4</v>
      </c>
      <c r="W2396">
        <v>3</v>
      </c>
      <c r="X2396">
        <v>3</v>
      </c>
      <c r="Y2396">
        <v>3</v>
      </c>
      <c r="Z2396">
        <v>3</v>
      </c>
      <c r="AA2396">
        <v>2</v>
      </c>
      <c r="AB2396">
        <v>3</v>
      </c>
      <c r="AC2396">
        <v>0</v>
      </c>
      <c r="AD2396">
        <v>1</v>
      </c>
      <c r="AE2396">
        <v>2</v>
      </c>
      <c r="AG2396" s="1">
        <f t="shared" si="37"/>
        <v>-0.15500000000000003</v>
      </c>
    </row>
    <row r="2397" spans="1:33">
      <c r="A2397">
        <v>75702</v>
      </c>
      <c r="B2397">
        <v>2</v>
      </c>
      <c r="C2397">
        <v>59</v>
      </c>
      <c r="D2397">
        <v>3</v>
      </c>
      <c r="E2397">
        <v>2</v>
      </c>
      <c r="G2397">
        <v>2</v>
      </c>
      <c r="H2397">
        <v>4</v>
      </c>
      <c r="I2397">
        <v>3</v>
      </c>
      <c r="J2397">
        <v>62</v>
      </c>
      <c r="K2397">
        <v>1.6</v>
      </c>
      <c r="L2397">
        <v>200</v>
      </c>
      <c r="M2397">
        <v>5.17</v>
      </c>
      <c r="N2397">
        <v>63</v>
      </c>
      <c r="O2397" s="1">
        <v>1.6258064516129034</v>
      </c>
      <c r="P2397" s="2">
        <v>58.261019597480264</v>
      </c>
      <c r="Q2397" s="1">
        <v>1.5035101831607809</v>
      </c>
      <c r="R2397">
        <v>2</v>
      </c>
      <c r="S2397">
        <v>1</v>
      </c>
      <c r="T2397">
        <v>2</v>
      </c>
      <c r="U2397">
        <v>8</v>
      </c>
      <c r="V2397">
        <v>3</v>
      </c>
      <c r="W2397">
        <v>0</v>
      </c>
      <c r="X2397">
        <v>3</v>
      </c>
      <c r="Y2397">
        <v>2</v>
      </c>
      <c r="Z2397">
        <v>2</v>
      </c>
      <c r="AA2397">
        <v>2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 s="1">
        <f t="shared" si="37"/>
        <v>2.5806451612903292E-2</v>
      </c>
    </row>
    <row r="2398" spans="1:33">
      <c r="A2398">
        <v>75705</v>
      </c>
      <c r="B2398">
        <v>2</v>
      </c>
      <c r="C2398">
        <v>50</v>
      </c>
      <c r="D2398">
        <v>3</v>
      </c>
      <c r="E2398">
        <v>2</v>
      </c>
      <c r="G2398">
        <v>1</v>
      </c>
      <c r="H2398">
        <v>5</v>
      </c>
      <c r="I2398">
        <v>5</v>
      </c>
      <c r="J2398">
        <v>77</v>
      </c>
      <c r="K2398">
        <v>1.99</v>
      </c>
      <c r="L2398">
        <v>154</v>
      </c>
      <c r="M2398">
        <v>3.98</v>
      </c>
      <c r="N2398">
        <v>80</v>
      </c>
      <c r="O2398" s="1">
        <v>2.0675324675324673</v>
      </c>
      <c r="P2398" s="2">
        <v>76.268629345897935</v>
      </c>
      <c r="Q2398" s="1">
        <v>1.971098342835544</v>
      </c>
      <c r="R2398">
        <v>2</v>
      </c>
      <c r="S2398">
        <v>2</v>
      </c>
      <c r="U2398">
        <v>15</v>
      </c>
      <c r="V2398">
        <v>3</v>
      </c>
      <c r="W2398">
        <v>2</v>
      </c>
      <c r="X2398">
        <v>3</v>
      </c>
      <c r="Y2398">
        <v>3</v>
      </c>
      <c r="Z2398">
        <v>3</v>
      </c>
      <c r="AA2398">
        <v>0</v>
      </c>
      <c r="AB2398">
        <v>0</v>
      </c>
      <c r="AC2398">
        <v>0</v>
      </c>
      <c r="AD2398">
        <v>2</v>
      </c>
      <c r="AE2398">
        <v>1</v>
      </c>
      <c r="AF2398">
        <v>2</v>
      </c>
      <c r="AG2398" s="1">
        <f t="shared" si="37"/>
        <v>7.7532467532467342E-2</v>
      </c>
    </row>
    <row r="2399" spans="1:33">
      <c r="A2399">
        <v>75706</v>
      </c>
      <c r="B2399">
        <v>2</v>
      </c>
      <c r="C2399">
        <v>44</v>
      </c>
      <c r="D2399">
        <v>4</v>
      </c>
      <c r="E2399">
        <v>2</v>
      </c>
      <c r="G2399">
        <v>1</v>
      </c>
      <c r="H2399">
        <v>4</v>
      </c>
      <c r="I2399">
        <v>3</v>
      </c>
      <c r="J2399">
        <v>50</v>
      </c>
      <c r="K2399">
        <v>1.29</v>
      </c>
      <c r="L2399">
        <v>175</v>
      </c>
      <c r="M2399">
        <v>4.53</v>
      </c>
      <c r="N2399">
        <v>47</v>
      </c>
      <c r="O2399" s="1">
        <v>1.2126000000000001</v>
      </c>
      <c r="P2399" s="2">
        <v>39.000698235541137</v>
      </c>
      <c r="Q2399" s="1">
        <v>1.0062180144769612</v>
      </c>
      <c r="R2399">
        <v>2</v>
      </c>
      <c r="S2399">
        <v>2</v>
      </c>
      <c r="U2399">
        <v>6</v>
      </c>
      <c r="V2399">
        <v>2</v>
      </c>
      <c r="W2399">
        <v>2</v>
      </c>
      <c r="X2399">
        <v>3</v>
      </c>
      <c r="Y2399">
        <v>3</v>
      </c>
      <c r="Z2399">
        <v>2</v>
      </c>
      <c r="AA2399">
        <v>0</v>
      </c>
      <c r="AB2399">
        <v>21</v>
      </c>
      <c r="AC2399">
        <v>0</v>
      </c>
      <c r="AD2399">
        <v>1</v>
      </c>
      <c r="AE2399">
        <v>2</v>
      </c>
      <c r="AG2399" s="1">
        <f t="shared" si="37"/>
        <v>-7.7399999999999913E-2</v>
      </c>
    </row>
    <row r="2400" spans="1:33">
      <c r="A2400">
        <v>75709</v>
      </c>
      <c r="B2400">
        <v>2</v>
      </c>
      <c r="C2400">
        <v>30</v>
      </c>
      <c r="D2400">
        <v>2</v>
      </c>
      <c r="E2400">
        <v>2</v>
      </c>
      <c r="G2400">
        <v>2</v>
      </c>
      <c r="H2400">
        <v>4</v>
      </c>
      <c r="I2400">
        <v>1</v>
      </c>
      <c r="J2400">
        <v>84</v>
      </c>
      <c r="K2400">
        <v>2.17</v>
      </c>
      <c r="L2400">
        <v>159</v>
      </c>
      <c r="M2400">
        <v>4.1100000000000003</v>
      </c>
      <c r="N2400">
        <v>85</v>
      </c>
      <c r="O2400" s="1">
        <v>2.1958333333333333</v>
      </c>
      <c r="P2400" s="2">
        <v>81.925918404539217</v>
      </c>
      <c r="Q2400" s="1">
        <v>2.1164195587839294</v>
      </c>
      <c r="R2400">
        <v>1</v>
      </c>
      <c r="U2400">
        <v>9</v>
      </c>
      <c r="V2400">
        <v>2</v>
      </c>
      <c r="W2400">
        <v>2</v>
      </c>
      <c r="AA2400">
        <v>0</v>
      </c>
      <c r="AB2400">
        <v>0</v>
      </c>
      <c r="AC2400">
        <v>0</v>
      </c>
      <c r="AD2400">
        <v>1</v>
      </c>
      <c r="AE2400">
        <v>2</v>
      </c>
      <c r="AG2400" s="1">
        <f t="shared" si="37"/>
        <v>2.5833333333333375E-2</v>
      </c>
    </row>
    <row r="2401" spans="1:33">
      <c r="A2401">
        <v>75717</v>
      </c>
      <c r="B2401">
        <v>2</v>
      </c>
      <c r="C2401">
        <v>80</v>
      </c>
      <c r="D2401">
        <v>3</v>
      </c>
      <c r="E2401">
        <v>2</v>
      </c>
      <c r="G2401">
        <v>1</v>
      </c>
      <c r="H2401">
        <v>3</v>
      </c>
      <c r="I2401">
        <v>2</v>
      </c>
      <c r="J2401">
        <v>59</v>
      </c>
      <c r="K2401">
        <v>1.53</v>
      </c>
      <c r="L2401">
        <v>146</v>
      </c>
      <c r="M2401">
        <v>3.78</v>
      </c>
      <c r="N2401">
        <v>63</v>
      </c>
      <c r="O2401" s="1">
        <v>1.633728813559322</v>
      </c>
      <c r="P2401" s="2">
        <v>44.996774889053981</v>
      </c>
      <c r="Q2401" s="1">
        <v>1.1668655183093659</v>
      </c>
      <c r="R2401">
        <v>1</v>
      </c>
      <c r="S2401">
        <v>1</v>
      </c>
      <c r="T2401">
        <v>1</v>
      </c>
      <c r="U2401">
        <v>4</v>
      </c>
      <c r="V2401">
        <v>2</v>
      </c>
      <c r="W2401">
        <v>3</v>
      </c>
      <c r="X2401">
        <v>3</v>
      </c>
      <c r="Y2401">
        <v>3</v>
      </c>
      <c r="Z2401">
        <v>3</v>
      </c>
      <c r="AB2401">
        <v>0</v>
      </c>
      <c r="AC2401">
        <v>2</v>
      </c>
      <c r="AD2401">
        <v>1</v>
      </c>
      <c r="AE2401">
        <v>1</v>
      </c>
      <c r="AF2401">
        <v>2</v>
      </c>
      <c r="AG2401" s="1">
        <f t="shared" si="37"/>
        <v>0.10372881355932195</v>
      </c>
    </row>
    <row r="2402" spans="1:33">
      <c r="A2402">
        <v>75723</v>
      </c>
      <c r="B2402">
        <v>2</v>
      </c>
      <c r="C2402">
        <v>55</v>
      </c>
      <c r="D2402">
        <v>6</v>
      </c>
      <c r="E2402">
        <v>2</v>
      </c>
      <c r="G2402">
        <v>2</v>
      </c>
      <c r="H2402">
        <v>5</v>
      </c>
      <c r="I2402">
        <v>5</v>
      </c>
      <c r="J2402">
        <v>53</v>
      </c>
      <c r="K2402">
        <v>1.37</v>
      </c>
      <c r="L2402">
        <v>254</v>
      </c>
      <c r="M2402">
        <v>6.57</v>
      </c>
      <c r="N2402">
        <v>54</v>
      </c>
      <c r="O2402" s="1">
        <v>1.3958490566037736</v>
      </c>
      <c r="P2402" s="2">
        <v>58.318940721349151</v>
      </c>
      <c r="Q2402" s="1">
        <v>1.5074895997782705</v>
      </c>
      <c r="R2402">
        <v>1</v>
      </c>
      <c r="S2402">
        <v>2</v>
      </c>
      <c r="U2402">
        <v>4</v>
      </c>
      <c r="V2402">
        <v>5</v>
      </c>
      <c r="W2402">
        <v>3</v>
      </c>
      <c r="X2402">
        <v>2</v>
      </c>
      <c r="Y2402">
        <v>2</v>
      </c>
      <c r="Z2402">
        <v>2</v>
      </c>
      <c r="AA2402">
        <v>0</v>
      </c>
      <c r="AB2402">
        <v>0</v>
      </c>
      <c r="AC2402">
        <v>0</v>
      </c>
      <c r="AD2402">
        <v>1</v>
      </c>
      <c r="AE2402">
        <v>2</v>
      </c>
      <c r="AG2402" s="1">
        <f t="shared" si="37"/>
        <v>2.5849056603773457E-2</v>
      </c>
    </row>
    <row r="2403" spans="1:33">
      <c r="A2403">
        <v>75743</v>
      </c>
      <c r="B2403">
        <v>2</v>
      </c>
      <c r="C2403">
        <v>36</v>
      </c>
      <c r="D2403">
        <v>6</v>
      </c>
      <c r="E2403">
        <v>2</v>
      </c>
      <c r="G2403">
        <v>2</v>
      </c>
      <c r="H2403">
        <v>1</v>
      </c>
      <c r="I2403">
        <v>1</v>
      </c>
      <c r="J2403">
        <v>41</v>
      </c>
      <c r="K2403">
        <v>1.06</v>
      </c>
      <c r="L2403">
        <v>144</v>
      </c>
      <c r="M2403">
        <v>3.72</v>
      </c>
      <c r="N2403">
        <v>42</v>
      </c>
      <c r="O2403" s="1">
        <v>1.0858536585365854</v>
      </c>
      <c r="P2403" s="2">
        <v>35.197749581372172</v>
      </c>
      <c r="Q2403" s="1">
        <v>0.90999059893303658</v>
      </c>
      <c r="R2403">
        <v>1</v>
      </c>
      <c r="U2403">
        <v>2</v>
      </c>
      <c r="V2403">
        <v>3</v>
      </c>
      <c r="W2403">
        <v>0</v>
      </c>
      <c r="AB2403">
        <v>60</v>
      </c>
      <c r="AC2403">
        <v>0</v>
      </c>
      <c r="AD2403">
        <v>1</v>
      </c>
      <c r="AE2403">
        <v>2</v>
      </c>
      <c r="AG2403" s="1">
        <f t="shared" si="37"/>
        <v>2.5853658536585389E-2</v>
      </c>
    </row>
    <row r="2404" spans="1:33">
      <c r="A2404">
        <v>75744</v>
      </c>
      <c r="B2404">
        <v>2</v>
      </c>
      <c r="C2404">
        <v>72</v>
      </c>
      <c r="D2404">
        <v>3</v>
      </c>
      <c r="E2404">
        <v>2</v>
      </c>
      <c r="G2404">
        <v>1</v>
      </c>
      <c r="H2404">
        <v>3</v>
      </c>
      <c r="I2404">
        <v>3</v>
      </c>
      <c r="J2404">
        <v>54</v>
      </c>
      <c r="K2404">
        <v>1.4</v>
      </c>
      <c r="L2404">
        <v>155</v>
      </c>
      <c r="M2404">
        <v>4.01</v>
      </c>
      <c r="N2404">
        <v>50</v>
      </c>
      <c r="O2404" s="1">
        <v>1.2962962962962963</v>
      </c>
      <c r="P2404" s="2">
        <v>49.460944914355672</v>
      </c>
      <c r="Q2404" s="1">
        <v>1.2823207940758876</v>
      </c>
      <c r="R2404">
        <v>1</v>
      </c>
      <c r="S2404">
        <v>2</v>
      </c>
      <c r="U2404">
        <v>4</v>
      </c>
      <c r="V2404">
        <v>3</v>
      </c>
      <c r="W2404">
        <v>3</v>
      </c>
      <c r="X2404">
        <v>3</v>
      </c>
      <c r="Y2404">
        <v>3</v>
      </c>
      <c r="Z2404">
        <v>3</v>
      </c>
      <c r="AB2404">
        <v>0</v>
      </c>
      <c r="AC2404">
        <v>0</v>
      </c>
      <c r="AD2404">
        <v>2</v>
      </c>
      <c r="AE2404">
        <v>1</v>
      </c>
      <c r="AF2404">
        <v>2</v>
      </c>
      <c r="AG2404" s="1">
        <f t="shared" si="37"/>
        <v>-0.10370370370370363</v>
      </c>
    </row>
    <row r="2405" spans="1:33">
      <c r="A2405">
        <v>75745</v>
      </c>
      <c r="B2405">
        <v>2</v>
      </c>
      <c r="C2405">
        <v>44</v>
      </c>
      <c r="D2405">
        <v>6</v>
      </c>
      <c r="E2405">
        <v>2</v>
      </c>
      <c r="G2405">
        <v>2</v>
      </c>
      <c r="H2405">
        <v>5</v>
      </c>
      <c r="I2405">
        <v>1</v>
      </c>
      <c r="J2405">
        <v>57</v>
      </c>
      <c r="K2405">
        <v>1.47</v>
      </c>
      <c r="L2405">
        <v>178</v>
      </c>
      <c r="M2405">
        <v>4.5999999999999996</v>
      </c>
      <c r="N2405">
        <v>59</v>
      </c>
      <c r="O2405" s="1">
        <v>1.5215789473684211</v>
      </c>
      <c r="P2405" s="2">
        <v>63.561352018533711</v>
      </c>
      <c r="Q2405" s="1">
        <v>1.6392138152148168</v>
      </c>
      <c r="R2405">
        <v>1</v>
      </c>
      <c r="S2405">
        <v>2</v>
      </c>
      <c r="U2405">
        <v>7</v>
      </c>
      <c r="V2405">
        <v>3</v>
      </c>
      <c r="W2405">
        <v>0</v>
      </c>
      <c r="AA2405">
        <v>0</v>
      </c>
      <c r="AB2405">
        <v>0</v>
      </c>
      <c r="AC2405">
        <v>0</v>
      </c>
      <c r="AD2405">
        <v>1</v>
      </c>
      <c r="AE2405">
        <v>1</v>
      </c>
      <c r="AF2405">
        <v>2</v>
      </c>
      <c r="AG2405" s="1">
        <f t="shared" si="37"/>
        <v>5.1578947368421169E-2</v>
      </c>
    </row>
    <row r="2406" spans="1:33">
      <c r="A2406">
        <v>75748</v>
      </c>
      <c r="B2406">
        <v>2</v>
      </c>
      <c r="C2406">
        <v>80</v>
      </c>
      <c r="D2406">
        <v>6</v>
      </c>
      <c r="E2406">
        <v>2</v>
      </c>
      <c r="G2406">
        <v>1</v>
      </c>
      <c r="H2406">
        <v>5</v>
      </c>
      <c r="I2406">
        <v>2</v>
      </c>
      <c r="J2406">
        <v>78</v>
      </c>
      <c r="K2406">
        <v>2.02</v>
      </c>
      <c r="L2406">
        <v>152</v>
      </c>
      <c r="M2406">
        <v>3.93</v>
      </c>
      <c r="N2406">
        <v>74</v>
      </c>
      <c r="O2406" s="1">
        <v>1.9164102564102563</v>
      </c>
      <c r="P2406" s="2">
        <v>91.573045729806665</v>
      </c>
      <c r="Q2406" s="1">
        <v>2.3715070817206341</v>
      </c>
      <c r="R2406">
        <v>1</v>
      </c>
      <c r="S2406">
        <v>2</v>
      </c>
      <c r="U2406">
        <v>9</v>
      </c>
      <c r="V2406">
        <v>4</v>
      </c>
      <c r="W2406">
        <v>3</v>
      </c>
      <c r="X2406">
        <v>3</v>
      </c>
      <c r="Y2406">
        <v>3</v>
      </c>
      <c r="Z2406">
        <v>3</v>
      </c>
      <c r="AA2406">
        <v>1</v>
      </c>
      <c r="AB2406">
        <v>0</v>
      </c>
      <c r="AC2406">
        <v>0</v>
      </c>
      <c r="AD2406">
        <v>1</v>
      </c>
      <c r="AE2406">
        <v>1</v>
      </c>
      <c r="AF2406">
        <v>2</v>
      </c>
      <c r="AG2406" s="1">
        <f t="shared" si="37"/>
        <v>-0.10358974358974371</v>
      </c>
    </row>
    <row r="2407" spans="1:33">
      <c r="A2407">
        <v>75755</v>
      </c>
      <c r="B2407">
        <v>2</v>
      </c>
      <c r="C2407">
        <v>41</v>
      </c>
      <c r="D2407">
        <v>3</v>
      </c>
      <c r="E2407">
        <v>2</v>
      </c>
      <c r="G2407">
        <v>1</v>
      </c>
      <c r="H2407">
        <v>5</v>
      </c>
      <c r="I2407">
        <v>1</v>
      </c>
      <c r="J2407">
        <v>42</v>
      </c>
      <c r="K2407">
        <v>1.0900000000000001</v>
      </c>
      <c r="L2407">
        <v>139</v>
      </c>
      <c r="M2407">
        <v>3.59</v>
      </c>
      <c r="N2407">
        <v>47</v>
      </c>
      <c r="O2407" s="1">
        <v>1.2197619047619048</v>
      </c>
      <c r="P2407" s="2">
        <v>45.121009946873379</v>
      </c>
      <c r="Q2407" s="1">
        <v>1.1709976390974282</v>
      </c>
      <c r="R2407">
        <v>2</v>
      </c>
      <c r="S2407">
        <v>2</v>
      </c>
      <c r="U2407">
        <v>15</v>
      </c>
      <c r="V2407">
        <v>3</v>
      </c>
      <c r="W2407">
        <v>3</v>
      </c>
      <c r="X2407">
        <v>3</v>
      </c>
      <c r="Y2407">
        <v>2</v>
      </c>
      <c r="Z2407">
        <v>2</v>
      </c>
      <c r="AA2407">
        <v>0</v>
      </c>
      <c r="AB2407">
        <v>0</v>
      </c>
      <c r="AC2407">
        <v>8</v>
      </c>
      <c r="AD2407">
        <v>1</v>
      </c>
      <c r="AE2407">
        <v>1</v>
      </c>
      <c r="AF2407">
        <v>2</v>
      </c>
      <c r="AG2407" s="1">
        <f t="shared" si="37"/>
        <v>0.12976190476190474</v>
      </c>
    </row>
    <row r="2408" spans="1:33">
      <c r="A2408">
        <v>75762</v>
      </c>
      <c r="B2408">
        <v>2</v>
      </c>
      <c r="C2408">
        <v>61</v>
      </c>
      <c r="D2408">
        <v>3</v>
      </c>
      <c r="E2408">
        <v>2</v>
      </c>
      <c r="G2408">
        <v>1</v>
      </c>
      <c r="H2408">
        <v>2</v>
      </c>
      <c r="I2408">
        <v>3</v>
      </c>
      <c r="J2408">
        <v>48</v>
      </c>
      <c r="K2408">
        <v>1.24</v>
      </c>
      <c r="L2408">
        <v>139</v>
      </c>
      <c r="M2408">
        <v>3.59</v>
      </c>
      <c r="N2408">
        <v>55</v>
      </c>
      <c r="O2408" s="1">
        <v>1.4208333333333334</v>
      </c>
      <c r="P2408" s="2">
        <v>42.222930448235822</v>
      </c>
      <c r="Q2408" s="1">
        <v>1.0907590365794253</v>
      </c>
      <c r="R2408">
        <v>2</v>
      </c>
      <c r="S2408">
        <v>2</v>
      </c>
      <c r="U2408">
        <v>10</v>
      </c>
      <c r="V2408">
        <v>3</v>
      </c>
      <c r="W2408">
        <v>3</v>
      </c>
      <c r="X2408">
        <v>2</v>
      </c>
      <c r="Y2408">
        <v>2</v>
      </c>
      <c r="Z2408">
        <v>3</v>
      </c>
      <c r="AA2408">
        <v>2</v>
      </c>
      <c r="AB2408">
        <v>5</v>
      </c>
      <c r="AC2408">
        <v>0</v>
      </c>
      <c r="AD2408">
        <v>1</v>
      </c>
      <c r="AE2408">
        <v>1</v>
      </c>
      <c r="AF2408">
        <v>2</v>
      </c>
      <c r="AG2408" s="1">
        <f t="shared" si="37"/>
        <v>0.1808333333333334</v>
      </c>
    </row>
    <row r="2409" spans="1:33">
      <c r="A2409">
        <v>75776</v>
      </c>
      <c r="B2409">
        <v>2</v>
      </c>
      <c r="C2409">
        <v>21</v>
      </c>
      <c r="D2409">
        <v>3</v>
      </c>
      <c r="E2409">
        <v>2</v>
      </c>
      <c r="G2409">
        <v>1</v>
      </c>
      <c r="H2409">
        <v>4</v>
      </c>
      <c r="I2409">
        <v>1</v>
      </c>
      <c r="J2409">
        <v>77</v>
      </c>
      <c r="K2409">
        <v>1.99</v>
      </c>
      <c r="L2409">
        <v>301</v>
      </c>
      <c r="M2409">
        <v>7.78</v>
      </c>
      <c r="N2409">
        <v>85</v>
      </c>
      <c r="O2409" s="1">
        <v>2.1967532467532469</v>
      </c>
      <c r="P2409" s="2">
        <v>80.403191090465214</v>
      </c>
      <c r="Q2409" s="1">
        <v>2.0779526009094256</v>
      </c>
      <c r="R2409">
        <v>1</v>
      </c>
      <c r="U2409">
        <v>5</v>
      </c>
      <c r="V2409">
        <v>3</v>
      </c>
      <c r="W2409">
        <v>3</v>
      </c>
      <c r="X2409">
        <v>3</v>
      </c>
      <c r="Y2409">
        <v>3</v>
      </c>
      <c r="Z2409">
        <v>3</v>
      </c>
      <c r="AA2409">
        <v>1</v>
      </c>
      <c r="AB2409">
        <v>0</v>
      </c>
      <c r="AC2409">
        <v>0</v>
      </c>
      <c r="AD2409">
        <v>1</v>
      </c>
      <c r="AE2409">
        <v>1</v>
      </c>
      <c r="AF2409">
        <v>2</v>
      </c>
      <c r="AG2409" s="1">
        <f t="shared" si="37"/>
        <v>0.20675324675324691</v>
      </c>
    </row>
    <row r="2410" spans="1:33">
      <c r="A2410">
        <v>75785</v>
      </c>
      <c r="B2410">
        <v>2</v>
      </c>
      <c r="C2410">
        <v>22</v>
      </c>
      <c r="D2410">
        <v>4</v>
      </c>
      <c r="E2410">
        <v>2</v>
      </c>
      <c r="G2410">
        <v>1</v>
      </c>
      <c r="H2410">
        <v>4</v>
      </c>
      <c r="I2410">
        <v>1</v>
      </c>
      <c r="J2410">
        <v>58</v>
      </c>
      <c r="K2410">
        <v>1.5</v>
      </c>
      <c r="L2410">
        <v>211</v>
      </c>
      <c r="M2410">
        <v>5.46</v>
      </c>
      <c r="N2410">
        <v>61</v>
      </c>
      <c r="O2410" s="1">
        <v>1.5775862068965518</v>
      </c>
      <c r="P2410" s="2">
        <v>54.919961768581437</v>
      </c>
      <c r="Q2410" s="1">
        <v>1.4203438388426235</v>
      </c>
      <c r="R2410">
        <v>2</v>
      </c>
      <c r="U2410">
        <v>10</v>
      </c>
      <c r="V2410">
        <v>4</v>
      </c>
      <c r="W2410">
        <v>2</v>
      </c>
      <c r="X2410">
        <v>3</v>
      </c>
      <c r="Y2410">
        <v>3</v>
      </c>
      <c r="Z2410">
        <v>2</v>
      </c>
      <c r="AA2410">
        <v>0</v>
      </c>
      <c r="AB2410">
        <v>1</v>
      </c>
      <c r="AC2410">
        <v>5</v>
      </c>
      <c r="AD2410">
        <v>1</v>
      </c>
      <c r="AE2410">
        <v>1</v>
      </c>
      <c r="AF2410">
        <v>2</v>
      </c>
      <c r="AG2410" s="1">
        <f t="shared" si="37"/>
        <v>7.7586206896551824E-2</v>
      </c>
    </row>
    <row r="2411" spans="1:33">
      <c r="A2411">
        <v>75786</v>
      </c>
      <c r="B2411">
        <v>2</v>
      </c>
      <c r="C2411">
        <v>54</v>
      </c>
      <c r="D2411">
        <v>7</v>
      </c>
      <c r="E2411">
        <v>2</v>
      </c>
      <c r="G2411">
        <v>1</v>
      </c>
      <c r="H2411">
        <v>4</v>
      </c>
      <c r="I2411">
        <v>3</v>
      </c>
      <c r="J2411">
        <v>67</v>
      </c>
      <c r="K2411">
        <v>1.73</v>
      </c>
      <c r="L2411">
        <v>198</v>
      </c>
      <c r="M2411">
        <v>5.12</v>
      </c>
      <c r="N2411">
        <v>68</v>
      </c>
      <c r="O2411" s="1">
        <v>1.755820895522388</v>
      </c>
      <c r="P2411" s="2">
        <v>71.626241898646185</v>
      </c>
      <c r="Q2411" s="1">
        <v>1.8494537087262373</v>
      </c>
      <c r="R2411">
        <v>2</v>
      </c>
      <c r="S2411">
        <v>1</v>
      </c>
      <c r="T2411">
        <v>1</v>
      </c>
      <c r="U2411">
        <v>6</v>
      </c>
      <c r="V2411">
        <v>4</v>
      </c>
      <c r="W2411">
        <v>1</v>
      </c>
      <c r="AA2411">
        <v>1</v>
      </c>
      <c r="AB2411">
        <v>0</v>
      </c>
      <c r="AC2411">
        <v>0</v>
      </c>
      <c r="AD2411">
        <v>1</v>
      </c>
      <c r="AE2411">
        <v>1</v>
      </c>
      <c r="AF2411">
        <v>2</v>
      </c>
      <c r="AG2411" s="1">
        <f t="shared" si="37"/>
        <v>2.5820895522387977E-2</v>
      </c>
    </row>
    <row r="2412" spans="1:33">
      <c r="A2412">
        <v>75790</v>
      </c>
      <c r="B2412">
        <v>2</v>
      </c>
      <c r="C2412">
        <v>28</v>
      </c>
      <c r="D2412">
        <v>1</v>
      </c>
      <c r="E2412">
        <v>2</v>
      </c>
      <c r="G2412">
        <v>1</v>
      </c>
      <c r="H2412">
        <v>4</v>
      </c>
      <c r="I2412">
        <v>1</v>
      </c>
      <c r="J2412">
        <v>57</v>
      </c>
      <c r="K2412">
        <v>1.47</v>
      </c>
      <c r="L2412">
        <v>213</v>
      </c>
      <c r="M2412">
        <v>5.51</v>
      </c>
      <c r="N2412">
        <v>61</v>
      </c>
      <c r="O2412" s="1">
        <v>1.5731578947368421</v>
      </c>
      <c r="P2412" s="2">
        <v>61.283110079108319</v>
      </c>
      <c r="Q2412" s="1">
        <v>1.5804591546717408</v>
      </c>
      <c r="R2412">
        <v>2</v>
      </c>
      <c r="U2412">
        <v>14</v>
      </c>
      <c r="V2412">
        <v>5</v>
      </c>
      <c r="W2412">
        <v>1</v>
      </c>
      <c r="AA2412">
        <v>2</v>
      </c>
      <c r="AB2412">
        <v>0</v>
      </c>
      <c r="AC2412">
        <v>10</v>
      </c>
      <c r="AD2412">
        <v>1</v>
      </c>
      <c r="AE2412">
        <v>1</v>
      </c>
      <c r="AF2412">
        <v>2</v>
      </c>
      <c r="AG2412" s="1">
        <f t="shared" si="37"/>
        <v>0.10315789473684212</v>
      </c>
    </row>
    <row r="2413" spans="1:33">
      <c r="A2413">
        <v>75799</v>
      </c>
      <c r="B2413">
        <v>2</v>
      </c>
      <c r="C2413">
        <v>22</v>
      </c>
      <c r="D2413">
        <v>3</v>
      </c>
      <c r="E2413">
        <v>2</v>
      </c>
      <c r="G2413">
        <v>1</v>
      </c>
      <c r="H2413">
        <v>4</v>
      </c>
      <c r="I2413">
        <v>1</v>
      </c>
      <c r="J2413">
        <v>30</v>
      </c>
      <c r="K2413">
        <v>0.78</v>
      </c>
      <c r="L2413">
        <v>196</v>
      </c>
      <c r="M2413">
        <v>5.07</v>
      </c>
      <c r="N2413">
        <v>39</v>
      </c>
      <c r="O2413" s="1">
        <v>1.014</v>
      </c>
      <c r="P2413" s="2">
        <v>37.907656470832059</v>
      </c>
      <c r="Q2413" s="1">
        <v>0.98559906824163357</v>
      </c>
      <c r="R2413">
        <v>1</v>
      </c>
      <c r="U2413">
        <v>6</v>
      </c>
      <c r="V2413">
        <v>4</v>
      </c>
      <c r="W2413">
        <v>0</v>
      </c>
      <c r="AA2413">
        <v>1</v>
      </c>
      <c r="AB2413">
        <v>0</v>
      </c>
      <c r="AC2413">
        <v>1</v>
      </c>
      <c r="AD2413">
        <v>1</v>
      </c>
      <c r="AE2413">
        <v>1</v>
      </c>
      <c r="AF2413">
        <v>2</v>
      </c>
      <c r="AG2413" s="1">
        <f t="shared" si="37"/>
        <v>0.23399999999999999</v>
      </c>
    </row>
    <row r="2414" spans="1:33">
      <c r="A2414">
        <v>75805</v>
      </c>
      <c r="B2414">
        <v>2</v>
      </c>
      <c r="C2414">
        <v>53</v>
      </c>
      <c r="D2414">
        <v>3</v>
      </c>
      <c r="E2414">
        <v>2</v>
      </c>
      <c r="G2414">
        <v>1</v>
      </c>
      <c r="H2414">
        <v>2</v>
      </c>
      <c r="I2414">
        <v>4</v>
      </c>
      <c r="J2414">
        <v>47</v>
      </c>
      <c r="K2414">
        <v>1.22</v>
      </c>
      <c r="L2414">
        <v>297</v>
      </c>
      <c r="M2414">
        <v>7.68</v>
      </c>
      <c r="N2414">
        <v>48</v>
      </c>
      <c r="O2414" s="1">
        <v>1.2459574468085106</v>
      </c>
      <c r="P2414" s="2">
        <v>44.32314460120709</v>
      </c>
      <c r="Q2414" s="1">
        <v>1.1505156683717586</v>
      </c>
      <c r="R2414">
        <v>1</v>
      </c>
      <c r="S2414">
        <v>2</v>
      </c>
      <c r="U2414">
        <v>5</v>
      </c>
      <c r="V2414">
        <v>5</v>
      </c>
      <c r="W2414">
        <v>3</v>
      </c>
      <c r="X2414">
        <v>3</v>
      </c>
      <c r="Y2414">
        <v>3</v>
      </c>
      <c r="Z2414">
        <v>2</v>
      </c>
      <c r="AB2414">
        <v>10</v>
      </c>
      <c r="AC2414">
        <v>10</v>
      </c>
      <c r="AD2414">
        <v>1</v>
      </c>
      <c r="AE2414">
        <v>1</v>
      </c>
      <c r="AF2414">
        <v>1</v>
      </c>
      <c r="AG2414" s="1">
        <f t="shared" si="37"/>
        <v>2.5957446808510642E-2</v>
      </c>
    </row>
    <row r="2415" spans="1:33">
      <c r="A2415">
        <v>75807</v>
      </c>
      <c r="B2415">
        <v>2</v>
      </c>
      <c r="C2415">
        <v>32</v>
      </c>
      <c r="D2415">
        <v>3</v>
      </c>
      <c r="E2415">
        <v>2</v>
      </c>
      <c r="G2415">
        <v>1</v>
      </c>
      <c r="H2415">
        <v>3</v>
      </c>
      <c r="I2415">
        <v>1</v>
      </c>
      <c r="J2415">
        <v>63</v>
      </c>
      <c r="K2415">
        <v>1.63</v>
      </c>
      <c r="L2415">
        <v>198</v>
      </c>
      <c r="M2415">
        <v>5.12</v>
      </c>
      <c r="N2415">
        <v>63</v>
      </c>
      <c r="O2415" s="1">
        <v>1.63</v>
      </c>
      <c r="P2415" s="2">
        <v>69.732633043049063</v>
      </c>
      <c r="Q2415" s="1">
        <v>1.8041935215899993</v>
      </c>
      <c r="R2415">
        <v>2</v>
      </c>
      <c r="U2415">
        <v>14</v>
      </c>
      <c r="V2415">
        <v>3</v>
      </c>
      <c r="W2415">
        <v>3</v>
      </c>
      <c r="X2415">
        <v>3</v>
      </c>
      <c r="Y2415">
        <v>3</v>
      </c>
      <c r="Z2415">
        <v>2</v>
      </c>
      <c r="AA2415">
        <v>2</v>
      </c>
      <c r="AB2415">
        <v>0</v>
      </c>
      <c r="AC2415">
        <v>4</v>
      </c>
      <c r="AD2415">
        <v>1</v>
      </c>
      <c r="AE2415">
        <v>1</v>
      </c>
      <c r="AF2415">
        <v>2</v>
      </c>
      <c r="AG2415" s="1">
        <f t="shared" si="37"/>
        <v>0</v>
      </c>
    </row>
    <row r="2416" spans="1:33">
      <c r="A2416">
        <v>75817</v>
      </c>
      <c r="B2416">
        <v>2</v>
      </c>
      <c r="C2416">
        <v>53</v>
      </c>
      <c r="D2416">
        <v>6</v>
      </c>
      <c r="E2416">
        <v>2</v>
      </c>
      <c r="G2416">
        <v>2</v>
      </c>
      <c r="H2416">
        <v>1</v>
      </c>
      <c r="I2416">
        <v>1</v>
      </c>
      <c r="J2416">
        <v>70</v>
      </c>
      <c r="K2416">
        <v>1.81</v>
      </c>
      <c r="L2416">
        <v>194</v>
      </c>
      <c r="M2416">
        <v>5.0199999999999996</v>
      </c>
      <c r="N2416">
        <v>72</v>
      </c>
      <c r="O2416" s="1">
        <v>1.8617142857142857</v>
      </c>
      <c r="P2416" s="2">
        <v>67.149253123220632</v>
      </c>
      <c r="Q2416" s="1">
        <v>1.7362878307575622</v>
      </c>
      <c r="R2416">
        <v>2</v>
      </c>
      <c r="S2416">
        <v>2</v>
      </c>
      <c r="U2416">
        <v>8</v>
      </c>
      <c r="V2416">
        <v>3</v>
      </c>
      <c r="W2416">
        <v>1</v>
      </c>
      <c r="AA2416">
        <v>1</v>
      </c>
      <c r="AB2416">
        <v>0</v>
      </c>
      <c r="AC2416">
        <v>0</v>
      </c>
      <c r="AD2416">
        <v>1</v>
      </c>
      <c r="AE2416">
        <v>2</v>
      </c>
      <c r="AG2416" s="1">
        <f t="shared" si="37"/>
        <v>5.1714285714285602E-2</v>
      </c>
    </row>
    <row r="2417" spans="1:33">
      <c r="A2417">
        <v>75820</v>
      </c>
      <c r="B2417">
        <v>2</v>
      </c>
      <c r="C2417">
        <v>43</v>
      </c>
      <c r="D2417">
        <v>6</v>
      </c>
      <c r="E2417">
        <v>2</v>
      </c>
      <c r="G2417">
        <v>2</v>
      </c>
      <c r="H2417">
        <v>4</v>
      </c>
      <c r="I2417">
        <v>1</v>
      </c>
      <c r="J2417">
        <v>53</v>
      </c>
      <c r="K2417">
        <v>1.37</v>
      </c>
      <c r="L2417">
        <v>200</v>
      </c>
      <c r="M2417">
        <v>5.17</v>
      </c>
      <c r="N2417">
        <v>54</v>
      </c>
      <c r="O2417" s="1">
        <v>1.3958490566037736</v>
      </c>
      <c r="P2417" s="2">
        <v>59.538861285059625</v>
      </c>
      <c r="Q2417" s="1">
        <v>1.5390233954817301</v>
      </c>
      <c r="R2417">
        <v>1</v>
      </c>
      <c r="S2417">
        <v>2</v>
      </c>
      <c r="U2417">
        <v>15</v>
      </c>
      <c r="V2417">
        <v>2</v>
      </c>
      <c r="W2417">
        <v>3</v>
      </c>
      <c r="X2417">
        <v>3</v>
      </c>
      <c r="Y2417">
        <v>3</v>
      </c>
      <c r="Z2417">
        <v>3</v>
      </c>
      <c r="AA2417">
        <v>1</v>
      </c>
      <c r="AB2417">
        <v>0</v>
      </c>
      <c r="AC2417">
        <v>0</v>
      </c>
      <c r="AD2417">
        <v>1</v>
      </c>
      <c r="AE2417">
        <v>1</v>
      </c>
      <c r="AF2417">
        <v>2</v>
      </c>
      <c r="AG2417" s="1">
        <f t="shared" si="37"/>
        <v>2.5849056603773457E-2</v>
      </c>
    </row>
    <row r="2418" spans="1:33">
      <c r="A2418">
        <v>75822</v>
      </c>
      <c r="B2418">
        <v>2</v>
      </c>
      <c r="C2418">
        <v>34</v>
      </c>
      <c r="D2418">
        <v>3</v>
      </c>
      <c r="E2418">
        <v>2</v>
      </c>
      <c r="G2418">
        <v>2</v>
      </c>
      <c r="H2418">
        <v>5</v>
      </c>
      <c r="I2418">
        <v>1</v>
      </c>
      <c r="J2418">
        <v>65</v>
      </c>
      <c r="K2418">
        <v>1.68</v>
      </c>
      <c r="L2418">
        <v>196</v>
      </c>
      <c r="M2418">
        <v>5.07</v>
      </c>
      <c r="N2418">
        <v>61</v>
      </c>
      <c r="O2418" s="1">
        <v>1.5766153846153845</v>
      </c>
      <c r="P2418" s="2">
        <v>57.175505630830543</v>
      </c>
      <c r="Q2418" s="1">
        <v>1.4777669147660817</v>
      </c>
      <c r="R2418">
        <v>1</v>
      </c>
      <c r="U2418">
        <v>15</v>
      </c>
      <c r="V2418">
        <v>2</v>
      </c>
      <c r="W2418">
        <v>3</v>
      </c>
      <c r="X2418">
        <v>3</v>
      </c>
      <c r="Y2418">
        <v>3</v>
      </c>
      <c r="Z2418">
        <v>3</v>
      </c>
      <c r="AA2418">
        <v>1</v>
      </c>
      <c r="AB2418">
        <v>0</v>
      </c>
      <c r="AC2418">
        <v>0</v>
      </c>
      <c r="AD2418">
        <v>1</v>
      </c>
      <c r="AE2418">
        <v>1</v>
      </c>
      <c r="AF2418">
        <v>2</v>
      </c>
      <c r="AG2418" s="1">
        <f t="shared" si="37"/>
        <v>-0.10338461538461541</v>
      </c>
    </row>
    <row r="2419" spans="1:33">
      <c r="A2419">
        <v>75823</v>
      </c>
      <c r="B2419">
        <v>2</v>
      </c>
      <c r="C2419">
        <v>43</v>
      </c>
      <c r="D2419">
        <v>7</v>
      </c>
      <c r="E2419">
        <v>2</v>
      </c>
      <c r="G2419">
        <v>2</v>
      </c>
      <c r="H2419">
        <v>5</v>
      </c>
      <c r="I2419">
        <v>1</v>
      </c>
      <c r="J2419">
        <v>64</v>
      </c>
      <c r="K2419">
        <v>1.66</v>
      </c>
      <c r="L2419">
        <v>156</v>
      </c>
      <c r="M2419">
        <v>4.03</v>
      </c>
      <c r="N2419">
        <v>66</v>
      </c>
      <c r="O2419" s="1">
        <v>1.7118749999999998</v>
      </c>
      <c r="P2419" s="2">
        <v>76.204977687689649</v>
      </c>
      <c r="Q2419" s="1">
        <v>1.9765666087744502</v>
      </c>
      <c r="R2419">
        <v>1</v>
      </c>
      <c r="S2419">
        <v>2</v>
      </c>
      <c r="U2419">
        <v>15</v>
      </c>
      <c r="V2419">
        <v>5</v>
      </c>
      <c r="W2419">
        <v>1</v>
      </c>
      <c r="X2419">
        <v>2</v>
      </c>
      <c r="Y2419">
        <v>2</v>
      </c>
      <c r="Z2419">
        <v>2</v>
      </c>
      <c r="AA2419">
        <v>0</v>
      </c>
      <c r="AB2419">
        <v>0</v>
      </c>
      <c r="AC2419">
        <v>0</v>
      </c>
      <c r="AD2419">
        <v>1</v>
      </c>
      <c r="AE2419">
        <v>1</v>
      </c>
      <c r="AF2419">
        <v>2</v>
      </c>
      <c r="AG2419" s="1">
        <f t="shared" si="37"/>
        <v>5.1874999999999893E-2</v>
      </c>
    </row>
    <row r="2420" spans="1:33">
      <c r="A2420">
        <v>75824</v>
      </c>
      <c r="B2420">
        <v>2</v>
      </c>
      <c r="C2420">
        <v>50</v>
      </c>
      <c r="D2420">
        <v>3</v>
      </c>
      <c r="E2420">
        <v>2</v>
      </c>
      <c r="G2420">
        <v>1</v>
      </c>
      <c r="H2420">
        <v>3</v>
      </c>
      <c r="I2420">
        <v>3</v>
      </c>
      <c r="J2420">
        <v>36</v>
      </c>
      <c r="K2420">
        <v>0.93</v>
      </c>
      <c r="L2420">
        <v>217</v>
      </c>
      <c r="M2420">
        <v>5.61</v>
      </c>
      <c r="N2420">
        <v>30</v>
      </c>
      <c r="O2420" s="1">
        <v>0.77500000000000002</v>
      </c>
      <c r="P2420" s="2">
        <v>34.840396997241292</v>
      </c>
      <c r="Q2420" s="1">
        <v>0.90004358909540016</v>
      </c>
      <c r="R2420">
        <v>2</v>
      </c>
      <c r="S2420">
        <v>2</v>
      </c>
      <c r="U2420">
        <v>4</v>
      </c>
      <c r="V2420">
        <v>3</v>
      </c>
      <c r="W2420">
        <v>3</v>
      </c>
      <c r="X2420">
        <v>3</v>
      </c>
      <c r="Y2420">
        <v>3</v>
      </c>
      <c r="Z2420">
        <v>3</v>
      </c>
      <c r="AA2420">
        <v>2</v>
      </c>
      <c r="AB2420">
        <v>10</v>
      </c>
      <c r="AC2420">
        <v>5</v>
      </c>
      <c r="AD2420">
        <v>1</v>
      </c>
      <c r="AE2420">
        <v>1</v>
      </c>
      <c r="AF2420">
        <v>1</v>
      </c>
      <c r="AG2420" s="1">
        <f t="shared" si="37"/>
        <v>-0.15500000000000003</v>
      </c>
    </row>
    <row r="2421" spans="1:33">
      <c r="A2421">
        <v>75825</v>
      </c>
      <c r="B2421">
        <v>2</v>
      </c>
      <c r="C2421">
        <v>40</v>
      </c>
      <c r="D2421">
        <v>6</v>
      </c>
      <c r="E2421">
        <v>2</v>
      </c>
      <c r="G2421">
        <v>2</v>
      </c>
      <c r="H2421">
        <v>5</v>
      </c>
      <c r="I2421">
        <v>1</v>
      </c>
      <c r="J2421">
        <v>42</v>
      </c>
      <c r="K2421">
        <v>1.0900000000000001</v>
      </c>
      <c r="L2421">
        <v>167</v>
      </c>
      <c r="M2421">
        <v>4.32</v>
      </c>
      <c r="N2421">
        <v>47</v>
      </c>
      <c r="O2421" s="1">
        <v>1.2197619047619048</v>
      </c>
      <c r="P2421" s="2">
        <v>31.724658217095268</v>
      </c>
      <c r="Q2421" s="1">
        <v>0.82333041563413922</v>
      </c>
      <c r="R2421">
        <v>1</v>
      </c>
      <c r="S2421">
        <v>2</v>
      </c>
      <c r="U2421">
        <v>7</v>
      </c>
      <c r="V2421">
        <v>2</v>
      </c>
      <c r="W2421">
        <v>3</v>
      </c>
      <c r="AA2421">
        <v>0</v>
      </c>
      <c r="AB2421">
        <v>0</v>
      </c>
      <c r="AC2421">
        <v>0</v>
      </c>
      <c r="AD2421">
        <v>2</v>
      </c>
      <c r="AE2421">
        <v>2</v>
      </c>
      <c r="AG2421" s="1">
        <f t="shared" si="37"/>
        <v>0.12976190476190474</v>
      </c>
    </row>
    <row r="2422" spans="1:33">
      <c r="A2422">
        <v>75828</v>
      </c>
      <c r="B2422">
        <v>2</v>
      </c>
      <c r="C2422">
        <v>43</v>
      </c>
      <c r="D2422">
        <v>3</v>
      </c>
      <c r="E2422">
        <v>2</v>
      </c>
      <c r="G2422">
        <v>1</v>
      </c>
      <c r="H2422">
        <v>3</v>
      </c>
      <c r="I2422">
        <v>1</v>
      </c>
      <c r="J2422">
        <v>39</v>
      </c>
      <c r="K2422">
        <v>1.01</v>
      </c>
      <c r="L2422">
        <v>182</v>
      </c>
      <c r="M2422">
        <v>4.71</v>
      </c>
      <c r="N2422">
        <v>46</v>
      </c>
      <c r="O2422" s="1">
        <v>1.1912820512820512</v>
      </c>
      <c r="P2422" s="2">
        <v>45.351787969386152</v>
      </c>
      <c r="Q2422" s="1">
        <v>1.1744950217712824</v>
      </c>
      <c r="R2422">
        <v>2</v>
      </c>
      <c r="S2422">
        <v>1</v>
      </c>
      <c r="T2422">
        <v>1</v>
      </c>
      <c r="U2422">
        <v>14</v>
      </c>
      <c r="V2422">
        <v>4</v>
      </c>
      <c r="W2422">
        <v>0</v>
      </c>
      <c r="AA2422">
        <v>0</v>
      </c>
      <c r="AB2422">
        <v>0</v>
      </c>
      <c r="AC2422">
        <v>5</v>
      </c>
      <c r="AD2422">
        <v>1</v>
      </c>
      <c r="AE2422">
        <v>1</v>
      </c>
      <c r="AF2422">
        <v>2</v>
      </c>
      <c r="AG2422" s="1">
        <f t="shared" si="37"/>
        <v>0.18128205128205122</v>
      </c>
    </row>
    <row r="2423" spans="1:33">
      <c r="A2423">
        <v>75831</v>
      </c>
      <c r="B2423">
        <v>2</v>
      </c>
      <c r="C2423">
        <v>34</v>
      </c>
      <c r="D2423">
        <v>3</v>
      </c>
      <c r="E2423">
        <v>2</v>
      </c>
      <c r="G2423">
        <v>1</v>
      </c>
      <c r="H2423">
        <v>5</v>
      </c>
      <c r="I2423">
        <v>1</v>
      </c>
      <c r="J2423">
        <v>60</v>
      </c>
      <c r="K2423">
        <v>1.55</v>
      </c>
      <c r="L2423">
        <v>218</v>
      </c>
      <c r="M2423">
        <v>5.64</v>
      </c>
      <c r="N2423">
        <v>64</v>
      </c>
      <c r="O2423" s="1">
        <v>1.6533333333333333</v>
      </c>
      <c r="P2423" s="2">
        <v>48.305809093569934</v>
      </c>
      <c r="Q2423" s="1">
        <v>1.2479000682505565</v>
      </c>
      <c r="R2423">
        <v>2</v>
      </c>
      <c r="U2423">
        <v>15</v>
      </c>
      <c r="V2423">
        <v>4</v>
      </c>
      <c r="W2423">
        <v>3</v>
      </c>
      <c r="X2423">
        <v>4</v>
      </c>
      <c r="Y2423">
        <v>4</v>
      </c>
      <c r="Z2423">
        <v>4</v>
      </c>
      <c r="AA2423">
        <v>0</v>
      </c>
      <c r="AB2423">
        <v>0</v>
      </c>
      <c r="AC2423">
        <v>0</v>
      </c>
      <c r="AD2423">
        <v>2</v>
      </c>
      <c r="AE2423">
        <v>1</v>
      </c>
      <c r="AF2423">
        <v>2</v>
      </c>
      <c r="AG2423" s="1">
        <f t="shared" si="37"/>
        <v>0.10333333333333328</v>
      </c>
    </row>
    <row r="2424" spans="1:33">
      <c r="A2424">
        <v>75839</v>
      </c>
      <c r="B2424">
        <v>2</v>
      </c>
      <c r="C2424">
        <v>40</v>
      </c>
      <c r="D2424">
        <v>4</v>
      </c>
      <c r="E2424">
        <v>2</v>
      </c>
      <c r="G2424">
        <v>2</v>
      </c>
      <c r="H2424">
        <v>2</v>
      </c>
      <c r="I2424">
        <v>1</v>
      </c>
      <c r="J2424">
        <v>50</v>
      </c>
      <c r="K2424">
        <v>1.29</v>
      </c>
      <c r="L2424">
        <v>168</v>
      </c>
      <c r="M2424">
        <v>4.34</v>
      </c>
      <c r="N2424">
        <v>50</v>
      </c>
      <c r="O2424" s="1">
        <v>1.29</v>
      </c>
      <c r="P2424" s="2">
        <v>49.227682900263318</v>
      </c>
      <c r="Q2424" s="1">
        <v>1.2700742188267937</v>
      </c>
      <c r="R2424">
        <v>1</v>
      </c>
      <c r="S2424">
        <v>2</v>
      </c>
      <c r="U2424">
        <v>6</v>
      </c>
      <c r="V2424">
        <v>2</v>
      </c>
      <c r="W2424">
        <v>2</v>
      </c>
      <c r="X2424">
        <v>2</v>
      </c>
      <c r="Y2424">
        <v>2</v>
      </c>
      <c r="Z2424">
        <v>3</v>
      </c>
      <c r="AB2424">
        <v>0</v>
      </c>
      <c r="AC2424">
        <v>1</v>
      </c>
      <c r="AD2424">
        <v>2</v>
      </c>
      <c r="AE2424">
        <v>2</v>
      </c>
      <c r="AG2424" s="1">
        <f t="shared" si="37"/>
        <v>0</v>
      </c>
    </row>
    <row r="2425" spans="1:33">
      <c r="A2425">
        <v>75841</v>
      </c>
      <c r="B2425">
        <v>2</v>
      </c>
      <c r="C2425">
        <v>41</v>
      </c>
      <c r="D2425">
        <v>3</v>
      </c>
      <c r="E2425">
        <v>2</v>
      </c>
      <c r="G2425">
        <v>1</v>
      </c>
      <c r="H2425">
        <v>4</v>
      </c>
      <c r="I2425">
        <v>1</v>
      </c>
      <c r="J2425">
        <v>53</v>
      </c>
      <c r="K2425">
        <v>1.37</v>
      </c>
      <c r="L2425">
        <v>94</v>
      </c>
      <c r="M2425">
        <v>2.4300000000000002</v>
      </c>
      <c r="N2425">
        <v>52</v>
      </c>
      <c r="O2425" s="1">
        <v>1.3441509433962266</v>
      </c>
      <c r="P2425" s="2">
        <v>42.332597334610917</v>
      </c>
      <c r="Q2425" s="1">
        <v>1.0942577046871125</v>
      </c>
      <c r="R2425">
        <v>2</v>
      </c>
      <c r="S2425">
        <v>2</v>
      </c>
      <c r="U2425">
        <v>7</v>
      </c>
      <c r="V2425">
        <v>5</v>
      </c>
      <c r="W2425">
        <v>2</v>
      </c>
      <c r="X2425">
        <v>3</v>
      </c>
      <c r="Y2425">
        <v>3</v>
      </c>
      <c r="Z2425">
        <v>3</v>
      </c>
      <c r="AA2425">
        <v>1</v>
      </c>
      <c r="AB2425">
        <v>0</v>
      </c>
      <c r="AC2425">
        <v>0</v>
      </c>
      <c r="AD2425">
        <v>1</v>
      </c>
      <c r="AE2425">
        <v>2</v>
      </c>
      <c r="AG2425" s="1">
        <f t="shared" si="37"/>
        <v>-2.5849056603773457E-2</v>
      </c>
    </row>
    <row r="2426" spans="1:33">
      <c r="A2426">
        <v>75850</v>
      </c>
      <c r="B2426">
        <v>2</v>
      </c>
      <c r="C2426">
        <v>37</v>
      </c>
      <c r="D2426">
        <v>6</v>
      </c>
      <c r="E2426">
        <v>2</v>
      </c>
      <c r="G2426">
        <v>2</v>
      </c>
      <c r="H2426">
        <v>5</v>
      </c>
      <c r="I2426">
        <v>1</v>
      </c>
      <c r="J2426">
        <v>44</v>
      </c>
      <c r="K2426">
        <v>1.1399999999999999</v>
      </c>
      <c r="L2426">
        <v>182</v>
      </c>
      <c r="M2426">
        <v>4.71</v>
      </c>
      <c r="N2426">
        <v>52</v>
      </c>
      <c r="O2426" s="1">
        <v>1.3472727272727272</v>
      </c>
      <c r="P2426" s="2">
        <v>47.62891377709559</v>
      </c>
      <c r="Q2426" s="1">
        <v>1.234021856952022</v>
      </c>
      <c r="R2426">
        <v>1</v>
      </c>
      <c r="U2426">
        <v>15</v>
      </c>
      <c r="V2426">
        <v>1</v>
      </c>
      <c r="W2426">
        <v>3</v>
      </c>
      <c r="X2426">
        <v>3</v>
      </c>
      <c r="Y2426">
        <v>3</v>
      </c>
      <c r="Z2426">
        <v>3</v>
      </c>
      <c r="AA2426">
        <v>0</v>
      </c>
      <c r="AB2426">
        <v>0</v>
      </c>
      <c r="AC2426">
        <v>0</v>
      </c>
      <c r="AD2426">
        <v>1</v>
      </c>
      <c r="AE2426">
        <v>1</v>
      </c>
      <c r="AF2426">
        <v>2</v>
      </c>
      <c r="AG2426" s="1">
        <f t="shared" si="37"/>
        <v>0.20727272727272728</v>
      </c>
    </row>
    <row r="2427" spans="1:33">
      <c r="A2427">
        <v>75855</v>
      </c>
      <c r="B2427">
        <v>2</v>
      </c>
      <c r="C2427">
        <v>34</v>
      </c>
      <c r="D2427">
        <v>3</v>
      </c>
      <c r="E2427">
        <v>2</v>
      </c>
      <c r="G2427">
        <v>1</v>
      </c>
      <c r="H2427">
        <v>4</v>
      </c>
      <c r="I2427">
        <v>1</v>
      </c>
      <c r="J2427">
        <v>52</v>
      </c>
      <c r="K2427">
        <v>1.34</v>
      </c>
      <c r="L2427">
        <v>198</v>
      </c>
      <c r="M2427">
        <v>5.12</v>
      </c>
      <c r="N2427">
        <v>48</v>
      </c>
      <c r="O2427" s="1">
        <v>1.236923076923077</v>
      </c>
      <c r="P2427" s="2">
        <v>58.158777861507751</v>
      </c>
      <c r="Q2427" s="1">
        <v>1.4987069679696228</v>
      </c>
      <c r="R2427">
        <v>2</v>
      </c>
      <c r="U2427">
        <v>8</v>
      </c>
      <c r="V2427">
        <v>3</v>
      </c>
      <c r="W2427">
        <v>3</v>
      </c>
      <c r="X2427">
        <v>3</v>
      </c>
      <c r="Y2427">
        <v>3</v>
      </c>
      <c r="Z2427">
        <v>3</v>
      </c>
      <c r="AA2427">
        <v>1</v>
      </c>
      <c r="AB2427">
        <v>1</v>
      </c>
      <c r="AC2427">
        <v>0</v>
      </c>
      <c r="AD2427">
        <v>1</v>
      </c>
      <c r="AE2427">
        <v>1</v>
      </c>
      <c r="AF2427">
        <v>2</v>
      </c>
      <c r="AG2427" s="1">
        <f t="shared" si="37"/>
        <v>-0.10307692307692307</v>
      </c>
    </row>
    <row r="2428" spans="1:33">
      <c r="A2428">
        <v>75856</v>
      </c>
      <c r="B2428">
        <v>2</v>
      </c>
      <c r="C2428">
        <v>28</v>
      </c>
      <c r="D2428">
        <v>2</v>
      </c>
      <c r="E2428">
        <v>2</v>
      </c>
      <c r="G2428">
        <v>1</v>
      </c>
      <c r="H2428">
        <v>4</v>
      </c>
      <c r="I2428">
        <v>1</v>
      </c>
      <c r="J2428">
        <v>51</v>
      </c>
      <c r="K2428">
        <v>1.32</v>
      </c>
      <c r="L2428">
        <v>200</v>
      </c>
      <c r="M2428">
        <v>5.17</v>
      </c>
      <c r="N2428">
        <v>54</v>
      </c>
      <c r="O2428" s="1">
        <v>1.3976470588235295</v>
      </c>
      <c r="P2428" s="2">
        <v>51.66458547262598</v>
      </c>
      <c r="Q2428" s="1">
        <v>1.3372010357620843</v>
      </c>
      <c r="R2428">
        <v>1</v>
      </c>
      <c r="U2428">
        <v>8</v>
      </c>
      <c r="V2428">
        <v>3</v>
      </c>
      <c r="W2428">
        <v>1</v>
      </c>
      <c r="X2428">
        <v>3</v>
      </c>
      <c r="Y2428">
        <v>2</v>
      </c>
      <c r="Z2428">
        <v>1</v>
      </c>
      <c r="AA2428">
        <v>1</v>
      </c>
      <c r="AB2428">
        <v>0</v>
      </c>
      <c r="AC2428">
        <v>0</v>
      </c>
      <c r="AD2428">
        <v>1</v>
      </c>
      <c r="AE2428">
        <v>1</v>
      </c>
      <c r="AF2428">
        <v>2</v>
      </c>
      <c r="AG2428" s="1">
        <f t="shared" si="37"/>
        <v>7.7647058823529402E-2</v>
      </c>
    </row>
    <row r="2429" spans="1:33">
      <c r="A2429">
        <v>75861</v>
      </c>
      <c r="B2429">
        <v>2</v>
      </c>
      <c r="C2429">
        <v>52</v>
      </c>
      <c r="D2429">
        <v>4</v>
      </c>
      <c r="E2429">
        <v>2</v>
      </c>
      <c r="G2429">
        <v>1</v>
      </c>
      <c r="H2429">
        <v>5</v>
      </c>
      <c r="I2429">
        <v>3</v>
      </c>
      <c r="J2429">
        <v>48</v>
      </c>
      <c r="K2429">
        <v>1.24</v>
      </c>
      <c r="L2429">
        <v>169</v>
      </c>
      <c r="M2429">
        <v>4.37</v>
      </c>
      <c r="N2429">
        <v>43</v>
      </c>
      <c r="O2429" s="1">
        <v>1.1108333333333333</v>
      </c>
      <c r="P2429" s="2">
        <v>45.40156835370361</v>
      </c>
      <c r="Q2429" s="1">
        <v>1.1728738491373434</v>
      </c>
      <c r="R2429">
        <v>2</v>
      </c>
      <c r="S2429">
        <v>2</v>
      </c>
      <c r="U2429">
        <v>9</v>
      </c>
      <c r="V2429">
        <v>1</v>
      </c>
      <c r="W2429">
        <v>2</v>
      </c>
      <c r="X2429">
        <v>3</v>
      </c>
      <c r="Y2429">
        <v>3</v>
      </c>
      <c r="Z2429">
        <v>3</v>
      </c>
      <c r="AA2429">
        <v>0</v>
      </c>
      <c r="AB2429">
        <v>2</v>
      </c>
      <c r="AC2429">
        <v>0</v>
      </c>
      <c r="AD2429">
        <v>1</v>
      </c>
      <c r="AE2429">
        <v>1</v>
      </c>
      <c r="AF2429">
        <v>2</v>
      </c>
      <c r="AG2429" s="1">
        <f t="shared" si="37"/>
        <v>-0.12916666666666665</v>
      </c>
    </row>
    <row r="2430" spans="1:33">
      <c r="A2430">
        <v>75863</v>
      </c>
      <c r="B2430">
        <v>2</v>
      </c>
      <c r="C2430">
        <v>62</v>
      </c>
      <c r="D2430">
        <v>7</v>
      </c>
      <c r="E2430">
        <v>2</v>
      </c>
      <c r="G2430">
        <v>1</v>
      </c>
      <c r="H2430">
        <v>3</v>
      </c>
      <c r="I2430">
        <v>2</v>
      </c>
      <c r="J2430">
        <v>76</v>
      </c>
      <c r="K2430">
        <v>1.97</v>
      </c>
      <c r="L2430">
        <v>193</v>
      </c>
      <c r="M2430">
        <v>4.99</v>
      </c>
      <c r="N2430">
        <v>76</v>
      </c>
      <c r="O2430" s="1">
        <v>1.97</v>
      </c>
      <c r="P2430" s="2">
        <v>79.067575837866585</v>
      </c>
      <c r="Q2430" s="1">
        <v>2.0495147947446997</v>
      </c>
      <c r="R2430">
        <v>2</v>
      </c>
      <c r="S2430">
        <v>2</v>
      </c>
      <c r="U2430">
        <v>13</v>
      </c>
      <c r="V2430">
        <v>5</v>
      </c>
      <c r="W2430">
        <v>1</v>
      </c>
      <c r="X2430">
        <v>3</v>
      </c>
      <c r="Y2430">
        <v>3</v>
      </c>
      <c r="Z2430">
        <v>3</v>
      </c>
      <c r="AB2430">
        <v>0</v>
      </c>
      <c r="AC2430">
        <v>0</v>
      </c>
      <c r="AD2430">
        <v>1</v>
      </c>
      <c r="AE2430">
        <v>1</v>
      </c>
      <c r="AF2430">
        <v>2</v>
      </c>
      <c r="AG2430" s="1">
        <f t="shared" si="37"/>
        <v>0</v>
      </c>
    </row>
    <row r="2431" spans="1:33">
      <c r="A2431">
        <v>75870</v>
      </c>
      <c r="B2431">
        <v>2</v>
      </c>
      <c r="C2431">
        <v>40</v>
      </c>
      <c r="D2431">
        <v>2</v>
      </c>
      <c r="E2431">
        <v>2</v>
      </c>
      <c r="G2431">
        <v>1</v>
      </c>
      <c r="H2431">
        <v>5</v>
      </c>
      <c r="I2431">
        <v>1</v>
      </c>
      <c r="J2431">
        <v>63</v>
      </c>
      <c r="K2431">
        <v>1.63</v>
      </c>
      <c r="L2431">
        <v>173</v>
      </c>
      <c r="M2431">
        <v>4.47</v>
      </c>
      <c r="N2431">
        <v>60</v>
      </c>
      <c r="O2431" s="1">
        <v>1.5523809523809524</v>
      </c>
      <c r="P2431" s="2">
        <v>55.752113048590978</v>
      </c>
      <c r="Q2431" s="1">
        <v>1.4424753058603696</v>
      </c>
      <c r="R2431">
        <v>1</v>
      </c>
      <c r="S2431">
        <v>2</v>
      </c>
      <c r="U2431">
        <v>9</v>
      </c>
      <c r="V2431">
        <v>3</v>
      </c>
      <c r="W2431">
        <v>2</v>
      </c>
      <c r="X2431">
        <v>3</v>
      </c>
      <c r="Y2431">
        <v>3</v>
      </c>
      <c r="Z2431">
        <v>3</v>
      </c>
      <c r="AA2431">
        <v>1</v>
      </c>
      <c r="AB2431">
        <v>0</v>
      </c>
      <c r="AC2431">
        <v>4</v>
      </c>
      <c r="AD2431">
        <v>1</v>
      </c>
      <c r="AE2431">
        <v>1</v>
      </c>
      <c r="AF2431">
        <v>2</v>
      </c>
      <c r="AG2431" s="1">
        <f t="shared" si="37"/>
        <v>-7.7619047619047477E-2</v>
      </c>
    </row>
    <row r="2432" spans="1:33">
      <c r="A2432">
        <v>75871</v>
      </c>
      <c r="B2432">
        <v>2</v>
      </c>
      <c r="C2432">
        <v>57</v>
      </c>
      <c r="D2432">
        <v>3</v>
      </c>
      <c r="E2432">
        <v>2</v>
      </c>
      <c r="G2432">
        <v>1</v>
      </c>
      <c r="H2432">
        <v>5</v>
      </c>
      <c r="I2432">
        <v>1</v>
      </c>
      <c r="J2432">
        <v>63</v>
      </c>
      <c r="K2432">
        <v>1.63</v>
      </c>
      <c r="L2432">
        <v>178</v>
      </c>
      <c r="M2432">
        <v>4.5999999999999996</v>
      </c>
      <c r="N2432">
        <v>57</v>
      </c>
      <c r="O2432" s="1">
        <v>1.4747619047619047</v>
      </c>
      <c r="P2432" s="2">
        <v>62.517767478751708</v>
      </c>
      <c r="Q2432" s="1">
        <v>1.6175231903232583</v>
      </c>
      <c r="R2432">
        <v>1</v>
      </c>
      <c r="S2432">
        <v>2</v>
      </c>
      <c r="U2432">
        <v>8</v>
      </c>
      <c r="V2432">
        <v>2</v>
      </c>
      <c r="W2432">
        <v>3</v>
      </c>
      <c r="X2432">
        <v>3</v>
      </c>
      <c r="Y2432">
        <v>3</v>
      </c>
      <c r="Z2432">
        <v>3</v>
      </c>
      <c r="AA2432">
        <v>0</v>
      </c>
      <c r="AB2432">
        <v>0</v>
      </c>
      <c r="AC2432">
        <v>0</v>
      </c>
      <c r="AD2432">
        <v>1</v>
      </c>
      <c r="AE2432">
        <v>2</v>
      </c>
      <c r="AG2432" s="1">
        <f t="shared" si="37"/>
        <v>-0.15523809523809518</v>
      </c>
    </row>
    <row r="2433" spans="1:33">
      <c r="A2433">
        <v>75872</v>
      </c>
      <c r="B2433">
        <v>2</v>
      </c>
      <c r="C2433">
        <v>21</v>
      </c>
      <c r="D2433">
        <v>4</v>
      </c>
      <c r="E2433">
        <v>2</v>
      </c>
      <c r="G2433">
        <v>1</v>
      </c>
      <c r="H2433">
        <v>3</v>
      </c>
      <c r="I2433">
        <v>6</v>
      </c>
      <c r="J2433">
        <v>64</v>
      </c>
      <c r="K2433">
        <v>1.66</v>
      </c>
      <c r="L2433">
        <v>133</v>
      </c>
      <c r="M2433">
        <v>3.44</v>
      </c>
      <c r="N2433">
        <v>71</v>
      </c>
      <c r="O2433" s="1">
        <v>1.8415625</v>
      </c>
      <c r="P2433" s="2">
        <v>62.147236421087825</v>
      </c>
      <c r="Q2433" s="1">
        <v>1.6119439446719654</v>
      </c>
      <c r="R2433">
        <v>1</v>
      </c>
      <c r="U2433">
        <v>3</v>
      </c>
      <c r="V2433">
        <v>3</v>
      </c>
      <c r="W2433">
        <v>2</v>
      </c>
      <c r="X2433">
        <v>3</v>
      </c>
      <c r="Y2433">
        <v>2</v>
      </c>
      <c r="Z2433">
        <v>2</v>
      </c>
      <c r="AA2433">
        <v>3</v>
      </c>
      <c r="AB2433">
        <v>0</v>
      </c>
      <c r="AC2433">
        <v>0</v>
      </c>
      <c r="AD2433">
        <v>1</v>
      </c>
      <c r="AE2433">
        <v>2</v>
      </c>
      <c r="AG2433" s="1">
        <f t="shared" si="37"/>
        <v>0.18156250000000007</v>
      </c>
    </row>
    <row r="2434" spans="1:33">
      <c r="A2434">
        <v>75881</v>
      </c>
      <c r="B2434">
        <v>2</v>
      </c>
      <c r="C2434">
        <v>25</v>
      </c>
      <c r="D2434">
        <v>1</v>
      </c>
      <c r="E2434">
        <v>2</v>
      </c>
      <c r="G2434">
        <v>2</v>
      </c>
      <c r="H2434">
        <v>4</v>
      </c>
      <c r="I2434">
        <v>5</v>
      </c>
      <c r="J2434">
        <v>63</v>
      </c>
      <c r="K2434">
        <v>1.63</v>
      </c>
      <c r="L2434">
        <v>172</v>
      </c>
      <c r="M2434">
        <v>4.45</v>
      </c>
      <c r="N2434">
        <v>67</v>
      </c>
      <c r="O2434" s="1">
        <v>1.7334920634920634</v>
      </c>
      <c r="P2434" s="2">
        <v>73.881159966295996</v>
      </c>
      <c r="Q2434" s="1">
        <v>1.911528424524801</v>
      </c>
      <c r="R2434">
        <v>1</v>
      </c>
      <c r="U2434">
        <v>7</v>
      </c>
      <c r="V2434">
        <v>4</v>
      </c>
      <c r="W2434">
        <v>3</v>
      </c>
      <c r="X2434">
        <v>3</v>
      </c>
      <c r="Y2434">
        <v>3</v>
      </c>
      <c r="Z2434">
        <v>2</v>
      </c>
      <c r="AA2434">
        <v>1</v>
      </c>
      <c r="AB2434">
        <v>0</v>
      </c>
      <c r="AC2434">
        <v>0</v>
      </c>
      <c r="AD2434">
        <v>1</v>
      </c>
      <c r="AE2434">
        <v>2</v>
      </c>
      <c r="AG2434" s="1">
        <f t="shared" si="37"/>
        <v>0.10349206349206352</v>
      </c>
    </row>
    <row r="2435" spans="1:33">
      <c r="A2435">
        <v>75883</v>
      </c>
      <c r="B2435">
        <v>2</v>
      </c>
      <c r="C2435">
        <v>48</v>
      </c>
      <c r="D2435">
        <v>3</v>
      </c>
      <c r="E2435">
        <v>2</v>
      </c>
      <c r="G2435">
        <v>1</v>
      </c>
      <c r="H2435">
        <v>4</v>
      </c>
      <c r="I2435">
        <v>3</v>
      </c>
      <c r="J2435">
        <v>47</v>
      </c>
      <c r="K2435">
        <v>1.22</v>
      </c>
      <c r="L2435">
        <v>242</v>
      </c>
      <c r="M2435">
        <v>6.26</v>
      </c>
      <c r="N2435">
        <v>56</v>
      </c>
      <c r="O2435" s="1">
        <v>1.4536170212765955</v>
      </c>
      <c r="P2435" s="2">
        <v>50.219442319493581</v>
      </c>
      <c r="Q2435" s="1">
        <v>1.3035685027613226</v>
      </c>
      <c r="R2435">
        <v>2</v>
      </c>
      <c r="S2435">
        <v>2</v>
      </c>
      <c r="U2435">
        <v>3</v>
      </c>
      <c r="V2435">
        <v>4</v>
      </c>
      <c r="W2435">
        <v>0</v>
      </c>
      <c r="AA2435">
        <v>0</v>
      </c>
      <c r="AB2435">
        <v>0</v>
      </c>
      <c r="AC2435">
        <v>2</v>
      </c>
      <c r="AD2435">
        <v>1</v>
      </c>
      <c r="AE2435">
        <v>1</v>
      </c>
      <c r="AF2435">
        <v>1</v>
      </c>
      <c r="AG2435" s="1">
        <f t="shared" ref="AG2435:AG2498" si="38">O:O-K:K</f>
        <v>0.23361702127659556</v>
      </c>
    </row>
    <row r="2436" spans="1:33">
      <c r="A2436">
        <v>75887</v>
      </c>
      <c r="B2436">
        <v>2</v>
      </c>
      <c r="C2436">
        <v>56</v>
      </c>
      <c r="D2436">
        <v>4</v>
      </c>
      <c r="E2436">
        <v>2</v>
      </c>
      <c r="G2436">
        <v>1</v>
      </c>
      <c r="H2436">
        <v>5</v>
      </c>
      <c r="I2436">
        <v>5</v>
      </c>
      <c r="J2436">
        <v>88</v>
      </c>
      <c r="K2436">
        <v>2.2799999999999998</v>
      </c>
      <c r="L2436">
        <v>208</v>
      </c>
      <c r="M2436">
        <v>5.38</v>
      </c>
      <c r="N2436">
        <v>95</v>
      </c>
      <c r="O2436" s="1">
        <v>2.4613636363636364</v>
      </c>
      <c r="P2436" s="2">
        <v>89.865153293196386</v>
      </c>
      <c r="Q2436" s="1">
        <v>2.3283244262328151</v>
      </c>
      <c r="R2436">
        <v>2</v>
      </c>
      <c r="S2436">
        <v>2</v>
      </c>
      <c r="U2436">
        <v>9</v>
      </c>
      <c r="V2436">
        <v>3</v>
      </c>
      <c r="W2436">
        <v>2</v>
      </c>
      <c r="X2436">
        <v>3</v>
      </c>
      <c r="Y2436">
        <v>1</v>
      </c>
      <c r="Z2436">
        <v>1</v>
      </c>
      <c r="AB2436">
        <v>4</v>
      </c>
      <c r="AC2436">
        <v>0</v>
      </c>
      <c r="AD2436">
        <v>1</v>
      </c>
      <c r="AE2436">
        <v>2</v>
      </c>
      <c r="AG2436" s="1">
        <f t="shared" si="38"/>
        <v>0.18136363636363662</v>
      </c>
    </row>
    <row r="2437" spans="1:33">
      <c r="A2437">
        <v>75888</v>
      </c>
      <c r="B2437">
        <v>2</v>
      </c>
      <c r="C2437">
        <v>44</v>
      </c>
      <c r="D2437">
        <v>3</v>
      </c>
      <c r="E2437">
        <v>2</v>
      </c>
      <c r="G2437">
        <v>1</v>
      </c>
      <c r="H2437">
        <v>4</v>
      </c>
      <c r="I2437">
        <v>3</v>
      </c>
      <c r="J2437">
        <v>46</v>
      </c>
      <c r="K2437">
        <v>1.19</v>
      </c>
      <c r="L2437">
        <v>217</v>
      </c>
      <c r="M2437">
        <v>5.61</v>
      </c>
      <c r="N2437">
        <v>47</v>
      </c>
      <c r="O2437" s="1">
        <v>1.2158695652173912</v>
      </c>
      <c r="P2437" s="2">
        <v>47.299341995501479</v>
      </c>
      <c r="Q2437" s="1">
        <v>1.2236134124923208</v>
      </c>
      <c r="R2437">
        <v>2</v>
      </c>
      <c r="S2437">
        <v>1</v>
      </c>
      <c r="T2437">
        <v>1</v>
      </c>
      <c r="U2437">
        <v>7</v>
      </c>
      <c r="V2437">
        <v>5</v>
      </c>
      <c r="W2437">
        <v>1</v>
      </c>
      <c r="X2437">
        <v>3</v>
      </c>
      <c r="Y2437">
        <v>3</v>
      </c>
      <c r="Z2437">
        <v>2</v>
      </c>
      <c r="AA2437">
        <v>2</v>
      </c>
      <c r="AB2437">
        <v>0</v>
      </c>
      <c r="AC2437">
        <v>15</v>
      </c>
      <c r="AD2437">
        <v>1</v>
      </c>
      <c r="AE2437">
        <v>1</v>
      </c>
      <c r="AF2437">
        <v>2</v>
      </c>
      <c r="AG2437" s="1">
        <f t="shared" si="38"/>
        <v>2.5869565217391255E-2</v>
      </c>
    </row>
    <row r="2438" spans="1:33">
      <c r="A2438">
        <v>75890</v>
      </c>
      <c r="B2438">
        <v>2</v>
      </c>
      <c r="C2438">
        <v>43</v>
      </c>
      <c r="D2438">
        <v>3</v>
      </c>
      <c r="E2438">
        <v>2</v>
      </c>
      <c r="G2438">
        <v>1</v>
      </c>
      <c r="H2438">
        <v>2</v>
      </c>
      <c r="I2438">
        <v>1</v>
      </c>
      <c r="J2438">
        <v>59</v>
      </c>
      <c r="K2438">
        <v>1.53</v>
      </c>
      <c r="L2438">
        <v>217</v>
      </c>
      <c r="M2438">
        <v>5.61</v>
      </c>
      <c r="N2438">
        <v>56</v>
      </c>
      <c r="O2438" s="1">
        <v>1.4522033898305087</v>
      </c>
      <c r="P2438" s="2">
        <v>68.364569995977433</v>
      </c>
      <c r="Q2438" s="1">
        <v>1.772843933793991</v>
      </c>
      <c r="R2438">
        <v>2</v>
      </c>
      <c r="S2438">
        <v>1</v>
      </c>
      <c r="T2438">
        <v>1</v>
      </c>
      <c r="U2438">
        <v>8</v>
      </c>
      <c r="V2438">
        <v>5</v>
      </c>
      <c r="W2438">
        <v>0</v>
      </c>
      <c r="AA2438">
        <v>4</v>
      </c>
      <c r="AB2438">
        <v>0</v>
      </c>
      <c r="AC2438">
        <v>1</v>
      </c>
      <c r="AD2438">
        <v>1</v>
      </c>
      <c r="AE2438">
        <v>2</v>
      </c>
      <c r="AG2438" s="1">
        <f t="shared" si="38"/>
        <v>-7.7796610169491354E-2</v>
      </c>
    </row>
    <row r="2439" spans="1:33">
      <c r="A2439">
        <v>75892</v>
      </c>
      <c r="B2439">
        <v>2</v>
      </c>
      <c r="C2439">
        <v>80</v>
      </c>
      <c r="D2439">
        <v>3</v>
      </c>
      <c r="E2439">
        <v>2</v>
      </c>
      <c r="G2439">
        <v>1</v>
      </c>
      <c r="H2439">
        <v>4</v>
      </c>
      <c r="I2439">
        <v>2</v>
      </c>
      <c r="J2439">
        <v>71</v>
      </c>
      <c r="K2439">
        <v>1.84</v>
      </c>
      <c r="L2439">
        <v>239</v>
      </c>
      <c r="M2439">
        <v>6.18</v>
      </c>
      <c r="N2439">
        <v>75</v>
      </c>
      <c r="O2439" s="1">
        <v>1.943661971830986</v>
      </c>
      <c r="P2439" s="2">
        <v>77.8435864201968</v>
      </c>
      <c r="Q2439" s="1">
        <v>2.0173549156783399</v>
      </c>
      <c r="R2439">
        <v>2</v>
      </c>
      <c r="S2439">
        <v>2</v>
      </c>
      <c r="U2439">
        <v>6</v>
      </c>
      <c r="V2439">
        <v>3</v>
      </c>
      <c r="W2439">
        <v>2</v>
      </c>
      <c r="X2439">
        <v>3</v>
      </c>
      <c r="Y2439">
        <v>3</v>
      </c>
      <c r="Z2439">
        <v>2</v>
      </c>
      <c r="AA2439">
        <v>0</v>
      </c>
      <c r="AB2439">
        <v>1</v>
      </c>
      <c r="AC2439">
        <v>0</v>
      </c>
      <c r="AD2439">
        <v>1</v>
      </c>
      <c r="AE2439">
        <v>1</v>
      </c>
      <c r="AF2439">
        <v>2</v>
      </c>
      <c r="AG2439" s="1">
        <f t="shared" si="38"/>
        <v>0.10366197183098591</v>
      </c>
    </row>
    <row r="2440" spans="1:33">
      <c r="A2440">
        <v>75893</v>
      </c>
      <c r="B2440">
        <v>2</v>
      </c>
      <c r="C2440">
        <v>49</v>
      </c>
      <c r="D2440">
        <v>6</v>
      </c>
      <c r="E2440">
        <v>2</v>
      </c>
      <c r="G2440">
        <v>2</v>
      </c>
      <c r="H2440">
        <v>4</v>
      </c>
      <c r="I2440">
        <v>1</v>
      </c>
      <c r="J2440">
        <v>79</v>
      </c>
      <c r="K2440">
        <v>2.04</v>
      </c>
      <c r="L2440">
        <v>271</v>
      </c>
      <c r="M2440">
        <v>7.01</v>
      </c>
      <c r="N2440">
        <v>87</v>
      </c>
      <c r="O2440" s="1">
        <v>2.2465822784810126</v>
      </c>
      <c r="P2440" s="2">
        <v>88.541774823673023</v>
      </c>
      <c r="Q2440" s="1">
        <v>2.2863951979783921</v>
      </c>
      <c r="R2440">
        <v>1</v>
      </c>
      <c r="S2440">
        <v>2</v>
      </c>
      <c r="U2440">
        <v>14</v>
      </c>
      <c r="V2440">
        <v>3</v>
      </c>
      <c r="W2440">
        <v>1</v>
      </c>
      <c r="AA2440">
        <v>0</v>
      </c>
      <c r="AB2440">
        <v>150</v>
      </c>
      <c r="AC2440">
        <v>30</v>
      </c>
      <c r="AD2440">
        <v>1</v>
      </c>
      <c r="AE2440">
        <v>1</v>
      </c>
      <c r="AF2440">
        <v>2</v>
      </c>
      <c r="AG2440" s="1">
        <f t="shared" si="38"/>
        <v>0.20658227848101252</v>
      </c>
    </row>
    <row r="2441" spans="1:33">
      <c r="A2441">
        <v>75894</v>
      </c>
      <c r="B2441">
        <v>2</v>
      </c>
      <c r="C2441">
        <v>46</v>
      </c>
      <c r="D2441">
        <v>3</v>
      </c>
      <c r="E2441">
        <v>2</v>
      </c>
      <c r="G2441">
        <v>1</v>
      </c>
      <c r="H2441">
        <v>3</v>
      </c>
      <c r="I2441">
        <v>1</v>
      </c>
      <c r="J2441">
        <v>45</v>
      </c>
      <c r="K2441">
        <v>1.1599999999999999</v>
      </c>
      <c r="L2441">
        <v>166</v>
      </c>
      <c r="M2441">
        <v>4.29</v>
      </c>
      <c r="N2441">
        <v>54</v>
      </c>
      <c r="O2441" s="1">
        <v>1.3919999999999999</v>
      </c>
      <c r="P2441" s="2">
        <v>41.354212751496178</v>
      </c>
      <c r="Q2441" s="1">
        <v>1.0660197064830126</v>
      </c>
      <c r="R2441">
        <v>2</v>
      </c>
      <c r="S2441">
        <v>2</v>
      </c>
      <c r="U2441">
        <v>14</v>
      </c>
      <c r="V2441">
        <v>3</v>
      </c>
      <c r="W2441">
        <v>0</v>
      </c>
      <c r="AA2441">
        <v>1</v>
      </c>
      <c r="AB2441">
        <v>1</v>
      </c>
      <c r="AC2441">
        <v>0</v>
      </c>
      <c r="AD2441">
        <v>1</v>
      </c>
      <c r="AE2441">
        <v>1</v>
      </c>
      <c r="AF2441">
        <v>2</v>
      </c>
      <c r="AG2441" s="1">
        <f t="shared" si="38"/>
        <v>0.23199999999999998</v>
      </c>
    </row>
    <row r="2442" spans="1:33">
      <c r="A2442">
        <v>75895</v>
      </c>
      <c r="B2442">
        <v>2</v>
      </c>
      <c r="C2442">
        <v>55</v>
      </c>
      <c r="D2442">
        <v>3</v>
      </c>
      <c r="E2442">
        <v>2</v>
      </c>
      <c r="G2442">
        <v>1</v>
      </c>
      <c r="H2442">
        <v>5</v>
      </c>
      <c r="I2442">
        <v>3</v>
      </c>
      <c r="J2442">
        <v>65</v>
      </c>
      <c r="K2442">
        <v>1.68</v>
      </c>
      <c r="L2442">
        <v>205</v>
      </c>
      <c r="M2442">
        <v>5.3</v>
      </c>
      <c r="N2442">
        <v>64</v>
      </c>
      <c r="O2442" s="1">
        <v>1.6541538461538461</v>
      </c>
      <c r="P2442" s="2">
        <v>60.02996964890049</v>
      </c>
      <c r="Q2442" s="1">
        <v>1.5515438309254281</v>
      </c>
      <c r="R2442">
        <v>2</v>
      </c>
      <c r="S2442">
        <v>2</v>
      </c>
      <c r="U2442">
        <v>3</v>
      </c>
      <c r="V2442">
        <v>5</v>
      </c>
      <c r="W2442">
        <v>0</v>
      </c>
      <c r="X2442">
        <v>1</v>
      </c>
      <c r="Y2442">
        <v>1</v>
      </c>
      <c r="Z2442">
        <v>0</v>
      </c>
      <c r="AB2442">
        <v>0</v>
      </c>
      <c r="AC2442">
        <v>8</v>
      </c>
      <c r="AD2442">
        <v>1</v>
      </c>
      <c r="AE2442">
        <v>1</v>
      </c>
      <c r="AF2442">
        <v>2</v>
      </c>
      <c r="AG2442" s="1">
        <f t="shared" si="38"/>
        <v>-2.5846153846153852E-2</v>
      </c>
    </row>
    <row r="2443" spans="1:33">
      <c r="A2443">
        <v>75899</v>
      </c>
      <c r="B2443">
        <v>2</v>
      </c>
      <c r="C2443">
        <v>31</v>
      </c>
      <c r="D2443">
        <v>3</v>
      </c>
      <c r="E2443">
        <v>2</v>
      </c>
      <c r="G2443">
        <v>1</v>
      </c>
      <c r="H2443">
        <v>4</v>
      </c>
      <c r="I2443">
        <v>5</v>
      </c>
      <c r="J2443">
        <v>36</v>
      </c>
      <c r="K2443">
        <v>0.93</v>
      </c>
      <c r="L2443">
        <v>166</v>
      </c>
      <c r="M2443">
        <v>4.29</v>
      </c>
      <c r="N2443">
        <v>38</v>
      </c>
      <c r="O2443" s="1">
        <v>0.9816666666666668</v>
      </c>
      <c r="P2443" s="2">
        <v>45.835834297805071</v>
      </c>
      <c r="Q2443" s="1">
        <v>1.184092386026631</v>
      </c>
      <c r="R2443">
        <v>2</v>
      </c>
      <c r="V2443">
        <v>4</v>
      </c>
      <c r="W2443">
        <v>1</v>
      </c>
      <c r="X2443">
        <v>3</v>
      </c>
      <c r="Y2443">
        <v>1</v>
      </c>
      <c r="Z2443">
        <v>2</v>
      </c>
      <c r="AA2443">
        <v>1</v>
      </c>
      <c r="AB2443">
        <v>3</v>
      </c>
      <c r="AC2443">
        <v>2</v>
      </c>
      <c r="AD2443">
        <v>1</v>
      </c>
      <c r="AE2443">
        <v>1</v>
      </c>
      <c r="AF2443">
        <v>2</v>
      </c>
      <c r="AG2443" s="1">
        <f t="shared" si="38"/>
        <v>5.166666666666675E-2</v>
      </c>
    </row>
    <row r="2444" spans="1:33">
      <c r="A2444">
        <v>75904</v>
      </c>
      <c r="B2444">
        <v>2</v>
      </c>
      <c r="C2444">
        <v>70</v>
      </c>
      <c r="D2444">
        <v>1</v>
      </c>
      <c r="E2444">
        <v>2</v>
      </c>
      <c r="G2444">
        <v>2</v>
      </c>
      <c r="H2444">
        <v>1</v>
      </c>
      <c r="I2444">
        <v>2</v>
      </c>
      <c r="J2444">
        <v>61</v>
      </c>
      <c r="K2444">
        <v>1.58</v>
      </c>
      <c r="L2444">
        <v>175</v>
      </c>
      <c r="M2444">
        <v>4.53</v>
      </c>
      <c r="N2444">
        <v>59</v>
      </c>
      <c r="O2444" s="1">
        <v>1.5281967213114753</v>
      </c>
      <c r="P2444" s="2">
        <v>73.25412195978646</v>
      </c>
      <c r="Q2444" s="1">
        <v>1.8974018474829935</v>
      </c>
      <c r="R2444">
        <v>1</v>
      </c>
      <c r="S2444">
        <v>2</v>
      </c>
      <c r="U2444">
        <v>6</v>
      </c>
      <c r="V2444">
        <v>4</v>
      </c>
      <c r="W2444">
        <v>3</v>
      </c>
      <c r="X2444">
        <v>3</v>
      </c>
      <c r="Y2444">
        <v>3</v>
      </c>
      <c r="Z2444">
        <v>3</v>
      </c>
      <c r="AA2444">
        <v>0</v>
      </c>
      <c r="AB2444">
        <v>0</v>
      </c>
      <c r="AC2444">
        <v>0</v>
      </c>
      <c r="AD2444">
        <v>1</v>
      </c>
      <c r="AE2444">
        <v>1</v>
      </c>
      <c r="AF2444">
        <v>2</v>
      </c>
      <c r="AG2444" s="1">
        <f t="shared" si="38"/>
        <v>-5.1803278688524745E-2</v>
      </c>
    </row>
    <row r="2445" spans="1:33">
      <c r="A2445">
        <v>75905</v>
      </c>
      <c r="B2445">
        <v>2</v>
      </c>
      <c r="C2445">
        <v>39</v>
      </c>
      <c r="D2445">
        <v>6</v>
      </c>
      <c r="E2445">
        <v>2</v>
      </c>
      <c r="G2445">
        <v>2</v>
      </c>
      <c r="H2445">
        <v>5</v>
      </c>
      <c r="I2445">
        <v>5</v>
      </c>
      <c r="J2445">
        <v>55</v>
      </c>
      <c r="K2445">
        <v>1.42</v>
      </c>
      <c r="L2445">
        <v>199</v>
      </c>
      <c r="M2445">
        <v>5.15</v>
      </c>
      <c r="N2445">
        <v>57</v>
      </c>
      <c r="O2445" s="1">
        <v>1.4716363636363636</v>
      </c>
      <c r="P2445" s="2">
        <v>48.787555374612417</v>
      </c>
      <c r="Q2445" s="1">
        <v>1.2596059751263571</v>
      </c>
      <c r="R2445">
        <v>2</v>
      </c>
      <c r="U2445">
        <v>14</v>
      </c>
      <c r="V2445">
        <v>2</v>
      </c>
      <c r="W2445">
        <v>0</v>
      </c>
      <c r="X2445">
        <v>3</v>
      </c>
      <c r="Y2445">
        <v>2</v>
      </c>
      <c r="Z2445">
        <v>1</v>
      </c>
      <c r="AA2445">
        <v>1</v>
      </c>
      <c r="AB2445">
        <v>0</v>
      </c>
      <c r="AC2445">
        <v>14</v>
      </c>
      <c r="AD2445">
        <v>1</v>
      </c>
      <c r="AE2445">
        <v>1</v>
      </c>
      <c r="AF2445">
        <v>2</v>
      </c>
      <c r="AG2445" s="1">
        <f t="shared" si="38"/>
        <v>5.1636363636363702E-2</v>
      </c>
    </row>
    <row r="2446" spans="1:33">
      <c r="A2446">
        <v>75908</v>
      </c>
      <c r="B2446">
        <v>2</v>
      </c>
      <c r="C2446">
        <v>24</v>
      </c>
      <c r="D2446">
        <v>4</v>
      </c>
      <c r="E2446">
        <v>2</v>
      </c>
      <c r="G2446">
        <v>1</v>
      </c>
      <c r="H2446">
        <v>4</v>
      </c>
      <c r="I2446">
        <v>5</v>
      </c>
      <c r="J2446">
        <v>42</v>
      </c>
      <c r="K2446">
        <v>1.0900000000000001</v>
      </c>
      <c r="L2446">
        <v>149</v>
      </c>
      <c r="M2446">
        <v>3.85</v>
      </c>
      <c r="N2446">
        <v>47</v>
      </c>
      <c r="O2446" s="1">
        <v>1.2197619047619048</v>
      </c>
      <c r="P2446" s="2">
        <v>33.348655147595807</v>
      </c>
      <c r="Q2446" s="1">
        <v>0.8654770026399865</v>
      </c>
      <c r="R2446">
        <v>2</v>
      </c>
      <c r="U2446">
        <v>5</v>
      </c>
      <c r="V2446">
        <v>3</v>
      </c>
      <c r="W2446">
        <v>3</v>
      </c>
      <c r="X2446">
        <v>3</v>
      </c>
      <c r="Y2446">
        <v>1</v>
      </c>
      <c r="Z2446">
        <v>3</v>
      </c>
      <c r="AA2446">
        <v>2</v>
      </c>
      <c r="AB2446">
        <v>0</v>
      </c>
      <c r="AC2446">
        <v>0</v>
      </c>
      <c r="AD2446">
        <v>1</v>
      </c>
      <c r="AE2446">
        <v>2</v>
      </c>
      <c r="AG2446" s="1">
        <f t="shared" si="38"/>
        <v>0.12976190476190474</v>
      </c>
    </row>
    <row r="2447" spans="1:33">
      <c r="A2447">
        <v>75909</v>
      </c>
      <c r="B2447">
        <v>2</v>
      </c>
      <c r="C2447">
        <v>77</v>
      </c>
      <c r="D2447">
        <v>1</v>
      </c>
      <c r="E2447">
        <v>2</v>
      </c>
      <c r="G2447">
        <v>1</v>
      </c>
      <c r="H2447">
        <v>1</v>
      </c>
      <c r="I2447">
        <v>2</v>
      </c>
      <c r="J2447">
        <v>43</v>
      </c>
      <c r="K2447">
        <v>1.1100000000000001</v>
      </c>
      <c r="L2447">
        <v>193</v>
      </c>
      <c r="M2447">
        <v>4.99</v>
      </c>
      <c r="N2447">
        <v>44</v>
      </c>
      <c r="O2447" s="1">
        <v>1.1358139534883722</v>
      </c>
      <c r="P2447" s="2">
        <v>53.571919781262707</v>
      </c>
      <c r="Q2447" s="1">
        <v>1.3829030455163165</v>
      </c>
      <c r="R2447">
        <v>1</v>
      </c>
      <c r="S2447">
        <v>2</v>
      </c>
      <c r="U2447">
        <v>2</v>
      </c>
      <c r="V2447">
        <v>4</v>
      </c>
      <c r="W2447">
        <v>0</v>
      </c>
      <c r="X2447">
        <v>3</v>
      </c>
      <c r="Y2447">
        <v>3</v>
      </c>
      <c r="Z2447">
        <v>2</v>
      </c>
      <c r="AA2447">
        <v>0</v>
      </c>
      <c r="AB2447">
        <v>0</v>
      </c>
      <c r="AC2447">
        <v>4</v>
      </c>
      <c r="AD2447">
        <v>2</v>
      </c>
      <c r="AE2447">
        <v>1</v>
      </c>
      <c r="AF2447">
        <v>2</v>
      </c>
      <c r="AG2447" s="1">
        <f t="shared" si="38"/>
        <v>2.5813953488372121E-2</v>
      </c>
    </row>
    <row r="2448" spans="1:33">
      <c r="A2448">
        <v>75913</v>
      </c>
      <c r="B2448">
        <v>2</v>
      </c>
      <c r="C2448">
        <v>32</v>
      </c>
      <c r="D2448">
        <v>3</v>
      </c>
      <c r="E2448">
        <v>2</v>
      </c>
      <c r="G2448">
        <v>2</v>
      </c>
      <c r="H2448">
        <v>5</v>
      </c>
      <c r="I2448">
        <v>5</v>
      </c>
      <c r="J2448">
        <v>32</v>
      </c>
      <c r="K2448">
        <v>0.83</v>
      </c>
      <c r="L2448">
        <v>211</v>
      </c>
      <c r="M2448">
        <v>5.46</v>
      </c>
      <c r="N2448">
        <v>38</v>
      </c>
      <c r="O2448" s="1">
        <v>0.98562499999999997</v>
      </c>
      <c r="P2448" s="2">
        <v>20.765585336391084</v>
      </c>
      <c r="Q2448" s="1">
        <v>0.53860736966264366</v>
      </c>
      <c r="R2448">
        <v>2</v>
      </c>
      <c r="V2448">
        <v>3</v>
      </c>
      <c r="W2448">
        <v>3</v>
      </c>
      <c r="X2448">
        <v>3</v>
      </c>
      <c r="Y2448">
        <v>3</v>
      </c>
      <c r="Z2448">
        <v>3</v>
      </c>
      <c r="AB2448">
        <v>0</v>
      </c>
      <c r="AC2448">
        <v>0</v>
      </c>
      <c r="AD2448">
        <v>1</v>
      </c>
      <c r="AE2448">
        <v>1</v>
      </c>
      <c r="AF2448">
        <v>2</v>
      </c>
      <c r="AG2448" s="1">
        <f t="shared" si="38"/>
        <v>0.15562500000000001</v>
      </c>
    </row>
    <row r="2449" spans="1:33">
      <c r="A2449">
        <v>75915</v>
      </c>
      <c r="B2449">
        <v>2</v>
      </c>
      <c r="C2449">
        <v>63</v>
      </c>
      <c r="D2449">
        <v>1</v>
      </c>
      <c r="E2449">
        <v>2</v>
      </c>
      <c r="G2449">
        <v>1</v>
      </c>
      <c r="H2449">
        <v>3</v>
      </c>
      <c r="I2449">
        <v>3</v>
      </c>
      <c r="J2449">
        <v>72</v>
      </c>
      <c r="K2449">
        <v>1.86</v>
      </c>
      <c r="L2449">
        <v>223</v>
      </c>
      <c r="M2449">
        <v>5.77</v>
      </c>
      <c r="N2449">
        <v>78</v>
      </c>
      <c r="O2449" s="1">
        <v>2.0150000000000001</v>
      </c>
      <c r="P2449" s="2">
        <v>70.313779579307777</v>
      </c>
      <c r="Q2449" s="1">
        <v>1.8164393057987844</v>
      </c>
      <c r="R2449">
        <v>1</v>
      </c>
      <c r="S2449">
        <v>2</v>
      </c>
      <c r="U2449">
        <v>5</v>
      </c>
      <c r="V2449">
        <v>3</v>
      </c>
      <c r="W2449">
        <v>2</v>
      </c>
      <c r="AA2449">
        <v>3</v>
      </c>
      <c r="AB2449">
        <v>0</v>
      </c>
      <c r="AC2449">
        <v>0</v>
      </c>
      <c r="AD2449">
        <v>1</v>
      </c>
      <c r="AE2449">
        <v>1</v>
      </c>
      <c r="AF2449">
        <v>2</v>
      </c>
      <c r="AG2449" s="1">
        <f t="shared" si="38"/>
        <v>0.15500000000000003</v>
      </c>
    </row>
    <row r="2450" spans="1:33">
      <c r="A2450">
        <v>75919</v>
      </c>
      <c r="B2450">
        <v>2</v>
      </c>
      <c r="C2450">
        <v>23</v>
      </c>
      <c r="D2450">
        <v>3</v>
      </c>
      <c r="E2450">
        <v>2</v>
      </c>
      <c r="G2450">
        <v>1</v>
      </c>
      <c r="H2450">
        <v>4</v>
      </c>
      <c r="I2450">
        <v>1</v>
      </c>
      <c r="J2450">
        <v>77</v>
      </c>
      <c r="K2450">
        <v>1.99</v>
      </c>
      <c r="L2450">
        <v>282</v>
      </c>
      <c r="M2450">
        <v>7.29</v>
      </c>
      <c r="N2450">
        <v>84</v>
      </c>
      <c r="O2450" s="1">
        <v>2.1709090909090909</v>
      </c>
      <c r="P2450" s="2">
        <v>80.999534931020207</v>
      </c>
      <c r="Q2450" s="1">
        <v>2.0933646040614313</v>
      </c>
      <c r="R2450">
        <v>2</v>
      </c>
      <c r="U2450">
        <v>12</v>
      </c>
      <c r="V2450">
        <v>3</v>
      </c>
      <c r="W2450">
        <v>3</v>
      </c>
      <c r="X2450">
        <v>3</v>
      </c>
      <c r="Y2450">
        <v>1</v>
      </c>
      <c r="Z2450">
        <v>1</v>
      </c>
      <c r="AA2450">
        <v>2</v>
      </c>
      <c r="AB2450">
        <v>0</v>
      </c>
      <c r="AC2450">
        <v>0</v>
      </c>
      <c r="AD2450">
        <v>1</v>
      </c>
      <c r="AE2450">
        <v>1</v>
      </c>
      <c r="AF2450">
        <v>1</v>
      </c>
      <c r="AG2450" s="1">
        <f t="shared" si="38"/>
        <v>0.18090909090909091</v>
      </c>
    </row>
    <row r="2451" spans="1:33">
      <c r="A2451">
        <v>75922</v>
      </c>
      <c r="B2451">
        <v>2</v>
      </c>
      <c r="C2451">
        <v>65</v>
      </c>
      <c r="D2451">
        <v>3</v>
      </c>
      <c r="E2451">
        <v>2</v>
      </c>
      <c r="G2451">
        <v>1</v>
      </c>
      <c r="H2451">
        <v>4</v>
      </c>
      <c r="I2451">
        <v>1</v>
      </c>
      <c r="J2451">
        <v>42</v>
      </c>
      <c r="K2451">
        <v>1.0900000000000001</v>
      </c>
      <c r="L2451">
        <v>207</v>
      </c>
      <c r="M2451">
        <v>5.35</v>
      </c>
      <c r="N2451">
        <v>37</v>
      </c>
      <c r="O2451" s="1">
        <v>0.96023809523809533</v>
      </c>
      <c r="P2451" s="2">
        <v>42.194562897565945</v>
      </c>
      <c r="Q2451" s="1">
        <v>1.0950493704368305</v>
      </c>
      <c r="R2451">
        <v>2</v>
      </c>
      <c r="S2451">
        <v>2</v>
      </c>
      <c r="U2451">
        <v>14</v>
      </c>
      <c r="V2451">
        <v>3</v>
      </c>
      <c r="W2451">
        <v>0</v>
      </c>
      <c r="X2451">
        <v>2</v>
      </c>
      <c r="Y2451">
        <v>2</v>
      </c>
      <c r="Z2451">
        <v>2</v>
      </c>
      <c r="AA2451">
        <v>2</v>
      </c>
      <c r="AB2451">
        <v>7</v>
      </c>
      <c r="AC2451">
        <v>0</v>
      </c>
      <c r="AD2451">
        <v>1</v>
      </c>
      <c r="AE2451">
        <v>1</v>
      </c>
      <c r="AF2451">
        <v>2</v>
      </c>
      <c r="AG2451" s="1">
        <f t="shared" si="38"/>
        <v>-0.12976190476190474</v>
      </c>
    </row>
    <row r="2452" spans="1:33">
      <c r="A2452">
        <v>75928</v>
      </c>
      <c r="B2452">
        <v>2</v>
      </c>
      <c r="C2452">
        <v>31</v>
      </c>
      <c r="D2452">
        <v>3</v>
      </c>
      <c r="E2452">
        <v>2</v>
      </c>
      <c r="G2452">
        <v>1</v>
      </c>
      <c r="H2452">
        <v>5</v>
      </c>
      <c r="I2452">
        <v>1</v>
      </c>
      <c r="J2452">
        <v>40</v>
      </c>
      <c r="K2452">
        <v>1.03</v>
      </c>
      <c r="L2452">
        <v>187</v>
      </c>
      <c r="M2452">
        <v>4.84</v>
      </c>
      <c r="N2452">
        <v>49</v>
      </c>
      <c r="O2452" s="1">
        <v>1.2617499999999999</v>
      </c>
      <c r="P2452" s="2">
        <v>28.311772725118828</v>
      </c>
      <c r="Q2452" s="1">
        <v>0.72902814767180979</v>
      </c>
      <c r="R2452">
        <v>2</v>
      </c>
      <c r="U2452">
        <v>15</v>
      </c>
      <c r="V2452">
        <v>3</v>
      </c>
      <c r="W2452">
        <v>3</v>
      </c>
      <c r="X2452">
        <v>3</v>
      </c>
      <c r="Y2452">
        <v>3</v>
      </c>
      <c r="Z2452">
        <v>3</v>
      </c>
      <c r="AB2452">
        <v>0</v>
      </c>
      <c r="AC2452">
        <v>4</v>
      </c>
      <c r="AD2452">
        <v>1</v>
      </c>
      <c r="AE2452">
        <v>1</v>
      </c>
      <c r="AF2452">
        <v>2</v>
      </c>
      <c r="AG2452" s="1">
        <f t="shared" si="38"/>
        <v>0.2317499999999999</v>
      </c>
    </row>
    <row r="2453" spans="1:33">
      <c r="A2453">
        <v>75929</v>
      </c>
      <c r="B2453">
        <v>2</v>
      </c>
      <c r="C2453">
        <v>23</v>
      </c>
      <c r="D2453">
        <v>4</v>
      </c>
      <c r="E2453">
        <v>1</v>
      </c>
      <c r="F2453">
        <v>2</v>
      </c>
      <c r="G2453">
        <v>1</v>
      </c>
      <c r="H2453">
        <v>4</v>
      </c>
      <c r="I2453">
        <v>5</v>
      </c>
      <c r="J2453">
        <v>74</v>
      </c>
      <c r="K2453">
        <v>1.91</v>
      </c>
      <c r="L2453">
        <v>181</v>
      </c>
      <c r="M2453">
        <v>4.68</v>
      </c>
      <c r="N2453">
        <v>70</v>
      </c>
      <c r="O2453" s="1">
        <v>1.8067567567567566</v>
      </c>
      <c r="P2453" s="2">
        <v>67.577201588242062</v>
      </c>
      <c r="Q2453" s="1">
        <v>1.7442223653181395</v>
      </c>
      <c r="R2453">
        <v>2</v>
      </c>
      <c r="U2453">
        <v>9</v>
      </c>
      <c r="V2453">
        <v>3</v>
      </c>
      <c r="W2453">
        <v>3</v>
      </c>
      <c r="AA2453">
        <v>6</v>
      </c>
      <c r="AB2453">
        <v>0</v>
      </c>
      <c r="AC2453">
        <v>0</v>
      </c>
      <c r="AD2453">
        <v>1</v>
      </c>
      <c r="AE2453">
        <v>2</v>
      </c>
      <c r="AG2453" s="1">
        <f t="shared" si="38"/>
        <v>-0.1032432432432433</v>
      </c>
    </row>
    <row r="2454" spans="1:33">
      <c r="A2454">
        <v>75933</v>
      </c>
      <c r="B2454">
        <v>2</v>
      </c>
      <c r="C2454">
        <v>53</v>
      </c>
      <c r="D2454">
        <v>4</v>
      </c>
      <c r="E2454">
        <v>1</v>
      </c>
      <c r="F2454">
        <v>1</v>
      </c>
      <c r="G2454">
        <v>1</v>
      </c>
      <c r="H2454">
        <v>5</v>
      </c>
      <c r="I2454">
        <v>5</v>
      </c>
      <c r="J2454">
        <v>65</v>
      </c>
      <c r="K2454">
        <v>1.68</v>
      </c>
      <c r="L2454">
        <v>236</v>
      </c>
      <c r="M2454">
        <v>6.1</v>
      </c>
      <c r="N2454">
        <v>66</v>
      </c>
      <c r="O2454" s="1">
        <v>1.7058461538461538</v>
      </c>
      <c r="P2454" s="2">
        <v>62.710961896215082</v>
      </c>
      <c r="Q2454" s="1">
        <v>1.6208371690098669</v>
      </c>
      <c r="R2454">
        <v>1</v>
      </c>
      <c r="S2454">
        <v>2</v>
      </c>
      <c r="U2454">
        <v>7</v>
      </c>
      <c r="V2454">
        <v>3</v>
      </c>
      <c r="W2454">
        <v>1</v>
      </c>
      <c r="X2454">
        <v>3</v>
      </c>
      <c r="Y2454">
        <v>2</v>
      </c>
      <c r="Z2454">
        <v>2</v>
      </c>
      <c r="AA2454">
        <v>2</v>
      </c>
      <c r="AB2454">
        <v>1</v>
      </c>
      <c r="AC2454">
        <v>1</v>
      </c>
      <c r="AD2454">
        <v>1</v>
      </c>
      <c r="AE2454">
        <v>1</v>
      </c>
      <c r="AF2454">
        <v>2</v>
      </c>
      <c r="AG2454" s="1">
        <f t="shared" si="38"/>
        <v>2.5846153846153852E-2</v>
      </c>
    </row>
    <row r="2455" spans="1:33">
      <c r="A2455">
        <v>75936</v>
      </c>
      <c r="B2455">
        <v>2</v>
      </c>
      <c r="C2455">
        <v>35</v>
      </c>
      <c r="D2455">
        <v>1</v>
      </c>
      <c r="E2455">
        <v>2</v>
      </c>
      <c r="G2455">
        <v>2</v>
      </c>
      <c r="H2455">
        <v>2</v>
      </c>
      <c r="I2455">
        <v>5</v>
      </c>
      <c r="J2455">
        <v>65</v>
      </c>
      <c r="K2455">
        <v>1.68</v>
      </c>
      <c r="L2455">
        <v>138</v>
      </c>
      <c r="M2455">
        <v>3.57</v>
      </c>
      <c r="N2455">
        <v>69</v>
      </c>
      <c r="O2455" s="1">
        <v>1.7833846153846153</v>
      </c>
      <c r="P2455" s="2">
        <v>67.428154875607873</v>
      </c>
      <c r="Q2455" s="1">
        <v>1.7427584644772496</v>
      </c>
      <c r="R2455">
        <v>1</v>
      </c>
      <c r="U2455">
        <v>3</v>
      </c>
      <c r="V2455">
        <v>3</v>
      </c>
      <c r="W2455">
        <v>2</v>
      </c>
      <c r="X2455">
        <v>3</v>
      </c>
      <c r="Y2455">
        <v>3</v>
      </c>
      <c r="Z2455">
        <v>2</v>
      </c>
      <c r="AB2455">
        <v>0</v>
      </c>
      <c r="AC2455">
        <v>0</v>
      </c>
      <c r="AD2455">
        <v>2</v>
      </c>
      <c r="AE2455">
        <v>2</v>
      </c>
      <c r="AG2455" s="1">
        <f t="shared" si="38"/>
        <v>0.10338461538461541</v>
      </c>
    </row>
    <row r="2456" spans="1:33">
      <c r="A2456">
        <v>75938</v>
      </c>
      <c r="B2456">
        <v>2</v>
      </c>
      <c r="C2456">
        <v>33</v>
      </c>
      <c r="D2456">
        <v>1</v>
      </c>
      <c r="E2456">
        <v>2</v>
      </c>
      <c r="G2456">
        <v>1</v>
      </c>
      <c r="H2456">
        <v>4</v>
      </c>
      <c r="I2456">
        <v>5</v>
      </c>
      <c r="J2456">
        <v>40</v>
      </c>
      <c r="K2456">
        <v>1.03</v>
      </c>
      <c r="L2456">
        <v>220</v>
      </c>
      <c r="M2456">
        <v>5.69</v>
      </c>
      <c r="N2456">
        <v>48</v>
      </c>
      <c r="O2456" s="1">
        <v>1.236</v>
      </c>
      <c r="P2456" s="2">
        <v>40.164840546688502</v>
      </c>
      <c r="Q2456" s="1">
        <v>1.034244644077229</v>
      </c>
      <c r="R2456">
        <v>1</v>
      </c>
      <c r="U2456">
        <v>15</v>
      </c>
      <c r="V2456">
        <v>3</v>
      </c>
      <c r="W2456">
        <v>1</v>
      </c>
      <c r="X2456">
        <v>2</v>
      </c>
      <c r="Y2456">
        <v>2</v>
      </c>
      <c r="Z2456">
        <v>2</v>
      </c>
      <c r="AA2456">
        <v>3</v>
      </c>
      <c r="AB2456">
        <v>180</v>
      </c>
      <c r="AC2456">
        <v>30</v>
      </c>
      <c r="AD2456">
        <v>1</v>
      </c>
      <c r="AE2456">
        <v>1</v>
      </c>
      <c r="AF2456">
        <v>2</v>
      </c>
      <c r="AG2456" s="1">
        <f t="shared" si="38"/>
        <v>0.20599999999999996</v>
      </c>
    </row>
    <row r="2457" spans="1:33">
      <c r="A2457">
        <v>75946</v>
      </c>
      <c r="B2457">
        <v>2</v>
      </c>
      <c r="C2457">
        <v>71</v>
      </c>
      <c r="D2457">
        <v>3</v>
      </c>
      <c r="E2457">
        <v>2</v>
      </c>
      <c r="G2457">
        <v>1</v>
      </c>
      <c r="H2457">
        <v>4</v>
      </c>
      <c r="I2457">
        <v>5</v>
      </c>
      <c r="J2457">
        <v>46</v>
      </c>
      <c r="K2457">
        <v>1.19</v>
      </c>
      <c r="L2457">
        <v>148</v>
      </c>
      <c r="M2457">
        <v>3.83</v>
      </c>
      <c r="N2457">
        <v>40</v>
      </c>
      <c r="O2457" s="1">
        <v>1.034782608695652</v>
      </c>
      <c r="P2457" s="2">
        <v>41.200421633498166</v>
      </c>
      <c r="Q2457" s="1">
        <v>1.0658369944318005</v>
      </c>
      <c r="R2457">
        <v>2</v>
      </c>
      <c r="S2457">
        <v>2</v>
      </c>
      <c r="U2457">
        <v>6</v>
      </c>
      <c r="V2457">
        <v>4</v>
      </c>
      <c r="W2457">
        <v>2</v>
      </c>
      <c r="X2457">
        <v>3</v>
      </c>
      <c r="Y2457">
        <v>3</v>
      </c>
      <c r="Z2457">
        <v>2</v>
      </c>
      <c r="AA2457">
        <v>14</v>
      </c>
      <c r="AB2457">
        <v>15</v>
      </c>
      <c r="AC2457">
        <v>1</v>
      </c>
      <c r="AD2457">
        <v>1</v>
      </c>
      <c r="AE2457">
        <v>1</v>
      </c>
      <c r="AF2457">
        <v>2</v>
      </c>
      <c r="AG2457" s="1">
        <f t="shared" si="38"/>
        <v>-0.15521739130434797</v>
      </c>
    </row>
    <row r="2458" spans="1:33">
      <c r="A2458">
        <v>75949</v>
      </c>
      <c r="B2458">
        <v>2</v>
      </c>
      <c r="C2458">
        <v>40</v>
      </c>
      <c r="D2458">
        <v>1</v>
      </c>
      <c r="E2458">
        <v>2</v>
      </c>
      <c r="G2458">
        <v>2</v>
      </c>
      <c r="H2458">
        <v>4</v>
      </c>
      <c r="I2458">
        <v>6</v>
      </c>
      <c r="J2458">
        <v>48</v>
      </c>
      <c r="K2458">
        <v>1.24</v>
      </c>
      <c r="L2458">
        <v>233</v>
      </c>
      <c r="M2458">
        <v>6.03</v>
      </c>
      <c r="N2458">
        <v>51</v>
      </c>
      <c r="O2458" s="1">
        <v>1.3175000000000001</v>
      </c>
      <c r="P2458" s="2">
        <v>52.639578621401782</v>
      </c>
      <c r="Q2458" s="1">
        <v>1.3598557810528795</v>
      </c>
      <c r="R2458">
        <v>1</v>
      </c>
      <c r="S2458">
        <v>2</v>
      </c>
      <c r="U2458">
        <v>6</v>
      </c>
      <c r="V2458">
        <v>3</v>
      </c>
      <c r="W2458">
        <v>3</v>
      </c>
      <c r="X2458">
        <v>3</v>
      </c>
      <c r="Y2458">
        <v>3</v>
      </c>
      <c r="Z2458">
        <v>3</v>
      </c>
      <c r="AA2458">
        <v>1</v>
      </c>
      <c r="AB2458">
        <v>0</v>
      </c>
      <c r="AC2458">
        <v>0</v>
      </c>
      <c r="AD2458">
        <v>1</v>
      </c>
      <c r="AE2458">
        <v>2</v>
      </c>
      <c r="AG2458" s="1">
        <f t="shared" si="38"/>
        <v>7.7500000000000124E-2</v>
      </c>
    </row>
    <row r="2459" spans="1:33">
      <c r="A2459">
        <v>75951</v>
      </c>
      <c r="B2459">
        <v>2</v>
      </c>
      <c r="C2459">
        <v>32</v>
      </c>
      <c r="D2459">
        <v>4</v>
      </c>
      <c r="E2459">
        <v>2</v>
      </c>
      <c r="G2459">
        <v>1</v>
      </c>
      <c r="H2459">
        <v>5</v>
      </c>
      <c r="I2459">
        <v>5</v>
      </c>
      <c r="J2459">
        <v>78</v>
      </c>
      <c r="K2459">
        <v>2.02</v>
      </c>
      <c r="L2459">
        <v>170</v>
      </c>
      <c r="M2459">
        <v>4.4000000000000004</v>
      </c>
      <c r="N2459">
        <v>83</v>
      </c>
      <c r="O2459" s="1">
        <v>2.1494871794871795</v>
      </c>
      <c r="P2459" s="2">
        <v>67.185601596277507</v>
      </c>
      <c r="Q2459" s="1">
        <v>1.7399348105702637</v>
      </c>
      <c r="R2459">
        <v>2</v>
      </c>
      <c r="U2459">
        <v>12</v>
      </c>
      <c r="V2459">
        <v>3</v>
      </c>
      <c r="W2459">
        <v>0</v>
      </c>
      <c r="AA2459">
        <v>3</v>
      </c>
      <c r="AB2459">
        <v>1</v>
      </c>
      <c r="AC2459">
        <v>0</v>
      </c>
      <c r="AD2459">
        <v>1</v>
      </c>
      <c r="AE2459">
        <v>1</v>
      </c>
      <c r="AF2459">
        <v>2</v>
      </c>
      <c r="AG2459" s="1">
        <f t="shared" si="38"/>
        <v>0.12948717948717947</v>
      </c>
    </row>
    <row r="2460" spans="1:33">
      <c r="A2460">
        <v>75952</v>
      </c>
      <c r="B2460">
        <v>2</v>
      </c>
      <c r="C2460">
        <v>36</v>
      </c>
      <c r="D2460">
        <v>2</v>
      </c>
      <c r="E2460">
        <v>2</v>
      </c>
      <c r="G2460">
        <v>2</v>
      </c>
      <c r="H2460">
        <v>3</v>
      </c>
      <c r="I2460">
        <v>4</v>
      </c>
      <c r="J2460">
        <v>63</v>
      </c>
      <c r="K2460">
        <v>1.63</v>
      </c>
      <c r="L2460">
        <v>160</v>
      </c>
      <c r="M2460">
        <v>4.1399999999999997</v>
      </c>
      <c r="N2460">
        <v>59</v>
      </c>
      <c r="O2460" s="1">
        <v>1.5265079365079364</v>
      </c>
      <c r="P2460" s="2">
        <v>55.377004916733547</v>
      </c>
      <c r="Q2460" s="1">
        <v>1.4327701272107252</v>
      </c>
      <c r="R2460">
        <v>1</v>
      </c>
      <c r="U2460">
        <v>4</v>
      </c>
      <c r="V2460">
        <v>4</v>
      </c>
      <c r="W2460">
        <v>1</v>
      </c>
      <c r="X2460">
        <v>2</v>
      </c>
      <c r="Y2460">
        <v>0</v>
      </c>
      <c r="Z2460">
        <v>1</v>
      </c>
      <c r="AA2460">
        <v>7</v>
      </c>
      <c r="AB2460">
        <v>0</v>
      </c>
      <c r="AC2460">
        <v>2</v>
      </c>
      <c r="AD2460">
        <v>1</v>
      </c>
      <c r="AE2460">
        <v>1</v>
      </c>
      <c r="AF2460">
        <v>2</v>
      </c>
      <c r="AG2460" s="1">
        <f t="shared" si="38"/>
        <v>-0.10349206349206352</v>
      </c>
    </row>
    <row r="2461" spans="1:33">
      <c r="A2461">
        <v>75954</v>
      </c>
      <c r="B2461">
        <v>2</v>
      </c>
      <c r="C2461">
        <v>54</v>
      </c>
      <c r="D2461">
        <v>3</v>
      </c>
      <c r="E2461">
        <v>2</v>
      </c>
      <c r="G2461">
        <v>1</v>
      </c>
      <c r="H2461">
        <v>4</v>
      </c>
      <c r="I2461">
        <v>3</v>
      </c>
      <c r="J2461">
        <v>58</v>
      </c>
      <c r="K2461">
        <v>1.5</v>
      </c>
      <c r="L2461">
        <v>247</v>
      </c>
      <c r="M2461">
        <v>6.39</v>
      </c>
      <c r="N2461">
        <v>53</v>
      </c>
      <c r="O2461" s="1">
        <v>1.3706896551724137</v>
      </c>
      <c r="P2461" s="2">
        <v>65.10782023034767</v>
      </c>
      <c r="Q2461" s="1">
        <v>1.6838229369917501</v>
      </c>
      <c r="R2461">
        <v>2</v>
      </c>
      <c r="S2461">
        <v>2</v>
      </c>
      <c r="U2461">
        <v>10</v>
      </c>
      <c r="V2461">
        <v>4</v>
      </c>
      <c r="W2461">
        <v>2</v>
      </c>
      <c r="AB2461">
        <v>0</v>
      </c>
      <c r="AC2461">
        <v>0</v>
      </c>
      <c r="AD2461">
        <v>2</v>
      </c>
      <c r="AE2461">
        <v>2</v>
      </c>
      <c r="AG2461" s="1">
        <f t="shared" si="38"/>
        <v>-0.1293103448275863</v>
      </c>
    </row>
    <row r="2462" spans="1:33">
      <c r="A2462">
        <v>75955</v>
      </c>
      <c r="B2462">
        <v>2</v>
      </c>
      <c r="C2462">
        <v>72</v>
      </c>
      <c r="D2462">
        <v>6</v>
      </c>
      <c r="E2462">
        <v>2</v>
      </c>
      <c r="G2462">
        <v>2</v>
      </c>
      <c r="H2462">
        <v>5</v>
      </c>
      <c r="I2462">
        <v>1</v>
      </c>
      <c r="J2462">
        <v>76</v>
      </c>
      <c r="K2462">
        <v>1.97</v>
      </c>
      <c r="L2462">
        <v>124</v>
      </c>
      <c r="M2462">
        <v>3.21</v>
      </c>
      <c r="N2462">
        <v>78</v>
      </c>
      <c r="O2462" s="1">
        <v>2.0218421052631577</v>
      </c>
      <c r="P2462" s="2">
        <v>72.672986563447012</v>
      </c>
      <c r="Q2462" s="1">
        <v>1.8837603096051396</v>
      </c>
      <c r="R2462">
        <v>1</v>
      </c>
      <c r="S2462">
        <v>2</v>
      </c>
      <c r="U2462">
        <v>15</v>
      </c>
      <c r="V2462">
        <v>3</v>
      </c>
      <c r="W2462">
        <v>3</v>
      </c>
      <c r="X2462">
        <v>1</v>
      </c>
      <c r="Y2462">
        <v>4</v>
      </c>
      <c r="Z2462">
        <v>3</v>
      </c>
      <c r="AA2462">
        <v>1</v>
      </c>
      <c r="AB2462">
        <v>8</v>
      </c>
      <c r="AC2462">
        <v>0</v>
      </c>
      <c r="AD2462">
        <v>1</v>
      </c>
      <c r="AE2462">
        <v>1</v>
      </c>
      <c r="AF2462">
        <v>2</v>
      </c>
      <c r="AG2462" s="1">
        <f t="shared" si="38"/>
        <v>5.184210526315769E-2</v>
      </c>
    </row>
    <row r="2463" spans="1:33">
      <c r="A2463">
        <v>75958</v>
      </c>
      <c r="B2463">
        <v>2</v>
      </c>
      <c r="C2463">
        <v>29</v>
      </c>
      <c r="D2463">
        <v>6</v>
      </c>
      <c r="E2463">
        <v>2</v>
      </c>
      <c r="G2463">
        <v>2</v>
      </c>
      <c r="H2463">
        <v>4</v>
      </c>
      <c r="I2463">
        <v>1</v>
      </c>
      <c r="J2463">
        <v>48</v>
      </c>
      <c r="K2463">
        <v>1.24</v>
      </c>
      <c r="L2463">
        <v>178</v>
      </c>
      <c r="M2463">
        <v>4.5999999999999996</v>
      </c>
      <c r="N2463">
        <v>48</v>
      </c>
      <c r="O2463" s="1">
        <v>1.24</v>
      </c>
      <c r="P2463" s="2">
        <v>30.888059221087644</v>
      </c>
      <c r="Q2463" s="1">
        <v>0.79794152987809752</v>
      </c>
      <c r="R2463">
        <v>2</v>
      </c>
      <c r="U2463">
        <v>15</v>
      </c>
      <c r="V2463">
        <v>3</v>
      </c>
      <c r="W2463">
        <v>3</v>
      </c>
      <c r="X2463">
        <v>3</v>
      </c>
      <c r="Y2463">
        <v>3</v>
      </c>
      <c r="Z2463">
        <v>3</v>
      </c>
      <c r="AA2463">
        <v>0</v>
      </c>
      <c r="AB2463">
        <v>0</v>
      </c>
      <c r="AC2463">
        <v>0</v>
      </c>
      <c r="AD2463">
        <v>2</v>
      </c>
      <c r="AE2463">
        <v>1</v>
      </c>
      <c r="AF2463">
        <v>2</v>
      </c>
      <c r="AG2463" s="1">
        <f t="shared" si="38"/>
        <v>0</v>
      </c>
    </row>
    <row r="2464" spans="1:33">
      <c r="A2464">
        <v>75965</v>
      </c>
      <c r="B2464">
        <v>2</v>
      </c>
      <c r="C2464">
        <v>64</v>
      </c>
      <c r="D2464">
        <v>3</v>
      </c>
      <c r="E2464">
        <v>2</v>
      </c>
      <c r="G2464">
        <v>1</v>
      </c>
      <c r="H2464">
        <v>5</v>
      </c>
      <c r="I2464">
        <v>2</v>
      </c>
      <c r="J2464">
        <v>63</v>
      </c>
      <c r="K2464">
        <v>1.63</v>
      </c>
      <c r="L2464">
        <v>159</v>
      </c>
      <c r="M2464">
        <v>4.1100000000000003</v>
      </c>
      <c r="N2464">
        <v>70</v>
      </c>
      <c r="O2464" s="1">
        <v>1.8111111111111111</v>
      </c>
      <c r="P2464" s="2">
        <v>61.422441159156627</v>
      </c>
      <c r="Q2464" s="1">
        <v>1.5891837950702428</v>
      </c>
      <c r="R2464">
        <v>2</v>
      </c>
      <c r="S2464">
        <v>2</v>
      </c>
      <c r="U2464">
        <v>3</v>
      </c>
      <c r="V2464">
        <v>3</v>
      </c>
      <c r="W2464">
        <v>2</v>
      </c>
      <c r="X2464">
        <v>3</v>
      </c>
      <c r="Y2464">
        <v>2</v>
      </c>
      <c r="Z2464">
        <v>1</v>
      </c>
      <c r="AA2464">
        <v>2</v>
      </c>
      <c r="AB2464">
        <v>2</v>
      </c>
      <c r="AC2464">
        <v>0</v>
      </c>
      <c r="AD2464">
        <v>1</v>
      </c>
      <c r="AE2464">
        <v>1</v>
      </c>
      <c r="AF2464">
        <v>1</v>
      </c>
      <c r="AG2464" s="1">
        <f t="shared" si="38"/>
        <v>0.18111111111111122</v>
      </c>
    </row>
    <row r="2465" spans="1:33">
      <c r="A2465">
        <v>75966</v>
      </c>
      <c r="B2465">
        <v>2</v>
      </c>
      <c r="C2465">
        <v>37</v>
      </c>
      <c r="D2465">
        <v>3</v>
      </c>
      <c r="E2465">
        <v>2</v>
      </c>
      <c r="G2465">
        <v>2</v>
      </c>
      <c r="H2465">
        <v>4</v>
      </c>
      <c r="I2465">
        <v>5</v>
      </c>
      <c r="J2465">
        <v>84</v>
      </c>
      <c r="K2465">
        <v>2.17</v>
      </c>
      <c r="L2465">
        <v>159</v>
      </c>
      <c r="M2465">
        <v>4.1100000000000003</v>
      </c>
      <c r="N2465">
        <v>90</v>
      </c>
      <c r="O2465" s="1">
        <v>2.3249999999999997</v>
      </c>
      <c r="P2465" s="2">
        <v>90.618236734929042</v>
      </c>
      <c r="Q2465" s="1">
        <v>2.3409711156523336</v>
      </c>
      <c r="R2465">
        <v>2</v>
      </c>
      <c r="U2465">
        <v>10</v>
      </c>
      <c r="V2465">
        <v>2</v>
      </c>
      <c r="W2465">
        <v>1</v>
      </c>
      <c r="AB2465">
        <v>0</v>
      </c>
      <c r="AC2465">
        <v>0</v>
      </c>
      <c r="AD2465">
        <v>2</v>
      </c>
      <c r="AE2465">
        <v>2</v>
      </c>
      <c r="AG2465" s="1">
        <f t="shared" si="38"/>
        <v>0.1549999999999998</v>
      </c>
    </row>
    <row r="2466" spans="1:33">
      <c r="A2466">
        <v>75974</v>
      </c>
      <c r="B2466">
        <v>2</v>
      </c>
      <c r="C2466">
        <v>71</v>
      </c>
      <c r="D2466">
        <v>3</v>
      </c>
      <c r="E2466">
        <v>2</v>
      </c>
      <c r="G2466">
        <v>1</v>
      </c>
      <c r="H2466">
        <v>4</v>
      </c>
      <c r="I2466">
        <v>1</v>
      </c>
      <c r="J2466">
        <v>55</v>
      </c>
      <c r="K2466">
        <v>1.42</v>
      </c>
      <c r="L2466">
        <v>218</v>
      </c>
      <c r="M2466">
        <v>5.64</v>
      </c>
      <c r="N2466">
        <v>55</v>
      </c>
      <c r="O2466" s="1">
        <v>1.42</v>
      </c>
      <c r="P2466" s="2">
        <v>58.952172056395185</v>
      </c>
      <c r="Q2466" s="1">
        <v>1.5220378967287485</v>
      </c>
      <c r="R2466">
        <v>2</v>
      </c>
      <c r="S2466">
        <v>2</v>
      </c>
      <c r="U2466">
        <v>10</v>
      </c>
      <c r="V2466">
        <v>3</v>
      </c>
      <c r="W2466">
        <v>3</v>
      </c>
      <c r="AA2466">
        <v>0</v>
      </c>
      <c r="AB2466">
        <v>2</v>
      </c>
      <c r="AC2466">
        <v>2</v>
      </c>
      <c r="AD2466">
        <v>1</v>
      </c>
      <c r="AE2466">
        <v>1</v>
      </c>
      <c r="AF2466">
        <v>2</v>
      </c>
      <c r="AG2466" s="1">
        <f t="shared" si="38"/>
        <v>0</v>
      </c>
    </row>
    <row r="2467" spans="1:33">
      <c r="A2467">
        <v>75982</v>
      </c>
      <c r="B2467">
        <v>2</v>
      </c>
      <c r="C2467">
        <v>75</v>
      </c>
      <c r="D2467">
        <v>3</v>
      </c>
      <c r="E2467">
        <v>2</v>
      </c>
      <c r="G2467">
        <v>2</v>
      </c>
      <c r="H2467">
        <v>2</v>
      </c>
      <c r="I2467">
        <v>2</v>
      </c>
      <c r="J2467">
        <v>63</v>
      </c>
      <c r="K2467">
        <v>1.63</v>
      </c>
      <c r="L2467">
        <v>202</v>
      </c>
      <c r="M2467">
        <v>5.22</v>
      </c>
      <c r="N2467">
        <v>69</v>
      </c>
      <c r="O2467" s="1">
        <v>1.7852380952380953</v>
      </c>
      <c r="P2467" s="2">
        <v>71.9506919392405</v>
      </c>
      <c r="Q2467" s="1">
        <v>1.8615813946184445</v>
      </c>
      <c r="R2467">
        <v>2</v>
      </c>
      <c r="S2467">
        <v>2</v>
      </c>
      <c r="U2467">
        <v>3</v>
      </c>
      <c r="V2467">
        <v>3</v>
      </c>
      <c r="W2467">
        <v>3</v>
      </c>
      <c r="X2467">
        <v>3</v>
      </c>
      <c r="Y2467">
        <v>3</v>
      </c>
      <c r="Z2467">
        <v>3</v>
      </c>
      <c r="AB2467">
        <v>0</v>
      </c>
      <c r="AC2467">
        <v>0</v>
      </c>
      <c r="AD2467">
        <v>2</v>
      </c>
      <c r="AE2467">
        <v>1</v>
      </c>
      <c r="AF2467">
        <v>2</v>
      </c>
      <c r="AG2467" s="1">
        <f t="shared" si="38"/>
        <v>0.1552380952380954</v>
      </c>
    </row>
    <row r="2468" spans="1:33">
      <c r="A2468">
        <v>75985</v>
      </c>
      <c r="B2468">
        <v>2</v>
      </c>
      <c r="C2468">
        <v>40</v>
      </c>
      <c r="D2468">
        <v>3</v>
      </c>
      <c r="E2468">
        <v>2</v>
      </c>
      <c r="G2468">
        <v>1</v>
      </c>
      <c r="H2468">
        <v>2</v>
      </c>
      <c r="I2468">
        <v>1</v>
      </c>
      <c r="J2468">
        <v>71</v>
      </c>
      <c r="K2468">
        <v>1.84</v>
      </c>
      <c r="L2468">
        <v>214</v>
      </c>
      <c r="M2468">
        <v>5.53</v>
      </c>
      <c r="N2468">
        <v>77</v>
      </c>
      <c r="O2468" s="1">
        <v>1.9954929577464791</v>
      </c>
      <c r="P2468" s="2">
        <v>71.712407337659442</v>
      </c>
      <c r="Q2468" s="1">
        <v>1.8584623873421604</v>
      </c>
      <c r="R2468">
        <v>2</v>
      </c>
      <c r="S2468">
        <v>1</v>
      </c>
      <c r="T2468">
        <v>1</v>
      </c>
      <c r="U2468">
        <v>4</v>
      </c>
      <c r="V2468">
        <v>4</v>
      </c>
      <c r="W2468">
        <v>1</v>
      </c>
      <c r="X2468">
        <v>3</v>
      </c>
      <c r="Y2468">
        <v>1</v>
      </c>
      <c r="Z2468">
        <v>1</v>
      </c>
      <c r="AA2468">
        <v>2</v>
      </c>
      <c r="AB2468">
        <v>0</v>
      </c>
      <c r="AC2468">
        <v>0</v>
      </c>
      <c r="AD2468">
        <v>1</v>
      </c>
      <c r="AE2468">
        <v>1</v>
      </c>
      <c r="AF2468">
        <v>1</v>
      </c>
      <c r="AG2468" s="1">
        <f t="shared" si="38"/>
        <v>0.15549295774647898</v>
      </c>
    </row>
    <row r="2469" spans="1:33">
      <c r="A2469">
        <v>75987</v>
      </c>
      <c r="B2469">
        <v>2</v>
      </c>
      <c r="C2469">
        <v>80</v>
      </c>
      <c r="D2469">
        <v>3</v>
      </c>
      <c r="E2469">
        <v>2</v>
      </c>
      <c r="G2469">
        <v>1</v>
      </c>
      <c r="H2469">
        <v>5</v>
      </c>
      <c r="I2469">
        <v>3</v>
      </c>
      <c r="J2469">
        <v>44</v>
      </c>
      <c r="K2469">
        <v>1.1399999999999999</v>
      </c>
      <c r="L2469">
        <v>181</v>
      </c>
      <c r="M2469">
        <v>4.68</v>
      </c>
      <c r="N2469">
        <v>52</v>
      </c>
      <c r="O2469" s="1">
        <v>1.3472727272727272</v>
      </c>
      <c r="P2469" s="2">
        <v>32.274915181663474</v>
      </c>
      <c r="Q2469" s="1">
        <v>0.83621371152491719</v>
      </c>
      <c r="R2469">
        <v>2</v>
      </c>
      <c r="S2469">
        <v>2</v>
      </c>
      <c r="U2469">
        <v>12</v>
      </c>
      <c r="V2469">
        <v>2</v>
      </c>
      <c r="W2469">
        <v>0</v>
      </c>
      <c r="X2469">
        <v>3</v>
      </c>
      <c r="Y2469">
        <v>3</v>
      </c>
      <c r="Z2469">
        <v>3</v>
      </c>
      <c r="AA2469">
        <v>0</v>
      </c>
      <c r="AB2469">
        <v>30</v>
      </c>
      <c r="AC2469">
        <v>0</v>
      </c>
      <c r="AD2469">
        <v>1</v>
      </c>
      <c r="AE2469">
        <v>1</v>
      </c>
      <c r="AF2469">
        <v>2</v>
      </c>
      <c r="AG2469" s="1">
        <f t="shared" si="38"/>
        <v>0.20727272727272728</v>
      </c>
    </row>
    <row r="2470" spans="1:33">
      <c r="A2470">
        <v>75992</v>
      </c>
      <c r="B2470">
        <v>2</v>
      </c>
      <c r="C2470">
        <v>34</v>
      </c>
      <c r="D2470">
        <v>3</v>
      </c>
      <c r="E2470">
        <v>2</v>
      </c>
      <c r="G2470">
        <v>1</v>
      </c>
      <c r="H2470">
        <v>4</v>
      </c>
      <c r="I2470">
        <v>5</v>
      </c>
      <c r="J2470">
        <v>58</v>
      </c>
      <c r="K2470">
        <v>1.5</v>
      </c>
      <c r="L2470">
        <v>192</v>
      </c>
      <c r="M2470">
        <v>4.97</v>
      </c>
      <c r="N2470">
        <v>57</v>
      </c>
      <c r="O2470" s="1">
        <v>1.4741379310344827</v>
      </c>
      <c r="P2470" s="2">
        <v>58.393592481853894</v>
      </c>
      <c r="Q2470" s="1">
        <v>1.5101791159100146</v>
      </c>
      <c r="R2470">
        <v>2</v>
      </c>
      <c r="U2470">
        <v>4</v>
      </c>
      <c r="V2470">
        <v>4</v>
      </c>
      <c r="W2470">
        <v>0</v>
      </c>
      <c r="AA2470">
        <v>3</v>
      </c>
      <c r="AB2470">
        <v>2</v>
      </c>
      <c r="AC2470">
        <v>20</v>
      </c>
      <c r="AD2470">
        <v>1</v>
      </c>
      <c r="AE2470">
        <v>2</v>
      </c>
      <c r="AG2470" s="1">
        <f t="shared" si="38"/>
        <v>-2.5862068965517349E-2</v>
      </c>
    </row>
    <row r="2471" spans="1:33">
      <c r="A2471">
        <v>75998</v>
      </c>
      <c r="B2471">
        <v>2</v>
      </c>
      <c r="C2471">
        <v>76</v>
      </c>
      <c r="D2471">
        <v>3</v>
      </c>
      <c r="E2471">
        <v>2</v>
      </c>
      <c r="G2471">
        <v>1</v>
      </c>
      <c r="H2471">
        <v>4</v>
      </c>
      <c r="I2471">
        <v>1</v>
      </c>
      <c r="J2471">
        <v>69</v>
      </c>
      <c r="K2471">
        <v>1.78</v>
      </c>
      <c r="L2471">
        <v>197</v>
      </c>
      <c r="M2471">
        <v>5.09</v>
      </c>
      <c r="N2471">
        <v>74</v>
      </c>
      <c r="O2471" s="1">
        <v>1.9089855072463768</v>
      </c>
      <c r="P2471" s="2">
        <v>76.267351281982542</v>
      </c>
      <c r="Q2471" s="1">
        <v>1.9674765982888249</v>
      </c>
      <c r="R2471">
        <v>2</v>
      </c>
      <c r="S2471">
        <v>2</v>
      </c>
      <c r="U2471">
        <v>14</v>
      </c>
      <c r="V2471">
        <v>2</v>
      </c>
      <c r="W2471">
        <v>1</v>
      </c>
      <c r="X2471">
        <v>3</v>
      </c>
      <c r="Y2471">
        <v>3</v>
      </c>
      <c r="Z2471">
        <v>1</v>
      </c>
      <c r="AA2471">
        <v>1</v>
      </c>
      <c r="AB2471">
        <v>8</v>
      </c>
      <c r="AC2471">
        <v>2</v>
      </c>
      <c r="AD2471">
        <v>1</v>
      </c>
      <c r="AE2471">
        <v>1</v>
      </c>
      <c r="AF2471">
        <v>2</v>
      </c>
      <c r="AG2471" s="1">
        <f t="shared" si="38"/>
        <v>0.12898550724637681</v>
      </c>
    </row>
    <row r="2472" spans="1:33">
      <c r="A2472">
        <v>76004</v>
      </c>
      <c r="B2472">
        <v>2</v>
      </c>
      <c r="C2472">
        <v>58</v>
      </c>
      <c r="D2472">
        <v>7</v>
      </c>
      <c r="E2472">
        <v>2</v>
      </c>
      <c r="G2472">
        <v>1</v>
      </c>
      <c r="H2472">
        <v>3</v>
      </c>
      <c r="I2472">
        <v>4</v>
      </c>
      <c r="J2472">
        <v>59</v>
      </c>
      <c r="K2472">
        <v>1.53</v>
      </c>
      <c r="L2472">
        <v>183</v>
      </c>
      <c r="M2472">
        <v>4.7300000000000004</v>
      </c>
      <c r="N2472">
        <v>57</v>
      </c>
      <c r="O2472" s="1">
        <v>1.4781355932203391</v>
      </c>
      <c r="P2472" s="2">
        <v>47.296728908253002</v>
      </c>
      <c r="Q2472" s="1">
        <v>1.2265083937224932</v>
      </c>
      <c r="R2472">
        <v>2</v>
      </c>
      <c r="S2472">
        <v>1</v>
      </c>
      <c r="T2472">
        <v>1</v>
      </c>
      <c r="U2472">
        <v>1</v>
      </c>
      <c r="V2472">
        <v>4</v>
      </c>
      <c r="W2472">
        <v>2</v>
      </c>
      <c r="X2472">
        <v>2</v>
      </c>
      <c r="Y2472">
        <v>1</v>
      </c>
      <c r="Z2472">
        <v>2</v>
      </c>
      <c r="AB2472">
        <v>0</v>
      </c>
      <c r="AC2472">
        <v>0</v>
      </c>
      <c r="AD2472">
        <v>2</v>
      </c>
      <c r="AE2472">
        <v>1</v>
      </c>
      <c r="AF2472">
        <v>1</v>
      </c>
      <c r="AG2472" s="1">
        <f t="shared" si="38"/>
        <v>-5.1864406779660976E-2</v>
      </c>
    </row>
    <row r="2473" spans="1:33">
      <c r="A2473">
        <v>76006</v>
      </c>
      <c r="B2473">
        <v>2</v>
      </c>
      <c r="C2473">
        <v>32</v>
      </c>
      <c r="D2473">
        <v>3</v>
      </c>
      <c r="E2473">
        <v>2</v>
      </c>
      <c r="G2473">
        <v>1</v>
      </c>
      <c r="H2473">
        <v>4</v>
      </c>
      <c r="I2473">
        <v>4</v>
      </c>
      <c r="J2473">
        <v>57</v>
      </c>
      <c r="K2473">
        <v>1.47</v>
      </c>
      <c r="L2473">
        <v>145</v>
      </c>
      <c r="M2473">
        <v>3.75</v>
      </c>
      <c r="N2473">
        <v>57</v>
      </c>
      <c r="O2473" s="1">
        <v>1.4699999999999998</v>
      </c>
      <c r="P2473" s="2">
        <v>55.328932108222695</v>
      </c>
      <c r="Q2473" s="1">
        <v>1.4269040385804801</v>
      </c>
      <c r="R2473">
        <v>2</v>
      </c>
      <c r="U2473">
        <v>2</v>
      </c>
      <c r="V2473">
        <v>2</v>
      </c>
      <c r="W2473">
        <v>3</v>
      </c>
      <c r="X2473">
        <v>3</v>
      </c>
      <c r="Y2473">
        <v>3</v>
      </c>
      <c r="Z2473">
        <v>3</v>
      </c>
      <c r="AA2473">
        <v>1</v>
      </c>
      <c r="AB2473">
        <v>0</v>
      </c>
      <c r="AC2473">
        <v>2</v>
      </c>
      <c r="AD2473">
        <v>1</v>
      </c>
      <c r="AE2473">
        <v>1</v>
      </c>
      <c r="AF2473">
        <v>2</v>
      </c>
      <c r="AG2473" s="1">
        <f t="shared" si="38"/>
        <v>0</v>
      </c>
    </row>
    <row r="2474" spans="1:33">
      <c r="A2474">
        <v>76007</v>
      </c>
      <c r="B2474">
        <v>2</v>
      </c>
      <c r="C2474">
        <v>36</v>
      </c>
      <c r="D2474">
        <v>3</v>
      </c>
      <c r="E2474">
        <v>2</v>
      </c>
      <c r="G2474">
        <v>1</v>
      </c>
      <c r="H2474">
        <v>5</v>
      </c>
      <c r="I2474">
        <v>1</v>
      </c>
      <c r="J2474">
        <v>64</v>
      </c>
      <c r="K2474">
        <v>1.66</v>
      </c>
      <c r="L2474">
        <v>184</v>
      </c>
      <c r="M2474">
        <v>4.76</v>
      </c>
      <c r="N2474">
        <v>65</v>
      </c>
      <c r="O2474" s="1">
        <v>1.6859374999999999</v>
      </c>
      <c r="P2474" s="2">
        <v>62.635884418075904</v>
      </c>
      <c r="Q2474" s="1">
        <v>1.6246182520938437</v>
      </c>
      <c r="R2474">
        <v>2</v>
      </c>
      <c r="U2474">
        <v>15</v>
      </c>
      <c r="V2474">
        <v>3</v>
      </c>
      <c r="W2474">
        <v>2</v>
      </c>
      <c r="AA2474">
        <v>2</v>
      </c>
      <c r="AB2474">
        <v>1</v>
      </c>
      <c r="AC2474">
        <v>2</v>
      </c>
      <c r="AD2474">
        <v>1</v>
      </c>
      <c r="AE2474">
        <v>1</v>
      </c>
      <c r="AF2474">
        <v>2</v>
      </c>
      <c r="AG2474" s="1">
        <f t="shared" si="38"/>
        <v>2.5937499999999947E-2</v>
      </c>
    </row>
    <row r="2475" spans="1:33">
      <c r="A2475">
        <v>76008</v>
      </c>
      <c r="B2475">
        <v>2</v>
      </c>
      <c r="C2475">
        <v>31</v>
      </c>
      <c r="D2475">
        <v>7</v>
      </c>
      <c r="E2475">
        <v>2</v>
      </c>
      <c r="G2475">
        <v>1</v>
      </c>
      <c r="H2475">
        <v>4</v>
      </c>
      <c r="I2475">
        <v>6</v>
      </c>
      <c r="J2475">
        <v>73</v>
      </c>
      <c r="K2475">
        <v>1.89</v>
      </c>
      <c r="L2475">
        <v>182</v>
      </c>
      <c r="M2475">
        <v>4.71</v>
      </c>
      <c r="N2475">
        <v>78</v>
      </c>
      <c r="O2475" s="1">
        <v>2.0194520547945203</v>
      </c>
      <c r="P2475" s="2">
        <v>74.311477576916175</v>
      </c>
      <c r="Q2475" s="1">
        <v>1.9239546934297473</v>
      </c>
      <c r="R2475">
        <v>2</v>
      </c>
      <c r="U2475">
        <v>7</v>
      </c>
      <c r="V2475">
        <v>4</v>
      </c>
      <c r="W2475">
        <v>2</v>
      </c>
      <c r="AA2475">
        <v>1</v>
      </c>
      <c r="AB2475">
        <v>8</v>
      </c>
      <c r="AC2475">
        <v>0</v>
      </c>
      <c r="AD2475">
        <v>1</v>
      </c>
      <c r="AE2475">
        <v>1</v>
      </c>
      <c r="AF2475">
        <v>1</v>
      </c>
      <c r="AG2475" s="1">
        <f t="shared" si="38"/>
        <v>0.12945205479452038</v>
      </c>
    </row>
    <row r="2476" spans="1:33">
      <c r="A2476">
        <v>76011</v>
      </c>
      <c r="B2476">
        <v>2</v>
      </c>
      <c r="C2476">
        <v>32</v>
      </c>
      <c r="D2476">
        <v>2</v>
      </c>
      <c r="E2476">
        <v>2</v>
      </c>
      <c r="G2476">
        <v>1</v>
      </c>
      <c r="H2476">
        <v>4</v>
      </c>
      <c r="I2476">
        <v>1</v>
      </c>
      <c r="J2476">
        <v>41</v>
      </c>
      <c r="K2476">
        <v>1.06</v>
      </c>
      <c r="L2476">
        <v>192</v>
      </c>
      <c r="M2476">
        <v>4.97</v>
      </c>
      <c r="N2476">
        <v>37</v>
      </c>
      <c r="O2476" s="1">
        <v>0.9565853658536585</v>
      </c>
      <c r="P2476" s="2">
        <v>41.238931284900062</v>
      </c>
      <c r="Q2476" s="1">
        <v>1.0661772478535139</v>
      </c>
      <c r="R2476">
        <v>2</v>
      </c>
      <c r="U2476">
        <v>4</v>
      </c>
      <c r="V2476">
        <v>3</v>
      </c>
      <c r="W2476">
        <v>1</v>
      </c>
      <c r="AA2476">
        <v>0</v>
      </c>
      <c r="AB2476">
        <v>0</v>
      </c>
      <c r="AC2476">
        <v>10</v>
      </c>
      <c r="AD2476">
        <v>1</v>
      </c>
      <c r="AE2476">
        <v>1</v>
      </c>
      <c r="AF2476">
        <v>1</v>
      </c>
      <c r="AG2476" s="1">
        <f t="shared" si="38"/>
        <v>-0.10341463414634156</v>
      </c>
    </row>
    <row r="2477" spans="1:33">
      <c r="A2477">
        <v>76015</v>
      </c>
      <c r="B2477">
        <v>2</v>
      </c>
      <c r="C2477">
        <v>30</v>
      </c>
      <c r="D2477">
        <v>4</v>
      </c>
      <c r="E2477">
        <v>2</v>
      </c>
      <c r="G2477">
        <v>1</v>
      </c>
      <c r="H2477">
        <v>3</v>
      </c>
      <c r="I2477">
        <v>5</v>
      </c>
      <c r="J2477">
        <v>62</v>
      </c>
      <c r="K2477">
        <v>1.6</v>
      </c>
      <c r="L2477">
        <v>166</v>
      </c>
      <c r="M2477">
        <v>4.29</v>
      </c>
      <c r="N2477">
        <v>72</v>
      </c>
      <c r="O2477" s="1">
        <v>1.8580645161290323</v>
      </c>
      <c r="P2477" s="2">
        <v>56.922719732182422</v>
      </c>
      <c r="Q2477" s="1">
        <v>1.4689734124434175</v>
      </c>
      <c r="R2477">
        <v>2</v>
      </c>
      <c r="U2477">
        <v>15</v>
      </c>
      <c r="V2477">
        <v>4</v>
      </c>
      <c r="W2477">
        <v>3</v>
      </c>
      <c r="X2477">
        <v>2</v>
      </c>
      <c r="Y2477">
        <v>2</v>
      </c>
      <c r="Z2477">
        <v>3</v>
      </c>
      <c r="AA2477">
        <v>0</v>
      </c>
      <c r="AB2477">
        <v>3</v>
      </c>
      <c r="AC2477">
        <v>2</v>
      </c>
      <c r="AD2477">
        <v>1</v>
      </c>
      <c r="AE2477">
        <v>1</v>
      </c>
      <c r="AF2477">
        <v>2</v>
      </c>
      <c r="AG2477" s="1">
        <f t="shared" si="38"/>
        <v>0.25806451612903225</v>
      </c>
    </row>
    <row r="2478" spans="1:33">
      <c r="A2478">
        <v>76024</v>
      </c>
      <c r="B2478">
        <v>2</v>
      </c>
      <c r="C2478">
        <v>40</v>
      </c>
      <c r="D2478">
        <v>4</v>
      </c>
      <c r="E2478">
        <v>2</v>
      </c>
      <c r="G2478">
        <v>1</v>
      </c>
      <c r="H2478">
        <v>5</v>
      </c>
      <c r="I2478">
        <v>6</v>
      </c>
      <c r="J2478">
        <v>55</v>
      </c>
      <c r="K2478">
        <v>1.42</v>
      </c>
      <c r="L2478">
        <v>170</v>
      </c>
      <c r="M2478">
        <v>4.4000000000000004</v>
      </c>
      <c r="N2478">
        <v>51</v>
      </c>
      <c r="O2478" s="1">
        <v>1.3167272727272727</v>
      </c>
      <c r="P2478" s="2">
        <v>46.937060216386733</v>
      </c>
      <c r="Q2478" s="1">
        <v>1.211829554677621</v>
      </c>
      <c r="R2478">
        <v>2</v>
      </c>
      <c r="S2478">
        <v>2</v>
      </c>
      <c r="U2478">
        <v>15</v>
      </c>
      <c r="V2478">
        <v>2</v>
      </c>
      <c r="W2478">
        <v>2</v>
      </c>
      <c r="X2478">
        <v>2</v>
      </c>
      <c r="Y2478">
        <v>2</v>
      </c>
      <c r="Z2478">
        <v>2</v>
      </c>
      <c r="AA2478">
        <v>0</v>
      </c>
      <c r="AB2478">
        <v>0</v>
      </c>
      <c r="AC2478">
        <v>0</v>
      </c>
      <c r="AD2478">
        <v>1</v>
      </c>
      <c r="AE2478">
        <v>1</v>
      </c>
      <c r="AF2478">
        <v>2</v>
      </c>
      <c r="AG2478" s="1">
        <f t="shared" si="38"/>
        <v>-0.10327272727272718</v>
      </c>
    </row>
    <row r="2479" spans="1:33">
      <c r="A2479">
        <v>76028</v>
      </c>
      <c r="B2479">
        <v>2</v>
      </c>
      <c r="C2479">
        <v>57</v>
      </c>
      <c r="D2479">
        <v>4</v>
      </c>
      <c r="E2479">
        <v>2</v>
      </c>
      <c r="G2479">
        <v>2</v>
      </c>
      <c r="H2479">
        <v>1</v>
      </c>
      <c r="I2479">
        <v>5</v>
      </c>
      <c r="J2479">
        <v>47</v>
      </c>
      <c r="K2479">
        <v>1.22</v>
      </c>
      <c r="L2479">
        <v>222</v>
      </c>
      <c r="M2479">
        <v>5.74</v>
      </c>
      <c r="N2479">
        <v>54</v>
      </c>
      <c r="O2479" s="1">
        <v>1.4017021276595745</v>
      </c>
      <c r="P2479" s="2">
        <v>45.496610150817709</v>
      </c>
      <c r="Q2479" s="1">
        <v>1.1809758379573958</v>
      </c>
      <c r="R2479">
        <v>1</v>
      </c>
      <c r="S2479">
        <v>2</v>
      </c>
      <c r="U2479">
        <v>5</v>
      </c>
      <c r="V2479">
        <v>3</v>
      </c>
      <c r="W2479">
        <v>3</v>
      </c>
      <c r="X2479">
        <v>3</v>
      </c>
      <c r="Y2479">
        <v>3</v>
      </c>
      <c r="Z2479">
        <v>3</v>
      </c>
      <c r="AA2479">
        <v>3</v>
      </c>
      <c r="AB2479">
        <v>5</v>
      </c>
      <c r="AC2479">
        <v>0</v>
      </c>
      <c r="AD2479">
        <v>1</v>
      </c>
      <c r="AE2479">
        <v>2</v>
      </c>
      <c r="AG2479" s="1">
        <f t="shared" si="38"/>
        <v>0.1817021276595745</v>
      </c>
    </row>
    <row r="2480" spans="1:33">
      <c r="A2480">
        <v>76033</v>
      </c>
      <c r="B2480">
        <v>2</v>
      </c>
      <c r="C2480">
        <v>69</v>
      </c>
      <c r="D2480">
        <v>2</v>
      </c>
      <c r="E2480">
        <v>2</v>
      </c>
      <c r="G2480">
        <v>2</v>
      </c>
      <c r="H2480">
        <v>3</v>
      </c>
      <c r="I2480">
        <v>3</v>
      </c>
      <c r="J2480">
        <v>31</v>
      </c>
      <c r="K2480">
        <v>0.8</v>
      </c>
      <c r="L2480">
        <v>161</v>
      </c>
      <c r="M2480">
        <v>4.16</v>
      </c>
      <c r="N2480">
        <v>38</v>
      </c>
      <c r="O2480" s="1">
        <v>0.98064516129032264</v>
      </c>
      <c r="P2480" s="2">
        <v>27.540358063142733</v>
      </c>
      <c r="Q2480" s="1">
        <v>0.71071891775852225</v>
      </c>
      <c r="R2480">
        <v>1</v>
      </c>
      <c r="S2480">
        <v>2</v>
      </c>
      <c r="U2480">
        <v>6</v>
      </c>
      <c r="V2480">
        <v>3</v>
      </c>
      <c r="W2480">
        <v>1</v>
      </c>
      <c r="X2480">
        <v>1</v>
      </c>
      <c r="Y2480">
        <v>1</v>
      </c>
      <c r="Z2480">
        <v>1</v>
      </c>
      <c r="AB2480">
        <v>0</v>
      </c>
      <c r="AC2480">
        <v>0</v>
      </c>
      <c r="AD2480">
        <v>2</v>
      </c>
      <c r="AE2480">
        <v>1</v>
      </c>
      <c r="AF2480">
        <v>2</v>
      </c>
      <c r="AG2480" s="1">
        <f t="shared" si="38"/>
        <v>0.1806451612903226</v>
      </c>
    </row>
    <row r="2481" spans="1:33">
      <c r="A2481">
        <v>76039</v>
      </c>
      <c r="B2481">
        <v>2</v>
      </c>
      <c r="C2481">
        <v>26</v>
      </c>
      <c r="D2481">
        <v>1</v>
      </c>
      <c r="E2481">
        <v>2</v>
      </c>
      <c r="G2481">
        <v>1</v>
      </c>
      <c r="H2481">
        <v>4</v>
      </c>
      <c r="I2481">
        <v>5</v>
      </c>
      <c r="J2481">
        <v>35</v>
      </c>
      <c r="K2481">
        <v>0.91</v>
      </c>
      <c r="L2481">
        <v>148</v>
      </c>
      <c r="M2481">
        <v>3.83</v>
      </c>
      <c r="N2481">
        <v>35</v>
      </c>
      <c r="O2481" s="1">
        <v>0.91</v>
      </c>
      <c r="P2481" s="2">
        <v>30.492270074984653</v>
      </c>
      <c r="Q2481" s="1">
        <v>0.79279902194960106</v>
      </c>
      <c r="R2481">
        <v>2</v>
      </c>
      <c r="U2481">
        <v>7</v>
      </c>
      <c r="V2481">
        <v>4</v>
      </c>
      <c r="W2481">
        <v>3</v>
      </c>
      <c r="X2481">
        <v>3</v>
      </c>
      <c r="Y2481">
        <v>3</v>
      </c>
      <c r="Z2481">
        <v>3</v>
      </c>
      <c r="AA2481">
        <v>0</v>
      </c>
      <c r="AB2481">
        <v>0</v>
      </c>
      <c r="AC2481">
        <v>2</v>
      </c>
      <c r="AD2481">
        <v>1</v>
      </c>
      <c r="AE2481">
        <v>1</v>
      </c>
      <c r="AF2481">
        <v>2</v>
      </c>
      <c r="AG2481" s="1">
        <f t="shared" si="38"/>
        <v>0</v>
      </c>
    </row>
    <row r="2482" spans="1:33">
      <c r="A2482">
        <v>76040</v>
      </c>
      <c r="B2482">
        <v>2</v>
      </c>
      <c r="C2482">
        <v>60</v>
      </c>
      <c r="D2482">
        <v>4</v>
      </c>
      <c r="E2482">
        <v>2</v>
      </c>
      <c r="G2482">
        <v>1</v>
      </c>
      <c r="H2482">
        <v>5</v>
      </c>
      <c r="I2482">
        <v>5</v>
      </c>
      <c r="J2482">
        <v>64</v>
      </c>
      <c r="K2482">
        <v>1.66</v>
      </c>
      <c r="L2482">
        <v>152</v>
      </c>
      <c r="M2482">
        <v>3.93</v>
      </c>
      <c r="N2482">
        <v>73</v>
      </c>
      <c r="O2482" s="1">
        <v>1.8934374999999999</v>
      </c>
      <c r="P2482" s="2">
        <v>59.844610230675734</v>
      </c>
      <c r="Q2482" s="1">
        <v>1.5522195778581518</v>
      </c>
      <c r="R2482">
        <v>1</v>
      </c>
      <c r="S2482">
        <v>2</v>
      </c>
      <c r="U2482">
        <v>7</v>
      </c>
      <c r="V2482">
        <v>2</v>
      </c>
      <c r="W2482">
        <v>2</v>
      </c>
      <c r="X2482">
        <v>3</v>
      </c>
      <c r="Y2482">
        <v>2</v>
      </c>
      <c r="Z2482">
        <v>1</v>
      </c>
      <c r="AA2482">
        <v>1</v>
      </c>
      <c r="AB2482">
        <v>3</v>
      </c>
      <c r="AC2482">
        <v>0</v>
      </c>
      <c r="AD2482">
        <v>1</v>
      </c>
      <c r="AE2482">
        <v>1</v>
      </c>
      <c r="AF2482">
        <v>2</v>
      </c>
      <c r="AG2482" s="1">
        <f t="shared" si="38"/>
        <v>0.23343749999999996</v>
      </c>
    </row>
    <row r="2483" spans="1:33">
      <c r="A2483">
        <v>76042</v>
      </c>
      <c r="B2483">
        <v>2</v>
      </c>
      <c r="C2483">
        <v>27</v>
      </c>
      <c r="D2483">
        <v>3</v>
      </c>
      <c r="E2483">
        <v>2</v>
      </c>
      <c r="G2483">
        <v>1</v>
      </c>
      <c r="H2483">
        <v>5</v>
      </c>
      <c r="I2483">
        <v>1</v>
      </c>
      <c r="J2483">
        <v>47</v>
      </c>
      <c r="K2483">
        <v>1.22</v>
      </c>
      <c r="L2483">
        <v>130</v>
      </c>
      <c r="M2483">
        <v>3.36</v>
      </c>
      <c r="N2483">
        <v>46</v>
      </c>
      <c r="O2483" s="1">
        <v>1.1940425531914893</v>
      </c>
      <c r="P2483" s="2">
        <v>45.563570021907239</v>
      </c>
      <c r="Q2483" s="1">
        <v>1.182713945249507</v>
      </c>
      <c r="R2483">
        <v>1</v>
      </c>
      <c r="U2483">
        <v>7</v>
      </c>
      <c r="V2483">
        <v>2</v>
      </c>
      <c r="W2483">
        <v>3</v>
      </c>
      <c r="X2483">
        <v>3</v>
      </c>
      <c r="Y2483">
        <v>2</v>
      </c>
      <c r="Z2483">
        <v>2</v>
      </c>
      <c r="AB2483">
        <v>0</v>
      </c>
      <c r="AC2483">
        <v>0</v>
      </c>
      <c r="AD2483">
        <v>1</v>
      </c>
      <c r="AE2483">
        <v>1</v>
      </c>
      <c r="AF2483">
        <v>2</v>
      </c>
      <c r="AG2483" s="1">
        <f t="shared" si="38"/>
        <v>-2.5957446808510642E-2</v>
      </c>
    </row>
    <row r="2484" spans="1:33">
      <c r="A2484">
        <v>76043</v>
      </c>
      <c r="B2484">
        <v>2</v>
      </c>
      <c r="C2484">
        <v>64</v>
      </c>
      <c r="D2484">
        <v>1</v>
      </c>
      <c r="E2484">
        <v>2</v>
      </c>
      <c r="G2484">
        <v>1</v>
      </c>
      <c r="H2484">
        <v>3</v>
      </c>
      <c r="I2484">
        <v>1</v>
      </c>
      <c r="J2484">
        <v>50</v>
      </c>
      <c r="K2484">
        <v>1.29</v>
      </c>
      <c r="L2484">
        <v>171</v>
      </c>
      <c r="M2484">
        <v>4.42</v>
      </c>
      <c r="N2484">
        <v>44</v>
      </c>
      <c r="O2484" s="1">
        <v>1.1352000000000002</v>
      </c>
      <c r="P2484" s="2">
        <v>48.999531925028073</v>
      </c>
      <c r="Q2484" s="1">
        <v>1.2641879236657243</v>
      </c>
      <c r="R2484">
        <v>2</v>
      </c>
      <c r="S2484">
        <v>1</v>
      </c>
      <c r="T2484">
        <v>2</v>
      </c>
      <c r="U2484">
        <v>12</v>
      </c>
      <c r="V2484">
        <v>2</v>
      </c>
      <c r="W2484">
        <v>2</v>
      </c>
      <c r="X2484">
        <v>3</v>
      </c>
      <c r="Y2484">
        <v>3</v>
      </c>
      <c r="Z2484">
        <v>3</v>
      </c>
      <c r="AA2484">
        <v>0</v>
      </c>
      <c r="AB2484">
        <v>0</v>
      </c>
      <c r="AC2484">
        <v>0</v>
      </c>
      <c r="AD2484">
        <v>1</v>
      </c>
      <c r="AE2484">
        <v>2</v>
      </c>
      <c r="AG2484" s="1">
        <f t="shared" si="38"/>
        <v>-0.15479999999999983</v>
      </c>
    </row>
    <row r="2485" spans="1:33">
      <c r="A2485">
        <v>76054</v>
      </c>
      <c r="B2485">
        <v>2</v>
      </c>
      <c r="C2485">
        <v>22</v>
      </c>
      <c r="D2485">
        <v>6</v>
      </c>
      <c r="E2485">
        <v>2</v>
      </c>
      <c r="G2485">
        <v>2</v>
      </c>
      <c r="H2485">
        <v>4</v>
      </c>
      <c r="I2485">
        <v>1</v>
      </c>
      <c r="J2485">
        <v>78</v>
      </c>
      <c r="K2485">
        <v>2.02</v>
      </c>
      <c r="L2485">
        <v>169</v>
      </c>
      <c r="M2485">
        <v>4.37</v>
      </c>
      <c r="N2485">
        <v>88</v>
      </c>
      <c r="O2485" s="1">
        <v>2.278974358974359</v>
      </c>
      <c r="P2485" s="2">
        <v>88.660777048814225</v>
      </c>
      <c r="Q2485" s="1">
        <v>2.296086790238522</v>
      </c>
      <c r="R2485">
        <v>1</v>
      </c>
      <c r="U2485">
        <v>4</v>
      </c>
      <c r="V2485">
        <v>2</v>
      </c>
      <c r="W2485">
        <v>1</v>
      </c>
      <c r="AA2485">
        <v>2</v>
      </c>
      <c r="AB2485">
        <v>0</v>
      </c>
      <c r="AC2485">
        <v>0</v>
      </c>
      <c r="AD2485">
        <v>1</v>
      </c>
      <c r="AE2485">
        <v>1</v>
      </c>
      <c r="AF2485">
        <v>2</v>
      </c>
      <c r="AG2485" s="1">
        <f t="shared" si="38"/>
        <v>0.25897435897435894</v>
      </c>
    </row>
    <row r="2486" spans="1:33">
      <c r="A2486">
        <v>76060</v>
      </c>
      <c r="B2486">
        <v>2</v>
      </c>
      <c r="C2486">
        <v>32</v>
      </c>
      <c r="D2486">
        <v>3</v>
      </c>
      <c r="E2486">
        <v>2</v>
      </c>
      <c r="G2486">
        <v>1</v>
      </c>
      <c r="H2486">
        <v>5</v>
      </c>
      <c r="I2486">
        <v>1</v>
      </c>
      <c r="J2486">
        <v>66</v>
      </c>
      <c r="K2486">
        <v>1.71</v>
      </c>
      <c r="L2486">
        <v>184</v>
      </c>
      <c r="M2486">
        <v>4.76</v>
      </c>
      <c r="N2486">
        <v>64</v>
      </c>
      <c r="O2486" s="1">
        <v>1.6581818181818182</v>
      </c>
      <c r="P2486" s="2">
        <v>67.546773822155501</v>
      </c>
      <c r="Q2486" s="1">
        <v>1.7500755035740287</v>
      </c>
      <c r="R2486">
        <v>1</v>
      </c>
      <c r="U2486">
        <v>15</v>
      </c>
      <c r="V2486">
        <v>2</v>
      </c>
      <c r="W2486">
        <v>3</v>
      </c>
      <c r="X2486">
        <v>3</v>
      </c>
      <c r="Y2486">
        <v>3</v>
      </c>
      <c r="Z2486">
        <v>3</v>
      </c>
      <c r="AA2486">
        <v>1</v>
      </c>
      <c r="AB2486">
        <v>0</v>
      </c>
      <c r="AC2486">
        <v>0</v>
      </c>
      <c r="AD2486">
        <v>1</v>
      </c>
      <c r="AE2486">
        <v>1</v>
      </c>
      <c r="AF2486">
        <v>2</v>
      </c>
      <c r="AG2486" s="1">
        <f t="shared" si="38"/>
        <v>-5.1818181818181763E-2</v>
      </c>
    </row>
    <row r="2487" spans="1:33">
      <c r="A2487">
        <v>76076</v>
      </c>
      <c r="B2487">
        <v>2</v>
      </c>
      <c r="C2487">
        <v>51</v>
      </c>
      <c r="D2487">
        <v>3</v>
      </c>
      <c r="E2487">
        <v>2</v>
      </c>
      <c r="G2487">
        <v>1</v>
      </c>
      <c r="H2487">
        <v>5</v>
      </c>
      <c r="I2487">
        <v>3</v>
      </c>
      <c r="J2487">
        <v>53</v>
      </c>
      <c r="K2487">
        <v>1.37</v>
      </c>
      <c r="L2487">
        <v>132</v>
      </c>
      <c r="M2487">
        <v>3.41</v>
      </c>
      <c r="N2487">
        <v>50</v>
      </c>
      <c r="O2487" s="1">
        <v>1.2924528301886793</v>
      </c>
      <c r="P2487" s="2">
        <v>60.201833681181192</v>
      </c>
      <c r="Q2487" s="1">
        <v>1.556160606475816</v>
      </c>
      <c r="R2487">
        <v>2</v>
      </c>
      <c r="S2487">
        <v>2</v>
      </c>
      <c r="U2487">
        <v>5</v>
      </c>
      <c r="V2487">
        <v>2</v>
      </c>
      <c r="W2487">
        <v>0</v>
      </c>
      <c r="AB2487">
        <v>0</v>
      </c>
      <c r="AC2487">
        <v>0</v>
      </c>
      <c r="AD2487">
        <v>1</v>
      </c>
      <c r="AE2487">
        <v>1</v>
      </c>
      <c r="AF2487">
        <v>2</v>
      </c>
      <c r="AG2487" s="1">
        <f t="shared" si="38"/>
        <v>-7.7547169811320815E-2</v>
      </c>
    </row>
    <row r="2488" spans="1:33">
      <c r="A2488">
        <v>76077</v>
      </c>
      <c r="B2488">
        <v>2</v>
      </c>
      <c r="C2488">
        <v>45</v>
      </c>
      <c r="D2488">
        <v>4</v>
      </c>
      <c r="E2488">
        <v>2</v>
      </c>
      <c r="G2488">
        <v>1</v>
      </c>
      <c r="H2488">
        <v>3</v>
      </c>
      <c r="I2488">
        <v>1</v>
      </c>
      <c r="J2488">
        <v>48</v>
      </c>
      <c r="K2488">
        <v>1.24</v>
      </c>
      <c r="L2488">
        <v>169</v>
      </c>
      <c r="M2488">
        <v>4.37</v>
      </c>
      <c r="N2488">
        <v>48</v>
      </c>
      <c r="O2488" s="1">
        <v>1.24</v>
      </c>
      <c r="P2488" s="2">
        <v>55.553103491198684</v>
      </c>
      <c r="Q2488" s="1">
        <v>1.4351218401892993</v>
      </c>
      <c r="R2488">
        <v>2</v>
      </c>
      <c r="S2488">
        <v>2</v>
      </c>
      <c r="U2488">
        <v>4</v>
      </c>
      <c r="V2488">
        <v>4</v>
      </c>
      <c r="W2488">
        <v>2</v>
      </c>
      <c r="X2488">
        <v>3</v>
      </c>
      <c r="Y2488">
        <v>3</v>
      </c>
      <c r="Z2488">
        <v>2</v>
      </c>
      <c r="AA2488">
        <v>2</v>
      </c>
      <c r="AB2488">
        <v>0</v>
      </c>
      <c r="AC2488">
        <v>0</v>
      </c>
      <c r="AD2488">
        <v>1</v>
      </c>
      <c r="AE2488">
        <v>2</v>
      </c>
      <c r="AG2488" s="1">
        <f t="shared" si="38"/>
        <v>0</v>
      </c>
    </row>
    <row r="2489" spans="1:33">
      <c r="A2489">
        <v>76091</v>
      </c>
      <c r="B2489">
        <v>2</v>
      </c>
      <c r="C2489">
        <v>66</v>
      </c>
      <c r="D2489">
        <v>6</v>
      </c>
      <c r="E2489">
        <v>2</v>
      </c>
      <c r="G2489">
        <v>2</v>
      </c>
      <c r="H2489">
        <v>4</v>
      </c>
      <c r="I2489">
        <v>1</v>
      </c>
      <c r="J2489">
        <v>69</v>
      </c>
      <c r="K2489">
        <v>1.78</v>
      </c>
      <c r="L2489">
        <v>218</v>
      </c>
      <c r="M2489">
        <v>5.64</v>
      </c>
      <c r="N2489">
        <v>79</v>
      </c>
      <c r="O2489" s="1">
        <v>2.0379710144927539</v>
      </c>
      <c r="P2489" s="2">
        <v>66.349175092712642</v>
      </c>
      <c r="Q2489" s="1">
        <v>1.7116164009424422</v>
      </c>
      <c r="R2489">
        <v>2</v>
      </c>
      <c r="S2489">
        <v>2</v>
      </c>
      <c r="U2489">
        <v>15</v>
      </c>
      <c r="V2489">
        <v>2</v>
      </c>
      <c r="W2489">
        <v>2</v>
      </c>
      <c r="X2489">
        <v>3</v>
      </c>
      <c r="Y2489">
        <v>3</v>
      </c>
      <c r="Z2489">
        <v>3</v>
      </c>
      <c r="AA2489">
        <v>0</v>
      </c>
      <c r="AB2489">
        <v>2</v>
      </c>
      <c r="AC2489">
        <v>0</v>
      </c>
      <c r="AD2489">
        <v>2</v>
      </c>
      <c r="AE2489">
        <v>1</v>
      </c>
      <c r="AF2489">
        <v>2</v>
      </c>
      <c r="AG2489" s="1">
        <f t="shared" si="38"/>
        <v>0.25797101449275384</v>
      </c>
    </row>
    <row r="2490" spans="1:33">
      <c r="A2490">
        <v>76095</v>
      </c>
      <c r="B2490">
        <v>2</v>
      </c>
      <c r="C2490">
        <v>41</v>
      </c>
      <c r="D2490">
        <v>7</v>
      </c>
      <c r="E2490">
        <v>2</v>
      </c>
      <c r="G2490">
        <v>2</v>
      </c>
      <c r="H2490">
        <v>3</v>
      </c>
      <c r="I2490">
        <v>1</v>
      </c>
      <c r="J2490">
        <v>48</v>
      </c>
      <c r="K2490">
        <v>1.24</v>
      </c>
      <c r="L2490">
        <v>204</v>
      </c>
      <c r="M2490">
        <v>5.28</v>
      </c>
      <c r="N2490">
        <v>45</v>
      </c>
      <c r="O2490" s="1">
        <v>1.1624999999999999</v>
      </c>
      <c r="P2490" s="2">
        <v>55.81050156883547</v>
      </c>
      <c r="Q2490" s="1">
        <v>1.4417712905282496</v>
      </c>
      <c r="R2490">
        <v>1</v>
      </c>
      <c r="S2490">
        <v>2</v>
      </c>
      <c r="U2490">
        <v>77</v>
      </c>
      <c r="V2490">
        <v>3</v>
      </c>
      <c r="W2490">
        <v>3</v>
      </c>
      <c r="X2490">
        <v>3</v>
      </c>
      <c r="Y2490">
        <v>3</v>
      </c>
      <c r="Z2490">
        <v>3</v>
      </c>
      <c r="AB2490">
        <v>0</v>
      </c>
      <c r="AC2490">
        <v>0</v>
      </c>
      <c r="AD2490">
        <v>1</v>
      </c>
      <c r="AE2490">
        <v>2</v>
      </c>
      <c r="AG2490" s="1">
        <f t="shared" si="38"/>
        <v>-7.7500000000000124E-2</v>
      </c>
    </row>
    <row r="2491" spans="1:33">
      <c r="A2491">
        <v>76097</v>
      </c>
      <c r="B2491">
        <v>2</v>
      </c>
      <c r="C2491">
        <v>66</v>
      </c>
      <c r="D2491">
        <v>3</v>
      </c>
      <c r="E2491">
        <v>2</v>
      </c>
      <c r="G2491">
        <v>1</v>
      </c>
      <c r="H2491">
        <v>4</v>
      </c>
      <c r="I2491">
        <v>1</v>
      </c>
      <c r="J2491">
        <v>63</v>
      </c>
      <c r="K2491">
        <v>1.63</v>
      </c>
      <c r="L2491">
        <v>158</v>
      </c>
      <c r="M2491">
        <v>4.09</v>
      </c>
      <c r="N2491">
        <v>64</v>
      </c>
      <c r="O2491" s="1">
        <v>1.6558730158730157</v>
      </c>
      <c r="P2491" s="2">
        <v>58.29555555641705</v>
      </c>
      <c r="Q2491" s="1">
        <v>1.5082818342374569</v>
      </c>
      <c r="R2491">
        <v>1</v>
      </c>
      <c r="S2491">
        <v>1</v>
      </c>
      <c r="T2491">
        <v>1</v>
      </c>
      <c r="U2491">
        <v>15</v>
      </c>
      <c r="V2491">
        <v>2</v>
      </c>
      <c r="W2491">
        <v>3</v>
      </c>
      <c r="X2491">
        <v>3</v>
      </c>
      <c r="Y2491">
        <v>3</v>
      </c>
      <c r="Z2491">
        <v>3</v>
      </c>
      <c r="AA2491">
        <v>0</v>
      </c>
      <c r="AB2491">
        <v>0</v>
      </c>
      <c r="AC2491">
        <v>15</v>
      </c>
      <c r="AD2491">
        <v>1</v>
      </c>
      <c r="AE2491">
        <v>1</v>
      </c>
      <c r="AF2491">
        <v>2</v>
      </c>
      <c r="AG2491" s="1">
        <f t="shared" si="38"/>
        <v>2.5873015873015826E-2</v>
      </c>
    </row>
    <row r="2492" spans="1:33">
      <c r="A2492">
        <v>76103</v>
      </c>
      <c r="B2492">
        <v>2</v>
      </c>
      <c r="C2492">
        <v>45</v>
      </c>
      <c r="D2492">
        <v>3</v>
      </c>
      <c r="E2492">
        <v>2</v>
      </c>
      <c r="G2492">
        <v>1</v>
      </c>
      <c r="H2492">
        <v>4</v>
      </c>
      <c r="I2492">
        <v>1</v>
      </c>
      <c r="J2492">
        <v>101</v>
      </c>
      <c r="K2492">
        <v>2.61</v>
      </c>
      <c r="L2492">
        <v>231</v>
      </c>
      <c r="M2492">
        <v>5.97</v>
      </c>
      <c r="N2492">
        <v>98</v>
      </c>
      <c r="O2492" s="1">
        <v>2.5324752475247525</v>
      </c>
      <c r="P2492" s="2">
        <v>104.03703145869065</v>
      </c>
      <c r="Q2492" s="1">
        <v>2.6884817040315108</v>
      </c>
      <c r="R2492">
        <v>2</v>
      </c>
      <c r="S2492">
        <v>2</v>
      </c>
      <c r="U2492">
        <v>15</v>
      </c>
      <c r="V2492">
        <v>2</v>
      </c>
      <c r="W2492">
        <v>0</v>
      </c>
      <c r="X2492">
        <v>3</v>
      </c>
      <c r="Y2492">
        <v>3</v>
      </c>
      <c r="Z2492">
        <v>1</v>
      </c>
      <c r="AA2492">
        <v>0</v>
      </c>
      <c r="AB2492">
        <v>2</v>
      </c>
      <c r="AC2492">
        <v>0</v>
      </c>
      <c r="AD2492">
        <v>1</v>
      </c>
      <c r="AE2492">
        <v>1</v>
      </c>
      <c r="AF2492">
        <v>2</v>
      </c>
      <c r="AG2492" s="1">
        <f t="shared" si="38"/>
        <v>-7.7524752475247372E-2</v>
      </c>
    </row>
    <row r="2493" spans="1:33">
      <c r="A2493">
        <v>76104</v>
      </c>
      <c r="B2493">
        <v>2</v>
      </c>
      <c r="C2493">
        <v>45</v>
      </c>
      <c r="D2493">
        <v>2</v>
      </c>
      <c r="E2493">
        <v>2</v>
      </c>
      <c r="G2493">
        <v>1</v>
      </c>
      <c r="H2493">
        <v>4</v>
      </c>
      <c r="I2493">
        <v>1</v>
      </c>
      <c r="J2493">
        <v>58</v>
      </c>
      <c r="K2493">
        <v>1.5</v>
      </c>
      <c r="L2493">
        <v>182</v>
      </c>
      <c r="M2493">
        <v>4.71</v>
      </c>
      <c r="N2493">
        <v>54</v>
      </c>
      <c r="O2493" s="1">
        <v>1.396551724137931</v>
      </c>
      <c r="P2493" s="2">
        <v>48.576280414003008</v>
      </c>
      <c r="Q2493" s="1">
        <v>1.2562831141552502</v>
      </c>
      <c r="R2493">
        <v>2</v>
      </c>
      <c r="S2493">
        <v>2</v>
      </c>
      <c r="U2493">
        <v>14</v>
      </c>
      <c r="V2493">
        <v>2</v>
      </c>
      <c r="W2493">
        <v>3</v>
      </c>
      <c r="AA2493">
        <v>0</v>
      </c>
      <c r="AB2493">
        <v>5</v>
      </c>
      <c r="AC2493">
        <v>0</v>
      </c>
      <c r="AD2493">
        <v>1</v>
      </c>
      <c r="AE2493">
        <v>1</v>
      </c>
      <c r="AF2493">
        <v>2</v>
      </c>
      <c r="AG2493" s="1">
        <f t="shared" si="38"/>
        <v>-0.10344827586206895</v>
      </c>
    </row>
    <row r="2494" spans="1:33">
      <c r="A2494">
        <v>76107</v>
      </c>
      <c r="B2494">
        <v>2</v>
      </c>
      <c r="C2494">
        <v>59</v>
      </c>
      <c r="D2494">
        <v>7</v>
      </c>
      <c r="E2494">
        <v>2</v>
      </c>
      <c r="G2494">
        <v>2</v>
      </c>
      <c r="H2494">
        <v>4</v>
      </c>
      <c r="I2494">
        <v>1</v>
      </c>
      <c r="J2494">
        <v>59</v>
      </c>
      <c r="K2494">
        <v>1.53</v>
      </c>
      <c r="L2494">
        <v>191</v>
      </c>
      <c r="M2494">
        <v>4.9400000000000004</v>
      </c>
      <c r="N2494">
        <v>58</v>
      </c>
      <c r="O2494" s="1">
        <v>1.5040677966101694</v>
      </c>
      <c r="P2494" s="2">
        <v>55.923069779364518</v>
      </c>
      <c r="Q2494" s="1">
        <v>1.4502084197021645</v>
      </c>
      <c r="R2494">
        <v>1</v>
      </c>
      <c r="S2494">
        <v>2</v>
      </c>
      <c r="U2494">
        <v>5</v>
      </c>
      <c r="V2494">
        <v>5</v>
      </c>
      <c r="W2494">
        <v>3</v>
      </c>
      <c r="X2494">
        <v>9</v>
      </c>
      <c r="Y2494">
        <v>9</v>
      </c>
      <c r="Z2494">
        <v>9</v>
      </c>
      <c r="AA2494">
        <v>2</v>
      </c>
      <c r="AB2494">
        <v>0</v>
      </c>
      <c r="AC2494">
        <v>0</v>
      </c>
      <c r="AD2494">
        <v>1</v>
      </c>
      <c r="AE2494">
        <v>1</v>
      </c>
      <c r="AF2494">
        <v>2</v>
      </c>
      <c r="AG2494" s="1">
        <f t="shared" si="38"/>
        <v>-2.5932203389830599E-2</v>
      </c>
    </row>
    <row r="2495" spans="1:33">
      <c r="A2495">
        <v>76117</v>
      </c>
      <c r="B2495">
        <v>2</v>
      </c>
      <c r="C2495">
        <v>72</v>
      </c>
      <c r="D2495">
        <v>3</v>
      </c>
      <c r="E2495">
        <v>2</v>
      </c>
      <c r="G2495">
        <v>1</v>
      </c>
      <c r="H2495">
        <v>4</v>
      </c>
      <c r="I2495">
        <v>2</v>
      </c>
      <c r="J2495">
        <v>48</v>
      </c>
      <c r="K2495">
        <v>1.24</v>
      </c>
      <c r="L2495">
        <v>186</v>
      </c>
      <c r="M2495">
        <v>4.8099999999999996</v>
      </c>
      <c r="N2495">
        <v>53</v>
      </c>
      <c r="O2495" s="1">
        <v>1.3691666666666666</v>
      </c>
      <c r="P2495" s="2">
        <v>37.866652092287353</v>
      </c>
      <c r="Q2495" s="1">
        <v>0.97822184571742321</v>
      </c>
      <c r="R2495">
        <v>2</v>
      </c>
      <c r="S2495">
        <v>2</v>
      </c>
      <c r="U2495">
        <v>6</v>
      </c>
      <c r="V2495">
        <v>4</v>
      </c>
      <c r="W2495">
        <v>3</v>
      </c>
      <c r="X2495">
        <v>9</v>
      </c>
      <c r="Y2495">
        <v>9</v>
      </c>
      <c r="Z2495">
        <v>9</v>
      </c>
      <c r="AB2495">
        <v>0</v>
      </c>
      <c r="AC2495">
        <v>3</v>
      </c>
      <c r="AD2495">
        <v>1</v>
      </c>
      <c r="AE2495">
        <v>1</v>
      </c>
      <c r="AF2495">
        <v>2</v>
      </c>
      <c r="AG2495" s="1">
        <f t="shared" si="38"/>
        <v>0.12916666666666665</v>
      </c>
    </row>
    <row r="2496" spans="1:33">
      <c r="A2496">
        <v>76118</v>
      </c>
      <c r="B2496">
        <v>2</v>
      </c>
      <c r="C2496">
        <v>60</v>
      </c>
      <c r="D2496">
        <v>6</v>
      </c>
      <c r="E2496">
        <v>2</v>
      </c>
      <c r="G2496">
        <v>2</v>
      </c>
      <c r="H2496">
        <v>1</v>
      </c>
      <c r="I2496">
        <v>5</v>
      </c>
      <c r="J2496">
        <v>74</v>
      </c>
      <c r="K2496">
        <v>1.91</v>
      </c>
      <c r="L2496">
        <v>206</v>
      </c>
      <c r="M2496">
        <v>5.33</v>
      </c>
      <c r="N2496">
        <v>83</v>
      </c>
      <c r="O2496" s="1">
        <v>2.1422972972972971</v>
      </c>
      <c r="P2496" s="2">
        <v>68.682392534779737</v>
      </c>
      <c r="Q2496" s="1">
        <v>1.7727482397490444</v>
      </c>
      <c r="R2496">
        <v>1</v>
      </c>
      <c r="S2496">
        <v>2</v>
      </c>
      <c r="U2496">
        <v>7</v>
      </c>
      <c r="V2496">
        <v>2</v>
      </c>
      <c r="W2496">
        <v>0</v>
      </c>
      <c r="AA2496">
        <v>0</v>
      </c>
      <c r="AB2496">
        <v>0</v>
      </c>
      <c r="AC2496">
        <v>0</v>
      </c>
      <c r="AD2496">
        <v>2</v>
      </c>
      <c r="AE2496">
        <v>1</v>
      </c>
      <c r="AF2496">
        <v>2</v>
      </c>
      <c r="AG2496" s="1">
        <f t="shared" si="38"/>
        <v>0.2322972972972972</v>
      </c>
    </row>
    <row r="2497" spans="1:33">
      <c r="A2497">
        <v>76126</v>
      </c>
      <c r="B2497">
        <v>2</v>
      </c>
      <c r="C2497">
        <v>27</v>
      </c>
      <c r="D2497">
        <v>4</v>
      </c>
      <c r="E2497">
        <v>2</v>
      </c>
      <c r="G2497">
        <v>1</v>
      </c>
      <c r="H2497">
        <v>3</v>
      </c>
      <c r="I2497">
        <v>5</v>
      </c>
      <c r="J2497">
        <v>31</v>
      </c>
      <c r="K2497">
        <v>0.8</v>
      </c>
      <c r="L2497">
        <v>200</v>
      </c>
      <c r="M2497">
        <v>5.17</v>
      </c>
      <c r="N2497">
        <v>34</v>
      </c>
      <c r="O2497" s="1">
        <v>0.87741935483870981</v>
      </c>
      <c r="P2497" s="2">
        <v>36.985852111882387</v>
      </c>
      <c r="Q2497" s="1">
        <v>0.95447360288728744</v>
      </c>
      <c r="R2497">
        <v>2</v>
      </c>
      <c r="U2497">
        <v>3</v>
      </c>
      <c r="V2497">
        <v>4</v>
      </c>
      <c r="W2497">
        <v>3</v>
      </c>
      <c r="X2497">
        <v>3</v>
      </c>
      <c r="Y2497">
        <v>3</v>
      </c>
      <c r="Z2497">
        <v>3</v>
      </c>
      <c r="AA2497">
        <v>1</v>
      </c>
      <c r="AB2497">
        <v>0</v>
      </c>
      <c r="AC2497">
        <v>6</v>
      </c>
      <c r="AD2497">
        <v>1</v>
      </c>
      <c r="AE2497">
        <v>2</v>
      </c>
      <c r="AG2497" s="1">
        <f t="shared" si="38"/>
        <v>7.7419354838709764E-2</v>
      </c>
    </row>
    <row r="2498" spans="1:33">
      <c r="A2498">
        <v>76128</v>
      </c>
      <c r="B2498">
        <v>2</v>
      </c>
      <c r="C2498">
        <v>74</v>
      </c>
      <c r="D2498">
        <v>3</v>
      </c>
      <c r="E2498">
        <v>2</v>
      </c>
      <c r="G2498">
        <v>1</v>
      </c>
      <c r="H2498">
        <v>4</v>
      </c>
      <c r="I2498">
        <v>2</v>
      </c>
      <c r="J2498">
        <v>53</v>
      </c>
      <c r="K2498">
        <v>1.37</v>
      </c>
      <c r="L2498">
        <v>263</v>
      </c>
      <c r="M2498">
        <v>6.8</v>
      </c>
      <c r="N2498">
        <v>61</v>
      </c>
      <c r="O2498" s="1">
        <v>1.5767924528301889</v>
      </c>
      <c r="P2498" s="2">
        <v>55.305664976326497</v>
      </c>
      <c r="Q2498" s="1">
        <v>1.4295992644824018</v>
      </c>
      <c r="R2498">
        <v>2</v>
      </c>
      <c r="S2498">
        <v>2</v>
      </c>
      <c r="U2498">
        <v>1</v>
      </c>
      <c r="V2498">
        <v>1</v>
      </c>
      <c r="W2498">
        <v>3</v>
      </c>
      <c r="X2498">
        <v>3</v>
      </c>
      <c r="Y2498">
        <v>3</v>
      </c>
      <c r="Z2498">
        <v>3</v>
      </c>
      <c r="AB2498">
        <v>0</v>
      </c>
      <c r="AC2498">
        <v>0</v>
      </c>
      <c r="AD2498">
        <v>2</v>
      </c>
      <c r="AE2498">
        <v>1</v>
      </c>
      <c r="AF2498">
        <v>2</v>
      </c>
      <c r="AG2498" s="1">
        <f t="shared" si="38"/>
        <v>0.20679245283018877</v>
      </c>
    </row>
    <row r="2499" spans="1:33">
      <c r="A2499">
        <v>76129</v>
      </c>
      <c r="B2499">
        <v>2</v>
      </c>
      <c r="C2499">
        <v>41</v>
      </c>
      <c r="D2499">
        <v>6</v>
      </c>
      <c r="E2499">
        <v>2</v>
      </c>
      <c r="G2499">
        <v>2</v>
      </c>
      <c r="H2499">
        <v>5</v>
      </c>
      <c r="I2499">
        <v>5</v>
      </c>
      <c r="J2499">
        <v>37</v>
      </c>
      <c r="K2499">
        <v>0.96</v>
      </c>
      <c r="L2499">
        <v>209</v>
      </c>
      <c r="M2499">
        <v>5.4</v>
      </c>
      <c r="N2499">
        <v>42</v>
      </c>
      <c r="O2499" s="1">
        <v>1.0897297297297297</v>
      </c>
      <c r="P2499" s="2">
        <v>35.437672781415159</v>
      </c>
      <c r="Q2499" s="1">
        <v>0.91946394243671759</v>
      </c>
      <c r="R2499">
        <v>2</v>
      </c>
      <c r="S2499">
        <v>2</v>
      </c>
      <c r="U2499">
        <v>14</v>
      </c>
      <c r="V2499">
        <v>2</v>
      </c>
      <c r="W2499">
        <v>0</v>
      </c>
      <c r="AA2499">
        <v>0</v>
      </c>
      <c r="AB2499">
        <v>0</v>
      </c>
      <c r="AC2499">
        <v>3</v>
      </c>
      <c r="AD2499">
        <v>1</v>
      </c>
      <c r="AE2499">
        <v>1</v>
      </c>
      <c r="AF2499">
        <v>2</v>
      </c>
      <c r="AG2499" s="1">
        <f t="shared" ref="AG2499:AG2562" si="39">O:O-K:K</f>
        <v>0.12972972972972974</v>
      </c>
    </row>
    <row r="2500" spans="1:33">
      <c r="A2500">
        <v>76133</v>
      </c>
      <c r="B2500">
        <v>2</v>
      </c>
      <c r="C2500">
        <v>47</v>
      </c>
      <c r="D2500">
        <v>1</v>
      </c>
      <c r="E2500">
        <v>2</v>
      </c>
      <c r="G2500">
        <v>2</v>
      </c>
      <c r="H2500">
        <v>4</v>
      </c>
      <c r="I2500">
        <v>5</v>
      </c>
      <c r="J2500">
        <v>65</v>
      </c>
      <c r="K2500">
        <v>1.68</v>
      </c>
      <c r="L2500">
        <v>181</v>
      </c>
      <c r="M2500">
        <v>4.68</v>
      </c>
      <c r="N2500">
        <v>73</v>
      </c>
      <c r="O2500" s="1">
        <v>1.8867692307692308</v>
      </c>
      <c r="P2500" s="2">
        <v>63.75838239112705</v>
      </c>
      <c r="Q2500" s="1">
        <v>1.647908960262976</v>
      </c>
      <c r="R2500">
        <v>1</v>
      </c>
      <c r="S2500">
        <v>1</v>
      </c>
      <c r="T2500">
        <v>1</v>
      </c>
      <c r="U2500">
        <v>14</v>
      </c>
      <c r="V2500">
        <v>4</v>
      </c>
      <c r="W2500">
        <v>2</v>
      </c>
      <c r="X2500">
        <v>4</v>
      </c>
      <c r="Y2500">
        <v>4</v>
      </c>
      <c r="Z2500">
        <v>4</v>
      </c>
      <c r="AA2500">
        <v>7</v>
      </c>
      <c r="AB2500">
        <v>0</v>
      </c>
      <c r="AC2500">
        <v>0</v>
      </c>
      <c r="AD2500">
        <v>1</v>
      </c>
      <c r="AE2500">
        <v>1</v>
      </c>
      <c r="AF2500">
        <v>2</v>
      </c>
      <c r="AG2500" s="1">
        <f t="shared" si="39"/>
        <v>0.20676923076923082</v>
      </c>
    </row>
    <row r="2501" spans="1:33">
      <c r="A2501">
        <v>76138</v>
      </c>
      <c r="B2501">
        <v>2</v>
      </c>
      <c r="C2501">
        <v>39</v>
      </c>
      <c r="D2501">
        <v>4</v>
      </c>
      <c r="E2501">
        <v>2</v>
      </c>
      <c r="G2501">
        <v>1</v>
      </c>
      <c r="H2501">
        <v>4</v>
      </c>
      <c r="I2501">
        <v>1</v>
      </c>
      <c r="J2501">
        <v>47</v>
      </c>
      <c r="K2501">
        <v>1.22</v>
      </c>
      <c r="L2501">
        <v>244</v>
      </c>
      <c r="M2501">
        <v>6.31</v>
      </c>
      <c r="N2501">
        <v>44</v>
      </c>
      <c r="O2501" s="1">
        <v>1.142127659574468</v>
      </c>
      <c r="P2501" s="2">
        <v>43.974972958794844</v>
      </c>
      <c r="Q2501" s="1">
        <v>1.1414780214836107</v>
      </c>
      <c r="R2501">
        <v>2</v>
      </c>
      <c r="U2501">
        <v>6</v>
      </c>
      <c r="V2501">
        <v>3</v>
      </c>
      <c r="W2501">
        <v>3</v>
      </c>
      <c r="X2501">
        <v>3</v>
      </c>
      <c r="Y2501">
        <v>3</v>
      </c>
      <c r="Z2501">
        <v>3</v>
      </c>
      <c r="AA2501">
        <v>3</v>
      </c>
      <c r="AB2501">
        <v>3</v>
      </c>
      <c r="AC2501">
        <v>3</v>
      </c>
      <c r="AD2501">
        <v>1</v>
      </c>
      <c r="AE2501">
        <v>1</v>
      </c>
      <c r="AF2501">
        <v>2</v>
      </c>
      <c r="AG2501" s="1">
        <f t="shared" si="39"/>
        <v>-7.7872340425531927E-2</v>
      </c>
    </row>
    <row r="2502" spans="1:33">
      <c r="A2502">
        <v>76139</v>
      </c>
      <c r="B2502">
        <v>2</v>
      </c>
      <c r="C2502">
        <v>76</v>
      </c>
      <c r="D2502">
        <v>3</v>
      </c>
      <c r="E2502">
        <v>2</v>
      </c>
      <c r="G2502">
        <v>1</v>
      </c>
      <c r="H2502">
        <v>3</v>
      </c>
      <c r="I2502">
        <v>1</v>
      </c>
      <c r="J2502">
        <v>45</v>
      </c>
      <c r="K2502">
        <v>1.1599999999999999</v>
      </c>
      <c r="L2502">
        <v>266</v>
      </c>
      <c r="M2502">
        <v>6.88</v>
      </c>
      <c r="N2502">
        <v>50</v>
      </c>
      <c r="O2502" s="1">
        <v>1.2888888888888888</v>
      </c>
      <c r="P2502" s="2">
        <v>45.831464498443303</v>
      </c>
      <c r="Q2502" s="1">
        <v>1.1814333070709828</v>
      </c>
      <c r="R2502">
        <v>2</v>
      </c>
      <c r="S2502">
        <v>1</v>
      </c>
      <c r="T2502">
        <v>1</v>
      </c>
      <c r="U2502">
        <v>13</v>
      </c>
      <c r="V2502">
        <v>3</v>
      </c>
      <c r="W2502">
        <v>3</v>
      </c>
      <c r="X2502">
        <v>3</v>
      </c>
      <c r="Y2502">
        <v>3</v>
      </c>
      <c r="Z2502">
        <v>3</v>
      </c>
      <c r="AA2502">
        <v>0</v>
      </c>
      <c r="AB2502">
        <v>0</v>
      </c>
      <c r="AC2502">
        <v>0</v>
      </c>
      <c r="AD2502">
        <v>1</v>
      </c>
      <c r="AE2502">
        <v>1</v>
      </c>
      <c r="AF2502">
        <v>2</v>
      </c>
      <c r="AG2502" s="1">
        <f t="shared" si="39"/>
        <v>0.12888888888888883</v>
      </c>
    </row>
    <row r="2503" spans="1:33">
      <c r="A2503">
        <v>76140</v>
      </c>
      <c r="B2503">
        <v>2</v>
      </c>
      <c r="C2503">
        <v>27</v>
      </c>
      <c r="D2503">
        <v>3</v>
      </c>
      <c r="E2503">
        <v>2</v>
      </c>
      <c r="G2503">
        <v>1</v>
      </c>
      <c r="H2503">
        <v>2</v>
      </c>
      <c r="I2503">
        <v>6</v>
      </c>
      <c r="J2503">
        <v>37</v>
      </c>
      <c r="K2503">
        <v>0.96</v>
      </c>
      <c r="L2503">
        <v>183</v>
      </c>
      <c r="M2503">
        <v>4.7300000000000004</v>
      </c>
      <c r="N2503">
        <v>46</v>
      </c>
      <c r="O2503" s="1">
        <v>1.1935135135135133</v>
      </c>
      <c r="P2503" s="2">
        <v>38.431805419020392</v>
      </c>
      <c r="Q2503" s="1">
        <v>0.99714954600701555</v>
      </c>
      <c r="R2503">
        <v>2</v>
      </c>
      <c r="U2503">
        <v>6</v>
      </c>
      <c r="V2503">
        <v>3</v>
      </c>
      <c r="W2503">
        <v>3</v>
      </c>
      <c r="X2503">
        <v>3</v>
      </c>
      <c r="Y2503">
        <v>3</v>
      </c>
      <c r="Z2503">
        <v>3</v>
      </c>
      <c r="AA2503">
        <v>2</v>
      </c>
      <c r="AB2503">
        <v>0</v>
      </c>
      <c r="AC2503">
        <v>0</v>
      </c>
      <c r="AD2503">
        <v>1</v>
      </c>
      <c r="AE2503">
        <v>1</v>
      </c>
      <c r="AF2503">
        <v>2</v>
      </c>
      <c r="AG2503" s="1">
        <f t="shared" si="39"/>
        <v>0.23351351351351335</v>
      </c>
    </row>
    <row r="2504" spans="1:33">
      <c r="A2504">
        <v>76145</v>
      </c>
      <c r="B2504">
        <v>2</v>
      </c>
      <c r="C2504">
        <v>60</v>
      </c>
      <c r="D2504">
        <v>3</v>
      </c>
      <c r="E2504">
        <v>2</v>
      </c>
      <c r="G2504">
        <v>1</v>
      </c>
      <c r="H2504">
        <v>3</v>
      </c>
      <c r="I2504">
        <v>1</v>
      </c>
      <c r="J2504">
        <v>41</v>
      </c>
      <c r="K2504">
        <v>1.06</v>
      </c>
      <c r="L2504">
        <v>158</v>
      </c>
      <c r="M2504">
        <v>4.09</v>
      </c>
      <c r="N2504">
        <v>41</v>
      </c>
      <c r="O2504" s="1">
        <v>1.06</v>
      </c>
      <c r="P2504" s="2">
        <v>33.420106457705018</v>
      </c>
      <c r="Q2504" s="1">
        <v>0.8640320206138371</v>
      </c>
      <c r="R2504">
        <v>2</v>
      </c>
      <c r="S2504">
        <v>1</v>
      </c>
      <c r="T2504">
        <v>2</v>
      </c>
      <c r="U2504">
        <v>15</v>
      </c>
      <c r="V2504">
        <v>3</v>
      </c>
      <c r="W2504">
        <v>1</v>
      </c>
      <c r="X2504">
        <v>3</v>
      </c>
      <c r="Y2504">
        <v>3</v>
      </c>
      <c r="Z2504">
        <v>2</v>
      </c>
      <c r="AA2504">
        <v>0</v>
      </c>
      <c r="AB2504">
        <v>0</v>
      </c>
      <c r="AC2504">
        <v>0</v>
      </c>
      <c r="AD2504">
        <v>1</v>
      </c>
      <c r="AE2504">
        <v>1</v>
      </c>
      <c r="AF2504">
        <v>2</v>
      </c>
      <c r="AG2504" s="1">
        <f t="shared" si="39"/>
        <v>0</v>
      </c>
    </row>
    <row r="2505" spans="1:33">
      <c r="A2505">
        <v>76146</v>
      </c>
      <c r="B2505">
        <v>2</v>
      </c>
      <c r="C2505">
        <v>23</v>
      </c>
      <c r="D2505">
        <v>4</v>
      </c>
      <c r="E2505">
        <v>2</v>
      </c>
      <c r="G2505">
        <v>1</v>
      </c>
      <c r="H2505">
        <v>3</v>
      </c>
      <c r="I2505">
        <v>5</v>
      </c>
      <c r="J2505">
        <v>49</v>
      </c>
      <c r="K2505">
        <v>1.27</v>
      </c>
      <c r="L2505">
        <v>160</v>
      </c>
      <c r="M2505">
        <v>4.1399999999999997</v>
      </c>
      <c r="N2505">
        <v>55</v>
      </c>
      <c r="O2505" s="1">
        <v>1.4255102040816325</v>
      </c>
      <c r="P2505" s="2">
        <v>45.811061741936712</v>
      </c>
      <c r="Q2505" s="1">
        <v>1.1873479267808087</v>
      </c>
      <c r="R2505">
        <v>2</v>
      </c>
      <c r="U2505">
        <v>6</v>
      </c>
      <c r="V2505">
        <v>3</v>
      </c>
      <c r="W2505">
        <v>1</v>
      </c>
      <c r="AA2505">
        <v>8</v>
      </c>
      <c r="AB2505">
        <v>0</v>
      </c>
      <c r="AC2505">
        <v>10</v>
      </c>
      <c r="AD2505">
        <v>1</v>
      </c>
      <c r="AE2505">
        <v>1</v>
      </c>
      <c r="AF2505">
        <v>2</v>
      </c>
      <c r="AG2505" s="1">
        <f t="shared" si="39"/>
        <v>0.15551020408163252</v>
      </c>
    </row>
    <row r="2506" spans="1:33">
      <c r="A2506">
        <v>76148</v>
      </c>
      <c r="B2506">
        <v>2</v>
      </c>
      <c r="C2506">
        <v>32</v>
      </c>
      <c r="D2506">
        <v>4</v>
      </c>
      <c r="E2506">
        <v>2</v>
      </c>
      <c r="G2506">
        <v>1</v>
      </c>
      <c r="H2506">
        <v>5</v>
      </c>
      <c r="I2506">
        <v>5</v>
      </c>
      <c r="J2506">
        <v>52</v>
      </c>
      <c r="K2506">
        <v>1.34</v>
      </c>
      <c r="L2506">
        <v>147</v>
      </c>
      <c r="M2506">
        <v>3.8</v>
      </c>
      <c r="N2506">
        <v>53</v>
      </c>
      <c r="O2506" s="1">
        <v>1.3657692307692311</v>
      </c>
      <c r="P2506" s="2">
        <v>48.83679345065606</v>
      </c>
      <c r="Q2506" s="1">
        <v>1.2584866004592139</v>
      </c>
      <c r="R2506">
        <v>2</v>
      </c>
      <c r="U2506">
        <v>6</v>
      </c>
      <c r="V2506">
        <v>3</v>
      </c>
      <c r="W2506">
        <v>0</v>
      </c>
      <c r="AA2506">
        <v>0</v>
      </c>
      <c r="AB2506">
        <v>1</v>
      </c>
      <c r="AC2506">
        <v>0</v>
      </c>
      <c r="AD2506">
        <v>1</v>
      </c>
      <c r="AE2506">
        <v>2</v>
      </c>
      <c r="AG2506" s="1">
        <f t="shared" si="39"/>
        <v>2.5769230769230989E-2</v>
      </c>
    </row>
    <row r="2507" spans="1:33">
      <c r="A2507">
        <v>76149</v>
      </c>
      <c r="B2507">
        <v>2</v>
      </c>
      <c r="C2507">
        <v>68</v>
      </c>
      <c r="D2507">
        <v>1</v>
      </c>
      <c r="E2507">
        <v>2</v>
      </c>
      <c r="G2507">
        <v>2</v>
      </c>
      <c r="H2507">
        <v>1</v>
      </c>
      <c r="I2507">
        <v>1</v>
      </c>
      <c r="J2507">
        <v>70</v>
      </c>
      <c r="K2507">
        <v>1.81</v>
      </c>
      <c r="L2507">
        <v>173</v>
      </c>
      <c r="M2507">
        <v>4.47</v>
      </c>
      <c r="N2507">
        <v>77</v>
      </c>
      <c r="O2507" s="1">
        <v>1.9910000000000001</v>
      </c>
      <c r="P2507" s="2">
        <v>73.777624078993952</v>
      </c>
      <c r="Q2507" s="1">
        <v>1.9076785654711292</v>
      </c>
      <c r="R2507">
        <v>1</v>
      </c>
      <c r="S2507">
        <v>1</v>
      </c>
      <c r="T2507">
        <v>1</v>
      </c>
      <c r="U2507">
        <v>10</v>
      </c>
      <c r="V2507">
        <v>3</v>
      </c>
      <c r="W2507">
        <v>0</v>
      </c>
      <c r="X2507">
        <v>3</v>
      </c>
      <c r="Y2507">
        <v>3</v>
      </c>
      <c r="Z2507">
        <v>3</v>
      </c>
      <c r="AA2507">
        <v>1</v>
      </c>
      <c r="AB2507">
        <v>0</v>
      </c>
      <c r="AC2507">
        <v>0</v>
      </c>
      <c r="AD2507">
        <v>1</v>
      </c>
      <c r="AE2507">
        <v>1</v>
      </c>
      <c r="AF2507">
        <v>2</v>
      </c>
      <c r="AG2507" s="1">
        <f t="shared" si="39"/>
        <v>0.18100000000000005</v>
      </c>
    </row>
    <row r="2508" spans="1:33">
      <c r="A2508">
        <v>76150</v>
      </c>
      <c r="B2508">
        <v>2</v>
      </c>
      <c r="C2508">
        <v>58</v>
      </c>
      <c r="D2508">
        <v>3</v>
      </c>
      <c r="E2508">
        <v>2</v>
      </c>
      <c r="G2508">
        <v>1</v>
      </c>
      <c r="H2508">
        <v>4</v>
      </c>
      <c r="I2508">
        <v>5</v>
      </c>
      <c r="J2508">
        <v>50</v>
      </c>
      <c r="K2508">
        <v>1.29</v>
      </c>
      <c r="L2508">
        <v>207</v>
      </c>
      <c r="M2508">
        <v>5.35</v>
      </c>
      <c r="N2508">
        <v>51</v>
      </c>
      <c r="O2508" s="1">
        <v>1.3158000000000001</v>
      </c>
      <c r="P2508" s="2">
        <v>49.597178743047472</v>
      </c>
      <c r="Q2508" s="1">
        <v>1.2796072115706247</v>
      </c>
      <c r="R2508">
        <v>2</v>
      </c>
      <c r="S2508">
        <v>2</v>
      </c>
      <c r="U2508">
        <v>2</v>
      </c>
      <c r="V2508">
        <v>3</v>
      </c>
      <c r="W2508">
        <v>3</v>
      </c>
      <c r="X2508">
        <v>3</v>
      </c>
      <c r="Y2508">
        <v>3</v>
      </c>
      <c r="Z2508">
        <v>3</v>
      </c>
      <c r="AB2508">
        <v>0</v>
      </c>
      <c r="AC2508">
        <v>0</v>
      </c>
      <c r="AD2508">
        <v>2</v>
      </c>
      <c r="AE2508">
        <v>1</v>
      </c>
      <c r="AF2508">
        <v>2</v>
      </c>
      <c r="AG2508" s="1">
        <f t="shared" si="39"/>
        <v>2.5800000000000045E-2</v>
      </c>
    </row>
    <row r="2509" spans="1:33">
      <c r="A2509">
        <v>76154</v>
      </c>
      <c r="B2509">
        <v>2</v>
      </c>
      <c r="C2509">
        <v>29</v>
      </c>
      <c r="D2509">
        <v>3</v>
      </c>
      <c r="E2509">
        <v>2</v>
      </c>
      <c r="G2509">
        <v>1</v>
      </c>
      <c r="H2509">
        <v>5</v>
      </c>
      <c r="I2509">
        <v>3</v>
      </c>
      <c r="J2509">
        <v>71</v>
      </c>
      <c r="K2509">
        <v>1.84</v>
      </c>
      <c r="L2509">
        <v>234</v>
      </c>
      <c r="M2509">
        <v>6.05</v>
      </c>
      <c r="N2509">
        <v>69</v>
      </c>
      <c r="O2509" s="1">
        <v>1.7881690140845072</v>
      </c>
      <c r="P2509" s="2">
        <v>66.105435492832811</v>
      </c>
      <c r="Q2509" s="1">
        <v>1.7131549479832731</v>
      </c>
      <c r="R2509">
        <v>2</v>
      </c>
      <c r="U2509">
        <v>8</v>
      </c>
      <c r="V2509">
        <v>2</v>
      </c>
      <c r="W2509">
        <v>3</v>
      </c>
      <c r="X2509">
        <v>2</v>
      </c>
      <c r="Y2509">
        <v>3</v>
      </c>
      <c r="Z2509">
        <v>3</v>
      </c>
      <c r="AA2509">
        <v>1</v>
      </c>
      <c r="AB2509">
        <v>1</v>
      </c>
      <c r="AC2509">
        <v>0</v>
      </c>
      <c r="AD2509">
        <v>1</v>
      </c>
      <c r="AE2509">
        <v>1</v>
      </c>
      <c r="AF2509">
        <v>2</v>
      </c>
      <c r="AG2509" s="1">
        <f t="shared" si="39"/>
        <v>-5.1830985915492844E-2</v>
      </c>
    </row>
    <row r="2510" spans="1:33">
      <c r="A2510">
        <v>76158</v>
      </c>
      <c r="B2510">
        <v>2</v>
      </c>
      <c r="C2510">
        <v>72</v>
      </c>
      <c r="D2510">
        <v>3</v>
      </c>
      <c r="E2510">
        <v>2</v>
      </c>
      <c r="G2510">
        <v>1</v>
      </c>
      <c r="H2510">
        <v>2</v>
      </c>
      <c r="I2510">
        <v>1</v>
      </c>
      <c r="J2510">
        <v>74</v>
      </c>
      <c r="K2510">
        <v>1.91</v>
      </c>
      <c r="L2510">
        <v>155</v>
      </c>
      <c r="M2510">
        <v>4.01</v>
      </c>
      <c r="N2510">
        <v>78</v>
      </c>
      <c r="O2510" s="1">
        <v>2.013243243243243</v>
      </c>
      <c r="P2510" s="2">
        <v>86.179525922304407</v>
      </c>
      <c r="Q2510" s="1">
        <v>2.2243634393459653</v>
      </c>
      <c r="R2510">
        <v>2</v>
      </c>
      <c r="S2510">
        <v>2</v>
      </c>
      <c r="U2510">
        <v>3</v>
      </c>
      <c r="V2510">
        <v>3</v>
      </c>
      <c r="W2510">
        <v>2</v>
      </c>
      <c r="X2510">
        <v>2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2</v>
      </c>
      <c r="AG2510" s="1">
        <f t="shared" si="39"/>
        <v>0.10324324324324308</v>
      </c>
    </row>
    <row r="2511" spans="1:33">
      <c r="A2511">
        <v>76160</v>
      </c>
      <c r="B2511">
        <v>2</v>
      </c>
      <c r="C2511">
        <v>25</v>
      </c>
      <c r="D2511">
        <v>3</v>
      </c>
      <c r="E2511">
        <v>2</v>
      </c>
      <c r="G2511">
        <v>1</v>
      </c>
      <c r="H2511">
        <v>3</v>
      </c>
      <c r="I2511">
        <v>1</v>
      </c>
      <c r="J2511">
        <v>57</v>
      </c>
      <c r="K2511">
        <v>1.47</v>
      </c>
      <c r="L2511">
        <v>234</v>
      </c>
      <c r="M2511">
        <v>6.05</v>
      </c>
      <c r="N2511">
        <v>62</v>
      </c>
      <c r="O2511" s="1">
        <v>1.5989473684210527</v>
      </c>
      <c r="P2511" s="2">
        <v>50.626763447821666</v>
      </c>
      <c r="Q2511" s="1">
        <v>1.3056375836543481</v>
      </c>
      <c r="R2511">
        <v>2</v>
      </c>
      <c r="U2511">
        <v>6</v>
      </c>
      <c r="V2511">
        <v>2</v>
      </c>
      <c r="W2511">
        <v>3</v>
      </c>
      <c r="X2511">
        <v>3</v>
      </c>
      <c r="Y2511">
        <v>3</v>
      </c>
      <c r="Z2511">
        <v>3</v>
      </c>
      <c r="AA2511">
        <v>1</v>
      </c>
      <c r="AB2511">
        <v>0</v>
      </c>
      <c r="AC2511">
        <v>0</v>
      </c>
      <c r="AD2511">
        <v>1</v>
      </c>
      <c r="AE2511">
        <v>1</v>
      </c>
      <c r="AF2511">
        <v>2</v>
      </c>
      <c r="AG2511" s="1">
        <f t="shared" si="39"/>
        <v>0.1289473684210527</v>
      </c>
    </row>
    <row r="2512" spans="1:33">
      <c r="A2512">
        <v>76164</v>
      </c>
      <c r="B2512">
        <v>2</v>
      </c>
      <c r="C2512">
        <v>62</v>
      </c>
      <c r="D2512">
        <v>3</v>
      </c>
      <c r="E2512">
        <v>2</v>
      </c>
      <c r="G2512">
        <v>1</v>
      </c>
      <c r="H2512">
        <v>3</v>
      </c>
      <c r="I2512">
        <v>3</v>
      </c>
      <c r="J2512">
        <v>34</v>
      </c>
      <c r="K2512">
        <v>0.88</v>
      </c>
      <c r="L2512">
        <v>161</v>
      </c>
      <c r="M2512">
        <v>4.16</v>
      </c>
      <c r="N2512">
        <v>33</v>
      </c>
      <c r="O2512" s="1">
        <v>0.85411764705882354</v>
      </c>
      <c r="P2512" s="2">
        <v>29.970322817141618</v>
      </c>
      <c r="Q2512" s="1">
        <v>0.77570247291425365</v>
      </c>
      <c r="R2512">
        <v>2</v>
      </c>
      <c r="S2512">
        <v>1</v>
      </c>
      <c r="T2512">
        <v>1</v>
      </c>
      <c r="U2512">
        <v>3</v>
      </c>
      <c r="V2512">
        <v>4</v>
      </c>
      <c r="W2512">
        <v>1</v>
      </c>
      <c r="AA2512">
        <v>2</v>
      </c>
      <c r="AB2512">
        <v>0</v>
      </c>
      <c r="AC2512">
        <v>3</v>
      </c>
      <c r="AD2512">
        <v>1</v>
      </c>
      <c r="AE2512">
        <v>1</v>
      </c>
      <c r="AF2512">
        <v>2</v>
      </c>
      <c r="AG2512" s="1">
        <f t="shared" si="39"/>
        <v>-2.5882352941176467E-2</v>
      </c>
    </row>
    <row r="2513" spans="1:33">
      <c r="A2513">
        <v>76167</v>
      </c>
      <c r="B2513">
        <v>2</v>
      </c>
      <c r="C2513">
        <v>42</v>
      </c>
      <c r="D2513">
        <v>6</v>
      </c>
      <c r="E2513">
        <v>2</v>
      </c>
      <c r="G2513">
        <v>2</v>
      </c>
      <c r="H2513">
        <v>5</v>
      </c>
      <c r="I2513">
        <v>1</v>
      </c>
      <c r="J2513">
        <v>65</v>
      </c>
      <c r="K2513">
        <v>1.68</v>
      </c>
      <c r="L2513">
        <v>147</v>
      </c>
      <c r="M2513">
        <v>3.8</v>
      </c>
      <c r="N2513">
        <v>63</v>
      </c>
      <c r="O2513" s="1">
        <v>1.6283076923076922</v>
      </c>
      <c r="P2513" s="2">
        <v>60.382155080963656</v>
      </c>
      <c r="Q2513" s="1">
        <v>1.5606464697849067</v>
      </c>
      <c r="R2513">
        <v>1</v>
      </c>
      <c r="S2513">
        <v>2</v>
      </c>
      <c r="U2513">
        <v>77</v>
      </c>
      <c r="V2513">
        <v>1</v>
      </c>
      <c r="W2513">
        <v>3</v>
      </c>
      <c r="X2513">
        <v>9</v>
      </c>
      <c r="Y2513">
        <v>9</v>
      </c>
      <c r="Z2513">
        <v>3</v>
      </c>
      <c r="AB2513">
        <v>0</v>
      </c>
      <c r="AC2513">
        <v>1</v>
      </c>
      <c r="AD2513">
        <v>2</v>
      </c>
      <c r="AE2513">
        <v>1</v>
      </c>
      <c r="AF2513">
        <v>2</v>
      </c>
      <c r="AG2513" s="1">
        <f t="shared" si="39"/>
        <v>-5.1692307692307704E-2</v>
      </c>
    </row>
    <row r="2514" spans="1:33">
      <c r="A2514">
        <v>76169</v>
      </c>
      <c r="B2514">
        <v>2</v>
      </c>
      <c r="C2514">
        <v>43</v>
      </c>
      <c r="D2514">
        <v>3</v>
      </c>
      <c r="E2514">
        <v>2</v>
      </c>
      <c r="G2514">
        <v>1</v>
      </c>
      <c r="H2514">
        <v>5</v>
      </c>
      <c r="I2514">
        <v>1</v>
      </c>
      <c r="J2514">
        <v>46</v>
      </c>
      <c r="K2514">
        <v>1.19</v>
      </c>
      <c r="L2514">
        <v>231</v>
      </c>
      <c r="M2514">
        <v>5.97</v>
      </c>
      <c r="N2514">
        <v>42</v>
      </c>
      <c r="O2514" s="1">
        <v>1.0865217391304347</v>
      </c>
      <c r="P2514" s="2">
        <v>40.319562191039566</v>
      </c>
      <c r="Q2514" s="1">
        <v>1.0430495436377627</v>
      </c>
      <c r="R2514">
        <v>2</v>
      </c>
      <c r="S2514">
        <v>2</v>
      </c>
      <c r="U2514">
        <v>8</v>
      </c>
      <c r="V2514">
        <v>3</v>
      </c>
      <c r="W2514">
        <v>2</v>
      </c>
      <c r="X2514">
        <v>3</v>
      </c>
      <c r="Y2514">
        <v>3</v>
      </c>
      <c r="Z2514">
        <v>3</v>
      </c>
      <c r="AA2514">
        <v>3</v>
      </c>
      <c r="AB2514">
        <v>8</v>
      </c>
      <c r="AC2514">
        <v>8</v>
      </c>
      <c r="AD2514">
        <v>1</v>
      </c>
      <c r="AE2514">
        <v>1</v>
      </c>
      <c r="AF2514">
        <v>2</v>
      </c>
      <c r="AG2514" s="1">
        <f t="shared" si="39"/>
        <v>-0.10347826086956524</v>
      </c>
    </row>
    <row r="2515" spans="1:33">
      <c r="A2515">
        <v>76170</v>
      </c>
      <c r="B2515">
        <v>2</v>
      </c>
      <c r="C2515">
        <v>55</v>
      </c>
      <c r="D2515">
        <v>6</v>
      </c>
      <c r="E2515">
        <v>2</v>
      </c>
      <c r="G2515">
        <v>2</v>
      </c>
      <c r="H2515">
        <v>5</v>
      </c>
      <c r="I2515">
        <v>3</v>
      </c>
      <c r="J2515">
        <v>60</v>
      </c>
      <c r="K2515">
        <v>1.55</v>
      </c>
      <c r="L2515">
        <v>210</v>
      </c>
      <c r="M2515">
        <v>5.43</v>
      </c>
      <c r="N2515">
        <v>65</v>
      </c>
      <c r="O2515" s="1">
        <v>1.6791666666666667</v>
      </c>
      <c r="P2515" s="2">
        <v>67.467365069907302</v>
      </c>
      <c r="Q2515" s="1">
        <v>1.7429069309726053</v>
      </c>
      <c r="R2515">
        <v>1</v>
      </c>
      <c r="S2515">
        <v>2</v>
      </c>
      <c r="U2515">
        <v>15</v>
      </c>
      <c r="V2515">
        <v>3</v>
      </c>
      <c r="W2515">
        <v>2</v>
      </c>
      <c r="X2515">
        <v>1</v>
      </c>
      <c r="Y2515">
        <v>2</v>
      </c>
      <c r="Z2515">
        <v>2</v>
      </c>
      <c r="AB2515">
        <v>0</v>
      </c>
      <c r="AC2515">
        <v>0</v>
      </c>
      <c r="AD2515">
        <v>1</v>
      </c>
      <c r="AE2515">
        <v>1</v>
      </c>
      <c r="AF2515">
        <v>2</v>
      </c>
      <c r="AG2515" s="1">
        <f t="shared" si="39"/>
        <v>0.12916666666666665</v>
      </c>
    </row>
    <row r="2516" spans="1:33">
      <c r="A2516">
        <v>76179</v>
      </c>
      <c r="B2516">
        <v>2</v>
      </c>
      <c r="C2516">
        <v>54</v>
      </c>
      <c r="D2516">
        <v>3</v>
      </c>
      <c r="E2516">
        <v>2</v>
      </c>
      <c r="G2516">
        <v>1</v>
      </c>
      <c r="H2516">
        <v>5</v>
      </c>
      <c r="I2516">
        <v>2</v>
      </c>
      <c r="J2516">
        <v>68</v>
      </c>
      <c r="K2516">
        <v>1.76</v>
      </c>
      <c r="L2516">
        <v>166</v>
      </c>
      <c r="M2516">
        <v>4.29</v>
      </c>
      <c r="N2516">
        <v>66</v>
      </c>
      <c r="O2516" s="1">
        <v>1.7082352941176471</v>
      </c>
      <c r="P2516" s="2">
        <v>69.385783085842974</v>
      </c>
      <c r="Q2516" s="1">
        <v>1.7958673269277003</v>
      </c>
      <c r="R2516">
        <v>2</v>
      </c>
      <c r="S2516">
        <v>2</v>
      </c>
      <c r="U2516">
        <v>14</v>
      </c>
      <c r="V2516">
        <v>3</v>
      </c>
      <c r="W2516">
        <v>2</v>
      </c>
      <c r="AA2516">
        <v>3</v>
      </c>
      <c r="AB2516">
        <v>2</v>
      </c>
      <c r="AC2516">
        <v>4</v>
      </c>
      <c r="AD2516">
        <v>1</v>
      </c>
      <c r="AE2516">
        <v>1</v>
      </c>
      <c r="AF2516">
        <v>2</v>
      </c>
      <c r="AG2516" s="1">
        <f t="shared" si="39"/>
        <v>-5.1764705882352935E-2</v>
      </c>
    </row>
    <row r="2517" spans="1:33">
      <c r="A2517">
        <v>76181</v>
      </c>
      <c r="B2517">
        <v>2</v>
      </c>
      <c r="C2517">
        <v>45</v>
      </c>
      <c r="D2517">
        <v>4</v>
      </c>
      <c r="E2517">
        <v>2</v>
      </c>
      <c r="G2517">
        <v>1</v>
      </c>
      <c r="H2517">
        <v>3</v>
      </c>
      <c r="I2517">
        <v>5</v>
      </c>
      <c r="J2517">
        <v>26</v>
      </c>
      <c r="K2517">
        <v>0.67</v>
      </c>
      <c r="L2517">
        <v>168</v>
      </c>
      <c r="M2517">
        <v>4.34</v>
      </c>
      <c r="N2517">
        <v>21</v>
      </c>
      <c r="O2517" s="1">
        <v>0.54115384615384621</v>
      </c>
      <c r="P2517" s="2">
        <v>18.254825171833225</v>
      </c>
      <c r="Q2517" s="1">
        <v>0.47041280250493317</v>
      </c>
      <c r="R2517">
        <v>2</v>
      </c>
      <c r="S2517">
        <v>2</v>
      </c>
      <c r="U2517">
        <v>5</v>
      </c>
      <c r="V2517">
        <v>4</v>
      </c>
      <c r="W2517">
        <v>2</v>
      </c>
      <c r="X2517">
        <v>3</v>
      </c>
      <c r="Y2517">
        <v>3</v>
      </c>
      <c r="Z2517">
        <v>3</v>
      </c>
      <c r="AA2517">
        <v>3</v>
      </c>
      <c r="AB2517">
        <v>0</v>
      </c>
      <c r="AC2517">
        <v>3</v>
      </c>
      <c r="AD2517">
        <v>1</v>
      </c>
      <c r="AE2517">
        <v>1</v>
      </c>
      <c r="AF2517">
        <v>2</v>
      </c>
      <c r="AG2517" s="1">
        <f t="shared" si="39"/>
        <v>-0.12884615384615383</v>
      </c>
    </row>
    <row r="2518" spans="1:33">
      <c r="A2518">
        <v>76186</v>
      </c>
      <c r="B2518">
        <v>2</v>
      </c>
      <c r="C2518">
        <v>53</v>
      </c>
      <c r="D2518">
        <v>2</v>
      </c>
      <c r="E2518">
        <v>2</v>
      </c>
      <c r="G2518">
        <v>2</v>
      </c>
      <c r="H2518">
        <v>4</v>
      </c>
      <c r="I2518">
        <v>1</v>
      </c>
      <c r="J2518">
        <v>46</v>
      </c>
      <c r="K2518">
        <v>1.19</v>
      </c>
      <c r="L2518">
        <v>160</v>
      </c>
      <c r="M2518">
        <v>4.1399999999999997</v>
      </c>
      <c r="N2518">
        <v>54</v>
      </c>
      <c r="O2518" s="1">
        <v>1.3969565217391302</v>
      </c>
      <c r="P2518" s="2">
        <v>55.021528492946416</v>
      </c>
      <c r="Q2518" s="1">
        <v>1.4233830197088311</v>
      </c>
      <c r="R2518">
        <v>1</v>
      </c>
      <c r="S2518">
        <v>2</v>
      </c>
      <c r="U2518">
        <v>12</v>
      </c>
      <c r="V2518">
        <v>3</v>
      </c>
      <c r="W2518">
        <v>2</v>
      </c>
      <c r="X2518">
        <v>3</v>
      </c>
      <c r="Y2518">
        <v>3</v>
      </c>
      <c r="Z2518">
        <v>3</v>
      </c>
      <c r="AA2518">
        <v>1</v>
      </c>
      <c r="AB2518">
        <v>0</v>
      </c>
      <c r="AC2518">
        <v>0</v>
      </c>
      <c r="AD2518">
        <v>1</v>
      </c>
      <c r="AE2518">
        <v>1</v>
      </c>
      <c r="AF2518">
        <v>2</v>
      </c>
      <c r="AG2518" s="1">
        <f t="shared" si="39"/>
        <v>0.20695652173913026</v>
      </c>
    </row>
    <row r="2519" spans="1:33">
      <c r="A2519">
        <v>76187</v>
      </c>
      <c r="B2519">
        <v>2</v>
      </c>
      <c r="C2519">
        <v>56</v>
      </c>
      <c r="D2519">
        <v>3</v>
      </c>
      <c r="E2519">
        <v>2</v>
      </c>
      <c r="G2519">
        <v>1</v>
      </c>
      <c r="H2519">
        <v>4</v>
      </c>
      <c r="I2519">
        <v>1</v>
      </c>
      <c r="J2519">
        <v>56</v>
      </c>
      <c r="K2519">
        <v>1.45</v>
      </c>
      <c r="L2519">
        <v>165</v>
      </c>
      <c r="M2519">
        <v>4.2699999999999996</v>
      </c>
      <c r="N2519">
        <v>59</v>
      </c>
      <c r="O2519" s="1">
        <v>1.5276785714285714</v>
      </c>
      <c r="P2519" s="2">
        <v>57.472571727083405</v>
      </c>
      <c r="Q2519" s="1">
        <v>1.488129089361981</v>
      </c>
      <c r="R2519">
        <v>1</v>
      </c>
      <c r="S2519">
        <v>1</v>
      </c>
      <c r="T2519">
        <v>2</v>
      </c>
      <c r="U2519">
        <v>15</v>
      </c>
      <c r="V2519">
        <v>4</v>
      </c>
      <c r="W2519">
        <v>0</v>
      </c>
      <c r="AA2519">
        <v>1</v>
      </c>
      <c r="AB2519">
        <v>60</v>
      </c>
      <c r="AC2519">
        <v>0</v>
      </c>
      <c r="AD2519">
        <v>1</v>
      </c>
      <c r="AE2519">
        <v>1</v>
      </c>
      <c r="AF2519">
        <v>2</v>
      </c>
      <c r="AG2519" s="1">
        <f t="shared" si="39"/>
        <v>7.7678571428571486E-2</v>
      </c>
    </row>
    <row r="2520" spans="1:33">
      <c r="A2520">
        <v>76188</v>
      </c>
      <c r="B2520">
        <v>2</v>
      </c>
      <c r="C2520">
        <v>74</v>
      </c>
      <c r="D2520">
        <v>6</v>
      </c>
      <c r="E2520">
        <v>2</v>
      </c>
      <c r="G2520">
        <v>2</v>
      </c>
      <c r="H2520">
        <v>5</v>
      </c>
      <c r="I2520">
        <v>3</v>
      </c>
      <c r="J2520">
        <v>55</v>
      </c>
      <c r="K2520">
        <v>1.42</v>
      </c>
      <c r="L2520">
        <v>175</v>
      </c>
      <c r="M2520">
        <v>4.53</v>
      </c>
      <c r="N2520">
        <v>53</v>
      </c>
      <c r="O2520" s="1">
        <v>1.3683636363636362</v>
      </c>
      <c r="P2520" s="2">
        <v>50.069695125572771</v>
      </c>
      <c r="Q2520" s="1">
        <v>1.2927084923329697</v>
      </c>
      <c r="R2520">
        <v>2</v>
      </c>
      <c r="S2520">
        <v>2</v>
      </c>
      <c r="U2520">
        <v>3</v>
      </c>
      <c r="V2520">
        <v>2</v>
      </c>
      <c r="W2520">
        <v>3</v>
      </c>
      <c r="X2520">
        <v>3</v>
      </c>
      <c r="Y2520">
        <v>3</v>
      </c>
      <c r="Z2520">
        <v>3</v>
      </c>
      <c r="AA2520">
        <v>0</v>
      </c>
      <c r="AB2520">
        <v>0</v>
      </c>
      <c r="AC2520">
        <v>0</v>
      </c>
      <c r="AD2520">
        <v>2</v>
      </c>
      <c r="AE2520">
        <v>1</v>
      </c>
      <c r="AF2520">
        <v>2</v>
      </c>
      <c r="AG2520" s="1">
        <f t="shared" si="39"/>
        <v>-5.1636363636363702E-2</v>
      </c>
    </row>
    <row r="2521" spans="1:33">
      <c r="A2521">
        <v>76192</v>
      </c>
      <c r="B2521">
        <v>2</v>
      </c>
      <c r="C2521">
        <v>66</v>
      </c>
      <c r="D2521">
        <v>3</v>
      </c>
      <c r="E2521">
        <v>2</v>
      </c>
      <c r="G2521">
        <v>1</v>
      </c>
      <c r="H2521">
        <v>4</v>
      </c>
      <c r="I2521">
        <v>1</v>
      </c>
      <c r="J2521">
        <v>53</v>
      </c>
      <c r="K2521">
        <v>1.37</v>
      </c>
      <c r="L2521">
        <v>191</v>
      </c>
      <c r="M2521">
        <v>4.9400000000000004</v>
      </c>
      <c r="N2521">
        <v>63</v>
      </c>
      <c r="O2521" s="1">
        <v>1.6284905660377358</v>
      </c>
      <c r="P2521" s="2">
        <v>45.046603565419105</v>
      </c>
      <c r="Q2521" s="1">
        <v>1.1644122053702675</v>
      </c>
      <c r="R2521">
        <v>2</v>
      </c>
      <c r="S2521">
        <v>2</v>
      </c>
      <c r="U2521">
        <v>7</v>
      </c>
      <c r="V2521">
        <v>2</v>
      </c>
      <c r="W2521">
        <v>1</v>
      </c>
      <c r="AB2521">
        <v>0</v>
      </c>
      <c r="AC2521">
        <v>0</v>
      </c>
      <c r="AD2521">
        <v>2</v>
      </c>
      <c r="AE2521">
        <v>1</v>
      </c>
      <c r="AF2521">
        <v>2</v>
      </c>
      <c r="AG2521" s="1">
        <f t="shared" si="39"/>
        <v>0.25849056603773568</v>
      </c>
    </row>
    <row r="2522" spans="1:33">
      <c r="A2522">
        <v>76193</v>
      </c>
      <c r="B2522">
        <v>2</v>
      </c>
      <c r="C2522">
        <v>39</v>
      </c>
      <c r="D2522">
        <v>2</v>
      </c>
      <c r="E2522">
        <v>2</v>
      </c>
      <c r="G2522">
        <v>2</v>
      </c>
      <c r="H2522">
        <v>4</v>
      </c>
      <c r="I2522">
        <v>1</v>
      </c>
      <c r="J2522">
        <v>56</v>
      </c>
      <c r="K2522">
        <v>1.45</v>
      </c>
      <c r="L2522">
        <v>186</v>
      </c>
      <c r="M2522">
        <v>4.8099999999999996</v>
      </c>
      <c r="N2522">
        <v>62</v>
      </c>
      <c r="O2522" s="1">
        <v>1.6053571428571427</v>
      </c>
      <c r="P2522" s="2">
        <v>45.687103666081576</v>
      </c>
      <c r="Q2522" s="1">
        <v>1.1829696484967551</v>
      </c>
      <c r="R2522">
        <v>2</v>
      </c>
      <c r="U2522">
        <v>3</v>
      </c>
      <c r="V2522">
        <v>4</v>
      </c>
      <c r="W2522">
        <v>2</v>
      </c>
      <c r="AA2522">
        <v>1</v>
      </c>
      <c r="AB2522">
        <v>0</v>
      </c>
      <c r="AC2522">
        <v>0</v>
      </c>
      <c r="AD2522">
        <v>1</v>
      </c>
      <c r="AE2522">
        <v>2</v>
      </c>
      <c r="AG2522" s="1">
        <f t="shared" si="39"/>
        <v>0.15535714285714275</v>
      </c>
    </row>
    <row r="2523" spans="1:33">
      <c r="A2523">
        <v>76197</v>
      </c>
      <c r="B2523">
        <v>2</v>
      </c>
      <c r="C2523">
        <v>45</v>
      </c>
      <c r="D2523">
        <v>4</v>
      </c>
      <c r="E2523">
        <v>2</v>
      </c>
      <c r="G2523">
        <v>1</v>
      </c>
      <c r="H2523">
        <v>4</v>
      </c>
      <c r="I2523">
        <v>5</v>
      </c>
      <c r="J2523">
        <v>66</v>
      </c>
      <c r="K2523">
        <v>1.71</v>
      </c>
      <c r="L2523">
        <v>150</v>
      </c>
      <c r="M2523">
        <v>3.88</v>
      </c>
      <c r="N2523">
        <v>60</v>
      </c>
      <c r="O2523" s="1">
        <v>1.5545454545454545</v>
      </c>
      <c r="P2523" s="2">
        <v>69.22252145160202</v>
      </c>
      <c r="Q2523" s="1">
        <v>1.7934926012460524</v>
      </c>
      <c r="R2523">
        <v>2</v>
      </c>
      <c r="S2523">
        <v>2</v>
      </c>
      <c r="U2523">
        <v>1</v>
      </c>
      <c r="V2523">
        <v>5</v>
      </c>
      <c r="W2523">
        <v>0</v>
      </c>
      <c r="AB2523">
        <v>0</v>
      </c>
      <c r="AC2523">
        <v>0</v>
      </c>
      <c r="AD2523">
        <v>1</v>
      </c>
      <c r="AE2523">
        <v>1</v>
      </c>
      <c r="AF2523">
        <v>2</v>
      </c>
      <c r="AG2523" s="1">
        <f t="shared" si="39"/>
        <v>-0.15545454545454551</v>
      </c>
    </row>
    <row r="2524" spans="1:33">
      <c r="A2524">
        <v>76199</v>
      </c>
      <c r="B2524">
        <v>2</v>
      </c>
      <c r="C2524">
        <v>56</v>
      </c>
      <c r="D2524">
        <v>3</v>
      </c>
      <c r="E2524">
        <v>2</v>
      </c>
      <c r="G2524">
        <v>1</v>
      </c>
      <c r="H2524">
        <v>4</v>
      </c>
      <c r="I2524">
        <v>1</v>
      </c>
      <c r="J2524">
        <v>45</v>
      </c>
      <c r="K2524">
        <v>1.1599999999999999</v>
      </c>
      <c r="L2524">
        <v>221</v>
      </c>
      <c r="M2524">
        <v>5.72</v>
      </c>
      <c r="N2524">
        <v>41</v>
      </c>
      <c r="O2524" s="1">
        <v>1.0568888888888888</v>
      </c>
      <c r="P2524" s="2">
        <v>37.557746183197082</v>
      </c>
      <c r="Q2524" s="1">
        <v>0.96815523494463585</v>
      </c>
      <c r="R2524">
        <v>2</v>
      </c>
      <c r="S2524">
        <v>2</v>
      </c>
      <c r="U2524">
        <v>6</v>
      </c>
      <c r="V2524">
        <v>1</v>
      </c>
      <c r="W2524">
        <v>3</v>
      </c>
      <c r="X2524">
        <v>3</v>
      </c>
      <c r="Y2524">
        <v>3</v>
      </c>
      <c r="Z2524">
        <v>3</v>
      </c>
      <c r="AA2524">
        <v>2</v>
      </c>
      <c r="AB2524">
        <v>0</v>
      </c>
      <c r="AC2524">
        <v>12</v>
      </c>
      <c r="AD2524">
        <v>1</v>
      </c>
      <c r="AE2524">
        <v>1</v>
      </c>
      <c r="AF2524">
        <v>2</v>
      </c>
      <c r="AG2524" s="1">
        <f t="shared" si="39"/>
        <v>-0.10311111111111115</v>
      </c>
    </row>
    <row r="2525" spans="1:33">
      <c r="A2525">
        <v>76204</v>
      </c>
      <c r="B2525">
        <v>2</v>
      </c>
      <c r="C2525">
        <v>45</v>
      </c>
      <c r="D2525">
        <v>3</v>
      </c>
      <c r="E2525">
        <v>2</v>
      </c>
      <c r="G2525">
        <v>1</v>
      </c>
      <c r="H2525">
        <v>5</v>
      </c>
      <c r="I2525">
        <v>1</v>
      </c>
      <c r="J2525">
        <v>42</v>
      </c>
      <c r="K2525">
        <v>1.0900000000000001</v>
      </c>
      <c r="L2525">
        <v>200</v>
      </c>
      <c r="M2525">
        <v>5.17</v>
      </c>
      <c r="N2525">
        <v>50</v>
      </c>
      <c r="O2525" s="1">
        <v>1.2976190476190479</v>
      </c>
      <c r="P2525" s="2">
        <v>42.465616561981136</v>
      </c>
      <c r="Q2525" s="1">
        <v>1.1020838583942723</v>
      </c>
      <c r="R2525">
        <v>2</v>
      </c>
      <c r="S2525">
        <v>2</v>
      </c>
      <c r="U2525">
        <v>15</v>
      </c>
      <c r="V2525">
        <v>2</v>
      </c>
      <c r="W2525">
        <v>0</v>
      </c>
      <c r="AA2525">
        <v>0</v>
      </c>
      <c r="AB2525">
        <v>2</v>
      </c>
      <c r="AC2525">
        <v>0</v>
      </c>
      <c r="AD2525">
        <v>2</v>
      </c>
      <c r="AE2525">
        <v>1</v>
      </c>
      <c r="AF2525">
        <v>1</v>
      </c>
      <c r="AG2525" s="1">
        <f t="shared" si="39"/>
        <v>0.20761904761904781</v>
      </c>
    </row>
    <row r="2526" spans="1:33">
      <c r="A2526">
        <v>76206</v>
      </c>
      <c r="B2526">
        <v>2</v>
      </c>
      <c r="C2526">
        <v>38</v>
      </c>
      <c r="D2526">
        <v>1</v>
      </c>
      <c r="E2526">
        <v>2</v>
      </c>
      <c r="G2526">
        <v>1</v>
      </c>
      <c r="H2526">
        <v>4</v>
      </c>
      <c r="I2526">
        <v>1</v>
      </c>
      <c r="J2526">
        <v>44</v>
      </c>
      <c r="K2526">
        <v>1.1399999999999999</v>
      </c>
      <c r="L2526">
        <v>156</v>
      </c>
      <c r="M2526">
        <v>4.03</v>
      </c>
      <c r="N2526">
        <v>50</v>
      </c>
      <c r="O2526" s="1">
        <v>1.2954545454545452</v>
      </c>
      <c r="P2526" s="2">
        <v>37.19711494887342</v>
      </c>
      <c r="Q2526" s="1">
        <v>0.96374343276626573</v>
      </c>
      <c r="R2526">
        <v>1</v>
      </c>
      <c r="U2526">
        <v>9</v>
      </c>
      <c r="V2526">
        <v>3</v>
      </c>
      <c r="W2526">
        <v>0</v>
      </c>
      <c r="X2526">
        <v>3</v>
      </c>
      <c r="Y2526">
        <v>2</v>
      </c>
      <c r="Z2526">
        <v>0</v>
      </c>
      <c r="AA2526">
        <v>0</v>
      </c>
      <c r="AB2526">
        <v>0</v>
      </c>
      <c r="AC2526">
        <v>21</v>
      </c>
      <c r="AD2526">
        <v>1</v>
      </c>
      <c r="AE2526">
        <v>1</v>
      </c>
      <c r="AF2526">
        <v>2</v>
      </c>
      <c r="AG2526" s="1">
        <f t="shared" si="39"/>
        <v>0.15545454545454529</v>
      </c>
    </row>
    <row r="2527" spans="1:33">
      <c r="A2527">
        <v>76212</v>
      </c>
      <c r="B2527">
        <v>2</v>
      </c>
      <c r="C2527">
        <v>34</v>
      </c>
      <c r="D2527">
        <v>1</v>
      </c>
      <c r="E2527">
        <v>2</v>
      </c>
      <c r="G2527">
        <v>2</v>
      </c>
      <c r="H2527">
        <v>4</v>
      </c>
      <c r="I2527">
        <v>1</v>
      </c>
      <c r="J2527">
        <v>93</v>
      </c>
      <c r="K2527">
        <v>2.4</v>
      </c>
      <c r="L2527">
        <v>246</v>
      </c>
      <c r="M2527">
        <v>6.36</v>
      </c>
      <c r="N2527">
        <v>88</v>
      </c>
      <c r="O2527" s="1">
        <v>2.2709677419354839</v>
      </c>
      <c r="P2527" s="2">
        <v>92.613994611422029</v>
      </c>
      <c r="Q2527" s="1">
        <v>2.3900385706173428</v>
      </c>
      <c r="R2527">
        <v>1</v>
      </c>
      <c r="U2527">
        <v>9</v>
      </c>
      <c r="V2527">
        <v>4</v>
      </c>
      <c r="W2527">
        <v>1</v>
      </c>
      <c r="AA2527">
        <v>1</v>
      </c>
      <c r="AB2527">
        <v>0</v>
      </c>
      <c r="AC2527">
        <v>0</v>
      </c>
      <c r="AD2527">
        <v>1</v>
      </c>
      <c r="AE2527">
        <v>2</v>
      </c>
      <c r="AG2527" s="1">
        <f t="shared" si="39"/>
        <v>-0.12903225806451601</v>
      </c>
    </row>
    <row r="2528" spans="1:33">
      <c r="A2528">
        <v>76215</v>
      </c>
      <c r="B2528">
        <v>2</v>
      </c>
      <c r="C2528">
        <v>43</v>
      </c>
      <c r="D2528">
        <v>1</v>
      </c>
      <c r="E2528">
        <v>2</v>
      </c>
      <c r="G2528">
        <v>1</v>
      </c>
      <c r="H2528">
        <v>3</v>
      </c>
      <c r="I2528">
        <v>1</v>
      </c>
      <c r="J2528">
        <v>44</v>
      </c>
      <c r="K2528">
        <v>1.1399999999999999</v>
      </c>
      <c r="L2528">
        <v>171</v>
      </c>
      <c r="M2528">
        <v>4.42</v>
      </c>
      <c r="N2528">
        <v>51</v>
      </c>
      <c r="O2528" s="1">
        <v>1.3213636363636363</v>
      </c>
      <c r="P2528" s="2">
        <v>45.823311982821323</v>
      </c>
      <c r="Q2528" s="1">
        <v>1.1872403559185523</v>
      </c>
      <c r="R2528">
        <v>2</v>
      </c>
      <c r="S2528">
        <v>2</v>
      </c>
      <c r="U2528">
        <v>14</v>
      </c>
      <c r="V2528">
        <v>5</v>
      </c>
      <c r="W2528">
        <v>1</v>
      </c>
      <c r="X2528">
        <v>3</v>
      </c>
      <c r="Y2528">
        <v>3</v>
      </c>
      <c r="Z2528">
        <v>2</v>
      </c>
      <c r="AA2528">
        <v>21</v>
      </c>
      <c r="AB2528">
        <v>2</v>
      </c>
      <c r="AC2528">
        <v>1</v>
      </c>
      <c r="AD2528">
        <v>1</v>
      </c>
      <c r="AE2528">
        <v>1</v>
      </c>
      <c r="AF2528">
        <v>1</v>
      </c>
      <c r="AG2528" s="1">
        <f t="shared" si="39"/>
        <v>0.18136363636363639</v>
      </c>
    </row>
    <row r="2529" spans="1:33">
      <c r="A2529">
        <v>76217</v>
      </c>
      <c r="B2529">
        <v>2</v>
      </c>
      <c r="C2529">
        <v>53</v>
      </c>
      <c r="D2529">
        <v>1</v>
      </c>
      <c r="E2529">
        <v>2</v>
      </c>
      <c r="G2529">
        <v>2</v>
      </c>
      <c r="H2529">
        <v>1</v>
      </c>
      <c r="I2529">
        <v>5</v>
      </c>
      <c r="J2529">
        <v>54</v>
      </c>
      <c r="K2529">
        <v>1.4</v>
      </c>
      <c r="L2529">
        <v>163</v>
      </c>
      <c r="M2529">
        <v>4.22</v>
      </c>
      <c r="N2529">
        <v>64</v>
      </c>
      <c r="O2529" s="1">
        <v>1.6592592592592592</v>
      </c>
      <c r="P2529" s="2">
        <v>63.999540781296297</v>
      </c>
      <c r="Q2529" s="1">
        <v>1.659247353589163</v>
      </c>
      <c r="R2529">
        <v>1</v>
      </c>
      <c r="S2529">
        <v>1</v>
      </c>
      <c r="T2529">
        <v>1</v>
      </c>
      <c r="U2529">
        <v>4</v>
      </c>
      <c r="V2529">
        <v>4</v>
      </c>
      <c r="W2529">
        <v>2</v>
      </c>
      <c r="X2529">
        <v>0</v>
      </c>
      <c r="Y2529">
        <v>0</v>
      </c>
      <c r="Z2529">
        <v>2</v>
      </c>
      <c r="AB2529">
        <v>0</v>
      </c>
      <c r="AC2529">
        <v>2</v>
      </c>
      <c r="AD2529">
        <v>1</v>
      </c>
      <c r="AE2529">
        <v>2</v>
      </c>
      <c r="AG2529" s="1">
        <f t="shared" si="39"/>
        <v>0.2592592592592593</v>
      </c>
    </row>
    <row r="2530" spans="1:33">
      <c r="A2530">
        <v>76218</v>
      </c>
      <c r="B2530">
        <v>2</v>
      </c>
      <c r="C2530">
        <v>36</v>
      </c>
      <c r="D2530">
        <v>3</v>
      </c>
      <c r="E2530">
        <v>2</v>
      </c>
      <c r="G2530">
        <v>1</v>
      </c>
      <c r="H2530">
        <v>5</v>
      </c>
      <c r="I2530">
        <v>1</v>
      </c>
      <c r="J2530">
        <v>55</v>
      </c>
      <c r="K2530">
        <v>1.42</v>
      </c>
      <c r="L2530">
        <v>183</v>
      </c>
      <c r="M2530">
        <v>4.7300000000000004</v>
      </c>
      <c r="N2530">
        <v>54</v>
      </c>
      <c r="O2530" s="1">
        <v>1.394181818181818</v>
      </c>
      <c r="P2530" s="2">
        <v>57.481008446893263</v>
      </c>
      <c r="Q2530" s="1">
        <v>1.4840551271743352</v>
      </c>
      <c r="R2530">
        <v>2</v>
      </c>
      <c r="U2530">
        <v>15</v>
      </c>
      <c r="V2530">
        <v>2</v>
      </c>
      <c r="W2530">
        <v>2</v>
      </c>
      <c r="X2530">
        <v>3</v>
      </c>
      <c r="Y2530">
        <v>3</v>
      </c>
      <c r="Z2530">
        <v>3</v>
      </c>
      <c r="AA2530">
        <v>0</v>
      </c>
      <c r="AB2530">
        <v>0</v>
      </c>
      <c r="AC2530">
        <v>0</v>
      </c>
      <c r="AD2530">
        <v>1</v>
      </c>
      <c r="AE2530">
        <v>1</v>
      </c>
      <c r="AF2530">
        <v>2</v>
      </c>
      <c r="AG2530" s="1">
        <f t="shared" si="39"/>
        <v>-2.5818181818181962E-2</v>
      </c>
    </row>
    <row r="2531" spans="1:33">
      <c r="A2531">
        <v>76224</v>
      </c>
      <c r="B2531">
        <v>2</v>
      </c>
      <c r="C2531">
        <v>74</v>
      </c>
      <c r="D2531">
        <v>3</v>
      </c>
      <c r="E2531">
        <v>2</v>
      </c>
      <c r="G2531">
        <v>1</v>
      </c>
      <c r="H2531">
        <v>1</v>
      </c>
      <c r="I2531">
        <v>2</v>
      </c>
      <c r="J2531">
        <v>54</v>
      </c>
      <c r="K2531">
        <v>1.4</v>
      </c>
      <c r="L2531">
        <v>174</v>
      </c>
      <c r="M2531">
        <v>4.5</v>
      </c>
      <c r="N2531">
        <v>53</v>
      </c>
      <c r="O2531" s="1">
        <v>1.3740740740740738</v>
      </c>
      <c r="P2531" s="2">
        <v>55.953999221673186</v>
      </c>
      <c r="Q2531" s="1">
        <v>1.4506592390804158</v>
      </c>
      <c r="R2531">
        <v>1</v>
      </c>
      <c r="S2531">
        <v>2</v>
      </c>
      <c r="U2531">
        <v>2</v>
      </c>
      <c r="V2531">
        <v>1</v>
      </c>
      <c r="W2531">
        <v>3</v>
      </c>
      <c r="X2531">
        <v>3</v>
      </c>
      <c r="Y2531">
        <v>3</v>
      </c>
      <c r="Z2531">
        <v>3</v>
      </c>
      <c r="AB2531">
        <v>0</v>
      </c>
      <c r="AC2531">
        <v>0</v>
      </c>
      <c r="AD2531">
        <v>2</v>
      </c>
      <c r="AE2531">
        <v>1</v>
      </c>
      <c r="AF2531">
        <v>2</v>
      </c>
      <c r="AG2531" s="1">
        <f t="shared" si="39"/>
        <v>-2.592592592592613E-2</v>
      </c>
    </row>
    <row r="2532" spans="1:33">
      <c r="A2532">
        <v>76227</v>
      </c>
      <c r="B2532">
        <v>2</v>
      </c>
      <c r="C2532">
        <v>26</v>
      </c>
      <c r="D2532">
        <v>3</v>
      </c>
      <c r="E2532">
        <v>2</v>
      </c>
      <c r="G2532">
        <v>1</v>
      </c>
      <c r="H2532">
        <v>4</v>
      </c>
      <c r="I2532">
        <v>1</v>
      </c>
      <c r="J2532">
        <v>37</v>
      </c>
      <c r="K2532">
        <v>0.96</v>
      </c>
      <c r="L2532">
        <v>187</v>
      </c>
      <c r="M2532">
        <v>4.84</v>
      </c>
      <c r="N2532">
        <v>41</v>
      </c>
      <c r="O2532" s="1">
        <v>1.0637837837837838</v>
      </c>
      <c r="P2532" s="2">
        <v>34.800548993477364</v>
      </c>
      <c r="Q2532" s="1">
        <v>0.90293316307400717</v>
      </c>
      <c r="R2532">
        <v>2</v>
      </c>
      <c r="U2532">
        <v>4</v>
      </c>
      <c r="V2532">
        <v>4</v>
      </c>
      <c r="W2532">
        <v>2</v>
      </c>
      <c r="X2532">
        <v>3</v>
      </c>
      <c r="Y2532">
        <v>2</v>
      </c>
      <c r="Z2532">
        <v>2</v>
      </c>
      <c r="AA2532">
        <v>12</v>
      </c>
      <c r="AB2532">
        <v>0</v>
      </c>
      <c r="AC2532">
        <v>2</v>
      </c>
      <c r="AD2532">
        <v>1</v>
      </c>
      <c r="AE2532">
        <v>2</v>
      </c>
      <c r="AG2532" s="1">
        <f t="shared" si="39"/>
        <v>0.10378378378378383</v>
      </c>
    </row>
    <row r="2533" spans="1:33">
      <c r="A2533">
        <v>76233</v>
      </c>
      <c r="B2533">
        <v>2</v>
      </c>
      <c r="C2533">
        <v>54</v>
      </c>
      <c r="D2533">
        <v>1</v>
      </c>
      <c r="E2533">
        <v>2</v>
      </c>
      <c r="G2533">
        <v>2</v>
      </c>
      <c r="H2533">
        <v>1</v>
      </c>
      <c r="I2533">
        <v>1</v>
      </c>
      <c r="J2533">
        <v>41</v>
      </c>
      <c r="K2533">
        <v>1.06</v>
      </c>
      <c r="L2533">
        <v>205</v>
      </c>
      <c r="M2533">
        <v>5.3</v>
      </c>
      <c r="N2533">
        <v>37</v>
      </c>
      <c r="O2533" s="1">
        <v>0.9565853658536585</v>
      </c>
      <c r="P2533" s="2">
        <v>49.656127784303038</v>
      </c>
      <c r="Q2533" s="1">
        <v>1.2837925719844201</v>
      </c>
      <c r="R2533">
        <v>1</v>
      </c>
      <c r="S2533">
        <v>2</v>
      </c>
      <c r="U2533">
        <v>12</v>
      </c>
      <c r="V2533">
        <v>4</v>
      </c>
      <c r="W2533">
        <v>3</v>
      </c>
      <c r="X2533">
        <v>9</v>
      </c>
      <c r="Y2533">
        <v>0</v>
      </c>
      <c r="Z2533">
        <v>1</v>
      </c>
      <c r="AB2533">
        <v>0</v>
      </c>
      <c r="AC2533">
        <v>0</v>
      </c>
      <c r="AD2533">
        <v>2</v>
      </c>
      <c r="AE2533">
        <v>2</v>
      </c>
      <c r="AG2533" s="1">
        <f t="shared" si="39"/>
        <v>-0.10341463414634156</v>
      </c>
    </row>
    <row r="2534" spans="1:33">
      <c r="A2534">
        <v>76235</v>
      </c>
      <c r="B2534">
        <v>2</v>
      </c>
      <c r="C2534">
        <v>76</v>
      </c>
      <c r="D2534">
        <v>3</v>
      </c>
      <c r="E2534">
        <v>2</v>
      </c>
      <c r="G2534">
        <v>1</v>
      </c>
      <c r="H2534">
        <v>4</v>
      </c>
      <c r="I2534">
        <v>3</v>
      </c>
      <c r="J2534">
        <v>53</v>
      </c>
      <c r="K2534">
        <v>1.37</v>
      </c>
      <c r="L2534">
        <v>209</v>
      </c>
      <c r="M2534">
        <v>5.4</v>
      </c>
      <c r="N2534">
        <v>56</v>
      </c>
      <c r="O2534" s="1">
        <v>1.4475471698113207</v>
      </c>
      <c r="P2534" s="2">
        <v>68.512479492516007</v>
      </c>
      <c r="Q2534" s="1">
        <v>1.7709829604669234</v>
      </c>
      <c r="R2534">
        <v>2</v>
      </c>
      <c r="S2534">
        <v>2</v>
      </c>
      <c r="U2534">
        <v>7</v>
      </c>
      <c r="V2534">
        <v>3</v>
      </c>
      <c r="W2534">
        <v>2</v>
      </c>
      <c r="AA2534">
        <v>1</v>
      </c>
      <c r="AB2534">
        <v>0</v>
      </c>
      <c r="AC2534">
        <v>60</v>
      </c>
      <c r="AD2534">
        <v>1</v>
      </c>
      <c r="AE2534">
        <v>1</v>
      </c>
      <c r="AF2534">
        <v>2</v>
      </c>
      <c r="AG2534" s="1">
        <f t="shared" si="39"/>
        <v>7.7547169811320593E-2</v>
      </c>
    </row>
    <row r="2535" spans="1:33">
      <c r="A2535">
        <v>76236</v>
      </c>
      <c r="B2535">
        <v>2</v>
      </c>
      <c r="C2535">
        <v>40</v>
      </c>
      <c r="D2535">
        <v>1</v>
      </c>
      <c r="E2535">
        <v>2</v>
      </c>
      <c r="G2535">
        <v>1</v>
      </c>
      <c r="H2535">
        <v>4</v>
      </c>
      <c r="I2535">
        <v>1</v>
      </c>
      <c r="J2535">
        <v>63</v>
      </c>
      <c r="K2535">
        <v>1.63</v>
      </c>
      <c r="L2535">
        <v>180</v>
      </c>
      <c r="M2535">
        <v>4.6500000000000004</v>
      </c>
      <c r="N2535">
        <v>69</v>
      </c>
      <c r="O2535" s="1">
        <v>1.7852380952380953</v>
      </c>
      <c r="P2535" s="2">
        <v>65.492297953877312</v>
      </c>
      <c r="Q2535" s="1">
        <v>1.6944832645209527</v>
      </c>
      <c r="R2535">
        <v>2</v>
      </c>
      <c r="S2535">
        <v>2</v>
      </c>
      <c r="U2535">
        <v>15</v>
      </c>
      <c r="V2535">
        <v>2</v>
      </c>
      <c r="W2535">
        <v>1</v>
      </c>
      <c r="AA2535">
        <v>0</v>
      </c>
      <c r="AB2535">
        <v>0</v>
      </c>
      <c r="AC2535">
        <v>1</v>
      </c>
      <c r="AD2535">
        <v>1</v>
      </c>
      <c r="AE2535">
        <v>1</v>
      </c>
      <c r="AF2535">
        <v>2</v>
      </c>
      <c r="AG2535" s="1">
        <f t="shared" si="39"/>
        <v>0.1552380952380954</v>
      </c>
    </row>
    <row r="2536" spans="1:33">
      <c r="A2536">
        <v>76238</v>
      </c>
      <c r="B2536">
        <v>2</v>
      </c>
      <c r="C2536">
        <v>61</v>
      </c>
      <c r="D2536">
        <v>6</v>
      </c>
      <c r="E2536">
        <v>2</v>
      </c>
      <c r="G2536">
        <v>1</v>
      </c>
      <c r="H2536">
        <v>5</v>
      </c>
      <c r="I2536">
        <v>3</v>
      </c>
      <c r="J2536">
        <v>39</v>
      </c>
      <c r="K2536">
        <v>1.01</v>
      </c>
      <c r="L2536">
        <v>193</v>
      </c>
      <c r="M2536">
        <v>4.99</v>
      </c>
      <c r="N2536">
        <v>48</v>
      </c>
      <c r="O2536" s="1">
        <v>1.2430769230769232</v>
      </c>
      <c r="P2536" s="2">
        <v>34.7512876746137</v>
      </c>
      <c r="Q2536" s="1">
        <v>0.89996924490666252</v>
      </c>
      <c r="R2536">
        <v>2</v>
      </c>
      <c r="S2536">
        <v>2</v>
      </c>
      <c r="U2536">
        <v>7</v>
      </c>
      <c r="V2536">
        <v>2</v>
      </c>
      <c r="W2536">
        <v>0</v>
      </c>
      <c r="AA2536">
        <v>2</v>
      </c>
      <c r="AB2536">
        <v>1</v>
      </c>
      <c r="AC2536">
        <v>2</v>
      </c>
      <c r="AD2536">
        <v>1</v>
      </c>
      <c r="AE2536">
        <v>1</v>
      </c>
      <c r="AF2536">
        <v>2</v>
      </c>
      <c r="AG2536" s="1">
        <f t="shared" si="39"/>
        <v>0.23307692307692318</v>
      </c>
    </row>
    <row r="2537" spans="1:33">
      <c r="A2537">
        <v>76243</v>
      </c>
      <c r="B2537">
        <v>2</v>
      </c>
      <c r="C2537">
        <v>59</v>
      </c>
      <c r="D2537">
        <v>1</v>
      </c>
      <c r="E2537">
        <v>2</v>
      </c>
      <c r="G2537">
        <v>1</v>
      </c>
      <c r="H2537">
        <v>4</v>
      </c>
      <c r="I2537">
        <v>3</v>
      </c>
      <c r="J2537">
        <v>45</v>
      </c>
      <c r="K2537">
        <v>1.1599999999999999</v>
      </c>
      <c r="L2537">
        <v>138</v>
      </c>
      <c r="M2537">
        <v>3.57</v>
      </c>
      <c r="N2537">
        <v>51</v>
      </c>
      <c r="O2537" s="1">
        <v>1.3146666666666667</v>
      </c>
      <c r="P2537" s="2">
        <v>45.030668980961508</v>
      </c>
      <c r="Q2537" s="1">
        <v>1.1607905781758965</v>
      </c>
      <c r="R2537">
        <v>2</v>
      </c>
      <c r="S2537">
        <v>2</v>
      </c>
      <c r="U2537">
        <v>12</v>
      </c>
      <c r="V2537">
        <v>3</v>
      </c>
      <c r="W2537">
        <v>3</v>
      </c>
      <c r="X2537">
        <v>3</v>
      </c>
      <c r="Y2537">
        <v>3</v>
      </c>
      <c r="Z2537">
        <v>2</v>
      </c>
      <c r="AA2537">
        <v>1</v>
      </c>
      <c r="AB2537">
        <v>0</v>
      </c>
      <c r="AC2537">
        <v>1</v>
      </c>
      <c r="AD2537">
        <v>1</v>
      </c>
      <c r="AE2537">
        <v>2</v>
      </c>
      <c r="AG2537" s="1">
        <f t="shared" si="39"/>
        <v>0.15466666666666673</v>
      </c>
    </row>
    <row r="2538" spans="1:33">
      <c r="A2538">
        <v>76252</v>
      </c>
      <c r="B2538">
        <v>2</v>
      </c>
      <c r="C2538">
        <v>70</v>
      </c>
      <c r="D2538">
        <v>3</v>
      </c>
      <c r="E2538">
        <v>2</v>
      </c>
      <c r="G2538">
        <v>1</v>
      </c>
      <c r="H2538">
        <v>4</v>
      </c>
      <c r="I2538">
        <v>1</v>
      </c>
      <c r="J2538">
        <v>74</v>
      </c>
      <c r="K2538">
        <v>1.91</v>
      </c>
      <c r="L2538">
        <v>204</v>
      </c>
      <c r="M2538">
        <v>5.28</v>
      </c>
      <c r="N2538">
        <v>70</v>
      </c>
      <c r="O2538" s="1">
        <v>1.8067567567567566</v>
      </c>
      <c r="P2538" s="2">
        <v>82.09097249468752</v>
      </c>
      <c r="Q2538" s="1">
        <v>2.1188345603358534</v>
      </c>
      <c r="R2538">
        <v>1</v>
      </c>
      <c r="S2538">
        <v>2</v>
      </c>
      <c r="U2538">
        <v>6</v>
      </c>
      <c r="V2538">
        <v>2</v>
      </c>
      <c r="W2538">
        <v>2</v>
      </c>
      <c r="X2538">
        <v>2</v>
      </c>
      <c r="Y2538">
        <v>1</v>
      </c>
      <c r="Z2538">
        <v>1</v>
      </c>
      <c r="AA2538">
        <v>1</v>
      </c>
      <c r="AB2538">
        <v>2</v>
      </c>
      <c r="AC2538">
        <v>12</v>
      </c>
      <c r="AD2538">
        <v>1</v>
      </c>
      <c r="AE2538">
        <v>1</v>
      </c>
      <c r="AF2538">
        <v>2</v>
      </c>
      <c r="AG2538" s="1">
        <f t="shared" si="39"/>
        <v>-0.1032432432432433</v>
      </c>
    </row>
    <row r="2539" spans="1:33">
      <c r="A2539">
        <v>76253</v>
      </c>
      <c r="B2539">
        <v>2</v>
      </c>
      <c r="C2539">
        <v>27</v>
      </c>
      <c r="D2539">
        <v>6</v>
      </c>
      <c r="E2539">
        <v>2</v>
      </c>
      <c r="G2539">
        <v>2</v>
      </c>
      <c r="H2539">
        <v>3</v>
      </c>
      <c r="I2539">
        <v>1</v>
      </c>
      <c r="J2539">
        <v>73</v>
      </c>
      <c r="K2539">
        <v>1.89</v>
      </c>
      <c r="L2539">
        <v>167</v>
      </c>
      <c r="M2539">
        <v>4.32</v>
      </c>
      <c r="N2539">
        <v>68</v>
      </c>
      <c r="O2539" s="1">
        <v>1.7605479452054793</v>
      </c>
      <c r="P2539" s="2">
        <v>64.290490584585882</v>
      </c>
      <c r="Q2539" s="1">
        <v>1.6645072219844836</v>
      </c>
      <c r="R2539">
        <v>2</v>
      </c>
      <c r="U2539">
        <v>4</v>
      </c>
      <c r="V2539">
        <v>2</v>
      </c>
      <c r="W2539">
        <v>2</v>
      </c>
      <c r="AB2539">
        <v>0</v>
      </c>
      <c r="AC2539">
        <v>0</v>
      </c>
      <c r="AD2539">
        <v>2</v>
      </c>
      <c r="AE2539">
        <v>1</v>
      </c>
      <c r="AF2539">
        <v>2</v>
      </c>
      <c r="AG2539" s="1">
        <f t="shared" si="39"/>
        <v>-0.1294520547945206</v>
      </c>
    </row>
    <row r="2540" spans="1:33">
      <c r="A2540">
        <v>76256</v>
      </c>
      <c r="B2540">
        <v>2</v>
      </c>
      <c r="C2540">
        <v>50</v>
      </c>
      <c r="D2540">
        <v>3</v>
      </c>
      <c r="E2540">
        <v>2</v>
      </c>
      <c r="G2540">
        <v>1</v>
      </c>
      <c r="H2540">
        <v>3</v>
      </c>
      <c r="I2540">
        <v>1</v>
      </c>
      <c r="J2540">
        <v>78</v>
      </c>
      <c r="K2540">
        <v>2.02</v>
      </c>
      <c r="L2540">
        <v>256</v>
      </c>
      <c r="M2540">
        <v>6.62</v>
      </c>
      <c r="N2540">
        <v>85</v>
      </c>
      <c r="O2540" s="1">
        <v>2.201282051282051</v>
      </c>
      <c r="P2540" s="2">
        <v>72.072570344390755</v>
      </c>
      <c r="Q2540" s="1">
        <v>1.8664947704572989</v>
      </c>
      <c r="R2540">
        <v>2</v>
      </c>
      <c r="S2540">
        <v>2</v>
      </c>
      <c r="U2540">
        <v>15</v>
      </c>
      <c r="V2540">
        <v>3</v>
      </c>
      <c r="W2540">
        <v>1</v>
      </c>
      <c r="X2540">
        <v>4</v>
      </c>
      <c r="Y2540">
        <v>4</v>
      </c>
      <c r="Z2540">
        <v>4</v>
      </c>
      <c r="AB2540">
        <v>2</v>
      </c>
      <c r="AC2540">
        <v>0</v>
      </c>
      <c r="AD2540">
        <v>1</v>
      </c>
      <c r="AE2540">
        <v>1</v>
      </c>
      <c r="AF2540">
        <v>2</v>
      </c>
      <c r="AG2540" s="1">
        <f t="shared" si="39"/>
        <v>0.18128205128205099</v>
      </c>
    </row>
    <row r="2541" spans="1:33">
      <c r="A2541">
        <v>76269</v>
      </c>
      <c r="B2541">
        <v>2</v>
      </c>
      <c r="C2541">
        <v>28</v>
      </c>
      <c r="D2541">
        <v>3</v>
      </c>
      <c r="E2541">
        <v>2</v>
      </c>
      <c r="G2541">
        <v>1</v>
      </c>
      <c r="H2541">
        <v>5</v>
      </c>
      <c r="I2541">
        <v>1</v>
      </c>
      <c r="J2541">
        <v>91</v>
      </c>
      <c r="K2541">
        <v>2.35</v>
      </c>
      <c r="L2541">
        <v>169</v>
      </c>
      <c r="M2541">
        <v>4.37</v>
      </c>
      <c r="N2541">
        <v>98</v>
      </c>
      <c r="O2541" s="1">
        <v>2.5307692307692311</v>
      </c>
      <c r="P2541" s="2">
        <v>86.850247504640905</v>
      </c>
      <c r="Q2541" s="1">
        <v>2.2428360619330343</v>
      </c>
      <c r="R2541">
        <v>1</v>
      </c>
      <c r="U2541">
        <v>15</v>
      </c>
      <c r="V2541">
        <v>2</v>
      </c>
      <c r="W2541">
        <v>3</v>
      </c>
      <c r="X2541">
        <v>3</v>
      </c>
      <c r="Y2541">
        <v>3</v>
      </c>
      <c r="Z2541">
        <v>3</v>
      </c>
      <c r="AA2541">
        <v>1</v>
      </c>
      <c r="AB2541">
        <v>0</v>
      </c>
      <c r="AC2541">
        <v>3</v>
      </c>
      <c r="AD2541">
        <v>1</v>
      </c>
      <c r="AE2541">
        <v>1</v>
      </c>
      <c r="AF2541">
        <v>2</v>
      </c>
      <c r="AG2541" s="1">
        <f t="shared" si="39"/>
        <v>0.18076923076923102</v>
      </c>
    </row>
    <row r="2542" spans="1:33">
      <c r="A2542">
        <v>76270</v>
      </c>
      <c r="B2542">
        <v>2</v>
      </c>
      <c r="C2542">
        <v>24</v>
      </c>
      <c r="D2542">
        <v>3</v>
      </c>
      <c r="E2542">
        <v>2</v>
      </c>
      <c r="G2542">
        <v>1</v>
      </c>
      <c r="H2542">
        <v>4</v>
      </c>
      <c r="I2542">
        <v>5</v>
      </c>
      <c r="J2542">
        <v>57</v>
      </c>
      <c r="K2542">
        <v>1.47</v>
      </c>
      <c r="L2542">
        <v>147</v>
      </c>
      <c r="M2542">
        <v>3.8</v>
      </c>
      <c r="N2542">
        <v>56</v>
      </c>
      <c r="O2542" s="1">
        <v>1.4442105263157894</v>
      </c>
      <c r="P2542" s="2">
        <v>54.473094135396373</v>
      </c>
      <c r="Q2542" s="1">
        <v>1.4048324277023274</v>
      </c>
      <c r="R2542">
        <v>2</v>
      </c>
      <c r="U2542">
        <v>9</v>
      </c>
      <c r="V2542">
        <v>3</v>
      </c>
      <c r="W2542">
        <v>2</v>
      </c>
      <c r="X2542">
        <v>3</v>
      </c>
      <c r="Y2542">
        <v>3</v>
      </c>
      <c r="Z2542">
        <v>2</v>
      </c>
      <c r="AB2542">
        <v>0</v>
      </c>
      <c r="AC2542">
        <v>20</v>
      </c>
      <c r="AD2542">
        <v>1</v>
      </c>
      <c r="AE2542">
        <v>1</v>
      </c>
      <c r="AF2542">
        <v>2</v>
      </c>
      <c r="AG2542" s="1">
        <f t="shared" si="39"/>
        <v>-2.5789473684210584E-2</v>
      </c>
    </row>
    <row r="2543" spans="1:33">
      <c r="A2543">
        <v>76272</v>
      </c>
      <c r="B2543">
        <v>2</v>
      </c>
      <c r="C2543">
        <v>42</v>
      </c>
      <c r="D2543">
        <v>3</v>
      </c>
      <c r="E2543">
        <v>2</v>
      </c>
      <c r="G2543">
        <v>1</v>
      </c>
      <c r="H2543">
        <v>4</v>
      </c>
      <c r="I2543">
        <v>1</v>
      </c>
      <c r="J2543">
        <v>38</v>
      </c>
      <c r="K2543">
        <v>0.98</v>
      </c>
      <c r="L2543">
        <v>137</v>
      </c>
      <c r="M2543">
        <v>3.54</v>
      </c>
      <c r="N2543">
        <v>40</v>
      </c>
      <c r="O2543" s="1">
        <v>1.0315789473684212</v>
      </c>
      <c r="P2543" s="2">
        <v>43.055703947001419</v>
      </c>
      <c r="Q2543" s="1">
        <v>1.1103839438963525</v>
      </c>
      <c r="R2543">
        <v>2</v>
      </c>
      <c r="S2543">
        <v>2</v>
      </c>
      <c r="U2543">
        <v>14</v>
      </c>
      <c r="V2543">
        <v>5</v>
      </c>
      <c r="W2543">
        <v>2</v>
      </c>
      <c r="AA2543">
        <v>7</v>
      </c>
      <c r="AB2543">
        <v>0</v>
      </c>
      <c r="AC2543">
        <v>0</v>
      </c>
      <c r="AD2543">
        <v>1</v>
      </c>
      <c r="AE2543">
        <v>1</v>
      </c>
      <c r="AF2543">
        <v>2</v>
      </c>
      <c r="AG2543" s="1">
        <f t="shared" si="39"/>
        <v>5.1578947368421169E-2</v>
      </c>
    </row>
    <row r="2544" spans="1:33">
      <c r="A2544">
        <v>76281</v>
      </c>
      <c r="B2544">
        <v>2</v>
      </c>
      <c r="C2544">
        <v>49</v>
      </c>
      <c r="D2544">
        <v>3</v>
      </c>
      <c r="E2544">
        <v>2</v>
      </c>
      <c r="G2544">
        <v>1</v>
      </c>
      <c r="H2544">
        <v>4</v>
      </c>
      <c r="I2544">
        <v>3</v>
      </c>
      <c r="J2544">
        <v>60</v>
      </c>
      <c r="K2544">
        <v>1.55</v>
      </c>
      <c r="L2544">
        <v>207</v>
      </c>
      <c r="M2544">
        <v>5.35</v>
      </c>
      <c r="N2544">
        <v>65</v>
      </c>
      <c r="O2544" s="1">
        <v>1.6791666666666667</v>
      </c>
      <c r="P2544" s="2">
        <v>61.068325237685812</v>
      </c>
      <c r="Q2544" s="1">
        <v>1.5775984019735501</v>
      </c>
      <c r="R2544">
        <v>2</v>
      </c>
      <c r="S2544">
        <v>1</v>
      </c>
      <c r="T2544">
        <v>1</v>
      </c>
      <c r="U2544">
        <v>2</v>
      </c>
      <c r="V2544">
        <v>5</v>
      </c>
      <c r="W2544">
        <v>3</v>
      </c>
      <c r="X2544">
        <v>3</v>
      </c>
      <c r="Y2544">
        <v>2</v>
      </c>
      <c r="Z2544">
        <v>3</v>
      </c>
      <c r="AB2544">
        <v>0</v>
      </c>
      <c r="AC2544">
        <v>3</v>
      </c>
      <c r="AD2544">
        <v>1</v>
      </c>
      <c r="AE2544">
        <v>1</v>
      </c>
      <c r="AF2544">
        <v>2</v>
      </c>
      <c r="AG2544" s="1">
        <f t="shared" si="39"/>
        <v>0.12916666666666665</v>
      </c>
    </row>
    <row r="2545" spans="1:33">
      <c r="A2545">
        <v>76282</v>
      </c>
      <c r="B2545">
        <v>2</v>
      </c>
      <c r="C2545">
        <v>62</v>
      </c>
      <c r="D2545">
        <v>2</v>
      </c>
      <c r="E2545">
        <v>2</v>
      </c>
      <c r="G2545">
        <v>1</v>
      </c>
      <c r="H2545">
        <v>2</v>
      </c>
      <c r="I2545">
        <v>6</v>
      </c>
      <c r="J2545">
        <v>46</v>
      </c>
      <c r="K2545">
        <v>1.19</v>
      </c>
      <c r="L2545">
        <v>153</v>
      </c>
      <c r="M2545">
        <v>3.96</v>
      </c>
      <c r="N2545">
        <v>48</v>
      </c>
      <c r="O2545" s="1">
        <v>1.2417391304347825</v>
      </c>
      <c r="P2545" s="2">
        <v>38.025016853934432</v>
      </c>
      <c r="Q2545" s="1">
        <v>0.98369065339526029</v>
      </c>
      <c r="R2545">
        <v>2</v>
      </c>
      <c r="S2545">
        <v>2</v>
      </c>
      <c r="U2545">
        <v>14</v>
      </c>
      <c r="V2545">
        <v>4</v>
      </c>
      <c r="W2545">
        <v>0</v>
      </c>
      <c r="AA2545">
        <v>0</v>
      </c>
      <c r="AB2545">
        <v>0</v>
      </c>
      <c r="AC2545">
        <v>0</v>
      </c>
      <c r="AD2545">
        <v>1</v>
      </c>
      <c r="AE2545">
        <v>1</v>
      </c>
      <c r="AF2545">
        <v>2</v>
      </c>
      <c r="AG2545" s="1">
        <f t="shared" si="39"/>
        <v>5.173913043478251E-2</v>
      </c>
    </row>
    <row r="2546" spans="1:33">
      <c r="A2546">
        <v>76288</v>
      </c>
      <c r="B2546">
        <v>2</v>
      </c>
      <c r="C2546">
        <v>30</v>
      </c>
      <c r="D2546">
        <v>3</v>
      </c>
      <c r="E2546">
        <v>2</v>
      </c>
      <c r="G2546">
        <v>1</v>
      </c>
      <c r="H2546">
        <v>3</v>
      </c>
      <c r="I2546">
        <v>5</v>
      </c>
      <c r="J2546">
        <v>47</v>
      </c>
      <c r="K2546">
        <v>1.22</v>
      </c>
      <c r="L2546">
        <v>156</v>
      </c>
      <c r="M2546">
        <v>4.03</v>
      </c>
      <c r="N2546">
        <v>56</v>
      </c>
      <c r="O2546" s="1">
        <v>1.4536170212765955</v>
      </c>
      <c r="P2546" s="2">
        <v>45.216102327782991</v>
      </c>
      <c r="Q2546" s="1">
        <v>1.1736945710616011</v>
      </c>
      <c r="R2546">
        <v>2</v>
      </c>
      <c r="U2546">
        <v>2</v>
      </c>
      <c r="V2546">
        <v>3</v>
      </c>
      <c r="W2546">
        <v>3</v>
      </c>
      <c r="X2546">
        <v>3</v>
      </c>
      <c r="Y2546">
        <v>3</v>
      </c>
      <c r="Z2546">
        <v>3</v>
      </c>
      <c r="AA2546">
        <v>0</v>
      </c>
      <c r="AB2546">
        <v>0</v>
      </c>
      <c r="AC2546">
        <v>2</v>
      </c>
      <c r="AD2546">
        <v>1</v>
      </c>
      <c r="AE2546">
        <v>1</v>
      </c>
      <c r="AF2546">
        <v>2</v>
      </c>
      <c r="AG2546" s="1">
        <f t="shared" si="39"/>
        <v>0.23361702127659556</v>
      </c>
    </row>
    <row r="2547" spans="1:33">
      <c r="A2547">
        <v>76289</v>
      </c>
      <c r="B2547">
        <v>2</v>
      </c>
      <c r="C2547">
        <v>24</v>
      </c>
      <c r="D2547">
        <v>6</v>
      </c>
      <c r="E2547">
        <v>2</v>
      </c>
      <c r="G2547">
        <v>1</v>
      </c>
      <c r="H2547">
        <v>5</v>
      </c>
      <c r="I2547">
        <v>3</v>
      </c>
      <c r="J2547">
        <v>55</v>
      </c>
      <c r="K2547">
        <v>1.42</v>
      </c>
      <c r="L2547">
        <v>127</v>
      </c>
      <c r="M2547">
        <v>3.28</v>
      </c>
      <c r="N2547">
        <v>65</v>
      </c>
      <c r="O2547" s="1">
        <v>1.6781818181818182</v>
      </c>
      <c r="P2547" s="2">
        <v>50.727690733277925</v>
      </c>
      <c r="Q2547" s="1">
        <v>1.3096967425682664</v>
      </c>
      <c r="R2547">
        <v>1</v>
      </c>
      <c r="U2547">
        <v>15</v>
      </c>
      <c r="V2547">
        <v>3</v>
      </c>
      <c r="W2547">
        <v>0</v>
      </c>
      <c r="AA2547">
        <v>5</v>
      </c>
      <c r="AB2547">
        <v>5</v>
      </c>
      <c r="AC2547">
        <v>5</v>
      </c>
      <c r="AD2547">
        <v>1</v>
      </c>
      <c r="AE2547">
        <v>1</v>
      </c>
      <c r="AF2547">
        <v>2</v>
      </c>
      <c r="AG2547" s="1">
        <f t="shared" si="39"/>
        <v>0.25818181818181829</v>
      </c>
    </row>
    <row r="2548" spans="1:33">
      <c r="A2548">
        <v>76290</v>
      </c>
      <c r="B2548">
        <v>2</v>
      </c>
      <c r="C2548">
        <v>42</v>
      </c>
      <c r="D2548">
        <v>7</v>
      </c>
      <c r="E2548">
        <v>2</v>
      </c>
      <c r="G2548">
        <v>2</v>
      </c>
      <c r="H2548">
        <v>3</v>
      </c>
      <c r="I2548">
        <v>1</v>
      </c>
      <c r="J2548">
        <v>32</v>
      </c>
      <c r="K2548">
        <v>0.83</v>
      </c>
      <c r="L2548">
        <v>245</v>
      </c>
      <c r="M2548">
        <v>6.34</v>
      </c>
      <c r="N2548">
        <v>30</v>
      </c>
      <c r="O2548" s="1">
        <v>0.77812499999999996</v>
      </c>
      <c r="P2548" s="2">
        <v>21.035078629950615</v>
      </c>
      <c r="Q2548" s="1">
        <v>0.545597351964344</v>
      </c>
      <c r="R2548">
        <v>1</v>
      </c>
      <c r="S2548">
        <v>2</v>
      </c>
      <c r="U2548">
        <v>8</v>
      </c>
      <c r="V2548">
        <v>1</v>
      </c>
      <c r="W2548">
        <v>3</v>
      </c>
      <c r="X2548">
        <v>3</v>
      </c>
      <c r="Y2548">
        <v>3</v>
      </c>
      <c r="Z2548">
        <v>3</v>
      </c>
      <c r="AB2548">
        <v>0</v>
      </c>
      <c r="AC2548">
        <v>0</v>
      </c>
      <c r="AD2548">
        <v>2</v>
      </c>
      <c r="AE2548">
        <v>2</v>
      </c>
      <c r="AG2548" s="1">
        <f t="shared" si="39"/>
        <v>-5.1875000000000004E-2</v>
      </c>
    </row>
    <row r="2549" spans="1:33">
      <c r="A2549">
        <v>76296</v>
      </c>
      <c r="B2549">
        <v>2</v>
      </c>
      <c r="C2549">
        <v>33</v>
      </c>
      <c r="D2549">
        <v>6</v>
      </c>
      <c r="E2549">
        <v>2</v>
      </c>
      <c r="G2549">
        <v>2</v>
      </c>
      <c r="H2549">
        <v>5</v>
      </c>
      <c r="I2549">
        <v>1</v>
      </c>
      <c r="J2549">
        <v>42</v>
      </c>
      <c r="K2549">
        <v>1.0900000000000001</v>
      </c>
      <c r="L2549">
        <v>186</v>
      </c>
      <c r="M2549">
        <v>4.8099999999999996</v>
      </c>
      <c r="N2549">
        <v>42</v>
      </c>
      <c r="O2549" s="1">
        <v>1.0900000000000001</v>
      </c>
      <c r="P2549" s="2">
        <v>43.062317995715432</v>
      </c>
      <c r="Q2549" s="1">
        <v>1.1175696813173768</v>
      </c>
      <c r="R2549">
        <v>1</v>
      </c>
      <c r="U2549">
        <v>15</v>
      </c>
      <c r="V2549">
        <v>3</v>
      </c>
      <c r="W2549">
        <v>4</v>
      </c>
      <c r="X2549">
        <v>4</v>
      </c>
      <c r="Y2549">
        <v>4</v>
      </c>
      <c r="Z2549">
        <v>4</v>
      </c>
      <c r="AA2549">
        <v>0</v>
      </c>
      <c r="AB2549">
        <v>0</v>
      </c>
      <c r="AC2549">
        <v>1</v>
      </c>
      <c r="AD2549">
        <v>2</v>
      </c>
      <c r="AE2549">
        <v>1</v>
      </c>
      <c r="AF2549">
        <v>2</v>
      </c>
      <c r="AG2549" s="1">
        <f t="shared" si="39"/>
        <v>0</v>
      </c>
    </row>
    <row r="2550" spans="1:33">
      <c r="A2550">
        <v>76298</v>
      </c>
      <c r="B2550">
        <v>2</v>
      </c>
      <c r="C2550">
        <v>57</v>
      </c>
      <c r="D2550">
        <v>3</v>
      </c>
      <c r="E2550">
        <v>2</v>
      </c>
      <c r="G2550">
        <v>1</v>
      </c>
      <c r="H2550">
        <v>5</v>
      </c>
      <c r="I2550">
        <v>1</v>
      </c>
      <c r="J2550">
        <v>55</v>
      </c>
      <c r="K2550">
        <v>1.42</v>
      </c>
      <c r="L2550">
        <v>196</v>
      </c>
      <c r="M2550">
        <v>5.07</v>
      </c>
      <c r="N2550">
        <v>60</v>
      </c>
      <c r="O2550" s="1">
        <v>1.5490909090909089</v>
      </c>
      <c r="P2550" s="2">
        <v>52.599769731889552</v>
      </c>
      <c r="Q2550" s="1">
        <v>1.358030418532421</v>
      </c>
      <c r="R2550">
        <v>2</v>
      </c>
      <c r="S2550">
        <v>2</v>
      </c>
      <c r="U2550">
        <v>14</v>
      </c>
      <c r="V2550">
        <v>2</v>
      </c>
      <c r="W2550">
        <v>0</v>
      </c>
      <c r="X2550">
        <v>3</v>
      </c>
      <c r="Y2550">
        <v>3</v>
      </c>
      <c r="Z2550">
        <v>3</v>
      </c>
      <c r="AA2550">
        <v>0</v>
      </c>
      <c r="AB2550">
        <v>5</v>
      </c>
      <c r="AC2550">
        <v>0</v>
      </c>
      <c r="AD2550">
        <v>1</v>
      </c>
      <c r="AE2550">
        <v>1</v>
      </c>
      <c r="AF2550">
        <v>2</v>
      </c>
      <c r="AG2550" s="1">
        <f t="shared" si="39"/>
        <v>0.12909090909090892</v>
      </c>
    </row>
    <row r="2551" spans="1:33">
      <c r="A2551">
        <v>76301</v>
      </c>
      <c r="B2551">
        <v>2</v>
      </c>
      <c r="C2551">
        <v>28</v>
      </c>
      <c r="D2551">
        <v>2</v>
      </c>
      <c r="E2551">
        <v>2</v>
      </c>
      <c r="G2551">
        <v>1</v>
      </c>
      <c r="H2551">
        <v>5</v>
      </c>
      <c r="I2551">
        <v>1</v>
      </c>
      <c r="J2551">
        <v>69</v>
      </c>
      <c r="K2551">
        <v>1.78</v>
      </c>
      <c r="L2551">
        <v>171</v>
      </c>
      <c r="M2551">
        <v>4.42</v>
      </c>
      <c r="N2551">
        <v>73</v>
      </c>
      <c r="O2551" s="1">
        <v>1.8831884057971013</v>
      </c>
      <c r="P2551" s="2">
        <v>61.95542699376125</v>
      </c>
      <c r="Q2551" s="1">
        <v>1.5982704354912323</v>
      </c>
      <c r="R2551">
        <v>2</v>
      </c>
      <c r="U2551">
        <v>15</v>
      </c>
      <c r="V2551">
        <v>3</v>
      </c>
      <c r="W2551">
        <v>1</v>
      </c>
      <c r="X2551">
        <v>3</v>
      </c>
      <c r="Y2551">
        <v>3</v>
      </c>
      <c r="Z2551">
        <v>1</v>
      </c>
      <c r="AA2551">
        <v>1</v>
      </c>
      <c r="AB2551">
        <v>0</v>
      </c>
      <c r="AC2551">
        <v>0</v>
      </c>
      <c r="AD2551">
        <v>1</v>
      </c>
      <c r="AE2551">
        <v>1</v>
      </c>
      <c r="AF2551">
        <v>2</v>
      </c>
      <c r="AG2551" s="1">
        <f t="shared" si="39"/>
        <v>0.10318840579710131</v>
      </c>
    </row>
    <row r="2552" spans="1:33">
      <c r="A2552">
        <v>76303</v>
      </c>
      <c r="B2552">
        <v>2</v>
      </c>
      <c r="C2552">
        <v>43</v>
      </c>
      <c r="D2552">
        <v>4</v>
      </c>
      <c r="E2552">
        <v>2</v>
      </c>
      <c r="G2552">
        <v>2</v>
      </c>
      <c r="H2552">
        <v>1</v>
      </c>
      <c r="I2552">
        <v>1</v>
      </c>
      <c r="J2552">
        <v>44</v>
      </c>
      <c r="K2552">
        <v>1.1399999999999999</v>
      </c>
      <c r="L2552">
        <v>191</v>
      </c>
      <c r="M2552">
        <v>4.9400000000000004</v>
      </c>
      <c r="N2552">
        <v>46</v>
      </c>
      <c r="O2552" s="1">
        <v>1.1918181818181817</v>
      </c>
      <c r="P2552" s="2">
        <v>36.193928591170071</v>
      </c>
      <c r="Q2552" s="1">
        <v>0.93775178622576982</v>
      </c>
      <c r="R2552">
        <v>1</v>
      </c>
      <c r="S2552">
        <v>2</v>
      </c>
      <c r="U2552">
        <v>12</v>
      </c>
      <c r="V2552">
        <v>3</v>
      </c>
      <c r="W2552">
        <v>1</v>
      </c>
      <c r="X2552">
        <v>3</v>
      </c>
      <c r="Y2552">
        <v>3</v>
      </c>
      <c r="Z2552">
        <v>3</v>
      </c>
      <c r="AB2552">
        <v>4</v>
      </c>
      <c r="AC2552">
        <v>0</v>
      </c>
      <c r="AD2552">
        <v>2</v>
      </c>
      <c r="AE2552">
        <v>1</v>
      </c>
      <c r="AF2552">
        <v>2</v>
      </c>
      <c r="AG2552" s="1">
        <f t="shared" si="39"/>
        <v>5.1818181818181763E-2</v>
      </c>
    </row>
    <row r="2553" spans="1:33">
      <c r="A2553">
        <v>76307</v>
      </c>
      <c r="B2553">
        <v>2</v>
      </c>
      <c r="C2553">
        <v>41</v>
      </c>
      <c r="D2553">
        <v>1</v>
      </c>
      <c r="E2553">
        <v>2</v>
      </c>
      <c r="G2553">
        <v>2</v>
      </c>
      <c r="H2553">
        <v>3</v>
      </c>
      <c r="I2553">
        <v>6</v>
      </c>
      <c r="J2553">
        <v>45</v>
      </c>
      <c r="K2553">
        <v>1.1599999999999999</v>
      </c>
      <c r="L2553">
        <v>194</v>
      </c>
      <c r="M2553">
        <v>5.0199999999999996</v>
      </c>
      <c r="N2553">
        <v>52</v>
      </c>
      <c r="O2553" s="1">
        <v>1.3404444444444443</v>
      </c>
      <c r="P2553" s="2">
        <v>48.854418402019874</v>
      </c>
      <c r="Q2553" s="1">
        <v>1.2593583410298455</v>
      </c>
      <c r="R2553">
        <v>1</v>
      </c>
      <c r="S2553">
        <v>2</v>
      </c>
      <c r="U2553">
        <v>6</v>
      </c>
      <c r="V2553">
        <v>3</v>
      </c>
      <c r="W2553">
        <v>1</v>
      </c>
      <c r="AA2553">
        <v>0</v>
      </c>
      <c r="AB2553">
        <v>3</v>
      </c>
      <c r="AC2553">
        <v>0</v>
      </c>
      <c r="AD2553">
        <v>1</v>
      </c>
      <c r="AE2553">
        <v>2</v>
      </c>
      <c r="AG2553" s="1">
        <f t="shared" si="39"/>
        <v>0.18044444444444441</v>
      </c>
    </row>
    <row r="2554" spans="1:33">
      <c r="A2554">
        <v>76310</v>
      </c>
      <c r="B2554">
        <v>2</v>
      </c>
      <c r="C2554">
        <v>50</v>
      </c>
      <c r="D2554">
        <v>3</v>
      </c>
      <c r="E2554">
        <v>2</v>
      </c>
      <c r="G2554">
        <v>1</v>
      </c>
      <c r="H2554">
        <v>4</v>
      </c>
      <c r="I2554">
        <v>1</v>
      </c>
      <c r="J2554">
        <v>66</v>
      </c>
      <c r="K2554">
        <v>1.71</v>
      </c>
      <c r="L2554">
        <v>176</v>
      </c>
      <c r="M2554">
        <v>4.55</v>
      </c>
      <c r="N2554">
        <v>75</v>
      </c>
      <c r="O2554" s="1">
        <v>1.9431818181818181</v>
      </c>
      <c r="P2554" s="2">
        <v>65.297350219888884</v>
      </c>
      <c r="Q2554" s="1">
        <v>1.6917949829698484</v>
      </c>
      <c r="R2554">
        <v>2</v>
      </c>
      <c r="S2554">
        <v>1</v>
      </c>
      <c r="T2554">
        <v>2</v>
      </c>
      <c r="U2554">
        <v>15</v>
      </c>
      <c r="V2554">
        <v>2</v>
      </c>
      <c r="W2554">
        <v>1</v>
      </c>
      <c r="X2554">
        <v>3</v>
      </c>
      <c r="Y2554">
        <v>2</v>
      </c>
      <c r="Z2554">
        <v>2</v>
      </c>
      <c r="AA2554">
        <v>0</v>
      </c>
      <c r="AB2554">
        <v>0</v>
      </c>
      <c r="AC2554">
        <v>4</v>
      </c>
      <c r="AD2554">
        <v>1</v>
      </c>
      <c r="AE2554">
        <v>1</v>
      </c>
      <c r="AF2554">
        <v>2</v>
      </c>
      <c r="AG2554" s="1">
        <f t="shared" si="39"/>
        <v>0.23318181818181816</v>
      </c>
    </row>
    <row r="2555" spans="1:33">
      <c r="A2555">
        <v>76312</v>
      </c>
      <c r="B2555">
        <v>2</v>
      </c>
      <c r="C2555">
        <v>65</v>
      </c>
      <c r="D2555">
        <v>4</v>
      </c>
      <c r="E2555">
        <v>2</v>
      </c>
      <c r="G2555">
        <v>1</v>
      </c>
      <c r="H2555">
        <v>3</v>
      </c>
      <c r="I2555">
        <v>1</v>
      </c>
      <c r="J2555">
        <v>52</v>
      </c>
      <c r="K2555">
        <v>1.34</v>
      </c>
      <c r="L2555">
        <v>156</v>
      </c>
      <c r="M2555">
        <v>4.03</v>
      </c>
      <c r="N2555">
        <v>60</v>
      </c>
      <c r="O2555" s="1">
        <v>1.5461538461538462</v>
      </c>
      <c r="P2555" s="2">
        <v>52.483839068506732</v>
      </c>
      <c r="Q2555" s="1">
        <v>1.3524681606115199</v>
      </c>
      <c r="R2555">
        <v>2</v>
      </c>
      <c r="S2555">
        <v>1</v>
      </c>
      <c r="T2555">
        <v>2</v>
      </c>
      <c r="U2555">
        <v>8</v>
      </c>
      <c r="V2555">
        <v>3</v>
      </c>
      <c r="W2555">
        <v>3</v>
      </c>
      <c r="X2555">
        <v>3</v>
      </c>
      <c r="Y2555">
        <v>3</v>
      </c>
      <c r="Z2555">
        <v>3</v>
      </c>
      <c r="AB2555">
        <v>1</v>
      </c>
      <c r="AC2555">
        <v>0</v>
      </c>
      <c r="AD2555">
        <v>1</v>
      </c>
      <c r="AE2555">
        <v>1</v>
      </c>
      <c r="AF2555">
        <v>2</v>
      </c>
      <c r="AG2555" s="1">
        <f t="shared" si="39"/>
        <v>0.20615384615384613</v>
      </c>
    </row>
    <row r="2556" spans="1:33">
      <c r="A2556">
        <v>76314</v>
      </c>
      <c r="B2556">
        <v>2</v>
      </c>
      <c r="C2556">
        <v>38</v>
      </c>
      <c r="D2556">
        <v>3</v>
      </c>
      <c r="E2556">
        <v>2</v>
      </c>
      <c r="G2556">
        <v>1</v>
      </c>
      <c r="H2556">
        <v>5</v>
      </c>
      <c r="I2556">
        <v>1</v>
      </c>
      <c r="J2556">
        <v>60</v>
      </c>
      <c r="K2556">
        <v>1.55</v>
      </c>
      <c r="L2556">
        <v>172</v>
      </c>
      <c r="M2556">
        <v>4.45</v>
      </c>
      <c r="N2556">
        <v>54</v>
      </c>
      <c r="O2556" s="1">
        <v>1.395</v>
      </c>
      <c r="P2556" s="2">
        <v>66.472623475066939</v>
      </c>
      <c r="Q2556" s="1">
        <v>1.7172094397725628</v>
      </c>
      <c r="R2556">
        <v>2</v>
      </c>
      <c r="U2556">
        <v>15</v>
      </c>
      <c r="V2556">
        <v>4</v>
      </c>
      <c r="W2556">
        <v>2</v>
      </c>
      <c r="X2556">
        <v>3</v>
      </c>
      <c r="Y2556">
        <v>2</v>
      </c>
      <c r="Z2556">
        <v>2</v>
      </c>
      <c r="AA2556">
        <v>4</v>
      </c>
      <c r="AB2556">
        <v>2</v>
      </c>
      <c r="AC2556">
        <v>3</v>
      </c>
      <c r="AD2556">
        <v>1</v>
      </c>
      <c r="AE2556">
        <v>1</v>
      </c>
      <c r="AF2556">
        <v>2</v>
      </c>
      <c r="AG2556" s="1">
        <f t="shared" si="39"/>
        <v>-0.15500000000000003</v>
      </c>
    </row>
    <row r="2557" spans="1:33">
      <c r="A2557">
        <v>76316</v>
      </c>
      <c r="B2557">
        <v>2</v>
      </c>
      <c r="C2557">
        <v>45</v>
      </c>
      <c r="D2557">
        <v>3</v>
      </c>
      <c r="E2557">
        <v>2</v>
      </c>
      <c r="G2557">
        <v>1</v>
      </c>
      <c r="H2557">
        <v>4</v>
      </c>
      <c r="I2557">
        <v>1</v>
      </c>
      <c r="J2557">
        <v>39</v>
      </c>
      <c r="K2557">
        <v>1.01</v>
      </c>
      <c r="L2557">
        <v>194</v>
      </c>
      <c r="M2557">
        <v>5.0199999999999996</v>
      </c>
      <c r="N2557">
        <v>49</v>
      </c>
      <c r="O2557" s="1">
        <v>1.268974358974359</v>
      </c>
      <c r="P2557" s="2">
        <v>31.778672821456265</v>
      </c>
      <c r="Q2557" s="1">
        <v>0.82298614229925193</v>
      </c>
      <c r="R2557">
        <v>2</v>
      </c>
      <c r="S2557">
        <v>1</v>
      </c>
      <c r="T2557">
        <v>2</v>
      </c>
      <c r="U2557">
        <v>6</v>
      </c>
      <c r="V2557">
        <v>4</v>
      </c>
      <c r="W2557">
        <v>2</v>
      </c>
      <c r="X2557">
        <v>2</v>
      </c>
      <c r="Y2557">
        <v>2</v>
      </c>
      <c r="Z2557">
        <v>2</v>
      </c>
      <c r="AA2557">
        <v>2</v>
      </c>
      <c r="AB2557">
        <v>0</v>
      </c>
      <c r="AC2557">
        <v>8</v>
      </c>
      <c r="AD2557">
        <v>1</v>
      </c>
      <c r="AE2557">
        <v>2</v>
      </c>
      <c r="AG2557" s="1">
        <f t="shared" si="39"/>
        <v>0.25897435897435894</v>
      </c>
    </row>
    <row r="2558" spans="1:33">
      <c r="A2558">
        <v>76317</v>
      </c>
      <c r="B2558">
        <v>2</v>
      </c>
      <c r="C2558">
        <v>40</v>
      </c>
      <c r="D2558">
        <v>1</v>
      </c>
      <c r="E2558">
        <v>2</v>
      </c>
      <c r="G2558">
        <v>2</v>
      </c>
      <c r="H2558">
        <v>4</v>
      </c>
      <c r="I2558">
        <v>1</v>
      </c>
      <c r="J2558">
        <v>60</v>
      </c>
      <c r="K2558">
        <v>1.55</v>
      </c>
      <c r="L2558">
        <v>146</v>
      </c>
      <c r="M2558">
        <v>3.78</v>
      </c>
      <c r="N2558">
        <v>60</v>
      </c>
      <c r="O2558" s="1">
        <v>1.55</v>
      </c>
      <c r="P2558" s="2">
        <v>72.1882441768783</v>
      </c>
      <c r="Q2558" s="1">
        <v>1.8648629745693561</v>
      </c>
      <c r="R2558">
        <v>1</v>
      </c>
      <c r="S2558">
        <v>1</v>
      </c>
      <c r="T2558">
        <v>1</v>
      </c>
      <c r="U2558">
        <v>77</v>
      </c>
      <c r="V2558">
        <v>3</v>
      </c>
      <c r="W2558">
        <v>3</v>
      </c>
      <c r="X2558">
        <v>3</v>
      </c>
      <c r="Y2558">
        <v>3</v>
      </c>
      <c r="Z2558">
        <v>3</v>
      </c>
      <c r="AA2558">
        <v>1</v>
      </c>
      <c r="AB2558">
        <v>0</v>
      </c>
      <c r="AC2558">
        <v>0</v>
      </c>
      <c r="AD2558">
        <v>1</v>
      </c>
      <c r="AE2558">
        <v>1</v>
      </c>
      <c r="AF2558">
        <v>2</v>
      </c>
      <c r="AG2558" s="1">
        <f t="shared" si="39"/>
        <v>0</v>
      </c>
    </row>
    <row r="2559" spans="1:33">
      <c r="A2559">
        <v>76320</v>
      </c>
      <c r="B2559">
        <v>2</v>
      </c>
      <c r="C2559">
        <v>63</v>
      </c>
      <c r="D2559">
        <v>3</v>
      </c>
      <c r="E2559">
        <v>2</v>
      </c>
      <c r="G2559">
        <v>1</v>
      </c>
      <c r="H2559">
        <v>3</v>
      </c>
      <c r="I2559">
        <v>3</v>
      </c>
      <c r="J2559">
        <v>64</v>
      </c>
      <c r="K2559">
        <v>1.66</v>
      </c>
      <c r="L2559">
        <v>240</v>
      </c>
      <c r="M2559">
        <v>6.21</v>
      </c>
      <c r="N2559">
        <v>65</v>
      </c>
      <c r="O2559" s="1">
        <v>1.6859374999999999</v>
      </c>
      <c r="P2559" s="2">
        <v>63.199875454976514</v>
      </c>
      <c r="Q2559" s="1">
        <v>1.6392467696134532</v>
      </c>
      <c r="R2559">
        <v>2</v>
      </c>
      <c r="S2559">
        <v>2</v>
      </c>
      <c r="U2559">
        <v>9</v>
      </c>
      <c r="V2559">
        <v>3</v>
      </c>
      <c r="W2559">
        <v>3</v>
      </c>
      <c r="X2559">
        <v>3</v>
      </c>
      <c r="Y2559">
        <v>3</v>
      </c>
      <c r="Z2559">
        <v>3</v>
      </c>
      <c r="AA2559">
        <v>2</v>
      </c>
      <c r="AB2559">
        <v>0</v>
      </c>
      <c r="AC2559">
        <v>0</v>
      </c>
      <c r="AD2559">
        <v>1</v>
      </c>
      <c r="AE2559">
        <v>1</v>
      </c>
      <c r="AF2559">
        <v>2</v>
      </c>
      <c r="AG2559" s="1">
        <f t="shared" si="39"/>
        <v>2.5937499999999947E-2</v>
      </c>
    </row>
    <row r="2560" spans="1:33">
      <c r="A2560">
        <v>76322</v>
      </c>
      <c r="B2560">
        <v>2</v>
      </c>
      <c r="C2560">
        <v>43</v>
      </c>
      <c r="D2560">
        <v>1</v>
      </c>
      <c r="E2560">
        <v>2</v>
      </c>
      <c r="G2560">
        <v>1</v>
      </c>
      <c r="H2560">
        <v>3</v>
      </c>
      <c r="I2560">
        <v>3</v>
      </c>
      <c r="J2560">
        <v>45</v>
      </c>
      <c r="K2560">
        <v>1.1599999999999999</v>
      </c>
      <c r="L2560">
        <v>145</v>
      </c>
      <c r="M2560">
        <v>3.75</v>
      </c>
      <c r="N2560">
        <v>55</v>
      </c>
      <c r="O2560" s="1">
        <v>1.4177777777777778</v>
      </c>
      <c r="P2560" s="2">
        <v>55.215225200875153</v>
      </c>
      <c r="Q2560" s="1">
        <v>1.423325805178115</v>
      </c>
      <c r="R2560">
        <v>1</v>
      </c>
      <c r="S2560">
        <v>1</v>
      </c>
      <c r="T2560">
        <v>2</v>
      </c>
      <c r="U2560">
        <v>5</v>
      </c>
      <c r="V2560">
        <v>4</v>
      </c>
      <c r="W2560">
        <v>2</v>
      </c>
      <c r="X2560">
        <v>3</v>
      </c>
      <c r="Y2560">
        <v>3</v>
      </c>
      <c r="Z2560">
        <v>3</v>
      </c>
      <c r="AA2560">
        <v>0</v>
      </c>
      <c r="AB2560">
        <v>1</v>
      </c>
      <c r="AC2560">
        <v>1</v>
      </c>
      <c r="AD2560">
        <v>1</v>
      </c>
      <c r="AE2560">
        <v>2</v>
      </c>
      <c r="AG2560" s="1">
        <f t="shared" si="39"/>
        <v>0.25777777777777788</v>
      </c>
    </row>
    <row r="2561" spans="1:33">
      <c r="A2561">
        <v>76333</v>
      </c>
      <c r="B2561">
        <v>2</v>
      </c>
      <c r="C2561">
        <v>80</v>
      </c>
      <c r="D2561">
        <v>1</v>
      </c>
      <c r="E2561">
        <v>2</v>
      </c>
      <c r="G2561">
        <v>2</v>
      </c>
      <c r="H2561">
        <v>1</v>
      </c>
      <c r="I2561">
        <v>2</v>
      </c>
      <c r="J2561">
        <v>66</v>
      </c>
      <c r="K2561">
        <v>1.71</v>
      </c>
      <c r="L2561">
        <v>208</v>
      </c>
      <c r="M2561">
        <v>5.38</v>
      </c>
      <c r="N2561">
        <v>76</v>
      </c>
      <c r="O2561" s="1">
        <v>1.9690909090909092</v>
      </c>
      <c r="P2561" s="2">
        <v>72.2089768710876</v>
      </c>
      <c r="Q2561" s="1">
        <v>1.8708689462054515</v>
      </c>
      <c r="R2561">
        <v>1</v>
      </c>
      <c r="S2561">
        <v>2</v>
      </c>
      <c r="U2561">
        <v>3</v>
      </c>
      <c r="V2561">
        <v>2</v>
      </c>
      <c r="W2561">
        <v>2</v>
      </c>
      <c r="X2561">
        <v>3</v>
      </c>
      <c r="Y2561">
        <v>3</v>
      </c>
      <c r="Z2561">
        <v>2</v>
      </c>
      <c r="AA2561">
        <v>1</v>
      </c>
      <c r="AB2561">
        <v>0</v>
      </c>
      <c r="AC2561">
        <v>0</v>
      </c>
      <c r="AD2561">
        <v>1</v>
      </c>
      <c r="AE2561">
        <v>1</v>
      </c>
      <c r="AF2561">
        <v>2</v>
      </c>
      <c r="AG2561" s="1">
        <f t="shared" si="39"/>
        <v>0.25909090909090926</v>
      </c>
    </row>
    <row r="2562" spans="1:33">
      <c r="A2562">
        <v>76342</v>
      </c>
      <c r="B2562">
        <v>2</v>
      </c>
      <c r="C2562">
        <v>43</v>
      </c>
      <c r="D2562">
        <v>1</v>
      </c>
      <c r="E2562">
        <v>2</v>
      </c>
      <c r="G2562">
        <v>1</v>
      </c>
      <c r="H2562">
        <v>4</v>
      </c>
      <c r="I2562">
        <v>6</v>
      </c>
      <c r="J2562">
        <v>57</v>
      </c>
      <c r="K2562">
        <v>1.47</v>
      </c>
      <c r="L2562">
        <v>152</v>
      </c>
      <c r="M2562">
        <v>3.93</v>
      </c>
      <c r="N2562">
        <v>51</v>
      </c>
      <c r="O2562" s="1">
        <v>1.3152631578947369</v>
      </c>
      <c r="P2562" s="2">
        <v>53.764901023206576</v>
      </c>
      <c r="Q2562" s="1">
        <v>1.3865685000721697</v>
      </c>
      <c r="R2562">
        <v>2</v>
      </c>
      <c r="S2562">
        <v>2</v>
      </c>
      <c r="U2562">
        <v>14</v>
      </c>
      <c r="V2562">
        <v>4</v>
      </c>
      <c r="W2562">
        <v>3</v>
      </c>
      <c r="X2562">
        <v>3</v>
      </c>
      <c r="Y2562">
        <v>3</v>
      </c>
      <c r="Z2562">
        <v>3</v>
      </c>
      <c r="AB2562">
        <v>0</v>
      </c>
      <c r="AC2562">
        <v>0</v>
      </c>
      <c r="AD2562">
        <v>1</v>
      </c>
      <c r="AE2562">
        <v>1</v>
      </c>
      <c r="AF2562">
        <v>2</v>
      </c>
      <c r="AG2562" s="1">
        <f t="shared" si="39"/>
        <v>-0.15473684210526306</v>
      </c>
    </row>
    <row r="2563" spans="1:33">
      <c r="A2563">
        <v>76347</v>
      </c>
      <c r="B2563">
        <v>2</v>
      </c>
      <c r="C2563">
        <v>32</v>
      </c>
      <c r="D2563">
        <v>3</v>
      </c>
      <c r="E2563">
        <v>2</v>
      </c>
      <c r="G2563">
        <v>1</v>
      </c>
      <c r="H2563">
        <v>3</v>
      </c>
      <c r="I2563">
        <v>3</v>
      </c>
      <c r="J2563">
        <v>37</v>
      </c>
      <c r="K2563">
        <v>0.96</v>
      </c>
      <c r="L2563">
        <v>168</v>
      </c>
      <c r="M2563">
        <v>4.34</v>
      </c>
      <c r="N2563">
        <v>34</v>
      </c>
      <c r="O2563" s="1">
        <v>0.88216216216216214</v>
      </c>
      <c r="P2563" s="2">
        <v>32.760079950510871</v>
      </c>
      <c r="Q2563" s="1">
        <v>0.84999126358082255</v>
      </c>
      <c r="R2563">
        <v>1</v>
      </c>
      <c r="U2563">
        <v>5</v>
      </c>
      <c r="V2563">
        <v>3</v>
      </c>
      <c r="W2563">
        <v>0</v>
      </c>
      <c r="X2563">
        <v>3</v>
      </c>
      <c r="Y2563">
        <v>2</v>
      </c>
      <c r="Z2563">
        <v>1</v>
      </c>
      <c r="AA2563">
        <v>7</v>
      </c>
      <c r="AB2563">
        <v>0</v>
      </c>
      <c r="AC2563">
        <v>15</v>
      </c>
      <c r="AD2563">
        <v>1</v>
      </c>
      <c r="AE2563">
        <v>2</v>
      </c>
      <c r="AG2563" s="1">
        <f t="shared" ref="AG2563:AG2626" si="40">O:O-K:K</f>
        <v>-7.783783783783782E-2</v>
      </c>
    </row>
    <row r="2564" spans="1:33">
      <c r="A2564">
        <v>76348</v>
      </c>
      <c r="B2564">
        <v>2</v>
      </c>
      <c r="C2564">
        <v>41</v>
      </c>
      <c r="D2564">
        <v>6</v>
      </c>
      <c r="E2564">
        <v>2</v>
      </c>
      <c r="G2564">
        <v>2</v>
      </c>
      <c r="H2564">
        <v>5</v>
      </c>
      <c r="I2564">
        <v>1</v>
      </c>
      <c r="J2564">
        <v>52</v>
      </c>
      <c r="K2564">
        <v>1.34</v>
      </c>
      <c r="L2564">
        <v>195</v>
      </c>
      <c r="M2564">
        <v>5.04</v>
      </c>
      <c r="N2564">
        <v>55</v>
      </c>
      <c r="O2564" s="1">
        <v>1.4173076923076924</v>
      </c>
      <c r="P2564" s="2">
        <v>53.891957232005836</v>
      </c>
      <c r="Q2564" s="1">
        <v>1.3887542825170736</v>
      </c>
      <c r="R2564">
        <v>1</v>
      </c>
      <c r="S2564">
        <v>2</v>
      </c>
      <c r="U2564">
        <v>77</v>
      </c>
      <c r="V2564">
        <v>3</v>
      </c>
      <c r="W2564">
        <v>2</v>
      </c>
      <c r="AA2564">
        <v>0</v>
      </c>
      <c r="AB2564">
        <v>0</v>
      </c>
      <c r="AC2564">
        <v>0</v>
      </c>
      <c r="AD2564">
        <v>1</v>
      </c>
      <c r="AE2564">
        <v>1</v>
      </c>
      <c r="AF2564">
        <v>2</v>
      </c>
      <c r="AG2564" s="1">
        <f t="shared" si="40"/>
        <v>7.7307692307692299E-2</v>
      </c>
    </row>
    <row r="2565" spans="1:33">
      <c r="A2565">
        <v>76351</v>
      </c>
      <c r="B2565">
        <v>2</v>
      </c>
      <c r="C2565">
        <v>43</v>
      </c>
      <c r="D2565">
        <v>2</v>
      </c>
      <c r="E2565">
        <v>2</v>
      </c>
      <c r="G2565">
        <v>1</v>
      </c>
      <c r="H2565">
        <v>1</v>
      </c>
      <c r="I2565">
        <v>1</v>
      </c>
      <c r="J2565">
        <v>32</v>
      </c>
      <c r="K2565">
        <v>0.83</v>
      </c>
      <c r="L2565">
        <v>194</v>
      </c>
      <c r="M2565">
        <v>5.0199999999999996</v>
      </c>
      <c r="N2565">
        <v>29</v>
      </c>
      <c r="O2565" s="1">
        <v>0.75218750000000001</v>
      </c>
      <c r="P2565" s="2">
        <v>29.768917999513093</v>
      </c>
      <c r="Q2565" s="1">
        <v>0.77213131061237084</v>
      </c>
      <c r="R2565">
        <v>1</v>
      </c>
      <c r="S2565">
        <v>1</v>
      </c>
      <c r="T2565">
        <v>2</v>
      </c>
      <c r="U2565">
        <v>2</v>
      </c>
      <c r="V2565">
        <v>4</v>
      </c>
      <c r="W2565">
        <v>3</v>
      </c>
      <c r="X2565">
        <v>3</v>
      </c>
      <c r="Y2565">
        <v>3</v>
      </c>
      <c r="Z2565">
        <v>3</v>
      </c>
      <c r="AA2565">
        <v>3</v>
      </c>
      <c r="AB2565">
        <v>0</v>
      </c>
      <c r="AC2565">
        <v>0</v>
      </c>
      <c r="AD2565">
        <v>1</v>
      </c>
      <c r="AE2565">
        <v>1</v>
      </c>
      <c r="AF2565">
        <v>2</v>
      </c>
      <c r="AG2565" s="1">
        <f t="shared" si="40"/>
        <v>-7.7812499999999951E-2</v>
      </c>
    </row>
    <row r="2566" spans="1:33">
      <c r="A2566">
        <v>76356</v>
      </c>
      <c r="B2566">
        <v>2</v>
      </c>
      <c r="C2566">
        <v>23</v>
      </c>
      <c r="D2566">
        <v>3</v>
      </c>
      <c r="E2566">
        <v>2</v>
      </c>
      <c r="G2566">
        <v>1</v>
      </c>
      <c r="H2566">
        <v>4</v>
      </c>
      <c r="I2566">
        <v>5</v>
      </c>
      <c r="J2566">
        <v>57</v>
      </c>
      <c r="K2566">
        <v>1.47</v>
      </c>
      <c r="L2566">
        <v>222</v>
      </c>
      <c r="M2566">
        <v>5.74</v>
      </c>
      <c r="N2566">
        <v>60</v>
      </c>
      <c r="O2566" s="1">
        <v>1.5473684210526317</v>
      </c>
      <c r="P2566" s="2">
        <v>47.419709232695169</v>
      </c>
      <c r="Q2566" s="1">
        <v>1.222929343369507</v>
      </c>
      <c r="R2566">
        <v>2</v>
      </c>
      <c r="U2566">
        <v>3</v>
      </c>
      <c r="V2566">
        <v>3</v>
      </c>
      <c r="W2566">
        <v>1</v>
      </c>
      <c r="X2566">
        <v>3</v>
      </c>
      <c r="Y2566">
        <v>3</v>
      </c>
      <c r="Z2566">
        <v>1</v>
      </c>
      <c r="AA2566">
        <v>1</v>
      </c>
      <c r="AB2566">
        <v>1</v>
      </c>
      <c r="AC2566">
        <v>4</v>
      </c>
      <c r="AD2566">
        <v>1</v>
      </c>
      <c r="AE2566">
        <v>1</v>
      </c>
      <c r="AF2566">
        <v>2</v>
      </c>
      <c r="AG2566" s="1">
        <f t="shared" si="40"/>
        <v>7.7368421052631753E-2</v>
      </c>
    </row>
    <row r="2567" spans="1:33">
      <c r="A2567">
        <v>76363</v>
      </c>
      <c r="B2567">
        <v>2</v>
      </c>
      <c r="C2567">
        <v>73</v>
      </c>
      <c r="D2567">
        <v>1</v>
      </c>
      <c r="E2567">
        <v>2</v>
      </c>
      <c r="G2567">
        <v>1</v>
      </c>
      <c r="H2567">
        <v>2</v>
      </c>
      <c r="I2567">
        <v>2</v>
      </c>
      <c r="J2567">
        <v>63</v>
      </c>
      <c r="K2567">
        <v>1.63</v>
      </c>
      <c r="L2567">
        <v>201</v>
      </c>
      <c r="M2567">
        <v>5.2</v>
      </c>
      <c r="N2567">
        <v>64</v>
      </c>
      <c r="O2567" s="1">
        <v>1.6558730158730157</v>
      </c>
      <c r="P2567" s="2">
        <v>63.0813858714573</v>
      </c>
      <c r="Q2567" s="1">
        <v>1.6321056979440538</v>
      </c>
      <c r="R2567">
        <v>1</v>
      </c>
      <c r="S2567">
        <v>2</v>
      </c>
      <c r="V2567">
        <v>2</v>
      </c>
      <c r="W2567">
        <v>0</v>
      </c>
      <c r="X2567">
        <v>2</v>
      </c>
      <c r="Y2567">
        <v>2</v>
      </c>
      <c r="Z2567">
        <v>1</v>
      </c>
      <c r="AA2567">
        <v>0</v>
      </c>
      <c r="AB2567">
        <v>0</v>
      </c>
      <c r="AC2567">
        <v>1</v>
      </c>
      <c r="AD2567">
        <v>1</v>
      </c>
      <c r="AE2567">
        <v>1</v>
      </c>
      <c r="AF2567">
        <v>2</v>
      </c>
      <c r="AG2567" s="1">
        <f t="shared" si="40"/>
        <v>2.5873015873015826E-2</v>
      </c>
    </row>
    <row r="2568" spans="1:33">
      <c r="A2568">
        <v>76366</v>
      </c>
      <c r="B2568">
        <v>2</v>
      </c>
      <c r="C2568">
        <v>37</v>
      </c>
      <c r="D2568">
        <v>7</v>
      </c>
      <c r="E2568">
        <v>2</v>
      </c>
      <c r="G2568">
        <v>1</v>
      </c>
      <c r="H2568">
        <v>4</v>
      </c>
      <c r="I2568">
        <v>5</v>
      </c>
      <c r="J2568">
        <v>49</v>
      </c>
      <c r="K2568">
        <v>1.27</v>
      </c>
      <c r="L2568">
        <v>136</v>
      </c>
      <c r="M2568">
        <v>3.52</v>
      </c>
      <c r="N2568">
        <v>52</v>
      </c>
      <c r="O2568" s="1">
        <v>1.3477551020408165</v>
      </c>
      <c r="P2568" s="2">
        <v>48.123405449932605</v>
      </c>
      <c r="Q2568" s="1">
        <v>1.2472801004370289</v>
      </c>
      <c r="R2568">
        <v>1</v>
      </c>
      <c r="U2568">
        <v>6</v>
      </c>
      <c r="V2568">
        <v>5</v>
      </c>
      <c r="W2568">
        <v>1</v>
      </c>
      <c r="X2568">
        <v>3</v>
      </c>
      <c r="Y2568">
        <v>3</v>
      </c>
      <c r="Z2568">
        <v>3</v>
      </c>
      <c r="AA2568">
        <v>0</v>
      </c>
      <c r="AB2568">
        <v>0</v>
      </c>
      <c r="AC2568">
        <v>0</v>
      </c>
      <c r="AD2568">
        <v>1</v>
      </c>
      <c r="AE2568">
        <v>2</v>
      </c>
      <c r="AG2568" s="1">
        <f t="shared" si="40"/>
        <v>7.7755102040816482E-2</v>
      </c>
    </row>
    <row r="2569" spans="1:33">
      <c r="A2569">
        <v>76372</v>
      </c>
      <c r="B2569">
        <v>2</v>
      </c>
      <c r="C2569">
        <v>42</v>
      </c>
      <c r="D2569">
        <v>3</v>
      </c>
      <c r="E2569">
        <v>2</v>
      </c>
      <c r="G2569">
        <v>1</v>
      </c>
      <c r="H2569">
        <v>3</v>
      </c>
      <c r="I2569">
        <v>5</v>
      </c>
      <c r="J2569">
        <v>32</v>
      </c>
      <c r="K2569">
        <v>0.83</v>
      </c>
      <c r="L2569">
        <v>173</v>
      </c>
      <c r="M2569">
        <v>4.47</v>
      </c>
      <c r="N2569">
        <v>33</v>
      </c>
      <c r="O2569" s="1">
        <v>0.85593749999999991</v>
      </c>
      <c r="P2569" s="2">
        <v>30.214945282995519</v>
      </c>
      <c r="Q2569" s="1">
        <v>0.78370014327769622</v>
      </c>
      <c r="R2569">
        <v>2</v>
      </c>
      <c r="S2569">
        <v>2</v>
      </c>
      <c r="U2569">
        <v>9</v>
      </c>
      <c r="V2569">
        <v>4</v>
      </c>
      <c r="W2569">
        <v>1</v>
      </c>
      <c r="AA2569">
        <v>1</v>
      </c>
      <c r="AB2569">
        <v>2</v>
      </c>
      <c r="AC2569">
        <v>0</v>
      </c>
      <c r="AD2569">
        <v>1</v>
      </c>
      <c r="AE2569">
        <v>1</v>
      </c>
      <c r="AF2569">
        <v>2</v>
      </c>
      <c r="AG2569" s="1">
        <f t="shared" si="40"/>
        <v>2.5937499999999947E-2</v>
      </c>
    </row>
    <row r="2570" spans="1:33">
      <c r="A2570">
        <v>76375</v>
      </c>
      <c r="B2570">
        <v>2</v>
      </c>
      <c r="C2570">
        <v>30</v>
      </c>
      <c r="D2570">
        <v>3</v>
      </c>
      <c r="E2570">
        <v>2</v>
      </c>
      <c r="G2570">
        <v>1</v>
      </c>
      <c r="H2570">
        <v>4</v>
      </c>
      <c r="I2570">
        <v>5</v>
      </c>
      <c r="J2570">
        <v>48</v>
      </c>
      <c r="K2570">
        <v>1.24</v>
      </c>
      <c r="L2570">
        <v>200</v>
      </c>
      <c r="M2570">
        <v>5.17</v>
      </c>
      <c r="N2570">
        <v>49</v>
      </c>
      <c r="O2570" s="1">
        <v>1.2658333333333334</v>
      </c>
      <c r="P2570" s="2">
        <v>52.698785527105215</v>
      </c>
      <c r="Q2570" s="1">
        <v>1.3613852927835515</v>
      </c>
      <c r="R2570">
        <v>2</v>
      </c>
      <c r="U2570">
        <v>5</v>
      </c>
      <c r="V2570">
        <v>4</v>
      </c>
      <c r="W2570">
        <v>2</v>
      </c>
      <c r="X2570">
        <v>2</v>
      </c>
      <c r="Y2570">
        <v>2</v>
      </c>
      <c r="Z2570">
        <v>2</v>
      </c>
      <c r="AA2570">
        <v>3</v>
      </c>
      <c r="AB2570">
        <v>1</v>
      </c>
      <c r="AC2570">
        <v>5</v>
      </c>
      <c r="AD2570">
        <v>1</v>
      </c>
      <c r="AE2570">
        <v>2</v>
      </c>
      <c r="AG2570" s="1">
        <f t="shared" si="40"/>
        <v>2.5833333333333375E-2</v>
      </c>
    </row>
    <row r="2571" spans="1:33">
      <c r="A2571">
        <v>76376</v>
      </c>
      <c r="B2571">
        <v>2</v>
      </c>
      <c r="C2571">
        <v>56</v>
      </c>
      <c r="D2571">
        <v>7</v>
      </c>
      <c r="E2571">
        <v>2</v>
      </c>
      <c r="G2571">
        <v>1</v>
      </c>
      <c r="H2571">
        <v>4</v>
      </c>
      <c r="I2571">
        <v>3</v>
      </c>
      <c r="J2571">
        <v>65</v>
      </c>
      <c r="K2571">
        <v>1.68</v>
      </c>
      <c r="L2571">
        <v>172</v>
      </c>
      <c r="M2571">
        <v>4.45</v>
      </c>
      <c r="N2571">
        <v>62</v>
      </c>
      <c r="O2571" s="1">
        <v>1.6024615384615384</v>
      </c>
      <c r="P2571" s="2">
        <v>73.989722320513067</v>
      </c>
      <c r="Q2571" s="1">
        <v>1.9123497461301837</v>
      </c>
      <c r="R2571">
        <v>2</v>
      </c>
      <c r="S2571">
        <v>2</v>
      </c>
      <c r="U2571">
        <v>6</v>
      </c>
      <c r="V2571">
        <v>3</v>
      </c>
      <c r="W2571">
        <v>1</v>
      </c>
      <c r="X2571">
        <v>3</v>
      </c>
      <c r="Y2571">
        <v>3</v>
      </c>
      <c r="Z2571">
        <v>3</v>
      </c>
      <c r="AA2571">
        <v>1</v>
      </c>
      <c r="AB2571">
        <v>1</v>
      </c>
      <c r="AC2571">
        <v>0</v>
      </c>
      <c r="AD2571">
        <v>1</v>
      </c>
      <c r="AE2571">
        <v>1</v>
      </c>
      <c r="AF2571">
        <v>2</v>
      </c>
      <c r="AG2571" s="1">
        <f t="shared" si="40"/>
        <v>-7.7538461538461556E-2</v>
      </c>
    </row>
    <row r="2572" spans="1:33">
      <c r="A2572">
        <v>76381</v>
      </c>
      <c r="B2572">
        <v>2</v>
      </c>
      <c r="C2572">
        <v>21</v>
      </c>
      <c r="D2572">
        <v>2</v>
      </c>
      <c r="E2572">
        <v>2</v>
      </c>
      <c r="G2572">
        <v>1</v>
      </c>
      <c r="H2572">
        <v>3</v>
      </c>
      <c r="I2572">
        <v>5</v>
      </c>
      <c r="J2572">
        <v>37</v>
      </c>
      <c r="K2572">
        <v>0.96</v>
      </c>
      <c r="L2572">
        <v>213</v>
      </c>
      <c r="M2572">
        <v>5.51</v>
      </c>
      <c r="N2572">
        <v>41</v>
      </c>
      <c r="O2572" s="1">
        <v>1.0637837837837838</v>
      </c>
      <c r="P2572" s="2">
        <v>37.018191131784349</v>
      </c>
      <c r="Q2572" s="1">
        <v>0.96047198612197238</v>
      </c>
      <c r="R2572">
        <v>2</v>
      </c>
      <c r="U2572">
        <v>3</v>
      </c>
      <c r="V2572">
        <v>1</v>
      </c>
      <c r="W2572">
        <v>3</v>
      </c>
      <c r="X2572">
        <v>3</v>
      </c>
      <c r="Y2572">
        <v>3</v>
      </c>
      <c r="Z2572">
        <v>3</v>
      </c>
      <c r="AA2572">
        <v>3</v>
      </c>
      <c r="AB2572">
        <v>0</v>
      </c>
      <c r="AC2572">
        <v>0</v>
      </c>
      <c r="AD2572">
        <v>1</v>
      </c>
      <c r="AE2572">
        <v>1</v>
      </c>
      <c r="AF2572">
        <v>2</v>
      </c>
      <c r="AG2572" s="1">
        <f t="shared" si="40"/>
        <v>0.10378378378378383</v>
      </c>
    </row>
    <row r="2573" spans="1:33">
      <c r="A2573">
        <v>76384</v>
      </c>
      <c r="B2573">
        <v>2</v>
      </c>
      <c r="C2573">
        <v>50</v>
      </c>
      <c r="D2573">
        <v>1</v>
      </c>
      <c r="E2573">
        <v>2</v>
      </c>
      <c r="G2573">
        <v>2</v>
      </c>
      <c r="H2573">
        <v>2</v>
      </c>
      <c r="I2573">
        <v>4</v>
      </c>
      <c r="J2573">
        <v>57</v>
      </c>
      <c r="K2573">
        <v>1.47</v>
      </c>
      <c r="L2573">
        <v>232</v>
      </c>
      <c r="M2573">
        <v>6</v>
      </c>
      <c r="N2573">
        <v>62</v>
      </c>
      <c r="O2573" s="1">
        <v>1.5989473684210527</v>
      </c>
      <c r="P2573" s="2">
        <v>46.554787268647267</v>
      </c>
      <c r="Q2573" s="1">
        <v>1.2006234611387978</v>
      </c>
      <c r="R2573">
        <v>1</v>
      </c>
      <c r="S2573">
        <v>2</v>
      </c>
      <c r="U2573">
        <v>5</v>
      </c>
      <c r="V2573">
        <v>3</v>
      </c>
      <c r="W2573">
        <v>3</v>
      </c>
      <c r="X2573">
        <v>3</v>
      </c>
      <c r="Y2573">
        <v>3</v>
      </c>
      <c r="Z2573">
        <v>3</v>
      </c>
      <c r="AA2573">
        <v>1</v>
      </c>
      <c r="AB2573">
        <v>2</v>
      </c>
      <c r="AC2573">
        <v>0</v>
      </c>
      <c r="AD2573">
        <v>1</v>
      </c>
      <c r="AE2573">
        <v>2</v>
      </c>
      <c r="AG2573" s="1">
        <f t="shared" si="40"/>
        <v>0.1289473684210527</v>
      </c>
    </row>
    <row r="2574" spans="1:33">
      <c r="A2574">
        <v>76387</v>
      </c>
      <c r="B2574">
        <v>2</v>
      </c>
      <c r="C2574">
        <v>25</v>
      </c>
      <c r="D2574">
        <v>2</v>
      </c>
      <c r="E2574">
        <v>2</v>
      </c>
      <c r="G2574">
        <v>2</v>
      </c>
      <c r="H2574">
        <v>5</v>
      </c>
      <c r="I2574">
        <v>5</v>
      </c>
      <c r="J2574">
        <v>69</v>
      </c>
      <c r="K2574">
        <v>1.78</v>
      </c>
      <c r="L2574">
        <v>195</v>
      </c>
      <c r="M2574">
        <v>5.04</v>
      </c>
      <c r="N2574">
        <v>65</v>
      </c>
      <c r="O2574" s="1">
        <v>1.6768115942028985</v>
      </c>
      <c r="P2574" s="2">
        <v>71.373246686243348</v>
      </c>
      <c r="Q2574" s="1">
        <v>1.8412228855291761</v>
      </c>
      <c r="R2574">
        <v>2</v>
      </c>
      <c r="U2574">
        <v>14</v>
      </c>
      <c r="V2574">
        <v>3</v>
      </c>
      <c r="W2574">
        <v>2</v>
      </c>
      <c r="X2574">
        <v>3</v>
      </c>
      <c r="Y2574">
        <v>2</v>
      </c>
      <c r="Z2574">
        <v>2</v>
      </c>
      <c r="AA2574">
        <v>0</v>
      </c>
      <c r="AB2574">
        <v>0</v>
      </c>
      <c r="AC2574">
        <v>1</v>
      </c>
      <c r="AD2574">
        <v>1</v>
      </c>
      <c r="AE2574">
        <v>1</v>
      </c>
      <c r="AF2574">
        <v>2</v>
      </c>
      <c r="AG2574" s="1">
        <f t="shared" si="40"/>
        <v>-0.10318840579710153</v>
      </c>
    </row>
    <row r="2575" spans="1:33">
      <c r="A2575">
        <v>76388</v>
      </c>
      <c r="B2575">
        <v>2</v>
      </c>
      <c r="C2575">
        <v>43</v>
      </c>
      <c r="D2575">
        <v>3</v>
      </c>
      <c r="E2575">
        <v>2</v>
      </c>
      <c r="G2575">
        <v>1</v>
      </c>
      <c r="H2575">
        <v>4</v>
      </c>
      <c r="I2575">
        <v>4</v>
      </c>
      <c r="J2575">
        <v>68</v>
      </c>
      <c r="K2575">
        <v>1.76</v>
      </c>
      <c r="L2575">
        <v>175</v>
      </c>
      <c r="M2575">
        <v>4.53</v>
      </c>
      <c r="N2575">
        <v>72</v>
      </c>
      <c r="O2575" s="1">
        <v>1.8635294117647059</v>
      </c>
      <c r="P2575" s="2">
        <v>73.983548237902241</v>
      </c>
      <c r="Q2575" s="1">
        <v>1.9148683073339403</v>
      </c>
      <c r="R2575">
        <v>1</v>
      </c>
      <c r="S2575">
        <v>1</v>
      </c>
      <c r="T2575">
        <v>2</v>
      </c>
      <c r="U2575">
        <v>6</v>
      </c>
      <c r="V2575">
        <v>3</v>
      </c>
      <c r="W2575">
        <v>2</v>
      </c>
      <c r="AA2575">
        <v>4</v>
      </c>
      <c r="AB2575">
        <v>1</v>
      </c>
      <c r="AC2575">
        <v>15</v>
      </c>
      <c r="AD2575">
        <v>1</v>
      </c>
      <c r="AE2575">
        <v>1</v>
      </c>
      <c r="AF2575">
        <v>2</v>
      </c>
      <c r="AG2575" s="1">
        <f t="shared" si="40"/>
        <v>0.10352941176470587</v>
      </c>
    </row>
    <row r="2576" spans="1:33">
      <c r="A2576">
        <v>76391</v>
      </c>
      <c r="B2576">
        <v>2</v>
      </c>
      <c r="C2576">
        <v>80</v>
      </c>
      <c r="D2576">
        <v>3</v>
      </c>
      <c r="E2576">
        <v>2</v>
      </c>
      <c r="G2576">
        <v>1</v>
      </c>
      <c r="H2576">
        <v>2</v>
      </c>
      <c r="I2576">
        <v>2</v>
      </c>
      <c r="J2576">
        <v>91</v>
      </c>
      <c r="K2576">
        <v>2.35</v>
      </c>
      <c r="L2576">
        <v>174</v>
      </c>
      <c r="M2576">
        <v>4.5</v>
      </c>
      <c r="N2576">
        <v>93</v>
      </c>
      <c r="O2576" s="1">
        <v>2.4016483516483516</v>
      </c>
      <c r="P2576" s="2">
        <v>91.354132238204585</v>
      </c>
      <c r="Q2576" s="1">
        <v>2.3591451731844044</v>
      </c>
      <c r="R2576">
        <v>1</v>
      </c>
      <c r="S2576">
        <v>2</v>
      </c>
      <c r="U2576">
        <v>3</v>
      </c>
      <c r="V2576">
        <v>3</v>
      </c>
      <c r="W2576">
        <v>4</v>
      </c>
      <c r="X2576">
        <v>3</v>
      </c>
      <c r="Y2576">
        <v>3</v>
      </c>
      <c r="Z2576">
        <v>3</v>
      </c>
      <c r="AA2576">
        <v>0</v>
      </c>
      <c r="AB2576">
        <v>0</v>
      </c>
      <c r="AC2576">
        <v>2</v>
      </c>
      <c r="AD2576">
        <v>2</v>
      </c>
      <c r="AE2576">
        <v>1</v>
      </c>
      <c r="AF2576">
        <v>2</v>
      </c>
      <c r="AG2576" s="1">
        <f t="shared" si="40"/>
        <v>5.1648351648351465E-2</v>
      </c>
    </row>
    <row r="2577" spans="1:33">
      <c r="A2577">
        <v>76402</v>
      </c>
      <c r="B2577">
        <v>2</v>
      </c>
      <c r="C2577">
        <v>80</v>
      </c>
      <c r="D2577">
        <v>4</v>
      </c>
      <c r="E2577">
        <v>2</v>
      </c>
      <c r="G2577">
        <v>2</v>
      </c>
      <c r="H2577">
        <v>4</v>
      </c>
      <c r="I2577">
        <v>1</v>
      </c>
      <c r="J2577">
        <v>49</v>
      </c>
      <c r="K2577">
        <v>1.27</v>
      </c>
      <c r="L2577">
        <v>201</v>
      </c>
      <c r="M2577">
        <v>5.2</v>
      </c>
      <c r="N2577">
        <v>55</v>
      </c>
      <c r="O2577" s="1">
        <v>1.4255102040816325</v>
      </c>
      <c r="P2577" s="2">
        <v>50.714094549020928</v>
      </c>
      <c r="Q2577" s="1">
        <v>1.3144265321889097</v>
      </c>
      <c r="R2577">
        <v>1</v>
      </c>
      <c r="S2577">
        <v>2</v>
      </c>
      <c r="U2577">
        <v>2</v>
      </c>
      <c r="V2577">
        <v>3</v>
      </c>
      <c r="W2577">
        <v>2</v>
      </c>
      <c r="X2577">
        <v>2</v>
      </c>
      <c r="Y2577">
        <v>2</v>
      </c>
      <c r="Z2577">
        <v>2</v>
      </c>
      <c r="AA2577">
        <v>0</v>
      </c>
      <c r="AB2577">
        <v>0</v>
      </c>
      <c r="AC2577">
        <v>0</v>
      </c>
      <c r="AD2577">
        <v>2</v>
      </c>
      <c r="AE2577">
        <v>1</v>
      </c>
      <c r="AF2577">
        <v>2</v>
      </c>
      <c r="AG2577" s="1">
        <f t="shared" si="40"/>
        <v>0.15551020408163252</v>
      </c>
    </row>
    <row r="2578" spans="1:33">
      <c r="A2578">
        <v>76403</v>
      </c>
      <c r="B2578">
        <v>2</v>
      </c>
      <c r="C2578">
        <v>59</v>
      </c>
      <c r="D2578">
        <v>3</v>
      </c>
      <c r="E2578">
        <v>2</v>
      </c>
      <c r="G2578">
        <v>1</v>
      </c>
      <c r="H2578">
        <v>5</v>
      </c>
      <c r="I2578">
        <v>3</v>
      </c>
      <c r="J2578">
        <v>74</v>
      </c>
      <c r="K2578">
        <v>1.91</v>
      </c>
      <c r="L2578">
        <v>309</v>
      </c>
      <c r="M2578">
        <v>7.99</v>
      </c>
      <c r="N2578">
        <v>76</v>
      </c>
      <c r="O2578" s="1">
        <v>1.9616216216216216</v>
      </c>
      <c r="P2578" s="2">
        <v>74.621351855942109</v>
      </c>
      <c r="Q2578" s="1">
        <v>1.9260375952006679</v>
      </c>
      <c r="R2578">
        <v>1</v>
      </c>
      <c r="S2578">
        <v>2</v>
      </c>
      <c r="U2578">
        <v>1</v>
      </c>
      <c r="V2578">
        <v>1</v>
      </c>
      <c r="W2578">
        <v>1</v>
      </c>
      <c r="X2578">
        <v>3</v>
      </c>
      <c r="Y2578">
        <v>3</v>
      </c>
      <c r="Z2578">
        <v>1</v>
      </c>
      <c r="AA2578">
        <v>1</v>
      </c>
      <c r="AB2578">
        <v>1</v>
      </c>
      <c r="AC2578">
        <v>2</v>
      </c>
      <c r="AD2578">
        <v>1</v>
      </c>
      <c r="AE2578">
        <v>1</v>
      </c>
      <c r="AF2578">
        <v>2</v>
      </c>
      <c r="AG2578" s="1">
        <f t="shared" si="40"/>
        <v>5.1621621621621649E-2</v>
      </c>
    </row>
    <row r="2579" spans="1:33">
      <c r="A2579">
        <v>76404</v>
      </c>
      <c r="B2579">
        <v>2</v>
      </c>
      <c r="C2579">
        <v>68</v>
      </c>
      <c r="D2579">
        <v>1</v>
      </c>
      <c r="E2579">
        <v>2</v>
      </c>
      <c r="G2579">
        <v>1</v>
      </c>
      <c r="H2579">
        <v>4</v>
      </c>
      <c r="I2579">
        <v>3</v>
      </c>
      <c r="J2579">
        <v>79</v>
      </c>
      <c r="K2579">
        <v>2.04</v>
      </c>
      <c r="L2579">
        <v>194</v>
      </c>
      <c r="M2579">
        <v>5.0199999999999996</v>
      </c>
      <c r="N2579">
        <v>77</v>
      </c>
      <c r="O2579" s="1">
        <v>1.9883544303797469</v>
      </c>
      <c r="P2579" s="2">
        <v>90.844925903998131</v>
      </c>
      <c r="Q2579" s="1">
        <v>2.3458689727108379</v>
      </c>
      <c r="R2579">
        <v>1</v>
      </c>
      <c r="S2579">
        <v>2</v>
      </c>
      <c r="V2579">
        <v>2</v>
      </c>
      <c r="W2579">
        <v>2</v>
      </c>
      <c r="X2579">
        <v>3</v>
      </c>
      <c r="Y2579">
        <v>3</v>
      </c>
      <c r="Z2579">
        <v>2</v>
      </c>
      <c r="AA2579">
        <v>2</v>
      </c>
      <c r="AB2579">
        <v>0</v>
      </c>
      <c r="AC2579">
        <v>1</v>
      </c>
      <c r="AD2579">
        <v>1</v>
      </c>
      <c r="AE2579">
        <v>1</v>
      </c>
      <c r="AF2579">
        <v>2</v>
      </c>
      <c r="AG2579" s="1">
        <f t="shared" si="40"/>
        <v>-5.1645569620253129E-2</v>
      </c>
    </row>
    <row r="2580" spans="1:33">
      <c r="A2580">
        <v>76405</v>
      </c>
      <c r="B2580">
        <v>2</v>
      </c>
      <c r="C2580">
        <v>50</v>
      </c>
      <c r="D2580">
        <v>3</v>
      </c>
      <c r="E2580">
        <v>2</v>
      </c>
      <c r="G2580">
        <v>1</v>
      </c>
      <c r="H2580">
        <v>5</v>
      </c>
      <c r="I2580">
        <v>5</v>
      </c>
      <c r="J2580">
        <v>48</v>
      </c>
      <c r="K2580">
        <v>1.24</v>
      </c>
      <c r="L2580">
        <v>223</v>
      </c>
      <c r="M2580">
        <v>5.77</v>
      </c>
      <c r="N2580">
        <v>50</v>
      </c>
      <c r="O2580" s="1">
        <v>1.2916666666666667</v>
      </c>
      <c r="P2580" s="2">
        <v>47.092198632111213</v>
      </c>
      <c r="Q2580" s="1">
        <v>1.216548464662873</v>
      </c>
      <c r="R2580">
        <v>2</v>
      </c>
      <c r="S2580">
        <v>2</v>
      </c>
      <c r="U2580">
        <v>14</v>
      </c>
      <c r="V2580">
        <v>3</v>
      </c>
      <c r="W2580">
        <v>2</v>
      </c>
      <c r="X2580">
        <v>3</v>
      </c>
      <c r="Y2580">
        <v>3</v>
      </c>
      <c r="Z2580">
        <v>3</v>
      </c>
      <c r="AA2580">
        <v>1</v>
      </c>
      <c r="AB2580">
        <v>17</v>
      </c>
      <c r="AC2580">
        <v>1</v>
      </c>
      <c r="AD2580">
        <v>1</v>
      </c>
      <c r="AE2580">
        <v>1</v>
      </c>
      <c r="AF2580">
        <v>2</v>
      </c>
      <c r="AG2580" s="1">
        <f t="shared" si="40"/>
        <v>5.166666666666675E-2</v>
      </c>
    </row>
    <row r="2581" spans="1:33">
      <c r="A2581">
        <v>76411</v>
      </c>
      <c r="B2581">
        <v>2</v>
      </c>
      <c r="C2581">
        <v>63</v>
      </c>
      <c r="D2581">
        <v>2</v>
      </c>
      <c r="E2581">
        <v>2</v>
      </c>
      <c r="G2581">
        <v>2</v>
      </c>
      <c r="H2581">
        <v>2</v>
      </c>
      <c r="I2581">
        <v>1</v>
      </c>
      <c r="J2581">
        <v>45</v>
      </c>
      <c r="K2581">
        <v>1.1599999999999999</v>
      </c>
      <c r="L2581">
        <v>258</v>
      </c>
      <c r="M2581">
        <v>6.67</v>
      </c>
      <c r="N2581">
        <v>45</v>
      </c>
      <c r="O2581" s="1">
        <v>1.1599999999999999</v>
      </c>
      <c r="P2581" s="2">
        <v>48.35349074425708</v>
      </c>
      <c r="Q2581" s="1">
        <v>1.2464455391852935</v>
      </c>
      <c r="R2581">
        <v>1</v>
      </c>
      <c r="S2581">
        <v>2</v>
      </c>
      <c r="U2581">
        <v>4</v>
      </c>
      <c r="V2581">
        <v>4</v>
      </c>
      <c r="W2581">
        <v>3</v>
      </c>
      <c r="X2581">
        <v>3</v>
      </c>
      <c r="Y2581">
        <v>3</v>
      </c>
      <c r="Z2581">
        <v>3</v>
      </c>
      <c r="AA2581">
        <v>1</v>
      </c>
      <c r="AB2581">
        <v>2</v>
      </c>
      <c r="AC2581">
        <v>0</v>
      </c>
      <c r="AD2581">
        <v>1</v>
      </c>
      <c r="AE2581">
        <v>2</v>
      </c>
      <c r="AG2581" s="1">
        <f t="shared" si="40"/>
        <v>0</v>
      </c>
    </row>
    <row r="2582" spans="1:33">
      <c r="A2582">
        <v>76412</v>
      </c>
      <c r="B2582">
        <v>2</v>
      </c>
      <c r="C2582">
        <v>31</v>
      </c>
      <c r="D2582">
        <v>4</v>
      </c>
      <c r="E2582">
        <v>2</v>
      </c>
      <c r="G2582">
        <v>1</v>
      </c>
      <c r="H2582">
        <v>9</v>
      </c>
      <c r="I2582">
        <v>5</v>
      </c>
      <c r="J2582">
        <v>78</v>
      </c>
      <c r="K2582">
        <v>2.02</v>
      </c>
      <c r="L2582">
        <v>144</v>
      </c>
      <c r="M2582">
        <v>3.72</v>
      </c>
      <c r="N2582">
        <v>77</v>
      </c>
      <c r="O2582" s="1">
        <v>1.994102564102564</v>
      </c>
      <c r="P2582" s="2">
        <v>87.256062763098328</v>
      </c>
      <c r="Q2582" s="1">
        <v>2.2597082920699827</v>
      </c>
      <c r="R2582">
        <v>1</v>
      </c>
      <c r="U2582">
        <v>14</v>
      </c>
      <c r="V2582">
        <v>3</v>
      </c>
      <c r="W2582">
        <v>2</v>
      </c>
      <c r="AA2582">
        <v>1</v>
      </c>
      <c r="AB2582">
        <v>0</v>
      </c>
      <c r="AC2582">
        <v>4</v>
      </c>
      <c r="AD2582">
        <v>1</v>
      </c>
      <c r="AE2582">
        <v>1</v>
      </c>
      <c r="AF2582">
        <v>2</v>
      </c>
      <c r="AG2582" s="1">
        <f t="shared" si="40"/>
        <v>-2.5897435897435983E-2</v>
      </c>
    </row>
    <row r="2583" spans="1:33">
      <c r="A2583">
        <v>76423</v>
      </c>
      <c r="B2583">
        <v>2</v>
      </c>
      <c r="C2583">
        <v>74</v>
      </c>
      <c r="D2583">
        <v>3</v>
      </c>
      <c r="E2583">
        <v>2</v>
      </c>
      <c r="G2583">
        <v>1</v>
      </c>
      <c r="H2583">
        <v>4</v>
      </c>
      <c r="I2583">
        <v>3</v>
      </c>
      <c r="J2583">
        <v>35</v>
      </c>
      <c r="K2583">
        <v>0.91</v>
      </c>
      <c r="L2583">
        <v>213</v>
      </c>
      <c r="M2583">
        <v>5.51</v>
      </c>
      <c r="N2583">
        <v>32</v>
      </c>
      <c r="O2583" s="1">
        <v>0.83200000000000007</v>
      </c>
      <c r="P2583" s="2">
        <v>32.313916059481414</v>
      </c>
      <c r="Q2583" s="1">
        <v>0.84016181754651675</v>
      </c>
      <c r="R2583">
        <v>2</v>
      </c>
      <c r="S2583">
        <v>2</v>
      </c>
      <c r="U2583">
        <v>9</v>
      </c>
      <c r="V2583">
        <v>3</v>
      </c>
      <c r="W2583">
        <v>2</v>
      </c>
      <c r="X2583">
        <v>3</v>
      </c>
      <c r="Y2583">
        <v>0</v>
      </c>
      <c r="Z2583">
        <v>3</v>
      </c>
      <c r="AA2583">
        <v>0</v>
      </c>
      <c r="AC2583">
        <v>0</v>
      </c>
      <c r="AD2583">
        <v>1</v>
      </c>
      <c r="AE2583">
        <v>1</v>
      </c>
      <c r="AF2583">
        <v>2</v>
      </c>
      <c r="AG2583" s="1">
        <f t="shared" si="40"/>
        <v>-7.7999999999999958E-2</v>
      </c>
    </row>
    <row r="2584" spans="1:33">
      <c r="A2584">
        <v>76435</v>
      </c>
      <c r="B2584">
        <v>2</v>
      </c>
      <c r="C2584">
        <v>69</v>
      </c>
      <c r="D2584">
        <v>4</v>
      </c>
      <c r="E2584">
        <v>2</v>
      </c>
      <c r="G2584">
        <v>1</v>
      </c>
      <c r="H2584">
        <v>5</v>
      </c>
      <c r="I2584">
        <v>1</v>
      </c>
      <c r="J2584">
        <v>54</v>
      </c>
      <c r="K2584">
        <v>1.4</v>
      </c>
      <c r="L2584">
        <v>199</v>
      </c>
      <c r="M2584">
        <v>5.15</v>
      </c>
      <c r="N2584">
        <v>63</v>
      </c>
      <c r="O2584" s="1">
        <v>1.6333333333333331</v>
      </c>
      <c r="P2584" s="2">
        <v>58.033954542504055</v>
      </c>
      <c r="Q2584" s="1">
        <v>1.5045840066575125</v>
      </c>
      <c r="R2584">
        <v>2</v>
      </c>
      <c r="S2584">
        <v>2</v>
      </c>
      <c r="U2584">
        <v>14</v>
      </c>
      <c r="V2584">
        <v>2</v>
      </c>
      <c r="W2584">
        <v>0</v>
      </c>
      <c r="AA2584">
        <v>0</v>
      </c>
      <c r="AB2584">
        <v>0</v>
      </c>
      <c r="AC2584">
        <v>0</v>
      </c>
      <c r="AD2584">
        <v>1</v>
      </c>
      <c r="AE2584">
        <v>1</v>
      </c>
      <c r="AF2584">
        <v>2</v>
      </c>
      <c r="AG2584" s="1">
        <f t="shared" si="40"/>
        <v>0.23333333333333317</v>
      </c>
    </row>
    <row r="2585" spans="1:33">
      <c r="A2585">
        <v>76440</v>
      </c>
      <c r="B2585">
        <v>2</v>
      </c>
      <c r="C2585">
        <v>49</v>
      </c>
      <c r="D2585">
        <v>3</v>
      </c>
      <c r="E2585">
        <v>2</v>
      </c>
      <c r="G2585">
        <v>1</v>
      </c>
      <c r="H2585">
        <v>2</v>
      </c>
      <c r="I2585">
        <v>1</v>
      </c>
      <c r="J2585">
        <v>52</v>
      </c>
      <c r="K2585">
        <v>1.34</v>
      </c>
      <c r="L2585">
        <v>207</v>
      </c>
      <c r="M2585">
        <v>5.35</v>
      </c>
      <c r="N2585">
        <v>48</v>
      </c>
      <c r="O2585" s="1">
        <v>1.236923076923077</v>
      </c>
      <c r="P2585" s="2">
        <v>40.758312387520292</v>
      </c>
      <c r="Q2585" s="1">
        <v>1.0503103576784076</v>
      </c>
      <c r="R2585">
        <v>2</v>
      </c>
      <c r="S2585">
        <v>1</v>
      </c>
      <c r="T2585">
        <v>2</v>
      </c>
      <c r="U2585">
        <v>14</v>
      </c>
      <c r="V2585">
        <v>4</v>
      </c>
      <c r="W2585">
        <v>1</v>
      </c>
      <c r="AA2585">
        <v>0</v>
      </c>
      <c r="AB2585">
        <v>2</v>
      </c>
      <c r="AC2585">
        <v>1</v>
      </c>
      <c r="AD2585">
        <v>1</v>
      </c>
      <c r="AE2585">
        <v>1</v>
      </c>
      <c r="AF2585">
        <v>2</v>
      </c>
      <c r="AG2585" s="1">
        <f t="shared" si="40"/>
        <v>-0.10307692307692307</v>
      </c>
    </row>
    <row r="2586" spans="1:33">
      <c r="A2586">
        <v>76442</v>
      </c>
      <c r="B2586">
        <v>2</v>
      </c>
      <c r="C2586">
        <v>78</v>
      </c>
      <c r="D2586">
        <v>3</v>
      </c>
      <c r="E2586">
        <v>2</v>
      </c>
      <c r="G2586">
        <v>1</v>
      </c>
      <c r="H2586">
        <v>4</v>
      </c>
      <c r="I2586">
        <v>1</v>
      </c>
      <c r="J2586">
        <v>60</v>
      </c>
      <c r="K2586">
        <v>1.55</v>
      </c>
      <c r="L2586">
        <v>203</v>
      </c>
      <c r="M2586">
        <v>5.25</v>
      </c>
      <c r="N2586">
        <v>70</v>
      </c>
      <c r="O2586" s="1">
        <v>1.8083333333333333</v>
      </c>
      <c r="P2586" s="2">
        <v>55.986533692941627</v>
      </c>
      <c r="Q2586" s="1">
        <v>1.4463187870676586</v>
      </c>
      <c r="R2586">
        <v>2</v>
      </c>
      <c r="S2586">
        <v>2</v>
      </c>
      <c r="U2586">
        <v>10</v>
      </c>
      <c r="V2586">
        <v>3</v>
      </c>
      <c r="W2586">
        <v>3</v>
      </c>
      <c r="X2586">
        <v>3</v>
      </c>
      <c r="Y2586">
        <v>2</v>
      </c>
      <c r="Z2586">
        <v>3</v>
      </c>
      <c r="AA2586">
        <v>0</v>
      </c>
      <c r="AB2586">
        <v>3</v>
      </c>
      <c r="AC2586">
        <v>3</v>
      </c>
      <c r="AD2586">
        <v>2</v>
      </c>
      <c r="AE2586">
        <v>1</v>
      </c>
      <c r="AF2586">
        <v>2</v>
      </c>
      <c r="AG2586" s="1">
        <f t="shared" si="40"/>
        <v>0.2583333333333333</v>
      </c>
    </row>
    <row r="2587" spans="1:33">
      <c r="A2587">
        <v>76444</v>
      </c>
      <c r="B2587">
        <v>2</v>
      </c>
      <c r="C2587">
        <v>51</v>
      </c>
      <c r="D2587">
        <v>3</v>
      </c>
      <c r="E2587">
        <v>2</v>
      </c>
      <c r="G2587">
        <v>1</v>
      </c>
      <c r="H2587">
        <v>5</v>
      </c>
      <c r="I2587">
        <v>1</v>
      </c>
      <c r="J2587">
        <v>89</v>
      </c>
      <c r="K2587">
        <v>2.2999999999999998</v>
      </c>
      <c r="L2587">
        <v>240</v>
      </c>
      <c r="M2587">
        <v>6.21</v>
      </c>
      <c r="N2587">
        <v>87</v>
      </c>
      <c r="O2587" s="1">
        <v>2.2483146067415731</v>
      </c>
      <c r="P2587" s="2">
        <v>80.199141932201456</v>
      </c>
      <c r="Q2587" s="1">
        <v>2.072562094877116</v>
      </c>
      <c r="R2587">
        <v>2</v>
      </c>
      <c r="S2587">
        <v>2</v>
      </c>
      <c r="U2587">
        <v>15</v>
      </c>
      <c r="V2587">
        <v>3</v>
      </c>
      <c r="W2587">
        <v>3</v>
      </c>
      <c r="X2587">
        <v>3</v>
      </c>
      <c r="Y2587">
        <v>3</v>
      </c>
      <c r="Z2587">
        <v>3</v>
      </c>
      <c r="AA2587">
        <v>1</v>
      </c>
      <c r="AB2587">
        <v>0</v>
      </c>
      <c r="AC2587">
        <v>0</v>
      </c>
      <c r="AD2587">
        <v>1</v>
      </c>
      <c r="AE2587">
        <v>1</v>
      </c>
      <c r="AF2587">
        <v>2</v>
      </c>
      <c r="AG2587" s="1">
        <f t="shared" si="40"/>
        <v>-5.1685393258426693E-2</v>
      </c>
    </row>
    <row r="2588" spans="1:33">
      <c r="A2588">
        <v>76446</v>
      </c>
      <c r="B2588">
        <v>2</v>
      </c>
      <c r="C2588">
        <v>46</v>
      </c>
      <c r="D2588">
        <v>3</v>
      </c>
      <c r="E2588">
        <v>2</v>
      </c>
      <c r="G2588">
        <v>1</v>
      </c>
      <c r="H2588">
        <v>3</v>
      </c>
      <c r="I2588">
        <v>4</v>
      </c>
      <c r="J2588">
        <v>47</v>
      </c>
      <c r="K2588">
        <v>1.22</v>
      </c>
      <c r="L2588">
        <v>167</v>
      </c>
      <c r="M2588">
        <v>4.32</v>
      </c>
      <c r="N2588">
        <v>52</v>
      </c>
      <c r="O2588" s="1">
        <v>1.3497872340425532</v>
      </c>
      <c r="P2588" s="2">
        <v>54.974571759091475</v>
      </c>
      <c r="Q2588" s="1">
        <v>1.4269995222572682</v>
      </c>
      <c r="R2588">
        <v>2</v>
      </c>
      <c r="S2588">
        <v>1</v>
      </c>
      <c r="T2588">
        <v>2</v>
      </c>
      <c r="U2588">
        <v>6</v>
      </c>
      <c r="V2588">
        <v>3</v>
      </c>
      <c r="W2588">
        <v>3</v>
      </c>
      <c r="AA2588">
        <v>0</v>
      </c>
      <c r="AB2588">
        <v>0</v>
      </c>
      <c r="AC2588">
        <v>4</v>
      </c>
      <c r="AD2588">
        <v>1</v>
      </c>
      <c r="AE2588">
        <v>1</v>
      </c>
      <c r="AF2588">
        <v>2</v>
      </c>
      <c r="AG2588" s="1">
        <f t="shared" si="40"/>
        <v>0.12978723404255321</v>
      </c>
    </row>
    <row r="2589" spans="1:33">
      <c r="A2589">
        <v>76447</v>
      </c>
      <c r="B2589">
        <v>2</v>
      </c>
      <c r="C2589">
        <v>80</v>
      </c>
      <c r="D2589">
        <v>3</v>
      </c>
      <c r="E2589">
        <v>2</v>
      </c>
      <c r="G2589">
        <v>1</v>
      </c>
      <c r="H2589">
        <v>5</v>
      </c>
      <c r="I2589">
        <v>2</v>
      </c>
      <c r="J2589">
        <v>74</v>
      </c>
      <c r="K2589">
        <v>1.91</v>
      </c>
      <c r="L2589">
        <v>220</v>
      </c>
      <c r="M2589">
        <v>5.69</v>
      </c>
      <c r="N2589">
        <v>82</v>
      </c>
      <c r="O2589" s="1">
        <v>2.1164864864864867</v>
      </c>
      <c r="P2589" s="2">
        <v>84.109911987049102</v>
      </c>
      <c r="Q2589" s="1">
        <v>2.1709450256116729</v>
      </c>
      <c r="R2589">
        <v>2</v>
      </c>
      <c r="S2589">
        <v>1</v>
      </c>
      <c r="T2589">
        <v>2</v>
      </c>
      <c r="U2589">
        <v>7</v>
      </c>
      <c r="V2589">
        <v>3</v>
      </c>
      <c r="W2589">
        <v>3</v>
      </c>
      <c r="X2589">
        <v>3</v>
      </c>
      <c r="Y2589">
        <v>2</v>
      </c>
      <c r="Z2589">
        <v>2</v>
      </c>
      <c r="AA2589">
        <v>1</v>
      </c>
      <c r="AB2589">
        <v>0</v>
      </c>
      <c r="AC2589">
        <v>4</v>
      </c>
      <c r="AD2589">
        <v>1</v>
      </c>
      <c r="AE2589">
        <v>1</v>
      </c>
      <c r="AF2589">
        <v>2</v>
      </c>
      <c r="AG2589" s="1">
        <f t="shared" si="40"/>
        <v>0.20648648648648682</v>
      </c>
    </row>
    <row r="2590" spans="1:33">
      <c r="A2590">
        <v>76451</v>
      </c>
      <c r="B2590">
        <v>2</v>
      </c>
      <c r="C2590">
        <v>34</v>
      </c>
      <c r="D2590">
        <v>3</v>
      </c>
      <c r="E2590">
        <v>2</v>
      </c>
      <c r="G2590">
        <v>1</v>
      </c>
      <c r="H2590">
        <v>4</v>
      </c>
      <c r="I2590">
        <v>1</v>
      </c>
      <c r="J2590">
        <v>74</v>
      </c>
      <c r="K2590">
        <v>1.91</v>
      </c>
      <c r="L2590">
        <v>194</v>
      </c>
      <c r="M2590">
        <v>5.0199999999999996</v>
      </c>
      <c r="N2590">
        <v>83</v>
      </c>
      <c r="O2590" s="1">
        <v>2.1422972972972971</v>
      </c>
      <c r="P2590" s="2">
        <v>80.020906317271738</v>
      </c>
      <c r="Q2590" s="1">
        <v>2.0654044738647164</v>
      </c>
      <c r="R2590">
        <v>2</v>
      </c>
      <c r="U2590">
        <v>5</v>
      </c>
      <c r="V2590">
        <v>5</v>
      </c>
      <c r="W2590">
        <v>3</v>
      </c>
      <c r="X2590">
        <v>3</v>
      </c>
      <c r="Y2590">
        <v>3</v>
      </c>
      <c r="Z2590">
        <v>3</v>
      </c>
      <c r="AA2590">
        <v>4</v>
      </c>
      <c r="AB2590">
        <v>0</v>
      </c>
      <c r="AC2590">
        <v>1</v>
      </c>
      <c r="AD2590">
        <v>1</v>
      </c>
      <c r="AE2590">
        <v>2</v>
      </c>
      <c r="AG2590" s="1">
        <f t="shared" si="40"/>
        <v>0.2322972972972972</v>
      </c>
    </row>
    <row r="2591" spans="1:33">
      <c r="A2591">
        <v>76453</v>
      </c>
      <c r="B2591">
        <v>2</v>
      </c>
      <c r="C2591">
        <v>42</v>
      </c>
      <c r="D2591">
        <v>3</v>
      </c>
      <c r="E2591">
        <v>2</v>
      </c>
      <c r="G2591">
        <v>1</v>
      </c>
      <c r="H2591">
        <v>5</v>
      </c>
      <c r="I2591">
        <v>1</v>
      </c>
      <c r="J2591">
        <v>95</v>
      </c>
      <c r="K2591">
        <v>2.46</v>
      </c>
      <c r="L2591">
        <v>231</v>
      </c>
      <c r="M2591">
        <v>5.97</v>
      </c>
      <c r="N2591">
        <v>97</v>
      </c>
      <c r="O2591" s="1">
        <v>2.5117894736842108</v>
      </c>
      <c r="P2591" s="2">
        <v>95.775122430014051</v>
      </c>
      <c r="Q2591" s="1">
        <v>2.4800715913456268</v>
      </c>
      <c r="R2591">
        <v>2</v>
      </c>
      <c r="S2591">
        <v>2</v>
      </c>
      <c r="U2591">
        <v>15</v>
      </c>
      <c r="V2591">
        <v>2</v>
      </c>
      <c r="W2591">
        <v>0</v>
      </c>
      <c r="AA2591">
        <v>1</v>
      </c>
      <c r="AB2591">
        <v>0</v>
      </c>
      <c r="AC2591">
        <v>0</v>
      </c>
      <c r="AD2591">
        <v>1</v>
      </c>
      <c r="AE2591">
        <v>1</v>
      </c>
      <c r="AF2591">
        <v>2</v>
      </c>
      <c r="AG2591" s="1">
        <f t="shared" si="40"/>
        <v>5.1789473684210829E-2</v>
      </c>
    </row>
    <row r="2592" spans="1:33">
      <c r="A2592">
        <v>76455</v>
      </c>
      <c r="B2592">
        <v>2</v>
      </c>
      <c r="C2592">
        <v>69</v>
      </c>
      <c r="D2592">
        <v>4</v>
      </c>
      <c r="E2592">
        <v>2</v>
      </c>
      <c r="G2592">
        <v>1</v>
      </c>
      <c r="H2592">
        <v>4</v>
      </c>
      <c r="I2592">
        <v>3</v>
      </c>
      <c r="J2592">
        <v>62</v>
      </c>
      <c r="K2592">
        <v>1.6</v>
      </c>
      <c r="L2592">
        <v>217</v>
      </c>
      <c r="M2592">
        <v>5.61</v>
      </c>
      <c r="N2592">
        <v>66</v>
      </c>
      <c r="O2592" s="1">
        <v>1.703225806451613</v>
      </c>
      <c r="P2592" s="2">
        <v>49.710003473840331</v>
      </c>
      <c r="Q2592" s="1">
        <v>1.282838799324912</v>
      </c>
      <c r="R2592">
        <v>1</v>
      </c>
      <c r="S2592">
        <v>2</v>
      </c>
      <c r="U2592">
        <v>2</v>
      </c>
      <c r="V2592">
        <v>3</v>
      </c>
      <c r="W2592">
        <v>2</v>
      </c>
      <c r="X2592">
        <v>3</v>
      </c>
      <c r="Y2592">
        <v>3</v>
      </c>
      <c r="Z2592">
        <v>3</v>
      </c>
      <c r="AB2592">
        <v>0</v>
      </c>
      <c r="AC2592">
        <v>0</v>
      </c>
      <c r="AD2592">
        <v>1</v>
      </c>
      <c r="AE2592">
        <v>2</v>
      </c>
      <c r="AF2592">
        <v>2</v>
      </c>
      <c r="AG2592" s="1">
        <f t="shared" si="40"/>
        <v>0.10322580645161294</v>
      </c>
    </row>
    <row r="2593" spans="1:33">
      <c r="A2593">
        <v>76461</v>
      </c>
      <c r="B2593">
        <v>2</v>
      </c>
      <c r="C2593">
        <v>52</v>
      </c>
      <c r="D2593">
        <v>3</v>
      </c>
      <c r="E2593">
        <v>2</v>
      </c>
      <c r="G2593">
        <v>1</v>
      </c>
      <c r="H2593">
        <v>4</v>
      </c>
      <c r="I2593">
        <v>3</v>
      </c>
      <c r="J2593">
        <v>55</v>
      </c>
      <c r="K2593">
        <v>1.42</v>
      </c>
      <c r="L2593">
        <v>272</v>
      </c>
      <c r="M2593">
        <v>7.03</v>
      </c>
      <c r="N2593">
        <v>61</v>
      </c>
      <c r="O2593" s="1">
        <v>1.5749090909090908</v>
      </c>
      <c r="P2593" s="2">
        <v>62.763273630292289</v>
      </c>
      <c r="Q2593" s="1">
        <v>1.6204336100911827</v>
      </c>
      <c r="R2593">
        <v>1</v>
      </c>
      <c r="S2593">
        <v>2</v>
      </c>
      <c r="U2593">
        <v>4</v>
      </c>
      <c r="V2593">
        <v>4</v>
      </c>
      <c r="W2593">
        <v>0</v>
      </c>
      <c r="AB2593">
        <v>0</v>
      </c>
      <c r="AC2593">
        <v>1</v>
      </c>
      <c r="AD2593">
        <v>1</v>
      </c>
      <c r="AE2593">
        <v>1</v>
      </c>
      <c r="AF2593">
        <v>2</v>
      </c>
      <c r="AG2593" s="1">
        <f t="shared" si="40"/>
        <v>0.15490909090909089</v>
      </c>
    </row>
    <row r="2594" spans="1:33">
      <c r="A2594">
        <v>76465</v>
      </c>
      <c r="B2594">
        <v>2</v>
      </c>
      <c r="C2594">
        <v>71</v>
      </c>
      <c r="D2594">
        <v>3</v>
      </c>
      <c r="E2594">
        <v>2</v>
      </c>
      <c r="G2594">
        <v>1</v>
      </c>
      <c r="H2594">
        <v>4</v>
      </c>
      <c r="I2594">
        <v>3</v>
      </c>
      <c r="J2594">
        <v>52</v>
      </c>
      <c r="K2594">
        <v>1.34</v>
      </c>
      <c r="L2594">
        <v>156</v>
      </c>
      <c r="M2594">
        <v>4.03</v>
      </c>
      <c r="N2594">
        <v>53</v>
      </c>
      <c r="O2594" s="1">
        <v>1.3657692307692311</v>
      </c>
      <c r="P2594" s="2">
        <v>48.453006904170699</v>
      </c>
      <c r="Q2594" s="1">
        <v>1.2485967163767064</v>
      </c>
      <c r="R2594">
        <v>1</v>
      </c>
      <c r="S2594">
        <v>2</v>
      </c>
      <c r="U2594">
        <v>7</v>
      </c>
      <c r="V2594">
        <v>5</v>
      </c>
      <c r="W2594">
        <v>3</v>
      </c>
      <c r="X2594">
        <v>3</v>
      </c>
      <c r="Y2594">
        <v>3</v>
      </c>
      <c r="Z2594">
        <v>3</v>
      </c>
      <c r="AB2594">
        <v>0</v>
      </c>
      <c r="AC2594">
        <v>15</v>
      </c>
      <c r="AD2594">
        <v>2</v>
      </c>
      <c r="AE2594">
        <v>1</v>
      </c>
      <c r="AF2594">
        <v>2</v>
      </c>
      <c r="AG2594" s="1">
        <f t="shared" si="40"/>
        <v>2.5769230769230989E-2</v>
      </c>
    </row>
    <row r="2595" spans="1:33">
      <c r="A2595">
        <v>76466</v>
      </c>
      <c r="B2595">
        <v>2</v>
      </c>
      <c r="C2595">
        <v>39</v>
      </c>
      <c r="D2595">
        <v>2</v>
      </c>
      <c r="E2595">
        <v>2</v>
      </c>
      <c r="G2595">
        <v>2</v>
      </c>
      <c r="H2595">
        <v>2</v>
      </c>
      <c r="I2595">
        <v>1</v>
      </c>
      <c r="J2595">
        <v>45</v>
      </c>
      <c r="K2595">
        <v>1.1599999999999999</v>
      </c>
      <c r="L2595">
        <v>193</v>
      </c>
      <c r="M2595">
        <v>4.99</v>
      </c>
      <c r="N2595">
        <v>49</v>
      </c>
      <c r="O2595" s="1">
        <v>1.2631111111111111</v>
      </c>
      <c r="P2595" s="2">
        <v>43.781058154416527</v>
      </c>
      <c r="Q2595" s="1">
        <v>1.1285783879805149</v>
      </c>
      <c r="R2595">
        <v>1</v>
      </c>
      <c r="U2595">
        <v>6</v>
      </c>
      <c r="V2595">
        <v>3</v>
      </c>
      <c r="W2595">
        <v>2</v>
      </c>
      <c r="X2595">
        <v>3</v>
      </c>
      <c r="Y2595">
        <v>3</v>
      </c>
      <c r="Z2595">
        <v>3</v>
      </c>
      <c r="AA2595">
        <v>1</v>
      </c>
      <c r="AB2595">
        <v>1</v>
      </c>
      <c r="AC2595">
        <v>0</v>
      </c>
      <c r="AD2595">
        <v>1</v>
      </c>
      <c r="AE2595">
        <v>2</v>
      </c>
      <c r="AG2595" s="1">
        <f t="shared" si="40"/>
        <v>0.10311111111111115</v>
      </c>
    </row>
    <row r="2596" spans="1:33">
      <c r="A2596">
        <v>76470</v>
      </c>
      <c r="B2596">
        <v>2</v>
      </c>
      <c r="C2596">
        <v>49</v>
      </c>
      <c r="D2596">
        <v>3</v>
      </c>
      <c r="E2596">
        <v>2</v>
      </c>
      <c r="G2596">
        <v>1</v>
      </c>
      <c r="H2596">
        <v>4</v>
      </c>
      <c r="I2596">
        <v>3</v>
      </c>
      <c r="J2596">
        <v>59</v>
      </c>
      <c r="K2596">
        <v>1.53</v>
      </c>
      <c r="L2596">
        <v>158</v>
      </c>
      <c r="M2596">
        <v>4.09</v>
      </c>
      <c r="N2596">
        <v>56</v>
      </c>
      <c r="O2596" s="1">
        <v>1.4522033898305087</v>
      </c>
      <c r="P2596" s="2">
        <v>55.245491055965601</v>
      </c>
      <c r="Q2596" s="1">
        <v>1.4326373104343622</v>
      </c>
      <c r="R2596">
        <v>2</v>
      </c>
      <c r="S2596">
        <v>2</v>
      </c>
      <c r="U2596">
        <v>77</v>
      </c>
      <c r="V2596">
        <v>3</v>
      </c>
      <c r="W2596">
        <v>0</v>
      </c>
      <c r="X2596">
        <v>3</v>
      </c>
      <c r="Y2596">
        <v>3</v>
      </c>
      <c r="Z2596">
        <v>1</v>
      </c>
      <c r="AA2596">
        <v>0</v>
      </c>
      <c r="AB2596">
        <v>0</v>
      </c>
      <c r="AC2596">
        <v>0</v>
      </c>
      <c r="AD2596">
        <v>1</v>
      </c>
      <c r="AE2596">
        <v>1</v>
      </c>
      <c r="AF2596">
        <v>2</v>
      </c>
      <c r="AG2596" s="1">
        <f t="shared" si="40"/>
        <v>-7.7796610169491354E-2</v>
      </c>
    </row>
    <row r="2597" spans="1:33">
      <c r="A2597">
        <v>76472</v>
      </c>
      <c r="B2597">
        <v>2</v>
      </c>
      <c r="C2597">
        <v>52</v>
      </c>
      <c r="D2597">
        <v>6</v>
      </c>
      <c r="E2597">
        <v>2</v>
      </c>
      <c r="G2597">
        <v>1</v>
      </c>
      <c r="H2597">
        <v>4</v>
      </c>
      <c r="I2597">
        <v>1</v>
      </c>
      <c r="J2597">
        <v>58</v>
      </c>
      <c r="K2597">
        <v>1.5</v>
      </c>
      <c r="L2597">
        <v>184</v>
      </c>
      <c r="M2597">
        <v>4.76</v>
      </c>
      <c r="N2597">
        <v>57</v>
      </c>
      <c r="O2597" s="1">
        <v>1.4741379310344827</v>
      </c>
      <c r="P2597" s="2">
        <v>55.910975881103042</v>
      </c>
      <c r="Q2597" s="1">
        <v>1.445973514166458</v>
      </c>
      <c r="R2597">
        <v>2</v>
      </c>
      <c r="S2597">
        <v>2</v>
      </c>
      <c r="U2597">
        <v>9</v>
      </c>
      <c r="V2597">
        <v>2</v>
      </c>
      <c r="W2597">
        <v>2</v>
      </c>
      <c r="AA2597">
        <v>0</v>
      </c>
      <c r="AB2597">
        <v>0</v>
      </c>
      <c r="AC2597">
        <v>1</v>
      </c>
      <c r="AD2597">
        <v>1</v>
      </c>
      <c r="AE2597">
        <v>1</v>
      </c>
      <c r="AF2597">
        <v>2</v>
      </c>
      <c r="AG2597" s="1">
        <f t="shared" si="40"/>
        <v>-2.5862068965517349E-2</v>
      </c>
    </row>
    <row r="2598" spans="1:33">
      <c r="A2598">
        <v>76476</v>
      </c>
      <c r="B2598">
        <v>2</v>
      </c>
      <c r="C2598">
        <v>39</v>
      </c>
      <c r="D2598">
        <v>3</v>
      </c>
      <c r="E2598">
        <v>2</v>
      </c>
      <c r="G2598">
        <v>1</v>
      </c>
      <c r="H2598">
        <v>4</v>
      </c>
      <c r="I2598">
        <v>3</v>
      </c>
      <c r="J2598">
        <v>48</v>
      </c>
      <c r="K2598">
        <v>1.24</v>
      </c>
      <c r="L2598">
        <v>190</v>
      </c>
      <c r="M2598">
        <v>4.91</v>
      </c>
      <c r="N2598">
        <v>44</v>
      </c>
      <c r="O2598" s="1">
        <v>1.1366666666666667</v>
      </c>
      <c r="P2598" s="2">
        <v>42.58100382026722</v>
      </c>
      <c r="Q2598" s="1">
        <v>1.1000092653569031</v>
      </c>
      <c r="R2598">
        <v>2</v>
      </c>
      <c r="U2598">
        <v>8</v>
      </c>
      <c r="V2598">
        <v>4</v>
      </c>
      <c r="W2598">
        <v>1</v>
      </c>
      <c r="X2598">
        <v>3</v>
      </c>
      <c r="Y2598">
        <v>3</v>
      </c>
      <c r="Z2598">
        <v>3</v>
      </c>
      <c r="AA2598">
        <v>2</v>
      </c>
      <c r="AB2598">
        <v>2</v>
      </c>
      <c r="AC2598">
        <v>1</v>
      </c>
      <c r="AD2598">
        <v>2</v>
      </c>
      <c r="AE2598">
        <v>2</v>
      </c>
      <c r="AG2598" s="1">
        <f t="shared" si="40"/>
        <v>-0.10333333333333328</v>
      </c>
    </row>
    <row r="2599" spans="1:33">
      <c r="A2599">
        <v>76477</v>
      </c>
      <c r="B2599">
        <v>2</v>
      </c>
      <c r="C2599">
        <v>73</v>
      </c>
      <c r="D2599">
        <v>1</v>
      </c>
      <c r="E2599">
        <v>2</v>
      </c>
      <c r="G2599">
        <v>2</v>
      </c>
      <c r="H2599">
        <v>4</v>
      </c>
      <c r="I2599">
        <v>4</v>
      </c>
      <c r="J2599">
        <v>62</v>
      </c>
      <c r="K2599">
        <v>1.6</v>
      </c>
      <c r="L2599">
        <v>221</v>
      </c>
      <c r="M2599">
        <v>5.72</v>
      </c>
      <c r="N2599">
        <v>70</v>
      </c>
      <c r="O2599" s="1">
        <v>1.8064516129032258</v>
      </c>
      <c r="P2599" s="2">
        <v>64.391464382558553</v>
      </c>
      <c r="Q2599" s="1">
        <v>1.6617152098724788</v>
      </c>
      <c r="R2599">
        <v>1</v>
      </c>
      <c r="S2599">
        <v>2</v>
      </c>
      <c r="U2599">
        <v>8</v>
      </c>
      <c r="V2599">
        <v>3</v>
      </c>
      <c r="W2599">
        <v>3</v>
      </c>
      <c r="X2599">
        <v>3</v>
      </c>
      <c r="Y2599">
        <v>3</v>
      </c>
      <c r="Z2599">
        <v>3</v>
      </c>
      <c r="AB2599">
        <v>3</v>
      </c>
      <c r="AC2599">
        <v>0</v>
      </c>
      <c r="AD2599">
        <v>2</v>
      </c>
      <c r="AE2599">
        <v>1</v>
      </c>
      <c r="AF2599">
        <v>2</v>
      </c>
      <c r="AG2599" s="1">
        <f t="shared" si="40"/>
        <v>0.20645161290322567</v>
      </c>
    </row>
    <row r="2600" spans="1:33">
      <c r="A2600">
        <v>76480</v>
      </c>
      <c r="B2600">
        <v>2</v>
      </c>
      <c r="C2600">
        <v>24</v>
      </c>
      <c r="D2600">
        <v>7</v>
      </c>
      <c r="E2600">
        <v>2</v>
      </c>
      <c r="G2600">
        <v>1</v>
      </c>
      <c r="H2600">
        <v>4</v>
      </c>
      <c r="I2600">
        <v>5</v>
      </c>
      <c r="J2600">
        <v>38</v>
      </c>
      <c r="K2600">
        <v>0.98</v>
      </c>
      <c r="L2600">
        <v>199</v>
      </c>
      <c r="M2600">
        <v>5.15</v>
      </c>
      <c r="N2600">
        <v>39</v>
      </c>
      <c r="O2600" s="1">
        <v>1.0057894736842106</v>
      </c>
      <c r="P2600" s="2">
        <v>35.082401800443662</v>
      </c>
      <c r="Q2600" s="1">
        <v>0.90475667801144177</v>
      </c>
      <c r="R2600">
        <v>1</v>
      </c>
      <c r="U2600">
        <v>15</v>
      </c>
      <c r="V2600">
        <v>4</v>
      </c>
      <c r="W2600">
        <v>2</v>
      </c>
      <c r="X2600">
        <v>3</v>
      </c>
      <c r="Y2600">
        <v>1</v>
      </c>
      <c r="Z2600">
        <v>1</v>
      </c>
      <c r="AA2600">
        <v>1</v>
      </c>
      <c r="AB2600">
        <v>0</v>
      </c>
      <c r="AC2600">
        <v>14</v>
      </c>
      <c r="AD2600">
        <v>1</v>
      </c>
      <c r="AE2600">
        <v>1</v>
      </c>
      <c r="AF2600">
        <v>2</v>
      </c>
      <c r="AG2600" s="1">
        <f t="shared" si="40"/>
        <v>2.5789473684210584E-2</v>
      </c>
    </row>
    <row r="2601" spans="1:33">
      <c r="A2601">
        <v>76481</v>
      </c>
      <c r="B2601">
        <v>2</v>
      </c>
      <c r="C2601">
        <v>67</v>
      </c>
      <c r="D2601">
        <v>6</v>
      </c>
      <c r="E2601">
        <v>2</v>
      </c>
      <c r="G2601">
        <v>2</v>
      </c>
      <c r="H2601">
        <v>3</v>
      </c>
      <c r="I2601">
        <v>1</v>
      </c>
      <c r="J2601">
        <v>86</v>
      </c>
      <c r="K2601">
        <v>2.2200000000000002</v>
      </c>
      <c r="L2601">
        <v>180</v>
      </c>
      <c r="M2601">
        <v>4.6500000000000004</v>
      </c>
      <c r="N2601">
        <v>89</v>
      </c>
      <c r="O2601" s="1">
        <v>2.2974418604651166</v>
      </c>
      <c r="P2601" s="2">
        <v>82.315390834447896</v>
      </c>
      <c r="Q2601" s="1">
        <v>2.1248856703776089</v>
      </c>
      <c r="R2601">
        <v>1</v>
      </c>
      <c r="S2601">
        <v>2</v>
      </c>
      <c r="U2601">
        <v>15</v>
      </c>
      <c r="V2601">
        <v>3</v>
      </c>
      <c r="W2601">
        <v>1</v>
      </c>
      <c r="AB2601">
        <v>0</v>
      </c>
      <c r="AC2601">
        <v>0</v>
      </c>
      <c r="AD2601">
        <v>2</v>
      </c>
      <c r="AE2601">
        <v>1</v>
      </c>
      <c r="AF2601">
        <v>2</v>
      </c>
      <c r="AG2601" s="1">
        <f t="shared" si="40"/>
        <v>7.7441860465116363E-2</v>
      </c>
    </row>
    <row r="2602" spans="1:33">
      <c r="A2602">
        <v>76482</v>
      </c>
      <c r="B2602">
        <v>2</v>
      </c>
      <c r="C2602">
        <v>42</v>
      </c>
      <c r="D2602">
        <v>4</v>
      </c>
      <c r="E2602">
        <v>1</v>
      </c>
      <c r="F2602">
        <v>1</v>
      </c>
      <c r="G2602">
        <v>1</v>
      </c>
      <c r="H2602">
        <v>4</v>
      </c>
      <c r="I2602">
        <v>3</v>
      </c>
      <c r="J2602">
        <v>60</v>
      </c>
      <c r="K2602">
        <v>1.55</v>
      </c>
      <c r="L2602">
        <v>234</v>
      </c>
      <c r="M2602">
        <v>6.05</v>
      </c>
      <c r="N2602">
        <v>54</v>
      </c>
      <c r="O2602" s="1">
        <v>1.395</v>
      </c>
      <c r="P2602" s="2">
        <v>54.993920648741522</v>
      </c>
      <c r="Q2602" s="1">
        <v>1.4206762834258226</v>
      </c>
      <c r="R2602">
        <v>2</v>
      </c>
      <c r="S2602">
        <v>1</v>
      </c>
      <c r="T2602">
        <v>2</v>
      </c>
      <c r="U2602">
        <v>6</v>
      </c>
      <c r="V2602">
        <v>3</v>
      </c>
      <c r="W2602">
        <v>3</v>
      </c>
      <c r="X2602">
        <v>3</v>
      </c>
      <c r="Y2602">
        <v>3</v>
      </c>
      <c r="Z2602">
        <v>1</v>
      </c>
      <c r="AA2602">
        <v>14</v>
      </c>
      <c r="AB2602">
        <v>8</v>
      </c>
      <c r="AC2602">
        <v>1</v>
      </c>
      <c r="AD2602">
        <v>1</v>
      </c>
      <c r="AE2602">
        <v>1</v>
      </c>
      <c r="AF2602">
        <v>2</v>
      </c>
      <c r="AG2602" s="1">
        <f t="shared" si="40"/>
        <v>-0.15500000000000003</v>
      </c>
    </row>
    <row r="2603" spans="1:33">
      <c r="A2603">
        <v>76486</v>
      </c>
      <c r="B2603">
        <v>2</v>
      </c>
      <c r="C2603">
        <v>24</v>
      </c>
      <c r="D2603">
        <v>4</v>
      </c>
      <c r="E2603">
        <v>2</v>
      </c>
      <c r="G2603">
        <v>2</v>
      </c>
      <c r="H2603">
        <v>5</v>
      </c>
      <c r="I2603">
        <v>5</v>
      </c>
      <c r="J2603">
        <v>48</v>
      </c>
      <c r="K2603">
        <v>1.24</v>
      </c>
      <c r="L2603">
        <v>174</v>
      </c>
      <c r="M2603">
        <v>4.5</v>
      </c>
      <c r="N2603">
        <v>49</v>
      </c>
      <c r="O2603" s="1">
        <v>1.2658333333333334</v>
      </c>
      <c r="P2603" s="2">
        <v>44.786614970194059</v>
      </c>
      <c r="Q2603" s="1">
        <v>1.1569875533966798</v>
      </c>
      <c r="R2603">
        <v>2</v>
      </c>
      <c r="U2603">
        <v>6</v>
      </c>
      <c r="V2603">
        <v>3</v>
      </c>
      <c r="W2603">
        <v>2</v>
      </c>
      <c r="X2603">
        <v>3</v>
      </c>
      <c r="Y2603">
        <v>2</v>
      </c>
      <c r="Z2603">
        <v>2</v>
      </c>
      <c r="AA2603">
        <v>4</v>
      </c>
      <c r="AB2603">
        <v>0</v>
      </c>
      <c r="AC2603">
        <v>0</v>
      </c>
      <c r="AD2603">
        <v>1</v>
      </c>
      <c r="AE2603">
        <v>1</v>
      </c>
      <c r="AF2603">
        <v>2</v>
      </c>
      <c r="AG2603" s="1">
        <f t="shared" si="40"/>
        <v>2.5833333333333375E-2</v>
      </c>
    </row>
    <row r="2604" spans="1:33">
      <c r="A2604">
        <v>76487</v>
      </c>
      <c r="B2604">
        <v>2</v>
      </c>
      <c r="C2604">
        <v>23</v>
      </c>
      <c r="D2604">
        <v>1</v>
      </c>
      <c r="E2604">
        <v>2</v>
      </c>
      <c r="G2604">
        <v>2</v>
      </c>
      <c r="H2604">
        <v>4</v>
      </c>
      <c r="I2604">
        <v>5</v>
      </c>
      <c r="J2604">
        <v>57</v>
      </c>
      <c r="K2604">
        <v>1.47</v>
      </c>
      <c r="L2604">
        <v>171</v>
      </c>
      <c r="M2604">
        <v>4.42</v>
      </c>
      <c r="N2604">
        <v>56</v>
      </c>
      <c r="O2604" s="1">
        <v>1.4442105263157894</v>
      </c>
      <c r="P2604" s="2">
        <v>54.114266738775171</v>
      </c>
      <c r="Q2604" s="1">
        <v>1.3955784579999913</v>
      </c>
      <c r="R2604">
        <v>1</v>
      </c>
      <c r="U2604">
        <v>6</v>
      </c>
      <c r="V2604">
        <v>2</v>
      </c>
      <c r="W2604">
        <v>2</v>
      </c>
      <c r="AA2604">
        <v>0</v>
      </c>
      <c r="AB2604">
        <v>0</v>
      </c>
      <c r="AC2604">
        <v>0</v>
      </c>
      <c r="AD2604">
        <v>1</v>
      </c>
      <c r="AE2604">
        <v>1</v>
      </c>
      <c r="AF2604">
        <v>2</v>
      </c>
      <c r="AG2604" s="1">
        <f t="shared" si="40"/>
        <v>-2.5789473684210584E-2</v>
      </c>
    </row>
    <row r="2605" spans="1:33">
      <c r="A2605">
        <v>76490</v>
      </c>
      <c r="B2605">
        <v>2</v>
      </c>
      <c r="C2605">
        <v>68</v>
      </c>
      <c r="D2605">
        <v>3</v>
      </c>
      <c r="E2605">
        <v>2</v>
      </c>
      <c r="G2605">
        <v>1</v>
      </c>
      <c r="H2605">
        <v>5</v>
      </c>
      <c r="I2605">
        <v>1</v>
      </c>
      <c r="J2605">
        <v>86</v>
      </c>
      <c r="K2605">
        <v>2.2200000000000002</v>
      </c>
      <c r="L2605">
        <v>188</v>
      </c>
      <c r="M2605">
        <v>4.8600000000000003</v>
      </c>
      <c r="N2605">
        <v>89</v>
      </c>
      <c r="O2605" s="1">
        <v>2.2974418604651166</v>
      </c>
      <c r="P2605" s="2">
        <v>96.875034048216037</v>
      </c>
      <c r="Q2605" s="1">
        <v>2.5007276231051119</v>
      </c>
      <c r="R2605">
        <v>2</v>
      </c>
      <c r="S2605">
        <v>2</v>
      </c>
      <c r="U2605">
        <v>10</v>
      </c>
      <c r="V2605">
        <v>2</v>
      </c>
      <c r="W2605">
        <v>0</v>
      </c>
      <c r="X2605">
        <v>3</v>
      </c>
      <c r="Y2605">
        <v>2</v>
      </c>
      <c r="Z2605">
        <v>1</v>
      </c>
      <c r="AA2605">
        <v>0</v>
      </c>
      <c r="AB2605">
        <v>0</v>
      </c>
      <c r="AC2605">
        <v>0</v>
      </c>
      <c r="AD2605">
        <v>2</v>
      </c>
      <c r="AE2605">
        <v>1</v>
      </c>
      <c r="AF2605">
        <v>2</v>
      </c>
      <c r="AG2605" s="1">
        <f t="shared" si="40"/>
        <v>7.7441860465116363E-2</v>
      </c>
    </row>
    <row r="2606" spans="1:33">
      <c r="A2606">
        <v>76491</v>
      </c>
      <c r="B2606">
        <v>2</v>
      </c>
      <c r="C2606">
        <v>23</v>
      </c>
      <c r="D2606">
        <v>3</v>
      </c>
      <c r="E2606">
        <v>2</v>
      </c>
      <c r="G2606">
        <v>1</v>
      </c>
      <c r="H2606">
        <v>4</v>
      </c>
      <c r="I2606">
        <v>5</v>
      </c>
      <c r="J2606">
        <v>55</v>
      </c>
      <c r="K2606">
        <v>1.42</v>
      </c>
      <c r="L2606">
        <v>278</v>
      </c>
      <c r="M2606">
        <v>7.19</v>
      </c>
      <c r="N2606">
        <v>57</v>
      </c>
      <c r="O2606" s="1">
        <v>1.4716363636363636</v>
      </c>
      <c r="P2606" s="2">
        <v>56.032426737225208</v>
      </c>
      <c r="Q2606" s="1">
        <v>1.4466553812156326</v>
      </c>
      <c r="R2606">
        <v>2</v>
      </c>
      <c r="U2606">
        <v>7</v>
      </c>
      <c r="V2606">
        <v>3</v>
      </c>
      <c r="W2606">
        <v>2</v>
      </c>
      <c r="X2606">
        <v>3</v>
      </c>
      <c r="Y2606">
        <v>3</v>
      </c>
      <c r="Z2606">
        <v>2</v>
      </c>
      <c r="AA2606">
        <v>5</v>
      </c>
      <c r="AB2606">
        <v>0</v>
      </c>
      <c r="AC2606">
        <v>0</v>
      </c>
      <c r="AD2606">
        <v>1</v>
      </c>
      <c r="AE2606">
        <v>1</v>
      </c>
      <c r="AF2606">
        <v>2</v>
      </c>
      <c r="AG2606" s="1">
        <f t="shared" si="40"/>
        <v>5.1636363636363702E-2</v>
      </c>
    </row>
    <row r="2607" spans="1:33">
      <c r="A2607">
        <v>76496</v>
      </c>
      <c r="B2607">
        <v>2</v>
      </c>
      <c r="C2607">
        <v>23</v>
      </c>
      <c r="D2607">
        <v>1</v>
      </c>
      <c r="E2607">
        <v>2</v>
      </c>
      <c r="G2607">
        <v>2</v>
      </c>
      <c r="H2607">
        <v>2</v>
      </c>
      <c r="I2607">
        <v>4</v>
      </c>
      <c r="J2607">
        <v>43</v>
      </c>
      <c r="K2607">
        <v>1.1100000000000001</v>
      </c>
      <c r="L2607">
        <v>121</v>
      </c>
      <c r="M2607">
        <v>3.13</v>
      </c>
      <c r="N2607">
        <v>38</v>
      </c>
      <c r="O2607" s="1">
        <v>0.98093023255813971</v>
      </c>
      <c r="P2607" s="2">
        <v>35.419940671288458</v>
      </c>
      <c r="Q2607" s="1">
        <v>0.91432870104953934</v>
      </c>
      <c r="R2607">
        <v>1</v>
      </c>
      <c r="U2607">
        <v>2</v>
      </c>
      <c r="V2607">
        <v>4</v>
      </c>
      <c r="W2607">
        <v>2</v>
      </c>
      <c r="X2607">
        <v>3</v>
      </c>
      <c r="Y2607">
        <v>2</v>
      </c>
      <c r="Z2607">
        <v>2</v>
      </c>
      <c r="AB2607">
        <v>0</v>
      </c>
      <c r="AC2607">
        <v>0</v>
      </c>
      <c r="AD2607">
        <v>1</v>
      </c>
      <c r="AE2607">
        <v>2</v>
      </c>
      <c r="AG2607" s="1">
        <f t="shared" si="40"/>
        <v>-0.12906976744186038</v>
      </c>
    </row>
    <row r="2608" spans="1:33">
      <c r="A2608">
        <v>76508</v>
      </c>
      <c r="B2608">
        <v>2</v>
      </c>
      <c r="C2608">
        <v>55</v>
      </c>
      <c r="D2608">
        <v>3</v>
      </c>
      <c r="E2608">
        <v>2</v>
      </c>
      <c r="G2608">
        <v>1</v>
      </c>
      <c r="H2608">
        <v>4</v>
      </c>
      <c r="I2608">
        <v>3</v>
      </c>
      <c r="J2608">
        <v>46</v>
      </c>
      <c r="K2608">
        <v>1.19</v>
      </c>
      <c r="L2608">
        <v>233</v>
      </c>
      <c r="M2608">
        <v>6.03</v>
      </c>
      <c r="N2608">
        <v>40</v>
      </c>
      <c r="O2608" s="1">
        <v>1.034782608695652</v>
      </c>
      <c r="P2608" s="2">
        <v>53.868920414534784</v>
      </c>
      <c r="Q2608" s="1">
        <v>1.3935655498542692</v>
      </c>
      <c r="R2608">
        <v>2</v>
      </c>
      <c r="S2608">
        <v>2</v>
      </c>
      <c r="U2608">
        <v>5</v>
      </c>
      <c r="V2608">
        <v>3</v>
      </c>
      <c r="W2608">
        <v>0</v>
      </c>
      <c r="AA2608">
        <v>4</v>
      </c>
      <c r="AB2608">
        <v>0</v>
      </c>
      <c r="AC2608">
        <v>0</v>
      </c>
      <c r="AD2608">
        <v>1</v>
      </c>
      <c r="AE2608">
        <v>1</v>
      </c>
      <c r="AF2608">
        <v>2</v>
      </c>
      <c r="AG2608" s="1">
        <f t="shared" si="40"/>
        <v>-0.15521739130434797</v>
      </c>
    </row>
    <row r="2609" spans="1:33">
      <c r="A2609">
        <v>76510</v>
      </c>
      <c r="B2609">
        <v>2</v>
      </c>
      <c r="C2609">
        <v>52</v>
      </c>
      <c r="D2609">
        <v>3</v>
      </c>
      <c r="E2609">
        <v>2</v>
      </c>
      <c r="G2609">
        <v>1</v>
      </c>
      <c r="H2609">
        <v>2</v>
      </c>
      <c r="I2609">
        <v>6</v>
      </c>
      <c r="J2609">
        <v>40</v>
      </c>
      <c r="K2609">
        <v>1.03</v>
      </c>
      <c r="L2609">
        <v>228</v>
      </c>
      <c r="M2609">
        <v>5.9</v>
      </c>
      <c r="N2609">
        <v>50</v>
      </c>
      <c r="O2609" s="1">
        <v>1.2875000000000001</v>
      </c>
      <c r="P2609" s="2">
        <v>41.521718399433823</v>
      </c>
      <c r="Q2609" s="1">
        <v>1.0691842487854211</v>
      </c>
      <c r="R2609">
        <v>2</v>
      </c>
      <c r="S2609">
        <v>1</v>
      </c>
      <c r="T2609">
        <v>3</v>
      </c>
      <c r="U2609">
        <v>3</v>
      </c>
      <c r="V2609">
        <v>3</v>
      </c>
      <c r="W2609">
        <v>3</v>
      </c>
      <c r="X2609">
        <v>3</v>
      </c>
      <c r="Y2609">
        <v>3</v>
      </c>
      <c r="Z2609">
        <v>3</v>
      </c>
      <c r="AA2609">
        <v>0</v>
      </c>
      <c r="AB2609">
        <v>0</v>
      </c>
      <c r="AC2609">
        <v>0</v>
      </c>
      <c r="AD2609">
        <v>1</v>
      </c>
      <c r="AE2609">
        <v>1</v>
      </c>
      <c r="AF2609">
        <v>2</v>
      </c>
      <c r="AG2609" s="1">
        <f t="shared" si="40"/>
        <v>0.25750000000000006</v>
      </c>
    </row>
    <row r="2610" spans="1:33">
      <c r="A2610">
        <v>76511</v>
      </c>
      <c r="B2610">
        <v>2</v>
      </c>
      <c r="C2610">
        <v>52</v>
      </c>
      <c r="D2610">
        <v>3</v>
      </c>
      <c r="E2610">
        <v>2</v>
      </c>
      <c r="G2610">
        <v>1</v>
      </c>
      <c r="H2610">
        <v>3</v>
      </c>
      <c r="I2610">
        <v>5</v>
      </c>
      <c r="J2610">
        <v>48</v>
      </c>
      <c r="K2610">
        <v>1.24</v>
      </c>
      <c r="L2610">
        <v>155</v>
      </c>
      <c r="M2610">
        <v>4.01</v>
      </c>
      <c r="N2610">
        <v>52</v>
      </c>
      <c r="O2610" s="1">
        <v>1.3433333333333335</v>
      </c>
      <c r="P2610" s="2">
        <v>46.123831909864371</v>
      </c>
      <c r="Q2610" s="1">
        <v>1.1915323243381628</v>
      </c>
      <c r="R2610">
        <v>2</v>
      </c>
      <c r="S2610">
        <v>2</v>
      </c>
      <c r="U2610">
        <v>4</v>
      </c>
      <c r="V2610">
        <v>3</v>
      </c>
      <c r="W2610">
        <v>1</v>
      </c>
      <c r="X2610">
        <v>3</v>
      </c>
      <c r="Y2610">
        <v>2</v>
      </c>
      <c r="Z2610">
        <v>2</v>
      </c>
      <c r="AA2610">
        <v>2</v>
      </c>
      <c r="AB2610">
        <v>0</v>
      </c>
      <c r="AC2610">
        <v>0</v>
      </c>
      <c r="AD2610">
        <v>1</v>
      </c>
      <c r="AE2610">
        <v>1</v>
      </c>
      <c r="AF2610">
        <v>2</v>
      </c>
      <c r="AG2610" s="1">
        <f t="shared" si="40"/>
        <v>0.1033333333333335</v>
      </c>
    </row>
    <row r="2611" spans="1:33">
      <c r="A2611">
        <v>76514</v>
      </c>
      <c r="B2611">
        <v>2</v>
      </c>
      <c r="C2611">
        <v>26</v>
      </c>
      <c r="D2611">
        <v>6</v>
      </c>
      <c r="E2611">
        <v>2</v>
      </c>
      <c r="G2611">
        <v>2</v>
      </c>
      <c r="H2611">
        <v>5</v>
      </c>
      <c r="I2611">
        <v>1</v>
      </c>
      <c r="J2611">
        <v>87</v>
      </c>
      <c r="K2611">
        <v>2.25</v>
      </c>
      <c r="L2611">
        <v>181</v>
      </c>
      <c r="M2611">
        <v>4.68</v>
      </c>
      <c r="N2611">
        <v>90</v>
      </c>
      <c r="O2611" s="1">
        <v>2.3275862068965516</v>
      </c>
      <c r="P2611" s="2">
        <v>92.799673479779955</v>
      </c>
      <c r="Q2611" s="1">
        <v>2.3999915555115505</v>
      </c>
      <c r="R2611">
        <v>2</v>
      </c>
      <c r="U2611">
        <v>9</v>
      </c>
      <c r="V2611">
        <v>2</v>
      </c>
      <c r="W2611">
        <v>2</v>
      </c>
      <c r="X2611">
        <v>3</v>
      </c>
      <c r="Y2611">
        <v>3</v>
      </c>
      <c r="Z2611">
        <v>2</v>
      </c>
      <c r="AA2611">
        <v>0</v>
      </c>
      <c r="AB2611">
        <v>90</v>
      </c>
      <c r="AC2611">
        <v>0</v>
      </c>
      <c r="AD2611">
        <v>1</v>
      </c>
      <c r="AE2611">
        <v>1</v>
      </c>
      <c r="AF2611">
        <v>2</v>
      </c>
      <c r="AG2611" s="1">
        <f t="shared" si="40"/>
        <v>7.7586206896551602E-2</v>
      </c>
    </row>
    <row r="2612" spans="1:33">
      <c r="A2612">
        <v>76515</v>
      </c>
      <c r="B2612">
        <v>2</v>
      </c>
      <c r="C2612">
        <v>72</v>
      </c>
      <c r="D2612">
        <v>2</v>
      </c>
      <c r="E2612">
        <v>2</v>
      </c>
      <c r="G2612">
        <v>2</v>
      </c>
      <c r="H2612">
        <v>1</v>
      </c>
      <c r="I2612">
        <v>5</v>
      </c>
      <c r="J2612">
        <v>72</v>
      </c>
      <c r="K2612">
        <v>1.86</v>
      </c>
      <c r="L2612">
        <v>200</v>
      </c>
      <c r="M2612">
        <v>5.17</v>
      </c>
      <c r="N2612">
        <v>74</v>
      </c>
      <c r="O2612" s="1">
        <v>1.9116666666666668</v>
      </c>
      <c r="P2612" s="2">
        <v>67.205610046562029</v>
      </c>
      <c r="Q2612" s="1">
        <v>1.7361449262028525</v>
      </c>
      <c r="R2612">
        <v>1</v>
      </c>
      <c r="S2612">
        <v>2</v>
      </c>
      <c r="U2612">
        <v>3</v>
      </c>
      <c r="V2612">
        <v>2</v>
      </c>
      <c r="W2612">
        <v>3</v>
      </c>
      <c r="X2612">
        <v>3</v>
      </c>
      <c r="Y2612">
        <v>3</v>
      </c>
      <c r="Z2612">
        <v>3</v>
      </c>
      <c r="AB2612">
        <v>0</v>
      </c>
      <c r="AC2612">
        <v>0</v>
      </c>
      <c r="AD2612">
        <v>2</v>
      </c>
      <c r="AE2612">
        <v>1</v>
      </c>
      <c r="AF2612">
        <v>2</v>
      </c>
      <c r="AG2612" s="1">
        <f t="shared" si="40"/>
        <v>5.166666666666675E-2</v>
      </c>
    </row>
    <row r="2613" spans="1:33">
      <c r="A2613">
        <v>76523</v>
      </c>
      <c r="B2613">
        <v>2</v>
      </c>
      <c r="C2613">
        <v>30</v>
      </c>
      <c r="D2613">
        <v>3</v>
      </c>
      <c r="E2613">
        <v>2</v>
      </c>
      <c r="G2613">
        <v>1</v>
      </c>
      <c r="H2613">
        <v>2</v>
      </c>
      <c r="I2613">
        <v>1</v>
      </c>
      <c r="J2613">
        <v>60</v>
      </c>
      <c r="K2613">
        <v>1.55</v>
      </c>
      <c r="L2613">
        <v>160</v>
      </c>
      <c r="M2613">
        <v>4.1399999999999997</v>
      </c>
      <c r="N2613">
        <v>65</v>
      </c>
      <c r="O2613" s="1">
        <v>1.6791666666666667</v>
      </c>
      <c r="P2613" s="2">
        <v>57.810198741517333</v>
      </c>
      <c r="Q2613" s="1">
        <v>1.4934301341558645</v>
      </c>
      <c r="R2613">
        <v>2</v>
      </c>
      <c r="V2613">
        <v>3</v>
      </c>
      <c r="W2613">
        <v>3</v>
      </c>
      <c r="X2613">
        <v>3</v>
      </c>
      <c r="Y2613">
        <v>3</v>
      </c>
      <c r="Z2613">
        <v>3</v>
      </c>
      <c r="AB2613">
        <v>0</v>
      </c>
      <c r="AC2613">
        <v>0</v>
      </c>
      <c r="AD2613">
        <v>1</v>
      </c>
      <c r="AE2613">
        <v>1</v>
      </c>
      <c r="AF2613">
        <v>2</v>
      </c>
      <c r="AG2613" s="1">
        <f t="shared" si="40"/>
        <v>0.12916666666666665</v>
      </c>
    </row>
    <row r="2614" spans="1:33">
      <c r="A2614">
        <v>76528</v>
      </c>
      <c r="B2614">
        <v>2</v>
      </c>
      <c r="C2614">
        <v>43</v>
      </c>
      <c r="D2614">
        <v>6</v>
      </c>
      <c r="E2614">
        <v>2</v>
      </c>
      <c r="G2614">
        <v>2</v>
      </c>
      <c r="H2614">
        <v>5</v>
      </c>
      <c r="I2614">
        <v>1</v>
      </c>
      <c r="J2614">
        <v>46</v>
      </c>
      <c r="K2614">
        <v>1.19</v>
      </c>
      <c r="L2614">
        <v>166</v>
      </c>
      <c r="M2614">
        <v>4.29</v>
      </c>
      <c r="N2614">
        <v>51</v>
      </c>
      <c r="O2614" s="1">
        <v>1.3193478260869564</v>
      </c>
      <c r="P2614" s="2">
        <v>56.399092787322587</v>
      </c>
      <c r="Q2614" s="1">
        <v>1.4590200090633452</v>
      </c>
      <c r="R2614">
        <v>1</v>
      </c>
      <c r="S2614">
        <v>2</v>
      </c>
      <c r="U2614">
        <v>15</v>
      </c>
      <c r="V2614">
        <v>3</v>
      </c>
      <c r="W2614">
        <v>3</v>
      </c>
      <c r="X2614">
        <v>3</v>
      </c>
      <c r="Y2614">
        <v>3</v>
      </c>
      <c r="Z2614">
        <v>3</v>
      </c>
      <c r="AA2614">
        <v>0</v>
      </c>
      <c r="AB2614">
        <v>0</v>
      </c>
      <c r="AC2614">
        <v>1</v>
      </c>
      <c r="AD2614">
        <v>1</v>
      </c>
      <c r="AE2614">
        <v>1</v>
      </c>
      <c r="AF2614">
        <v>2</v>
      </c>
      <c r="AG2614" s="1">
        <f t="shared" si="40"/>
        <v>0.1293478260869565</v>
      </c>
    </row>
    <row r="2615" spans="1:33">
      <c r="A2615">
        <v>76530</v>
      </c>
      <c r="B2615">
        <v>2</v>
      </c>
      <c r="C2615">
        <v>80</v>
      </c>
      <c r="D2615">
        <v>4</v>
      </c>
      <c r="E2615">
        <v>2</v>
      </c>
      <c r="G2615">
        <v>1</v>
      </c>
      <c r="H2615">
        <v>1</v>
      </c>
      <c r="I2615">
        <v>2</v>
      </c>
      <c r="J2615">
        <v>62</v>
      </c>
      <c r="K2615">
        <v>1.6</v>
      </c>
      <c r="L2615">
        <v>133</v>
      </c>
      <c r="M2615">
        <v>3.44</v>
      </c>
      <c r="N2615">
        <v>70</v>
      </c>
      <c r="O2615" s="1">
        <v>1.8064516129032258</v>
      </c>
      <c r="P2615" s="2">
        <v>54.389168872716986</v>
      </c>
      <c r="Q2615" s="1">
        <v>1.4035914547797932</v>
      </c>
      <c r="R2615">
        <v>2</v>
      </c>
      <c r="S2615">
        <v>2</v>
      </c>
      <c r="U2615">
        <v>4</v>
      </c>
      <c r="V2615">
        <v>3</v>
      </c>
      <c r="W2615">
        <v>2</v>
      </c>
      <c r="X2615">
        <v>3</v>
      </c>
      <c r="Y2615">
        <v>3</v>
      </c>
      <c r="Z2615">
        <v>3</v>
      </c>
      <c r="AA2615">
        <v>4</v>
      </c>
      <c r="AB2615">
        <v>1</v>
      </c>
      <c r="AC2615">
        <v>0</v>
      </c>
      <c r="AD2615">
        <v>1</v>
      </c>
      <c r="AE2615">
        <v>1</v>
      </c>
      <c r="AF2615">
        <v>2</v>
      </c>
      <c r="AG2615" s="1">
        <f t="shared" si="40"/>
        <v>0.20645161290322567</v>
      </c>
    </row>
    <row r="2616" spans="1:33">
      <c r="A2616">
        <v>76536</v>
      </c>
      <c r="B2616">
        <v>2</v>
      </c>
      <c r="C2616">
        <v>37</v>
      </c>
      <c r="D2616">
        <v>6</v>
      </c>
      <c r="E2616">
        <v>2</v>
      </c>
      <c r="G2616">
        <v>2</v>
      </c>
      <c r="H2616">
        <v>4</v>
      </c>
      <c r="I2616">
        <v>6</v>
      </c>
      <c r="J2616">
        <v>50</v>
      </c>
      <c r="K2616">
        <v>1.29</v>
      </c>
      <c r="L2616">
        <v>169</v>
      </c>
      <c r="M2616">
        <v>4.37</v>
      </c>
      <c r="N2616">
        <v>51</v>
      </c>
      <c r="O2616" s="1">
        <v>1.3158000000000001</v>
      </c>
      <c r="P2616" s="2">
        <v>61.615576747229952</v>
      </c>
      <c r="Q2616" s="1">
        <v>1.5896818800785328</v>
      </c>
      <c r="R2616">
        <v>2</v>
      </c>
      <c r="U2616">
        <v>15</v>
      </c>
      <c r="V2616">
        <v>3</v>
      </c>
      <c r="W2616">
        <v>2</v>
      </c>
      <c r="AA2616">
        <v>1</v>
      </c>
      <c r="AB2616">
        <v>0</v>
      </c>
      <c r="AC2616">
        <v>0</v>
      </c>
      <c r="AD2616">
        <v>1</v>
      </c>
      <c r="AE2616">
        <v>1</v>
      </c>
      <c r="AF2616">
        <v>2</v>
      </c>
      <c r="AG2616" s="1">
        <f t="shared" si="40"/>
        <v>2.5800000000000045E-2</v>
      </c>
    </row>
    <row r="2617" spans="1:33">
      <c r="A2617">
        <v>76539</v>
      </c>
      <c r="B2617">
        <v>2</v>
      </c>
      <c r="C2617">
        <v>36</v>
      </c>
      <c r="D2617">
        <v>3</v>
      </c>
      <c r="E2617">
        <v>2</v>
      </c>
      <c r="G2617">
        <v>1</v>
      </c>
      <c r="H2617">
        <v>5</v>
      </c>
      <c r="I2617">
        <v>1</v>
      </c>
      <c r="J2617">
        <v>51</v>
      </c>
      <c r="K2617">
        <v>1.32</v>
      </c>
      <c r="L2617">
        <v>176</v>
      </c>
      <c r="M2617">
        <v>4.55</v>
      </c>
      <c r="N2617">
        <v>45</v>
      </c>
      <c r="O2617" s="1">
        <v>1.1647058823529413</v>
      </c>
      <c r="P2617" s="2">
        <v>50.990228581054119</v>
      </c>
      <c r="Q2617" s="1">
        <v>1.3197470926861066</v>
      </c>
      <c r="R2617">
        <v>2</v>
      </c>
      <c r="U2617">
        <v>15</v>
      </c>
      <c r="V2617">
        <v>3</v>
      </c>
      <c r="W2617">
        <v>0</v>
      </c>
      <c r="X2617">
        <v>3</v>
      </c>
      <c r="Y2617">
        <v>3</v>
      </c>
      <c r="Z2617">
        <v>0</v>
      </c>
      <c r="AA2617">
        <v>0</v>
      </c>
      <c r="AB2617">
        <v>5</v>
      </c>
      <c r="AC2617">
        <v>5</v>
      </c>
      <c r="AD2617">
        <v>2</v>
      </c>
      <c r="AE2617">
        <v>1</v>
      </c>
      <c r="AF2617">
        <v>2</v>
      </c>
      <c r="AG2617" s="1">
        <f t="shared" si="40"/>
        <v>-0.1552941176470588</v>
      </c>
    </row>
    <row r="2618" spans="1:33">
      <c r="A2618">
        <v>76551</v>
      </c>
      <c r="B2618">
        <v>2</v>
      </c>
      <c r="C2618">
        <v>56</v>
      </c>
      <c r="D2618">
        <v>6</v>
      </c>
      <c r="E2618">
        <v>2</v>
      </c>
      <c r="G2618">
        <v>2</v>
      </c>
      <c r="H2618">
        <v>5</v>
      </c>
      <c r="I2618">
        <v>1</v>
      </c>
      <c r="J2618">
        <v>53</v>
      </c>
      <c r="K2618">
        <v>1.37</v>
      </c>
      <c r="L2618">
        <v>195</v>
      </c>
      <c r="M2618">
        <v>5.04</v>
      </c>
      <c r="N2618">
        <v>61</v>
      </c>
      <c r="O2618" s="1">
        <v>1.5767924528301889</v>
      </c>
      <c r="P2618" s="2">
        <v>54.796685371730206</v>
      </c>
      <c r="Q2618" s="1">
        <v>1.4164426218730262</v>
      </c>
      <c r="R2618">
        <v>1</v>
      </c>
      <c r="S2618">
        <v>2</v>
      </c>
      <c r="U2618">
        <v>15</v>
      </c>
      <c r="V2618">
        <v>3</v>
      </c>
      <c r="W2618">
        <v>2</v>
      </c>
      <c r="X2618">
        <v>1</v>
      </c>
      <c r="Y2618">
        <v>1</v>
      </c>
      <c r="Z2618">
        <v>2</v>
      </c>
      <c r="AA2618">
        <v>0</v>
      </c>
      <c r="AB2618">
        <v>1</v>
      </c>
      <c r="AC2618">
        <v>0</v>
      </c>
      <c r="AD2618">
        <v>1</v>
      </c>
      <c r="AE2618">
        <v>1</v>
      </c>
      <c r="AF2618">
        <v>2</v>
      </c>
      <c r="AG2618" s="1">
        <f t="shared" si="40"/>
        <v>0.20679245283018877</v>
      </c>
    </row>
    <row r="2619" spans="1:33">
      <c r="A2619">
        <v>76558</v>
      </c>
      <c r="B2619">
        <v>2</v>
      </c>
      <c r="C2619">
        <v>64</v>
      </c>
      <c r="D2619">
        <v>6</v>
      </c>
      <c r="E2619">
        <v>2</v>
      </c>
      <c r="G2619">
        <v>2</v>
      </c>
      <c r="H2619">
        <v>3</v>
      </c>
      <c r="I2619">
        <v>1</v>
      </c>
      <c r="J2619">
        <v>69</v>
      </c>
      <c r="K2619">
        <v>1.78</v>
      </c>
      <c r="L2619">
        <v>206</v>
      </c>
      <c r="M2619">
        <v>5.33</v>
      </c>
      <c r="N2619">
        <v>78</v>
      </c>
      <c r="O2619" s="1">
        <v>2.0121739130434784</v>
      </c>
      <c r="P2619" s="2">
        <v>65.430318835125718</v>
      </c>
      <c r="Q2619" s="1">
        <v>1.6879125728481708</v>
      </c>
      <c r="R2619">
        <v>1</v>
      </c>
      <c r="S2619">
        <v>2</v>
      </c>
      <c r="U2619">
        <v>14</v>
      </c>
      <c r="V2619">
        <v>3</v>
      </c>
      <c r="W2619">
        <v>0</v>
      </c>
      <c r="AB2619">
        <v>0</v>
      </c>
      <c r="AC2619">
        <v>0</v>
      </c>
      <c r="AD2619">
        <v>1</v>
      </c>
      <c r="AE2619">
        <v>1</v>
      </c>
      <c r="AF2619">
        <v>2</v>
      </c>
      <c r="AG2619" s="1">
        <f t="shared" si="40"/>
        <v>0.23217391304347834</v>
      </c>
    </row>
    <row r="2620" spans="1:33">
      <c r="A2620">
        <v>76565</v>
      </c>
      <c r="B2620">
        <v>2</v>
      </c>
      <c r="C2620">
        <v>80</v>
      </c>
      <c r="D2620">
        <v>3</v>
      </c>
      <c r="E2620">
        <v>2</v>
      </c>
      <c r="G2620">
        <v>1</v>
      </c>
      <c r="H2620">
        <v>4</v>
      </c>
      <c r="I2620">
        <v>2</v>
      </c>
      <c r="J2620">
        <v>54</v>
      </c>
      <c r="K2620">
        <v>1.4</v>
      </c>
      <c r="L2620">
        <v>204</v>
      </c>
      <c r="M2620">
        <v>5.28</v>
      </c>
      <c r="N2620">
        <v>50</v>
      </c>
      <c r="O2620" s="1">
        <v>1.2962962962962963</v>
      </c>
      <c r="P2620" s="2">
        <v>58.871233095301804</v>
      </c>
      <c r="Q2620" s="1">
        <v>1.5262912283967134</v>
      </c>
      <c r="R2620">
        <v>1</v>
      </c>
      <c r="S2620">
        <v>2</v>
      </c>
      <c r="U2620">
        <v>14</v>
      </c>
      <c r="V2620">
        <v>3</v>
      </c>
      <c r="W2620">
        <v>3</v>
      </c>
      <c r="X2620">
        <v>3</v>
      </c>
      <c r="Y2620">
        <v>3</v>
      </c>
      <c r="Z2620">
        <v>3</v>
      </c>
      <c r="AA2620">
        <v>1</v>
      </c>
      <c r="AB2620">
        <v>2</v>
      </c>
      <c r="AC2620">
        <v>2</v>
      </c>
      <c r="AD2620">
        <v>1</v>
      </c>
      <c r="AE2620">
        <v>1</v>
      </c>
      <c r="AF2620">
        <v>2</v>
      </c>
      <c r="AG2620" s="1">
        <f t="shared" si="40"/>
        <v>-0.10370370370370363</v>
      </c>
    </row>
    <row r="2621" spans="1:33">
      <c r="A2621">
        <v>76568</v>
      </c>
      <c r="B2621">
        <v>2</v>
      </c>
      <c r="C2621">
        <v>64</v>
      </c>
      <c r="D2621">
        <v>4</v>
      </c>
      <c r="E2621">
        <v>2</v>
      </c>
      <c r="G2621">
        <v>1</v>
      </c>
      <c r="H2621">
        <v>5</v>
      </c>
      <c r="I2621">
        <v>5</v>
      </c>
      <c r="J2621">
        <v>65</v>
      </c>
      <c r="K2621">
        <v>1.68</v>
      </c>
      <c r="L2621">
        <v>213</v>
      </c>
      <c r="M2621">
        <v>5.51</v>
      </c>
      <c r="N2621">
        <v>66</v>
      </c>
      <c r="O2621" s="1">
        <v>1.7058461538461538</v>
      </c>
      <c r="P2621" s="2">
        <v>62.657012856344402</v>
      </c>
      <c r="Q2621" s="1">
        <v>1.6194427938255169</v>
      </c>
      <c r="R2621">
        <v>1</v>
      </c>
      <c r="S2621">
        <v>2</v>
      </c>
      <c r="U2621">
        <v>10</v>
      </c>
      <c r="V2621">
        <v>4</v>
      </c>
      <c r="W2621">
        <v>1</v>
      </c>
      <c r="X2621">
        <v>3</v>
      </c>
      <c r="Y2621">
        <v>3</v>
      </c>
      <c r="Z2621">
        <v>2</v>
      </c>
      <c r="AA2621">
        <v>5</v>
      </c>
      <c r="AB2621">
        <v>3</v>
      </c>
      <c r="AC2621">
        <v>0</v>
      </c>
      <c r="AD2621">
        <v>1</v>
      </c>
      <c r="AE2621">
        <v>1</v>
      </c>
      <c r="AF2621">
        <v>2</v>
      </c>
      <c r="AG2621" s="1">
        <f t="shared" si="40"/>
        <v>2.5846153846153852E-2</v>
      </c>
    </row>
    <row r="2622" spans="1:33">
      <c r="A2622">
        <v>76573</v>
      </c>
      <c r="B2622">
        <v>2</v>
      </c>
      <c r="C2622">
        <v>41</v>
      </c>
      <c r="D2622">
        <v>3</v>
      </c>
      <c r="E2622">
        <v>2</v>
      </c>
      <c r="G2622">
        <v>1</v>
      </c>
      <c r="H2622">
        <v>3</v>
      </c>
      <c r="I2622">
        <v>6</v>
      </c>
      <c r="J2622">
        <v>52</v>
      </c>
      <c r="K2622">
        <v>1.34</v>
      </c>
      <c r="L2622">
        <v>164</v>
      </c>
      <c r="M2622">
        <v>4.24</v>
      </c>
      <c r="N2622">
        <v>61</v>
      </c>
      <c r="O2622" s="1">
        <v>1.5719230769230772</v>
      </c>
      <c r="P2622" s="2">
        <v>61.688816096711982</v>
      </c>
      <c r="Q2622" s="1">
        <v>1.5896733378768089</v>
      </c>
      <c r="R2622">
        <v>2</v>
      </c>
      <c r="S2622">
        <v>2</v>
      </c>
      <c r="U2622">
        <v>14</v>
      </c>
      <c r="V2622">
        <v>1</v>
      </c>
      <c r="W2622">
        <v>3</v>
      </c>
      <c r="X2622">
        <v>3</v>
      </c>
      <c r="Y2622">
        <v>3</v>
      </c>
      <c r="Z2622">
        <v>3</v>
      </c>
      <c r="AB2622">
        <v>0</v>
      </c>
      <c r="AC2622">
        <v>0</v>
      </c>
      <c r="AD2622">
        <v>2</v>
      </c>
      <c r="AE2622">
        <v>1</v>
      </c>
      <c r="AF2622">
        <v>2</v>
      </c>
      <c r="AG2622" s="1">
        <f t="shared" si="40"/>
        <v>0.23192307692307712</v>
      </c>
    </row>
    <row r="2623" spans="1:33">
      <c r="A2623">
        <v>76574</v>
      </c>
      <c r="B2623">
        <v>2</v>
      </c>
      <c r="C2623">
        <v>38</v>
      </c>
      <c r="D2623">
        <v>1</v>
      </c>
      <c r="E2623">
        <v>2</v>
      </c>
      <c r="G2623">
        <v>1</v>
      </c>
      <c r="H2623">
        <v>4</v>
      </c>
      <c r="I2623">
        <v>1</v>
      </c>
      <c r="J2623">
        <v>42</v>
      </c>
      <c r="K2623">
        <v>1.0900000000000001</v>
      </c>
      <c r="L2623">
        <v>173</v>
      </c>
      <c r="M2623">
        <v>4.47</v>
      </c>
      <c r="N2623">
        <v>41</v>
      </c>
      <c r="O2623" s="1">
        <v>1.0640476190476191</v>
      </c>
      <c r="P2623" s="2">
        <v>42.891991107850245</v>
      </c>
      <c r="Q2623" s="1">
        <v>1.1131492930370659</v>
      </c>
      <c r="R2623">
        <v>2</v>
      </c>
      <c r="U2623">
        <v>5</v>
      </c>
      <c r="V2623">
        <v>4</v>
      </c>
      <c r="W2623">
        <v>3</v>
      </c>
      <c r="X2623">
        <v>3</v>
      </c>
      <c r="Y2623">
        <v>3</v>
      </c>
      <c r="Z2623">
        <v>2</v>
      </c>
      <c r="AB2623">
        <v>0</v>
      </c>
      <c r="AC2623">
        <v>0</v>
      </c>
      <c r="AD2623">
        <v>1</v>
      </c>
      <c r="AE2623">
        <v>1</v>
      </c>
      <c r="AF2623">
        <v>2</v>
      </c>
      <c r="AG2623" s="1">
        <f t="shared" si="40"/>
        <v>-2.5952380952380949E-2</v>
      </c>
    </row>
    <row r="2624" spans="1:33">
      <c r="A2624">
        <v>76575</v>
      </c>
      <c r="B2624">
        <v>2</v>
      </c>
      <c r="C2624">
        <v>69</v>
      </c>
      <c r="D2624">
        <v>3</v>
      </c>
      <c r="E2624">
        <v>2</v>
      </c>
      <c r="G2624">
        <v>1</v>
      </c>
      <c r="H2624">
        <v>5</v>
      </c>
      <c r="I2624">
        <v>1</v>
      </c>
      <c r="J2624">
        <v>59</v>
      </c>
      <c r="K2624">
        <v>1.53</v>
      </c>
      <c r="L2624">
        <v>168</v>
      </c>
      <c r="M2624">
        <v>4.34</v>
      </c>
      <c r="N2624">
        <v>54</v>
      </c>
      <c r="O2624" s="1">
        <v>1.4003389830508475</v>
      </c>
      <c r="P2624" s="2">
        <v>58.163033636806787</v>
      </c>
      <c r="Q2624" s="1">
        <v>1.5082956180392268</v>
      </c>
      <c r="R2624">
        <v>2</v>
      </c>
      <c r="S2624">
        <v>1</v>
      </c>
      <c r="T2624">
        <v>2</v>
      </c>
      <c r="U2624">
        <v>15</v>
      </c>
      <c r="V2624">
        <v>2</v>
      </c>
      <c r="W2624">
        <v>2</v>
      </c>
      <c r="X2624">
        <v>1</v>
      </c>
      <c r="Y2624">
        <v>1</v>
      </c>
      <c r="Z2624">
        <v>2</v>
      </c>
      <c r="AA2624">
        <v>0</v>
      </c>
      <c r="AB2624">
        <v>0</v>
      </c>
      <c r="AC2624">
        <v>0</v>
      </c>
      <c r="AD2624">
        <v>1</v>
      </c>
      <c r="AE2624">
        <v>1</v>
      </c>
      <c r="AF2624">
        <v>2</v>
      </c>
      <c r="AG2624" s="1">
        <f t="shared" si="40"/>
        <v>-0.12966101694915255</v>
      </c>
    </row>
    <row r="2625" spans="1:33">
      <c r="A2625">
        <v>76576</v>
      </c>
      <c r="B2625">
        <v>2</v>
      </c>
      <c r="C2625">
        <v>80</v>
      </c>
      <c r="D2625">
        <v>3</v>
      </c>
      <c r="E2625">
        <v>1</v>
      </c>
      <c r="F2625">
        <v>2</v>
      </c>
      <c r="G2625">
        <v>1</v>
      </c>
      <c r="H2625">
        <v>5</v>
      </c>
      <c r="I2625">
        <v>2</v>
      </c>
      <c r="J2625">
        <v>51</v>
      </c>
      <c r="K2625">
        <v>1.32</v>
      </c>
      <c r="L2625">
        <v>190</v>
      </c>
      <c r="M2625">
        <v>4.91</v>
      </c>
      <c r="N2625">
        <v>60</v>
      </c>
      <c r="O2625" s="1">
        <v>1.5529411764705883</v>
      </c>
      <c r="P2625" s="2">
        <v>47.276209425179474</v>
      </c>
      <c r="Q2625" s="1">
        <v>1.2236195380634687</v>
      </c>
      <c r="R2625">
        <v>1</v>
      </c>
      <c r="S2625">
        <v>2</v>
      </c>
      <c r="U2625">
        <v>14</v>
      </c>
      <c r="V2625">
        <v>2</v>
      </c>
      <c r="W2625">
        <v>2</v>
      </c>
      <c r="X2625">
        <v>3</v>
      </c>
      <c r="Y2625">
        <v>3</v>
      </c>
      <c r="Z2625">
        <v>3</v>
      </c>
      <c r="AB2625">
        <v>0</v>
      </c>
      <c r="AC2625">
        <v>0</v>
      </c>
      <c r="AD2625">
        <v>2</v>
      </c>
      <c r="AE2625">
        <v>1</v>
      </c>
      <c r="AF2625">
        <v>2</v>
      </c>
      <c r="AG2625" s="1">
        <f t="shared" si="40"/>
        <v>0.23294117647058821</v>
      </c>
    </row>
    <row r="2626" spans="1:33">
      <c r="A2626">
        <v>76577</v>
      </c>
      <c r="B2626">
        <v>2</v>
      </c>
      <c r="C2626">
        <v>23</v>
      </c>
      <c r="D2626">
        <v>7</v>
      </c>
      <c r="E2626">
        <v>2</v>
      </c>
      <c r="G2626">
        <v>1</v>
      </c>
      <c r="H2626">
        <v>3</v>
      </c>
      <c r="I2626">
        <v>6</v>
      </c>
      <c r="J2626">
        <v>46</v>
      </c>
      <c r="K2626">
        <v>1.19</v>
      </c>
      <c r="L2626">
        <v>187</v>
      </c>
      <c r="M2626">
        <v>4.84</v>
      </c>
      <c r="N2626">
        <v>42</v>
      </c>
      <c r="O2626" s="1">
        <v>1.0865217391304347</v>
      </c>
      <c r="P2626" s="2">
        <v>48.447734803968295</v>
      </c>
      <c r="Q2626" s="1">
        <v>1.2533218351461364</v>
      </c>
      <c r="R2626">
        <v>1</v>
      </c>
      <c r="U2626">
        <v>6</v>
      </c>
      <c r="V2626">
        <v>1</v>
      </c>
      <c r="W2626">
        <v>3</v>
      </c>
      <c r="X2626">
        <v>3</v>
      </c>
      <c r="Y2626">
        <v>3</v>
      </c>
      <c r="Z2626">
        <v>3</v>
      </c>
      <c r="AB2626">
        <v>0</v>
      </c>
      <c r="AC2626">
        <v>0</v>
      </c>
      <c r="AD2626">
        <v>1</v>
      </c>
      <c r="AE2626">
        <v>1</v>
      </c>
      <c r="AF2626">
        <v>2</v>
      </c>
      <c r="AG2626" s="1">
        <f t="shared" si="40"/>
        <v>-0.10347826086956524</v>
      </c>
    </row>
    <row r="2627" spans="1:33">
      <c r="A2627">
        <v>76580</v>
      </c>
      <c r="B2627">
        <v>2</v>
      </c>
      <c r="C2627">
        <v>71</v>
      </c>
      <c r="D2627">
        <v>4</v>
      </c>
      <c r="E2627">
        <v>2</v>
      </c>
      <c r="G2627">
        <v>1</v>
      </c>
      <c r="H2627">
        <v>5</v>
      </c>
      <c r="I2627">
        <v>3</v>
      </c>
      <c r="J2627">
        <v>71</v>
      </c>
      <c r="K2627">
        <v>1.84</v>
      </c>
      <c r="L2627">
        <v>243</v>
      </c>
      <c r="M2627">
        <v>6.28</v>
      </c>
      <c r="N2627">
        <v>75</v>
      </c>
      <c r="O2627" s="1">
        <v>1.943661971830986</v>
      </c>
      <c r="P2627" s="2">
        <v>80.103486950464216</v>
      </c>
      <c r="Q2627" s="1">
        <v>2.0759213519556923</v>
      </c>
      <c r="R2627">
        <v>2</v>
      </c>
      <c r="S2627">
        <v>1</v>
      </c>
      <c r="T2627">
        <v>2</v>
      </c>
      <c r="U2627">
        <v>7</v>
      </c>
      <c r="V2627">
        <v>2</v>
      </c>
      <c r="W2627">
        <v>1</v>
      </c>
      <c r="X2627">
        <v>3</v>
      </c>
      <c r="Y2627">
        <v>3</v>
      </c>
      <c r="Z2627">
        <v>2</v>
      </c>
      <c r="AB2627">
        <v>0</v>
      </c>
      <c r="AC2627">
        <v>0</v>
      </c>
      <c r="AD2627">
        <v>2</v>
      </c>
      <c r="AE2627">
        <v>1</v>
      </c>
      <c r="AF2627">
        <v>2</v>
      </c>
      <c r="AG2627" s="1">
        <f t="shared" ref="AG2627:AG2690" si="41">O:O-K:K</f>
        <v>0.10366197183098591</v>
      </c>
    </row>
    <row r="2628" spans="1:33">
      <c r="A2628">
        <v>76584</v>
      </c>
      <c r="B2628">
        <v>2</v>
      </c>
      <c r="C2628">
        <v>49</v>
      </c>
      <c r="D2628">
        <v>7</v>
      </c>
      <c r="E2628">
        <v>2</v>
      </c>
      <c r="G2628">
        <v>1</v>
      </c>
      <c r="H2628">
        <v>5</v>
      </c>
      <c r="I2628">
        <v>1</v>
      </c>
      <c r="J2628">
        <v>122</v>
      </c>
      <c r="K2628">
        <v>3.15</v>
      </c>
      <c r="L2628">
        <v>257</v>
      </c>
      <c r="M2628">
        <v>6.65</v>
      </c>
      <c r="N2628">
        <v>126</v>
      </c>
      <c r="O2628" s="1">
        <v>3.2532786885245901</v>
      </c>
      <c r="P2628" s="2">
        <v>137.12576274769236</v>
      </c>
      <c r="Q2628" s="1">
        <v>3.5405422348789424</v>
      </c>
      <c r="R2628">
        <v>2</v>
      </c>
      <c r="S2628">
        <v>2</v>
      </c>
      <c r="U2628">
        <v>15</v>
      </c>
      <c r="V2628">
        <v>2</v>
      </c>
      <c r="W2628">
        <v>0</v>
      </c>
      <c r="X2628">
        <v>3</v>
      </c>
      <c r="Y2628">
        <v>3</v>
      </c>
      <c r="Z2628">
        <v>2</v>
      </c>
      <c r="AA2628">
        <v>1</v>
      </c>
      <c r="AB2628">
        <v>1</v>
      </c>
      <c r="AC2628">
        <v>0</v>
      </c>
      <c r="AD2628">
        <v>1</v>
      </c>
      <c r="AE2628">
        <v>1</v>
      </c>
      <c r="AF2628">
        <v>2</v>
      </c>
      <c r="AG2628" s="1">
        <f t="shared" si="41"/>
        <v>0.10327868852459021</v>
      </c>
    </row>
    <row r="2629" spans="1:33">
      <c r="A2629">
        <v>76586</v>
      </c>
      <c r="B2629">
        <v>2</v>
      </c>
      <c r="C2629">
        <v>45</v>
      </c>
      <c r="D2629">
        <v>3</v>
      </c>
      <c r="E2629">
        <v>1</v>
      </c>
      <c r="F2629">
        <v>1</v>
      </c>
      <c r="G2629">
        <v>1</v>
      </c>
      <c r="H2629">
        <v>3</v>
      </c>
      <c r="I2629">
        <v>3</v>
      </c>
      <c r="J2629">
        <v>33</v>
      </c>
      <c r="K2629">
        <v>0.85</v>
      </c>
      <c r="L2629">
        <v>300</v>
      </c>
      <c r="M2629">
        <v>7.76</v>
      </c>
      <c r="N2629">
        <v>38</v>
      </c>
      <c r="O2629" s="1">
        <v>0.97878787878787865</v>
      </c>
      <c r="P2629" s="2">
        <v>34.913537784671959</v>
      </c>
      <c r="Q2629" s="1">
        <v>0.89928809445367175</v>
      </c>
      <c r="R2629">
        <v>2</v>
      </c>
      <c r="S2629">
        <v>1</v>
      </c>
      <c r="T2629">
        <v>1</v>
      </c>
      <c r="U2629">
        <v>2</v>
      </c>
      <c r="V2629">
        <v>3</v>
      </c>
      <c r="W2629">
        <v>2</v>
      </c>
      <c r="X2629">
        <v>4</v>
      </c>
      <c r="Y2629">
        <v>4</v>
      </c>
      <c r="Z2629">
        <v>4</v>
      </c>
      <c r="AA2629">
        <v>0</v>
      </c>
      <c r="AB2629">
        <v>0</v>
      </c>
      <c r="AC2629">
        <v>4</v>
      </c>
      <c r="AD2629">
        <v>1</v>
      </c>
      <c r="AE2629">
        <v>1</v>
      </c>
      <c r="AF2629">
        <v>2</v>
      </c>
      <c r="AG2629" s="1">
        <f t="shared" si="41"/>
        <v>0.12878787878787867</v>
      </c>
    </row>
    <row r="2630" spans="1:33">
      <c r="A2630">
        <v>76590</v>
      </c>
      <c r="B2630">
        <v>2</v>
      </c>
      <c r="C2630">
        <v>67</v>
      </c>
      <c r="D2630">
        <v>4</v>
      </c>
      <c r="E2630">
        <v>2</v>
      </c>
      <c r="G2630">
        <v>1</v>
      </c>
      <c r="H2630">
        <v>3</v>
      </c>
      <c r="I2630">
        <v>2</v>
      </c>
      <c r="J2630">
        <v>38</v>
      </c>
      <c r="K2630">
        <v>0.98</v>
      </c>
      <c r="L2630">
        <v>145</v>
      </c>
      <c r="M2630">
        <v>3.75</v>
      </c>
      <c r="N2630">
        <v>45</v>
      </c>
      <c r="O2630" s="1">
        <v>1.1605263157894736</v>
      </c>
      <c r="P2630" s="2">
        <v>37.685788064946848</v>
      </c>
      <c r="Q2630" s="1">
        <v>0.97189663956968197</v>
      </c>
      <c r="R2630">
        <v>2</v>
      </c>
      <c r="S2630">
        <v>2</v>
      </c>
      <c r="U2630">
        <v>8</v>
      </c>
      <c r="V2630">
        <v>2</v>
      </c>
      <c r="W2630">
        <v>2</v>
      </c>
      <c r="X2630">
        <v>3</v>
      </c>
      <c r="Y2630">
        <v>3</v>
      </c>
      <c r="Z2630">
        <v>2</v>
      </c>
      <c r="AA2630">
        <v>2</v>
      </c>
      <c r="AB2630">
        <v>0</v>
      </c>
      <c r="AC2630">
        <v>0</v>
      </c>
      <c r="AD2630">
        <v>1</v>
      </c>
      <c r="AE2630">
        <v>1</v>
      </c>
      <c r="AF2630">
        <v>2</v>
      </c>
      <c r="AG2630" s="1">
        <f t="shared" si="41"/>
        <v>0.18052631578947365</v>
      </c>
    </row>
    <row r="2631" spans="1:33">
      <c r="A2631">
        <v>76591</v>
      </c>
      <c r="B2631">
        <v>2</v>
      </c>
      <c r="C2631">
        <v>28</v>
      </c>
      <c r="D2631">
        <v>3</v>
      </c>
      <c r="E2631">
        <v>2</v>
      </c>
      <c r="G2631">
        <v>1</v>
      </c>
      <c r="H2631">
        <v>5</v>
      </c>
      <c r="I2631">
        <v>6</v>
      </c>
      <c r="J2631">
        <v>37</v>
      </c>
      <c r="K2631">
        <v>0.96</v>
      </c>
      <c r="L2631">
        <v>120</v>
      </c>
      <c r="M2631">
        <v>3.1</v>
      </c>
      <c r="N2631">
        <v>35</v>
      </c>
      <c r="O2631" s="1">
        <v>0.90810810810810816</v>
      </c>
      <c r="P2631" s="2">
        <v>35.881251085833505</v>
      </c>
      <c r="Q2631" s="1">
        <v>0.93097300114595039</v>
      </c>
      <c r="R2631">
        <v>2</v>
      </c>
      <c r="U2631">
        <v>15</v>
      </c>
      <c r="V2631">
        <v>1</v>
      </c>
      <c r="W2631">
        <v>0</v>
      </c>
      <c r="AA2631">
        <v>0</v>
      </c>
      <c r="AB2631">
        <v>1</v>
      </c>
      <c r="AC2631">
        <v>0</v>
      </c>
      <c r="AD2631">
        <v>1</v>
      </c>
      <c r="AE2631">
        <v>1</v>
      </c>
      <c r="AF2631">
        <v>2</v>
      </c>
      <c r="AG2631" s="1">
        <f t="shared" si="41"/>
        <v>-5.1891891891891806E-2</v>
      </c>
    </row>
    <row r="2632" spans="1:33">
      <c r="A2632">
        <v>76596</v>
      </c>
      <c r="B2632">
        <v>2</v>
      </c>
      <c r="C2632">
        <v>46</v>
      </c>
      <c r="D2632">
        <v>3</v>
      </c>
      <c r="E2632">
        <v>2</v>
      </c>
      <c r="G2632">
        <v>1</v>
      </c>
      <c r="H2632">
        <v>3</v>
      </c>
      <c r="I2632">
        <v>1</v>
      </c>
      <c r="J2632">
        <v>44</v>
      </c>
      <c r="K2632">
        <v>1.1399999999999999</v>
      </c>
      <c r="L2632">
        <v>173</v>
      </c>
      <c r="M2632">
        <v>4.47</v>
      </c>
      <c r="N2632">
        <v>52</v>
      </c>
      <c r="O2632" s="1">
        <v>1.3472727272727272</v>
      </c>
      <c r="P2632" s="2">
        <v>45.491421136254523</v>
      </c>
      <c r="Q2632" s="1">
        <v>1.178641365802958</v>
      </c>
      <c r="R2632">
        <v>2</v>
      </c>
      <c r="S2632">
        <v>1</v>
      </c>
      <c r="T2632">
        <v>2</v>
      </c>
      <c r="U2632">
        <v>8</v>
      </c>
      <c r="V2632">
        <v>3</v>
      </c>
      <c r="W2632">
        <v>2</v>
      </c>
      <c r="AA2632">
        <v>6</v>
      </c>
      <c r="AB2632">
        <v>0</v>
      </c>
      <c r="AC2632">
        <v>0</v>
      </c>
      <c r="AD2632">
        <v>1</v>
      </c>
      <c r="AE2632">
        <v>1</v>
      </c>
      <c r="AF2632">
        <v>2</v>
      </c>
      <c r="AG2632" s="1">
        <f t="shared" si="41"/>
        <v>0.20727272727272728</v>
      </c>
    </row>
    <row r="2633" spans="1:33">
      <c r="A2633">
        <v>76597</v>
      </c>
      <c r="B2633">
        <v>2</v>
      </c>
      <c r="C2633">
        <v>41</v>
      </c>
      <c r="D2633">
        <v>3</v>
      </c>
      <c r="E2633">
        <v>2</v>
      </c>
      <c r="G2633">
        <v>1</v>
      </c>
      <c r="H2633">
        <v>4</v>
      </c>
      <c r="I2633">
        <v>1</v>
      </c>
      <c r="J2633">
        <v>51</v>
      </c>
      <c r="K2633">
        <v>1.32</v>
      </c>
      <c r="L2633">
        <v>150</v>
      </c>
      <c r="M2633">
        <v>3.88</v>
      </c>
      <c r="N2633">
        <v>54</v>
      </c>
      <c r="O2633" s="1">
        <v>1.3976470588235295</v>
      </c>
      <c r="P2633" s="2">
        <v>58.05726565469952</v>
      </c>
      <c r="Q2633" s="1">
        <v>1.5026586404745761</v>
      </c>
      <c r="R2633">
        <v>2</v>
      </c>
      <c r="S2633">
        <v>2</v>
      </c>
      <c r="U2633">
        <v>5</v>
      </c>
      <c r="V2633">
        <v>4</v>
      </c>
      <c r="W2633">
        <v>2</v>
      </c>
      <c r="X2633">
        <v>3</v>
      </c>
      <c r="Y2633">
        <v>2</v>
      </c>
      <c r="Z2633">
        <v>2</v>
      </c>
      <c r="AA2633">
        <v>5</v>
      </c>
      <c r="AB2633">
        <v>0</v>
      </c>
      <c r="AC2633">
        <v>0</v>
      </c>
      <c r="AD2633">
        <v>1</v>
      </c>
      <c r="AE2633">
        <v>1</v>
      </c>
      <c r="AF2633">
        <v>2</v>
      </c>
      <c r="AG2633" s="1">
        <f t="shared" si="41"/>
        <v>7.7647058823529402E-2</v>
      </c>
    </row>
    <row r="2634" spans="1:33">
      <c r="A2634">
        <v>76600</v>
      </c>
      <c r="B2634">
        <v>2</v>
      </c>
      <c r="C2634">
        <v>40</v>
      </c>
      <c r="D2634">
        <v>3</v>
      </c>
      <c r="E2634">
        <v>2</v>
      </c>
      <c r="G2634">
        <v>1</v>
      </c>
      <c r="H2634">
        <v>1</v>
      </c>
      <c r="I2634">
        <v>1</v>
      </c>
      <c r="J2634">
        <v>74</v>
      </c>
      <c r="K2634">
        <v>1.91</v>
      </c>
      <c r="L2634">
        <v>238</v>
      </c>
      <c r="M2634">
        <v>6.15</v>
      </c>
      <c r="N2634">
        <v>74</v>
      </c>
      <c r="O2634" s="1">
        <v>1.9100000000000001</v>
      </c>
      <c r="P2634" s="2">
        <v>58.392404719664157</v>
      </c>
      <c r="Q2634" s="1">
        <v>1.5071553110075477</v>
      </c>
      <c r="R2634">
        <v>2</v>
      </c>
      <c r="S2634">
        <v>2</v>
      </c>
      <c r="U2634">
        <v>1</v>
      </c>
      <c r="V2634">
        <v>3</v>
      </c>
      <c r="W2634">
        <v>3</v>
      </c>
      <c r="X2634">
        <v>3</v>
      </c>
      <c r="Y2634">
        <v>3</v>
      </c>
      <c r="Z2634">
        <v>3</v>
      </c>
      <c r="AB2634">
        <v>0</v>
      </c>
      <c r="AC2634">
        <v>0</v>
      </c>
      <c r="AD2634">
        <v>2</v>
      </c>
      <c r="AE2634">
        <v>2</v>
      </c>
      <c r="AG2634" s="1">
        <f t="shared" si="41"/>
        <v>0</v>
      </c>
    </row>
    <row r="2635" spans="1:33">
      <c r="A2635">
        <v>76602</v>
      </c>
      <c r="B2635">
        <v>2</v>
      </c>
      <c r="C2635">
        <v>40</v>
      </c>
      <c r="D2635">
        <v>4</v>
      </c>
      <c r="E2635">
        <v>2</v>
      </c>
      <c r="G2635">
        <v>1</v>
      </c>
      <c r="H2635">
        <v>4</v>
      </c>
      <c r="I2635">
        <v>5</v>
      </c>
      <c r="J2635">
        <v>47</v>
      </c>
      <c r="K2635">
        <v>1.22</v>
      </c>
      <c r="L2635">
        <v>184</v>
      </c>
      <c r="M2635">
        <v>4.76</v>
      </c>
      <c r="N2635">
        <v>49</v>
      </c>
      <c r="O2635" s="1">
        <v>1.2719148936170213</v>
      </c>
      <c r="P2635" s="2">
        <v>44.605877007135767</v>
      </c>
      <c r="Q2635" s="1">
        <v>1.1578546797596945</v>
      </c>
      <c r="R2635">
        <v>2</v>
      </c>
      <c r="S2635">
        <v>2</v>
      </c>
      <c r="U2635">
        <v>3</v>
      </c>
      <c r="V2635">
        <v>4</v>
      </c>
      <c r="W2635">
        <v>2</v>
      </c>
      <c r="X2635">
        <v>3</v>
      </c>
      <c r="Y2635">
        <v>3</v>
      </c>
      <c r="Z2635">
        <v>2</v>
      </c>
      <c r="AA2635">
        <v>2</v>
      </c>
      <c r="AB2635">
        <v>0</v>
      </c>
      <c r="AC2635">
        <v>0</v>
      </c>
      <c r="AD2635">
        <v>1</v>
      </c>
      <c r="AE2635">
        <v>2</v>
      </c>
      <c r="AG2635" s="1">
        <f t="shared" si="41"/>
        <v>5.1914893617021285E-2</v>
      </c>
    </row>
    <row r="2636" spans="1:33">
      <c r="A2636">
        <v>76606</v>
      </c>
      <c r="B2636">
        <v>2</v>
      </c>
      <c r="C2636">
        <v>57</v>
      </c>
      <c r="D2636">
        <v>6</v>
      </c>
      <c r="E2636">
        <v>2</v>
      </c>
      <c r="G2636">
        <v>2</v>
      </c>
      <c r="H2636">
        <v>4</v>
      </c>
      <c r="I2636">
        <v>3</v>
      </c>
      <c r="J2636">
        <v>45</v>
      </c>
      <c r="K2636">
        <v>1.1599999999999999</v>
      </c>
      <c r="L2636">
        <v>137</v>
      </c>
      <c r="M2636">
        <v>3.54</v>
      </c>
      <c r="N2636">
        <v>44</v>
      </c>
      <c r="O2636" s="1">
        <v>1.1342222222222222</v>
      </c>
      <c r="P2636" s="2">
        <v>47.233941253545325</v>
      </c>
      <c r="Q2636" s="1">
        <v>1.2175860412025017</v>
      </c>
      <c r="R2636">
        <v>1</v>
      </c>
      <c r="S2636">
        <v>2</v>
      </c>
      <c r="U2636">
        <v>15</v>
      </c>
      <c r="V2636">
        <v>3</v>
      </c>
      <c r="W2636">
        <v>0</v>
      </c>
      <c r="AA2636">
        <v>0</v>
      </c>
      <c r="AB2636">
        <v>0</v>
      </c>
      <c r="AC2636">
        <v>0</v>
      </c>
      <c r="AD2636">
        <v>1</v>
      </c>
      <c r="AE2636">
        <v>1</v>
      </c>
      <c r="AF2636">
        <v>2</v>
      </c>
      <c r="AG2636" s="1">
        <f t="shared" si="41"/>
        <v>-2.5777777777777677E-2</v>
      </c>
    </row>
    <row r="2637" spans="1:33">
      <c r="A2637">
        <v>76608</v>
      </c>
      <c r="B2637">
        <v>2</v>
      </c>
      <c r="C2637">
        <v>38</v>
      </c>
      <c r="D2637">
        <v>1</v>
      </c>
      <c r="E2637">
        <v>2</v>
      </c>
      <c r="G2637">
        <v>1</v>
      </c>
      <c r="H2637">
        <v>4</v>
      </c>
      <c r="I2637">
        <v>6</v>
      </c>
      <c r="J2637">
        <v>47</v>
      </c>
      <c r="K2637">
        <v>1.22</v>
      </c>
      <c r="L2637">
        <v>223</v>
      </c>
      <c r="M2637">
        <v>5.77</v>
      </c>
      <c r="N2637">
        <v>52</v>
      </c>
      <c r="O2637" s="1">
        <v>1.3497872340425532</v>
      </c>
      <c r="P2637" s="2">
        <v>40.633637017272648</v>
      </c>
      <c r="Q2637" s="1">
        <v>1.0547454715121836</v>
      </c>
      <c r="R2637">
        <v>1</v>
      </c>
      <c r="U2637">
        <v>13</v>
      </c>
      <c r="V2637">
        <v>4</v>
      </c>
      <c r="W2637">
        <v>1</v>
      </c>
      <c r="AA2637">
        <v>3</v>
      </c>
      <c r="AB2637">
        <v>2</v>
      </c>
      <c r="AC2637">
        <v>5</v>
      </c>
      <c r="AD2637">
        <v>1</v>
      </c>
      <c r="AE2637">
        <v>1</v>
      </c>
      <c r="AF2637">
        <v>2</v>
      </c>
      <c r="AG2637" s="1">
        <f t="shared" si="41"/>
        <v>0.12978723404255321</v>
      </c>
    </row>
    <row r="2638" spans="1:33">
      <c r="A2638">
        <v>76609</v>
      </c>
      <c r="B2638">
        <v>2</v>
      </c>
      <c r="C2638">
        <v>21</v>
      </c>
      <c r="D2638">
        <v>6</v>
      </c>
      <c r="E2638">
        <v>2</v>
      </c>
      <c r="G2638">
        <v>2</v>
      </c>
      <c r="H2638">
        <v>4</v>
      </c>
      <c r="I2638">
        <v>5</v>
      </c>
      <c r="J2638">
        <v>64</v>
      </c>
      <c r="K2638">
        <v>1.66</v>
      </c>
      <c r="L2638">
        <v>144</v>
      </c>
      <c r="M2638">
        <v>3.72</v>
      </c>
      <c r="N2638">
        <v>67</v>
      </c>
      <c r="O2638" s="1">
        <v>1.7378125</v>
      </c>
      <c r="P2638" s="2">
        <v>65.253594167394382</v>
      </c>
      <c r="Q2638" s="1">
        <v>1.6925150987167916</v>
      </c>
      <c r="R2638">
        <v>2</v>
      </c>
      <c r="U2638">
        <v>4</v>
      </c>
      <c r="V2638">
        <v>3</v>
      </c>
      <c r="W2638">
        <v>1</v>
      </c>
      <c r="AA2638">
        <v>1</v>
      </c>
      <c r="AB2638">
        <v>0</v>
      </c>
      <c r="AC2638">
        <v>2</v>
      </c>
      <c r="AD2638">
        <v>1</v>
      </c>
      <c r="AE2638">
        <v>1</v>
      </c>
      <c r="AF2638">
        <v>2</v>
      </c>
      <c r="AG2638" s="1">
        <f t="shared" si="41"/>
        <v>7.7812500000000062E-2</v>
      </c>
    </row>
    <row r="2639" spans="1:33">
      <c r="A2639">
        <v>76614</v>
      </c>
      <c r="B2639">
        <v>2</v>
      </c>
      <c r="C2639">
        <v>41</v>
      </c>
      <c r="D2639">
        <v>3</v>
      </c>
      <c r="E2639">
        <v>2</v>
      </c>
      <c r="G2639">
        <v>1</v>
      </c>
      <c r="H2639">
        <v>4</v>
      </c>
      <c r="I2639">
        <v>5</v>
      </c>
      <c r="J2639">
        <v>38</v>
      </c>
      <c r="K2639">
        <v>0.98</v>
      </c>
      <c r="L2639">
        <v>210</v>
      </c>
      <c r="M2639">
        <v>5.43</v>
      </c>
      <c r="N2639">
        <v>47</v>
      </c>
      <c r="O2639" s="1">
        <v>1.2121052631578948</v>
      </c>
      <c r="P2639" s="2">
        <v>42.936947659499751</v>
      </c>
      <c r="Q2639" s="1">
        <v>1.1073212817449936</v>
      </c>
      <c r="R2639">
        <v>2</v>
      </c>
      <c r="S2639">
        <v>1</v>
      </c>
      <c r="T2639">
        <v>2</v>
      </c>
      <c r="U2639">
        <v>15</v>
      </c>
      <c r="V2639">
        <v>3</v>
      </c>
      <c r="W2639">
        <v>3</v>
      </c>
      <c r="X2639">
        <v>3</v>
      </c>
      <c r="Y2639">
        <v>3</v>
      </c>
      <c r="Z2639">
        <v>3</v>
      </c>
      <c r="AA2639">
        <v>0</v>
      </c>
      <c r="AB2639">
        <v>2</v>
      </c>
      <c r="AC2639">
        <v>3</v>
      </c>
      <c r="AD2639">
        <v>1</v>
      </c>
      <c r="AE2639">
        <v>1</v>
      </c>
      <c r="AF2639">
        <v>2</v>
      </c>
      <c r="AG2639" s="1">
        <f t="shared" si="41"/>
        <v>0.23210526315789481</v>
      </c>
    </row>
    <row r="2640" spans="1:33">
      <c r="A2640">
        <v>76616</v>
      </c>
      <c r="B2640">
        <v>2</v>
      </c>
      <c r="C2640">
        <v>69</v>
      </c>
      <c r="D2640">
        <v>3</v>
      </c>
      <c r="E2640">
        <v>2</v>
      </c>
      <c r="G2640">
        <v>1</v>
      </c>
      <c r="H2640">
        <v>3</v>
      </c>
      <c r="I2640">
        <v>1</v>
      </c>
      <c r="J2640">
        <v>79</v>
      </c>
      <c r="K2640">
        <v>2.04</v>
      </c>
      <c r="L2640">
        <v>211</v>
      </c>
      <c r="M2640">
        <v>5.46</v>
      </c>
      <c r="N2640">
        <v>84</v>
      </c>
      <c r="O2640" s="1">
        <v>2.1691139240506332</v>
      </c>
      <c r="P2640" s="2">
        <v>89.077231154463831</v>
      </c>
      <c r="Q2640" s="1">
        <v>2.3002221715836231</v>
      </c>
      <c r="R2640">
        <v>2</v>
      </c>
      <c r="S2640">
        <v>2</v>
      </c>
      <c r="U2640">
        <v>14</v>
      </c>
      <c r="V2640">
        <v>3</v>
      </c>
      <c r="W2640">
        <v>1</v>
      </c>
      <c r="AA2640">
        <v>0</v>
      </c>
      <c r="AB2640">
        <v>0</v>
      </c>
      <c r="AC2640">
        <v>0</v>
      </c>
      <c r="AD2640">
        <v>1</v>
      </c>
      <c r="AE2640">
        <v>1</v>
      </c>
      <c r="AF2640">
        <v>2</v>
      </c>
      <c r="AG2640" s="1">
        <f t="shared" si="41"/>
        <v>0.12911392405063316</v>
      </c>
    </row>
    <row r="2641" spans="1:33">
      <c r="A2641">
        <v>76619</v>
      </c>
      <c r="B2641">
        <v>2</v>
      </c>
      <c r="C2641">
        <v>31</v>
      </c>
      <c r="D2641">
        <v>3</v>
      </c>
      <c r="E2641">
        <v>2</v>
      </c>
      <c r="G2641">
        <v>1</v>
      </c>
      <c r="H2641">
        <v>5</v>
      </c>
      <c r="I2641">
        <v>5</v>
      </c>
      <c r="J2641">
        <v>40</v>
      </c>
      <c r="K2641">
        <v>1.03</v>
      </c>
      <c r="L2641">
        <v>174</v>
      </c>
      <c r="M2641">
        <v>4.5</v>
      </c>
      <c r="N2641">
        <v>46</v>
      </c>
      <c r="O2641" s="1">
        <v>1.1845000000000001</v>
      </c>
      <c r="P2641" s="2">
        <v>31.317710325841894</v>
      </c>
      <c r="Q2641" s="1">
        <v>0.80643104089042872</v>
      </c>
      <c r="R2641">
        <v>2</v>
      </c>
      <c r="U2641">
        <v>3</v>
      </c>
      <c r="V2641">
        <v>3</v>
      </c>
      <c r="W2641">
        <v>3</v>
      </c>
      <c r="X2641">
        <v>3</v>
      </c>
      <c r="Y2641">
        <v>3</v>
      </c>
      <c r="Z2641">
        <v>3</v>
      </c>
      <c r="AB2641">
        <v>0</v>
      </c>
      <c r="AC2641">
        <v>8</v>
      </c>
      <c r="AD2641">
        <v>2</v>
      </c>
      <c r="AE2641">
        <v>1</v>
      </c>
      <c r="AF2641">
        <v>2</v>
      </c>
      <c r="AG2641" s="1">
        <f t="shared" si="41"/>
        <v>0.15450000000000008</v>
      </c>
    </row>
    <row r="2642" spans="1:33">
      <c r="A2642">
        <v>76626</v>
      </c>
      <c r="B2642">
        <v>2</v>
      </c>
      <c r="C2642">
        <v>51</v>
      </c>
      <c r="D2642">
        <v>3</v>
      </c>
      <c r="E2642">
        <v>2</v>
      </c>
      <c r="G2642">
        <v>1</v>
      </c>
      <c r="H2642">
        <v>5</v>
      </c>
      <c r="I2642">
        <v>1</v>
      </c>
      <c r="J2642">
        <v>52</v>
      </c>
      <c r="K2642">
        <v>1.34</v>
      </c>
      <c r="L2642">
        <v>289</v>
      </c>
      <c r="M2642">
        <v>7.47</v>
      </c>
      <c r="N2642">
        <v>59</v>
      </c>
      <c r="O2642" s="1">
        <v>1.5203846153846154</v>
      </c>
      <c r="P2642" s="2">
        <v>53.150855376355622</v>
      </c>
      <c r="Q2642" s="1">
        <v>1.3696566577753182</v>
      </c>
      <c r="R2642">
        <v>2</v>
      </c>
      <c r="S2642">
        <v>2</v>
      </c>
      <c r="U2642">
        <v>14</v>
      </c>
      <c r="V2642">
        <v>1</v>
      </c>
      <c r="W2642">
        <v>0</v>
      </c>
      <c r="X2642">
        <v>3</v>
      </c>
      <c r="Y2642">
        <v>3</v>
      </c>
      <c r="Z2642">
        <v>2</v>
      </c>
      <c r="AA2642">
        <v>1</v>
      </c>
      <c r="AB2642">
        <v>1</v>
      </c>
      <c r="AC2642">
        <v>3</v>
      </c>
      <c r="AD2642">
        <v>1</v>
      </c>
      <c r="AE2642">
        <v>1</v>
      </c>
      <c r="AF2642">
        <v>2</v>
      </c>
      <c r="AG2642" s="1">
        <f t="shared" si="41"/>
        <v>0.18038461538461537</v>
      </c>
    </row>
    <row r="2643" spans="1:33">
      <c r="A2643">
        <v>76627</v>
      </c>
      <c r="B2643">
        <v>2</v>
      </c>
      <c r="C2643">
        <v>76</v>
      </c>
      <c r="D2643">
        <v>3</v>
      </c>
      <c r="E2643">
        <v>2</v>
      </c>
      <c r="G2643">
        <v>1</v>
      </c>
      <c r="H2643">
        <v>4</v>
      </c>
      <c r="I2643">
        <v>3</v>
      </c>
      <c r="J2643">
        <v>67</v>
      </c>
      <c r="K2643">
        <v>1.73</v>
      </c>
      <c r="L2643">
        <v>140</v>
      </c>
      <c r="M2643">
        <v>3.62</v>
      </c>
      <c r="N2643">
        <v>76</v>
      </c>
      <c r="O2643" s="1">
        <v>1.9623880597014924</v>
      </c>
      <c r="P2643" s="2">
        <v>71.923986391361026</v>
      </c>
      <c r="Q2643" s="1">
        <v>1.8571417381649937</v>
      </c>
      <c r="R2643">
        <v>2</v>
      </c>
      <c r="S2643">
        <v>2</v>
      </c>
      <c r="U2643">
        <v>5</v>
      </c>
      <c r="V2643">
        <v>2</v>
      </c>
      <c r="W2643">
        <v>2</v>
      </c>
      <c r="AA2643">
        <v>1</v>
      </c>
      <c r="AB2643">
        <v>4</v>
      </c>
      <c r="AC2643">
        <v>2</v>
      </c>
      <c r="AD2643">
        <v>1</v>
      </c>
      <c r="AE2643">
        <v>1</v>
      </c>
      <c r="AF2643">
        <v>2</v>
      </c>
      <c r="AG2643" s="1">
        <f t="shared" si="41"/>
        <v>0.23238805970149246</v>
      </c>
    </row>
    <row r="2644" spans="1:33">
      <c r="A2644">
        <v>76630</v>
      </c>
      <c r="B2644">
        <v>2</v>
      </c>
      <c r="C2644">
        <v>39</v>
      </c>
      <c r="D2644">
        <v>6</v>
      </c>
      <c r="E2644">
        <v>2</v>
      </c>
      <c r="G2644">
        <v>2</v>
      </c>
      <c r="H2644">
        <v>4</v>
      </c>
      <c r="I2644">
        <v>3</v>
      </c>
      <c r="J2644">
        <v>73</v>
      </c>
      <c r="K2644">
        <v>1.89</v>
      </c>
      <c r="L2644">
        <v>167</v>
      </c>
      <c r="M2644">
        <v>4.32</v>
      </c>
      <c r="N2644">
        <v>74</v>
      </c>
      <c r="O2644" s="1">
        <v>1.9158904109589039</v>
      </c>
      <c r="P2644" s="2">
        <v>77.086239122324855</v>
      </c>
      <c r="Q2644" s="1">
        <v>1.9957944101533422</v>
      </c>
      <c r="R2644">
        <v>2</v>
      </c>
      <c r="U2644">
        <v>2</v>
      </c>
      <c r="V2644">
        <v>2</v>
      </c>
      <c r="W2644">
        <v>1</v>
      </c>
      <c r="X2644">
        <v>3</v>
      </c>
      <c r="Y2644">
        <v>3</v>
      </c>
      <c r="Z2644">
        <v>1</v>
      </c>
      <c r="AA2644">
        <v>0</v>
      </c>
      <c r="AB2644">
        <v>0</v>
      </c>
      <c r="AC2644">
        <v>0</v>
      </c>
      <c r="AD2644">
        <v>2</v>
      </c>
      <c r="AE2644">
        <v>2</v>
      </c>
      <c r="AG2644" s="1">
        <f t="shared" si="41"/>
        <v>2.5890410958903987E-2</v>
      </c>
    </row>
    <row r="2645" spans="1:33">
      <c r="A2645">
        <v>76631</v>
      </c>
      <c r="B2645">
        <v>2</v>
      </c>
      <c r="C2645">
        <v>80</v>
      </c>
      <c r="D2645">
        <v>3</v>
      </c>
      <c r="E2645">
        <v>2</v>
      </c>
      <c r="G2645">
        <v>1</v>
      </c>
      <c r="H2645">
        <v>1</v>
      </c>
      <c r="I2645">
        <v>2</v>
      </c>
      <c r="J2645">
        <v>79</v>
      </c>
      <c r="K2645">
        <v>2.04</v>
      </c>
      <c r="L2645">
        <v>172</v>
      </c>
      <c r="M2645">
        <v>4.45</v>
      </c>
      <c r="N2645">
        <v>75</v>
      </c>
      <c r="O2645" s="1">
        <v>1.9367088607594938</v>
      </c>
      <c r="P2645" s="2">
        <v>85.154041122598841</v>
      </c>
      <c r="Q2645" s="1">
        <v>2.1989144796215396</v>
      </c>
      <c r="R2645">
        <v>1</v>
      </c>
      <c r="S2645">
        <v>2</v>
      </c>
      <c r="U2645">
        <v>4</v>
      </c>
      <c r="V2645">
        <v>3</v>
      </c>
      <c r="W2645">
        <v>3</v>
      </c>
      <c r="X2645">
        <v>3</v>
      </c>
      <c r="Y2645">
        <v>3</v>
      </c>
      <c r="Z2645">
        <v>3</v>
      </c>
      <c r="AB2645">
        <v>0</v>
      </c>
      <c r="AC2645">
        <v>0</v>
      </c>
      <c r="AD2645">
        <v>1</v>
      </c>
      <c r="AE2645">
        <v>1</v>
      </c>
      <c r="AF2645">
        <v>2</v>
      </c>
      <c r="AG2645" s="1">
        <f t="shared" si="41"/>
        <v>-0.10329113924050626</v>
      </c>
    </row>
    <row r="2646" spans="1:33">
      <c r="A2646">
        <v>76634</v>
      </c>
      <c r="B2646">
        <v>2</v>
      </c>
      <c r="C2646">
        <v>43</v>
      </c>
      <c r="D2646">
        <v>6</v>
      </c>
      <c r="E2646">
        <v>2</v>
      </c>
      <c r="G2646">
        <v>2</v>
      </c>
      <c r="H2646">
        <v>3</v>
      </c>
      <c r="I2646">
        <v>1</v>
      </c>
      <c r="J2646">
        <v>58</v>
      </c>
      <c r="K2646">
        <v>1.5</v>
      </c>
      <c r="L2646">
        <v>193</v>
      </c>
      <c r="M2646">
        <v>4.99</v>
      </c>
      <c r="N2646">
        <v>59</v>
      </c>
      <c r="O2646" s="1">
        <v>1.5258620689655173</v>
      </c>
      <c r="P2646" s="2">
        <v>53.544309413741871</v>
      </c>
      <c r="Q2646" s="1">
        <v>1.3847666227691864</v>
      </c>
      <c r="R2646">
        <v>1</v>
      </c>
      <c r="S2646">
        <v>2</v>
      </c>
      <c r="U2646">
        <v>7</v>
      </c>
      <c r="V2646">
        <v>3</v>
      </c>
      <c r="W2646">
        <v>1</v>
      </c>
      <c r="AA2646">
        <v>2</v>
      </c>
      <c r="AB2646">
        <v>90</v>
      </c>
      <c r="AC2646">
        <v>0</v>
      </c>
      <c r="AD2646">
        <v>1</v>
      </c>
      <c r="AE2646">
        <v>1</v>
      </c>
      <c r="AF2646">
        <v>2</v>
      </c>
      <c r="AG2646" s="1">
        <f t="shared" si="41"/>
        <v>2.5862068965517349E-2</v>
      </c>
    </row>
    <row r="2647" spans="1:33">
      <c r="A2647">
        <v>76636</v>
      </c>
      <c r="B2647">
        <v>2</v>
      </c>
      <c r="C2647">
        <v>29</v>
      </c>
      <c r="D2647">
        <v>4</v>
      </c>
      <c r="E2647">
        <v>2</v>
      </c>
      <c r="G2647">
        <v>1</v>
      </c>
      <c r="H2647">
        <v>2</v>
      </c>
      <c r="I2647">
        <v>5</v>
      </c>
      <c r="J2647">
        <v>57</v>
      </c>
      <c r="K2647">
        <v>1.47</v>
      </c>
      <c r="L2647">
        <v>195</v>
      </c>
      <c r="M2647">
        <v>5.04</v>
      </c>
      <c r="N2647">
        <v>65</v>
      </c>
      <c r="O2647" s="1">
        <v>1.6763157894736842</v>
      </c>
      <c r="P2647" s="2">
        <v>52.39891356360755</v>
      </c>
      <c r="Q2647" s="1">
        <v>1.351340402429879</v>
      </c>
      <c r="R2647">
        <v>2</v>
      </c>
      <c r="U2647">
        <v>6</v>
      </c>
      <c r="V2647">
        <v>1</v>
      </c>
      <c r="W2647">
        <v>0</v>
      </c>
      <c r="AA2647">
        <v>7</v>
      </c>
      <c r="AB2647">
        <v>0</v>
      </c>
      <c r="AC2647">
        <v>0</v>
      </c>
      <c r="AD2647">
        <v>1</v>
      </c>
      <c r="AE2647">
        <v>1</v>
      </c>
      <c r="AF2647">
        <v>2</v>
      </c>
      <c r="AG2647" s="1">
        <f t="shared" si="41"/>
        <v>0.20631578947368423</v>
      </c>
    </row>
    <row r="2648" spans="1:33">
      <c r="A2648">
        <v>76637</v>
      </c>
      <c r="B2648">
        <v>2</v>
      </c>
      <c r="C2648">
        <v>42</v>
      </c>
      <c r="D2648">
        <v>3</v>
      </c>
      <c r="E2648">
        <v>2</v>
      </c>
      <c r="G2648">
        <v>1</v>
      </c>
      <c r="H2648">
        <v>4</v>
      </c>
      <c r="I2648">
        <v>1</v>
      </c>
      <c r="J2648">
        <v>45</v>
      </c>
      <c r="K2648">
        <v>1.1599999999999999</v>
      </c>
      <c r="L2648">
        <v>150</v>
      </c>
      <c r="M2648">
        <v>3.88</v>
      </c>
      <c r="N2648">
        <v>49</v>
      </c>
      <c r="O2648" s="1">
        <v>1.2631111111111111</v>
      </c>
      <c r="P2648" s="2">
        <v>40.210422158816357</v>
      </c>
      <c r="Q2648" s="1">
        <v>1.0365353267605995</v>
      </c>
      <c r="R2648">
        <v>2</v>
      </c>
      <c r="S2648">
        <v>2</v>
      </c>
      <c r="U2648">
        <v>7</v>
      </c>
      <c r="V2648">
        <v>2</v>
      </c>
      <c r="W2648">
        <v>1</v>
      </c>
      <c r="X2648">
        <v>3</v>
      </c>
      <c r="Y2648">
        <v>1</v>
      </c>
      <c r="Z2648">
        <v>3</v>
      </c>
      <c r="AA2648">
        <v>1</v>
      </c>
      <c r="AB2648">
        <v>0</v>
      </c>
      <c r="AC2648">
        <v>0</v>
      </c>
      <c r="AD2648">
        <v>1</v>
      </c>
      <c r="AE2648">
        <v>2</v>
      </c>
      <c r="AG2648" s="1">
        <f t="shared" si="41"/>
        <v>0.10311111111111115</v>
      </c>
    </row>
    <row r="2649" spans="1:33">
      <c r="A2649">
        <v>76638</v>
      </c>
      <c r="B2649">
        <v>2</v>
      </c>
      <c r="C2649">
        <v>63</v>
      </c>
      <c r="D2649">
        <v>2</v>
      </c>
      <c r="E2649">
        <v>2</v>
      </c>
      <c r="G2649">
        <v>1</v>
      </c>
      <c r="H2649">
        <v>4</v>
      </c>
      <c r="I2649">
        <v>3</v>
      </c>
      <c r="J2649">
        <v>55</v>
      </c>
      <c r="K2649">
        <v>1.42</v>
      </c>
      <c r="L2649">
        <v>205</v>
      </c>
      <c r="M2649">
        <v>5.3</v>
      </c>
      <c r="N2649">
        <v>51</v>
      </c>
      <c r="O2649" s="1">
        <v>1.3167272727272727</v>
      </c>
      <c r="P2649" s="2">
        <v>50.060102671130139</v>
      </c>
      <c r="Q2649" s="1">
        <v>1.292460832600087</v>
      </c>
      <c r="R2649">
        <v>1</v>
      </c>
      <c r="S2649">
        <v>2</v>
      </c>
      <c r="U2649">
        <v>7</v>
      </c>
      <c r="V2649">
        <v>3</v>
      </c>
      <c r="W2649">
        <v>2</v>
      </c>
      <c r="X2649">
        <v>3</v>
      </c>
      <c r="Y2649">
        <v>3</v>
      </c>
      <c r="Z2649">
        <v>2</v>
      </c>
      <c r="AA2649">
        <v>1</v>
      </c>
      <c r="AB2649">
        <v>0</v>
      </c>
      <c r="AC2649">
        <v>0</v>
      </c>
      <c r="AD2649">
        <v>1</v>
      </c>
      <c r="AE2649">
        <v>1</v>
      </c>
      <c r="AF2649">
        <v>2</v>
      </c>
      <c r="AG2649" s="1">
        <f t="shared" si="41"/>
        <v>-0.10327272727272718</v>
      </c>
    </row>
    <row r="2650" spans="1:33">
      <c r="A2650">
        <v>76641</v>
      </c>
      <c r="B2650">
        <v>2</v>
      </c>
      <c r="C2650">
        <v>42</v>
      </c>
      <c r="D2650">
        <v>3</v>
      </c>
      <c r="E2650">
        <v>2</v>
      </c>
      <c r="G2650">
        <v>1</v>
      </c>
      <c r="H2650">
        <v>5</v>
      </c>
      <c r="I2650">
        <v>1</v>
      </c>
      <c r="J2650">
        <v>31</v>
      </c>
      <c r="K2650">
        <v>0.8</v>
      </c>
      <c r="L2650">
        <v>173</v>
      </c>
      <c r="M2650">
        <v>4.47</v>
      </c>
      <c r="N2650">
        <v>25</v>
      </c>
      <c r="O2650" s="1">
        <v>0.64516129032258063</v>
      </c>
      <c r="P2650" s="2">
        <v>38.778712437291787</v>
      </c>
      <c r="Q2650" s="1">
        <v>1.000740966123659</v>
      </c>
      <c r="R2650">
        <v>2</v>
      </c>
      <c r="S2650">
        <v>1</v>
      </c>
      <c r="T2650">
        <v>2</v>
      </c>
      <c r="U2650">
        <v>5</v>
      </c>
      <c r="V2650">
        <v>5</v>
      </c>
      <c r="W2650">
        <v>3</v>
      </c>
      <c r="X2650">
        <v>3</v>
      </c>
      <c r="Y2650">
        <v>3</v>
      </c>
      <c r="Z2650">
        <v>3</v>
      </c>
      <c r="AA2650">
        <v>4</v>
      </c>
      <c r="AB2650">
        <v>0</v>
      </c>
      <c r="AC2650">
        <v>30</v>
      </c>
      <c r="AD2650">
        <v>1</v>
      </c>
      <c r="AE2650">
        <v>1</v>
      </c>
      <c r="AF2650">
        <v>2</v>
      </c>
      <c r="AG2650" s="1">
        <f t="shared" si="41"/>
        <v>-0.15483870967741942</v>
      </c>
    </row>
    <row r="2651" spans="1:33">
      <c r="A2651">
        <v>76642</v>
      </c>
      <c r="B2651">
        <v>2</v>
      </c>
      <c r="C2651">
        <v>40</v>
      </c>
      <c r="D2651">
        <v>6</v>
      </c>
      <c r="E2651">
        <v>2</v>
      </c>
      <c r="G2651">
        <v>2</v>
      </c>
      <c r="H2651">
        <v>3</v>
      </c>
      <c r="I2651">
        <v>1</v>
      </c>
      <c r="J2651">
        <v>62</v>
      </c>
      <c r="K2651">
        <v>1.6</v>
      </c>
      <c r="L2651">
        <v>126</v>
      </c>
      <c r="M2651">
        <v>3.26</v>
      </c>
      <c r="N2651">
        <v>59</v>
      </c>
      <c r="O2651" s="1">
        <v>1.5225806451612904</v>
      </c>
      <c r="P2651" s="2">
        <v>55.636178341417988</v>
      </c>
      <c r="Q2651" s="1">
        <v>1.4357723442946577</v>
      </c>
      <c r="R2651">
        <v>1</v>
      </c>
      <c r="S2651">
        <v>2</v>
      </c>
      <c r="U2651">
        <v>9</v>
      </c>
      <c r="V2651">
        <v>1</v>
      </c>
      <c r="W2651">
        <v>3</v>
      </c>
      <c r="X2651">
        <v>3</v>
      </c>
      <c r="Y2651">
        <v>3</v>
      </c>
      <c r="Z2651">
        <v>3</v>
      </c>
      <c r="AB2651">
        <v>0</v>
      </c>
      <c r="AC2651">
        <v>0</v>
      </c>
      <c r="AD2651">
        <v>1</v>
      </c>
      <c r="AE2651">
        <v>1</v>
      </c>
      <c r="AF2651">
        <v>2</v>
      </c>
      <c r="AG2651" s="1">
        <f t="shared" si="41"/>
        <v>-7.7419354838709653E-2</v>
      </c>
    </row>
    <row r="2652" spans="1:33">
      <c r="A2652">
        <v>76643</v>
      </c>
      <c r="B2652">
        <v>2</v>
      </c>
      <c r="C2652">
        <v>41</v>
      </c>
      <c r="D2652">
        <v>4</v>
      </c>
      <c r="E2652">
        <v>2</v>
      </c>
      <c r="G2652">
        <v>1</v>
      </c>
      <c r="H2652">
        <v>4</v>
      </c>
      <c r="I2652">
        <v>6</v>
      </c>
      <c r="J2652">
        <v>54</v>
      </c>
      <c r="K2652">
        <v>1.4</v>
      </c>
      <c r="L2652">
        <v>182</v>
      </c>
      <c r="M2652">
        <v>4.71</v>
      </c>
      <c r="N2652">
        <v>54</v>
      </c>
      <c r="O2652" s="1">
        <v>1.4</v>
      </c>
      <c r="P2652" s="2">
        <v>60.219779616293579</v>
      </c>
      <c r="Q2652" s="1">
        <v>1.5612535456076113</v>
      </c>
      <c r="R2652">
        <v>2</v>
      </c>
      <c r="S2652">
        <v>1</v>
      </c>
      <c r="T2652">
        <v>2</v>
      </c>
      <c r="U2652">
        <v>14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2</v>
      </c>
      <c r="AB2652">
        <v>5</v>
      </c>
      <c r="AC2652">
        <v>0</v>
      </c>
      <c r="AD2652">
        <v>1</v>
      </c>
      <c r="AE2652">
        <v>1</v>
      </c>
      <c r="AF2652">
        <v>2</v>
      </c>
      <c r="AG2652" s="1">
        <f t="shared" si="41"/>
        <v>0</v>
      </c>
    </row>
    <row r="2653" spans="1:33">
      <c r="A2653">
        <v>76653</v>
      </c>
      <c r="B2653">
        <v>2</v>
      </c>
      <c r="C2653">
        <v>66</v>
      </c>
      <c r="D2653">
        <v>3</v>
      </c>
      <c r="E2653">
        <v>2</v>
      </c>
      <c r="G2653">
        <v>1</v>
      </c>
      <c r="H2653">
        <v>4</v>
      </c>
      <c r="I2653">
        <v>1</v>
      </c>
      <c r="J2653">
        <v>54</v>
      </c>
      <c r="K2653">
        <v>1.4</v>
      </c>
      <c r="L2653">
        <v>268</v>
      </c>
      <c r="M2653">
        <v>6.93</v>
      </c>
      <c r="N2653">
        <v>60</v>
      </c>
      <c r="O2653" s="1">
        <v>1.5555555555555556</v>
      </c>
      <c r="P2653" s="2">
        <v>46.838599710815764</v>
      </c>
      <c r="Q2653" s="1">
        <v>1.2143340665767051</v>
      </c>
      <c r="R2653">
        <v>2</v>
      </c>
      <c r="S2653">
        <v>2</v>
      </c>
      <c r="U2653">
        <v>12</v>
      </c>
      <c r="V2653">
        <v>2</v>
      </c>
      <c r="W2653">
        <v>1</v>
      </c>
      <c r="X2653">
        <v>3</v>
      </c>
      <c r="Y2653">
        <v>3</v>
      </c>
      <c r="Z2653">
        <v>2</v>
      </c>
      <c r="AA2653">
        <v>0</v>
      </c>
      <c r="AB2653">
        <v>0</v>
      </c>
      <c r="AC2653">
        <v>1</v>
      </c>
      <c r="AD2653">
        <v>1</v>
      </c>
      <c r="AE2653">
        <v>1</v>
      </c>
      <c r="AF2653">
        <v>2</v>
      </c>
      <c r="AG2653" s="1">
        <f t="shared" si="41"/>
        <v>0.15555555555555567</v>
      </c>
    </row>
    <row r="2654" spans="1:33">
      <c r="A2654">
        <v>76654</v>
      </c>
      <c r="B2654">
        <v>2</v>
      </c>
      <c r="C2654">
        <v>45</v>
      </c>
      <c r="D2654">
        <v>3</v>
      </c>
      <c r="E2654">
        <v>2</v>
      </c>
      <c r="G2654">
        <v>1</v>
      </c>
      <c r="H2654">
        <v>3</v>
      </c>
      <c r="I2654">
        <v>1</v>
      </c>
      <c r="J2654">
        <v>36</v>
      </c>
      <c r="K2654">
        <v>0.93</v>
      </c>
      <c r="L2654">
        <v>216</v>
      </c>
      <c r="M2654">
        <v>5.59</v>
      </c>
      <c r="N2654">
        <v>37</v>
      </c>
      <c r="O2654" s="1">
        <v>0.95583333333333342</v>
      </c>
      <c r="P2654" s="2">
        <v>28.745130175690591</v>
      </c>
      <c r="Q2654" s="1">
        <v>0.74258252953867365</v>
      </c>
      <c r="R2654">
        <v>2</v>
      </c>
      <c r="S2654">
        <v>2</v>
      </c>
      <c r="U2654">
        <v>15</v>
      </c>
      <c r="V2654">
        <v>2</v>
      </c>
      <c r="W2654">
        <v>0</v>
      </c>
      <c r="X2654">
        <v>3</v>
      </c>
      <c r="Y2654">
        <v>2</v>
      </c>
      <c r="Z2654">
        <v>2</v>
      </c>
      <c r="AA2654">
        <v>6</v>
      </c>
      <c r="AB2654">
        <v>0</v>
      </c>
      <c r="AC2654">
        <v>0</v>
      </c>
      <c r="AD2654">
        <v>1</v>
      </c>
      <c r="AE2654">
        <v>1</v>
      </c>
      <c r="AF2654">
        <v>2</v>
      </c>
      <c r="AG2654" s="1">
        <f t="shared" si="41"/>
        <v>2.5833333333333375E-2</v>
      </c>
    </row>
    <row r="2655" spans="1:33">
      <c r="A2655">
        <v>76655</v>
      </c>
      <c r="B2655">
        <v>2</v>
      </c>
      <c r="C2655">
        <v>64</v>
      </c>
      <c r="D2655">
        <v>2</v>
      </c>
      <c r="E2655">
        <v>2</v>
      </c>
      <c r="G2655">
        <v>2</v>
      </c>
      <c r="H2655">
        <v>3</v>
      </c>
      <c r="I2655">
        <v>3</v>
      </c>
      <c r="J2655">
        <v>49</v>
      </c>
      <c r="K2655">
        <v>1.27</v>
      </c>
      <c r="L2655">
        <v>161</v>
      </c>
      <c r="M2655">
        <v>4.16</v>
      </c>
      <c r="N2655">
        <v>57</v>
      </c>
      <c r="O2655" s="1">
        <v>1.4773469387755103</v>
      </c>
      <c r="P2655" s="2">
        <v>58.98168671737632</v>
      </c>
      <c r="Q2655" s="1">
        <v>1.5287090230830189</v>
      </c>
      <c r="R2655">
        <v>1</v>
      </c>
      <c r="S2655">
        <v>1</v>
      </c>
      <c r="T2655">
        <v>1</v>
      </c>
      <c r="U2655">
        <v>2</v>
      </c>
      <c r="V2655">
        <v>5</v>
      </c>
      <c r="W2655">
        <v>0</v>
      </c>
      <c r="AA2655">
        <v>0</v>
      </c>
      <c r="AB2655">
        <v>0</v>
      </c>
      <c r="AC2655">
        <v>0</v>
      </c>
      <c r="AD2655">
        <v>1</v>
      </c>
      <c r="AE2655">
        <v>1</v>
      </c>
      <c r="AF2655">
        <v>2</v>
      </c>
      <c r="AG2655" s="1">
        <f t="shared" si="41"/>
        <v>0.20734693877551025</v>
      </c>
    </row>
    <row r="2656" spans="1:33">
      <c r="A2656">
        <v>76656</v>
      </c>
      <c r="B2656">
        <v>2</v>
      </c>
      <c r="C2656">
        <v>23</v>
      </c>
      <c r="D2656">
        <v>3</v>
      </c>
      <c r="E2656">
        <v>2</v>
      </c>
      <c r="G2656">
        <v>1</v>
      </c>
      <c r="H2656">
        <v>3</v>
      </c>
      <c r="I2656">
        <v>5</v>
      </c>
      <c r="J2656">
        <v>34</v>
      </c>
      <c r="K2656">
        <v>0.88</v>
      </c>
      <c r="L2656">
        <v>238</v>
      </c>
      <c r="M2656">
        <v>6.15</v>
      </c>
      <c r="N2656">
        <v>29</v>
      </c>
      <c r="O2656" s="1">
        <v>0.75058823529411767</v>
      </c>
      <c r="P2656" s="2">
        <v>40.495278956051429</v>
      </c>
      <c r="Q2656" s="1">
        <v>1.0481131023919192</v>
      </c>
      <c r="R2656">
        <v>2</v>
      </c>
      <c r="U2656">
        <v>7</v>
      </c>
      <c r="V2656">
        <v>4</v>
      </c>
      <c r="W2656">
        <v>3</v>
      </c>
      <c r="X2656">
        <v>3</v>
      </c>
      <c r="Y2656">
        <v>3</v>
      </c>
      <c r="Z2656">
        <v>3</v>
      </c>
      <c r="AA2656">
        <v>1</v>
      </c>
      <c r="AB2656">
        <v>3</v>
      </c>
      <c r="AC2656">
        <v>21</v>
      </c>
      <c r="AD2656">
        <v>1</v>
      </c>
      <c r="AE2656">
        <v>1</v>
      </c>
      <c r="AF2656">
        <v>2</v>
      </c>
      <c r="AG2656" s="1">
        <f t="shared" si="41"/>
        <v>-0.12941176470588234</v>
      </c>
    </row>
    <row r="2657" spans="1:33">
      <c r="A2657">
        <v>76657</v>
      </c>
      <c r="B2657">
        <v>2</v>
      </c>
      <c r="C2657">
        <v>49</v>
      </c>
      <c r="D2657">
        <v>4</v>
      </c>
      <c r="E2657">
        <v>2</v>
      </c>
      <c r="G2657">
        <v>2</v>
      </c>
      <c r="H2657">
        <v>4</v>
      </c>
      <c r="I2657">
        <v>5</v>
      </c>
      <c r="J2657">
        <v>59</v>
      </c>
      <c r="K2657">
        <v>1.53</v>
      </c>
      <c r="L2657">
        <v>158</v>
      </c>
      <c r="M2657">
        <v>4.09</v>
      </c>
      <c r="N2657">
        <v>61</v>
      </c>
      <c r="O2657" s="1">
        <v>1.581864406779661</v>
      </c>
      <c r="P2657" s="2">
        <v>58.964667154332453</v>
      </c>
      <c r="Q2657" s="1">
        <v>1.5290837414598077</v>
      </c>
      <c r="R2657">
        <v>1</v>
      </c>
      <c r="S2657">
        <v>2</v>
      </c>
      <c r="U2657">
        <v>77</v>
      </c>
      <c r="V2657">
        <v>1</v>
      </c>
      <c r="W2657">
        <v>2</v>
      </c>
      <c r="AB2657">
        <v>0</v>
      </c>
      <c r="AC2657">
        <v>0</v>
      </c>
      <c r="AD2657">
        <v>1</v>
      </c>
      <c r="AE2657">
        <v>1</v>
      </c>
      <c r="AF2657">
        <v>2</v>
      </c>
      <c r="AG2657" s="1">
        <f t="shared" si="41"/>
        <v>5.1864406779660976E-2</v>
      </c>
    </row>
    <row r="2658" spans="1:33">
      <c r="A2658">
        <v>76659</v>
      </c>
      <c r="B2658">
        <v>2</v>
      </c>
      <c r="C2658">
        <v>36</v>
      </c>
      <c r="D2658">
        <v>3</v>
      </c>
      <c r="E2658">
        <v>2</v>
      </c>
      <c r="G2658">
        <v>1</v>
      </c>
      <c r="H2658">
        <v>4</v>
      </c>
      <c r="I2658">
        <v>1</v>
      </c>
      <c r="J2658">
        <v>66</v>
      </c>
      <c r="K2658">
        <v>1.71</v>
      </c>
      <c r="L2658">
        <v>246</v>
      </c>
      <c r="M2658">
        <v>6.36</v>
      </c>
      <c r="N2658">
        <v>61</v>
      </c>
      <c r="O2658" s="1">
        <v>1.5804545454545456</v>
      </c>
      <c r="P2658" s="2">
        <v>60.252828817243682</v>
      </c>
      <c r="Q2658" s="1">
        <v>1.561096019355859</v>
      </c>
      <c r="R2658">
        <v>2</v>
      </c>
      <c r="U2658">
        <v>12</v>
      </c>
      <c r="V2658">
        <v>1</v>
      </c>
      <c r="W2658">
        <v>3</v>
      </c>
      <c r="X2658">
        <v>3</v>
      </c>
      <c r="Y2658">
        <v>3</v>
      </c>
      <c r="Z2658">
        <v>3</v>
      </c>
      <c r="AB2658">
        <v>0</v>
      </c>
      <c r="AC2658">
        <v>0</v>
      </c>
      <c r="AD2658">
        <v>1</v>
      </c>
      <c r="AE2658">
        <v>1</v>
      </c>
      <c r="AF2658">
        <v>2</v>
      </c>
      <c r="AG2658" s="1">
        <f t="shared" si="41"/>
        <v>-0.12954545454545441</v>
      </c>
    </row>
    <row r="2659" spans="1:33">
      <c r="A2659">
        <v>76660</v>
      </c>
      <c r="B2659">
        <v>2</v>
      </c>
      <c r="C2659">
        <v>74</v>
      </c>
      <c r="D2659">
        <v>3</v>
      </c>
      <c r="E2659">
        <v>2</v>
      </c>
      <c r="G2659">
        <v>2</v>
      </c>
      <c r="H2659">
        <v>3</v>
      </c>
      <c r="I2659">
        <v>2</v>
      </c>
      <c r="J2659">
        <v>42</v>
      </c>
      <c r="K2659">
        <v>1.0900000000000001</v>
      </c>
      <c r="L2659">
        <v>157</v>
      </c>
      <c r="M2659">
        <v>4.0599999999999996</v>
      </c>
      <c r="N2659">
        <v>42</v>
      </c>
      <c r="O2659" s="1">
        <v>1.0900000000000001</v>
      </c>
      <c r="P2659" s="2">
        <v>42.415263611544454</v>
      </c>
      <c r="Q2659" s="1">
        <v>1.1007770794424634</v>
      </c>
      <c r="R2659">
        <v>2</v>
      </c>
      <c r="S2659">
        <v>2</v>
      </c>
      <c r="U2659">
        <v>3</v>
      </c>
      <c r="V2659">
        <v>3</v>
      </c>
      <c r="W2659">
        <v>0</v>
      </c>
      <c r="X2659">
        <v>3</v>
      </c>
      <c r="Y2659">
        <v>3</v>
      </c>
      <c r="Z2659">
        <v>3</v>
      </c>
      <c r="AB2659">
        <v>0</v>
      </c>
      <c r="AC2659">
        <v>0</v>
      </c>
      <c r="AD2659">
        <v>2</v>
      </c>
      <c r="AE2659">
        <v>1</v>
      </c>
      <c r="AF2659">
        <v>2</v>
      </c>
      <c r="AG2659" s="1">
        <f t="shared" si="41"/>
        <v>0</v>
      </c>
    </row>
    <row r="2660" spans="1:33">
      <c r="A2660">
        <v>76665</v>
      </c>
      <c r="B2660">
        <v>2</v>
      </c>
      <c r="C2660">
        <v>44</v>
      </c>
      <c r="D2660">
        <v>3</v>
      </c>
      <c r="E2660">
        <v>2</v>
      </c>
      <c r="G2660">
        <v>1</v>
      </c>
      <c r="H2660">
        <v>5</v>
      </c>
      <c r="I2660">
        <v>1</v>
      </c>
      <c r="J2660">
        <v>99</v>
      </c>
      <c r="K2660">
        <v>2.56</v>
      </c>
      <c r="L2660">
        <v>181</v>
      </c>
      <c r="M2660">
        <v>4.68</v>
      </c>
      <c r="N2660">
        <v>94</v>
      </c>
      <c r="O2660" s="1">
        <v>2.4307070707070708</v>
      </c>
      <c r="P2660" s="2">
        <v>99.936549021151563</v>
      </c>
      <c r="Q2660" s="1">
        <v>2.5842178332742223</v>
      </c>
      <c r="R2660">
        <v>2</v>
      </c>
      <c r="S2660">
        <v>2</v>
      </c>
      <c r="U2660">
        <v>15</v>
      </c>
      <c r="V2660">
        <v>3</v>
      </c>
      <c r="W2660">
        <v>0</v>
      </c>
      <c r="X2660">
        <v>3</v>
      </c>
      <c r="Y2660">
        <v>3</v>
      </c>
      <c r="Z2660">
        <v>3</v>
      </c>
      <c r="AA2660">
        <v>1</v>
      </c>
      <c r="AB2660">
        <v>0</v>
      </c>
      <c r="AC2660">
        <v>0</v>
      </c>
      <c r="AD2660">
        <v>1</v>
      </c>
      <c r="AE2660">
        <v>1</v>
      </c>
      <c r="AF2660">
        <v>2</v>
      </c>
      <c r="AG2660" s="1">
        <f t="shared" si="41"/>
        <v>-0.12929292929292924</v>
      </c>
    </row>
    <row r="2661" spans="1:33">
      <c r="A2661">
        <v>76666</v>
      </c>
      <c r="B2661">
        <v>2</v>
      </c>
      <c r="C2661">
        <v>65</v>
      </c>
      <c r="D2661">
        <v>6</v>
      </c>
      <c r="E2661">
        <v>2</v>
      </c>
      <c r="G2661">
        <v>2</v>
      </c>
      <c r="H2661">
        <v>4</v>
      </c>
      <c r="I2661">
        <v>2</v>
      </c>
      <c r="J2661">
        <v>53</v>
      </c>
      <c r="K2661">
        <v>1.37</v>
      </c>
      <c r="L2661">
        <v>211</v>
      </c>
      <c r="M2661">
        <v>5.46</v>
      </c>
      <c r="N2661">
        <v>55</v>
      </c>
      <c r="O2661" s="1">
        <v>1.4216981132075472</v>
      </c>
      <c r="P2661" s="2">
        <v>50.360889688365233</v>
      </c>
      <c r="Q2661" s="1">
        <v>1.3017814881709504</v>
      </c>
      <c r="R2661">
        <v>1</v>
      </c>
      <c r="S2661">
        <v>2</v>
      </c>
      <c r="U2661">
        <v>3</v>
      </c>
      <c r="V2661">
        <v>3</v>
      </c>
      <c r="W2661">
        <v>3</v>
      </c>
      <c r="AA2661">
        <v>0</v>
      </c>
      <c r="AB2661">
        <v>0</v>
      </c>
      <c r="AC2661">
        <v>0</v>
      </c>
      <c r="AD2661">
        <v>2</v>
      </c>
      <c r="AE2661">
        <v>1</v>
      </c>
      <c r="AF2661">
        <v>2</v>
      </c>
      <c r="AG2661" s="1">
        <f t="shared" si="41"/>
        <v>5.1698113207547136E-2</v>
      </c>
    </row>
    <row r="2662" spans="1:33">
      <c r="A2662">
        <v>76667</v>
      </c>
      <c r="B2662">
        <v>2</v>
      </c>
      <c r="C2662">
        <v>52</v>
      </c>
      <c r="D2662">
        <v>3</v>
      </c>
      <c r="E2662">
        <v>2</v>
      </c>
      <c r="G2662">
        <v>1</v>
      </c>
      <c r="H2662">
        <v>5</v>
      </c>
      <c r="I2662">
        <v>1</v>
      </c>
      <c r="J2662">
        <v>79</v>
      </c>
      <c r="K2662">
        <v>2.04</v>
      </c>
      <c r="L2662">
        <v>197</v>
      </c>
      <c r="M2662">
        <v>5.09</v>
      </c>
      <c r="N2662">
        <v>79</v>
      </c>
      <c r="O2662" s="1">
        <v>2.04</v>
      </c>
      <c r="P2662" s="2">
        <v>68.505381079217244</v>
      </c>
      <c r="Q2662" s="1">
        <v>1.7689997139443443</v>
      </c>
      <c r="R2662">
        <v>2</v>
      </c>
      <c r="S2662">
        <v>1</v>
      </c>
      <c r="T2662">
        <v>2</v>
      </c>
      <c r="U2662">
        <v>15</v>
      </c>
      <c r="V2662">
        <v>2</v>
      </c>
      <c r="W2662">
        <v>3</v>
      </c>
      <c r="X2662">
        <v>3</v>
      </c>
      <c r="Y2662">
        <v>2</v>
      </c>
      <c r="Z2662">
        <v>2</v>
      </c>
      <c r="AA2662">
        <v>1</v>
      </c>
      <c r="AB2662">
        <v>0</v>
      </c>
      <c r="AC2662">
        <v>0</v>
      </c>
      <c r="AD2662">
        <v>1</v>
      </c>
      <c r="AE2662">
        <v>1</v>
      </c>
      <c r="AF2662">
        <v>2</v>
      </c>
      <c r="AG2662" s="1">
        <f t="shared" si="41"/>
        <v>0</v>
      </c>
    </row>
    <row r="2663" spans="1:33">
      <c r="A2663">
        <v>76668</v>
      </c>
      <c r="B2663">
        <v>2</v>
      </c>
      <c r="C2663">
        <v>45</v>
      </c>
      <c r="D2663">
        <v>3</v>
      </c>
      <c r="E2663">
        <v>2</v>
      </c>
      <c r="G2663">
        <v>1</v>
      </c>
      <c r="H2663">
        <v>4</v>
      </c>
      <c r="I2663">
        <v>1</v>
      </c>
      <c r="J2663">
        <v>95</v>
      </c>
      <c r="K2663">
        <v>2.46</v>
      </c>
      <c r="L2663">
        <v>241</v>
      </c>
      <c r="M2663">
        <v>6.23</v>
      </c>
      <c r="N2663">
        <v>90</v>
      </c>
      <c r="O2663" s="1">
        <v>2.3305263157894736</v>
      </c>
      <c r="P2663" s="2">
        <v>98.409698331045462</v>
      </c>
      <c r="Q2663" s="1">
        <v>2.5482932409933876</v>
      </c>
      <c r="R2663">
        <v>2</v>
      </c>
      <c r="S2663">
        <v>2</v>
      </c>
      <c r="U2663">
        <v>15</v>
      </c>
      <c r="V2663">
        <v>2</v>
      </c>
      <c r="W2663">
        <v>2</v>
      </c>
      <c r="X2663">
        <v>3</v>
      </c>
      <c r="Y2663">
        <v>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2</v>
      </c>
      <c r="AG2663" s="1">
        <f t="shared" si="41"/>
        <v>-0.12947368421052641</v>
      </c>
    </row>
    <row r="2664" spans="1:33">
      <c r="A2664">
        <v>76671</v>
      </c>
      <c r="B2664">
        <v>2</v>
      </c>
      <c r="C2664">
        <v>40</v>
      </c>
      <c r="D2664">
        <v>4</v>
      </c>
      <c r="E2664">
        <v>2</v>
      </c>
      <c r="G2664">
        <v>1</v>
      </c>
      <c r="H2664">
        <v>5</v>
      </c>
      <c r="I2664">
        <v>1</v>
      </c>
      <c r="J2664">
        <v>60</v>
      </c>
      <c r="K2664">
        <v>1.55</v>
      </c>
      <c r="L2664">
        <v>212</v>
      </c>
      <c r="M2664">
        <v>5.48</v>
      </c>
      <c r="N2664">
        <v>64</v>
      </c>
      <c r="O2664" s="1">
        <v>1.6533333333333333</v>
      </c>
      <c r="P2664" s="2">
        <v>54.927239094909098</v>
      </c>
      <c r="Q2664" s="1">
        <v>1.4189536766184851</v>
      </c>
      <c r="R2664">
        <v>2</v>
      </c>
      <c r="S2664">
        <v>2</v>
      </c>
      <c r="U2664">
        <v>15</v>
      </c>
      <c r="V2664">
        <v>3</v>
      </c>
      <c r="W2664">
        <v>2</v>
      </c>
      <c r="X2664">
        <v>3</v>
      </c>
      <c r="Y2664">
        <v>3</v>
      </c>
      <c r="Z2664">
        <v>3</v>
      </c>
      <c r="AA2664">
        <v>5</v>
      </c>
      <c r="AB2664">
        <v>20</v>
      </c>
      <c r="AC2664">
        <v>30</v>
      </c>
      <c r="AD2664">
        <v>1</v>
      </c>
      <c r="AE2664">
        <v>1</v>
      </c>
      <c r="AF2664">
        <v>2</v>
      </c>
      <c r="AG2664" s="1">
        <f t="shared" si="41"/>
        <v>0.10333333333333328</v>
      </c>
    </row>
    <row r="2665" spans="1:33">
      <c r="A2665">
        <v>76672</v>
      </c>
      <c r="B2665">
        <v>2</v>
      </c>
      <c r="C2665">
        <v>45</v>
      </c>
      <c r="D2665">
        <v>4</v>
      </c>
      <c r="E2665">
        <v>2</v>
      </c>
      <c r="G2665">
        <v>1</v>
      </c>
      <c r="H2665">
        <v>4</v>
      </c>
      <c r="I2665">
        <v>3</v>
      </c>
      <c r="J2665">
        <v>56</v>
      </c>
      <c r="K2665">
        <v>1.45</v>
      </c>
      <c r="L2665">
        <v>196</v>
      </c>
      <c r="M2665">
        <v>5.07</v>
      </c>
      <c r="N2665">
        <v>59</v>
      </c>
      <c r="O2665" s="1">
        <v>1.5276785714285714</v>
      </c>
      <c r="P2665" s="2">
        <v>48.66357974717544</v>
      </c>
      <c r="Q2665" s="1">
        <v>1.2600391184536497</v>
      </c>
      <c r="R2665">
        <v>2</v>
      </c>
      <c r="S2665">
        <v>1</v>
      </c>
      <c r="T2665">
        <v>2</v>
      </c>
      <c r="U2665">
        <v>3</v>
      </c>
      <c r="V2665">
        <v>4</v>
      </c>
      <c r="W2665">
        <v>0</v>
      </c>
      <c r="AA2665">
        <v>0</v>
      </c>
      <c r="AB2665">
        <v>0</v>
      </c>
      <c r="AC2665">
        <v>1</v>
      </c>
      <c r="AD2665">
        <v>1</v>
      </c>
      <c r="AE2665">
        <v>2</v>
      </c>
      <c r="AG2665" s="1">
        <f t="shared" si="41"/>
        <v>7.7678571428571486E-2</v>
      </c>
    </row>
    <row r="2666" spans="1:33">
      <c r="A2666">
        <v>76674</v>
      </c>
      <c r="B2666">
        <v>2</v>
      </c>
      <c r="C2666">
        <v>42</v>
      </c>
      <c r="D2666">
        <v>3</v>
      </c>
      <c r="E2666">
        <v>2</v>
      </c>
      <c r="G2666">
        <v>1</v>
      </c>
      <c r="H2666">
        <v>1</v>
      </c>
      <c r="I2666">
        <v>6</v>
      </c>
      <c r="J2666">
        <v>45</v>
      </c>
      <c r="K2666">
        <v>1.1599999999999999</v>
      </c>
      <c r="L2666">
        <v>232</v>
      </c>
      <c r="M2666">
        <v>6</v>
      </c>
      <c r="N2666">
        <v>45</v>
      </c>
      <c r="O2666" s="1">
        <v>1.1599999999999999</v>
      </c>
      <c r="P2666" s="2">
        <v>43.208003808847899</v>
      </c>
      <c r="Q2666" s="1">
        <v>1.1138063204058568</v>
      </c>
      <c r="R2666">
        <v>1</v>
      </c>
      <c r="S2666">
        <v>2</v>
      </c>
      <c r="U2666">
        <v>5</v>
      </c>
      <c r="V2666">
        <v>4</v>
      </c>
      <c r="W2666">
        <v>3</v>
      </c>
      <c r="X2666">
        <v>3</v>
      </c>
      <c r="Y2666">
        <v>3</v>
      </c>
      <c r="Z2666">
        <v>3</v>
      </c>
      <c r="AA2666">
        <v>2</v>
      </c>
      <c r="AB2666">
        <v>3</v>
      </c>
      <c r="AC2666">
        <v>1</v>
      </c>
      <c r="AD2666">
        <v>1</v>
      </c>
      <c r="AE2666">
        <v>1</v>
      </c>
      <c r="AF2666">
        <v>2</v>
      </c>
      <c r="AG2666" s="1">
        <f t="shared" si="41"/>
        <v>0</v>
      </c>
    </row>
    <row r="2667" spans="1:33">
      <c r="A2667">
        <v>76680</v>
      </c>
      <c r="B2667">
        <v>2</v>
      </c>
      <c r="C2667">
        <v>61</v>
      </c>
      <c r="D2667">
        <v>3</v>
      </c>
      <c r="E2667">
        <v>2</v>
      </c>
      <c r="G2667">
        <v>1</v>
      </c>
      <c r="H2667">
        <v>4</v>
      </c>
      <c r="I2667">
        <v>1</v>
      </c>
      <c r="J2667">
        <v>48</v>
      </c>
      <c r="K2667">
        <v>1.24</v>
      </c>
      <c r="L2667">
        <v>166</v>
      </c>
      <c r="M2667">
        <v>4.29</v>
      </c>
      <c r="N2667">
        <v>45</v>
      </c>
      <c r="O2667" s="1">
        <v>1.1624999999999999</v>
      </c>
      <c r="P2667" s="2">
        <v>33.533060394929933</v>
      </c>
      <c r="Q2667" s="1">
        <v>0.86627072686902329</v>
      </c>
      <c r="R2667">
        <v>2</v>
      </c>
      <c r="S2667">
        <v>2</v>
      </c>
      <c r="U2667">
        <v>15</v>
      </c>
      <c r="V2667">
        <v>3</v>
      </c>
      <c r="W2667">
        <v>0</v>
      </c>
      <c r="X2667">
        <v>3</v>
      </c>
      <c r="Y2667">
        <v>3</v>
      </c>
      <c r="Z2667">
        <v>2</v>
      </c>
      <c r="AA2667">
        <v>0</v>
      </c>
      <c r="AB2667">
        <v>0</v>
      </c>
      <c r="AC2667">
        <v>0</v>
      </c>
      <c r="AD2667">
        <v>1</v>
      </c>
      <c r="AE2667">
        <v>1</v>
      </c>
      <c r="AF2667">
        <v>2</v>
      </c>
      <c r="AG2667" s="1">
        <f t="shared" si="41"/>
        <v>-7.7500000000000124E-2</v>
      </c>
    </row>
    <row r="2668" spans="1:33">
      <c r="A2668">
        <v>76684</v>
      </c>
      <c r="B2668">
        <v>2</v>
      </c>
      <c r="C2668">
        <v>47</v>
      </c>
      <c r="D2668">
        <v>3</v>
      </c>
      <c r="E2668">
        <v>2</v>
      </c>
      <c r="G2668">
        <v>1</v>
      </c>
      <c r="H2668">
        <v>5</v>
      </c>
      <c r="I2668">
        <v>5</v>
      </c>
      <c r="J2668">
        <v>109</v>
      </c>
      <c r="K2668">
        <v>2.82</v>
      </c>
      <c r="L2668">
        <v>203</v>
      </c>
      <c r="M2668">
        <v>5.25</v>
      </c>
      <c r="N2668">
        <v>108</v>
      </c>
      <c r="O2668" s="1">
        <v>2.7941284403669724</v>
      </c>
      <c r="P2668" s="2">
        <v>100.09407406467921</v>
      </c>
      <c r="Q2668" s="1">
        <v>2.5895898060770213</v>
      </c>
      <c r="R2668">
        <v>2</v>
      </c>
      <c r="S2668">
        <v>2</v>
      </c>
      <c r="U2668">
        <v>7</v>
      </c>
      <c r="V2668">
        <v>2</v>
      </c>
      <c r="W2668">
        <v>3</v>
      </c>
      <c r="X2668">
        <v>3</v>
      </c>
      <c r="Y2668">
        <v>3</v>
      </c>
      <c r="Z2668">
        <v>2</v>
      </c>
      <c r="AA2668">
        <v>0</v>
      </c>
      <c r="AB2668">
        <v>0</v>
      </c>
      <c r="AC2668">
        <v>6</v>
      </c>
      <c r="AD2668">
        <v>1</v>
      </c>
      <c r="AE2668">
        <v>1</v>
      </c>
      <c r="AF2668">
        <v>2</v>
      </c>
      <c r="AG2668" s="1">
        <f t="shared" si="41"/>
        <v>-2.5871559633027452E-2</v>
      </c>
    </row>
    <row r="2669" spans="1:33">
      <c r="A2669">
        <v>76692</v>
      </c>
      <c r="B2669">
        <v>2</v>
      </c>
      <c r="C2669">
        <v>58</v>
      </c>
      <c r="D2669">
        <v>3</v>
      </c>
      <c r="E2669">
        <v>2</v>
      </c>
      <c r="G2669">
        <v>1</v>
      </c>
      <c r="H2669">
        <v>5</v>
      </c>
      <c r="I2669">
        <v>1</v>
      </c>
      <c r="J2669">
        <v>49</v>
      </c>
      <c r="K2669">
        <v>1.27</v>
      </c>
      <c r="L2669">
        <v>200</v>
      </c>
      <c r="M2669">
        <v>5.17</v>
      </c>
      <c r="N2669">
        <v>55</v>
      </c>
      <c r="O2669" s="1">
        <v>1.4255102040816325</v>
      </c>
      <c r="P2669" s="2">
        <v>55.820809870406002</v>
      </c>
      <c r="Q2669" s="1">
        <v>1.4467842558248085</v>
      </c>
      <c r="R2669">
        <v>2</v>
      </c>
      <c r="S2669">
        <v>2</v>
      </c>
      <c r="U2669">
        <v>9</v>
      </c>
      <c r="V2669">
        <v>3</v>
      </c>
      <c r="W2669">
        <v>3</v>
      </c>
      <c r="X2669">
        <v>3</v>
      </c>
      <c r="Y2669">
        <v>3</v>
      </c>
      <c r="Z2669">
        <v>3</v>
      </c>
      <c r="AA2669">
        <v>5</v>
      </c>
      <c r="AB2669">
        <v>0</v>
      </c>
      <c r="AC2669">
        <v>0</v>
      </c>
      <c r="AD2669">
        <v>1</v>
      </c>
      <c r="AE2669">
        <v>2</v>
      </c>
      <c r="AG2669" s="1">
        <f t="shared" si="41"/>
        <v>0.15551020408163252</v>
      </c>
    </row>
    <row r="2670" spans="1:33">
      <c r="A2670">
        <v>76698</v>
      </c>
      <c r="B2670">
        <v>2</v>
      </c>
      <c r="C2670">
        <v>66</v>
      </c>
      <c r="D2670">
        <v>6</v>
      </c>
      <c r="E2670">
        <v>2</v>
      </c>
      <c r="G2670">
        <v>2</v>
      </c>
      <c r="H2670">
        <v>3</v>
      </c>
      <c r="I2670">
        <v>1</v>
      </c>
      <c r="J2670">
        <v>17</v>
      </c>
      <c r="K2670">
        <v>0.44</v>
      </c>
      <c r="L2670">
        <v>188</v>
      </c>
      <c r="M2670">
        <v>4.8600000000000003</v>
      </c>
      <c r="N2670">
        <v>14</v>
      </c>
      <c r="O2670" s="1">
        <v>0.3623529411764706</v>
      </c>
      <c r="P2670" s="2">
        <v>6.7490807788992839</v>
      </c>
      <c r="Q2670" s="1">
        <v>0.17468209074798147</v>
      </c>
      <c r="R2670">
        <v>1</v>
      </c>
      <c r="S2670">
        <v>2</v>
      </c>
      <c r="U2670">
        <v>8</v>
      </c>
      <c r="V2670">
        <v>1</v>
      </c>
      <c r="W2670">
        <v>0</v>
      </c>
      <c r="AB2670">
        <v>0</v>
      </c>
      <c r="AC2670">
        <v>0</v>
      </c>
      <c r="AD2670">
        <v>2</v>
      </c>
      <c r="AE2670">
        <v>1</v>
      </c>
      <c r="AF2670">
        <v>2</v>
      </c>
      <c r="AG2670" s="1">
        <f t="shared" si="41"/>
        <v>-7.7647058823529402E-2</v>
      </c>
    </row>
    <row r="2671" spans="1:33">
      <c r="A2671">
        <v>76704</v>
      </c>
      <c r="B2671">
        <v>2</v>
      </c>
      <c r="C2671">
        <v>50</v>
      </c>
      <c r="D2671">
        <v>3</v>
      </c>
      <c r="E2671">
        <v>2</v>
      </c>
      <c r="G2671">
        <v>1</v>
      </c>
      <c r="H2671">
        <v>4</v>
      </c>
      <c r="I2671">
        <v>1</v>
      </c>
      <c r="J2671">
        <v>43</v>
      </c>
      <c r="K2671">
        <v>1.1100000000000001</v>
      </c>
      <c r="L2671">
        <v>231</v>
      </c>
      <c r="M2671">
        <v>5.97</v>
      </c>
      <c r="N2671">
        <v>37</v>
      </c>
      <c r="O2671" s="1">
        <v>0.95511627906976748</v>
      </c>
      <c r="P2671" s="2">
        <v>31.435334244963805</v>
      </c>
      <c r="Q2671" s="1">
        <v>0.81147025609092627</v>
      </c>
      <c r="R2671">
        <v>2</v>
      </c>
      <c r="S2671">
        <v>2</v>
      </c>
      <c r="U2671">
        <v>4</v>
      </c>
      <c r="V2671">
        <v>3</v>
      </c>
      <c r="W2671">
        <v>1</v>
      </c>
      <c r="X2671">
        <v>3</v>
      </c>
      <c r="Y2671">
        <v>3</v>
      </c>
      <c r="Z2671">
        <v>1</v>
      </c>
      <c r="AA2671">
        <v>1</v>
      </c>
      <c r="AB2671">
        <v>0</v>
      </c>
      <c r="AC2671">
        <v>0</v>
      </c>
      <c r="AD2671">
        <v>1</v>
      </c>
      <c r="AE2671">
        <v>1</v>
      </c>
      <c r="AF2671">
        <v>2</v>
      </c>
      <c r="AG2671" s="1">
        <f t="shared" si="41"/>
        <v>-0.15488372093023262</v>
      </c>
    </row>
    <row r="2672" spans="1:33">
      <c r="A2672">
        <v>76705</v>
      </c>
      <c r="B2672">
        <v>2</v>
      </c>
      <c r="C2672">
        <v>50</v>
      </c>
      <c r="D2672">
        <v>1</v>
      </c>
      <c r="E2672">
        <v>2</v>
      </c>
      <c r="G2672">
        <v>1</v>
      </c>
      <c r="H2672">
        <v>2</v>
      </c>
      <c r="I2672">
        <v>5</v>
      </c>
      <c r="J2672">
        <v>56</v>
      </c>
      <c r="K2672">
        <v>1.45</v>
      </c>
      <c r="L2672">
        <v>175</v>
      </c>
      <c r="M2672">
        <v>4.53</v>
      </c>
      <c r="N2672">
        <v>64</v>
      </c>
      <c r="O2672" s="1">
        <v>1.657142857142857</v>
      </c>
      <c r="P2672" s="2">
        <v>60.325394024474605</v>
      </c>
      <c r="Q2672" s="1">
        <v>1.5619968095622887</v>
      </c>
      <c r="R2672">
        <v>1</v>
      </c>
      <c r="S2672">
        <v>2</v>
      </c>
      <c r="U2672">
        <v>6</v>
      </c>
      <c r="V2672">
        <v>4</v>
      </c>
      <c r="W2672">
        <v>1</v>
      </c>
      <c r="X2672">
        <v>2</v>
      </c>
      <c r="Y2672">
        <v>2</v>
      </c>
      <c r="Z2672">
        <v>2</v>
      </c>
      <c r="AA2672">
        <v>2</v>
      </c>
      <c r="AB2672">
        <v>0</v>
      </c>
      <c r="AC2672">
        <v>0</v>
      </c>
      <c r="AD2672">
        <v>2</v>
      </c>
      <c r="AE2672">
        <v>2</v>
      </c>
      <c r="AG2672" s="1">
        <f t="shared" si="41"/>
        <v>0.20714285714285707</v>
      </c>
    </row>
    <row r="2673" spans="1:33">
      <c r="A2673">
        <v>76707</v>
      </c>
      <c r="B2673">
        <v>2</v>
      </c>
      <c r="C2673">
        <v>46</v>
      </c>
      <c r="D2673">
        <v>4</v>
      </c>
      <c r="E2673">
        <v>2</v>
      </c>
      <c r="G2673">
        <v>2</v>
      </c>
      <c r="H2673">
        <v>4</v>
      </c>
      <c r="I2673">
        <v>5</v>
      </c>
      <c r="J2673">
        <v>49</v>
      </c>
      <c r="K2673">
        <v>1.27</v>
      </c>
      <c r="L2673">
        <v>190</v>
      </c>
      <c r="M2673">
        <v>4.91</v>
      </c>
      <c r="N2673">
        <v>54</v>
      </c>
      <c r="O2673" s="1">
        <v>1.3995918367346938</v>
      </c>
      <c r="P2673" s="2">
        <v>48.802773673366268</v>
      </c>
      <c r="Q2673" s="1">
        <v>1.2648882156158197</v>
      </c>
      <c r="R2673">
        <v>1</v>
      </c>
      <c r="S2673">
        <v>2</v>
      </c>
      <c r="U2673">
        <v>5</v>
      </c>
      <c r="V2673">
        <v>2</v>
      </c>
      <c r="W2673">
        <v>2</v>
      </c>
      <c r="X2673">
        <v>3</v>
      </c>
      <c r="Y2673">
        <v>3</v>
      </c>
      <c r="Z2673">
        <v>3</v>
      </c>
      <c r="AB2673">
        <v>1</v>
      </c>
      <c r="AC2673">
        <v>0</v>
      </c>
      <c r="AD2673">
        <v>2</v>
      </c>
      <c r="AE2673">
        <v>1</v>
      </c>
      <c r="AF2673">
        <v>1</v>
      </c>
      <c r="AG2673" s="1">
        <f t="shared" si="41"/>
        <v>0.12959183673469377</v>
      </c>
    </row>
    <row r="2674" spans="1:33">
      <c r="A2674">
        <v>76714</v>
      </c>
      <c r="B2674">
        <v>2</v>
      </c>
      <c r="C2674">
        <v>72</v>
      </c>
      <c r="D2674">
        <v>3</v>
      </c>
      <c r="E2674">
        <v>2</v>
      </c>
      <c r="G2674">
        <v>1</v>
      </c>
      <c r="H2674">
        <v>4</v>
      </c>
      <c r="I2674">
        <v>1</v>
      </c>
      <c r="J2674">
        <v>48</v>
      </c>
      <c r="K2674">
        <v>1.24</v>
      </c>
      <c r="L2674">
        <v>151</v>
      </c>
      <c r="M2674">
        <v>3.9</v>
      </c>
      <c r="N2674">
        <v>49</v>
      </c>
      <c r="O2674" s="1">
        <v>1.2658333333333334</v>
      </c>
      <c r="P2674" s="2">
        <v>56.06068536522784</v>
      </c>
      <c r="Q2674" s="1">
        <v>1.4482343719350526</v>
      </c>
      <c r="R2674">
        <v>1</v>
      </c>
      <c r="S2674">
        <v>1</v>
      </c>
      <c r="T2674">
        <v>2</v>
      </c>
      <c r="U2674">
        <v>5</v>
      </c>
      <c r="V2674">
        <v>4</v>
      </c>
      <c r="W2674">
        <v>3</v>
      </c>
      <c r="X2674">
        <v>3</v>
      </c>
      <c r="Y2674">
        <v>3</v>
      </c>
      <c r="Z2674">
        <v>3</v>
      </c>
      <c r="AB2674">
        <v>0</v>
      </c>
      <c r="AC2674">
        <v>7</v>
      </c>
      <c r="AD2674">
        <v>2</v>
      </c>
      <c r="AE2674">
        <v>1</v>
      </c>
      <c r="AF2674">
        <v>2</v>
      </c>
      <c r="AG2674" s="1">
        <f t="shared" si="41"/>
        <v>2.5833333333333375E-2</v>
      </c>
    </row>
    <row r="2675" spans="1:33">
      <c r="A2675">
        <v>76718</v>
      </c>
      <c r="B2675">
        <v>2</v>
      </c>
      <c r="C2675">
        <v>40</v>
      </c>
      <c r="D2675">
        <v>3</v>
      </c>
      <c r="E2675">
        <v>2</v>
      </c>
      <c r="G2675">
        <v>1</v>
      </c>
      <c r="H2675">
        <v>3</v>
      </c>
      <c r="I2675">
        <v>1</v>
      </c>
      <c r="J2675">
        <v>53</v>
      </c>
      <c r="K2675">
        <v>1.37</v>
      </c>
      <c r="L2675">
        <v>207</v>
      </c>
      <c r="M2675">
        <v>5.35</v>
      </c>
      <c r="N2675">
        <v>58</v>
      </c>
      <c r="O2675" s="1">
        <v>1.4992452830188681</v>
      </c>
      <c r="P2675" s="2">
        <v>52.844952451796999</v>
      </c>
      <c r="Q2675" s="1">
        <v>1.3659921671502244</v>
      </c>
      <c r="R2675">
        <v>1</v>
      </c>
      <c r="S2675">
        <v>2</v>
      </c>
      <c r="U2675">
        <v>5</v>
      </c>
      <c r="V2675">
        <v>3</v>
      </c>
      <c r="W2675">
        <v>1</v>
      </c>
      <c r="AB2675">
        <v>0</v>
      </c>
      <c r="AC2675">
        <v>4</v>
      </c>
      <c r="AD2675">
        <v>1</v>
      </c>
      <c r="AE2675">
        <v>1</v>
      </c>
      <c r="AF2675">
        <v>2</v>
      </c>
      <c r="AG2675" s="1">
        <f t="shared" si="41"/>
        <v>0.12924528301886795</v>
      </c>
    </row>
    <row r="2676" spans="1:33">
      <c r="A2676">
        <v>76719</v>
      </c>
      <c r="B2676">
        <v>2</v>
      </c>
      <c r="C2676">
        <v>39</v>
      </c>
      <c r="D2676">
        <v>4</v>
      </c>
      <c r="E2676">
        <v>2</v>
      </c>
      <c r="G2676">
        <v>1</v>
      </c>
      <c r="H2676">
        <v>3</v>
      </c>
      <c r="I2676">
        <v>1</v>
      </c>
      <c r="J2676">
        <v>49</v>
      </c>
      <c r="K2676">
        <v>1.27</v>
      </c>
      <c r="L2676">
        <v>168</v>
      </c>
      <c r="M2676">
        <v>4.34</v>
      </c>
      <c r="N2676">
        <v>44</v>
      </c>
      <c r="O2676" s="1">
        <v>1.1404081632653063</v>
      </c>
      <c r="P2676" s="2">
        <v>58.985251434813449</v>
      </c>
      <c r="Q2676" s="1">
        <v>1.5288014147390425</v>
      </c>
      <c r="R2676">
        <v>2</v>
      </c>
      <c r="U2676">
        <v>8</v>
      </c>
      <c r="V2676">
        <v>3</v>
      </c>
      <c r="W2676">
        <v>3</v>
      </c>
      <c r="X2676">
        <v>3</v>
      </c>
      <c r="Y2676">
        <v>3</v>
      </c>
      <c r="Z2676">
        <v>2</v>
      </c>
      <c r="AA2676">
        <v>2</v>
      </c>
      <c r="AB2676">
        <v>2</v>
      </c>
      <c r="AC2676">
        <v>0</v>
      </c>
      <c r="AD2676">
        <v>1</v>
      </c>
      <c r="AE2676">
        <v>1</v>
      </c>
      <c r="AF2676">
        <v>2</v>
      </c>
      <c r="AG2676" s="1">
        <f t="shared" si="41"/>
        <v>-0.12959183673469377</v>
      </c>
    </row>
    <row r="2677" spans="1:33">
      <c r="A2677">
        <v>76723</v>
      </c>
      <c r="B2677">
        <v>2</v>
      </c>
      <c r="C2677">
        <v>48</v>
      </c>
      <c r="D2677">
        <v>3</v>
      </c>
      <c r="E2677">
        <v>2</v>
      </c>
      <c r="G2677">
        <v>1</v>
      </c>
      <c r="H2677">
        <v>3</v>
      </c>
      <c r="I2677">
        <v>1</v>
      </c>
      <c r="J2677">
        <v>63</v>
      </c>
      <c r="K2677">
        <v>1.63</v>
      </c>
      <c r="L2677">
        <v>161</v>
      </c>
      <c r="M2677">
        <v>4.16</v>
      </c>
      <c r="N2677">
        <v>70</v>
      </c>
      <c r="O2677" s="1">
        <v>1.8111111111111111</v>
      </c>
      <c r="P2677" s="2">
        <v>55.765749606898652</v>
      </c>
      <c r="Q2677" s="1">
        <v>1.4428281247499175</v>
      </c>
      <c r="R2677">
        <v>2</v>
      </c>
      <c r="S2677">
        <v>2</v>
      </c>
      <c r="U2677">
        <v>15</v>
      </c>
      <c r="V2677">
        <v>2</v>
      </c>
      <c r="W2677">
        <v>1</v>
      </c>
      <c r="AA2677">
        <v>0</v>
      </c>
      <c r="AB2677">
        <v>0</v>
      </c>
      <c r="AC2677">
        <v>30</v>
      </c>
      <c r="AD2677">
        <v>1</v>
      </c>
      <c r="AE2677">
        <v>1</v>
      </c>
      <c r="AF2677">
        <v>2</v>
      </c>
      <c r="AG2677" s="1">
        <f t="shared" si="41"/>
        <v>0.18111111111111122</v>
      </c>
    </row>
    <row r="2678" spans="1:33">
      <c r="A2678">
        <v>76734</v>
      </c>
      <c r="B2678">
        <v>2</v>
      </c>
      <c r="C2678">
        <v>80</v>
      </c>
      <c r="D2678">
        <v>3</v>
      </c>
      <c r="E2678">
        <v>2</v>
      </c>
      <c r="G2678">
        <v>1</v>
      </c>
      <c r="H2678">
        <v>4</v>
      </c>
      <c r="I2678">
        <v>1</v>
      </c>
      <c r="J2678">
        <v>51</v>
      </c>
      <c r="K2678">
        <v>1.32</v>
      </c>
      <c r="L2678">
        <v>188</v>
      </c>
      <c r="M2678">
        <v>4.8600000000000003</v>
      </c>
      <c r="N2678">
        <v>48</v>
      </c>
      <c r="O2678" s="1">
        <v>1.2423529411764707</v>
      </c>
      <c r="P2678" s="2">
        <v>52.700379551648567</v>
      </c>
      <c r="Q2678" s="1">
        <v>1.3640098236897276</v>
      </c>
      <c r="R2678">
        <v>1</v>
      </c>
      <c r="S2678">
        <v>2</v>
      </c>
      <c r="U2678">
        <v>8</v>
      </c>
      <c r="V2678">
        <v>2</v>
      </c>
      <c r="W2678">
        <v>3</v>
      </c>
      <c r="X2678">
        <v>3</v>
      </c>
      <c r="Y2678">
        <v>3</v>
      </c>
      <c r="Z2678">
        <v>3</v>
      </c>
      <c r="AA2678">
        <v>7</v>
      </c>
      <c r="AB2678">
        <v>0</v>
      </c>
      <c r="AC2678">
        <v>0</v>
      </c>
      <c r="AD2678">
        <v>1</v>
      </c>
      <c r="AE2678">
        <v>1</v>
      </c>
      <c r="AF2678">
        <v>2</v>
      </c>
      <c r="AG2678" s="1">
        <f t="shared" si="41"/>
        <v>-7.7647058823529402E-2</v>
      </c>
    </row>
    <row r="2679" spans="1:33">
      <c r="A2679">
        <v>76735</v>
      </c>
      <c r="B2679">
        <v>2</v>
      </c>
      <c r="C2679">
        <v>58</v>
      </c>
      <c r="D2679">
        <v>3</v>
      </c>
      <c r="E2679">
        <v>2</v>
      </c>
      <c r="G2679">
        <v>1</v>
      </c>
      <c r="H2679">
        <v>4</v>
      </c>
      <c r="I2679">
        <v>2</v>
      </c>
      <c r="J2679">
        <v>75</v>
      </c>
      <c r="K2679">
        <v>1.94</v>
      </c>
      <c r="L2679">
        <v>165</v>
      </c>
      <c r="M2679">
        <v>4.2699999999999996</v>
      </c>
      <c r="N2679">
        <v>82</v>
      </c>
      <c r="O2679" s="1">
        <v>2.1210666666666667</v>
      </c>
      <c r="P2679" s="2">
        <v>86.038875251024763</v>
      </c>
      <c r="Q2679" s="1">
        <v>2.2255389064931741</v>
      </c>
      <c r="R2679">
        <v>2</v>
      </c>
      <c r="S2679">
        <v>1</v>
      </c>
      <c r="T2679">
        <v>1</v>
      </c>
      <c r="U2679">
        <v>3</v>
      </c>
      <c r="V2679">
        <v>1</v>
      </c>
      <c r="W2679">
        <v>1</v>
      </c>
      <c r="X2679">
        <v>3</v>
      </c>
      <c r="Y2679">
        <v>3</v>
      </c>
      <c r="Z2679">
        <v>3</v>
      </c>
      <c r="AB2679">
        <v>0</v>
      </c>
      <c r="AC2679">
        <v>1</v>
      </c>
      <c r="AD2679">
        <v>1</v>
      </c>
      <c r="AE2679">
        <v>1</v>
      </c>
      <c r="AF2679">
        <v>2</v>
      </c>
      <c r="AG2679" s="1">
        <f t="shared" si="41"/>
        <v>0.18106666666666671</v>
      </c>
    </row>
    <row r="2680" spans="1:33">
      <c r="A2680">
        <v>76736</v>
      </c>
      <c r="B2680">
        <v>2</v>
      </c>
      <c r="C2680">
        <v>30</v>
      </c>
      <c r="D2680">
        <v>6</v>
      </c>
      <c r="E2680">
        <v>2</v>
      </c>
      <c r="G2680">
        <v>2</v>
      </c>
      <c r="H2680">
        <v>5</v>
      </c>
      <c r="I2680">
        <v>1</v>
      </c>
      <c r="J2680">
        <v>40</v>
      </c>
      <c r="K2680">
        <v>1.03</v>
      </c>
      <c r="L2680">
        <v>187</v>
      </c>
      <c r="M2680">
        <v>4.84</v>
      </c>
      <c r="N2680">
        <v>48</v>
      </c>
      <c r="O2680" s="1">
        <v>1.236</v>
      </c>
      <c r="P2680" s="2">
        <v>33.86922650628189</v>
      </c>
      <c r="Q2680" s="1">
        <v>0.87213258253675874</v>
      </c>
      <c r="R2680">
        <v>1</v>
      </c>
      <c r="U2680">
        <v>15</v>
      </c>
      <c r="V2680">
        <v>2</v>
      </c>
      <c r="W2680">
        <v>3</v>
      </c>
      <c r="X2680">
        <v>3</v>
      </c>
      <c r="Y2680">
        <v>3</v>
      </c>
      <c r="Z2680">
        <v>3</v>
      </c>
      <c r="AA2680">
        <v>1</v>
      </c>
      <c r="AB2680">
        <v>0</v>
      </c>
      <c r="AC2680">
        <v>0</v>
      </c>
      <c r="AD2680">
        <v>2</v>
      </c>
      <c r="AE2680">
        <v>1</v>
      </c>
      <c r="AF2680">
        <v>2</v>
      </c>
      <c r="AG2680" s="1">
        <f t="shared" si="41"/>
        <v>0.20599999999999996</v>
      </c>
    </row>
    <row r="2681" spans="1:33">
      <c r="A2681">
        <v>76737</v>
      </c>
      <c r="B2681">
        <v>2</v>
      </c>
      <c r="C2681">
        <v>28</v>
      </c>
      <c r="D2681">
        <v>3</v>
      </c>
      <c r="E2681">
        <v>2</v>
      </c>
      <c r="G2681">
        <v>1</v>
      </c>
      <c r="H2681">
        <v>4</v>
      </c>
      <c r="I2681">
        <v>5</v>
      </c>
      <c r="J2681">
        <v>43</v>
      </c>
      <c r="K2681">
        <v>1.1100000000000001</v>
      </c>
      <c r="L2681">
        <v>129</v>
      </c>
      <c r="M2681">
        <v>3.34</v>
      </c>
      <c r="N2681">
        <v>43</v>
      </c>
      <c r="O2681" s="1">
        <v>1.1100000000000001</v>
      </c>
      <c r="P2681" s="2">
        <v>36.110457880481498</v>
      </c>
      <c r="Q2681" s="1">
        <v>0.93215368017056888</v>
      </c>
      <c r="R2681">
        <v>2</v>
      </c>
      <c r="U2681">
        <v>15</v>
      </c>
      <c r="V2681">
        <v>3</v>
      </c>
      <c r="W2681">
        <v>0</v>
      </c>
      <c r="AA2681">
        <v>7</v>
      </c>
      <c r="AB2681">
        <v>0</v>
      </c>
      <c r="AC2681">
        <v>2</v>
      </c>
      <c r="AD2681">
        <v>1</v>
      </c>
      <c r="AE2681">
        <v>1</v>
      </c>
      <c r="AF2681">
        <v>2</v>
      </c>
      <c r="AG2681" s="1">
        <f t="shared" si="41"/>
        <v>0</v>
      </c>
    </row>
    <row r="2682" spans="1:33">
      <c r="A2682">
        <v>76738</v>
      </c>
      <c r="B2682">
        <v>2</v>
      </c>
      <c r="C2682">
        <v>63</v>
      </c>
      <c r="D2682">
        <v>6</v>
      </c>
      <c r="E2682">
        <v>2</v>
      </c>
      <c r="G2682">
        <v>2</v>
      </c>
      <c r="H2682">
        <v>5</v>
      </c>
      <c r="I2682">
        <v>3</v>
      </c>
      <c r="J2682">
        <v>64</v>
      </c>
      <c r="K2682">
        <v>1.66</v>
      </c>
      <c r="L2682">
        <v>325</v>
      </c>
      <c r="M2682">
        <v>8.4</v>
      </c>
      <c r="N2682">
        <v>66</v>
      </c>
      <c r="O2682" s="1">
        <v>1.7118749999999998</v>
      </c>
      <c r="P2682" s="2">
        <v>70.230016338299421</v>
      </c>
      <c r="Q2682" s="1">
        <v>1.8215910487746412</v>
      </c>
      <c r="R2682">
        <v>1</v>
      </c>
      <c r="S2682">
        <v>2</v>
      </c>
      <c r="U2682">
        <v>15</v>
      </c>
      <c r="V2682">
        <v>2</v>
      </c>
      <c r="W2682">
        <v>1</v>
      </c>
      <c r="X2682">
        <v>1</v>
      </c>
      <c r="Y2682">
        <v>1</v>
      </c>
      <c r="Z2682">
        <v>2</v>
      </c>
      <c r="AA2682">
        <v>1</v>
      </c>
      <c r="AB2682">
        <v>2</v>
      </c>
      <c r="AC2682">
        <v>1</v>
      </c>
      <c r="AD2682">
        <v>1</v>
      </c>
      <c r="AE2682">
        <v>1</v>
      </c>
      <c r="AF2682">
        <v>2</v>
      </c>
      <c r="AG2682" s="1">
        <f t="shared" si="41"/>
        <v>5.1874999999999893E-2</v>
      </c>
    </row>
    <row r="2683" spans="1:33">
      <c r="A2683">
        <v>76739</v>
      </c>
      <c r="B2683">
        <v>2</v>
      </c>
      <c r="C2683">
        <v>80</v>
      </c>
      <c r="D2683">
        <v>3</v>
      </c>
      <c r="E2683">
        <v>2</v>
      </c>
      <c r="G2683">
        <v>1</v>
      </c>
      <c r="H2683">
        <v>2</v>
      </c>
      <c r="I2683">
        <v>3</v>
      </c>
      <c r="J2683">
        <v>41</v>
      </c>
      <c r="K2683">
        <v>1.06</v>
      </c>
      <c r="L2683">
        <v>189</v>
      </c>
      <c r="M2683">
        <v>4.8899999999999997</v>
      </c>
      <c r="N2683">
        <v>35</v>
      </c>
      <c r="O2683" s="1">
        <v>0.90487804878048783</v>
      </c>
      <c r="P2683" s="2">
        <v>38.02449572401521</v>
      </c>
      <c r="Q2683" s="1">
        <v>0.98307232847453963</v>
      </c>
      <c r="R2683">
        <v>2</v>
      </c>
      <c r="S2683">
        <v>2</v>
      </c>
      <c r="U2683">
        <v>4</v>
      </c>
      <c r="V2683">
        <v>2</v>
      </c>
      <c r="W2683">
        <v>3</v>
      </c>
      <c r="AA2683">
        <v>1</v>
      </c>
      <c r="AB2683">
        <v>0</v>
      </c>
      <c r="AC2683">
        <v>0</v>
      </c>
      <c r="AD2683">
        <v>2</v>
      </c>
      <c r="AE2683">
        <v>1</v>
      </c>
      <c r="AF2683">
        <v>2</v>
      </c>
      <c r="AG2683" s="1">
        <f t="shared" si="41"/>
        <v>-0.15512195121951222</v>
      </c>
    </row>
    <row r="2684" spans="1:33">
      <c r="A2684">
        <v>76740</v>
      </c>
      <c r="B2684">
        <v>2</v>
      </c>
      <c r="C2684">
        <v>40</v>
      </c>
      <c r="D2684">
        <v>3</v>
      </c>
      <c r="E2684">
        <v>2</v>
      </c>
      <c r="G2684">
        <v>1</v>
      </c>
      <c r="H2684">
        <v>5</v>
      </c>
      <c r="I2684">
        <v>1</v>
      </c>
      <c r="J2684">
        <v>41</v>
      </c>
      <c r="K2684">
        <v>1.06</v>
      </c>
      <c r="L2684">
        <v>173</v>
      </c>
      <c r="M2684">
        <v>4.47</v>
      </c>
      <c r="N2684">
        <v>37</v>
      </c>
      <c r="O2684" s="1">
        <v>0.9565853658536585</v>
      </c>
      <c r="P2684" s="2">
        <v>33.004369447909326</v>
      </c>
      <c r="Q2684" s="1">
        <v>0.85328369792155823</v>
      </c>
      <c r="R2684">
        <v>2</v>
      </c>
      <c r="S2684">
        <v>1</v>
      </c>
      <c r="T2684">
        <v>2</v>
      </c>
      <c r="U2684">
        <v>15</v>
      </c>
      <c r="V2684">
        <v>3</v>
      </c>
      <c r="W2684">
        <v>2</v>
      </c>
      <c r="X2684">
        <v>3</v>
      </c>
      <c r="Y2684">
        <v>2</v>
      </c>
      <c r="Z2684">
        <v>3</v>
      </c>
      <c r="AA2684">
        <v>3</v>
      </c>
      <c r="AB2684">
        <v>0</v>
      </c>
      <c r="AC2684">
        <v>0</v>
      </c>
      <c r="AD2684">
        <v>1</v>
      </c>
      <c r="AE2684">
        <v>1</v>
      </c>
      <c r="AF2684">
        <v>2</v>
      </c>
      <c r="AG2684" s="1">
        <f t="shared" si="41"/>
        <v>-0.10341463414634156</v>
      </c>
    </row>
    <row r="2685" spans="1:33">
      <c r="A2685">
        <v>76741</v>
      </c>
      <c r="B2685">
        <v>2</v>
      </c>
      <c r="C2685">
        <v>68</v>
      </c>
      <c r="D2685">
        <v>3</v>
      </c>
      <c r="E2685">
        <v>2</v>
      </c>
      <c r="G2685">
        <v>1</v>
      </c>
      <c r="H2685">
        <v>3</v>
      </c>
      <c r="I2685">
        <v>3</v>
      </c>
      <c r="J2685">
        <v>57</v>
      </c>
      <c r="K2685">
        <v>1.47</v>
      </c>
      <c r="L2685">
        <v>179</v>
      </c>
      <c r="M2685">
        <v>4.63</v>
      </c>
      <c r="N2685">
        <v>52</v>
      </c>
      <c r="O2685" s="1">
        <v>1.3410526315789473</v>
      </c>
      <c r="P2685" s="2">
        <v>60.835752992146404</v>
      </c>
      <c r="Q2685" s="1">
        <v>1.5689220508500914</v>
      </c>
      <c r="R2685">
        <v>2</v>
      </c>
      <c r="S2685">
        <v>2</v>
      </c>
      <c r="U2685">
        <v>3</v>
      </c>
      <c r="V2685">
        <v>4</v>
      </c>
      <c r="W2685">
        <v>2</v>
      </c>
      <c r="X2685">
        <v>3</v>
      </c>
      <c r="Y2685">
        <v>2</v>
      </c>
      <c r="Z2685">
        <v>2</v>
      </c>
      <c r="AA2685">
        <v>3</v>
      </c>
      <c r="AB2685">
        <v>6</v>
      </c>
      <c r="AC2685">
        <v>10</v>
      </c>
      <c r="AD2685">
        <v>1</v>
      </c>
      <c r="AE2685">
        <v>1</v>
      </c>
      <c r="AF2685">
        <v>2</v>
      </c>
      <c r="AG2685" s="1">
        <f t="shared" si="41"/>
        <v>-0.1289473684210527</v>
      </c>
    </row>
    <row r="2686" spans="1:33">
      <c r="A2686">
        <v>76747</v>
      </c>
      <c r="B2686">
        <v>2</v>
      </c>
      <c r="C2686">
        <v>80</v>
      </c>
      <c r="D2686">
        <v>3</v>
      </c>
      <c r="E2686">
        <v>2</v>
      </c>
      <c r="G2686">
        <v>1</v>
      </c>
      <c r="H2686">
        <v>2</v>
      </c>
      <c r="I2686">
        <v>2</v>
      </c>
      <c r="J2686">
        <v>42</v>
      </c>
      <c r="K2686">
        <v>1.0900000000000001</v>
      </c>
      <c r="L2686">
        <v>143</v>
      </c>
      <c r="M2686">
        <v>3.7</v>
      </c>
      <c r="N2686">
        <v>43</v>
      </c>
      <c r="O2686" s="1">
        <v>1.115952380952381</v>
      </c>
      <c r="P2686" s="2">
        <v>42.97384504042666</v>
      </c>
      <c r="Q2686" s="1">
        <v>1.1152735974777397</v>
      </c>
      <c r="R2686">
        <v>1</v>
      </c>
      <c r="S2686">
        <v>2</v>
      </c>
      <c r="U2686">
        <v>3</v>
      </c>
      <c r="V2686">
        <v>3</v>
      </c>
      <c r="W2686">
        <v>3</v>
      </c>
      <c r="X2686">
        <v>3</v>
      </c>
      <c r="Y2686">
        <v>3</v>
      </c>
      <c r="Z2686">
        <v>3</v>
      </c>
      <c r="AA2686">
        <v>0</v>
      </c>
      <c r="AB2686">
        <v>1</v>
      </c>
      <c r="AC2686">
        <v>0</v>
      </c>
      <c r="AD2686">
        <v>1</v>
      </c>
      <c r="AE2686">
        <v>1</v>
      </c>
      <c r="AF2686">
        <v>2</v>
      </c>
      <c r="AG2686" s="1">
        <f t="shared" si="41"/>
        <v>2.5952380952380949E-2</v>
      </c>
    </row>
    <row r="2687" spans="1:33">
      <c r="A2687">
        <v>76751</v>
      </c>
      <c r="B2687">
        <v>2</v>
      </c>
      <c r="C2687">
        <v>36</v>
      </c>
      <c r="D2687">
        <v>1</v>
      </c>
      <c r="E2687">
        <v>2</v>
      </c>
      <c r="G2687">
        <v>2</v>
      </c>
      <c r="H2687">
        <v>2</v>
      </c>
      <c r="I2687">
        <v>1</v>
      </c>
      <c r="J2687">
        <v>46</v>
      </c>
      <c r="K2687">
        <v>1.19</v>
      </c>
      <c r="L2687">
        <v>179</v>
      </c>
      <c r="M2687">
        <v>4.63</v>
      </c>
      <c r="N2687">
        <v>53</v>
      </c>
      <c r="O2687" s="1">
        <v>1.3710869565217392</v>
      </c>
      <c r="P2687" s="2">
        <v>53.163495728664365</v>
      </c>
      <c r="Q2687" s="1">
        <v>1.3753165199371866</v>
      </c>
      <c r="R2687">
        <v>1</v>
      </c>
      <c r="U2687">
        <v>10</v>
      </c>
      <c r="V2687">
        <v>3</v>
      </c>
      <c r="W2687">
        <v>0</v>
      </c>
      <c r="X2687">
        <v>3</v>
      </c>
      <c r="Y2687">
        <v>3</v>
      </c>
      <c r="Z2687">
        <v>1</v>
      </c>
      <c r="AB2687">
        <v>0</v>
      </c>
      <c r="AC2687">
        <v>0</v>
      </c>
      <c r="AD2687">
        <v>2</v>
      </c>
      <c r="AE2687">
        <v>2</v>
      </c>
      <c r="AG2687" s="1">
        <f t="shared" si="41"/>
        <v>0.18108695652173923</v>
      </c>
    </row>
    <row r="2688" spans="1:33">
      <c r="A2688">
        <v>76755</v>
      </c>
      <c r="B2688">
        <v>2</v>
      </c>
      <c r="C2688">
        <v>42</v>
      </c>
      <c r="D2688">
        <v>3</v>
      </c>
      <c r="E2688">
        <v>2</v>
      </c>
      <c r="G2688">
        <v>1</v>
      </c>
      <c r="H2688">
        <v>3</v>
      </c>
      <c r="I2688">
        <v>1</v>
      </c>
      <c r="J2688">
        <v>48</v>
      </c>
      <c r="K2688">
        <v>1.24</v>
      </c>
      <c r="L2688">
        <v>123</v>
      </c>
      <c r="M2688">
        <v>3.18</v>
      </c>
      <c r="N2688">
        <v>58</v>
      </c>
      <c r="O2688" s="1">
        <v>1.4983333333333333</v>
      </c>
      <c r="P2688" s="2">
        <v>53.430419660221851</v>
      </c>
      <c r="Q2688" s="1">
        <v>1.3802858412223979</v>
      </c>
      <c r="R2688">
        <v>2</v>
      </c>
      <c r="S2688">
        <v>2</v>
      </c>
      <c r="U2688">
        <v>14</v>
      </c>
      <c r="V2688">
        <v>3</v>
      </c>
      <c r="W2688">
        <v>1</v>
      </c>
      <c r="AA2688">
        <v>5</v>
      </c>
      <c r="AB2688">
        <v>15</v>
      </c>
      <c r="AC2688">
        <v>15</v>
      </c>
      <c r="AD2688">
        <v>1</v>
      </c>
      <c r="AE2688">
        <v>1</v>
      </c>
      <c r="AF2688">
        <v>2</v>
      </c>
      <c r="AG2688" s="1">
        <f t="shared" si="41"/>
        <v>0.2583333333333333</v>
      </c>
    </row>
    <row r="2689" spans="1:33">
      <c r="A2689">
        <v>76764</v>
      </c>
      <c r="B2689">
        <v>2</v>
      </c>
      <c r="C2689">
        <v>61</v>
      </c>
      <c r="D2689">
        <v>6</v>
      </c>
      <c r="E2689">
        <v>2</v>
      </c>
      <c r="G2689">
        <v>2</v>
      </c>
      <c r="H2689">
        <v>5</v>
      </c>
      <c r="I2689">
        <v>1</v>
      </c>
      <c r="J2689">
        <v>47</v>
      </c>
      <c r="K2689">
        <v>1.22</v>
      </c>
      <c r="L2689">
        <v>213</v>
      </c>
      <c r="M2689">
        <v>5.51</v>
      </c>
      <c r="N2689">
        <v>50</v>
      </c>
      <c r="O2689" s="1">
        <v>1.2978723404255319</v>
      </c>
      <c r="P2689" s="2">
        <v>46.264988214001093</v>
      </c>
      <c r="Q2689" s="1">
        <v>1.2009209706613049</v>
      </c>
      <c r="R2689">
        <v>1</v>
      </c>
      <c r="S2689">
        <v>2</v>
      </c>
      <c r="U2689">
        <v>15</v>
      </c>
      <c r="V2689">
        <v>2</v>
      </c>
      <c r="W2689">
        <v>3</v>
      </c>
      <c r="X2689">
        <v>9</v>
      </c>
      <c r="Y2689">
        <v>2</v>
      </c>
      <c r="Z2689">
        <v>2</v>
      </c>
      <c r="AB2689">
        <v>4</v>
      </c>
      <c r="AC2689">
        <v>0</v>
      </c>
      <c r="AD2689">
        <v>1</v>
      </c>
      <c r="AE2689">
        <v>1</v>
      </c>
      <c r="AF2689">
        <v>2</v>
      </c>
      <c r="AG2689" s="1">
        <f t="shared" si="41"/>
        <v>7.7872340425531927E-2</v>
      </c>
    </row>
    <row r="2690" spans="1:33">
      <c r="A2690">
        <v>76767</v>
      </c>
      <c r="B2690">
        <v>2</v>
      </c>
      <c r="C2690">
        <v>25</v>
      </c>
      <c r="D2690">
        <v>3</v>
      </c>
      <c r="E2690">
        <v>2</v>
      </c>
      <c r="G2690">
        <v>1</v>
      </c>
      <c r="H2690">
        <v>3</v>
      </c>
      <c r="I2690">
        <v>5</v>
      </c>
      <c r="J2690">
        <v>58</v>
      </c>
      <c r="K2690">
        <v>1.5</v>
      </c>
      <c r="L2690">
        <v>206</v>
      </c>
      <c r="M2690">
        <v>5.33</v>
      </c>
      <c r="N2690">
        <v>67</v>
      </c>
      <c r="O2690" s="1">
        <v>1.7327586206896552</v>
      </c>
      <c r="P2690" s="2">
        <v>53.413391931060787</v>
      </c>
      <c r="Q2690" s="1">
        <v>1.381380825803296</v>
      </c>
      <c r="R2690">
        <v>2</v>
      </c>
      <c r="U2690">
        <v>8</v>
      </c>
      <c r="V2690">
        <v>3</v>
      </c>
      <c r="W2690">
        <v>1</v>
      </c>
      <c r="X2690">
        <v>3</v>
      </c>
      <c r="Y2690">
        <v>1</v>
      </c>
      <c r="Z2690">
        <v>1</v>
      </c>
      <c r="AA2690">
        <v>4</v>
      </c>
      <c r="AB2690">
        <v>0</v>
      </c>
      <c r="AC2690">
        <v>1</v>
      </c>
      <c r="AD2690">
        <v>1</v>
      </c>
      <c r="AE2690">
        <v>2</v>
      </c>
      <c r="AG2690" s="1">
        <f t="shared" si="41"/>
        <v>0.23275862068965525</v>
      </c>
    </row>
    <row r="2691" spans="1:33">
      <c r="A2691">
        <v>76779</v>
      </c>
      <c r="B2691">
        <v>2</v>
      </c>
      <c r="C2691">
        <v>71</v>
      </c>
      <c r="D2691">
        <v>1</v>
      </c>
      <c r="E2691">
        <v>2</v>
      </c>
      <c r="G2691">
        <v>2</v>
      </c>
      <c r="H2691">
        <v>1</v>
      </c>
      <c r="I2691">
        <v>2</v>
      </c>
      <c r="J2691">
        <v>48</v>
      </c>
      <c r="K2691">
        <v>1.24</v>
      </c>
      <c r="L2691">
        <v>155</v>
      </c>
      <c r="M2691">
        <v>4.01</v>
      </c>
      <c r="N2691">
        <v>56</v>
      </c>
      <c r="O2691" s="1">
        <v>1.4466666666666665</v>
      </c>
      <c r="P2691" s="2">
        <v>35.506939821032347</v>
      </c>
      <c r="Q2691" s="1">
        <v>0.91726261204333559</v>
      </c>
      <c r="R2691">
        <v>1</v>
      </c>
      <c r="S2691">
        <v>2</v>
      </c>
      <c r="U2691">
        <v>5</v>
      </c>
      <c r="V2691">
        <v>3</v>
      </c>
      <c r="W2691">
        <v>2</v>
      </c>
      <c r="X2691">
        <v>2</v>
      </c>
      <c r="Y2691">
        <v>2</v>
      </c>
      <c r="Z2691">
        <v>2</v>
      </c>
      <c r="AB2691">
        <v>0</v>
      </c>
      <c r="AC2691">
        <v>1</v>
      </c>
      <c r="AD2691">
        <v>1</v>
      </c>
      <c r="AE2691">
        <v>1</v>
      </c>
      <c r="AF2691">
        <v>2</v>
      </c>
      <c r="AG2691" s="1">
        <f t="shared" ref="AG2691:AG2754" si="42">O:O-K:K</f>
        <v>0.20666666666666655</v>
      </c>
    </row>
    <row r="2692" spans="1:33">
      <c r="A2692">
        <v>76789</v>
      </c>
      <c r="B2692">
        <v>2</v>
      </c>
      <c r="C2692">
        <v>71</v>
      </c>
      <c r="D2692">
        <v>3</v>
      </c>
      <c r="E2692">
        <v>2</v>
      </c>
      <c r="G2692">
        <v>1</v>
      </c>
      <c r="H2692">
        <v>5</v>
      </c>
      <c r="I2692">
        <v>1</v>
      </c>
      <c r="J2692">
        <v>63</v>
      </c>
      <c r="K2692">
        <v>1.63</v>
      </c>
      <c r="L2692">
        <v>208</v>
      </c>
      <c r="M2692">
        <v>5.38</v>
      </c>
      <c r="N2692">
        <v>69</v>
      </c>
      <c r="O2692" s="1">
        <v>1.7852380952380953</v>
      </c>
      <c r="P2692" s="2">
        <v>64.768889760238281</v>
      </c>
      <c r="Q2692" s="1">
        <v>1.6757665128442603</v>
      </c>
      <c r="R2692">
        <v>2</v>
      </c>
      <c r="S2692">
        <v>1</v>
      </c>
      <c r="T2692">
        <v>2</v>
      </c>
      <c r="U2692">
        <v>14</v>
      </c>
      <c r="V2692">
        <v>4</v>
      </c>
      <c r="W2692">
        <v>3</v>
      </c>
      <c r="X2692">
        <v>4</v>
      </c>
      <c r="Y2692">
        <v>3</v>
      </c>
      <c r="Z2692">
        <v>3</v>
      </c>
      <c r="AA2692">
        <v>1</v>
      </c>
      <c r="AB2692">
        <v>0</v>
      </c>
      <c r="AC2692">
        <v>0</v>
      </c>
      <c r="AD2692">
        <v>1</v>
      </c>
      <c r="AE2692">
        <v>1</v>
      </c>
      <c r="AF2692">
        <v>2</v>
      </c>
      <c r="AG2692" s="1">
        <f t="shared" si="42"/>
        <v>0.1552380952380954</v>
      </c>
    </row>
    <row r="2693" spans="1:33">
      <c r="A2693">
        <v>76792</v>
      </c>
      <c r="B2693">
        <v>2</v>
      </c>
      <c r="C2693">
        <v>38</v>
      </c>
      <c r="D2693">
        <v>6</v>
      </c>
      <c r="E2693">
        <v>2</v>
      </c>
      <c r="G2693">
        <v>1</v>
      </c>
      <c r="H2693">
        <v>3</v>
      </c>
      <c r="I2693">
        <v>6</v>
      </c>
      <c r="J2693">
        <v>27</v>
      </c>
      <c r="K2693">
        <v>0.7</v>
      </c>
      <c r="L2693">
        <v>177</v>
      </c>
      <c r="M2693">
        <v>4.58</v>
      </c>
      <c r="N2693">
        <v>25</v>
      </c>
      <c r="O2693" s="1">
        <v>0.64814814814814814</v>
      </c>
      <c r="P2693" s="2">
        <v>29.009610918825373</v>
      </c>
      <c r="Q2693" s="1">
        <v>0.75210102382139843</v>
      </c>
      <c r="R2693">
        <v>2</v>
      </c>
      <c r="U2693">
        <v>7</v>
      </c>
      <c r="V2693">
        <v>4</v>
      </c>
      <c r="W2693">
        <v>2</v>
      </c>
      <c r="AA2693">
        <v>7</v>
      </c>
      <c r="AB2693">
        <v>4</v>
      </c>
      <c r="AC2693">
        <v>0</v>
      </c>
      <c r="AD2693">
        <v>1</v>
      </c>
      <c r="AE2693">
        <v>1</v>
      </c>
      <c r="AF2693">
        <v>2</v>
      </c>
      <c r="AG2693" s="1">
        <f t="shared" si="42"/>
        <v>-5.1851851851851816E-2</v>
      </c>
    </row>
    <row r="2694" spans="1:33">
      <c r="A2694">
        <v>76793</v>
      </c>
      <c r="B2694">
        <v>2</v>
      </c>
      <c r="C2694">
        <v>45</v>
      </c>
      <c r="D2694">
        <v>1</v>
      </c>
      <c r="E2694">
        <v>2</v>
      </c>
      <c r="G2694">
        <v>1</v>
      </c>
      <c r="H2694">
        <v>4</v>
      </c>
      <c r="I2694">
        <v>1</v>
      </c>
      <c r="J2694">
        <v>32</v>
      </c>
      <c r="K2694">
        <v>0.83</v>
      </c>
      <c r="L2694">
        <v>212</v>
      </c>
      <c r="M2694">
        <v>5.48</v>
      </c>
      <c r="N2694">
        <v>33</v>
      </c>
      <c r="O2694" s="1">
        <v>0.85593749999999991</v>
      </c>
      <c r="P2694" s="2">
        <v>32.868720887512296</v>
      </c>
      <c r="Q2694" s="1">
        <v>0.85253244801985018</v>
      </c>
      <c r="R2694">
        <v>2</v>
      </c>
      <c r="S2694">
        <v>2</v>
      </c>
      <c r="U2694">
        <v>8</v>
      </c>
      <c r="V2694">
        <v>5</v>
      </c>
      <c r="W2694">
        <v>3</v>
      </c>
      <c r="AA2694">
        <v>2</v>
      </c>
      <c r="AB2694">
        <v>1</v>
      </c>
      <c r="AC2694">
        <v>0</v>
      </c>
      <c r="AD2694">
        <v>1</v>
      </c>
      <c r="AE2694">
        <v>1</v>
      </c>
      <c r="AF2694">
        <v>2</v>
      </c>
      <c r="AG2694" s="1">
        <f t="shared" si="42"/>
        <v>2.5937499999999947E-2</v>
      </c>
    </row>
    <row r="2695" spans="1:33">
      <c r="A2695">
        <v>76796</v>
      </c>
      <c r="B2695">
        <v>2</v>
      </c>
      <c r="C2695">
        <v>42</v>
      </c>
      <c r="D2695">
        <v>3</v>
      </c>
      <c r="E2695">
        <v>2</v>
      </c>
      <c r="G2695">
        <v>1</v>
      </c>
      <c r="H2695">
        <v>4</v>
      </c>
      <c r="I2695">
        <v>1</v>
      </c>
      <c r="J2695">
        <v>66</v>
      </c>
      <c r="K2695">
        <v>1.71</v>
      </c>
      <c r="L2695">
        <v>166</v>
      </c>
      <c r="M2695">
        <v>4.29</v>
      </c>
      <c r="N2695">
        <v>76</v>
      </c>
      <c r="O2695" s="1">
        <v>1.9690909090909092</v>
      </c>
      <c r="P2695" s="2">
        <v>65.546260234805601</v>
      </c>
      <c r="Q2695" s="1">
        <v>1.6982440151745086</v>
      </c>
      <c r="R2695">
        <v>2</v>
      </c>
      <c r="S2695">
        <v>1</v>
      </c>
      <c r="T2695">
        <v>2</v>
      </c>
      <c r="U2695">
        <v>8</v>
      </c>
      <c r="V2695">
        <v>3</v>
      </c>
      <c r="W2695">
        <v>2</v>
      </c>
      <c r="X2695">
        <v>3</v>
      </c>
      <c r="Y2695">
        <v>3</v>
      </c>
      <c r="Z2695">
        <v>2</v>
      </c>
      <c r="AA2695">
        <v>0</v>
      </c>
      <c r="AB2695">
        <v>0</v>
      </c>
      <c r="AC2695">
        <v>0</v>
      </c>
      <c r="AD2695">
        <v>1</v>
      </c>
      <c r="AE2695">
        <v>1</v>
      </c>
      <c r="AF2695">
        <v>2</v>
      </c>
      <c r="AG2695" s="1">
        <f t="shared" si="42"/>
        <v>0.25909090909090926</v>
      </c>
    </row>
    <row r="2696" spans="1:33">
      <c r="A2696">
        <v>76797</v>
      </c>
      <c r="B2696">
        <v>2</v>
      </c>
      <c r="C2696">
        <v>60</v>
      </c>
      <c r="D2696">
        <v>6</v>
      </c>
      <c r="E2696">
        <v>2</v>
      </c>
      <c r="G2696">
        <v>2</v>
      </c>
      <c r="H2696">
        <v>4</v>
      </c>
      <c r="I2696">
        <v>1</v>
      </c>
      <c r="J2696">
        <v>95</v>
      </c>
      <c r="K2696">
        <v>2.46</v>
      </c>
      <c r="L2696">
        <v>262</v>
      </c>
      <c r="M2696">
        <v>6.78</v>
      </c>
      <c r="N2696">
        <v>99</v>
      </c>
      <c r="O2696" s="1">
        <v>2.5635789473684212</v>
      </c>
      <c r="P2696" s="2">
        <v>91.626642156160884</v>
      </c>
      <c r="Q2696" s="1">
        <v>2.3726477863595345</v>
      </c>
      <c r="R2696">
        <v>1</v>
      </c>
      <c r="S2696">
        <v>2</v>
      </c>
      <c r="U2696">
        <v>3</v>
      </c>
      <c r="V2696">
        <v>3</v>
      </c>
      <c r="W2696">
        <v>0</v>
      </c>
      <c r="AA2696">
        <v>0</v>
      </c>
      <c r="AB2696">
        <v>0</v>
      </c>
      <c r="AC2696">
        <v>0</v>
      </c>
      <c r="AD2696">
        <v>1</v>
      </c>
      <c r="AE2696">
        <v>1</v>
      </c>
      <c r="AF2696">
        <v>2</v>
      </c>
      <c r="AG2696" s="1">
        <f t="shared" si="42"/>
        <v>0.10357894736842121</v>
      </c>
    </row>
    <row r="2697" spans="1:33">
      <c r="A2697">
        <v>76805</v>
      </c>
      <c r="B2697">
        <v>2</v>
      </c>
      <c r="C2697">
        <v>56</v>
      </c>
      <c r="D2697">
        <v>3</v>
      </c>
      <c r="E2697">
        <v>2</v>
      </c>
      <c r="G2697">
        <v>1</v>
      </c>
      <c r="H2697">
        <v>4</v>
      </c>
      <c r="I2697">
        <v>3</v>
      </c>
      <c r="J2697">
        <v>73</v>
      </c>
      <c r="K2697">
        <v>1.89</v>
      </c>
      <c r="L2697">
        <v>195</v>
      </c>
      <c r="M2697">
        <v>5.04</v>
      </c>
      <c r="N2697">
        <v>72</v>
      </c>
      <c r="O2697" s="1">
        <v>1.8641095890410957</v>
      </c>
      <c r="P2697" s="2">
        <v>72.477428469767332</v>
      </c>
      <c r="Q2697" s="1">
        <v>1.8764704083268529</v>
      </c>
      <c r="R2697">
        <v>2</v>
      </c>
      <c r="S2697">
        <v>1</v>
      </c>
      <c r="T2697">
        <v>2</v>
      </c>
      <c r="U2697">
        <v>8</v>
      </c>
      <c r="V2697">
        <v>3</v>
      </c>
      <c r="W2697">
        <v>1</v>
      </c>
      <c r="X2697">
        <v>3</v>
      </c>
      <c r="Y2697">
        <v>3</v>
      </c>
      <c r="Z2697">
        <v>3</v>
      </c>
      <c r="AA2697">
        <v>0</v>
      </c>
      <c r="AB2697">
        <v>25</v>
      </c>
      <c r="AC2697">
        <v>0</v>
      </c>
      <c r="AD2697">
        <v>1</v>
      </c>
      <c r="AE2697">
        <v>1</v>
      </c>
      <c r="AF2697">
        <v>2</v>
      </c>
      <c r="AG2697" s="1">
        <f t="shared" si="42"/>
        <v>-2.5890410958904209E-2</v>
      </c>
    </row>
    <row r="2698" spans="1:33">
      <c r="A2698">
        <v>76807</v>
      </c>
      <c r="B2698">
        <v>2</v>
      </c>
      <c r="C2698">
        <v>72</v>
      </c>
      <c r="D2698">
        <v>1</v>
      </c>
      <c r="E2698">
        <v>2</v>
      </c>
      <c r="G2698">
        <v>1</v>
      </c>
      <c r="H2698">
        <v>4</v>
      </c>
      <c r="I2698">
        <v>1</v>
      </c>
      <c r="J2698">
        <v>69</v>
      </c>
      <c r="K2698">
        <v>1.78</v>
      </c>
      <c r="L2698">
        <v>149</v>
      </c>
      <c r="M2698">
        <v>3.85</v>
      </c>
      <c r="N2698">
        <v>68</v>
      </c>
      <c r="O2698" s="1">
        <v>1.7542028985507248</v>
      </c>
      <c r="P2698" s="2">
        <v>58.539110861928769</v>
      </c>
      <c r="Q2698" s="1">
        <v>1.5101393816555537</v>
      </c>
      <c r="R2698">
        <v>1</v>
      </c>
      <c r="S2698">
        <v>2</v>
      </c>
      <c r="U2698">
        <v>8</v>
      </c>
      <c r="V2698">
        <v>3</v>
      </c>
      <c r="W2698">
        <v>2</v>
      </c>
      <c r="X2698">
        <v>1</v>
      </c>
      <c r="Y2698">
        <v>1</v>
      </c>
      <c r="Z2698">
        <v>1</v>
      </c>
      <c r="AA2698">
        <v>0</v>
      </c>
      <c r="AB2698">
        <v>0</v>
      </c>
      <c r="AC2698">
        <v>0</v>
      </c>
      <c r="AD2698">
        <v>2</v>
      </c>
      <c r="AE2698">
        <v>1</v>
      </c>
      <c r="AF2698">
        <v>2</v>
      </c>
      <c r="AG2698" s="1">
        <f t="shared" si="42"/>
        <v>-2.5797101449275273E-2</v>
      </c>
    </row>
    <row r="2699" spans="1:33">
      <c r="A2699">
        <v>76810</v>
      </c>
      <c r="B2699">
        <v>2</v>
      </c>
      <c r="C2699">
        <v>54</v>
      </c>
      <c r="D2699">
        <v>1</v>
      </c>
      <c r="E2699">
        <v>2</v>
      </c>
      <c r="G2699">
        <v>2</v>
      </c>
      <c r="H2699">
        <v>2</v>
      </c>
      <c r="I2699">
        <v>1</v>
      </c>
      <c r="J2699">
        <v>54</v>
      </c>
      <c r="K2699">
        <v>1.4</v>
      </c>
      <c r="L2699">
        <v>222</v>
      </c>
      <c r="M2699">
        <v>5.74</v>
      </c>
      <c r="N2699">
        <v>64</v>
      </c>
      <c r="O2699" s="1">
        <v>1.6592592592592592</v>
      </c>
      <c r="P2699" s="2">
        <v>48.937869936917018</v>
      </c>
      <c r="Q2699" s="1">
        <v>1.2687595909571077</v>
      </c>
      <c r="R2699">
        <v>1</v>
      </c>
      <c r="S2699">
        <v>2</v>
      </c>
      <c r="U2699">
        <v>12</v>
      </c>
      <c r="V2699">
        <v>4</v>
      </c>
      <c r="W2699">
        <v>2</v>
      </c>
      <c r="X2699">
        <v>3</v>
      </c>
      <c r="Y2699">
        <v>3</v>
      </c>
      <c r="Z2699">
        <v>3</v>
      </c>
      <c r="AA2699">
        <v>0</v>
      </c>
      <c r="AB2699">
        <v>0</v>
      </c>
      <c r="AC2699">
        <v>0</v>
      </c>
      <c r="AD2699">
        <v>2</v>
      </c>
      <c r="AE2699">
        <v>2</v>
      </c>
      <c r="AG2699" s="1">
        <f t="shared" si="42"/>
        <v>0.2592592592592593</v>
      </c>
    </row>
    <row r="2700" spans="1:33">
      <c r="A2700">
        <v>76811</v>
      </c>
      <c r="B2700">
        <v>2</v>
      </c>
      <c r="C2700">
        <v>27</v>
      </c>
      <c r="D2700">
        <v>6</v>
      </c>
      <c r="E2700">
        <v>2</v>
      </c>
      <c r="G2700">
        <v>2</v>
      </c>
      <c r="H2700">
        <v>5</v>
      </c>
      <c r="I2700">
        <v>5</v>
      </c>
      <c r="J2700">
        <v>66</v>
      </c>
      <c r="K2700">
        <v>1.71</v>
      </c>
      <c r="L2700">
        <v>185</v>
      </c>
      <c r="M2700">
        <v>4.78</v>
      </c>
      <c r="N2700">
        <v>61</v>
      </c>
      <c r="O2700" s="1">
        <v>1.5804545454545456</v>
      </c>
      <c r="P2700" s="2">
        <v>71.635739564837181</v>
      </c>
      <c r="Q2700" s="1">
        <v>1.8560168887253268</v>
      </c>
      <c r="R2700">
        <v>1</v>
      </c>
      <c r="U2700">
        <v>8</v>
      </c>
      <c r="V2700">
        <v>4</v>
      </c>
      <c r="W2700">
        <v>1</v>
      </c>
      <c r="AA2700">
        <v>2</v>
      </c>
      <c r="AB2700">
        <v>0</v>
      </c>
      <c r="AC2700">
        <v>30</v>
      </c>
      <c r="AD2700">
        <v>1</v>
      </c>
      <c r="AE2700">
        <v>2</v>
      </c>
      <c r="AG2700" s="1">
        <f t="shared" si="42"/>
        <v>-0.12954545454545441</v>
      </c>
    </row>
    <row r="2701" spans="1:33">
      <c r="A2701">
        <v>76819</v>
      </c>
      <c r="B2701">
        <v>2</v>
      </c>
      <c r="C2701">
        <v>54</v>
      </c>
      <c r="D2701">
        <v>6</v>
      </c>
      <c r="E2701">
        <v>2</v>
      </c>
      <c r="G2701">
        <v>2</v>
      </c>
      <c r="H2701">
        <v>5</v>
      </c>
      <c r="I2701">
        <v>1</v>
      </c>
      <c r="J2701">
        <v>81</v>
      </c>
      <c r="K2701">
        <v>2.09</v>
      </c>
      <c r="L2701">
        <v>231</v>
      </c>
      <c r="M2701">
        <v>5.97</v>
      </c>
      <c r="N2701">
        <v>80</v>
      </c>
      <c r="O2701" s="1">
        <v>2.0641975308641975</v>
      </c>
      <c r="P2701" s="2">
        <v>74.389385550480327</v>
      </c>
      <c r="Q2701" s="1">
        <v>1.9194298246975787</v>
      </c>
      <c r="R2701">
        <v>1</v>
      </c>
      <c r="S2701">
        <v>2</v>
      </c>
      <c r="U2701">
        <v>15</v>
      </c>
      <c r="V2701">
        <v>1</v>
      </c>
      <c r="W2701">
        <v>3</v>
      </c>
      <c r="AB2701">
        <v>0</v>
      </c>
      <c r="AC2701">
        <v>0</v>
      </c>
      <c r="AD2701">
        <v>1</v>
      </c>
      <c r="AE2701">
        <v>1</v>
      </c>
      <c r="AF2701">
        <v>2</v>
      </c>
      <c r="AG2701" s="1">
        <f t="shared" si="42"/>
        <v>-2.5802469135802308E-2</v>
      </c>
    </row>
    <row r="2702" spans="1:33">
      <c r="A2702">
        <v>76824</v>
      </c>
      <c r="B2702">
        <v>2</v>
      </c>
      <c r="C2702">
        <v>57</v>
      </c>
      <c r="D2702">
        <v>3</v>
      </c>
      <c r="E2702">
        <v>2</v>
      </c>
      <c r="G2702">
        <v>1</v>
      </c>
      <c r="H2702">
        <v>3</v>
      </c>
      <c r="I2702">
        <v>3</v>
      </c>
      <c r="J2702">
        <v>55</v>
      </c>
      <c r="K2702">
        <v>1.42</v>
      </c>
      <c r="L2702">
        <v>161</v>
      </c>
      <c r="M2702">
        <v>4.16</v>
      </c>
      <c r="N2702">
        <v>59</v>
      </c>
      <c r="O2702" s="1">
        <v>1.5232727272727273</v>
      </c>
      <c r="P2702" s="2">
        <v>47.0133849564901</v>
      </c>
      <c r="Q2702" s="1">
        <v>1.2138001206948352</v>
      </c>
      <c r="R2702">
        <v>2</v>
      </c>
      <c r="S2702">
        <v>2</v>
      </c>
      <c r="U2702">
        <v>3</v>
      </c>
      <c r="V2702">
        <v>4</v>
      </c>
      <c r="W2702">
        <v>2</v>
      </c>
      <c r="X2702">
        <v>3</v>
      </c>
      <c r="Y2702">
        <v>3</v>
      </c>
      <c r="Z2702">
        <v>3</v>
      </c>
      <c r="AA2702">
        <v>4</v>
      </c>
      <c r="AB2702">
        <v>0</v>
      </c>
      <c r="AC2702">
        <v>4</v>
      </c>
      <c r="AD2702">
        <v>1</v>
      </c>
      <c r="AE2702">
        <v>2</v>
      </c>
      <c r="AG2702" s="1">
        <f t="shared" si="42"/>
        <v>0.1032727272727274</v>
      </c>
    </row>
    <row r="2703" spans="1:33">
      <c r="A2703">
        <v>76827</v>
      </c>
      <c r="B2703">
        <v>2</v>
      </c>
      <c r="C2703">
        <v>72</v>
      </c>
      <c r="D2703">
        <v>1</v>
      </c>
      <c r="E2703">
        <v>2</v>
      </c>
      <c r="G2703">
        <v>2</v>
      </c>
      <c r="H2703">
        <v>1</v>
      </c>
      <c r="I2703">
        <v>2</v>
      </c>
      <c r="J2703">
        <v>41</v>
      </c>
      <c r="K2703">
        <v>1.06</v>
      </c>
      <c r="L2703">
        <v>175</v>
      </c>
      <c r="M2703">
        <v>4.53</v>
      </c>
      <c r="N2703">
        <v>48</v>
      </c>
      <c r="O2703" s="1">
        <v>1.2409756097560976</v>
      </c>
      <c r="P2703" s="2">
        <v>36.057251771417185</v>
      </c>
      <c r="Q2703" s="1">
        <v>0.93221187506590786</v>
      </c>
      <c r="R2703">
        <v>1</v>
      </c>
      <c r="S2703">
        <v>2</v>
      </c>
      <c r="U2703">
        <v>3</v>
      </c>
      <c r="V2703">
        <v>3</v>
      </c>
      <c r="W2703">
        <v>1</v>
      </c>
      <c r="AB2703">
        <v>0</v>
      </c>
      <c r="AC2703">
        <v>0</v>
      </c>
      <c r="AD2703">
        <v>2</v>
      </c>
      <c r="AE2703">
        <v>2</v>
      </c>
      <c r="AG2703" s="1">
        <f t="shared" si="42"/>
        <v>0.1809756097560975</v>
      </c>
    </row>
    <row r="2704" spans="1:33">
      <c r="A2704">
        <v>76828</v>
      </c>
      <c r="B2704">
        <v>2</v>
      </c>
      <c r="C2704">
        <v>40</v>
      </c>
      <c r="D2704">
        <v>6</v>
      </c>
      <c r="E2704">
        <v>2</v>
      </c>
      <c r="G2704">
        <v>2</v>
      </c>
      <c r="H2704">
        <v>4</v>
      </c>
      <c r="I2704">
        <v>1</v>
      </c>
      <c r="J2704">
        <v>39</v>
      </c>
      <c r="K2704">
        <v>1.01</v>
      </c>
      <c r="L2704">
        <v>209</v>
      </c>
      <c r="M2704">
        <v>5.4</v>
      </c>
      <c r="N2704">
        <v>35</v>
      </c>
      <c r="O2704" s="1">
        <v>0.90641025641025641</v>
      </c>
      <c r="P2704" s="2">
        <v>29.98957904292401</v>
      </c>
      <c r="Q2704" s="1">
        <v>0.7766532008552115</v>
      </c>
      <c r="R2704">
        <v>1</v>
      </c>
      <c r="S2704">
        <v>2</v>
      </c>
      <c r="U2704">
        <v>5</v>
      </c>
      <c r="V2704">
        <v>4</v>
      </c>
      <c r="W2704">
        <v>0</v>
      </c>
      <c r="AA2704">
        <v>1</v>
      </c>
      <c r="AB2704">
        <v>0</v>
      </c>
      <c r="AC2704">
        <v>120</v>
      </c>
      <c r="AD2704">
        <v>1</v>
      </c>
      <c r="AE2704">
        <v>1</v>
      </c>
      <c r="AF2704">
        <v>2</v>
      </c>
      <c r="AG2704" s="1">
        <f t="shared" si="42"/>
        <v>-0.1035897435897436</v>
      </c>
    </row>
    <row r="2705" spans="1:33">
      <c r="A2705">
        <v>76831</v>
      </c>
      <c r="B2705">
        <v>2</v>
      </c>
      <c r="C2705">
        <v>80</v>
      </c>
      <c r="D2705">
        <v>3</v>
      </c>
      <c r="E2705">
        <v>2</v>
      </c>
      <c r="G2705">
        <v>1</v>
      </c>
      <c r="H2705">
        <v>1</v>
      </c>
      <c r="I2705">
        <v>2</v>
      </c>
      <c r="J2705">
        <v>71</v>
      </c>
      <c r="K2705">
        <v>1.84</v>
      </c>
      <c r="L2705">
        <v>211</v>
      </c>
      <c r="M2705">
        <v>5.46</v>
      </c>
      <c r="N2705">
        <v>71</v>
      </c>
      <c r="O2705" s="1">
        <v>1.8400000000000003</v>
      </c>
      <c r="P2705" s="2">
        <v>60.139334981823595</v>
      </c>
      <c r="Q2705" s="1">
        <v>1.558540512205006</v>
      </c>
      <c r="R2705">
        <v>1</v>
      </c>
      <c r="S2705">
        <v>1</v>
      </c>
      <c r="T2705">
        <v>1</v>
      </c>
      <c r="U2705">
        <v>7</v>
      </c>
      <c r="V2705">
        <v>4</v>
      </c>
      <c r="W2705">
        <v>3</v>
      </c>
      <c r="X2705">
        <v>9</v>
      </c>
      <c r="Y2705">
        <v>1</v>
      </c>
      <c r="Z2705">
        <v>2</v>
      </c>
      <c r="AB2705">
        <v>0</v>
      </c>
      <c r="AC2705">
        <v>0</v>
      </c>
      <c r="AD2705">
        <v>1</v>
      </c>
      <c r="AE2705">
        <v>1</v>
      </c>
      <c r="AF2705">
        <v>2</v>
      </c>
      <c r="AG2705" s="1">
        <f t="shared" si="42"/>
        <v>0</v>
      </c>
    </row>
    <row r="2706" spans="1:33">
      <c r="A2706">
        <v>76835</v>
      </c>
      <c r="B2706">
        <v>2</v>
      </c>
      <c r="C2706">
        <v>40</v>
      </c>
      <c r="D2706">
        <v>4</v>
      </c>
      <c r="E2706">
        <v>2</v>
      </c>
      <c r="G2706">
        <v>1</v>
      </c>
      <c r="H2706">
        <v>3</v>
      </c>
      <c r="I2706">
        <v>6</v>
      </c>
      <c r="J2706">
        <v>42</v>
      </c>
      <c r="K2706">
        <v>1.0900000000000001</v>
      </c>
      <c r="L2706">
        <v>106</v>
      </c>
      <c r="M2706">
        <v>2.74</v>
      </c>
      <c r="N2706">
        <v>47</v>
      </c>
      <c r="O2706" s="1">
        <v>1.2197619047619048</v>
      </c>
      <c r="P2706" s="2">
        <v>37.829825829985751</v>
      </c>
      <c r="Q2706" s="1">
        <v>0.98177405130201123</v>
      </c>
      <c r="R2706">
        <v>2</v>
      </c>
      <c r="S2706">
        <v>2</v>
      </c>
      <c r="U2706">
        <v>3</v>
      </c>
      <c r="V2706">
        <v>1</v>
      </c>
      <c r="W2706">
        <v>0</v>
      </c>
      <c r="X2706">
        <v>3</v>
      </c>
      <c r="Y2706">
        <v>2</v>
      </c>
      <c r="Z2706">
        <v>1</v>
      </c>
      <c r="AA2706">
        <v>4</v>
      </c>
      <c r="AB2706">
        <v>0</v>
      </c>
      <c r="AC2706">
        <v>4</v>
      </c>
      <c r="AD2706">
        <v>1</v>
      </c>
      <c r="AE2706">
        <v>1</v>
      </c>
      <c r="AF2706">
        <v>2</v>
      </c>
      <c r="AG2706" s="1">
        <f t="shared" si="42"/>
        <v>0.12976190476190474</v>
      </c>
    </row>
    <row r="2707" spans="1:33">
      <c r="A2707">
        <v>76840</v>
      </c>
      <c r="B2707">
        <v>2</v>
      </c>
      <c r="C2707">
        <v>61</v>
      </c>
      <c r="D2707">
        <v>4</v>
      </c>
      <c r="E2707">
        <v>2</v>
      </c>
      <c r="G2707">
        <v>1</v>
      </c>
      <c r="H2707">
        <v>3</v>
      </c>
      <c r="I2707">
        <v>5</v>
      </c>
      <c r="J2707">
        <v>58</v>
      </c>
      <c r="K2707">
        <v>1.5</v>
      </c>
      <c r="L2707">
        <v>181</v>
      </c>
      <c r="M2707">
        <v>4.68</v>
      </c>
      <c r="N2707">
        <v>65</v>
      </c>
      <c r="O2707" s="1">
        <v>1.6810344827586208</v>
      </c>
      <c r="P2707" s="2">
        <v>58.050886831991178</v>
      </c>
      <c r="Q2707" s="1">
        <v>1.5013160387583924</v>
      </c>
      <c r="R2707">
        <v>2</v>
      </c>
      <c r="S2707">
        <v>2</v>
      </c>
      <c r="U2707">
        <v>3</v>
      </c>
      <c r="V2707">
        <v>4</v>
      </c>
      <c r="W2707">
        <v>2</v>
      </c>
      <c r="X2707">
        <v>3</v>
      </c>
      <c r="Y2707">
        <v>3</v>
      </c>
      <c r="Z2707">
        <v>3</v>
      </c>
      <c r="AB2707">
        <v>0</v>
      </c>
      <c r="AC2707">
        <v>0</v>
      </c>
      <c r="AD2707">
        <v>1</v>
      </c>
      <c r="AE2707">
        <v>1</v>
      </c>
      <c r="AF2707">
        <v>1</v>
      </c>
      <c r="AG2707" s="1">
        <f t="shared" si="42"/>
        <v>0.18103448275862077</v>
      </c>
    </row>
    <row r="2708" spans="1:33">
      <c r="A2708">
        <v>76846</v>
      </c>
      <c r="B2708">
        <v>2</v>
      </c>
      <c r="C2708">
        <v>26</v>
      </c>
      <c r="D2708">
        <v>2</v>
      </c>
      <c r="E2708">
        <v>2</v>
      </c>
      <c r="G2708">
        <v>1</v>
      </c>
      <c r="H2708">
        <v>2</v>
      </c>
      <c r="I2708">
        <v>5</v>
      </c>
      <c r="J2708">
        <v>69</v>
      </c>
      <c r="K2708">
        <v>1.78</v>
      </c>
      <c r="L2708">
        <v>145</v>
      </c>
      <c r="M2708">
        <v>3.75</v>
      </c>
      <c r="N2708">
        <v>71</v>
      </c>
      <c r="O2708" s="1">
        <v>1.8315942028985506</v>
      </c>
      <c r="P2708" s="2">
        <v>69.683390726832258</v>
      </c>
      <c r="Q2708" s="1">
        <v>1.7976294999095856</v>
      </c>
      <c r="R2708">
        <v>2</v>
      </c>
      <c r="U2708">
        <v>8</v>
      </c>
      <c r="V2708">
        <v>4</v>
      </c>
      <c r="W2708">
        <v>0</v>
      </c>
      <c r="AB2708">
        <v>4</v>
      </c>
      <c r="AC2708">
        <v>4</v>
      </c>
      <c r="AD2708">
        <v>1</v>
      </c>
      <c r="AE2708">
        <v>1</v>
      </c>
      <c r="AF2708">
        <v>2</v>
      </c>
      <c r="AG2708" s="1">
        <f t="shared" si="42"/>
        <v>5.1594202898550545E-2</v>
      </c>
    </row>
    <row r="2709" spans="1:33">
      <c r="A2709">
        <v>76847</v>
      </c>
      <c r="B2709">
        <v>2</v>
      </c>
      <c r="C2709">
        <v>35</v>
      </c>
      <c r="D2709">
        <v>6</v>
      </c>
      <c r="E2709">
        <v>2</v>
      </c>
      <c r="G2709">
        <v>1</v>
      </c>
      <c r="H2709">
        <v>5</v>
      </c>
      <c r="I2709">
        <v>5</v>
      </c>
      <c r="J2709">
        <v>82</v>
      </c>
      <c r="K2709">
        <v>2.12</v>
      </c>
      <c r="L2709">
        <v>219</v>
      </c>
      <c r="M2709">
        <v>5.66</v>
      </c>
      <c r="N2709">
        <v>85</v>
      </c>
      <c r="O2709" s="1">
        <v>2.1975609756097563</v>
      </c>
      <c r="P2709" s="2">
        <v>78.505364106433859</v>
      </c>
      <c r="Q2709" s="1">
        <v>2.0296508768980464</v>
      </c>
      <c r="R2709">
        <v>1</v>
      </c>
      <c r="U2709">
        <v>15</v>
      </c>
      <c r="V2709">
        <v>1</v>
      </c>
      <c r="W2709">
        <v>3</v>
      </c>
      <c r="X2709">
        <v>3</v>
      </c>
      <c r="Y2709">
        <v>3</v>
      </c>
      <c r="Z2709">
        <v>3</v>
      </c>
      <c r="AA2709">
        <v>1</v>
      </c>
      <c r="AB2709">
        <v>0</v>
      </c>
      <c r="AC2709">
        <v>0</v>
      </c>
      <c r="AD2709">
        <v>1</v>
      </c>
      <c r="AE2709">
        <v>1</v>
      </c>
      <c r="AF2709">
        <v>2</v>
      </c>
      <c r="AG2709" s="1">
        <f t="shared" si="42"/>
        <v>7.7560975609756166E-2</v>
      </c>
    </row>
    <row r="2710" spans="1:33">
      <c r="A2710">
        <v>76851</v>
      </c>
      <c r="B2710">
        <v>2</v>
      </c>
      <c r="C2710">
        <v>73</v>
      </c>
      <c r="D2710">
        <v>2</v>
      </c>
      <c r="E2710">
        <v>2</v>
      </c>
      <c r="G2710">
        <v>2</v>
      </c>
      <c r="H2710">
        <v>1</v>
      </c>
      <c r="I2710">
        <v>6</v>
      </c>
      <c r="J2710">
        <v>45</v>
      </c>
      <c r="K2710">
        <v>1.1599999999999999</v>
      </c>
      <c r="L2710">
        <v>162</v>
      </c>
      <c r="M2710">
        <v>4.1900000000000004</v>
      </c>
      <c r="N2710">
        <v>51</v>
      </c>
      <c r="O2710" s="1">
        <v>1.3146666666666667</v>
      </c>
      <c r="P2710" s="2">
        <v>38.339697876241971</v>
      </c>
      <c r="Q2710" s="1">
        <v>0.98831221192090402</v>
      </c>
      <c r="R2710">
        <v>1</v>
      </c>
      <c r="S2710">
        <v>2</v>
      </c>
      <c r="V2710">
        <v>4</v>
      </c>
      <c r="W2710">
        <v>3</v>
      </c>
      <c r="X2710">
        <v>3</v>
      </c>
      <c r="Y2710">
        <v>2</v>
      </c>
      <c r="Z2710">
        <v>2</v>
      </c>
      <c r="AA2710">
        <v>0</v>
      </c>
      <c r="AB2710">
        <v>0</v>
      </c>
      <c r="AC2710">
        <v>0</v>
      </c>
      <c r="AD2710">
        <v>2</v>
      </c>
      <c r="AE2710">
        <v>1</v>
      </c>
      <c r="AF2710">
        <v>2</v>
      </c>
      <c r="AG2710" s="1">
        <f t="shared" si="42"/>
        <v>0.15466666666666673</v>
      </c>
    </row>
    <row r="2711" spans="1:33">
      <c r="A2711">
        <v>76860</v>
      </c>
      <c r="B2711">
        <v>2</v>
      </c>
      <c r="C2711">
        <v>60</v>
      </c>
      <c r="D2711">
        <v>4</v>
      </c>
      <c r="E2711">
        <v>2</v>
      </c>
      <c r="G2711">
        <v>2</v>
      </c>
      <c r="H2711">
        <v>4</v>
      </c>
      <c r="I2711">
        <v>1</v>
      </c>
      <c r="J2711">
        <v>48</v>
      </c>
      <c r="K2711">
        <v>1.24</v>
      </c>
      <c r="L2711">
        <v>217</v>
      </c>
      <c r="M2711">
        <v>5.61</v>
      </c>
      <c r="N2711">
        <v>54</v>
      </c>
      <c r="O2711" s="1">
        <v>1.3949999999999998</v>
      </c>
      <c r="P2711" s="2">
        <v>50.091706096892111</v>
      </c>
      <c r="Q2711" s="1">
        <v>1.2940357408363796</v>
      </c>
      <c r="R2711">
        <v>1</v>
      </c>
      <c r="S2711">
        <v>2</v>
      </c>
      <c r="U2711">
        <v>7</v>
      </c>
      <c r="V2711">
        <v>3</v>
      </c>
      <c r="W2711">
        <v>3</v>
      </c>
      <c r="X2711">
        <v>3</v>
      </c>
      <c r="Y2711">
        <v>3</v>
      </c>
      <c r="Z2711">
        <v>3</v>
      </c>
      <c r="AB2711">
        <v>0</v>
      </c>
      <c r="AC2711">
        <v>0</v>
      </c>
      <c r="AD2711">
        <v>1</v>
      </c>
      <c r="AE2711">
        <v>1</v>
      </c>
      <c r="AF2711">
        <v>2</v>
      </c>
      <c r="AG2711" s="1">
        <f t="shared" si="42"/>
        <v>0.1549999999999998</v>
      </c>
    </row>
    <row r="2712" spans="1:33">
      <c r="A2712">
        <v>76863</v>
      </c>
      <c r="B2712">
        <v>2</v>
      </c>
      <c r="C2712">
        <v>39</v>
      </c>
      <c r="D2712">
        <v>3</v>
      </c>
      <c r="E2712">
        <v>2</v>
      </c>
      <c r="G2712">
        <v>1</v>
      </c>
      <c r="H2712">
        <v>5</v>
      </c>
      <c r="I2712">
        <v>6</v>
      </c>
      <c r="J2712">
        <v>81</v>
      </c>
      <c r="K2712">
        <v>2.09</v>
      </c>
      <c r="L2712">
        <v>152</v>
      </c>
      <c r="M2712">
        <v>3.93</v>
      </c>
      <c r="N2712">
        <v>83</v>
      </c>
      <c r="O2712" s="1">
        <v>2.1416049382716049</v>
      </c>
      <c r="P2712" s="2">
        <v>74.692297070172401</v>
      </c>
      <c r="Q2712" s="1">
        <v>1.9272456898353125</v>
      </c>
      <c r="R2712">
        <v>1</v>
      </c>
      <c r="U2712">
        <v>15</v>
      </c>
      <c r="V2712">
        <v>2</v>
      </c>
      <c r="W2712">
        <v>0</v>
      </c>
      <c r="AA2712">
        <v>0</v>
      </c>
      <c r="AB2712">
        <v>0</v>
      </c>
      <c r="AC2712">
        <v>0</v>
      </c>
      <c r="AD2712">
        <v>1</v>
      </c>
      <c r="AE2712">
        <v>1</v>
      </c>
      <c r="AF2712">
        <v>1</v>
      </c>
      <c r="AG2712" s="1">
        <f t="shared" si="42"/>
        <v>5.1604938271605061E-2</v>
      </c>
    </row>
    <row r="2713" spans="1:33">
      <c r="A2713">
        <v>76864</v>
      </c>
      <c r="B2713">
        <v>2</v>
      </c>
      <c r="C2713">
        <v>80</v>
      </c>
      <c r="D2713">
        <v>3</v>
      </c>
      <c r="E2713">
        <v>2</v>
      </c>
      <c r="G2713">
        <v>1</v>
      </c>
      <c r="H2713">
        <v>3</v>
      </c>
      <c r="I2713">
        <v>2</v>
      </c>
      <c r="J2713">
        <v>61</v>
      </c>
      <c r="K2713">
        <v>1.58</v>
      </c>
      <c r="L2713">
        <v>166</v>
      </c>
      <c r="M2713">
        <v>4.29</v>
      </c>
      <c r="N2713">
        <v>58</v>
      </c>
      <c r="O2713" s="1">
        <v>1.5022950819672132</v>
      </c>
      <c r="P2713" s="2">
        <v>55.158287216866597</v>
      </c>
      <c r="Q2713" s="1">
        <v>1.4286900623385119</v>
      </c>
      <c r="R2713">
        <v>2</v>
      </c>
      <c r="S2713">
        <v>2</v>
      </c>
      <c r="U2713">
        <v>5</v>
      </c>
      <c r="V2713">
        <v>1</v>
      </c>
      <c r="W2713">
        <v>0</v>
      </c>
      <c r="X2713">
        <v>3</v>
      </c>
      <c r="Y2713">
        <v>3</v>
      </c>
      <c r="Z2713">
        <v>3</v>
      </c>
      <c r="AB2713">
        <v>0</v>
      </c>
      <c r="AC2713">
        <v>3</v>
      </c>
      <c r="AD2713">
        <v>1</v>
      </c>
      <c r="AE2713">
        <v>1</v>
      </c>
      <c r="AF2713">
        <v>2</v>
      </c>
      <c r="AG2713" s="1">
        <f t="shared" si="42"/>
        <v>-7.7704918032786896E-2</v>
      </c>
    </row>
    <row r="2714" spans="1:33">
      <c r="A2714">
        <v>76870</v>
      </c>
      <c r="B2714">
        <v>2</v>
      </c>
      <c r="C2714">
        <v>80</v>
      </c>
      <c r="D2714">
        <v>3</v>
      </c>
      <c r="E2714">
        <v>2</v>
      </c>
      <c r="G2714">
        <v>1</v>
      </c>
      <c r="H2714">
        <v>4</v>
      </c>
      <c r="I2714">
        <v>2</v>
      </c>
      <c r="J2714">
        <v>51</v>
      </c>
      <c r="K2714">
        <v>1.32</v>
      </c>
      <c r="L2714">
        <v>242</v>
      </c>
      <c r="M2714">
        <v>6.26</v>
      </c>
      <c r="N2714">
        <v>53</v>
      </c>
      <c r="O2714" s="1">
        <v>1.371764705882353</v>
      </c>
      <c r="P2714" s="2">
        <v>49.994858412310435</v>
      </c>
      <c r="Q2714" s="1">
        <v>1.2939845706715642</v>
      </c>
      <c r="R2714">
        <v>1</v>
      </c>
      <c r="S2714">
        <v>2</v>
      </c>
      <c r="U2714">
        <v>4</v>
      </c>
      <c r="V2714">
        <v>4</v>
      </c>
      <c r="W2714">
        <v>2</v>
      </c>
      <c r="AA2714">
        <v>0</v>
      </c>
      <c r="AB2714">
        <v>3</v>
      </c>
      <c r="AC2714">
        <v>0</v>
      </c>
      <c r="AD2714">
        <v>1</v>
      </c>
      <c r="AE2714">
        <v>1</v>
      </c>
      <c r="AF2714">
        <v>2</v>
      </c>
      <c r="AG2714" s="1">
        <f t="shared" si="42"/>
        <v>5.1764705882352935E-2</v>
      </c>
    </row>
    <row r="2715" spans="1:33">
      <c r="A2715">
        <v>76871</v>
      </c>
      <c r="B2715">
        <v>2</v>
      </c>
      <c r="C2715">
        <v>70</v>
      </c>
      <c r="D2715">
        <v>6</v>
      </c>
      <c r="E2715">
        <v>2</v>
      </c>
      <c r="G2715">
        <v>1</v>
      </c>
      <c r="H2715">
        <v>4</v>
      </c>
      <c r="I2715">
        <v>1</v>
      </c>
      <c r="J2715">
        <v>70</v>
      </c>
      <c r="K2715">
        <v>1.81</v>
      </c>
      <c r="L2715">
        <v>176</v>
      </c>
      <c r="M2715">
        <v>4.55</v>
      </c>
      <c r="N2715">
        <v>77</v>
      </c>
      <c r="O2715" s="1">
        <v>1.9910000000000001</v>
      </c>
      <c r="P2715" s="2">
        <v>64.5780074662283</v>
      </c>
      <c r="Q2715" s="1">
        <v>1.6698027644839033</v>
      </c>
      <c r="R2715">
        <v>2</v>
      </c>
      <c r="S2715">
        <v>2</v>
      </c>
      <c r="U2715">
        <v>9</v>
      </c>
      <c r="V2715">
        <v>3</v>
      </c>
      <c r="W2715">
        <v>0</v>
      </c>
      <c r="X2715">
        <v>2</v>
      </c>
      <c r="Y2715">
        <v>2</v>
      </c>
      <c r="Z2715">
        <v>1</v>
      </c>
      <c r="AA2715">
        <v>0</v>
      </c>
      <c r="AB2715">
        <v>3</v>
      </c>
      <c r="AC2715">
        <v>0</v>
      </c>
      <c r="AD2715">
        <v>1</v>
      </c>
      <c r="AE2715">
        <v>1</v>
      </c>
      <c r="AF2715">
        <v>2</v>
      </c>
      <c r="AG2715" s="1">
        <f t="shared" si="42"/>
        <v>0.18100000000000005</v>
      </c>
    </row>
    <row r="2716" spans="1:33">
      <c r="A2716">
        <v>76877</v>
      </c>
      <c r="B2716">
        <v>2</v>
      </c>
      <c r="C2716">
        <v>52</v>
      </c>
      <c r="D2716">
        <v>4</v>
      </c>
      <c r="E2716">
        <v>2</v>
      </c>
      <c r="G2716">
        <v>1</v>
      </c>
      <c r="H2716">
        <v>3</v>
      </c>
      <c r="I2716">
        <v>3</v>
      </c>
      <c r="J2716">
        <v>46</v>
      </c>
      <c r="K2716">
        <v>1.19</v>
      </c>
      <c r="L2716">
        <v>193</v>
      </c>
      <c r="M2716">
        <v>4.99</v>
      </c>
      <c r="N2716">
        <v>50</v>
      </c>
      <c r="O2716" s="1">
        <v>1.2934782608695652</v>
      </c>
      <c r="P2716" s="2">
        <v>47.275312898014434</v>
      </c>
      <c r="Q2716" s="1">
        <v>1.2229917901877647</v>
      </c>
      <c r="R2716">
        <v>2</v>
      </c>
      <c r="S2716">
        <v>2</v>
      </c>
      <c r="U2716">
        <v>12</v>
      </c>
      <c r="V2716">
        <v>3</v>
      </c>
      <c r="W2716">
        <v>1</v>
      </c>
      <c r="X2716">
        <v>3</v>
      </c>
      <c r="Y2716">
        <v>3</v>
      </c>
      <c r="Z2716">
        <v>2</v>
      </c>
      <c r="AA2716">
        <v>3</v>
      </c>
      <c r="AB2716">
        <v>1</v>
      </c>
      <c r="AC2716">
        <v>8</v>
      </c>
      <c r="AD2716">
        <v>1</v>
      </c>
      <c r="AE2716">
        <v>2</v>
      </c>
      <c r="AG2716" s="1">
        <f t="shared" si="42"/>
        <v>0.10347826086956524</v>
      </c>
    </row>
    <row r="2717" spans="1:33">
      <c r="A2717">
        <v>76880</v>
      </c>
      <c r="B2717">
        <v>2</v>
      </c>
      <c r="C2717">
        <v>62</v>
      </c>
      <c r="D2717">
        <v>4</v>
      </c>
      <c r="E2717">
        <v>2</v>
      </c>
      <c r="G2717">
        <v>1</v>
      </c>
      <c r="H2717">
        <v>4</v>
      </c>
      <c r="I2717">
        <v>1</v>
      </c>
      <c r="J2717">
        <v>52</v>
      </c>
      <c r="K2717">
        <v>1.34</v>
      </c>
      <c r="L2717">
        <v>212</v>
      </c>
      <c r="M2717">
        <v>5.48</v>
      </c>
      <c r="N2717">
        <v>58</v>
      </c>
      <c r="O2717" s="1">
        <v>1.4946153846153847</v>
      </c>
      <c r="P2717" s="2">
        <v>39.808371797891979</v>
      </c>
      <c r="Q2717" s="1">
        <v>1.0258311194072165</v>
      </c>
      <c r="R2717">
        <v>1</v>
      </c>
      <c r="S2717">
        <v>2</v>
      </c>
      <c r="U2717">
        <v>14</v>
      </c>
      <c r="V2717">
        <v>3</v>
      </c>
      <c r="W2717">
        <v>2</v>
      </c>
      <c r="X2717">
        <v>2</v>
      </c>
      <c r="Y2717">
        <v>2</v>
      </c>
      <c r="Z2717">
        <v>2</v>
      </c>
      <c r="AA2717">
        <v>2</v>
      </c>
      <c r="AB2717">
        <v>2</v>
      </c>
      <c r="AC2717">
        <v>0</v>
      </c>
      <c r="AD2717">
        <v>1</v>
      </c>
      <c r="AE2717">
        <v>1</v>
      </c>
      <c r="AF2717">
        <v>2</v>
      </c>
      <c r="AG2717" s="1">
        <f t="shared" si="42"/>
        <v>0.1546153846153846</v>
      </c>
    </row>
    <row r="2718" spans="1:33">
      <c r="A2718">
        <v>76882</v>
      </c>
      <c r="B2718">
        <v>2</v>
      </c>
      <c r="C2718">
        <v>33</v>
      </c>
      <c r="D2718">
        <v>3</v>
      </c>
      <c r="E2718">
        <v>2</v>
      </c>
      <c r="G2718">
        <v>1</v>
      </c>
      <c r="H2718">
        <v>4</v>
      </c>
      <c r="I2718">
        <v>3</v>
      </c>
      <c r="J2718">
        <v>48</v>
      </c>
      <c r="K2718">
        <v>1.24</v>
      </c>
      <c r="L2718">
        <v>178</v>
      </c>
      <c r="M2718">
        <v>4.5999999999999996</v>
      </c>
      <c r="N2718">
        <v>45</v>
      </c>
      <c r="O2718" s="1">
        <v>1.1624999999999999</v>
      </c>
      <c r="P2718" s="2">
        <v>53.600379964800617</v>
      </c>
      <c r="Q2718" s="1">
        <v>1.3846764824240159</v>
      </c>
      <c r="R2718">
        <v>2</v>
      </c>
      <c r="U2718">
        <v>6</v>
      </c>
      <c r="V2718">
        <v>4</v>
      </c>
      <c r="W2718">
        <v>2</v>
      </c>
      <c r="X2718">
        <v>3</v>
      </c>
      <c r="Y2718">
        <v>2</v>
      </c>
      <c r="Z2718">
        <v>2</v>
      </c>
      <c r="AA2718">
        <v>0</v>
      </c>
      <c r="AB2718">
        <v>0</v>
      </c>
      <c r="AC2718">
        <v>1</v>
      </c>
      <c r="AD2718">
        <v>1</v>
      </c>
      <c r="AE2718">
        <v>2</v>
      </c>
      <c r="AG2718" s="1">
        <f t="shared" si="42"/>
        <v>-7.7500000000000124E-2</v>
      </c>
    </row>
    <row r="2719" spans="1:33">
      <c r="A2719">
        <v>76884</v>
      </c>
      <c r="B2719">
        <v>2</v>
      </c>
      <c r="C2719">
        <v>55</v>
      </c>
      <c r="D2719">
        <v>4</v>
      </c>
      <c r="E2719">
        <v>2</v>
      </c>
      <c r="G2719">
        <v>2</v>
      </c>
      <c r="H2719">
        <v>5</v>
      </c>
      <c r="I2719">
        <v>1</v>
      </c>
      <c r="J2719">
        <v>72</v>
      </c>
      <c r="K2719">
        <v>1.86</v>
      </c>
      <c r="L2719">
        <v>217</v>
      </c>
      <c r="M2719">
        <v>5.61</v>
      </c>
      <c r="N2719">
        <v>78</v>
      </c>
      <c r="O2719" s="1">
        <v>2.0150000000000001</v>
      </c>
      <c r="P2719" s="2">
        <v>76.30673747245919</v>
      </c>
      <c r="Q2719" s="1">
        <v>1.971257384705196</v>
      </c>
      <c r="R2719">
        <v>1</v>
      </c>
      <c r="S2719">
        <v>1</v>
      </c>
      <c r="T2719">
        <v>2</v>
      </c>
      <c r="U2719">
        <v>15</v>
      </c>
      <c r="V2719">
        <v>2</v>
      </c>
      <c r="W2719">
        <v>3</v>
      </c>
      <c r="X2719">
        <v>3</v>
      </c>
      <c r="Y2719">
        <v>3</v>
      </c>
      <c r="Z2719">
        <v>3</v>
      </c>
      <c r="AA2719">
        <v>0</v>
      </c>
      <c r="AB2719">
        <v>1</v>
      </c>
      <c r="AC2719">
        <v>0</v>
      </c>
      <c r="AD2719">
        <v>1</v>
      </c>
      <c r="AE2719">
        <v>1</v>
      </c>
      <c r="AF2719">
        <v>2</v>
      </c>
      <c r="AG2719" s="1">
        <f t="shared" si="42"/>
        <v>0.15500000000000003</v>
      </c>
    </row>
    <row r="2720" spans="1:33">
      <c r="A2720">
        <v>76889</v>
      </c>
      <c r="B2720">
        <v>2</v>
      </c>
      <c r="C2720">
        <v>65</v>
      </c>
      <c r="D2720">
        <v>4</v>
      </c>
      <c r="E2720">
        <v>2</v>
      </c>
      <c r="G2720">
        <v>1</v>
      </c>
      <c r="H2720">
        <v>3</v>
      </c>
      <c r="I2720">
        <v>5</v>
      </c>
      <c r="J2720">
        <v>34</v>
      </c>
      <c r="K2720">
        <v>0.88</v>
      </c>
      <c r="L2720">
        <v>171</v>
      </c>
      <c r="M2720">
        <v>4.42</v>
      </c>
      <c r="N2720">
        <v>44</v>
      </c>
      <c r="O2720" s="1">
        <v>1.1388235294117646</v>
      </c>
      <c r="P2720" s="2">
        <v>19.532897542325578</v>
      </c>
      <c r="Q2720" s="1">
        <v>0.50555734815430908</v>
      </c>
      <c r="R2720">
        <v>1</v>
      </c>
      <c r="S2720">
        <v>2</v>
      </c>
      <c r="U2720">
        <v>14</v>
      </c>
      <c r="V2720">
        <v>4</v>
      </c>
      <c r="W2720">
        <v>0</v>
      </c>
      <c r="X2720">
        <v>2</v>
      </c>
      <c r="Y2720">
        <v>2</v>
      </c>
      <c r="Z2720">
        <v>2</v>
      </c>
      <c r="AB2720">
        <v>3</v>
      </c>
      <c r="AC2720">
        <v>0</v>
      </c>
      <c r="AD2720">
        <v>1</v>
      </c>
      <c r="AE2720">
        <v>1</v>
      </c>
      <c r="AF2720">
        <v>2</v>
      </c>
      <c r="AG2720" s="1">
        <f t="shared" si="42"/>
        <v>0.25882352941176456</v>
      </c>
    </row>
    <row r="2721" spans="1:33">
      <c r="A2721">
        <v>76893</v>
      </c>
      <c r="B2721">
        <v>2</v>
      </c>
      <c r="C2721">
        <v>60</v>
      </c>
      <c r="D2721">
        <v>3</v>
      </c>
      <c r="E2721">
        <v>2</v>
      </c>
      <c r="G2721">
        <v>1</v>
      </c>
      <c r="H2721">
        <v>3</v>
      </c>
      <c r="I2721">
        <v>3</v>
      </c>
      <c r="J2721">
        <v>41</v>
      </c>
      <c r="K2721">
        <v>1.06</v>
      </c>
      <c r="L2721">
        <v>168</v>
      </c>
      <c r="M2721">
        <v>4.34</v>
      </c>
      <c r="N2721">
        <v>40</v>
      </c>
      <c r="O2721" s="1">
        <v>1.0341463414634147</v>
      </c>
      <c r="P2721" s="2">
        <v>35.382036632804336</v>
      </c>
      <c r="Q2721" s="1">
        <v>0.91475509343347805</v>
      </c>
      <c r="R2721">
        <v>2</v>
      </c>
      <c r="S2721">
        <v>2</v>
      </c>
      <c r="U2721">
        <v>6</v>
      </c>
      <c r="V2721">
        <v>3</v>
      </c>
      <c r="W2721">
        <v>1</v>
      </c>
      <c r="X2721">
        <v>3</v>
      </c>
      <c r="Y2721">
        <v>3</v>
      </c>
      <c r="Z2721">
        <v>3</v>
      </c>
      <c r="AB2721">
        <v>10</v>
      </c>
      <c r="AC2721">
        <v>20</v>
      </c>
      <c r="AD2721">
        <v>1</v>
      </c>
      <c r="AE2721">
        <v>1</v>
      </c>
      <c r="AF2721">
        <v>2</v>
      </c>
      <c r="AG2721" s="1">
        <f t="shared" si="42"/>
        <v>-2.5853658536585389E-2</v>
      </c>
    </row>
    <row r="2722" spans="1:33">
      <c r="A2722">
        <v>76901</v>
      </c>
      <c r="B2722">
        <v>2</v>
      </c>
      <c r="C2722">
        <v>52</v>
      </c>
      <c r="D2722">
        <v>4</v>
      </c>
      <c r="E2722">
        <v>2</v>
      </c>
      <c r="G2722">
        <v>1</v>
      </c>
      <c r="H2722">
        <v>4</v>
      </c>
      <c r="I2722">
        <v>1</v>
      </c>
      <c r="J2722">
        <v>53</v>
      </c>
      <c r="K2722">
        <v>1.37</v>
      </c>
      <c r="L2722">
        <v>178</v>
      </c>
      <c r="M2722">
        <v>4.5999999999999996</v>
      </c>
      <c r="N2722">
        <v>59</v>
      </c>
      <c r="O2722" s="1">
        <v>1.5250943396226417</v>
      </c>
      <c r="P2722" s="2">
        <v>46.923226973529822</v>
      </c>
      <c r="Q2722" s="1">
        <v>1.212921150070488</v>
      </c>
      <c r="R2722">
        <v>2</v>
      </c>
      <c r="S2722">
        <v>2</v>
      </c>
      <c r="U2722">
        <v>9</v>
      </c>
      <c r="V2722">
        <v>3</v>
      </c>
      <c r="W2722">
        <v>0</v>
      </c>
      <c r="X2722">
        <v>3</v>
      </c>
      <c r="Y2722">
        <v>3</v>
      </c>
      <c r="Z2722">
        <v>2</v>
      </c>
      <c r="AA2722">
        <v>2</v>
      </c>
      <c r="AB2722">
        <v>1</v>
      </c>
      <c r="AC2722">
        <v>1</v>
      </c>
      <c r="AD2722">
        <v>1</v>
      </c>
      <c r="AE2722">
        <v>1</v>
      </c>
      <c r="AF2722">
        <v>2</v>
      </c>
      <c r="AG2722" s="1">
        <f t="shared" si="42"/>
        <v>0.15509433962264163</v>
      </c>
    </row>
    <row r="2723" spans="1:33">
      <c r="A2723">
        <v>76905</v>
      </c>
      <c r="B2723">
        <v>2</v>
      </c>
      <c r="C2723">
        <v>33</v>
      </c>
      <c r="D2723">
        <v>4</v>
      </c>
      <c r="E2723">
        <v>2</v>
      </c>
      <c r="G2723">
        <v>1</v>
      </c>
      <c r="H2723">
        <v>3</v>
      </c>
      <c r="I2723">
        <v>3</v>
      </c>
      <c r="J2723">
        <v>60</v>
      </c>
      <c r="K2723">
        <v>1.55</v>
      </c>
      <c r="L2723">
        <v>180</v>
      </c>
      <c r="M2723">
        <v>4.6500000000000004</v>
      </c>
      <c r="N2723">
        <v>59</v>
      </c>
      <c r="O2723" s="1">
        <v>1.5241666666666667</v>
      </c>
      <c r="P2723" s="2">
        <v>61.236509452627935</v>
      </c>
      <c r="Q2723" s="1">
        <v>1.5819431608595551</v>
      </c>
      <c r="R2723">
        <v>1</v>
      </c>
      <c r="U2723">
        <v>2</v>
      </c>
      <c r="V2723">
        <v>3</v>
      </c>
      <c r="W2723">
        <v>0</v>
      </c>
      <c r="X2723">
        <v>3</v>
      </c>
      <c r="Y2723">
        <v>3</v>
      </c>
      <c r="Z2723">
        <v>0</v>
      </c>
      <c r="AB2723">
        <v>0</v>
      </c>
      <c r="AC2723">
        <v>0</v>
      </c>
      <c r="AD2723">
        <v>1</v>
      </c>
      <c r="AE2723">
        <v>1</v>
      </c>
      <c r="AF2723">
        <v>2</v>
      </c>
      <c r="AG2723" s="1">
        <f t="shared" si="42"/>
        <v>-2.5833333333333375E-2</v>
      </c>
    </row>
    <row r="2724" spans="1:33">
      <c r="A2724">
        <v>76908</v>
      </c>
      <c r="B2724">
        <v>2</v>
      </c>
      <c r="C2724">
        <v>22</v>
      </c>
      <c r="D2724">
        <v>7</v>
      </c>
      <c r="E2724">
        <v>2</v>
      </c>
      <c r="G2724">
        <v>1</v>
      </c>
      <c r="H2724">
        <v>4</v>
      </c>
      <c r="I2724">
        <v>6</v>
      </c>
      <c r="J2724">
        <v>65</v>
      </c>
      <c r="K2724">
        <v>1.68</v>
      </c>
      <c r="L2724">
        <v>196</v>
      </c>
      <c r="M2724">
        <v>5.07</v>
      </c>
      <c r="N2724">
        <v>71</v>
      </c>
      <c r="O2724" s="1">
        <v>1.8350769230769231</v>
      </c>
      <c r="P2724" s="2">
        <v>76.520791894306257</v>
      </c>
      <c r="Q2724" s="1">
        <v>1.9777681597297618</v>
      </c>
      <c r="R2724">
        <v>2</v>
      </c>
      <c r="U2724">
        <v>12</v>
      </c>
      <c r="V2724">
        <v>4</v>
      </c>
      <c r="W2724">
        <v>1</v>
      </c>
      <c r="AA2724">
        <v>2</v>
      </c>
      <c r="AB2724">
        <v>1</v>
      </c>
      <c r="AC2724">
        <v>3</v>
      </c>
      <c r="AD2724">
        <v>1</v>
      </c>
      <c r="AE2724">
        <v>1</v>
      </c>
      <c r="AF2724">
        <v>2</v>
      </c>
      <c r="AG2724" s="1">
        <f t="shared" si="42"/>
        <v>0.15507692307692311</v>
      </c>
    </row>
    <row r="2725" spans="1:33">
      <c r="A2725">
        <v>76911</v>
      </c>
      <c r="B2725">
        <v>2</v>
      </c>
      <c r="C2725">
        <v>56</v>
      </c>
      <c r="D2725">
        <v>3</v>
      </c>
      <c r="E2725">
        <v>2</v>
      </c>
      <c r="G2725">
        <v>1</v>
      </c>
      <c r="H2725">
        <v>3</v>
      </c>
      <c r="I2725">
        <v>1</v>
      </c>
      <c r="J2725">
        <v>38</v>
      </c>
      <c r="K2725">
        <v>0.98</v>
      </c>
      <c r="L2725">
        <v>177</v>
      </c>
      <c r="M2725">
        <v>4.58</v>
      </c>
      <c r="N2725">
        <v>43</v>
      </c>
      <c r="O2725" s="1">
        <v>1.1089473684210527</v>
      </c>
      <c r="P2725" s="2">
        <v>42.132118966282022</v>
      </c>
      <c r="Q2725" s="1">
        <v>1.0865651733409574</v>
      </c>
      <c r="R2725">
        <v>2</v>
      </c>
      <c r="S2725">
        <v>1</v>
      </c>
      <c r="T2725">
        <v>2</v>
      </c>
      <c r="U2725">
        <v>4</v>
      </c>
      <c r="V2725">
        <v>3</v>
      </c>
      <c r="W2725">
        <v>0</v>
      </c>
      <c r="AA2725">
        <v>1</v>
      </c>
      <c r="AB2725">
        <v>0</v>
      </c>
      <c r="AC2725">
        <v>0</v>
      </c>
      <c r="AD2725">
        <v>1</v>
      </c>
      <c r="AE2725">
        <v>1</v>
      </c>
      <c r="AF2725">
        <v>2</v>
      </c>
      <c r="AG2725" s="1">
        <f t="shared" si="42"/>
        <v>0.1289473684210527</v>
      </c>
    </row>
    <row r="2726" spans="1:33">
      <c r="A2726">
        <v>76920</v>
      </c>
      <c r="B2726">
        <v>2</v>
      </c>
      <c r="C2726">
        <v>23</v>
      </c>
      <c r="D2726">
        <v>7</v>
      </c>
      <c r="E2726">
        <v>2</v>
      </c>
      <c r="G2726">
        <v>1</v>
      </c>
      <c r="H2726">
        <v>4</v>
      </c>
      <c r="I2726">
        <v>6</v>
      </c>
      <c r="J2726">
        <v>57</v>
      </c>
      <c r="K2726">
        <v>1.47</v>
      </c>
      <c r="L2726">
        <v>178</v>
      </c>
      <c r="M2726">
        <v>4.5999999999999996</v>
      </c>
      <c r="N2726">
        <v>60</v>
      </c>
      <c r="O2726" s="1">
        <v>1.5473684210526317</v>
      </c>
      <c r="P2726" s="2">
        <v>61.403846386603405</v>
      </c>
      <c r="Q2726" s="1">
        <v>1.583572880496614</v>
      </c>
      <c r="R2726">
        <v>2</v>
      </c>
      <c r="U2726">
        <v>4</v>
      </c>
      <c r="V2726">
        <v>1</v>
      </c>
      <c r="W2726">
        <v>0</v>
      </c>
      <c r="AB2726">
        <v>0</v>
      </c>
      <c r="AC2726">
        <v>0</v>
      </c>
      <c r="AD2726">
        <v>2</v>
      </c>
      <c r="AE2726">
        <v>2</v>
      </c>
      <c r="AG2726" s="1">
        <f t="shared" si="42"/>
        <v>7.7368421052631753E-2</v>
      </c>
    </row>
    <row r="2727" spans="1:33">
      <c r="A2727">
        <v>76925</v>
      </c>
      <c r="B2727">
        <v>2</v>
      </c>
      <c r="C2727">
        <v>58</v>
      </c>
      <c r="D2727">
        <v>3</v>
      </c>
      <c r="E2727">
        <v>2</v>
      </c>
      <c r="G2727">
        <v>1</v>
      </c>
      <c r="H2727">
        <v>3</v>
      </c>
      <c r="I2727">
        <v>1</v>
      </c>
      <c r="J2727">
        <v>45</v>
      </c>
      <c r="K2727">
        <v>1.1599999999999999</v>
      </c>
      <c r="L2727">
        <v>177</v>
      </c>
      <c r="M2727">
        <v>4.58</v>
      </c>
      <c r="N2727">
        <v>40</v>
      </c>
      <c r="O2727" s="1">
        <v>1.0311111111111111</v>
      </c>
      <c r="P2727" s="2">
        <v>51.115988738869454</v>
      </c>
      <c r="Q2727" s="1">
        <v>1.3176565986019679</v>
      </c>
      <c r="R2727">
        <v>2</v>
      </c>
      <c r="S2727">
        <v>2</v>
      </c>
      <c r="U2727">
        <v>2</v>
      </c>
      <c r="V2727">
        <v>3</v>
      </c>
      <c r="W2727">
        <v>2</v>
      </c>
      <c r="X2727">
        <v>4</v>
      </c>
      <c r="Y2727">
        <v>4</v>
      </c>
      <c r="Z2727">
        <v>4</v>
      </c>
      <c r="AB2727">
        <v>0</v>
      </c>
      <c r="AC2727">
        <v>4</v>
      </c>
      <c r="AD2727">
        <v>2</v>
      </c>
      <c r="AE2727">
        <v>1</v>
      </c>
      <c r="AF2727">
        <v>2</v>
      </c>
      <c r="AG2727" s="1">
        <f t="shared" si="42"/>
        <v>-0.12888888888888883</v>
      </c>
    </row>
    <row r="2728" spans="1:33">
      <c r="A2728">
        <v>76941</v>
      </c>
      <c r="B2728">
        <v>2</v>
      </c>
      <c r="C2728">
        <v>78</v>
      </c>
      <c r="D2728">
        <v>3</v>
      </c>
      <c r="E2728">
        <v>2</v>
      </c>
      <c r="G2728">
        <v>1</v>
      </c>
      <c r="H2728">
        <v>3</v>
      </c>
      <c r="I2728">
        <v>1</v>
      </c>
      <c r="J2728">
        <v>71</v>
      </c>
      <c r="K2728">
        <v>1.84</v>
      </c>
      <c r="L2728">
        <v>256</v>
      </c>
      <c r="M2728">
        <v>6.62</v>
      </c>
      <c r="N2728">
        <v>71</v>
      </c>
      <c r="O2728" s="1">
        <v>1.8400000000000003</v>
      </c>
      <c r="P2728" s="2">
        <v>79.041234437703835</v>
      </c>
      <c r="Q2728" s="1">
        <v>2.0483925544419019</v>
      </c>
      <c r="R2728">
        <v>1</v>
      </c>
      <c r="S2728">
        <v>2</v>
      </c>
      <c r="U2728">
        <v>6</v>
      </c>
      <c r="V2728">
        <v>2</v>
      </c>
      <c r="W2728">
        <v>1</v>
      </c>
      <c r="AA2728">
        <v>1</v>
      </c>
      <c r="AB2728">
        <v>0</v>
      </c>
      <c r="AC2728">
        <v>2</v>
      </c>
      <c r="AD2728">
        <v>1</v>
      </c>
      <c r="AE2728">
        <v>1</v>
      </c>
      <c r="AF2728">
        <v>2</v>
      </c>
      <c r="AG2728" s="1">
        <f t="shared" si="42"/>
        <v>0</v>
      </c>
    </row>
    <row r="2729" spans="1:33">
      <c r="A2729">
        <v>76945</v>
      </c>
      <c r="B2729">
        <v>2</v>
      </c>
      <c r="C2729">
        <v>53</v>
      </c>
      <c r="D2729">
        <v>3</v>
      </c>
      <c r="E2729">
        <v>2</v>
      </c>
      <c r="G2729">
        <v>1</v>
      </c>
      <c r="H2729">
        <v>2</v>
      </c>
      <c r="I2729">
        <v>1</v>
      </c>
      <c r="J2729">
        <v>23</v>
      </c>
      <c r="K2729">
        <v>0.59</v>
      </c>
      <c r="L2729">
        <v>195</v>
      </c>
      <c r="M2729">
        <v>5.04</v>
      </c>
      <c r="N2729">
        <v>23</v>
      </c>
      <c r="O2729" s="1">
        <v>0.59</v>
      </c>
      <c r="P2729" s="2">
        <v>26.095274257890953</v>
      </c>
      <c r="Q2729" s="1">
        <v>0.66940051357198527</v>
      </c>
      <c r="R2729">
        <v>2</v>
      </c>
      <c r="S2729">
        <v>2</v>
      </c>
      <c r="U2729">
        <v>4</v>
      </c>
      <c r="V2729">
        <v>3</v>
      </c>
      <c r="W2729">
        <v>2</v>
      </c>
      <c r="X2729">
        <v>3</v>
      </c>
      <c r="Y2729">
        <v>3</v>
      </c>
      <c r="Z2729">
        <v>3</v>
      </c>
      <c r="AA2729">
        <v>1</v>
      </c>
      <c r="AB2729">
        <v>0</v>
      </c>
      <c r="AC2729">
        <v>0</v>
      </c>
      <c r="AD2729">
        <v>1</v>
      </c>
      <c r="AE2729">
        <v>1</v>
      </c>
      <c r="AF2729">
        <v>2</v>
      </c>
      <c r="AG2729" s="1">
        <f t="shared" si="42"/>
        <v>0</v>
      </c>
    </row>
    <row r="2730" spans="1:33">
      <c r="A2730">
        <v>76950</v>
      </c>
      <c r="B2730">
        <v>2</v>
      </c>
      <c r="C2730">
        <v>36</v>
      </c>
      <c r="D2730">
        <v>3</v>
      </c>
      <c r="E2730">
        <v>2</v>
      </c>
      <c r="G2730">
        <v>1</v>
      </c>
      <c r="H2730">
        <v>5</v>
      </c>
      <c r="I2730">
        <v>1</v>
      </c>
      <c r="J2730">
        <v>55</v>
      </c>
      <c r="K2730">
        <v>1.42</v>
      </c>
      <c r="L2730">
        <v>182</v>
      </c>
      <c r="M2730">
        <v>4.71</v>
      </c>
      <c r="N2730">
        <v>61</v>
      </c>
      <c r="O2730" s="1">
        <v>1.5749090909090908</v>
      </c>
      <c r="P2730" s="2">
        <v>54.271990692491073</v>
      </c>
      <c r="Q2730" s="1">
        <v>1.4012041233334056</v>
      </c>
      <c r="R2730">
        <v>2</v>
      </c>
      <c r="U2730">
        <v>15</v>
      </c>
      <c r="V2730">
        <v>3</v>
      </c>
      <c r="W2730">
        <v>2</v>
      </c>
      <c r="X2730">
        <v>3</v>
      </c>
      <c r="Y2730">
        <v>3</v>
      </c>
      <c r="Z2730">
        <v>2</v>
      </c>
      <c r="AA2730">
        <v>1</v>
      </c>
      <c r="AB2730">
        <v>30</v>
      </c>
      <c r="AC2730">
        <v>30</v>
      </c>
      <c r="AD2730">
        <v>1</v>
      </c>
      <c r="AE2730">
        <v>1</v>
      </c>
      <c r="AF2730">
        <v>2</v>
      </c>
      <c r="AG2730" s="1">
        <f t="shared" si="42"/>
        <v>0.15490909090909089</v>
      </c>
    </row>
    <row r="2731" spans="1:33">
      <c r="A2731">
        <v>76951</v>
      </c>
      <c r="B2731">
        <v>2</v>
      </c>
      <c r="C2731">
        <v>80</v>
      </c>
      <c r="D2731">
        <v>4</v>
      </c>
      <c r="E2731">
        <v>2</v>
      </c>
      <c r="G2731">
        <v>2</v>
      </c>
      <c r="H2731">
        <v>1</v>
      </c>
      <c r="I2731">
        <v>2</v>
      </c>
      <c r="J2731">
        <v>70</v>
      </c>
      <c r="K2731">
        <v>1.81</v>
      </c>
      <c r="L2731">
        <v>200</v>
      </c>
      <c r="M2731">
        <v>5.17</v>
      </c>
      <c r="N2731">
        <v>77</v>
      </c>
      <c r="O2731" s="1">
        <v>1.9910000000000001</v>
      </c>
      <c r="P2731" s="2">
        <v>70.196400866550519</v>
      </c>
      <c r="Q2731" s="1">
        <v>1.8150783652636635</v>
      </c>
      <c r="R2731">
        <v>2</v>
      </c>
      <c r="S2731">
        <v>2</v>
      </c>
      <c r="U2731">
        <v>5</v>
      </c>
      <c r="V2731">
        <v>2</v>
      </c>
      <c r="W2731">
        <v>3</v>
      </c>
      <c r="X2731">
        <v>3</v>
      </c>
      <c r="Y2731">
        <v>3</v>
      </c>
      <c r="Z2731">
        <v>3</v>
      </c>
      <c r="AB2731">
        <v>0</v>
      </c>
      <c r="AC2731">
        <v>0</v>
      </c>
      <c r="AD2731">
        <v>2</v>
      </c>
      <c r="AE2731">
        <v>1</v>
      </c>
      <c r="AF2731">
        <v>2</v>
      </c>
      <c r="AG2731" s="1">
        <f t="shared" si="42"/>
        <v>0.18100000000000005</v>
      </c>
    </row>
    <row r="2732" spans="1:33">
      <c r="A2732">
        <v>76958</v>
      </c>
      <c r="B2732">
        <v>2</v>
      </c>
      <c r="C2732">
        <v>57</v>
      </c>
      <c r="D2732">
        <v>2</v>
      </c>
      <c r="E2732">
        <v>2</v>
      </c>
      <c r="G2732">
        <v>1</v>
      </c>
      <c r="H2732">
        <v>3</v>
      </c>
      <c r="I2732">
        <v>1</v>
      </c>
      <c r="J2732">
        <v>55</v>
      </c>
      <c r="K2732">
        <v>1.42</v>
      </c>
      <c r="L2732">
        <v>224</v>
      </c>
      <c r="M2732">
        <v>5.79</v>
      </c>
      <c r="N2732">
        <v>53</v>
      </c>
      <c r="O2732" s="1">
        <v>1.3683636363636362</v>
      </c>
      <c r="P2732" s="2">
        <v>56.770949524436169</v>
      </c>
      <c r="Q2732" s="1">
        <v>1.4657226968127157</v>
      </c>
      <c r="R2732">
        <v>2</v>
      </c>
      <c r="S2732">
        <v>1</v>
      </c>
      <c r="T2732">
        <v>2</v>
      </c>
      <c r="U2732">
        <v>14</v>
      </c>
      <c r="V2732">
        <v>3</v>
      </c>
      <c r="W2732">
        <v>0</v>
      </c>
      <c r="X2732">
        <v>2</v>
      </c>
      <c r="Y2732">
        <v>2</v>
      </c>
      <c r="Z2732">
        <v>1</v>
      </c>
      <c r="AA2732">
        <v>0</v>
      </c>
      <c r="AB2732">
        <v>3</v>
      </c>
      <c r="AC2732">
        <v>0</v>
      </c>
      <c r="AD2732">
        <v>1</v>
      </c>
      <c r="AE2732">
        <v>1</v>
      </c>
      <c r="AF2732">
        <v>2</v>
      </c>
      <c r="AG2732" s="1">
        <f t="shared" si="42"/>
        <v>-5.1636363636363702E-2</v>
      </c>
    </row>
    <row r="2733" spans="1:33">
      <c r="A2733">
        <v>76966</v>
      </c>
      <c r="B2733">
        <v>2</v>
      </c>
      <c r="C2733">
        <v>48</v>
      </c>
      <c r="D2733">
        <v>6</v>
      </c>
      <c r="E2733">
        <v>2</v>
      </c>
      <c r="G2733">
        <v>1</v>
      </c>
      <c r="H2733">
        <v>4</v>
      </c>
      <c r="I2733">
        <v>1</v>
      </c>
      <c r="J2733">
        <v>58</v>
      </c>
      <c r="K2733">
        <v>1.5</v>
      </c>
      <c r="L2733">
        <v>216</v>
      </c>
      <c r="M2733">
        <v>5.59</v>
      </c>
      <c r="N2733">
        <v>65</v>
      </c>
      <c r="O2733" s="1">
        <v>1.6810344827586208</v>
      </c>
      <c r="P2733" s="2">
        <v>57.580279462610399</v>
      </c>
      <c r="Q2733" s="1">
        <v>1.4891451585157862</v>
      </c>
      <c r="R2733">
        <v>2</v>
      </c>
      <c r="S2733">
        <v>1</v>
      </c>
      <c r="T2733">
        <v>2</v>
      </c>
      <c r="U2733">
        <v>15</v>
      </c>
      <c r="V2733">
        <v>3</v>
      </c>
      <c r="W2733">
        <v>2</v>
      </c>
      <c r="X2733">
        <v>2</v>
      </c>
      <c r="Y2733">
        <v>1</v>
      </c>
      <c r="Z2733">
        <v>1</v>
      </c>
      <c r="AA2733">
        <v>0</v>
      </c>
      <c r="AB2733">
        <v>5</v>
      </c>
      <c r="AC2733">
        <v>2</v>
      </c>
      <c r="AD2733">
        <v>1</v>
      </c>
      <c r="AE2733">
        <v>1</v>
      </c>
      <c r="AF2733">
        <v>2</v>
      </c>
      <c r="AG2733" s="1">
        <f t="shared" si="42"/>
        <v>0.18103448275862077</v>
      </c>
    </row>
    <row r="2734" spans="1:33">
      <c r="A2734">
        <v>76973</v>
      </c>
      <c r="B2734">
        <v>2</v>
      </c>
      <c r="C2734">
        <v>65</v>
      </c>
      <c r="D2734">
        <v>3</v>
      </c>
      <c r="E2734">
        <v>2</v>
      </c>
      <c r="G2734">
        <v>1</v>
      </c>
      <c r="H2734">
        <v>5</v>
      </c>
      <c r="I2734">
        <v>3</v>
      </c>
      <c r="J2734">
        <v>41</v>
      </c>
      <c r="K2734">
        <v>1.06</v>
      </c>
      <c r="L2734">
        <v>259</v>
      </c>
      <c r="M2734">
        <v>6.7</v>
      </c>
      <c r="N2734">
        <v>35</v>
      </c>
      <c r="O2734" s="1">
        <v>0.90487804878048783</v>
      </c>
      <c r="P2734" s="2">
        <v>36.299730783800072</v>
      </c>
      <c r="Q2734" s="1">
        <v>0.93848084465434345</v>
      </c>
      <c r="R2734">
        <v>2</v>
      </c>
      <c r="S2734">
        <v>2</v>
      </c>
      <c r="U2734">
        <v>15</v>
      </c>
      <c r="V2734">
        <v>2</v>
      </c>
      <c r="W2734">
        <v>1</v>
      </c>
      <c r="X2734">
        <v>3</v>
      </c>
      <c r="Y2734">
        <v>3</v>
      </c>
      <c r="Z2734">
        <v>2</v>
      </c>
      <c r="AA2734">
        <v>3</v>
      </c>
      <c r="AB2734">
        <v>2</v>
      </c>
      <c r="AC2734">
        <v>0</v>
      </c>
      <c r="AD2734">
        <v>1</v>
      </c>
      <c r="AE2734">
        <v>1</v>
      </c>
      <c r="AF2734">
        <v>2</v>
      </c>
      <c r="AG2734" s="1">
        <f t="shared" si="42"/>
        <v>-0.15512195121951222</v>
      </c>
    </row>
    <row r="2735" spans="1:33">
      <c r="A2735">
        <v>76974</v>
      </c>
      <c r="B2735">
        <v>2</v>
      </c>
      <c r="C2735">
        <v>38</v>
      </c>
      <c r="D2735">
        <v>3</v>
      </c>
      <c r="E2735">
        <v>2</v>
      </c>
      <c r="G2735">
        <v>1</v>
      </c>
      <c r="H2735">
        <v>5</v>
      </c>
      <c r="I2735">
        <v>3</v>
      </c>
      <c r="J2735">
        <v>86</v>
      </c>
      <c r="K2735">
        <v>2.2200000000000002</v>
      </c>
      <c r="L2735">
        <v>164</v>
      </c>
      <c r="M2735">
        <v>4.24</v>
      </c>
      <c r="N2735">
        <v>85</v>
      </c>
      <c r="O2735" s="1">
        <v>2.1941860465116281</v>
      </c>
      <c r="P2735" s="2">
        <v>86.339973789289402</v>
      </c>
      <c r="Q2735" s="1">
        <v>2.2287760675839823</v>
      </c>
      <c r="R2735">
        <v>2</v>
      </c>
      <c r="U2735">
        <v>9</v>
      </c>
      <c r="V2735">
        <v>3</v>
      </c>
      <c r="W2735">
        <v>1</v>
      </c>
      <c r="X2735">
        <v>3</v>
      </c>
      <c r="Y2735">
        <v>3</v>
      </c>
      <c r="Z2735">
        <v>2</v>
      </c>
      <c r="AA2735">
        <v>1</v>
      </c>
      <c r="AB2735">
        <v>15</v>
      </c>
      <c r="AC2735">
        <v>2</v>
      </c>
      <c r="AD2735">
        <v>1</v>
      </c>
      <c r="AE2735">
        <v>1</v>
      </c>
      <c r="AF2735">
        <v>2</v>
      </c>
      <c r="AG2735" s="1">
        <f t="shared" si="42"/>
        <v>-2.5813953488372121E-2</v>
      </c>
    </row>
    <row r="2736" spans="1:33">
      <c r="A2736">
        <v>76985</v>
      </c>
      <c r="B2736">
        <v>2</v>
      </c>
      <c r="C2736">
        <v>80</v>
      </c>
      <c r="D2736">
        <v>3</v>
      </c>
      <c r="E2736">
        <v>2</v>
      </c>
      <c r="G2736">
        <v>1</v>
      </c>
      <c r="H2736">
        <v>5</v>
      </c>
      <c r="I2736">
        <v>1</v>
      </c>
      <c r="J2736">
        <v>42</v>
      </c>
      <c r="K2736">
        <v>1.0900000000000001</v>
      </c>
      <c r="L2736">
        <v>201</v>
      </c>
      <c r="M2736">
        <v>5.2</v>
      </c>
      <c r="N2736">
        <v>52</v>
      </c>
      <c r="O2736" s="1">
        <v>1.3495238095238098</v>
      </c>
      <c r="P2736" s="2">
        <v>43.734364678943997</v>
      </c>
      <c r="Q2736" s="1">
        <v>1.1350108928583087</v>
      </c>
      <c r="R2736">
        <v>1</v>
      </c>
      <c r="S2736">
        <v>2</v>
      </c>
      <c r="U2736">
        <v>15</v>
      </c>
      <c r="V2736">
        <v>1</v>
      </c>
      <c r="W2736">
        <v>3</v>
      </c>
      <c r="X2736">
        <v>3</v>
      </c>
      <c r="Y2736">
        <v>3</v>
      </c>
      <c r="Z2736">
        <v>3</v>
      </c>
      <c r="AA2736">
        <v>0</v>
      </c>
      <c r="AB2736">
        <v>10</v>
      </c>
      <c r="AC2736">
        <v>0</v>
      </c>
      <c r="AD2736">
        <v>2</v>
      </c>
      <c r="AE2736">
        <v>1</v>
      </c>
      <c r="AF2736">
        <v>2</v>
      </c>
      <c r="AG2736" s="1">
        <f t="shared" si="42"/>
        <v>0.25952380952380971</v>
      </c>
    </row>
    <row r="2737" spans="1:33">
      <c r="A2737">
        <v>76987</v>
      </c>
      <c r="B2737">
        <v>2</v>
      </c>
      <c r="C2737">
        <v>33</v>
      </c>
      <c r="D2737">
        <v>1</v>
      </c>
      <c r="E2737">
        <v>2</v>
      </c>
      <c r="G2737">
        <v>2</v>
      </c>
      <c r="H2737">
        <v>3</v>
      </c>
      <c r="I2737">
        <v>6</v>
      </c>
      <c r="J2737">
        <v>42</v>
      </c>
      <c r="K2737">
        <v>1.0900000000000001</v>
      </c>
      <c r="L2737">
        <v>242</v>
      </c>
      <c r="M2737">
        <v>6.26</v>
      </c>
      <c r="N2737">
        <v>38</v>
      </c>
      <c r="O2737" s="1">
        <v>0.98619047619047628</v>
      </c>
      <c r="P2737" s="2">
        <v>42.186665039930027</v>
      </c>
      <c r="Q2737" s="1">
        <v>1.0948444022267556</v>
      </c>
      <c r="R2737">
        <v>1</v>
      </c>
      <c r="U2737">
        <v>4</v>
      </c>
      <c r="V2737">
        <v>3</v>
      </c>
      <c r="W2737">
        <v>3</v>
      </c>
      <c r="X2737">
        <v>3</v>
      </c>
      <c r="Y2737">
        <v>3</v>
      </c>
      <c r="Z2737">
        <v>2</v>
      </c>
      <c r="AA2737">
        <v>2</v>
      </c>
      <c r="AB2737">
        <v>0</v>
      </c>
      <c r="AC2737">
        <v>0</v>
      </c>
      <c r="AD2737">
        <v>1</v>
      </c>
      <c r="AE2737">
        <v>2</v>
      </c>
      <c r="AG2737" s="1">
        <f t="shared" si="42"/>
        <v>-0.1038095238095238</v>
      </c>
    </row>
    <row r="2738" spans="1:33">
      <c r="A2738">
        <v>76991</v>
      </c>
      <c r="B2738">
        <v>2</v>
      </c>
      <c r="C2738">
        <v>80</v>
      </c>
      <c r="D2738">
        <v>3</v>
      </c>
      <c r="E2738">
        <v>2</v>
      </c>
      <c r="G2738">
        <v>2</v>
      </c>
      <c r="H2738">
        <v>4</v>
      </c>
      <c r="I2738">
        <v>1</v>
      </c>
      <c r="J2738">
        <v>56</v>
      </c>
      <c r="K2738">
        <v>1.45</v>
      </c>
      <c r="L2738">
        <v>179</v>
      </c>
      <c r="M2738">
        <v>4.63</v>
      </c>
      <c r="N2738">
        <v>55</v>
      </c>
      <c r="O2738" s="1">
        <v>1.4241071428571428</v>
      </c>
      <c r="P2738" s="2">
        <v>62.865888032291522</v>
      </c>
      <c r="Q2738" s="1">
        <v>1.627777457978977</v>
      </c>
      <c r="R2738">
        <v>1</v>
      </c>
      <c r="S2738">
        <v>2</v>
      </c>
      <c r="U2738">
        <v>6</v>
      </c>
      <c r="V2738">
        <v>1</v>
      </c>
      <c r="W2738">
        <v>3</v>
      </c>
      <c r="X2738">
        <v>1</v>
      </c>
      <c r="Y2738">
        <v>1</v>
      </c>
      <c r="Z2738">
        <v>3</v>
      </c>
      <c r="AB2738">
        <v>1</v>
      </c>
      <c r="AC2738">
        <v>0</v>
      </c>
      <c r="AD2738">
        <v>2</v>
      </c>
      <c r="AE2738">
        <v>1</v>
      </c>
      <c r="AF2738">
        <v>2</v>
      </c>
      <c r="AG2738" s="1">
        <f t="shared" si="42"/>
        <v>-2.5892857142857162E-2</v>
      </c>
    </row>
    <row r="2739" spans="1:33">
      <c r="A2739">
        <v>76994</v>
      </c>
      <c r="B2739">
        <v>2</v>
      </c>
      <c r="C2739">
        <v>31</v>
      </c>
      <c r="D2739">
        <v>3</v>
      </c>
      <c r="E2739">
        <v>2</v>
      </c>
      <c r="G2739">
        <v>1</v>
      </c>
      <c r="H2739">
        <v>5</v>
      </c>
      <c r="I2739">
        <v>6</v>
      </c>
      <c r="J2739">
        <v>68</v>
      </c>
      <c r="K2739">
        <v>1.76</v>
      </c>
      <c r="L2739">
        <v>207</v>
      </c>
      <c r="M2739">
        <v>5.35</v>
      </c>
      <c r="N2739">
        <v>62</v>
      </c>
      <c r="O2739" s="1">
        <v>1.6047058823529412</v>
      </c>
      <c r="P2739" s="2">
        <v>71.00468575975286</v>
      </c>
      <c r="Q2739" s="1">
        <v>1.8377683373112506</v>
      </c>
      <c r="R2739">
        <v>2</v>
      </c>
      <c r="U2739">
        <v>12</v>
      </c>
      <c r="V2739">
        <v>3</v>
      </c>
      <c r="W2739">
        <v>3</v>
      </c>
      <c r="X2739">
        <v>3</v>
      </c>
      <c r="Y2739">
        <v>3</v>
      </c>
      <c r="Z2739">
        <v>3</v>
      </c>
      <c r="AA2739">
        <v>2</v>
      </c>
      <c r="AB2739">
        <v>0</v>
      </c>
      <c r="AC2739">
        <v>0</v>
      </c>
      <c r="AD2739">
        <v>1</v>
      </c>
      <c r="AE2739">
        <v>1</v>
      </c>
      <c r="AF2739">
        <v>2</v>
      </c>
      <c r="AG2739" s="1">
        <f t="shared" si="42"/>
        <v>-0.1552941176470588</v>
      </c>
    </row>
    <row r="2740" spans="1:33">
      <c r="A2740">
        <v>77000</v>
      </c>
      <c r="B2740">
        <v>2</v>
      </c>
      <c r="C2740">
        <v>55</v>
      </c>
      <c r="D2740">
        <v>3</v>
      </c>
      <c r="E2740">
        <v>2</v>
      </c>
      <c r="G2740">
        <v>1</v>
      </c>
      <c r="H2740">
        <v>4</v>
      </c>
      <c r="I2740">
        <v>1</v>
      </c>
      <c r="J2740">
        <v>45</v>
      </c>
      <c r="K2740">
        <v>1.1599999999999999</v>
      </c>
      <c r="L2740">
        <v>152</v>
      </c>
      <c r="M2740">
        <v>3.93</v>
      </c>
      <c r="N2740">
        <v>54</v>
      </c>
      <c r="O2740" s="1">
        <v>1.3919999999999999</v>
      </c>
      <c r="P2740" s="2">
        <v>47.593530860634061</v>
      </c>
      <c r="Q2740" s="1">
        <v>1.2268554621852334</v>
      </c>
      <c r="R2740">
        <v>2</v>
      </c>
      <c r="S2740">
        <v>2</v>
      </c>
      <c r="U2740">
        <v>14</v>
      </c>
      <c r="V2740">
        <v>4</v>
      </c>
      <c r="W2740">
        <v>1</v>
      </c>
      <c r="AA2740">
        <v>1</v>
      </c>
      <c r="AB2740">
        <v>0</v>
      </c>
      <c r="AC2740">
        <v>1</v>
      </c>
      <c r="AD2740">
        <v>1</v>
      </c>
      <c r="AE2740">
        <v>1</v>
      </c>
      <c r="AF2740">
        <v>2</v>
      </c>
      <c r="AG2740" s="1">
        <f t="shared" si="42"/>
        <v>0.23199999999999998</v>
      </c>
    </row>
    <row r="2741" spans="1:33">
      <c r="A2741">
        <v>77001</v>
      </c>
      <c r="B2741">
        <v>2</v>
      </c>
      <c r="C2741">
        <v>40</v>
      </c>
      <c r="D2741">
        <v>3</v>
      </c>
      <c r="E2741">
        <v>2</v>
      </c>
      <c r="G2741">
        <v>1</v>
      </c>
      <c r="H2741">
        <v>4</v>
      </c>
      <c r="I2741">
        <v>1</v>
      </c>
      <c r="J2741">
        <v>33</v>
      </c>
      <c r="K2741">
        <v>0.85</v>
      </c>
      <c r="L2741">
        <v>212</v>
      </c>
      <c r="M2741">
        <v>5.48</v>
      </c>
      <c r="N2741">
        <v>37</v>
      </c>
      <c r="O2741" s="1">
        <v>0.95303030303030301</v>
      </c>
      <c r="P2741" s="2">
        <v>27.585051589754912</v>
      </c>
      <c r="Q2741" s="1">
        <v>0.71052405609974778</v>
      </c>
      <c r="R2741">
        <v>2</v>
      </c>
      <c r="S2741">
        <v>1</v>
      </c>
      <c r="T2741">
        <v>2</v>
      </c>
      <c r="U2741">
        <v>5</v>
      </c>
      <c r="V2741">
        <v>3</v>
      </c>
      <c r="W2741">
        <v>2</v>
      </c>
      <c r="X2741">
        <v>2</v>
      </c>
      <c r="Y2741">
        <v>2</v>
      </c>
      <c r="Z2741">
        <v>1</v>
      </c>
      <c r="AA2741">
        <v>1</v>
      </c>
      <c r="AB2741">
        <v>0</v>
      </c>
      <c r="AC2741">
        <v>20</v>
      </c>
      <c r="AD2741">
        <v>1</v>
      </c>
      <c r="AE2741">
        <v>1</v>
      </c>
      <c r="AF2741">
        <v>1</v>
      </c>
      <c r="AG2741" s="1">
        <f t="shared" si="42"/>
        <v>0.10303030303030303</v>
      </c>
    </row>
    <row r="2742" spans="1:33">
      <c r="A2742">
        <v>77004</v>
      </c>
      <c r="B2742">
        <v>2</v>
      </c>
      <c r="C2742">
        <v>80</v>
      </c>
      <c r="D2742">
        <v>3</v>
      </c>
      <c r="E2742">
        <v>2</v>
      </c>
      <c r="G2742">
        <v>1</v>
      </c>
      <c r="H2742">
        <v>5</v>
      </c>
      <c r="I2742">
        <v>2</v>
      </c>
      <c r="J2742">
        <v>89</v>
      </c>
      <c r="K2742">
        <v>2.2999999999999998</v>
      </c>
      <c r="L2742">
        <v>270</v>
      </c>
      <c r="M2742">
        <v>6.98</v>
      </c>
      <c r="N2742">
        <v>99</v>
      </c>
      <c r="O2742" s="1">
        <v>2.5584269662921346</v>
      </c>
      <c r="P2742" s="2">
        <v>94.208573039164321</v>
      </c>
      <c r="Q2742" s="1">
        <v>2.434603572922224</v>
      </c>
      <c r="R2742">
        <v>1</v>
      </c>
      <c r="S2742">
        <v>2</v>
      </c>
      <c r="U2742">
        <v>15</v>
      </c>
      <c r="V2742">
        <v>1</v>
      </c>
      <c r="W2742">
        <v>0</v>
      </c>
      <c r="X2742">
        <v>3</v>
      </c>
      <c r="Y2742">
        <v>2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1</v>
      </c>
      <c r="AF2742">
        <v>2</v>
      </c>
      <c r="AG2742" s="1">
        <f t="shared" si="42"/>
        <v>0.2584269662921348</v>
      </c>
    </row>
    <row r="2743" spans="1:33">
      <c r="A2743">
        <v>77006</v>
      </c>
      <c r="B2743">
        <v>2</v>
      </c>
      <c r="C2743">
        <v>34</v>
      </c>
      <c r="D2743">
        <v>2</v>
      </c>
      <c r="E2743">
        <v>2</v>
      </c>
      <c r="G2743">
        <v>1</v>
      </c>
      <c r="H2743">
        <v>3</v>
      </c>
      <c r="I2743">
        <v>1</v>
      </c>
      <c r="J2743">
        <v>54</v>
      </c>
      <c r="K2743">
        <v>1.4</v>
      </c>
      <c r="L2743">
        <v>199</v>
      </c>
      <c r="M2743">
        <v>5.15</v>
      </c>
      <c r="N2743">
        <v>56</v>
      </c>
      <c r="O2743" s="1">
        <v>1.4518518518518517</v>
      </c>
      <c r="P2743" s="2">
        <v>49.036071073727058</v>
      </c>
      <c r="Q2743" s="1">
        <v>1.2713055463558864</v>
      </c>
      <c r="R2743">
        <v>1</v>
      </c>
      <c r="U2743">
        <v>6</v>
      </c>
      <c r="V2743">
        <v>3</v>
      </c>
      <c r="W2743">
        <v>1</v>
      </c>
      <c r="X2743">
        <v>3</v>
      </c>
      <c r="Y2743">
        <v>3</v>
      </c>
      <c r="Z2743">
        <v>1</v>
      </c>
      <c r="AA2743">
        <v>3</v>
      </c>
      <c r="AB2743">
        <v>0</v>
      </c>
      <c r="AC2743">
        <v>0</v>
      </c>
      <c r="AD2743">
        <v>1</v>
      </c>
      <c r="AE2743">
        <v>2</v>
      </c>
      <c r="AG2743" s="1">
        <f t="shared" si="42"/>
        <v>5.1851851851851816E-2</v>
      </c>
    </row>
    <row r="2744" spans="1:33">
      <c r="A2744">
        <v>77007</v>
      </c>
      <c r="B2744">
        <v>2</v>
      </c>
      <c r="C2744">
        <v>45</v>
      </c>
      <c r="D2744">
        <v>3</v>
      </c>
      <c r="E2744">
        <v>2</v>
      </c>
      <c r="G2744">
        <v>2</v>
      </c>
      <c r="H2744">
        <v>4</v>
      </c>
      <c r="I2744">
        <v>1</v>
      </c>
      <c r="J2744">
        <v>50</v>
      </c>
      <c r="K2744">
        <v>1.29</v>
      </c>
      <c r="L2744">
        <v>225</v>
      </c>
      <c r="M2744">
        <v>5.82</v>
      </c>
      <c r="N2744">
        <v>53</v>
      </c>
      <c r="O2744" s="1">
        <v>1.3674000000000002</v>
      </c>
      <c r="P2744" s="2">
        <v>49.442777653245642</v>
      </c>
      <c r="Q2744" s="1">
        <v>1.2756236634537377</v>
      </c>
      <c r="R2744">
        <v>1</v>
      </c>
      <c r="S2744">
        <v>2</v>
      </c>
      <c r="U2744">
        <v>7</v>
      </c>
      <c r="V2744">
        <v>4</v>
      </c>
      <c r="W2744">
        <v>1</v>
      </c>
      <c r="AA2744">
        <v>0</v>
      </c>
      <c r="AB2744">
        <v>0</v>
      </c>
      <c r="AC2744">
        <v>1</v>
      </c>
      <c r="AD2744">
        <v>1</v>
      </c>
      <c r="AE2744">
        <v>2</v>
      </c>
      <c r="AG2744" s="1">
        <f t="shared" si="42"/>
        <v>7.7400000000000135E-2</v>
      </c>
    </row>
    <row r="2745" spans="1:33">
      <c r="A2745">
        <v>77008</v>
      </c>
      <c r="B2745">
        <v>2</v>
      </c>
      <c r="C2745">
        <v>55</v>
      </c>
      <c r="D2745">
        <v>3</v>
      </c>
      <c r="E2745">
        <v>2</v>
      </c>
      <c r="G2745">
        <v>1</v>
      </c>
      <c r="H2745">
        <v>5</v>
      </c>
      <c r="I2745">
        <v>1</v>
      </c>
      <c r="J2745">
        <v>86</v>
      </c>
      <c r="K2745">
        <v>2.2200000000000002</v>
      </c>
      <c r="L2745">
        <v>189</v>
      </c>
      <c r="M2745">
        <v>4.8899999999999997</v>
      </c>
      <c r="N2745">
        <v>81</v>
      </c>
      <c r="O2745" s="1">
        <v>2.0909302325581396</v>
      </c>
      <c r="P2745" s="2">
        <v>96.882936078401826</v>
      </c>
      <c r="Q2745" s="1">
        <v>2.5009316057447917</v>
      </c>
      <c r="R2745">
        <v>1</v>
      </c>
      <c r="S2745">
        <v>1</v>
      </c>
      <c r="T2745">
        <v>2</v>
      </c>
      <c r="U2745">
        <v>77</v>
      </c>
      <c r="V2745">
        <v>2</v>
      </c>
      <c r="W2745">
        <v>3</v>
      </c>
      <c r="X2745">
        <v>3</v>
      </c>
      <c r="Y2745">
        <v>3</v>
      </c>
      <c r="Z2745">
        <v>3</v>
      </c>
      <c r="AA2745">
        <v>2</v>
      </c>
      <c r="AB2745">
        <v>0</v>
      </c>
      <c r="AC2745">
        <v>0</v>
      </c>
      <c r="AD2745">
        <v>1</v>
      </c>
      <c r="AE2745">
        <v>1</v>
      </c>
      <c r="AF2745">
        <v>2</v>
      </c>
      <c r="AG2745" s="1">
        <f t="shared" si="42"/>
        <v>-0.12906976744186061</v>
      </c>
    </row>
    <row r="2746" spans="1:33">
      <c r="A2746">
        <v>77011</v>
      </c>
      <c r="B2746">
        <v>2</v>
      </c>
      <c r="C2746">
        <v>63</v>
      </c>
      <c r="D2746">
        <v>1</v>
      </c>
      <c r="E2746">
        <v>2</v>
      </c>
      <c r="G2746">
        <v>1</v>
      </c>
      <c r="H2746">
        <v>5</v>
      </c>
      <c r="I2746">
        <v>3</v>
      </c>
      <c r="J2746">
        <v>60</v>
      </c>
      <c r="K2746">
        <v>1.55</v>
      </c>
      <c r="L2746">
        <v>218</v>
      </c>
      <c r="M2746">
        <v>5.64</v>
      </c>
      <c r="N2746">
        <v>61</v>
      </c>
      <c r="O2746" s="1">
        <v>1.5758333333333332</v>
      </c>
      <c r="P2746" s="2">
        <v>54.440172216050563</v>
      </c>
      <c r="Q2746" s="1">
        <v>1.4063711155813061</v>
      </c>
      <c r="R2746">
        <v>1</v>
      </c>
      <c r="S2746">
        <v>2</v>
      </c>
      <c r="U2746">
        <v>9</v>
      </c>
      <c r="V2746">
        <v>3</v>
      </c>
      <c r="W2746">
        <v>2</v>
      </c>
      <c r="AA2746">
        <v>2</v>
      </c>
      <c r="AB2746">
        <v>0</v>
      </c>
      <c r="AC2746">
        <v>0</v>
      </c>
      <c r="AD2746">
        <v>1</v>
      </c>
      <c r="AE2746">
        <v>1</v>
      </c>
      <c r="AF2746">
        <v>2</v>
      </c>
      <c r="AG2746" s="1">
        <f t="shared" si="42"/>
        <v>2.5833333333333153E-2</v>
      </c>
    </row>
    <row r="2747" spans="1:33">
      <c r="A2747">
        <v>77014</v>
      </c>
      <c r="B2747">
        <v>2</v>
      </c>
      <c r="C2747">
        <v>52</v>
      </c>
      <c r="D2747">
        <v>4</v>
      </c>
      <c r="E2747">
        <v>2</v>
      </c>
      <c r="G2747">
        <v>1</v>
      </c>
      <c r="H2747">
        <v>5</v>
      </c>
      <c r="I2747">
        <v>5</v>
      </c>
      <c r="J2747">
        <v>80</v>
      </c>
      <c r="K2747">
        <v>2.0699999999999998</v>
      </c>
      <c r="L2747">
        <v>244</v>
      </c>
      <c r="M2747">
        <v>6.31</v>
      </c>
      <c r="N2747">
        <v>81</v>
      </c>
      <c r="O2747" s="1">
        <v>2.0958749999999999</v>
      </c>
      <c r="P2747" s="2">
        <v>83.505981096161349</v>
      </c>
      <c r="Q2747" s="1">
        <v>2.1607172608631746</v>
      </c>
      <c r="R2747">
        <v>2</v>
      </c>
      <c r="S2747">
        <v>2</v>
      </c>
      <c r="U2747">
        <v>8</v>
      </c>
      <c r="V2747">
        <v>3</v>
      </c>
      <c r="W2747">
        <v>0</v>
      </c>
      <c r="AA2747">
        <v>5</v>
      </c>
      <c r="AB2747">
        <v>0</v>
      </c>
      <c r="AC2747">
        <v>1</v>
      </c>
      <c r="AD2747">
        <v>1</v>
      </c>
      <c r="AE2747">
        <v>1</v>
      </c>
      <c r="AF2747">
        <v>2</v>
      </c>
      <c r="AG2747" s="1">
        <f t="shared" si="42"/>
        <v>2.5875000000000092E-2</v>
      </c>
    </row>
    <row r="2748" spans="1:33">
      <c r="A2748">
        <v>77019</v>
      </c>
      <c r="B2748">
        <v>2</v>
      </c>
      <c r="C2748">
        <v>28</v>
      </c>
      <c r="D2748">
        <v>4</v>
      </c>
      <c r="E2748">
        <v>2</v>
      </c>
      <c r="G2748">
        <v>1</v>
      </c>
      <c r="H2748">
        <v>4</v>
      </c>
      <c r="I2748">
        <v>5</v>
      </c>
      <c r="J2748">
        <v>35</v>
      </c>
      <c r="K2748">
        <v>0.91</v>
      </c>
      <c r="L2748">
        <v>124</v>
      </c>
      <c r="M2748">
        <v>3.21</v>
      </c>
      <c r="N2748">
        <v>45</v>
      </c>
      <c r="O2748" s="1">
        <v>1.1700000000000002</v>
      </c>
      <c r="P2748" s="2">
        <v>28.639904505381473</v>
      </c>
      <c r="Q2748" s="1">
        <v>0.74463751713991833</v>
      </c>
      <c r="R2748">
        <v>1</v>
      </c>
      <c r="U2748">
        <v>6</v>
      </c>
      <c r="V2748">
        <v>5</v>
      </c>
      <c r="W2748">
        <v>1</v>
      </c>
      <c r="AA2748">
        <v>14</v>
      </c>
      <c r="AB2748">
        <v>20</v>
      </c>
      <c r="AC2748">
        <v>1</v>
      </c>
      <c r="AD2748">
        <v>1</v>
      </c>
      <c r="AE2748">
        <v>1</v>
      </c>
      <c r="AF2748">
        <v>2</v>
      </c>
      <c r="AG2748" s="1">
        <f t="shared" si="42"/>
        <v>0.26000000000000012</v>
      </c>
    </row>
    <row r="2749" spans="1:33">
      <c r="A2749">
        <v>77023</v>
      </c>
      <c r="B2749">
        <v>2</v>
      </c>
      <c r="C2749">
        <v>65</v>
      </c>
      <c r="D2749">
        <v>3</v>
      </c>
      <c r="E2749">
        <v>2</v>
      </c>
      <c r="G2749">
        <v>1</v>
      </c>
      <c r="H2749">
        <v>5</v>
      </c>
      <c r="I2749">
        <v>2</v>
      </c>
      <c r="J2749">
        <v>60</v>
      </c>
      <c r="K2749">
        <v>1.55</v>
      </c>
      <c r="L2749">
        <v>192</v>
      </c>
      <c r="M2749">
        <v>4.97</v>
      </c>
      <c r="N2749">
        <v>61</v>
      </c>
      <c r="O2749" s="1">
        <v>1.5758333333333332</v>
      </c>
      <c r="P2749" s="2">
        <v>61.204315769445202</v>
      </c>
      <c r="Q2749" s="1">
        <v>1.5811114907106678</v>
      </c>
      <c r="R2749">
        <v>1</v>
      </c>
      <c r="S2749">
        <v>2</v>
      </c>
      <c r="U2749">
        <v>9</v>
      </c>
      <c r="V2749">
        <v>3</v>
      </c>
      <c r="W2749">
        <v>0</v>
      </c>
      <c r="AA2749">
        <v>0</v>
      </c>
      <c r="AB2749">
        <v>8</v>
      </c>
      <c r="AC2749">
        <v>0</v>
      </c>
      <c r="AD2749">
        <v>2</v>
      </c>
      <c r="AE2749">
        <v>1</v>
      </c>
      <c r="AF2749">
        <v>2</v>
      </c>
      <c r="AG2749" s="1">
        <f t="shared" si="42"/>
        <v>2.5833333333333153E-2</v>
      </c>
    </row>
    <row r="2750" spans="1:33">
      <c r="A2750">
        <v>77032</v>
      </c>
      <c r="B2750">
        <v>2</v>
      </c>
      <c r="C2750">
        <v>57</v>
      </c>
      <c r="D2750">
        <v>4</v>
      </c>
      <c r="E2750">
        <v>2</v>
      </c>
      <c r="G2750">
        <v>1</v>
      </c>
      <c r="H2750">
        <v>5</v>
      </c>
      <c r="I2750">
        <v>1</v>
      </c>
      <c r="J2750">
        <v>81</v>
      </c>
      <c r="K2750">
        <v>2.09</v>
      </c>
      <c r="L2750">
        <v>228</v>
      </c>
      <c r="M2750">
        <v>5.9</v>
      </c>
      <c r="N2750">
        <v>82</v>
      </c>
      <c r="O2750" s="1">
        <v>2.1158024691358026</v>
      </c>
      <c r="P2750" s="2">
        <v>80.614323712328044</v>
      </c>
      <c r="Q2750" s="1">
        <v>2.0800485994909335</v>
      </c>
      <c r="R2750">
        <v>1</v>
      </c>
      <c r="S2750">
        <v>2</v>
      </c>
      <c r="U2750">
        <v>15</v>
      </c>
      <c r="V2750">
        <v>3</v>
      </c>
      <c r="W2750">
        <v>0</v>
      </c>
      <c r="X2750">
        <v>2</v>
      </c>
      <c r="Y2750">
        <v>2</v>
      </c>
      <c r="Z2750">
        <v>2</v>
      </c>
      <c r="AA2750">
        <v>0</v>
      </c>
      <c r="AB2750">
        <v>4</v>
      </c>
      <c r="AC2750">
        <v>0</v>
      </c>
      <c r="AD2750">
        <v>1</v>
      </c>
      <c r="AE2750">
        <v>1</v>
      </c>
      <c r="AF2750">
        <v>2</v>
      </c>
      <c r="AG2750" s="1">
        <f t="shared" si="42"/>
        <v>2.5802469135802752E-2</v>
      </c>
    </row>
    <row r="2751" spans="1:33">
      <c r="A2751">
        <v>77040</v>
      </c>
      <c r="B2751">
        <v>2</v>
      </c>
      <c r="C2751">
        <v>80</v>
      </c>
      <c r="D2751">
        <v>3</v>
      </c>
      <c r="E2751">
        <v>2</v>
      </c>
      <c r="G2751">
        <v>1</v>
      </c>
      <c r="H2751">
        <v>5</v>
      </c>
      <c r="I2751">
        <v>1</v>
      </c>
      <c r="J2751">
        <v>25</v>
      </c>
      <c r="K2751">
        <v>0.65</v>
      </c>
      <c r="L2751">
        <v>152</v>
      </c>
      <c r="M2751">
        <v>3.93</v>
      </c>
      <c r="N2751">
        <v>33</v>
      </c>
      <c r="O2751" s="1">
        <v>0.85799999999999998</v>
      </c>
      <c r="P2751" s="2">
        <v>25.916966240400146</v>
      </c>
      <c r="Q2751" s="1">
        <v>0.67384112225040382</v>
      </c>
      <c r="R2751">
        <v>1</v>
      </c>
      <c r="S2751">
        <v>2</v>
      </c>
      <c r="U2751">
        <v>8</v>
      </c>
      <c r="V2751">
        <v>3</v>
      </c>
      <c r="W2751">
        <v>3</v>
      </c>
      <c r="X2751">
        <v>3</v>
      </c>
      <c r="Y2751">
        <v>3</v>
      </c>
      <c r="Z2751">
        <v>3</v>
      </c>
      <c r="AA2751">
        <v>0</v>
      </c>
      <c r="AB2751">
        <v>6</v>
      </c>
      <c r="AC2751">
        <v>4</v>
      </c>
      <c r="AD2751">
        <v>1</v>
      </c>
      <c r="AE2751">
        <v>1</v>
      </c>
      <c r="AF2751">
        <v>2</v>
      </c>
      <c r="AG2751" s="1">
        <f t="shared" si="42"/>
        <v>0.20799999999999996</v>
      </c>
    </row>
    <row r="2752" spans="1:33">
      <c r="A2752">
        <v>77049</v>
      </c>
      <c r="B2752">
        <v>2</v>
      </c>
      <c r="C2752">
        <v>66</v>
      </c>
      <c r="D2752">
        <v>6</v>
      </c>
      <c r="E2752">
        <v>2</v>
      </c>
      <c r="G2752">
        <v>2</v>
      </c>
      <c r="H2752">
        <v>2</v>
      </c>
      <c r="I2752">
        <v>2</v>
      </c>
      <c r="J2752">
        <v>48</v>
      </c>
      <c r="K2752">
        <v>1.24</v>
      </c>
      <c r="L2752">
        <v>140</v>
      </c>
      <c r="M2752">
        <v>3.62</v>
      </c>
      <c r="N2752">
        <v>57</v>
      </c>
      <c r="O2752" s="1">
        <v>1.4724999999999999</v>
      </c>
      <c r="P2752" s="2">
        <v>56.075024559064126</v>
      </c>
      <c r="Q2752" s="1">
        <v>1.4486048011091566</v>
      </c>
      <c r="R2752">
        <v>1</v>
      </c>
      <c r="S2752">
        <v>2</v>
      </c>
      <c r="U2752">
        <v>8</v>
      </c>
      <c r="V2752">
        <v>3</v>
      </c>
      <c r="W2752">
        <v>3</v>
      </c>
      <c r="X2752">
        <v>2</v>
      </c>
      <c r="Y2752">
        <v>2</v>
      </c>
      <c r="Z2752">
        <v>2</v>
      </c>
      <c r="AA2752">
        <v>1</v>
      </c>
      <c r="AB2752">
        <v>3</v>
      </c>
      <c r="AC2752">
        <v>0</v>
      </c>
      <c r="AD2752">
        <v>1</v>
      </c>
      <c r="AE2752">
        <v>1</v>
      </c>
      <c r="AF2752">
        <v>2</v>
      </c>
      <c r="AG2752" s="1">
        <f t="shared" si="42"/>
        <v>0.23249999999999993</v>
      </c>
    </row>
    <row r="2753" spans="1:33">
      <c r="A2753">
        <v>77051</v>
      </c>
      <c r="B2753">
        <v>2</v>
      </c>
      <c r="C2753">
        <v>21</v>
      </c>
      <c r="D2753">
        <v>1</v>
      </c>
      <c r="E2753">
        <v>2</v>
      </c>
      <c r="G2753">
        <v>2</v>
      </c>
      <c r="H2753">
        <v>3</v>
      </c>
      <c r="I2753">
        <v>6</v>
      </c>
      <c r="J2753">
        <v>86</v>
      </c>
      <c r="K2753">
        <v>2.2200000000000002</v>
      </c>
      <c r="L2753">
        <v>179</v>
      </c>
      <c r="M2753">
        <v>4.63</v>
      </c>
      <c r="N2753">
        <v>88</v>
      </c>
      <c r="O2753" s="1">
        <v>2.2716279069767444</v>
      </c>
      <c r="P2753" s="2">
        <v>91.517442454747552</v>
      </c>
      <c r="Q2753" s="1">
        <v>2.3624270029016228</v>
      </c>
      <c r="R2753">
        <v>1</v>
      </c>
      <c r="U2753">
        <v>3</v>
      </c>
      <c r="V2753">
        <v>3</v>
      </c>
      <c r="W2753">
        <v>3</v>
      </c>
      <c r="X2753">
        <v>3</v>
      </c>
      <c r="Y2753">
        <v>3</v>
      </c>
      <c r="Z2753">
        <v>3</v>
      </c>
      <c r="AB2753">
        <v>0</v>
      </c>
      <c r="AC2753">
        <v>0</v>
      </c>
      <c r="AD2753">
        <v>1</v>
      </c>
      <c r="AE2753">
        <v>1</v>
      </c>
      <c r="AF2753">
        <v>2</v>
      </c>
      <c r="AG2753" s="1">
        <f t="shared" si="42"/>
        <v>5.1627906976744242E-2</v>
      </c>
    </row>
    <row r="2754" spans="1:33">
      <c r="A2754">
        <v>77057</v>
      </c>
      <c r="B2754">
        <v>2</v>
      </c>
      <c r="C2754">
        <v>80</v>
      </c>
      <c r="D2754">
        <v>3</v>
      </c>
      <c r="E2754">
        <v>2</v>
      </c>
      <c r="G2754">
        <v>1</v>
      </c>
      <c r="H2754">
        <v>3</v>
      </c>
      <c r="I2754">
        <v>1</v>
      </c>
      <c r="J2754">
        <v>74</v>
      </c>
      <c r="K2754">
        <v>1.91</v>
      </c>
      <c r="L2754">
        <v>197</v>
      </c>
      <c r="M2754">
        <v>5.09</v>
      </c>
      <c r="N2754">
        <v>75</v>
      </c>
      <c r="O2754" s="1">
        <v>1.9358108108108107</v>
      </c>
      <c r="P2754" s="2">
        <v>67.473889563422887</v>
      </c>
      <c r="Q2754" s="1">
        <v>1.7415557981910501</v>
      </c>
      <c r="R2754">
        <v>1</v>
      </c>
      <c r="S2754">
        <v>2</v>
      </c>
      <c r="U2754">
        <v>7</v>
      </c>
      <c r="V2754">
        <v>2</v>
      </c>
      <c r="W2754">
        <v>3</v>
      </c>
      <c r="X2754">
        <v>3</v>
      </c>
      <c r="Y2754">
        <v>3</v>
      </c>
      <c r="Z2754">
        <v>3</v>
      </c>
      <c r="AA2754">
        <v>0</v>
      </c>
      <c r="AB2754">
        <v>0</v>
      </c>
      <c r="AC2754">
        <v>0</v>
      </c>
      <c r="AD2754">
        <v>1</v>
      </c>
      <c r="AE2754">
        <v>1</v>
      </c>
      <c r="AF2754">
        <v>2</v>
      </c>
      <c r="AG2754" s="1">
        <f t="shared" si="42"/>
        <v>2.5810810810810825E-2</v>
      </c>
    </row>
    <row r="2755" spans="1:33">
      <c r="A2755">
        <v>77060</v>
      </c>
      <c r="B2755">
        <v>2</v>
      </c>
      <c r="C2755">
        <v>72</v>
      </c>
      <c r="D2755">
        <v>4</v>
      </c>
      <c r="E2755">
        <v>2</v>
      </c>
      <c r="G2755">
        <v>1</v>
      </c>
      <c r="H2755">
        <v>2</v>
      </c>
      <c r="I2755">
        <v>1</v>
      </c>
      <c r="J2755">
        <v>74</v>
      </c>
      <c r="K2755">
        <v>1.91</v>
      </c>
      <c r="L2755">
        <v>146</v>
      </c>
      <c r="M2755">
        <v>3.78</v>
      </c>
      <c r="N2755">
        <v>80</v>
      </c>
      <c r="O2755" s="1">
        <v>2.0648648648648646</v>
      </c>
      <c r="P2755" s="2">
        <v>70.048364857598301</v>
      </c>
      <c r="Q2755" s="1">
        <v>1.8080050929461184</v>
      </c>
      <c r="R2755">
        <v>2</v>
      </c>
      <c r="S2755">
        <v>2</v>
      </c>
      <c r="U2755">
        <v>12</v>
      </c>
      <c r="V2755">
        <v>4</v>
      </c>
      <c r="W2755">
        <v>2</v>
      </c>
      <c r="AA2755">
        <v>0</v>
      </c>
      <c r="AB2755">
        <v>0</v>
      </c>
      <c r="AC2755">
        <v>4</v>
      </c>
      <c r="AD2755">
        <v>1</v>
      </c>
      <c r="AE2755">
        <v>1</v>
      </c>
      <c r="AF2755">
        <v>2</v>
      </c>
      <c r="AG2755" s="1">
        <f t="shared" ref="AG2755:AG2818" si="43">O:O-K:K</f>
        <v>0.15486486486486473</v>
      </c>
    </row>
    <row r="2756" spans="1:33">
      <c r="A2756">
        <v>77063</v>
      </c>
      <c r="B2756">
        <v>2</v>
      </c>
      <c r="C2756">
        <v>69</v>
      </c>
      <c r="D2756">
        <v>3</v>
      </c>
      <c r="E2756">
        <v>2</v>
      </c>
      <c r="G2756">
        <v>1</v>
      </c>
      <c r="H2756">
        <v>3</v>
      </c>
      <c r="I2756">
        <v>1</v>
      </c>
      <c r="J2756">
        <v>84</v>
      </c>
      <c r="K2756">
        <v>2.17</v>
      </c>
      <c r="L2756">
        <v>200</v>
      </c>
      <c r="M2756">
        <v>5.17</v>
      </c>
      <c r="N2756">
        <v>88</v>
      </c>
      <c r="O2756" s="1">
        <v>2.273333333333333</v>
      </c>
      <c r="P2756" s="2">
        <v>92.661281442514806</v>
      </c>
      <c r="Q2756" s="1">
        <v>2.3937497705982991</v>
      </c>
      <c r="R2756">
        <v>2</v>
      </c>
      <c r="S2756">
        <v>2</v>
      </c>
      <c r="U2756">
        <v>7</v>
      </c>
      <c r="V2756">
        <v>3</v>
      </c>
      <c r="W2756">
        <v>3</v>
      </c>
      <c r="X2756">
        <v>3</v>
      </c>
      <c r="Y2756">
        <v>3</v>
      </c>
      <c r="Z2756">
        <v>3</v>
      </c>
      <c r="AA2756">
        <v>2</v>
      </c>
      <c r="AB2756">
        <v>0</v>
      </c>
      <c r="AC2756">
        <v>0</v>
      </c>
      <c r="AD2756">
        <v>1</v>
      </c>
      <c r="AE2756">
        <v>1</v>
      </c>
      <c r="AF2756">
        <v>2</v>
      </c>
      <c r="AG2756" s="1">
        <f t="shared" si="43"/>
        <v>0.10333333333333306</v>
      </c>
    </row>
    <row r="2757" spans="1:33">
      <c r="A2757">
        <v>77066</v>
      </c>
      <c r="B2757">
        <v>2</v>
      </c>
      <c r="C2757">
        <v>62</v>
      </c>
      <c r="D2757">
        <v>2</v>
      </c>
      <c r="E2757">
        <v>2</v>
      </c>
      <c r="G2757">
        <v>2</v>
      </c>
      <c r="H2757">
        <v>1</v>
      </c>
      <c r="I2757">
        <v>4</v>
      </c>
      <c r="J2757">
        <v>30</v>
      </c>
      <c r="K2757">
        <v>0.78</v>
      </c>
      <c r="L2757">
        <v>220</v>
      </c>
      <c r="M2757">
        <v>5.69</v>
      </c>
      <c r="N2757">
        <v>24</v>
      </c>
      <c r="O2757" s="1">
        <v>0.624</v>
      </c>
      <c r="P2757" s="2">
        <v>25.243089804575462</v>
      </c>
      <c r="Q2757" s="1">
        <v>0.65632033491896202</v>
      </c>
      <c r="R2757">
        <v>1</v>
      </c>
      <c r="S2757">
        <v>2</v>
      </c>
      <c r="V2757">
        <v>4</v>
      </c>
      <c r="W2757">
        <v>0</v>
      </c>
      <c r="X2757">
        <v>3</v>
      </c>
      <c r="Y2757">
        <v>3</v>
      </c>
      <c r="Z2757">
        <v>2</v>
      </c>
      <c r="AB2757">
        <v>0</v>
      </c>
      <c r="AC2757">
        <v>0</v>
      </c>
      <c r="AD2757">
        <v>2</v>
      </c>
      <c r="AE2757">
        <v>1</v>
      </c>
      <c r="AF2757">
        <v>2</v>
      </c>
      <c r="AG2757" s="1">
        <f t="shared" si="43"/>
        <v>-0.15600000000000003</v>
      </c>
    </row>
    <row r="2758" spans="1:33">
      <c r="A2758">
        <v>77067</v>
      </c>
      <c r="B2758">
        <v>2</v>
      </c>
      <c r="C2758">
        <v>67</v>
      </c>
      <c r="D2758">
        <v>3</v>
      </c>
      <c r="E2758">
        <v>2</v>
      </c>
      <c r="G2758">
        <v>1</v>
      </c>
      <c r="H2758">
        <v>5</v>
      </c>
      <c r="I2758">
        <v>1</v>
      </c>
      <c r="J2758">
        <v>66</v>
      </c>
      <c r="K2758">
        <v>1.71</v>
      </c>
      <c r="L2758">
        <v>143</v>
      </c>
      <c r="M2758">
        <v>3.7</v>
      </c>
      <c r="N2758">
        <v>72</v>
      </c>
      <c r="O2758" s="1">
        <v>1.8654545454545455</v>
      </c>
      <c r="P2758" s="2">
        <v>63.99627848832143</v>
      </c>
      <c r="Q2758" s="1">
        <v>1.6580853971974188</v>
      </c>
      <c r="R2758">
        <v>1</v>
      </c>
      <c r="S2758">
        <v>1</v>
      </c>
      <c r="T2758">
        <v>1</v>
      </c>
      <c r="U2758">
        <v>8</v>
      </c>
      <c r="V2758">
        <v>2</v>
      </c>
      <c r="W2758">
        <v>1</v>
      </c>
      <c r="AA2758">
        <v>1</v>
      </c>
      <c r="AB2758">
        <v>0</v>
      </c>
      <c r="AC2758">
        <v>0</v>
      </c>
      <c r="AD2758">
        <v>1</v>
      </c>
      <c r="AE2758">
        <v>1</v>
      </c>
      <c r="AF2758">
        <v>2</v>
      </c>
      <c r="AG2758" s="1">
        <f t="shared" si="43"/>
        <v>0.15545454545454551</v>
      </c>
    </row>
    <row r="2759" spans="1:33">
      <c r="A2759">
        <v>77073</v>
      </c>
      <c r="B2759">
        <v>2</v>
      </c>
      <c r="C2759">
        <v>67</v>
      </c>
      <c r="D2759">
        <v>3</v>
      </c>
      <c r="E2759">
        <v>2</v>
      </c>
      <c r="G2759">
        <v>1</v>
      </c>
      <c r="H2759">
        <v>4</v>
      </c>
      <c r="I2759">
        <v>3</v>
      </c>
      <c r="J2759">
        <v>52</v>
      </c>
      <c r="K2759">
        <v>1.34</v>
      </c>
      <c r="L2759">
        <v>157</v>
      </c>
      <c r="M2759">
        <v>4.0599999999999996</v>
      </c>
      <c r="N2759">
        <v>55</v>
      </c>
      <c r="O2759" s="1">
        <v>1.4173076923076924</v>
      </c>
      <c r="P2759" s="2">
        <v>42.366645734823109</v>
      </c>
      <c r="Q2759" s="1">
        <v>1.0917558708589032</v>
      </c>
      <c r="R2759">
        <v>2</v>
      </c>
      <c r="S2759">
        <v>2</v>
      </c>
      <c r="U2759">
        <v>3</v>
      </c>
      <c r="V2759">
        <v>3</v>
      </c>
      <c r="W2759">
        <v>3</v>
      </c>
      <c r="X2759">
        <v>3</v>
      </c>
      <c r="Y2759">
        <v>3</v>
      </c>
      <c r="Z2759">
        <v>3</v>
      </c>
      <c r="AA2759">
        <v>0</v>
      </c>
      <c r="AB2759">
        <v>0</v>
      </c>
      <c r="AC2759">
        <v>0</v>
      </c>
      <c r="AD2759">
        <v>1</v>
      </c>
      <c r="AE2759">
        <v>1</v>
      </c>
      <c r="AF2759">
        <v>2</v>
      </c>
      <c r="AG2759" s="1">
        <f t="shared" si="43"/>
        <v>7.7307692307692299E-2</v>
      </c>
    </row>
    <row r="2760" spans="1:33">
      <c r="A2760">
        <v>77075</v>
      </c>
      <c r="B2760">
        <v>2</v>
      </c>
      <c r="C2760">
        <v>42</v>
      </c>
      <c r="D2760">
        <v>4</v>
      </c>
      <c r="E2760">
        <v>2</v>
      </c>
      <c r="G2760">
        <v>1</v>
      </c>
      <c r="H2760">
        <v>5</v>
      </c>
      <c r="I2760">
        <v>1</v>
      </c>
      <c r="J2760">
        <v>78</v>
      </c>
      <c r="K2760">
        <v>2.02</v>
      </c>
      <c r="L2760">
        <v>213</v>
      </c>
      <c r="M2760">
        <v>5.51</v>
      </c>
      <c r="N2760">
        <v>75</v>
      </c>
      <c r="O2760" s="1">
        <v>1.9423076923076923</v>
      </c>
      <c r="P2760" s="2">
        <v>79.884332989603053</v>
      </c>
      <c r="Q2760" s="1">
        <v>2.0687993928076689</v>
      </c>
      <c r="R2760">
        <v>2</v>
      </c>
      <c r="S2760">
        <v>2</v>
      </c>
      <c r="U2760">
        <v>15</v>
      </c>
      <c r="V2760">
        <v>3</v>
      </c>
      <c r="W2760">
        <v>2</v>
      </c>
      <c r="X2760">
        <v>3</v>
      </c>
      <c r="Y2760">
        <v>3</v>
      </c>
      <c r="Z2760">
        <v>3</v>
      </c>
      <c r="AA2760">
        <v>3</v>
      </c>
      <c r="AB2760">
        <v>5</v>
      </c>
      <c r="AC2760">
        <v>10</v>
      </c>
      <c r="AD2760">
        <v>1</v>
      </c>
      <c r="AE2760">
        <v>1</v>
      </c>
      <c r="AF2760">
        <v>2</v>
      </c>
      <c r="AG2760" s="1">
        <f t="shared" si="43"/>
        <v>-7.7692307692307727E-2</v>
      </c>
    </row>
    <row r="2761" spans="1:33">
      <c r="A2761">
        <v>77080</v>
      </c>
      <c r="B2761">
        <v>2</v>
      </c>
      <c r="C2761">
        <v>26</v>
      </c>
      <c r="D2761">
        <v>3</v>
      </c>
      <c r="E2761">
        <v>2</v>
      </c>
      <c r="G2761">
        <v>1</v>
      </c>
      <c r="H2761">
        <v>3</v>
      </c>
      <c r="I2761">
        <v>1</v>
      </c>
      <c r="J2761">
        <v>70</v>
      </c>
      <c r="K2761">
        <v>1.81</v>
      </c>
      <c r="L2761">
        <v>147</v>
      </c>
      <c r="M2761">
        <v>3.8</v>
      </c>
      <c r="N2761">
        <v>75</v>
      </c>
      <c r="O2761" s="1">
        <v>1.9392857142857143</v>
      </c>
      <c r="P2761" s="2">
        <v>67.444739351141848</v>
      </c>
      <c r="Q2761" s="1">
        <v>1.7439282603652393</v>
      </c>
      <c r="R2761">
        <v>2</v>
      </c>
      <c r="U2761">
        <v>3</v>
      </c>
      <c r="V2761">
        <v>3</v>
      </c>
      <c r="W2761">
        <v>2</v>
      </c>
      <c r="AA2761">
        <v>1</v>
      </c>
      <c r="AB2761">
        <v>0</v>
      </c>
      <c r="AC2761">
        <v>1</v>
      </c>
      <c r="AD2761">
        <v>1</v>
      </c>
      <c r="AE2761">
        <v>1</v>
      </c>
      <c r="AF2761">
        <v>2</v>
      </c>
      <c r="AG2761" s="1">
        <f t="shared" si="43"/>
        <v>0.12928571428571423</v>
      </c>
    </row>
    <row r="2762" spans="1:33">
      <c r="A2762">
        <v>77082</v>
      </c>
      <c r="B2762">
        <v>2</v>
      </c>
      <c r="C2762">
        <v>25</v>
      </c>
      <c r="D2762">
        <v>3</v>
      </c>
      <c r="E2762">
        <v>2</v>
      </c>
      <c r="G2762">
        <v>1</v>
      </c>
      <c r="H2762">
        <v>5</v>
      </c>
      <c r="I2762">
        <v>1</v>
      </c>
      <c r="J2762">
        <v>73</v>
      </c>
      <c r="K2762">
        <v>1.89</v>
      </c>
      <c r="L2762">
        <v>121</v>
      </c>
      <c r="M2762">
        <v>3.13</v>
      </c>
      <c r="N2762">
        <v>78</v>
      </c>
      <c r="O2762" s="1">
        <v>2.0194520547945203</v>
      </c>
      <c r="P2762" s="2">
        <v>75.387588052233639</v>
      </c>
      <c r="Q2762" s="1">
        <v>1.9518156358728984</v>
      </c>
      <c r="R2762">
        <v>1</v>
      </c>
      <c r="U2762">
        <v>14</v>
      </c>
      <c r="V2762">
        <v>2</v>
      </c>
      <c r="W2762">
        <v>0</v>
      </c>
      <c r="X2762">
        <v>4</v>
      </c>
      <c r="Y2762">
        <v>4</v>
      </c>
      <c r="Z2762">
        <v>4</v>
      </c>
      <c r="AA2762">
        <v>0</v>
      </c>
      <c r="AB2762">
        <v>30</v>
      </c>
      <c r="AC2762">
        <v>0</v>
      </c>
      <c r="AD2762">
        <v>1</v>
      </c>
      <c r="AE2762">
        <v>1</v>
      </c>
      <c r="AF2762">
        <v>2</v>
      </c>
      <c r="AG2762" s="1">
        <f t="shared" si="43"/>
        <v>0.12945205479452038</v>
      </c>
    </row>
    <row r="2763" spans="1:33">
      <c r="A2763">
        <v>77083</v>
      </c>
      <c r="B2763">
        <v>2</v>
      </c>
      <c r="C2763">
        <v>77</v>
      </c>
      <c r="D2763">
        <v>3</v>
      </c>
      <c r="E2763">
        <v>2</v>
      </c>
      <c r="G2763">
        <v>1</v>
      </c>
      <c r="H2763">
        <v>5</v>
      </c>
      <c r="I2763">
        <v>5</v>
      </c>
      <c r="J2763">
        <v>65</v>
      </c>
      <c r="K2763">
        <v>1.68</v>
      </c>
      <c r="L2763">
        <v>166</v>
      </c>
      <c r="M2763">
        <v>4.29</v>
      </c>
      <c r="N2763">
        <v>63</v>
      </c>
      <c r="O2763" s="1">
        <v>1.6283076923076922</v>
      </c>
      <c r="P2763" s="2">
        <v>56.357093231594106</v>
      </c>
      <c r="Q2763" s="1">
        <v>1.4566141019858168</v>
      </c>
      <c r="R2763">
        <v>1</v>
      </c>
      <c r="S2763">
        <v>2</v>
      </c>
      <c r="U2763">
        <v>8</v>
      </c>
      <c r="V2763">
        <v>3</v>
      </c>
      <c r="W2763">
        <v>3</v>
      </c>
      <c r="X2763">
        <v>3</v>
      </c>
      <c r="Y2763">
        <v>3</v>
      </c>
      <c r="Z2763">
        <v>3</v>
      </c>
      <c r="AA2763">
        <v>1</v>
      </c>
      <c r="AB2763">
        <v>0</v>
      </c>
      <c r="AC2763">
        <v>0</v>
      </c>
      <c r="AD2763">
        <v>1</v>
      </c>
      <c r="AE2763">
        <v>1</v>
      </c>
      <c r="AF2763">
        <v>2</v>
      </c>
      <c r="AG2763" s="1">
        <f t="shared" si="43"/>
        <v>-5.1692307692307704E-2</v>
      </c>
    </row>
    <row r="2764" spans="1:33">
      <c r="A2764">
        <v>77091</v>
      </c>
      <c r="B2764">
        <v>2</v>
      </c>
      <c r="C2764">
        <v>31</v>
      </c>
      <c r="D2764">
        <v>1</v>
      </c>
      <c r="E2764">
        <v>2</v>
      </c>
      <c r="G2764">
        <v>1</v>
      </c>
      <c r="H2764">
        <v>3</v>
      </c>
      <c r="I2764">
        <v>1</v>
      </c>
      <c r="J2764">
        <v>68</v>
      </c>
      <c r="K2764">
        <v>1.76</v>
      </c>
      <c r="L2764">
        <v>172</v>
      </c>
      <c r="M2764">
        <v>4.45</v>
      </c>
      <c r="N2764">
        <v>74</v>
      </c>
      <c r="O2764" s="1">
        <v>1.915294117647059</v>
      </c>
      <c r="P2764" s="2">
        <v>69.049767318197738</v>
      </c>
      <c r="Q2764" s="1">
        <v>1.7871704482357063</v>
      </c>
      <c r="R2764">
        <v>2</v>
      </c>
      <c r="U2764">
        <v>77</v>
      </c>
      <c r="V2764">
        <v>2</v>
      </c>
      <c r="W2764">
        <v>0</v>
      </c>
      <c r="AA2764">
        <v>1</v>
      </c>
      <c r="AB2764">
        <v>0</v>
      </c>
      <c r="AC2764">
        <v>0</v>
      </c>
      <c r="AD2764">
        <v>1</v>
      </c>
      <c r="AE2764">
        <v>2</v>
      </c>
      <c r="AG2764" s="1">
        <f t="shared" si="43"/>
        <v>0.15529411764705903</v>
      </c>
    </row>
    <row r="2765" spans="1:33">
      <c r="A2765">
        <v>77094</v>
      </c>
      <c r="B2765">
        <v>2</v>
      </c>
      <c r="C2765">
        <v>57</v>
      </c>
      <c r="D2765">
        <v>6</v>
      </c>
      <c r="E2765">
        <v>2</v>
      </c>
      <c r="G2765">
        <v>2</v>
      </c>
      <c r="H2765">
        <v>5</v>
      </c>
      <c r="I2765">
        <v>1</v>
      </c>
      <c r="J2765">
        <v>52</v>
      </c>
      <c r="K2765">
        <v>1.34</v>
      </c>
      <c r="L2765">
        <v>217</v>
      </c>
      <c r="M2765">
        <v>5.61</v>
      </c>
      <c r="N2765">
        <v>50</v>
      </c>
      <c r="O2765" s="1">
        <v>1.2884615384615385</v>
      </c>
      <c r="P2765" s="2">
        <v>49.71623451404561</v>
      </c>
      <c r="Q2765" s="1">
        <v>1.281149120169637</v>
      </c>
      <c r="R2765">
        <v>1</v>
      </c>
      <c r="S2765">
        <v>2</v>
      </c>
      <c r="U2765">
        <v>9</v>
      </c>
      <c r="V2765">
        <v>2</v>
      </c>
      <c r="W2765">
        <v>3</v>
      </c>
      <c r="X2765">
        <v>3</v>
      </c>
      <c r="Y2765">
        <v>3</v>
      </c>
      <c r="Z2765">
        <v>3</v>
      </c>
      <c r="AB2765">
        <v>0</v>
      </c>
      <c r="AC2765">
        <v>0</v>
      </c>
      <c r="AD2765">
        <v>1</v>
      </c>
      <c r="AE2765">
        <v>1</v>
      </c>
      <c r="AF2765">
        <v>2</v>
      </c>
      <c r="AG2765" s="1">
        <f t="shared" si="43"/>
        <v>-5.1538461538461533E-2</v>
      </c>
    </row>
    <row r="2766" spans="1:33">
      <c r="A2766">
        <v>77096</v>
      </c>
      <c r="B2766">
        <v>2</v>
      </c>
      <c r="C2766">
        <v>75</v>
      </c>
      <c r="D2766">
        <v>3</v>
      </c>
      <c r="E2766">
        <v>2</v>
      </c>
      <c r="G2766">
        <v>2</v>
      </c>
      <c r="H2766">
        <v>1</v>
      </c>
      <c r="I2766">
        <v>2</v>
      </c>
      <c r="J2766">
        <v>58</v>
      </c>
      <c r="K2766">
        <v>1.5</v>
      </c>
      <c r="L2766">
        <v>138</v>
      </c>
      <c r="M2766">
        <v>3.57</v>
      </c>
      <c r="N2766">
        <v>64</v>
      </c>
      <c r="O2766" s="1">
        <v>1.6551724137931034</v>
      </c>
      <c r="P2766" s="2">
        <v>63.572429044874426</v>
      </c>
      <c r="Q2766" s="1">
        <v>1.6441145442639939</v>
      </c>
      <c r="R2766">
        <v>1</v>
      </c>
      <c r="S2766">
        <v>2</v>
      </c>
      <c r="U2766">
        <v>3</v>
      </c>
      <c r="V2766">
        <v>3</v>
      </c>
      <c r="W2766">
        <v>2</v>
      </c>
      <c r="X2766">
        <v>3</v>
      </c>
      <c r="Y2766">
        <v>3</v>
      </c>
      <c r="Z2766">
        <v>2</v>
      </c>
      <c r="AB2766">
        <v>0</v>
      </c>
      <c r="AC2766">
        <v>3</v>
      </c>
      <c r="AD2766">
        <v>1</v>
      </c>
      <c r="AE2766">
        <v>1</v>
      </c>
      <c r="AF2766">
        <v>2</v>
      </c>
      <c r="AG2766" s="1">
        <f t="shared" si="43"/>
        <v>0.15517241379310343</v>
      </c>
    </row>
    <row r="2767" spans="1:33">
      <c r="A2767">
        <v>77101</v>
      </c>
      <c r="B2767">
        <v>2</v>
      </c>
      <c r="C2767">
        <v>62</v>
      </c>
      <c r="D2767">
        <v>4</v>
      </c>
      <c r="E2767">
        <v>2</v>
      </c>
      <c r="G2767">
        <v>1</v>
      </c>
      <c r="H2767">
        <v>5</v>
      </c>
      <c r="I2767">
        <v>1</v>
      </c>
      <c r="J2767">
        <v>60</v>
      </c>
      <c r="K2767">
        <v>1.55</v>
      </c>
      <c r="L2767">
        <v>182</v>
      </c>
      <c r="M2767">
        <v>4.71</v>
      </c>
      <c r="N2767">
        <v>55</v>
      </c>
      <c r="O2767" s="1">
        <v>1.4208333333333334</v>
      </c>
      <c r="P2767" s="2">
        <v>62.528531485567107</v>
      </c>
      <c r="Q2767" s="1">
        <v>1.6153203967104837</v>
      </c>
      <c r="R2767">
        <v>2</v>
      </c>
      <c r="S2767">
        <v>2</v>
      </c>
      <c r="U2767">
        <v>14</v>
      </c>
      <c r="V2767">
        <v>4</v>
      </c>
      <c r="W2767">
        <v>0</v>
      </c>
      <c r="AA2767">
        <v>1</v>
      </c>
      <c r="AB2767">
        <v>0</v>
      </c>
      <c r="AC2767">
        <v>0</v>
      </c>
      <c r="AD2767">
        <v>2</v>
      </c>
      <c r="AE2767">
        <v>1</v>
      </c>
      <c r="AF2767">
        <v>2</v>
      </c>
      <c r="AG2767" s="1">
        <f t="shared" si="43"/>
        <v>-0.12916666666666665</v>
      </c>
    </row>
    <row r="2768" spans="1:33">
      <c r="A2768">
        <v>77103</v>
      </c>
      <c r="B2768">
        <v>2</v>
      </c>
      <c r="C2768">
        <v>53</v>
      </c>
      <c r="D2768">
        <v>2</v>
      </c>
      <c r="E2768">
        <v>2</v>
      </c>
      <c r="G2768">
        <v>2</v>
      </c>
      <c r="H2768">
        <v>5</v>
      </c>
      <c r="I2768">
        <v>1</v>
      </c>
      <c r="J2768">
        <v>45</v>
      </c>
      <c r="K2768">
        <v>1.1599999999999999</v>
      </c>
      <c r="L2768">
        <v>194</v>
      </c>
      <c r="M2768">
        <v>5.0199999999999996</v>
      </c>
      <c r="N2768">
        <v>51</v>
      </c>
      <c r="O2768" s="1">
        <v>1.3146666666666667</v>
      </c>
      <c r="P2768" s="2">
        <v>45.622532730180154</v>
      </c>
      <c r="Q2768" s="1">
        <v>1.1760475103779771</v>
      </c>
      <c r="R2768">
        <v>1</v>
      </c>
      <c r="S2768">
        <v>1</v>
      </c>
      <c r="T2768">
        <v>2</v>
      </c>
      <c r="U2768">
        <v>8</v>
      </c>
      <c r="V2768">
        <v>2</v>
      </c>
      <c r="W2768">
        <v>3</v>
      </c>
      <c r="X2768">
        <v>3</v>
      </c>
      <c r="Y2768">
        <v>3</v>
      </c>
      <c r="Z2768">
        <v>2</v>
      </c>
      <c r="AB2768">
        <v>0</v>
      </c>
      <c r="AC2768">
        <v>0</v>
      </c>
      <c r="AD2768">
        <v>1</v>
      </c>
      <c r="AE2768">
        <v>1</v>
      </c>
      <c r="AF2768">
        <v>2</v>
      </c>
      <c r="AG2768" s="1">
        <f t="shared" si="43"/>
        <v>0.15466666666666673</v>
      </c>
    </row>
    <row r="2769" spans="1:33">
      <c r="A2769">
        <v>77112</v>
      </c>
      <c r="B2769">
        <v>2</v>
      </c>
      <c r="C2769">
        <v>27</v>
      </c>
      <c r="D2769">
        <v>1</v>
      </c>
      <c r="E2769">
        <v>2</v>
      </c>
      <c r="G2769">
        <v>2</v>
      </c>
      <c r="H2769">
        <v>2</v>
      </c>
      <c r="I2769">
        <v>1</v>
      </c>
      <c r="J2769">
        <v>62</v>
      </c>
      <c r="K2769">
        <v>1.6</v>
      </c>
      <c r="L2769">
        <v>147</v>
      </c>
      <c r="M2769">
        <v>3.8</v>
      </c>
      <c r="N2769">
        <v>59</v>
      </c>
      <c r="O2769" s="1">
        <v>1.5225806451612904</v>
      </c>
      <c r="P2769" s="2">
        <v>60.180963322530303</v>
      </c>
      <c r="Q2769" s="1">
        <v>1.5530571180007819</v>
      </c>
      <c r="R2769">
        <v>1</v>
      </c>
      <c r="U2769">
        <v>6</v>
      </c>
      <c r="V2769">
        <v>3</v>
      </c>
      <c r="W2769">
        <v>1</v>
      </c>
      <c r="AA2769">
        <v>5</v>
      </c>
      <c r="AB2769">
        <v>0</v>
      </c>
      <c r="AC2769">
        <v>0</v>
      </c>
      <c r="AD2769">
        <v>1</v>
      </c>
      <c r="AE2769">
        <v>1</v>
      </c>
      <c r="AF2769">
        <v>2</v>
      </c>
      <c r="AG2769" s="1">
        <f t="shared" si="43"/>
        <v>-7.7419354838709653E-2</v>
      </c>
    </row>
    <row r="2770" spans="1:33">
      <c r="A2770">
        <v>77113</v>
      </c>
      <c r="B2770">
        <v>2</v>
      </c>
      <c r="C2770">
        <v>58</v>
      </c>
      <c r="D2770">
        <v>6</v>
      </c>
      <c r="E2770">
        <v>2</v>
      </c>
      <c r="G2770">
        <v>2</v>
      </c>
      <c r="H2770">
        <v>4</v>
      </c>
      <c r="I2770">
        <v>1</v>
      </c>
      <c r="J2770">
        <v>70</v>
      </c>
      <c r="K2770">
        <v>1.81</v>
      </c>
      <c r="L2770">
        <v>237</v>
      </c>
      <c r="M2770">
        <v>6.13</v>
      </c>
      <c r="N2770">
        <v>67</v>
      </c>
      <c r="O2770" s="1">
        <v>1.7324285714285717</v>
      </c>
      <c r="P2770" s="2">
        <v>63.171566872543124</v>
      </c>
      <c r="Q2770" s="1">
        <v>1.6334362291329008</v>
      </c>
      <c r="R2770">
        <v>1</v>
      </c>
      <c r="S2770">
        <v>2</v>
      </c>
      <c r="U2770">
        <v>15</v>
      </c>
      <c r="V2770">
        <v>3</v>
      </c>
      <c r="W2770">
        <v>0</v>
      </c>
      <c r="X2770">
        <v>1</v>
      </c>
      <c r="Y2770">
        <v>1</v>
      </c>
      <c r="Z2770">
        <v>1</v>
      </c>
      <c r="AB2770">
        <v>0</v>
      </c>
      <c r="AC2770">
        <v>0</v>
      </c>
      <c r="AD2770">
        <v>2</v>
      </c>
      <c r="AE2770">
        <v>1</v>
      </c>
      <c r="AF2770">
        <v>2</v>
      </c>
      <c r="AG2770" s="1">
        <f t="shared" si="43"/>
        <v>-7.7571428571428402E-2</v>
      </c>
    </row>
    <row r="2771" spans="1:33">
      <c r="A2771">
        <v>77114</v>
      </c>
      <c r="B2771">
        <v>2</v>
      </c>
      <c r="C2771">
        <v>73</v>
      </c>
      <c r="D2771">
        <v>1</v>
      </c>
      <c r="E2771">
        <v>2</v>
      </c>
      <c r="G2771">
        <v>1</v>
      </c>
      <c r="H2771">
        <v>4</v>
      </c>
      <c r="I2771">
        <v>1</v>
      </c>
      <c r="J2771">
        <v>84</v>
      </c>
      <c r="K2771">
        <v>2.17</v>
      </c>
      <c r="L2771">
        <v>225</v>
      </c>
      <c r="M2771">
        <v>5.82</v>
      </c>
      <c r="N2771">
        <v>90</v>
      </c>
      <c r="O2771" s="1">
        <v>2.3249999999999997</v>
      </c>
      <c r="P2771" s="2">
        <v>89.072537882397882</v>
      </c>
      <c r="Q2771" s="1">
        <v>2.3010405619619454</v>
      </c>
      <c r="R2771">
        <v>1</v>
      </c>
      <c r="S2771">
        <v>2</v>
      </c>
      <c r="U2771">
        <v>9</v>
      </c>
      <c r="V2771">
        <v>2</v>
      </c>
      <c r="W2771">
        <v>2</v>
      </c>
      <c r="X2771">
        <v>3</v>
      </c>
      <c r="Y2771">
        <v>3</v>
      </c>
      <c r="Z2771">
        <v>2</v>
      </c>
      <c r="AA2771">
        <v>2</v>
      </c>
      <c r="AB2771">
        <v>0</v>
      </c>
      <c r="AC2771">
        <v>60</v>
      </c>
      <c r="AD2771">
        <v>1</v>
      </c>
      <c r="AE2771">
        <v>1</v>
      </c>
      <c r="AF2771">
        <v>2</v>
      </c>
      <c r="AG2771" s="1">
        <f t="shared" si="43"/>
        <v>0.1549999999999998</v>
      </c>
    </row>
    <row r="2772" spans="1:33">
      <c r="A2772">
        <v>77120</v>
      </c>
      <c r="B2772">
        <v>2</v>
      </c>
      <c r="C2772">
        <v>56</v>
      </c>
      <c r="D2772">
        <v>3</v>
      </c>
      <c r="E2772">
        <v>2</v>
      </c>
      <c r="G2772">
        <v>1</v>
      </c>
      <c r="H2772">
        <v>3</v>
      </c>
      <c r="I2772">
        <v>5</v>
      </c>
      <c r="J2772">
        <v>53</v>
      </c>
      <c r="K2772">
        <v>1.37</v>
      </c>
      <c r="L2772">
        <v>232</v>
      </c>
      <c r="M2772">
        <v>6</v>
      </c>
      <c r="N2772">
        <v>62</v>
      </c>
      <c r="O2772" s="1">
        <v>1.6026415094339626</v>
      </c>
      <c r="P2772" s="2">
        <v>45.87995701319651</v>
      </c>
      <c r="Q2772" s="1">
        <v>1.1859536058128155</v>
      </c>
      <c r="R2772">
        <v>1</v>
      </c>
      <c r="S2772">
        <v>2</v>
      </c>
      <c r="U2772">
        <v>7</v>
      </c>
      <c r="V2772">
        <v>4</v>
      </c>
      <c r="W2772">
        <v>3</v>
      </c>
      <c r="X2772">
        <v>3</v>
      </c>
      <c r="Y2772">
        <v>3</v>
      </c>
      <c r="Z2772">
        <v>3</v>
      </c>
      <c r="AA2772">
        <v>2</v>
      </c>
      <c r="AB2772">
        <v>0</v>
      </c>
      <c r="AC2772">
        <v>4</v>
      </c>
      <c r="AD2772">
        <v>1</v>
      </c>
      <c r="AE2772">
        <v>2</v>
      </c>
      <c r="AG2772" s="1">
        <f t="shared" si="43"/>
        <v>0.23264150943396245</v>
      </c>
    </row>
    <row r="2773" spans="1:33">
      <c r="A2773">
        <v>77121</v>
      </c>
      <c r="B2773">
        <v>2</v>
      </c>
      <c r="C2773">
        <v>42</v>
      </c>
      <c r="D2773">
        <v>3</v>
      </c>
      <c r="E2773">
        <v>1</v>
      </c>
      <c r="F2773">
        <v>2</v>
      </c>
      <c r="G2773">
        <v>1</v>
      </c>
      <c r="H2773">
        <v>5</v>
      </c>
      <c r="I2773">
        <v>3</v>
      </c>
      <c r="J2773">
        <v>71</v>
      </c>
      <c r="K2773">
        <v>1.84</v>
      </c>
      <c r="L2773">
        <v>230</v>
      </c>
      <c r="M2773">
        <v>5.95</v>
      </c>
      <c r="N2773">
        <v>80</v>
      </c>
      <c r="O2773" s="1">
        <v>2.0732394366197187</v>
      </c>
      <c r="P2773" s="2">
        <v>71.627288555913637</v>
      </c>
      <c r="Q2773" s="1">
        <v>1.8562564921532549</v>
      </c>
      <c r="R2773">
        <v>2</v>
      </c>
      <c r="S2773">
        <v>1</v>
      </c>
      <c r="T2773">
        <v>2</v>
      </c>
      <c r="U2773">
        <v>14</v>
      </c>
      <c r="V2773">
        <v>2</v>
      </c>
      <c r="W2773">
        <v>3</v>
      </c>
      <c r="X2773">
        <v>3</v>
      </c>
      <c r="Y2773">
        <v>3</v>
      </c>
      <c r="Z2773">
        <v>3</v>
      </c>
      <c r="AB2773">
        <v>0</v>
      </c>
      <c r="AC2773">
        <v>0</v>
      </c>
      <c r="AD2773">
        <v>1</v>
      </c>
      <c r="AE2773">
        <v>2</v>
      </c>
      <c r="AG2773" s="1">
        <f t="shared" si="43"/>
        <v>0.23323943661971858</v>
      </c>
    </row>
    <row r="2774" spans="1:33">
      <c r="A2774">
        <v>77123</v>
      </c>
      <c r="B2774">
        <v>2</v>
      </c>
      <c r="C2774">
        <v>50</v>
      </c>
      <c r="D2774">
        <v>7</v>
      </c>
      <c r="E2774">
        <v>2</v>
      </c>
      <c r="G2774">
        <v>2</v>
      </c>
      <c r="H2774">
        <v>4</v>
      </c>
      <c r="I2774">
        <v>3</v>
      </c>
      <c r="J2774">
        <v>68</v>
      </c>
      <c r="K2774">
        <v>1.76</v>
      </c>
      <c r="L2774">
        <v>263</v>
      </c>
      <c r="M2774">
        <v>6.8</v>
      </c>
      <c r="N2774">
        <v>78</v>
      </c>
      <c r="O2774" s="1">
        <v>2.0188235294117649</v>
      </c>
      <c r="P2774" s="2">
        <v>68.074497512343029</v>
      </c>
      <c r="Q2774" s="1">
        <v>1.7619281709077019</v>
      </c>
      <c r="R2774">
        <v>2</v>
      </c>
      <c r="S2774">
        <v>1</v>
      </c>
      <c r="T2774">
        <v>2</v>
      </c>
      <c r="U2774">
        <v>8</v>
      </c>
      <c r="V2774">
        <v>4</v>
      </c>
      <c r="W2774">
        <v>2</v>
      </c>
      <c r="X2774">
        <v>3</v>
      </c>
      <c r="Y2774">
        <v>3</v>
      </c>
      <c r="Z2774">
        <v>3</v>
      </c>
      <c r="AA2774">
        <v>0</v>
      </c>
      <c r="AB2774">
        <v>0</v>
      </c>
      <c r="AC2774">
        <v>2</v>
      </c>
      <c r="AD2774">
        <v>1</v>
      </c>
      <c r="AE2774">
        <v>1</v>
      </c>
      <c r="AF2774">
        <v>2</v>
      </c>
      <c r="AG2774" s="1">
        <f t="shared" si="43"/>
        <v>0.2588235294117649</v>
      </c>
    </row>
    <row r="2775" spans="1:33">
      <c r="A2775">
        <v>77126</v>
      </c>
      <c r="B2775">
        <v>2</v>
      </c>
      <c r="C2775">
        <v>70</v>
      </c>
      <c r="D2775">
        <v>3</v>
      </c>
      <c r="E2775">
        <v>2</v>
      </c>
      <c r="G2775">
        <v>1</v>
      </c>
      <c r="H2775">
        <v>4</v>
      </c>
      <c r="I2775">
        <v>1</v>
      </c>
      <c r="J2775">
        <v>54</v>
      </c>
      <c r="K2775">
        <v>1.4</v>
      </c>
      <c r="L2775">
        <v>202</v>
      </c>
      <c r="M2775">
        <v>5.22</v>
      </c>
      <c r="N2775">
        <v>57</v>
      </c>
      <c r="O2775" s="1">
        <v>1.4777777777777776</v>
      </c>
      <c r="P2775" s="2">
        <v>50.568180605077217</v>
      </c>
      <c r="Q2775" s="1">
        <v>1.3110269045760758</v>
      </c>
      <c r="R2775">
        <v>1</v>
      </c>
      <c r="S2775">
        <v>2</v>
      </c>
      <c r="U2775">
        <v>6</v>
      </c>
      <c r="V2775">
        <v>3</v>
      </c>
      <c r="W2775">
        <v>3</v>
      </c>
      <c r="X2775">
        <v>3</v>
      </c>
      <c r="Y2775">
        <v>3</v>
      </c>
      <c r="Z2775">
        <v>3</v>
      </c>
      <c r="AA2775">
        <v>1</v>
      </c>
      <c r="AB2775">
        <v>0</v>
      </c>
      <c r="AC2775">
        <v>4</v>
      </c>
      <c r="AD2775">
        <v>1</v>
      </c>
      <c r="AE2775">
        <v>1</v>
      </c>
      <c r="AF2775">
        <v>2</v>
      </c>
      <c r="AG2775" s="1">
        <f t="shared" si="43"/>
        <v>7.7777777777777724E-2</v>
      </c>
    </row>
    <row r="2776" spans="1:33">
      <c r="A2776">
        <v>77127</v>
      </c>
      <c r="B2776">
        <v>2</v>
      </c>
      <c r="C2776">
        <v>41</v>
      </c>
      <c r="D2776">
        <v>4</v>
      </c>
      <c r="E2776">
        <v>2</v>
      </c>
      <c r="G2776">
        <v>1</v>
      </c>
      <c r="H2776">
        <v>2</v>
      </c>
      <c r="I2776">
        <v>1</v>
      </c>
      <c r="J2776">
        <v>98</v>
      </c>
      <c r="K2776">
        <v>2.5299999999999998</v>
      </c>
      <c r="L2776">
        <v>212</v>
      </c>
      <c r="M2776">
        <v>5.48</v>
      </c>
      <c r="N2776">
        <v>98</v>
      </c>
      <c r="O2776" s="1">
        <v>2.5299999999999998</v>
      </c>
      <c r="P2776" s="2">
        <v>106.28042541516876</v>
      </c>
      <c r="Q2776" s="1">
        <v>2.7437701663303771</v>
      </c>
      <c r="R2776">
        <v>2</v>
      </c>
      <c r="S2776">
        <v>2</v>
      </c>
      <c r="U2776">
        <v>1</v>
      </c>
      <c r="V2776">
        <v>3</v>
      </c>
      <c r="W2776">
        <v>0</v>
      </c>
      <c r="X2776">
        <v>2</v>
      </c>
      <c r="Y2776">
        <v>2</v>
      </c>
      <c r="Z2776">
        <v>1</v>
      </c>
      <c r="AA2776">
        <v>2</v>
      </c>
      <c r="AB2776">
        <v>4</v>
      </c>
      <c r="AC2776">
        <v>3</v>
      </c>
      <c r="AD2776">
        <v>1</v>
      </c>
      <c r="AE2776">
        <v>2</v>
      </c>
      <c r="AG2776" s="1">
        <f t="shared" si="43"/>
        <v>0</v>
      </c>
    </row>
    <row r="2777" spans="1:33">
      <c r="A2777">
        <v>77136</v>
      </c>
      <c r="B2777">
        <v>2</v>
      </c>
      <c r="C2777">
        <v>22</v>
      </c>
      <c r="D2777">
        <v>3</v>
      </c>
      <c r="E2777">
        <v>2</v>
      </c>
      <c r="G2777">
        <v>1</v>
      </c>
      <c r="H2777">
        <v>4</v>
      </c>
      <c r="I2777">
        <v>6</v>
      </c>
      <c r="J2777">
        <v>59</v>
      </c>
      <c r="K2777">
        <v>1.53</v>
      </c>
      <c r="L2777">
        <v>129</v>
      </c>
      <c r="M2777">
        <v>3.34</v>
      </c>
      <c r="N2777">
        <v>56</v>
      </c>
      <c r="O2777" s="1">
        <v>1.4522033898305087</v>
      </c>
      <c r="P2777" s="2">
        <v>64.276205588536499</v>
      </c>
      <c r="Q2777" s="1">
        <v>1.666823636448489</v>
      </c>
      <c r="R2777">
        <v>1</v>
      </c>
      <c r="U2777">
        <v>6</v>
      </c>
      <c r="V2777">
        <v>3</v>
      </c>
      <c r="W2777">
        <v>3</v>
      </c>
      <c r="X2777">
        <v>3</v>
      </c>
      <c r="Y2777">
        <v>3</v>
      </c>
      <c r="Z2777">
        <v>3</v>
      </c>
      <c r="AA2777">
        <v>2</v>
      </c>
      <c r="AB2777">
        <v>5</v>
      </c>
      <c r="AC2777">
        <v>3</v>
      </c>
      <c r="AD2777">
        <v>1</v>
      </c>
      <c r="AE2777">
        <v>1</v>
      </c>
      <c r="AF2777">
        <v>2</v>
      </c>
      <c r="AG2777" s="1">
        <f t="shared" si="43"/>
        <v>-7.7796610169491354E-2</v>
      </c>
    </row>
    <row r="2778" spans="1:33">
      <c r="A2778">
        <v>77139</v>
      </c>
      <c r="B2778">
        <v>2</v>
      </c>
      <c r="C2778">
        <v>71</v>
      </c>
      <c r="D2778">
        <v>2</v>
      </c>
      <c r="E2778">
        <v>2</v>
      </c>
      <c r="G2778">
        <v>2</v>
      </c>
      <c r="H2778">
        <v>2</v>
      </c>
      <c r="I2778">
        <v>2</v>
      </c>
      <c r="J2778">
        <v>38</v>
      </c>
      <c r="K2778">
        <v>0.98</v>
      </c>
      <c r="L2778">
        <v>196</v>
      </c>
      <c r="M2778">
        <v>5.07</v>
      </c>
      <c r="N2778">
        <v>32</v>
      </c>
      <c r="O2778" s="1">
        <v>0.82526315789473681</v>
      </c>
      <c r="P2778" s="2">
        <v>42.982261990070008</v>
      </c>
      <c r="Q2778" s="1">
        <v>1.1084899144807527</v>
      </c>
      <c r="R2778">
        <v>1</v>
      </c>
      <c r="S2778">
        <v>1</v>
      </c>
      <c r="T2778">
        <v>1</v>
      </c>
      <c r="U2778">
        <v>3</v>
      </c>
      <c r="V2778">
        <v>3</v>
      </c>
      <c r="W2778">
        <v>1</v>
      </c>
      <c r="AB2778">
        <v>0</v>
      </c>
      <c r="AC2778">
        <v>0</v>
      </c>
      <c r="AD2778">
        <v>1</v>
      </c>
      <c r="AE2778">
        <v>1</v>
      </c>
      <c r="AF2778">
        <v>2</v>
      </c>
      <c r="AG2778" s="1">
        <f t="shared" si="43"/>
        <v>-0.15473684210526317</v>
      </c>
    </row>
    <row r="2779" spans="1:33">
      <c r="A2779">
        <v>77141</v>
      </c>
      <c r="B2779">
        <v>2</v>
      </c>
      <c r="C2779">
        <v>42</v>
      </c>
      <c r="D2779">
        <v>1</v>
      </c>
      <c r="E2779">
        <v>2</v>
      </c>
      <c r="G2779">
        <v>2</v>
      </c>
      <c r="H2779">
        <v>1</v>
      </c>
      <c r="I2779">
        <v>4</v>
      </c>
      <c r="J2779">
        <v>53</v>
      </c>
      <c r="K2779">
        <v>1.37</v>
      </c>
      <c r="L2779">
        <v>219</v>
      </c>
      <c r="M2779">
        <v>5.66</v>
      </c>
      <c r="N2779">
        <v>56</v>
      </c>
      <c r="O2779" s="1">
        <v>1.4475471698113207</v>
      </c>
      <c r="P2779" s="2">
        <v>56.707009407583428</v>
      </c>
      <c r="Q2779" s="1">
        <v>1.4658226960073453</v>
      </c>
      <c r="R2779">
        <v>1</v>
      </c>
      <c r="S2779">
        <v>2</v>
      </c>
      <c r="U2779">
        <v>6</v>
      </c>
      <c r="V2779">
        <v>4</v>
      </c>
      <c r="W2779">
        <v>3</v>
      </c>
      <c r="X2779">
        <v>0</v>
      </c>
      <c r="Y2779">
        <v>0</v>
      </c>
      <c r="Z2779">
        <v>2</v>
      </c>
      <c r="AA2779">
        <v>1</v>
      </c>
      <c r="AB2779">
        <v>0</v>
      </c>
      <c r="AC2779">
        <v>0</v>
      </c>
      <c r="AD2779">
        <v>1</v>
      </c>
      <c r="AE2779">
        <v>1</v>
      </c>
      <c r="AF2779">
        <v>1</v>
      </c>
      <c r="AG2779" s="1">
        <f t="shared" si="43"/>
        <v>7.7547169811320593E-2</v>
      </c>
    </row>
    <row r="2780" spans="1:33">
      <c r="A2780">
        <v>77144</v>
      </c>
      <c r="B2780">
        <v>2</v>
      </c>
      <c r="C2780">
        <v>27</v>
      </c>
      <c r="D2780">
        <v>3</v>
      </c>
      <c r="E2780">
        <v>2</v>
      </c>
      <c r="G2780">
        <v>1</v>
      </c>
      <c r="H2780">
        <v>4</v>
      </c>
      <c r="I2780">
        <v>5</v>
      </c>
      <c r="J2780">
        <v>59</v>
      </c>
      <c r="K2780">
        <v>1.53</v>
      </c>
      <c r="L2780">
        <v>184</v>
      </c>
      <c r="M2780">
        <v>4.76</v>
      </c>
      <c r="N2780">
        <v>53</v>
      </c>
      <c r="O2780" s="1">
        <v>1.3744067796610171</v>
      </c>
      <c r="P2780" s="2">
        <v>69.176544020661055</v>
      </c>
      <c r="Q2780" s="1">
        <v>1.7939002093493459</v>
      </c>
      <c r="R2780">
        <v>2</v>
      </c>
      <c r="U2780">
        <v>3</v>
      </c>
      <c r="V2780">
        <v>3</v>
      </c>
      <c r="W2780">
        <v>3</v>
      </c>
      <c r="X2780">
        <v>3</v>
      </c>
      <c r="Y2780">
        <v>3</v>
      </c>
      <c r="Z2780">
        <v>2</v>
      </c>
      <c r="AA2780">
        <v>2</v>
      </c>
      <c r="AB2780">
        <v>0</v>
      </c>
      <c r="AC2780">
        <v>0</v>
      </c>
      <c r="AD2780">
        <v>1</v>
      </c>
      <c r="AE2780">
        <v>2</v>
      </c>
      <c r="AG2780" s="1">
        <f t="shared" si="43"/>
        <v>-0.15559322033898293</v>
      </c>
    </row>
    <row r="2781" spans="1:33">
      <c r="A2781">
        <v>77153</v>
      </c>
      <c r="B2781">
        <v>2</v>
      </c>
      <c r="C2781">
        <v>29</v>
      </c>
      <c r="D2781">
        <v>3</v>
      </c>
      <c r="E2781">
        <v>2</v>
      </c>
      <c r="G2781">
        <v>1</v>
      </c>
      <c r="H2781">
        <v>4</v>
      </c>
      <c r="I2781">
        <v>1</v>
      </c>
      <c r="J2781">
        <v>37</v>
      </c>
      <c r="K2781">
        <v>0.96</v>
      </c>
      <c r="L2781">
        <v>162</v>
      </c>
      <c r="M2781">
        <v>4.1900000000000004</v>
      </c>
      <c r="N2781">
        <v>43</v>
      </c>
      <c r="O2781" s="1">
        <v>1.1156756756756756</v>
      </c>
      <c r="P2781" s="2">
        <v>30.546019520581211</v>
      </c>
      <c r="Q2781" s="1">
        <v>0.79254537134480973</v>
      </c>
      <c r="R2781">
        <v>2</v>
      </c>
      <c r="U2781">
        <v>7</v>
      </c>
      <c r="V2781">
        <v>2</v>
      </c>
      <c r="W2781">
        <v>0</v>
      </c>
      <c r="AA2781">
        <v>3</v>
      </c>
      <c r="AB2781">
        <v>10</v>
      </c>
      <c r="AC2781">
        <v>0</v>
      </c>
      <c r="AD2781">
        <v>1</v>
      </c>
      <c r="AE2781">
        <v>1</v>
      </c>
      <c r="AF2781">
        <v>2</v>
      </c>
      <c r="AG2781" s="1">
        <f t="shared" si="43"/>
        <v>0.15567567567567564</v>
      </c>
    </row>
    <row r="2782" spans="1:33">
      <c r="A2782">
        <v>77154</v>
      </c>
      <c r="B2782">
        <v>2</v>
      </c>
      <c r="C2782">
        <v>58</v>
      </c>
      <c r="D2782">
        <v>4</v>
      </c>
      <c r="E2782">
        <v>2</v>
      </c>
      <c r="G2782">
        <v>1</v>
      </c>
      <c r="H2782">
        <v>3</v>
      </c>
      <c r="I2782">
        <v>2</v>
      </c>
      <c r="J2782">
        <v>51</v>
      </c>
      <c r="K2782">
        <v>1.32</v>
      </c>
      <c r="L2782">
        <v>247</v>
      </c>
      <c r="M2782">
        <v>6.39</v>
      </c>
      <c r="N2782">
        <v>61</v>
      </c>
      <c r="O2782" s="1">
        <v>1.578823529411765</v>
      </c>
      <c r="P2782" s="2">
        <v>53.498382642926778</v>
      </c>
      <c r="Q2782" s="1">
        <v>1.3846640213463401</v>
      </c>
      <c r="R2782">
        <v>1</v>
      </c>
      <c r="S2782">
        <v>2</v>
      </c>
      <c r="U2782">
        <v>7</v>
      </c>
      <c r="V2782">
        <v>3</v>
      </c>
      <c r="W2782">
        <v>1</v>
      </c>
      <c r="X2782">
        <v>3</v>
      </c>
      <c r="Y2782">
        <v>2</v>
      </c>
      <c r="Z2782">
        <v>2</v>
      </c>
      <c r="AA2782">
        <v>7</v>
      </c>
      <c r="AB2782">
        <v>4</v>
      </c>
      <c r="AC2782">
        <v>0</v>
      </c>
      <c r="AD2782">
        <v>1</v>
      </c>
      <c r="AE2782">
        <v>1</v>
      </c>
      <c r="AF2782">
        <v>2</v>
      </c>
      <c r="AG2782" s="1">
        <f t="shared" si="43"/>
        <v>0.2588235294117649</v>
      </c>
    </row>
    <row r="2783" spans="1:33">
      <c r="A2783">
        <v>77157</v>
      </c>
      <c r="B2783">
        <v>2</v>
      </c>
      <c r="C2783">
        <v>47</v>
      </c>
      <c r="D2783">
        <v>3</v>
      </c>
      <c r="E2783">
        <v>2</v>
      </c>
      <c r="G2783">
        <v>1</v>
      </c>
      <c r="H2783">
        <v>5</v>
      </c>
      <c r="I2783">
        <v>1</v>
      </c>
      <c r="J2783">
        <v>78</v>
      </c>
      <c r="K2783">
        <v>2.02</v>
      </c>
      <c r="L2783">
        <v>208</v>
      </c>
      <c r="M2783">
        <v>5.38</v>
      </c>
      <c r="N2783">
        <v>85</v>
      </c>
      <c r="O2783" s="1">
        <v>2.201282051282051</v>
      </c>
      <c r="P2783" s="2">
        <v>77.683192363858538</v>
      </c>
      <c r="Q2783" s="1">
        <v>2.0117954945512082</v>
      </c>
      <c r="R2783">
        <v>1</v>
      </c>
      <c r="S2783">
        <v>2</v>
      </c>
      <c r="U2783">
        <v>15</v>
      </c>
      <c r="V2783">
        <v>3</v>
      </c>
      <c r="W2783">
        <v>2</v>
      </c>
      <c r="X2783">
        <v>3</v>
      </c>
      <c r="Y2783">
        <v>2</v>
      </c>
      <c r="Z2783">
        <v>1</v>
      </c>
      <c r="AA2783">
        <v>1</v>
      </c>
      <c r="AB2783">
        <v>0</v>
      </c>
      <c r="AC2783">
        <v>0</v>
      </c>
      <c r="AD2783">
        <v>1</v>
      </c>
      <c r="AE2783">
        <v>1</v>
      </c>
      <c r="AF2783">
        <v>2</v>
      </c>
      <c r="AG2783" s="1">
        <f t="shared" si="43"/>
        <v>0.18128205128205099</v>
      </c>
    </row>
    <row r="2784" spans="1:33">
      <c r="A2784">
        <v>77159</v>
      </c>
      <c r="B2784">
        <v>2</v>
      </c>
      <c r="C2784">
        <v>38</v>
      </c>
      <c r="D2784">
        <v>7</v>
      </c>
      <c r="E2784">
        <v>2</v>
      </c>
      <c r="G2784">
        <v>2</v>
      </c>
      <c r="H2784">
        <v>4</v>
      </c>
      <c r="I2784">
        <v>1</v>
      </c>
      <c r="J2784">
        <v>39</v>
      </c>
      <c r="K2784">
        <v>1.01</v>
      </c>
      <c r="L2784">
        <v>166</v>
      </c>
      <c r="M2784">
        <v>4.29</v>
      </c>
      <c r="N2784">
        <v>48</v>
      </c>
      <c r="O2784" s="1">
        <v>1.2430769230769232</v>
      </c>
      <c r="P2784" s="2">
        <v>51.596697354610633</v>
      </c>
      <c r="Q2784" s="1">
        <v>1.3362221622604291</v>
      </c>
      <c r="R2784">
        <v>2</v>
      </c>
      <c r="U2784">
        <v>8</v>
      </c>
      <c r="V2784">
        <v>3</v>
      </c>
      <c r="W2784">
        <v>3</v>
      </c>
      <c r="X2784">
        <v>3</v>
      </c>
      <c r="Y2784">
        <v>3</v>
      </c>
      <c r="Z2784">
        <v>3</v>
      </c>
      <c r="AB2784">
        <v>30</v>
      </c>
      <c r="AC2784">
        <v>0</v>
      </c>
      <c r="AD2784">
        <v>1</v>
      </c>
      <c r="AE2784">
        <v>1</v>
      </c>
      <c r="AF2784">
        <v>2</v>
      </c>
      <c r="AG2784" s="1">
        <f t="shared" si="43"/>
        <v>0.23307692307692318</v>
      </c>
    </row>
    <row r="2785" spans="1:33">
      <c r="A2785">
        <v>77162</v>
      </c>
      <c r="B2785">
        <v>2</v>
      </c>
      <c r="C2785">
        <v>72</v>
      </c>
      <c r="D2785">
        <v>3</v>
      </c>
      <c r="E2785">
        <v>2</v>
      </c>
      <c r="G2785">
        <v>1</v>
      </c>
      <c r="H2785">
        <v>2</v>
      </c>
      <c r="I2785">
        <v>4</v>
      </c>
      <c r="J2785">
        <v>38</v>
      </c>
      <c r="K2785">
        <v>0.98</v>
      </c>
      <c r="L2785">
        <v>145</v>
      </c>
      <c r="M2785">
        <v>3.75</v>
      </c>
      <c r="N2785">
        <v>48</v>
      </c>
      <c r="O2785" s="1">
        <v>1.2378947368421052</v>
      </c>
      <c r="P2785" s="2">
        <v>34.416435708191997</v>
      </c>
      <c r="Q2785" s="1">
        <v>0.8875817630007411</v>
      </c>
      <c r="R2785">
        <v>1</v>
      </c>
      <c r="S2785">
        <v>2</v>
      </c>
      <c r="U2785">
        <v>3</v>
      </c>
      <c r="V2785">
        <v>3</v>
      </c>
      <c r="W2785">
        <v>4</v>
      </c>
      <c r="X2785">
        <v>1</v>
      </c>
      <c r="Y2785">
        <v>1</v>
      </c>
      <c r="Z2785">
        <v>1</v>
      </c>
      <c r="AB2785">
        <v>3</v>
      </c>
      <c r="AC2785">
        <v>3</v>
      </c>
      <c r="AD2785">
        <v>2</v>
      </c>
      <c r="AE2785">
        <v>1</v>
      </c>
      <c r="AF2785">
        <v>2</v>
      </c>
      <c r="AG2785" s="1">
        <f t="shared" si="43"/>
        <v>0.25789473684210518</v>
      </c>
    </row>
    <row r="2786" spans="1:33">
      <c r="A2786">
        <v>77163</v>
      </c>
      <c r="B2786">
        <v>2</v>
      </c>
      <c r="C2786">
        <v>66</v>
      </c>
      <c r="D2786">
        <v>1</v>
      </c>
      <c r="E2786">
        <v>2</v>
      </c>
      <c r="G2786">
        <v>2</v>
      </c>
      <c r="H2786">
        <v>1</v>
      </c>
      <c r="I2786">
        <v>2</v>
      </c>
      <c r="J2786">
        <v>44</v>
      </c>
      <c r="K2786">
        <v>1.1399999999999999</v>
      </c>
      <c r="L2786">
        <v>187</v>
      </c>
      <c r="M2786">
        <v>4.84</v>
      </c>
      <c r="N2786">
        <v>49</v>
      </c>
      <c r="O2786" s="1">
        <v>1.2695454545454543</v>
      </c>
      <c r="P2786" s="2">
        <v>40.114656887049662</v>
      </c>
      <c r="Q2786" s="1">
        <v>1.0393342920735593</v>
      </c>
      <c r="R2786">
        <v>1</v>
      </c>
      <c r="S2786">
        <v>2</v>
      </c>
      <c r="U2786">
        <v>7</v>
      </c>
      <c r="V2786">
        <v>4</v>
      </c>
      <c r="W2786">
        <v>1</v>
      </c>
      <c r="AA2786">
        <v>0</v>
      </c>
      <c r="AB2786">
        <v>0</v>
      </c>
      <c r="AC2786">
        <v>0</v>
      </c>
      <c r="AD2786">
        <v>2</v>
      </c>
      <c r="AE2786">
        <v>1</v>
      </c>
      <c r="AF2786">
        <v>2</v>
      </c>
      <c r="AG2786" s="1">
        <f t="shared" si="43"/>
        <v>0.12954545454545441</v>
      </c>
    </row>
    <row r="2787" spans="1:33">
      <c r="A2787">
        <v>77164</v>
      </c>
      <c r="B2787">
        <v>2</v>
      </c>
      <c r="C2787">
        <v>56</v>
      </c>
      <c r="D2787">
        <v>6</v>
      </c>
      <c r="E2787">
        <v>2</v>
      </c>
      <c r="G2787">
        <v>2</v>
      </c>
      <c r="H2787">
        <v>1</v>
      </c>
      <c r="I2787">
        <v>1</v>
      </c>
      <c r="J2787">
        <v>67</v>
      </c>
      <c r="K2787">
        <v>1.73</v>
      </c>
      <c r="L2787">
        <v>170</v>
      </c>
      <c r="M2787">
        <v>4.4000000000000004</v>
      </c>
      <c r="N2787">
        <v>73</v>
      </c>
      <c r="O2787" s="1">
        <v>1.8849253731343283</v>
      </c>
      <c r="P2787" s="2">
        <v>52.383102672190304</v>
      </c>
      <c r="Q2787" s="1">
        <v>1.3525786212371527</v>
      </c>
      <c r="R2787">
        <v>1</v>
      </c>
      <c r="S2787">
        <v>2</v>
      </c>
      <c r="U2787">
        <v>5</v>
      </c>
      <c r="V2787">
        <v>3</v>
      </c>
      <c r="W2787">
        <v>1</v>
      </c>
      <c r="AB2787">
        <v>0</v>
      </c>
      <c r="AC2787">
        <v>0</v>
      </c>
      <c r="AD2787">
        <v>1</v>
      </c>
      <c r="AE2787">
        <v>1</v>
      </c>
      <c r="AF2787">
        <v>2</v>
      </c>
      <c r="AG2787" s="1">
        <f t="shared" si="43"/>
        <v>0.1549253731343283</v>
      </c>
    </row>
    <row r="2788" spans="1:33">
      <c r="A2788">
        <v>77167</v>
      </c>
      <c r="B2788">
        <v>2</v>
      </c>
      <c r="C2788">
        <v>40</v>
      </c>
      <c r="D2788">
        <v>4</v>
      </c>
      <c r="E2788">
        <v>2</v>
      </c>
      <c r="G2788">
        <v>2</v>
      </c>
      <c r="H2788">
        <v>3</v>
      </c>
      <c r="I2788">
        <v>1</v>
      </c>
      <c r="J2788">
        <v>26</v>
      </c>
      <c r="K2788">
        <v>0.67</v>
      </c>
      <c r="L2788">
        <v>146</v>
      </c>
      <c r="M2788">
        <v>3.78</v>
      </c>
      <c r="N2788">
        <v>31</v>
      </c>
      <c r="O2788" s="1">
        <v>0.79884615384615387</v>
      </c>
      <c r="P2788" s="2">
        <v>22.721598656277589</v>
      </c>
      <c r="Q2788" s="1">
        <v>0.58551811921946095</v>
      </c>
      <c r="R2788">
        <v>1</v>
      </c>
      <c r="S2788">
        <v>2</v>
      </c>
      <c r="U2788">
        <v>2</v>
      </c>
      <c r="V2788">
        <v>2</v>
      </c>
      <c r="W2788">
        <v>2</v>
      </c>
      <c r="X2788">
        <v>3</v>
      </c>
      <c r="Y2788">
        <v>3</v>
      </c>
      <c r="Z2788">
        <v>2</v>
      </c>
      <c r="AB2788">
        <v>0</v>
      </c>
      <c r="AC2788">
        <v>0</v>
      </c>
      <c r="AD2788">
        <v>1</v>
      </c>
      <c r="AE2788">
        <v>2</v>
      </c>
      <c r="AG2788" s="1">
        <f t="shared" si="43"/>
        <v>0.12884615384615383</v>
      </c>
    </row>
    <row r="2789" spans="1:33">
      <c r="A2789">
        <v>77168</v>
      </c>
      <c r="B2789">
        <v>2</v>
      </c>
      <c r="C2789">
        <v>80</v>
      </c>
      <c r="D2789">
        <v>3</v>
      </c>
      <c r="E2789">
        <v>2</v>
      </c>
      <c r="G2789">
        <v>1</v>
      </c>
      <c r="H2789">
        <v>4</v>
      </c>
      <c r="I2789">
        <v>2</v>
      </c>
      <c r="J2789">
        <v>87</v>
      </c>
      <c r="K2789">
        <v>2.25</v>
      </c>
      <c r="L2789">
        <v>211</v>
      </c>
      <c r="M2789">
        <v>5.46</v>
      </c>
      <c r="N2789">
        <v>93</v>
      </c>
      <c r="O2789" s="1">
        <v>2.4051724137931036</v>
      </c>
      <c r="P2789" s="2">
        <v>86.476421772289868</v>
      </c>
      <c r="Q2789" s="1">
        <v>2.2364591837661174</v>
      </c>
      <c r="R2789">
        <v>1</v>
      </c>
      <c r="S2789">
        <v>2</v>
      </c>
      <c r="U2789">
        <v>8</v>
      </c>
      <c r="V2789">
        <v>1</v>
      </c>
      <c r="W2789">
        <v>0</v>
      </c>
      <c r="X2789">
        <v>3</v>
      </c>
      <c r="Y2789">
        <v>3</v>
      </c>
      <c r="Z2789">
        <v>2</v>
      </c>
      <c r="AA2789">
        <v>0</v>
      </c>
      <c r="AB2789">
        <v>0</v>
      </c>
      <c r="AC2789">
        <v>0</v>
      </c>
      <c r="AD2789">
        <v>1</v>
      </c>
      <c r="AE2789">
        <v>1</v>
      </c>
      <c r="AF2789">
        <v>2</v>
      </c>
      <c r="AG2789" s="1">
        <f t="shared" si="43"/>
        <v>0.15517241379310365</v>
      </c>
    </row>
    <row r="2790" spans="1:33">
      <c r="A2790">
        <v>77170</v>
      </c>
      <c r="B2790">
        <v>2</v>
      </c>
      <c r="C2790">
        <v>58</v>
      </c>
      <c r="D2790">
        <v>2</v>
      </c>
      <c r="E2790">
        <v>2</v>
      </c>
      <c r="G2790">
        <v>2</v>
      </c>
      <c r="H2790">
        <v>4</v>
      </c>
      <c r="I2790">
        <v>1</v>
      </c>
      <c r="J2790">
        <v>87</v>
      </c>
      <c r="K2790">
        <v>2.25</v>
      </c>
      <c r="L2790">
        <v>180</v>
      </c>
      <c r="M2790">
        <v>4.6500000000000004</v>
      </c>
      <c r="N2790">
        <v>97</v>
      </c>
      <c r="O2790" s="1">
        <v>2.5086206896551726</v>
      </c>
      <c r="P2790" s="2">
        <v>68.014321629636811</v>
      </c>
      <c r="Q2790" s="1">
        <v>1.7589910766285382</v>
      </c>
      <c r="R2790">
        <v>1</v>
      </c>
      <c r="S2790">
        <v>2</v>
      </c>
      <c r="U2790">
        <v>14</v>
      </c>
      <c r="V2790">
        <v>2</v>
      </c>
      <c r="W2790">
        <v>3</v>
      </c>
      <c r="AB2790">
        <v>0</v>
      </c>
      <c r="AC2790">
        <v>0</v>
      </c>
      <c r="AD2790">
        <v>1</v>
      </c>
      <c r="AE2790">
        <v>1</v>
      </c>
      <c r="AF2790">
        <v>2</v>
      </c>
      <c r="AG2790" s="1">
        <f t="shared" si="43"/>
        <v>0.2586206896551726</v>
      </c>
    </row>
    <row r="2791" spans="1:33">
      <c r="A2791">
        <v>77171</v>
      </c>
      <c r="B2791">
        <v>2</v>
      </c>
      <c r="C2791">
        <v>69</v>
      </c>
      <c r="D2791">
        <v>2</v>
      </c>
      <c r="E2791">
        <v>2</v>
      </c>
      <c r="G2791">
        <v>2</v>
      </c>
      <c r="H2791">
        <v>2</v>
      </c>
      <c r="I2791">
        <v>2</v>
      </c>
      <c r="J2791">
        <v>36</v>
      </c>
      <c r="K2791">
        <v>0.93</v>
      </c>
      <c r="L2791">
        <v>222</v>
      </c>
      <c r="M2791">
        <v>5.74</v>
      </c>
      <c r="N2791">
        <v>35</v>
      </c>
      <c r="O2791" s="1">
        <v>0.90416666666666679</v>
      </c>
      <c r="P2791" s="2">
        <v>33.275718525317927</v>
      </c>
      <c r="Q2791" s="1">
        <v>0.8596227285707132</v>
      </c>
      <c r="R2791">
        <v>1</v>
      </c>
      <c r="S2791">
        <v>2</v>
      </c>
      <c r="U2791">
        <v>6</v>
      </c>
      <c r="V2791">
        <v>3</v>
      </c>
      <c r="W2791">
        <v>2</v>
      </c>
      <c r="X2791">
        <v>3</v>
      </c>
      <c r="Y2791">
        <v>3</v>
      </c>
      <c r="Z2791">
        <v>2</v>
      </c>
      <c r="AB2791">
        <v>0</v>
      </c>
      <c r="AC2791">
        <v>0</v>
      </c>
      <c r="AD2791">
        <v>2</v>
      </c>
      <c r="AE2791">
        <v>1</v>
      </c>
      <c r="AF2791">
        <v>2</v>
      </c>
      <c r="AG2791" s="1">
        <f t="shared" si="43"/>
        <v>-2.5833333333333264E-2</v>
      </c>
    </row>
    <row r="2792" spans="1:33">
      <c r="A2792">
        <v>77176</v>
      </c>
      <c r="B2792">
        <v>2</v>
      </c>
      <c r="C2792">
        <v>41</v>
      </c>
      <c r="D2792">
        <v>1</v>
      </c>
      <c r="E2792">
        <v>2</v>
      </c>
      <c r="G2792">
        <v>2</v>
      </c>
      <c r="H2792">
        <v>2</v>
      </c>
      <c r="I2792">
        <v>1</v>
      </c>
      <c r="J2792">
        <v>40</v>
      </c>
      <c r="K2792">
        <v>1.03</v>
      </c>
      <c r="L2792">
        <v>203</v>
      </c>
      <c r="M2792">
        <v>5.25</v>
      </c>
      <c r="N2792">
        <v>41</v>
      </c>
      <c r="O2792" s="1">
        <v>1.0557500000000002</v>
      </c>
      <c r="P2792" s="2">
        <v>35.378207929035185</v>
      </c>
      <c r="Q2792" s="1">
        <v>0.91098885417265607</v>
      </c>
      <c r="R2792">
        <v>1</v>
      </c>
      <c r="S2792">
        <v>2</v>
      </c>
      <c r="U2792">
        <v>14</v>
      </c>
      <c r="V2792">
        <v>3</v>
      </c>
      <c r="W2792">
        <v>1</v>
      </c>
      <c r="X2792">
        <v>3</v>
      </c>
      <c r="Y2792">
        <v>3</v>
      </c>
      <c r="Z2792">
        <v>1</v>
      </c>
      <c r="AA2792">
        <v>0</v>
      </c>
      <c r="AB2792">
        <v>0</v>
      </c>
      <c r="AC2792">
        <v>0</v>
      </c>
      <c r="AD2792">
        <v>2</v>
      </c>
      <c r="AE2792">
        <v>1</v>
      </c>
      <c r="AF2792">
        <v>2</v>
      </c>
      <c r="AG2792" s="1">
        <f t="shared" si="43"/>
        <v>2.5750000000000162E-2</v>
      </c>
    </row>
    <row r="2793" spans="1:33">
      <c r="A2793">
        <v>77178</v>
      </c>
      <c r="B2793">
        <v>2</v>
      </c>
      <c r="C2793">
        <v>80</v>
      </c>
      <c r="D2793">
        <v>3</v>
      </c>
      <c r="E2793">
        <v>2</v>
      </c>
      <c r="G2793">
        <v>1</v>
      </c>
      <c r="H2793">
        <v>2</v>
      </c>
      <c r="I2793">
        <v>1</v>
      </c>
      <c r="J2793">
        <v>58</v>
      </c>
      <c r="K2793">
        <v>1.5</v>
      </c>
      <c r="L2793">
        <v>151</v>
      </c>
      <c r="M2793">
        <v>3.9</v>
      </c>
      <c r="N2793">
        <v>57</v>
      </c>
      <c r="O2793" s="1">
        <v>1.4741379310344827</v>
      </c>
      <c r="P2793" s="2">
        <v>60.327791387147094</v>
      </c>
      <c r="Q2793" s="1">
        <v>1.5602015013917352</v>
      </c>
      <c r="R2793">
        <v>1</v>
      </c>
      <c r="S2793">
        <v>2</v>
      </c>
      <c r="U2793">
        <v>5</v>
      </c>
      <c r="V2793">
        <v>2</v>
      </c>
      <c r="W2793">
        <v>2</v>
      </c>
      <c r="X2793">
        <v>3</v>
      </c>
      <c r="Y2793">
        <v>3</v>
      </c>
      <c r="Z2793">
        <v>3</v>
      </c>
      <c r="AB2793">
        <v>8</v>
      </c>
      <c r="AC2793">
        <v>1</v>
      </c>
      <c r="AD2793">
        <v>1</v>
      </c>
      <c r="AE2793">
        <v>1</v>
      </c>
      <c r="AF2793">
        <v>2</v>
      </c>
      <c r="AG2793" s="1">
        <f t="shared" si="43"/>
        <v>-2.5862068965517349E-2</v>
      </c>
    </row>
    <row r="2794" spans="1:33">
      <c r="A2794">
        <v>77185</v>
      </c>
      <c r="B2794">
        <v>2</v>
      </c>
      <c r="C2794">
        <v>51</v>
      </c>
      <c r="D2794">
        <v>3</v>
      </c>
      <c r="E2794">
        <v>2</v>
      </c>
      <c r="G2794">
        <v>1</v>
      </c>
      <c r="H2794">
        <v>5</v>
      </c>
      <c r="I2794">
        <v>5</v>
      </c>
      <c r="J2794">
        <v>111</v>
      </c>
      <c r="K2794">
        <v>2.87</v>
      </c>
      <c r="L2794">
        <v>267</v>
      </c>
      <c r="M2794">
        <v>6.9</v>
      </c>
      <c r="N2794">
        <v>114</v>
      </c>
      <c r="O2794" s="1">
        <v>2.9475675675675674</v>
      </c>
      <c r="P2794" s="2">
        <v>99.919135113540136</v>
      </c>
      <c r="Q2794" s="1">
        <v>2.5834947547374796</v>
      </c>
      <c r="R2794">
        <v>2</v>
      </c>
      <c r="S2794">
        <v>1</v>
      </c>
      <c r="T2794">
        <v>2</v>
      </c>
      <c r="U2794">
        <v>15</v>
      </c>
      <c r="V2794">
        <v>3</v>
      </c>
      <c r="W2794">
        <v>1</v>
      </c>
      <c r="X2794">
        <v>3</v>
      </c>
      <c r="Y2794">
        <v>2</v>
      </c>
      <c r="Z2794">
        <v>1</v>
      </c>
      <c r="AA2794">
        <v>4</v>
      </c>
      <c r="AB2794">
        <v>5</v>
      </c>
      <c r="AC2794">
        <v>2</v>
      </c>
      <c r="AD2794">
        <v>1</v>
      </c>
      <c r="AE2794">
        <v>1</v>
      </c>
      <c r="AF2794">
        <v>2</v>
      </c>
      <c r="AG2794" s="1">
        <f t="shared" si="43"/>
        <v>7.756756756756733E-2</v>
      </c>
    </row>
    <row r="2795" spans="1:33">
      <c r="A2795">
        <v>77187</v>
      </c>
      <c r="B2795">
        <v>2</v>
      </c>
      <c r="C2795">
        <v>80</v>
      </c>
      <c r="D2795">
        <v>3</v>
      </c>
      <c r="E2795">
        <v>2</v>
      </c>
      <c r="G2795">
        <v>1</v>
      </c>
      <c r="H2795">
        <v>2</v>
      </c>
      <c r="I2795">
        <v>5</v>
      </c>
      <c r="J2795">
        <v>42</v>
      </c>
      <c r="K2795">
        <v>1.0900000000000001</v>
      </c>
      <c r="L2795">
        <v>256</v>
      </c>
      <c r="M2795">
        <v>6.62</v>
      </c>
      <c r="N2795">
        <v>49</v>
      </c>
      <c r="O2795" s="1">
        <v>1.2716666666666667</v>
      </c>
      <c r="P2795" s="2">
        <v>39.472618085432025</v>
      </c>
      <c r="Q2795" s="1">
        <v>1.0244084217409739</v>
      </c>
      <c r="R2795">
        <v>1</v>
      </c>
      <c r="S2795">
        <v>2</v>
      </c>
      <c r="U2795">
        <v>7</v>
      </c>
      <c r="V2795">
        <v>4</v>
      </c>
      <c r="W2795">
        <v>3</v>
      </c>
      <c r="X2795">
        <v>3</v>
      </c>
      <c r="Y2795">
        <v>3</v>
      </c>
      <c r="Z2795">
        <v>3</v>
      </c>
      <c r="AB2795">
        <v>0</v>
      </c>
      <c r="AC2795">
        <v>1</v>
      </c>
      <c r="AD2795">
        <v>2</v>
      </c>
      <c r="AE2795">
        <v>1</v>
      </c>
      <c r="AF2795">
        <v>2</v>
      </c>
      <c r="AG2795" s="1">
        <f t="shared" si="43"/>
        <v>0.18166666666666664</v>
      </c>
    </row>
    <row r="2796" spans="1:33">
      <c r="A2796">
        <v>77189</v>
      </c>
      <c r="B2796">
        <v>2</v>
      </c>
      <c r="C2796">
        <v>56</v>
      </c>
      <c r="D2796">
        <v>3</v>
      </c>
      <c r="E2796">
        <v>2</v>
      </c>
      <c r="G2796">
        <v>1</v>
      </c>
      <c r="H2796">
        <v>3</v>
      </c>
      <c r="I2796">
        <v>3</v>
      </c>
      <c r="J2796">
        <v>47</v>
      </c>
      <c r="K2796">
        <v>1.22</v>
      </c>
      <c r="L2796">
        <v>224</v>
      </c>
      <c r="M2796">
        <v>5.79</v>
      </c>
      <c r="N2796">
        <v>43</v>
      </c>
      <c r="O2796" s="1">
        <v>1.1161702127659574</v>
      </c>
      <c r="P2796" s="2">
        <v>44.956672255860134</v>
      </c>
      <c r="Q2796" s="1">
        <v>1.1669604287691355</v>
      </c>
      <c r="R2796">
        <v>2</v>
      </c>
      <c r="S2796">
        <v>1</v>
      </c>
      <c r="T2796">
        <v>1</v>
      </c>
      <c r="U2796">
        <v>2</v>
      </c>
      <c r="V2796">
        <v>5</v>
      </c>
      <c r="W2796">
        <v>2</v>
      </c>
      <c r="AA2796">
        <v>0</v>
      </c>
      <c r="AB2796">
        <v>0</v>
      </c>
      <c r="AC2796">
        <v>0</v>
      </c>
      <c r="AD2796">
        <v>1</v>
      </c>
      <c r="AE2796">
        <v>1</v>
      </c>
      <c r="AF2796">
        <v>2</v>
      </c>
      <c r="AG2796" s="1">
        <f t="shared" si="43"/>
        <v>-0.10382978723404257</v>
      </c>
    </row>
    <row r="2797" spans="1:33">
      <c r="A2797">
        <v>77191</v>
      </c>
      <c r="B2797">
        <v>2</v>
      </c>
      <c r="C2797">
        <v>80</v>
      </c>
      <c r="D2797">
        <v>3</v>
      </c>
      <c r="E2797">
        <v>2</v>
      </c>
      <c r="G2797">
        <v>2</v>
      </c>
      <c r="H2797">
        <v>9</v>
      </c>
      <c r="I2797">
        <v>2</v>
      </c>
      <c r="J2797">
        <v>66</v>
      </c>
      <c r="K2797">
        <v>1.71</v>
      </c>
      <c r="L2797">
        <v>147</v>
      </c>
      <c r="M2797">
        <v>3.8</v>
      </c>
      <c r="N2797">
        <v>71</v>
      </c>
      <c r="O2797" s="1">
        <v>1.8395454545454546</v>
      </c>
      <c r="P2797" s="2">
        <v>63.749520559815636</v>
      </c>
      <c r="Q2797" s="1">
        <v>1.6516921235952231</v>
      </c>
      <c r="R2797">
        <v>1</v>
      </c>
      <c r="S2797">
        <v>2</v>
      </c>
      <c r="U2797">
        <v>2</v>
      </c>
      <c r="V2797">
        <v>3</v>
      </c>
      <c r="W2797">
        <v>2</v>
      </c>
      <c r="X2797">
        <v>2</v>
      </c>
      <c r="Y2797">
        <v>2</v>
      </c>
      <c r="Z2797">
        <v>2</v>
      </c>
      <c r="AB2797">
        <v>0</v>
      </c>
      <c r="AC2797">
        <v>0</v>
      </c>
      <c r="AD2797">
        <v>2</v>
      </c>
      <c r="AE2797">
        <v>1</v>
      </c>
      <c r="AF2797">
        <v>2</v>
      </c>
      <c r="AG2797" s="1">
        <f t="shared" si="43"/>
        <v>0.12954545454545463</v>
      </c>
    </row>
    <row r="2798" spans="1:33">
      <c r="A2798">
        <v>77197</v>
      </c>
      <c r="B2798">
        <v>2</v>
      </c>
      <c r="C2798">
        <v>47</v>
      </c>
      <c r="D2798">
        <v>4</v>
      </c>
      <c r="E2798">
        <v>2</v>
      </c>
      <c r="G2798">
        <v>1</v>
      </c>
      <c r="H2798">
        <v>4</v>
      </c>
      <c r="I2798">
        <v>5</v>
      </c>
      <c r="J2798">
        <v>66</v>
      </c>
      <c r="K2798">
        <v>1.71</v>
      </c>
      <c r="L2798">
        <v>187</v>
      </c>
      <c r="M2798">
        <v>4.84</v>
      </c>
      <c r="N2798">
        <v>61</v>
      </c>
      <c r="O2798" s="1">
        <v>1.5804545454545456</v>
      </c>
      <c r="P2798" s="2">
        <v>61.543322655263516</v>
      </c>
      <c r="Q2798" s="1">
        <v>1.5945315415227366</v>
      </c>
      <c r="R2798">
        <v>2</v>
      </c>
      <c r="S2798">
        <v>1</v>
      </c>
      <c r="T2798">
        <v>1</v>
      </c>
      <c r="U2798">
        <v>12</v>
      </c>
      <c r="V2798">
        <v>4</v>
      </c>
      <c r="W2798">
        <v>0</v>
      </c>
      <c r="AA2798">
        <v>5</v>
      </c>
      <c r="AB2798">
        <v>0</v>
      </c>
      <c r="AC2798">
        <v>0</v>
      </c>
      <c r="AD2798">
        <v>1</v>
      </c>
      <c r="AE2798">
        <v>1</v>
      </c>
      <c r="AF2798">
        <v>2</v>
      </c>
      <c r="AG2798" s="1">
        <f t="shared" si="43"/>
        <v>-0.12954545454545441</v>
      </c>
    </row>
    <row r="2799" spans="1:33">
      <c r="A2799">
        <v>77198</v>
      </c>
      <c r="B2799">
        <v>2</v>
      </c>
      <c r="C2799">
        <v>70</v>
      </c>
      <c r="D2799">
        <v>6</v>
      </c>
      <c r="E2799">
        <v>2</v>
      </c>
      <c r="G2799">
        <v>2</v>
      </c>
      <c r="H2799">
        <v>3</v>
      </c>
      <c r="I2799">
        <v>1</v>
      </c>
      <c r="J2799">
        <v>51</v>
      </c>
      <c r="K2799">
        <v>1.32</v>
      </c>
      <c r="L2799">
        <v>187</v>
      </c>
      <c r="M2799">
        <v>4.84</v>
      </c>
      <c r="N2799">
        <v>59</v>
      </c>
      <c r="O2799" s="1">
        <v>1.527058823529412</v>
      </c>
      <c r="P2799" s="2">
        <v>42.793022088795567</v>
      </c>
      <c r="Q2799" s="1">
        <v>1.1075841011217678</v>
      </c>
      <c r="R2799">
        <v>1</v>
      </c>
      <c r="S2799">
        <v>2</v>
      </c>
      <c r="U2799">
        <v>3</v>
      </c>
      <c r="V2799">
        <v>3</v>
      </c>
      <c r="W2799">
        <v>3</v>
      </c>
      <c r="X2799">
        <v>3</v>
      </c>
      <c r="Y2799">
        <v>3</v>
      </c>
      <c r="Z2799">
        <v>3</v>
      </c>
      <c r="AB2799">
        <v>0</v>
      </c>
      <c r="AC2799">
        <v>0</v>
      </c>
      <c r="AD2799">
        <v>2</v>
      </c>
      <c r="AE2799">
        <v>1</v>
      </c>
      <c r="AF2799">
        <v>2</v>
      </c>
      <c r="AG2799" s="1">
        <f t="shared" si="43"/>
        <v>0.20705882352941196</v>
      </c>
    </row>
    <row r="2800" spans="1:33">
      <c r="A2800">
        <v>77199</v>
      </c>
      <c r="B2800">
        <v>2</v>
      </c>
      <c r="C2800">
        <v>54</v>
      </c>
      <c r="D2800">
        <v>3</v>
      </c>
      <c r="E2800">
        <v>2</v>
      </c>
      <c r="G2800">
        <v>1</v>
      </c>
      <c r="H2800">
        <v>1</v>
      </c>
      <c r="I2800">
        <v>3</v>
      </c>
      <c r="J2800">
        <v>41</v>
      </c>
      <c r="K2800">
        <v>1.06</v>
      </c>
      <c r="L2800">
        <v>160</v>
      </c>
      <c r="M2800">
        <v>4.1399999999999997</v>
      </c>
      <c r="N2800">
        <v>50</v>
      </c>
      <c r="O2800" s="1">
        <v>1.2926829268292683</v>
      </c>
      <c r="P2800" s="2">
        <v>42.978728451499926</v>
      </c>
      <c r="Q2800" s="1">
        <v>1.1111573697217054</v>
      </c>
      <c r="R2800">
        <v>1</v>
      </c>
      <c r="S2800">
        <v>1</v>
      </c>
      <c r="T2800">
        <v>1</v>
      </c>
      <c r="U2800">
        <v>2</v>
      </c>
      <c r="V2800">
        <v>5</v>
      </c>
      <c r="W2800">
        <v>0</v>
      </c>
      <c r="AB2800">
        <v>0</v>
      </c>
      <c r="AC2800">
        <v>0</v>
      </c>
      <c r="AD2800">
        <v>1</v>
      </c>
      <c r="AE2800">
        <v>1</v>
      </c>
      <c r="AF2800">
        <v>2</v>
      </c>
      <c r="AG2800" s="1">
        <f t="shared" si="43"/>
        <v>0.23268292682926828</v>
      </c>
    </row>
    <row r="2801" spans="1:33">
      <c r="A2801">
        <v>77200</v>
      </c>
      <c r="B2801">
        <v>2</v>
      </c>
      <c r="C2801">
        <v>68</v>
      </c>
      <c r="D2801">
        <v>4</v>
      </c>
      <c r="E2801">
        <v>2</v>
      </c>
      <c r="G2801">
        <v>1</v>
      </c>
      <c r="H2801">
        <v>3</v>
      </c>
      <c r="I2801">
        <v>5</v>
      </c>
      <c r="J2801">
        <v>50</v>
      </c>
      <c r="K2801">
        <v>1.29</v>
      </c>
      <c r="L2801">
        <v>233</v>
      </c>
      <c r="M2801">
        <v>6.03</v>
      </c>
      <c r="N2801">
        <v>60</v>
      </c>
      <c r="O2801" s="1">
        <v>1.548</v>
      </c>
      <c r="P2801" s="2">
        <v>47.85537576191259</v>
      </c>
      <c r="Q2801" s="1">
        <v>1.2346686946573449</v>
      </c>
      <c r="R2801">
        <v>2</v>
      </c>
      <c r="S2801">
        <v>2</v>
      </c>
      <c r="U2801">
        <v>5</v>
      </c>
      <c r="V2801">
        <v>4</v>
      </c>
      <c r="W2801">
        <v>2</v>
      </c>
      <c r="X2801">
        <v>3</v>
      </c>
      <c r="Y2801">
        <v>2</v>
      </c>
      <c r="Z2801">
        <v>2</v>
      </c>
      <c r="AB2801">
        <v>0</v>
      </c>
      <c r="AC2801">
        <v>0</v>
      </c>
      <c r="AD2801">
        <v>1</v>
      </c>
      <c r="AE2801">
        <v>1</v>
      </c>
      <c r="AF2801">
        <v>2</v>
      </c>
      <c r="AG2801" s="1">
        <f t="shared" si="43"/>
        <v>0.25800000000000001</v>
      </c>
    </row>
    <row r="2802" spans="1:33">
      <c r="A2802">
        <v>77205</v>
      </c>
      <c r="B2802">
        <v>2</v>
      </c>
      <c r="C2802">
        <v>57</v>
      </c>
      <c r="D2802">
        <v>6</v>
      </c>
      <c r="E2802">
        <v>2</v>
      </c>
      <c r="G2802">
        <v>2</v>
      </c>
      <c r="H2802">
        <v>4</v>
      </c>
      <c r="I2802">
        <v>1</v>
      </c>
      <c r="J2802">
        <v>54</v>
      </c>
      <c r="K2802">
        <v>1.4</v>
      </c>
      <c r="L2802">
        <v>209</v>
      </c>
      <c r="M2802">
        <v>5.4</v>
      </c>
      <c r="N2802">
        <v>52</v>
      </c>
      <c r="O2802" s="1">
        <v>1.3481481481481481</v>
      </c>
      <c r="P2802" s="2">
        <v>57.475927132336274</v>
      </c>
      <c r="Q2802" s="1">
        <v>1.4901166293568664</v>
      </c>
      <c r="R2802">
        <v>2</v>
      </c>
      <c r="S2802">
        <v>2</v>
      </c>
      <c r="U2802">
        <v>14</v>
      </c>
      <c r="V2802">
        <v>3</v>
      </c>
      <c r="W2802">
        <v>1</v>
      </c>
      <c r="X2802">
        <v>3</v>
      </c>
      <c r="Y2802">
        <v>3</v>
      </c>
      <c r="Z2802">
        <v>3</v>
      </c>
      <c r="AA2802">
        <v>1</v>
      </c>
      <c r="AB2802">
        <v>0</v>
      </c>
      <c r="AC2802">
        <v>0</v>
      </c>
      <c r="AD2802">
        <v>1</v>
      </c>
      <c r="AE2802">
        <v>1</v>
      </c>
      <c r="AF2802">
        <v>2</v>
      </c>
      <c r="AG2802" s="1">
        <f t="shared" si="43"/>
        <v>-5.1851851851851816E-2</v>
      </c>
    </row>
    <row r="2803" spans="1:33">
      <c r="A2803">
        <v>77220</v>
      </c>
      <c r="B2803">
        <v>2</v>
      </c>
      <c r="C2803">
        <v>25</v>
      </c>
      <c r="D2803">
        <v>4</v>
      </c>
      <c r="E2803">
        <v>2</v>
      </c>
      <c r="G2803">
        <v>1</v>
      </c>
      <c r="H2803">
        <v>4</v>
      </c>
      <c r="I2803">
        <v>5</v>
      </c>
      <c r="J2803">
        <v>82</v>
      </c>
      <c r="K2803">
        <v>2.12</v>
      </c>
      <c r="L2803">
        <v>141</v>
      </c>
      <c r="M2803">
        <v>3.65</v>
      </c>
      <c r="N2803">
        <v>82</v>
      </c>
      <c r="O2803" s="1">
        <v>2.12</v>
      </c>
      <c r="P2803" s="2">
        <v>84.692195712636149</v>
      </c>
      <c r="Q2803" s="1">
        <v>2.189603108668154</v>
      </c>
      <c r="R2803">
        <v>1</v>
      </c>
      <c r="U2803">
        <v>2</v>
      </c>
      <c r="V2803">
        <v>4</v>
      </c>
      <c r="W2803">
        <v>1</v>
      </c>
      <c r="AA2803">
        <v>5</v>
      </c>
      <c r="AB2803">
        <v>2</v>
      </c>
      <c r="AC2803">
        <v>21</v>
      </c>
      <c r="AD2803">
        <v>1</v>
      </c>
      <c r="AE2803">
        <v>1</v>
      </c>
      <c r="AF2803">
        <v>2</v>
      </c>
      <c r="AG2803" s="1">
        <f t="shared" si="43"/>
        <v>0</v>
      </c>
    </row>
    <row r="2804" spans="1:33">
      <c r="A2804">
        <v>77221</v>
      </c>
      <c r="B2804">
        <v>2</v>
      </c>
      <c r="C2804">
        <v>39</v>
      </c>
      <c r="D2804">
        <v>3</v>
      </c>
      <c r="E2804">
        <v>2</v>
      </c>
      <c r="G2804">
        <v>1</v>
      </c>
      <c r="H2804">
        <v>4</v>
      </c>
      <c r="I2804">
        <v>1</v>
      </c>
      <c r="J2804">
        <v>28</v>
      </c>
      <c r="K2804">
        <v>0.72</v>
      </c>
      <c r="L2804">
        <v>145</v>
      </c>
      <c r="M2804">
        <v>3.75</v>
      </c>
      <c r="N2804">
        <v>28</v>
      </c>
      <c r="O2804" s="1">
        <v>0.72</v>
      </c>
      <c r="P2804" s="2">
        <v>23.996046186691427</v>
      </c>
      <c r="Q2804" s="1">
        <v>0.61704118765777949</v>
      </c>
      <c r="R2804">
        <v>2</v>
      </c>
      <c r="U2804">
        <v>4</v>
      </c>
      <c r="V2804">
        <v>4</v>
      </c>
      <c r="W2804">
        <v>3</v>
      </c>
      <c r="X2804">
        <v>3</v>
      </c>
      <c r="Y2804">
        <v>3</v>
      </c>
      <c r="Z2804">
        <v>3</v>
      </c>
      <c r="AB2804">
        <v>0</v>
      </c>
      <c r="AC2804">
        <v>0</v>
      </c>
      <c r="AD2804">
        <v>2</v>
      </c>
      <c r="AE2804">
        <v>1</v>
      </c>
      <c r="AF2804">
        <v>2</v>
      </c>
      <c r="AG2804" s="1">
        <f t="shared" si="43"/>
        <v>0</v>
      </c>
    </row>
    <row r="2805" spans="1:33">
      <c r="A2805">
        <v>77223</v>
      </c>
      <c r="B2805">
        <v>2</v>
      </c>
      <c r="C2805">
        <v>65</v>
      </c>
      <c r="D2805">
        <v>2</v>
      </c>
      <c r="E2805">
        <v>2</v>
      </c>
      <c r="G2805">
        <v>2</v>
      </c>
      <c r="H2805">
        <v>4</v>
      </c>
      <c r="I2805">
        <v>1</v>
      </c>
      <c r="J2805">
        <v>78</v>
      </c>
      <c r="K2805">
        <v>2.02</v>
      </c>
      <c r="L2805">
        <v>223</v>
      </c>
      <c r="M2805">
        <v>5.77</v>
      </c>
      <c r="N2805">
        <v>83</v>
      </c>
      <c r="O2805" s="1">
        <v>2.1494871794871795</v>
      </c>
      <c r="P2805" s="2">
        <v>79.694515347023071</v>
      </c>
      <c r="Q2805" s="1">
        <v>2.0638836025767513</v>
      </c>
      <c r="R2805">
        <v>2</v>
      </c>
      <c r="S2805">
        <v>2</v>
      </c>
      <c r="U2805">
        <v>6</v>
      </c>
      <c r="V2805">
        <v>3</v>
      </c>
      <c r="W2805">
        <v>3</v>
      </c>
      <c r="X2805">
        <v>3</v>
      </c>
      <c r="Y2805">
        <v>3</v>
      </c>
      <c r="Z2805">
        <v>3</v>
      </c>
      <c r="AA2805">
        <v>0</v>
      </c>
      <c r="AB2805">
        <v>0</v>
      </c>
      <c r="AC2805">
        <v>0</v>
      </c>
      <c r="AD2805">
        <v>1</v>
      </c>
      <c r="AE2805">
        <v>1</v>
      </c>
      <c r="AF2805">
        <v>2</v>
      </c>
      <c r="AG2805" s="1">
        <f t="shared" si="43"/>
        <v>0.12948717948717947</v>
      </c>
    </row>
    <row r="2806" spans="1:33">
      <c r="A2806">
        <v>77224</v>
      </c>
      <c r="B2806">
        <v>2</v>
      </c>
      <c r="C2806">
        <v>22</v>
      </c>
      <c r="D2806">
        <v>3</v>
      </c>
      <c r="E2806">
        <v>2</v>
      </c>
      <c r="G2806">
        <v>1</v>
      </c>
      <c r="H2806">
        <v>4</v>
      </c>
      <c r="I2806">
        <v>5</v>
      </c>
      <c r="J2806">
        <v>51</v>
      </c>
      <c r="K2806">
        <v>1.32</v>
      </c>
      <c r="L2806">
        <v>160</v>
      </c>
      <c r="M2806">
        <v>4.1399999999999997</v>
      </c>
      <c r="N2806">
        <v>61</v>
      </c>
      <c r="O2806" s="1">
        <v>1.578823529411765</v>
      </c>
      <c r="P2806" s="2">
        <v>50.243029899289041</v>
      </c>
      <c r="Q2806" s="1">
        <v>1.3004078326874811</v>
      </c>
      <c r="R2806">
        <v>1</v>
      </c>
      <c r="U2806">
        <v>15</v>
      </c>
      <c r="V2806">
        <v>1</v>
      </c>
      <c r="W2806">
        <v>0</v>
      </c>
      <c r="AA2806">
        <v>0</v>
      </c>
      <c r="AB2806">
        <v>2</v>
      </c>
      <c r="AC2806">
        <v>0</v>
      </c>
      <c r="AD2806">
        <v>2</v>
      </c>
      <c r="AE2806">
        <v>1</v>
      </c>
      <c r="AF2806">
        <v>2</v>
      </c>
      <c r="AG2806" s="1">
        <f t="shared" si="43"/>
        <v>0.2588235294117649</v>
      </c>
    </row>
    <row r="2807" spans="1:33">
      <c r="A2807">
        <v>77234</v>
      </c>
      <c r="B2807">
        <v>2</v>
      </c>
      <c r="C2807">
        <v>24</v>
      </c>
      <c r="D2807">
        <v>4</v>
      </c>
      <c r="E2807">
        <v>2</v>
      </c>
      <c r="G2807">
        <v>1</v>
      </c>
      <c r="H2807">
        <v>5</v>
      </c>
      <c r="I2807">
        <v>5</v>
      </c>
      <c r="J2807">
        <v>55</v>
      </c>
      <c r="K2807">
        <v>1.42</v>
      </c>
      <c r="L2807">
        <v>198</v>
      </c>
      <c r="M2807">
        <v>5.12</v>
      </c>
      <c r="N2807">
        <v>51</v>
      </c>
      <c r="O2807" s="1">
        <v>1.3167272727272727</v>
      </c>
      <c r="P2807" s="2">
        <v>63.045002426099124</v>
      </c>
      <c r="Q2807" s="1">
        <v>1.6277073353647409</v>
      </c>
      <c r="R2807">
        <v>2</v>
      </c>
      <c r="U2807">
        <v>6</v>
      </c>
      <c r="V2807">
        <v>3</v>
      </c>
      <c r="W2807">
        <v>0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2</v>
      </c>
      <c r="AG2807" s="1">
        <f t="shared" si="43"/>
        <v>-0.10327272727272718</v>
      </c>
    </row>
    <row r="2808" spans="1:33">
      <c r="A2808">
        <v>77235</v>
      </c>
      <c r="B2808">
        <v>2</v>
      </c>
      <c r="C2808">
        <v>32</v>
      </c>
      <c r="D2808">
        <v>6</v>
      </c>
      <c r="E2808">
        <v>2</v>
      </c>
      <c r="G2808">
        <v>2</v>
      </c>
      <c r="H2808">
        <v>5</v>
      </c>
      <c r="I2808">
        <v>1</v>
      </c>
      <c r="J2808">
        <v>41</v>
      </c>
      <c r="K2808">
        <v>1.06</v>
      </c>
      <c r="L2808">
        <v>203</v>
      </c>
      <c r="M2808">
        <v>5.25</v>
      </c>
      <c r="N2808">
        <v>36</v>
      </c>
      <c r="O2808" s="1">
        <v>0.93073170731707322</v>
      </c>
      <c r="P2808" s="2">
        <v>35.215084748207467</v>
      </c>
      <c r="Q2808" s="1">
        <v>0.91043877641707105</v>
      </c>
      <c r="R2808">
        <v>1</v>
      </c>
      <c r="U2808">
        <v>7</v>
      </c>
      <c r="V2808">
        <v>2</v>
      </c>
      <c r="W2808">
        <v>3</v>
      </c>
      <c r="AA2808">
        <v>0</v>
      </c>
      <c r="AB2808">
        <v>2</v>
      </c>
      <c r="AC2808">
        <v>0</v>
      </c>
      <c r="AD2808">
        <v>1</v>
      </c>
      <c r="AE2808">
        <v>1</v>
      </c>
      <c r="AF2808">
        <v>2</v>
      </c>
      <c r="AG2808" s="1">
        <f t="shared" si="43"/>
        <v>-0.12926829268292683</v>
      </c>
    </row>
    <row r="2809" spans="1:33">
      <c r="A2809">
        <v>77236</v>
      </c>
      <c r="B2809">
        <v>2</v>
      </c>
      <c r="C2809">
        <v>44</v>
      </c>
      <c r="D2809">
        <v>3</v>
      </c>
      <c r="E2809">
        <v>2</v>
      </c>
      <c r="G2809">
        <v>1</v>
      </c>
      <c r="H2809">
        <v>4</v>
      </c>
      <c r="I2809">
        <v>1</v>
      </c>
      <c r="J2809">
        <v>53</v>
      </c>
      <c r="K2809">
        <v>1.37</v>
      </c>
      <c r="L2809">
        <v>165</v>
      </c>
      <c r="M2809">
        <v>4.2699999999999996</v>
      </c>
      <c r="N2809">
        <v>47</v>
      </c>
      <c r="O2809" s="1">
        <v>1.2149056603773585</v>
      </c>
      <c r="P2809" s="2">
        <v>56.227552924560243</v>
      </c>
      <c r="Q2809" s="1">
        <v>1.4534291982386327</v>
      </c>
      <c r="R2809">
        <v>2</v>
      </c>
      <c r="S2809">
        <v>2</v>
      </c>
      <c r="U2809">
        <v>9</v>
      </c>
      <c r="V2809">
        <v>3</v>
      </c>
      <c r="W2809">
        <v>2</v>
      </c>
      <c r="X2809">
        <v>3</v>
      </c>
      <c r="Y2809">
        <v>2</v>
      </c>
      <c r="Z2809">
        <v>2</v>
      </c>
      <c r="AA2809">
        <v>1</v>
      </c>
      <c r="AB2809">
        <v>1</v>
      </c>
      <c r="AC2809">
        <v>2</v>
      </c>
      <c r="AD2809">
        <v>1</v>
      </c>
      <c r="AE2809">
        <v>1</v>
      </c>
      <c r="AF2809">
        <v>2</v>
      </c>
      <c r="AG2809" s="1">
        <f t="shared" si="43"/>
        <v>-0.15509433962264163</v>
      </c>
    </row>
    <row r="2810" spans="1:33">
      <c r="A2810">
        <v>77237</v>
      </c>
      <c r="B2810">
        <v>2</v>
      </c>
      <c r="C2810">
        <v>21</v>
      </c>
      <c r="D2810">
        <v>4</v>
      </c>
      <c r="E2810">
        <v>2</v>
      </c>
      <c r="G2810">
        <v>1</v>
      </c>
      <c r="H2810">
        <v>4</v>
      </c>
      <c r="I2810">
        <v>5</v>
      </c>
      <c r="J2810">
        <v>27</v>
      </c>
      <c r="K2810">
        <v>0.7</v>
      </c>
      <c r="L2810">
        <v>267</v>
      </c>
      <c r="M2810">
        <v>6.9</v>
      </c>
      <c r="N2810">
        <v>34</v>
      </c>
      <c r="O2810" s="1">
        <v>0.88148148148148142</v>
      </c>
      <c r="P2810" s="2">
        <v>29.302677449304515</v>
      </c>
      <c r="Q2810" s="1">
        <v>0.75969904498196883</v>
      </c>
      <c r="R2810">
        <v>2</v>
      </c>
      <c r="U2810">
        <v>1</v>
      </c>
      <c r="V2810">
        <v>4</v>
      </c>
      <c r="W2810">
        <v>2</v>
      </c>
      <c r="AA2810">
        <v>0</v>
      </c>
      <c r="AB2810">
        <v>3</v>
      </c>
      <c r="AC2810">
        <v>0</v>
      </c>
      <c r="AD2810">
        <v>1</v>
      </c>
      <c r="AE2810">
        <v>2</v>
      </c>
      <c r="AG2810" s="1">
        <f t="shared" si="43"/>
        <v>0.18148148148148147</v>
      </c>
    </row>
    <row r="2811" spans="1:33">
      <c r="A2811">
        <v>77239</v>
      </c>
      <c r="B2811">
        <v>2</v>
      </c>
      <c r="C2811">
        <v>36</v>
      </c>
      <c r="D2811">
        <v>3</v>
      </c>
      <c r="E2811">
        <v>2</v>
      </c>
      <c r="G2811">
        <v>1</v>
      </c>
      <c r="H2811">
        <v>1</v>
      </c>
      <c r="I2811">
        <v>3</v>
      </c>
      <c r="J2811">
        <v>45</v>
      </c>
      <c r="K2811">
        <v>1.1599999999999999</v>
      </c>
      <c r="L2811">
        <v>182</v>
      </c>
      <c r="M2811">
        <v>4.71</v>
      </c>
      <c r="N2811">
        <v>43</v>
      </c>
      <c r="O2811" s="1">
        <v>1.1084444444444443</v>
      </c>
      <c r="P2811" s="2">
        <v>39.308456406802904</v>
      </c>
      <c r="Q2811" s="1">
        <v>1.0132846540420304</v>
      </c>
      <c r="R2811">
        <v>2</v>
      </c>
      <c r="U2811">
        <v>2</v>
      </c>
      <c r="V2811">
        <v>4</v>
      </c>
      <c r="W2811">
        <v>3</v>
      </c>
      <c r="X2811">
        <v>2</v>
      </c>
      <c r="Y2811">
        <v>3</v>
      </c>
      <c r="Z2811">
        <v>3</v>
      </c>
      <c r="AA2811">
        <v>1</v>
      </c>
      <c r="AB2811">
        <v>0</v>
      </c>
      <c r="AC2811">
        <v>0</v>
      </c>
      <c r="AD2811">
        <v>1</v>
      </c>
      <c r="AE2811">
        <v>2</v>
      </c>
      <c r="AG2811" s="1">
        <f t="shared" si="43"/>
        <v>-5.1555555555555577E-2</v>
      </c>
    </row>
    <row r="2812" spans="1:33">
      <c r="A2812">
        <v>77245</v>
      </c>
      <c r="B2812">
        <v>2</v>
      </c>
      <c r="C2812">
        <v>73</v>
      </c>
      <c r="D2812">
        <v>6</v>
      </c>
      <c r="E2812">
        <v>2</v>
      </c>
      <c r="G2812">
        <v>2</v>
      </c>
      <c r="H2812">
        <v>5</v>
      </c>
      <c r="I2812">
        <v>1</v>
      </c>
      <c r="J2812">
        <v>87</v>
      </c>
      <c r="K2812">
        <v>2.25</v>
      </c>
      <c r="L2812">
        <v>250</v>
      </c>
      <c r="M2812">
        <v>6.47</v>
      </c>
      <c r="N2812">
        <v>94</v>
      </c>
      <c r="O2812" s="1">
        <v>2.4310344827586206</v>
      </c>
      <c r="P2812" s="2">
        <v>82.550523894688325</v>
      </c>
      <c r="Q2812" s="1">
        <v>2.1349273421040085</v>
      </c>
      <c r="R2812">
        <v>1</v>
      </c>
      <c r="S2812">
        <v>2</v>
      </c>
      <c r="U2812">
        <v>7</v>
      </c>
      <c r="V2812">
        <v>2</v>
      </c>
      <c r="W2812">
        <v>3</v>
      </c>
      <c r="X2812">
        <v>2</v>
      </c>
      <c r="Y2812">
        <v>2</v>
      </c>
      <c r="Z2812">
        <v>2</v>
      </c>
      <c r="AB2812">
        <v>0</v>
      </c>
      <c r="AC2812">
        <v>0</v>
      </c>
      <c r="AD2812">
        <v>2</v>
      </c>
      <c r="AE2812">
        <v>1</v>
      </c>
      <c r="AF2812">
        <v>2</v>
      </c>
      <c r="AG2812" s="1">
        <f t="shared" si="43"/>
        <v>0.18103448275862055</v>
      </c>
    </row>
    <row r="2813" spans="1:33">
      <c r="A2813">
        <v>77247</v>
      </c>
      <c r="B2813">
        <v>2</v>
      </c>
      <c r="C2813">
        <v>67</v>
      </c>
      <c r="D2813">
        <v>1</v>
      </c>
      <c r="E2813">
        <v>2</v>
      </c>
      <c r="G2813">
        <v>2</v>
      </c>
      <c r="H2813">
        <v>1</v>
      </c>
      <c r="I2813">
        <v>1</v>
      </c>
      <c r="J2813">
        <v>57</v>
      </c>
      <c r="K2813">
        <v>1.47</v>
      </c>
      <c r="L2813">
        <v>182</v>
      </c>
      <c r="M2813">
        <v>4.71</v>
      </c>
      <c r="N2813">
        <v>58</v>
      </c>
      <c r="O2813" s="1">
        <v>1.4957894736842106</v>
      </c>
      <c r="P2813" s="2">
        <v>58.447180398028408</v>
      </c>
      <c r="Q2813" s="1">
        <v>1.5073220207912588</v>
      </c>
      <c r="R2813">
        <v>1</v>
      </c>
      <c r="S2813">
        <v>2</v>
      </c>
      <c r="U2813">
        <v>3</v>
      </c>
      <c r="V2813">
        <v>2</v>
      </c>
      <c r="W2813">
        <v>2</v>
      </c>
      <c r="X2813">
        <v>0</v>
      </c>
      <c r="Y2813">
        <v>1</v>
      </c>
      <c r="Z2813">
        <v>2</v>
      </c>
      <c r="AA2813">
        <v>0</v>
      </c>
      <c r="AB2813">
        <v>0</v>
      </c>
      <c r="AC2813">
        <v>0</v>
      </c>
      <c r="AD2813">
        <v>2</v>
      </c>
      <c r="AE2813">
        <v>1</v>
      </c>
      <c r="AF2813">
        <v>2</v>
      </c>
      <c r="AG2813" s="1">
        <f t="shared" si="43"/>
        <v>2.5789473684210584E-2</v>
      </c>
    </row>
    <row r="2814" spans="1:33">
      <c r="A2814">
        <v>77248</v>
      </c>
      <c r="B2814">
        <v>2</v>
      </c>
      <c r="C2814">
        <v>22</v>
      </c>
      <c r="D2814">
        <v>6</v>
      </c>
      <c r="E2814">
        <v>2</v>
      </c>
      <c r="G2814">
        <v>2</v>
      </c>
      <c r="H2814">
        <v>4</v>
      </c>
      <c r="I2814">
        <v>6</v>
      </c>
      <c r="J2814">
        <v>50</v>
      </c>
      <c r="K2814">
        <v>1.29</v>
      </c>
      <c r="L2814">
        <v>305</v>
      </c>
      <c r="M2814">
        <v>7.89</v>
      </c>
      <c r="N2814">
        <v>51</v>
      </c>
      <c r="O2814" s="1">
        <v>1.3158000000000001</v>
      </c>
      <c r="P2814" s="2">
        <v>59.116133740294764</v>
      </c>
      <c r="Q2814" s="1">
        <v>1.5251962504996051</v>
      </c>
      <c r="R2814">
        <v>2</v>
      </c>
      <c r="U2814">
        <v>9</v>
      </c>
      <c r="V2814">
        <v>3</v>
      </c>
      <c r="W2814">
        <v>2</v>
      </c>
      <c r="X2814">
        <v>3</v>
      </c>
      <c r="Y2814">
        <v>2</v>
      </c>
      <c r="Z2814">
        <v>2</v>
      </c>
      <c r="AA2814">
        <v>2</v>
      </c>
      <c r="AB2814">
        <v>0</v>
      </c>
      <c r="AC2814">
        <v>0</v>
      </c>
      <c r="AD2814">
        <v>1</v>
      </c>
      <c r="AE2814">
        <v>1</v>
      </c>
      <c r="AF2814">
        <v>2</v>
      </c>
      <c r="AG2814" s="1">
        <f t="shared" si="43"/>
        <v>2.5800000000000045E-2</v>
      </c>
    </row>
    <row r="2815" spans="1:33">
      <c r="A2815">
        <v>77251</v>
      </c>
      <c r="B2815">
        <v>2</v>
      </c>
      <c r="C2815">
        <v>26</v>
      </c>
      <c r="D2815">
        <v>4</v>
      </c>
      <c r="E2815">
        <v>2</v>
      </c>
      <c r="G2815">
        <v>1</v>
      </c>
      <c r="H2815">
        <v>4</v>
      </c>
      <c r="I2815">
        <v>1</v>
      </c>
      <c r="J2815">
        <v>28</v>
      </c>
      <c r="K2815">
        <v>0.72</v>
      </c>
      <c r="L2815">
        <v>203</v>
      </c>
      <c r="M2815">
        <v>5.25</v>
      </c>
      <c r="N2815">
        <v>38</v>
      </c>
      <c r="O2815" s="1">
        <v>0.97714285714285709</v>
      </c>
      <c r="P2815" s="2">
        <v>38.559563764210708</v>
      </c>
      <c r="Q2815" s="1">
        <v>0.99153163965113245</v>
      </c>
      <c r="R2815">
        <v>2</v>
      </c>
      <c r="U2815">
        <v>6</v>
      </c>
      <c r="V2815">
        <v>5</v>
      </c>
      <c r="W2815">
        <v>0</v>
      </c>
      <c r="AA2815">
        <v>16</v>
      </c>
      <c r="AB2815">
        <v>0</v>
      </c>
      <c r="AC2815">
        <v>0</v>
      </c>
      <c r="AD2815">
        <v>1</v>
      </c>
      <c r="AE2815">
        <v>1</v>
      </c>
      <c r="AF2815">
        <v>2</v>
      </c>
      <c r="AG2815" s="1">
        <f t="shared" si="43"/>
        <v>0.25714285714285712</v>
      </c>
    </row>
    <row r="2816" spans="1:33">
      <c r="A2816">
        <v>77255</v>
      </c>
      <c r="B2816">
        <v>2</v>
      </c>
      <c r="C2816">
        <v>60</v>
      </c>
      <c r="D2816">
        <v>3</v>
      </c>
      <c r="E2816">
        <v>2</v>
      </c>
      <c r="G2816">
        <v>1</v>
      </c>
      <c r="H2816">
        <v>4</v>
      </c>
      <c r="I2816">
        <v>6</v>
      </c>
      <c r="J2816">
        <v>43</v>
      </c>
      <c r="K2816">
        <v>1.1100000000000001</v>
      </c>
      <c r="L2816">
        <v>169</v>
      </c>
      <c r="M2816">
        <v>4.37</v>
      </c>
      <c r="N2816">
        <v>53</v>
      </c>
      <c r="O2816" s="1">
        <v>1.3681395348837211</v>
      </c>
      <c r="P2816" s="2">
        <v>40.339071741984483</v>
      </c>
      <c r="Q2816" s="1">
        <v>1.0413109217116927</v>
      </c>
      <c r="R2816">
        <v>2</v>
      </c>
      <c r="S2816">
        <v>1</v>
      </c>
      <c r="T2816">
        <v>2</v>
      </c>
      <c r="U2816">
        <v>6</v>
      </c>
      <c r="V2816">
        <v>3</v>
      </c>
      <c r="W2816">
        <v>2</v>
      </c>
      <c r="AA2816">
        <v>0</v>
      </c>
      <c r="AB2816">
        <v>1</v>
      </c>
      <c r="AC2816">
        <v>0</v>
      </c>
      <c r="AD2816">
        <v>1</v>
      </c>
      <c r="AE2816">
        <v>1</v>
      </c>
      <c r="AF2816">
        <v>2</v>
      </c>
      <c r="AG2816" s="1">
        <f t="shared" si="43"/>
        <v>0.25813953488372099</v>
      </c>
    </row>
    <row r="2817" spans="1:33">
      <c r="A2817">
        <v>77263</v>
      </c>
      <c r="B2817">
        <v>2</v>
      </c>
      <c r="C2817">
        <v>44</v>
      </c>
      <c r="D2817">
        <v>1</v>
      </c>
      <c r="E2817">
        <v>2</v>
      </c>
      <c r="G2817">
        <v>2</v>
      </c>
      <c r="H2817">
        <v>1</v>
      </c>
      <c r="I2817">
        <v>1</v>
      </c>
      <c r="J2817">
        <v>43</v>
      </c>
      <c r="K2817">
        <v>1.1100000000000001</v>
      </c>
      <c r="L2817">
        <v>228</v>
      </c>
      <c r="M2817">
        <v>5.9</v>
      </c>
      <c r="N2817">
        <v>50</v>
      </c>
      <c r="O2817" s="1">
        <v>1.2906976744186047</v>
      </c>
      <c r="P2817" s="2">
        <v>34.341559264184724</v>
      </c>
      <c r="Q2817" s="1">
        <v>0.88649141356383832</v>
      </c>
      <c r="R2817">
        <v>1</v>
      </c>
      <c r="S2817">
        <v>2</v>
      </c>
      <c r="V2817">
        <v>3</v>
      </c>
      <c r="W2817">
        <v>0</v>
      </c>
      <c r="X2817">
        <v>3</v>
      </c>
      <c r="Y2817">
        <v>3</v>
      </c>
      <c r="Z2817">
        <v>1</v>
      </c>
      <c r="AB2817">
        <v>0</v>
      </c>
      <c r="AC2817">
        <v>0</v>
      </c>
      <c r="AD2817">
        <v>1</v>
      </c>
      <c r="AE2817">
        <v>2</v>
      </c>
      <c r="AG2817" s="1">
        <f t="shared" si="43"/>
        <v>0.18069767441860463</v>
      </c>
    </row>
    <row r="2818" spans="1:33">
      <c r="A2818">
        <v>77265</v>
      </c>
      <c r="B2818">
        <v>2</v>
      </c>
      <c r="C2818">
        <v>41</v>
      </c>
      <c r="D2818">
        <v>4</v>
      </c>
      <c r="E2818">
        <v>2</v>
      </c>
      <c r="G2818">
        <v>1</v>
      </c>
      <c r="H2818">
        <v>5</v>
      </c>
      <c r="I2818">
        <v>1</v>
      </c>
      <c r="J2818">
        <v>39</v>
      </c>
      <c r="K2818">
        <v>1.01</v>
      </c>
      <c r="L2818">
        <v>184</v>
      </c>
      <c r="M2818">
        <v>4.76</v>
      </c>
      <c r="N2818">
        <v>40</v>
      </c>
      <c r="O2818" s="1">
        <v>1.0358974358974358</v>
      </c>
      <c r="P2818" s="2">
        <v>39.775539256985248</v>
      </c>
      <c r="Q2818" s="1">
        <v>1.0300844781937206</v>
      </c>
      <c r="R2818">
        <v>2</v>
      </c>
      <c r="S2818">
        <v>2</v>
      </c>
      <c r="U2818">
        <v>15</v>
      </c>
      <c r="V2818">
        <v>4</v>
      </c>
      <c r="W2818">
        <v>2</v>
      </c>
      <c r="X2818">
        <v>3</v>
      </c>
      <c r="Y2818">
        <v>3</v>
      </c>
      <c r="Z2818">
        <v>3</v>
      </c>
      <c r="AA2818">
        <v>2</v>
      </c>
      <c r="AB2818">
        <v>0</v>
      </c>
      <c r="AC2818">
        <v>2</v>
      </c>
      <c r="AD2818">
        <v>1</v>
      </c>
      <c r="AE2818">
        <v>1</v>
      </c>
      <c r="AF2818">
        <v>2</v>
      </c>
      <c r="AG2818" s="1">
        <f t="shared" si="43"/>
        <v>2.5897435897435761E-2</v>
      </c>
    </row>
    <row r="2819" spans="1:33">
      <c r="A2819">
        <v>77279</v>
      </c>
      <c r="B2819">
        <v>2</v>
      </c>
      <c r="C2819">
        <v>38</v>
      </c>
      <c r="D2819">
        <v>3</v>
      </c>
      <c r="E2819">
        <v>2</v>
      </c>
      <c r="G2819">
        <v>1</v>
      </c>
      <c r="H2819">
        <v>5</v>
      </c>
      <c r="I2819">
        <v>1</v>
      </c>
      <c r="J2819">
        <v>60</v>
      </c>
      <c r="K2819">
        <v>1.55</v>
      </c>
      <c r="L2819">
        <v>171</v>
      </c>
      <c r="M2819">
        <v>4.42</v>
      </c>
      <c r="N2819">
        <v>68</v>
      </c>
      <c r="O2819" s="1">
        <v>1.7566666666666668</v>
      </c>
      <c r="P2819" s="2">
        <v>66.083777276398251</v>
      </c>
      <c r="Q2819" s="1">
        <v>1.707164246306955</v>
      </c>
      <c r="R2819">
        <v>2</v>
      </c>
      <c r="U2819">
        <v>15</v>
      </c>
      <c r="V2819">
        <v>3</v>
      </c>
      <c r="W2819">
        <v>2</v>
      </c>
      <c r="X2819">
        <v>3</v>
      </c>
      <c r="Y2819">
        <v>3</v>
      </c>
      <c r="Z2819">
        <v>2</v>
      </c>
      <c r="AA2819">
        <v>2</v>
      </c>
      <c r="AB2819">
        <v>0</v>
      </c>
      <c r="AC2819">
        <v>0</v>
      </c>
      <c r="AD2819">
        <v>1</v>
      </c>
      <c r="AE2819">
        <v>1</v>
      </c>
      <c r="AF2819">
        <v>2</v>
      </c>
      <c r="AG2819" s="1">
        <f t="shared" ref="AG2819:AG2882" si="44">O:O-K:K</f>
        <v>0.20666666666666678</v>
      </c>
    </row>
    <row r="2820" spans="1:33">
      <c r="A2820">
        <v>77285</v>
      </c>
      <c r="B2820">
        <v>2</v>
      </c>
      <c r="C2820">
        <v>29</v>
      </c>
      <c r="D2820">
        <v>4</v>
      </c>
      <c r="E2820">
        <v>2</v>
      </c>
      <c r="G2820">
        <v>1</v>
      </c>
      <c r="H2820">
        <v>2</v>
      </c>
      <c r="I2820">
        <v>1</v>
      </c>
      <c r="J2820">
        <v>46</v>
      </c>
      <c r="K2820">
        <v>1.19</v>
      </c>
      <c r="L2820">
        <v>131</v>
      </c>
      <c r="M2820">
        <v>3.39</v>
      </c>
      <c r="N2820">
        <v>55</v>
      </c>
      <c r="O2820" s="1">
        <v>1.4228260869565219</v>
      </c>
      <c r="P2820" s="2">
        <v>47.403554887172604</v>
      </c>
      <c r="Q2820" s="1">
        <v>1.2263093546899</v>
      </c>
      <c r="R2820">
        <v>2</v>
      </c>
      <c r="U2820">
        <v>3</v>
      </c>
      <c r="V2820">
        <v>3</v>
      </c>
      <c r="W2820">
        <v>0</v>
      </c>
      <c r="AA2820">
        <v>0</v>
      </c>
      <c r="AB2820">
        <v>4</v>
      </c>
      <c r="AC2820">
        <v>0</v>
      </c>
      <c r="AD2820">
        <v>1</v>
      </c>
      <c r="AE2820">
        <v>1</v>
      </c>
      <c r="AF2820">
        <v>2</v>
      </c>
      <c r="AG2820" s="1">
        <f t="shared" si="44"/>
        <v>0.23282608695652196</v>
      </c>
    </row>
    <row r="2821" spans="1:33">
      <c r="A2821">
        <v>77287</v>
      </c>
      <c r="B2821">
        <v>2</v>
      </c>
      <c r="C2821">
        <v>53</v>
      </c>
      <c r="D2821">
        <v>6</v>
      </c>
      <c r="E2821">
        <v>2</v>
      </c>
      <c r="G2821">
        <v>1</v>
      </c>
      <c r="H2821">
        <v>5</v>
      </c>
      <c r="I2821">
        <v>1</v>
      </c>
      <c r="J2821">
        <v>106</v>
      </c>
      <c r="K2821">
        <v>2.74</v>
      </c>
      <c r="L2821">
        <v>268</v>
      </c>
      <c r="M2821">
        <v>6.93</v>
      </c>
      <c r="N2821">
        <v>116</v>
      </c>
      <c r="O2821" s="1">
        <v>2.9984905660377361</v>
      </c>
      <c r="P2821" s="2">
        <v>112.03283670735165</v>
      </c>
      <c r="Q2821" s="1">
        <v>2.895943137529656</v>
      </c>
      <c r="R2821">
        <v>2</v>
      </c>
      <c r="S2821">
        <v>2</v>
      </c>
      <c r="U2821">
        <v>15</v>
      </c>
      <c r="V2821">
        <v>3</v>
      </c>
      <c r="W2821">
        <v>3</v>
      </c>
      <c r="X2821">
        <v>3</v>
      </c>
      <c r="Y2821">
        <v>2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2</v>
      </c>
      <c r="AG2821" s="1">
        <f t="shared" si="44"/>
        <v>0.2584905660377359</v>
      </c>
    </row>
    <row r="2822" spans="1:33">
      <c r="A2822">
        <v>77290</v>
      </c>
      <c r="B2822">
        <v>2</v>
      </c>
      <c r="C2822">
        <v>44</v>
      </c>
      <c r="D2822">
        <v>4</v>
      </c>
      <c r="E2822">
        <v>2</v>
      </c>
      <c r="G2822">
        <v>1</v>
      </c>
      <c r="H2822">
        <v>3</v>
      </c>
      <c r="I2822">
        <v>2</v>
      </c>
      <c r="J2822">
        <v>44</v>
      </c>
      <c r="K2822">
        <v>1.1399999999999999</v>
      </c>
      <c r="L2822">
        <v>277</v>
      </c>
      <c r="M2822">
        <v>7.16</v>
      </c>
      <c r="N2822">
        <v>45</v>
      </c>
      <c r="O2822" s="1">
        <v>1.1659090909090908</v>
      </c>
      <c r="P2822" s="2">
        <v>46.379597250160558</v>
      </c>
      <c r="Q2822" s="1">
        <v>1.2016532014814325</v>
      </c>
      <c r="R2822">
        <v>2</v>
      </c>
      <c r="S2822">
        <v>2</v>
      </c>
      <c r="U2822">
        <v>4</v>
      </c>
      <c r="V2822">
        <v>5</v>
      </c>
      <c r="W2822">
        <v>3</v>
      </c>
      <c r="X2822">
        <v>3</v>
      </c>
      <c r="Y2822">
        <v>3</v>
      </c>
      <c r="Z2822">
        <v>3</v>
      </c>
      <c r="AA2822">
        <v>0</v>
      </c>
      <c r="AB2822">
        <v>0</v>
      </c>
      <c r="AC2822">
        <v>1</v>
      </c>
      <c r="AD2822">
        <v>1</v>
      </c>
      <c r="AE2822">
        <v>2</v>
      </c>
      <c r="AG2822" s="1">
        <f t="shared" si="44"/>
        <v>2.5909090909090882E-2</v>
      </c>
    </row>
    <row r="2823" spans="1:33">
      <c r="A2823">
        <v>77291</v>
      </c>
      <c r="B2823">
        <v>2</v>
      </c>
      <c r="C2823">
        <v>42</v>
      </c>
      <c r="D2823">
        <v>3</v>
      </c>
      <c r="E2823">
        <v>2</v>
      </c>
      <c r="G2823">
        <v>1</v>
      </c>
      <c r="H2823">
        <v>3</v>
      </c>
      <c r="I2823">
        <v>3</v>
      </c>
      <c r="J2823">
        <v>68</v>
      </c>
      <c r="K2823">
        <v>1.76</v>
      </c>
      <c r="L2823">
        <v>189</v>
      </c>
      <c r="M2823">
        <v>4.8899999999999997</v>
      </c>
      <c r="N2823">
        <v>66</v>
      </c>
      <c r="O2823" s="1">
        <v>1.7082352941176471</v>
      </c>
      <c r="P2823" s="2">
        <v>77.725974868403213</v>
      </c>
      <c r="Q2823" s="1">
        <v>2.0117311142410244</v>
      </c>
      <c r="R2823">
        <v>2</v>
      </c>
      <c r="S2823">
        <v>2</v>
      </c>
      <c r="U2823">
        <v>2</v>
      </c>
      <c r="V2823">
        <v>3</v>
      </c>
      <c r="W2823">
        <v>3</v>
      </c>
      <c r="X2823">
        <v>3</v>
      </c>
      <c r="Y2823">
        <v>3</v>
      </c>
      <c r="Z2823">
        <v>3</v>
      </c>
      <c r="AA2823">
        <v>1</v>
      </c>
      <c r="AB2823">
        <v>0</v>
      </c>
      <c r="AC2823">
        <v>0</v>
      </c>
      <c r="AD2823">
        <v>1</v>
      </c>
      <c r="AE2823">
        <v>1</v>
      </c>
      <c r="AF2823">
        <v>2</v>
      </c>
      <c r="AG2823" s="1">
        <f t="shared" si="44"/>
        <v>-5.1764705882352935E-2</v>
      </c>
    </row>
    <row r="2824" spans="1:33">
      <c r="A2824">
        <v>77299</v>
      </c>
      <c r="B2824">
        <v>2</v>
      </c>
      <c r="C2824">
        <v>67</v>
      </c>
      <c r="D2824">
        <v>4</v>
      </c>
      <c r="E2824">
        <v>2</v>
      </c>
      <c r="G2824">
        <v>1</v>
      </c>
      <c r="H2824">
        <v>2</v>
      </c>
      <c r="I2824">
        <v>1</v>
      </c>
      <c r="J2824">
        <v>101</v>
      </c>
      <c r="K2824">
        <v>2.61</v>
      </c>
      <c r="L2824">
        <v>250</v>
      </c>
      <c r="M2824">
        <v>6.47</v>
      </c>
      <c r="N2824">
        <v>110</v>
      </c>
      <c r="O2824" s="1">
        <v>2.8425742574257424</v>
      </c>
      <c r="P2824" s="2">
        <v>92.694251028018101</v>
      </c>
      <c r="Q2824" s="1">
        <v>2.3953662889418537</v>
      </c>
      <c r="R2824">
        <v>1</v>
      </c>
      <c r="S2824">
        <v>2</v>
      </c>
      <c r="U2824">
        <v>9</v>
      </c>
      <c r="V2824">
        <v>4</v>
      </c>
      <c r="W2824">
        <v>2</v>
      </c>
      <c r="X2824">
        <v>2</v>
      </c>
      <c r="Y2824">
        <v>2</v>
      </c>
      <c r="Z2824">
        <v>2</v>
      </c>
      <c r="AA2824">
        <v>2</v>
      </c>
      <c r="AB2824">
        <v>0</v>
      </c>
      <c r="AC2824">
        <v>0</v>
      </c>
      <c r="AD2824">
        <v>1</v>
      </c>
      <c r="AE2824">
        <v>1</v>
      </c>
      <c r="AF2824">
        <v>2</v>
      </c>
      <c r="AG2824" s="1">
        <f t="shared" si="44"/>
        <v>0.23257425742574256</v>
      </c>
    </row>
    <row r="2825" spans="1:33">
      <c r="A2825">
        <v>77303</v>
      </c>
      <c r="B2825">
        <v>2</v>
      </c>
      <c r="C2825">
        <v>60</v>
      </c>
      <c r="D2825">
        <v>4</v>
      </c>
      <c r="E2825">
        <v>2</v>
      </c>
      <c r="G2825">
        <v>1</v>
      </c>
      <c r="H2825">
        <v>5</v>
      </c>
      <c r="I2825">
        <v>1</v>
      </c>
      <c r="J2825">
        <v>47</v>
      </c>
      <c r="K2825">
        <v>1.22</v>
      </c>
      <c r="L2825">
        <v>100</v>
      </c>
      <c r="M2825">
        <v>2.59</v>
      </c>
      <c r="N2825">
        <v>45</v>
      </c>
      <c r="O2825" s="1">
        <v>1.1680851063829787</v>
      </c>
      <c r="P2825" s="2">
        <v>46.529623836336192</v>
      </c>
      <c r="Q2825" s="1">
        <v>1.2077902357517054</v>
      </c>
      <c r="R2825">
        <v>1</v>
      </c>
      <c r="S2825">
        <v>2</v>
      </c>
      <c r="U2825">
        <v>7</v>
      </c>
      <c r="V2825">
        <v>3</v>
      </c>
      <c r="W2825">
        <v>3</v>
      </c>
      <c r="X2825">
        <v>3</v>
      </c>
      <c r="Y2825">
        <v>3</v>
      </c>
      <c r="Z2825">
        <v>3</v>
      </c>
      <c r="AA2825">
        <v>0</v>
      </c>
      <c r="AB2825">
        <v>0</v>
      </c>
      <c r="AC2825">
        <v>0</v>
      </c>
      <c r="AD2825">
        <v>1</v>
      </c>
      <c r="AE2825">
        <v>1</v>
      </c>
      <c r="AF2825">
        <v>2</v>
      </c>
      <c r="AG2825" s="1">
        <f t="shared" si="44"/>
        <v>-5.1914893617021285E-2</v>
      </c>
    </row>
    <row r="2826" spans="1:33">
      <c r="A2826">
        <v>77304</v>
      </c>
      <c r="B2826">
        <v>2</v>
      </c>
      <c r="C2826">
        <v>21</v>
      </c>
      <c r="D2826">
        <v>3</v>
      </c>
      <c r="E2826">
        <v>2</v>
      </c>
      <c r="G2826">
        <v>1</v>
      </c>
      <c r="H2826">
        <v>4</v>
      </c>
      <c r="I2826">
        <v>6</v>
      </c>
      <c r="J2826">
        <v>46</v>
      </c>
      <c r="K2826">
        <v>1.19</v>
      </c>
      <c r="L2826">
        <v>224</v>
      </c>
      <c r="M2826">
        <v>5.79</v>
      </c>
      <c r="N2826">
        <v>53</v>
      </c>
      <c r="O2826" s="1">
        <v>1.3710869565217392</v>
      </c>
      <c r="P2826" s="2">
        <v>48.571519355942947</v>
      </c>
      <c r="Q2826" s="1">
        <v>1.2565240876863499</v>
      </c>
      <c r="R2826">
        <v>2</v>
      </c>
      <c r="U2826">
        <v>2</v>
      </c>
      <c r="V2826">
        <v>4</v>
      </c>
      <c r="W2826">
        <v>2</v>
      </c>
      <c r="AA2826">
        <v>3</v>
      </c>
      <c r="AB2826">
        <v>0</v>
      </c>
      <c r="AC2826">
        <v>8</v>
      </c>
      <c r="AD2826">
        <v>1</v>
      </c>
      <c r="AE2826">
        <v>1</v>
      </c>
      <c r="AF2826">
        <v>2</v>
      </c>
      <c r="AG2826" s="1">
        <f t="shared" si="44"/>
        <v>0.18108695652173923</v>
      </c>
    </row>
    <row r="2827" spans="1:33">
      <c r="A2827">
        <v>77305</v>
      </c>
      <c r="B2827">
        <v>2</v>
      </c>
      <c r="C2827">
        <v>58</v>
      </c>
      <c r="D2827">
        <v>3</v>
      </c>
      <c r="E2827">
        <v>2</v>
      </c>
      <c r="G2827">
        <v>1</v>
      </c>
      <c r="H2827">
        <v>2</v>
      </c>
      <c r="I2827">
        <v>3</v>
      </c>
      <c r="J2827">
        <v>51</v>
      </c>
      <c r="K2827">
        <v>1.32</v>
      </c>
      <c r="L2827">
        <v>151</v>
      </c>
      <c r="M2827">
        <v>3.9</v>
      </c>
      <c r="N2827">
        <v>54</v>
      </c>
      <c r="O2827" s="1">
        <v>1.3976470588235295</v>
      </c>
      <c r="P2827" s="2">
        <v>49.434856436932897</v>
      </c>
      <c r="Q2827" s="1">
        <v>1.279490401897087</v>
      </c>
      <c r="R2827">
        <v>1</v>
      </c>
      <c r="S2827">
        <v>2</v>
      </c>
      <c r="U2827">
        <v>2</v>
      </c>
      <c r="V2827">
        <v>5</v>
      </c>
      <c r="W2827">
        <v>4</v>
      </c>
      <c r="X2827">
        <v>2</v>
      </c>
      <c r="Y2827">
        <v>4</v>
      </c>
      <c r="Z2827">
        <v>4</v>
      </c>
      <c r="AB2827">
        <v>0</v>
      </c>
      <c r="AC2827">
        <v>15</v>
      </c>
      <c r="AD2827">
        <v>2</v>
      </c>
      <c r="AE2827">
        <v>1</v>
      </c>
      <c r="AF2827">
        <v>2</v>
      </c>
      <c r="AG2827" s="1">
        <f t="shared" si="44"/>
        <v>7.7647058823529402E-2</v>
      </c>
    </row>
    <row r="2828" spans="1:33">
      <c r="A2828">
        <v>77308</v>
      </c>
      <c r="B2828">
        <v>2</v>
      </c>
      <c r="C2828">
        <v>51</v>
      </c>
      <c r="D2828">
        <v>3</v>
      </c>
      <c r="E2828">
        <v>2</v>
      </c>
      <c r="G2828">
        <v>1</v>
      </c>
      <c r="H2828">
        <v>5</v>
      </c>
      <c r="I2828">
        <v>1</v>
      </c>
      <c r="J2828">
        <v>78</v>
      </c>
      <c r="K2828">
        <v>2.02</v>
      </c>
      <c r="L2828">
        <v>214</v>
      </c>
      <c r="M2828">
        <v>5.53</v>
      </c>
      <c r="N2828">
        <v>80</v>
      </c>
      <c r="O2828" s="1">
        <v>2.0717948717948715</v>
      </c>
      <c r="P2828" s="2">
        <v>83.016501080528272</v>
      </c>
      <c r="Q2828" s="1">
        <v>2.1499145151623988</v>
      </c>
      <c r="R2828">
        <v>2</v>
      </c>
      <c r="S2828">
        <v>1</v>
      </c>
      <c r="T2828">
        <v>2</v>
      </c>
      <c r="U2828">
        <v>15</v>
      </c>
      <c r="V2828">
        <v>3</v>
      </c>
      <c r="W2828">
        <v>1</v>
      </c>
      <c r="X2828">
        <v>3</v>
      </c>
      <c r="Y2828">
        <v>3</v>
      </c>
      <c r="Z2828">
        <v>2</v>
      </c>
      <c r="AA2828">
        <v>0</v>
      </c>
      <c r="AB2828">
        <v>1</v>
      </c>
      <c r="AC2828">
        <v>0</v>
      </c>
      <c r="AD2828">
        <v>1</v>
      </c>
      <c r="AE2828">
        <v>1</v>
      </c>
      <c r="AF2828">
        <v>2</v>
      </c>
      <c r="AG2828" s="1">
        <f t="shared" si="44"/>
        <v>5.1794871794871522E-2</v>
      </c>
    </row>
    <row r="2829" spans="1:33">
      <c r="A2829">
        <v>77399</v>
      </c>
      <c r="B2829">
        <v>2</v>
      </c>
      <c r="C2829">
        <v>80</v>
      </c>
      <c r="D2829">
        <v>3</v>
      </c>
      <c r="E2829">
        <v>2</v>
      </c>
      <c r="G2829">
        <v>1</v>
      </c>
      <c r="H2829">
        <v>3</v>
      </c>
      <c r="I2829">
        <v>1</v>
      </c>
      <c r="J2829">
        <v>65</v>
      </c>
      <c r="K2829">
        <v>1.68</v>
      </c>
      <c r="L2829">
        <v>169</v>
      </c>
      <c r="M2829">
        <v>4.37</v>
      </c>
      <c r="N2829">
        <v>63</v>
      </c>
      <c r="O2829" s="1">
        <v>1.6283076923076922</v>
      </c>
      <c r="P2829" s="2">
        <v>66.15947888260871</v>
      </c>
      <c r="Q2829" s="1">
        <v>1.7099680695812713</v>
      </c>
      <c r="R2829">
        <v>1</v>
      </c>
      <c r="S2829">
        <v>2</v>
      </c>
      <c r="U2829">
        <v>6</v>
      </c>
      <c r="V2829">
        <v>1</v>
      </c>
      <c r="W2829">
        <v>3</v>
      </c>
      <c r="AA2829">
        <v>0</v>
      </c>
      <c r="AB2829">
        <v>0</v>
      </c>
      <c r="AC2829">
        <v>0</v>
      </c>
      <c r="AD2829">
        <v>1</v>
      </c>
      <c r="AE2829">
        <v>1</v>
      </c>
      <c r="AF2829">
        <v>2</v>
      </c>
      <c r="AG2829" s="1">
        <f t="shared" si="44"/>
        <v>-5.1692307692307704E-2</v>
      </c>
    </row>
    <row r="2830" spans="1:33">
      <c r="A2830">
        <v>77405</v>
      </c>
      <c r="B2830">
        <v>2</v>
      </c>
      <c r="C2830">
        <v>53</v>
      </c>
      <c r="D2830">
        <v>3</v>
      </c>
      <c r="E2830">
        <v>2</v>
      </c>
      <c r="G2830">
        <v>1</v>
      </c>
      <c r="H2830">
        <v>4</v>
      </c>
      <c r="I2830">
        <v>4</v>
      </c>
      <c r="J2830">
        <v>36</v>
      </c>
      <c r="K2830">
        <v>0.93</v>
      </c>
      <c r="L2830">
        <v>333</v>
      </c>
      <c r="M2830">
        <v>8.61</v>
      </c>
      <c r="N2830">
        <v>36</v>
      </c>
      <c r="O2830" s="1">
        <v>0.93000000000000016</v>
      </c>
      <c r="P2830" s="2">
        <v>44.196157734434188</v>
      </c>
      <c r="Q2830" s="1">
        <v>1.1417340748062166</v>
      </c>
      <c r="R2830">
        <v>1</v>
      </c>
      <c r="S2830">
        <v>2</v>
      </c>
      <c r="U2830">
        <v>10</v>
      </c>
      <c r="V2830">
        <v>2</v>
      </c>
      <c r="W2830">
        <v>2</v>
      </c>
      <c r="X2830">
        <v>3</v>
      </c>
      <c r="Y2830">
        <v>2</v>
      </c>
      <c r="Z2830">
        <v>2</v>
      </c>
      <c r="AA2830">
        <v>7</v>
      </c>
      <c r="AB2830">
        <v>0</v>
      </c>
      <c r="AC2830">
        <v>2</v>
      </c>
      <c r="AD2830">
        <v>1</v>
      </c>
      <c r="AE2830">
        <v>1</v>
      </c>
      <c r="AF2830">
        <v>2</v>
      </c>
      <c r="AG2830" s="1">
        <f t="shared" si="44"/>
        <v>0</v>
      </c>
    </row>
    <row r="2831" spans="1:33">
      <c r="A2831">
        <v>77407</v>
      </c>
      <c r="B2831">
        <v>2</v>
      </c>
      <c r="C2831">
        <v>44</v>
      </c>
      <c r="D2831">
        <v>3</v>
      </c>
      <c r="E2831">
        <v>1</v>
      </c>
      <c r="F2831">
        <v>1</v>
      </c>
      <c r="G2831">
        <v>1</v>
      </c>
      <c r="H2831">
        <v>4</v>
      </c>
      <c r="I2831">
        <v>4</v>
      </c>
      <c r="J2831">
        <v>100</v>
      </c>
      <c r="K2831">
        <v>2.59</v>
      </c>
      <c r="L2831">
        <v>190</v>
      </c>
      <c r="M2831">
        <v>4.91</v>
      </c>
      <c r="N2831">
        <v>99</v>
      </c>
      <c r="O2831" s="1">
        <v>2.5640999999999998</v>
      </c>
      <c r="P2831" s="2">
        <v>94.19210790009771</v>
      </c>
      <c r="Q2831" s="1">
        <v>2.4395755946125304</v>
      </c>
      <c r="R2831">
        <v>2</v>
      </c>
      <c r="S2831">
        <v>2</v>
      </c>
      <c r="U2831">
        <v>4</v>
      </c>
      <c r="V2831">
        <v>3</v>
      </c>
      <c r="W2831">
        <v>0</v>
      </c>
      <c r="X2831">
        <v>2</v>
      </c>
      <c r="Y2831">
        <v>2</v>
      </c>
      <c r="Z2831">
        <v>2</v>
      </c>
      <c r="AB2831">
        <v>4</v>
      </c>
      <c r="AC2831">
        <v>10</v>
      </c>
      <c r="AD2831">
        <v>1</v>
      </c>
      <c r="AE2831">
        <v>1</v>
      </c>
      <c r="AF2831">
        <v>2</v>
      </c>
      <c r="AG2831" s="1">
        <f t="shared" si="44"/>
        <v>-2.5900000000000034E-2</v>
      </c>
    </row>
    <row r="2832" spans="1:33">
      <c r="A2832">
        <v>77408</v>
      </c>
      <c r="B2832">
        <v>2</v>
      </c>
      <c r="C2832">
        <v>79</v>
      </c>
      <c r="D2832">
        <v>2</v>
      </c>
      <c r="E2832">
        <v>2</v>
      </c>
      <c r="G2832">
        <v>2</v>
      </c>
      <c r="H2832">
        <v>4</v>
      </c>
      <c r="I2832">
        <v>2</v>
      </c>
      <c r="J2832">
        <v>71</v>
      </c>
      <c r="K2832">
        <v>1.84</v>
      </c>
      <c r="L2832">
        <v>223</v>
      </c>
      <c r="M2832">
        <v>5.77</v>
      </c>
      <c r="N2832">
        <v>69</v>
      </c>
      <c r="O2832" s="1">
        <v>1.7881690140845072</v>
      </c>
      <c r="P2832" s="2">
        <v>81.341852690889766</v>
      </c>
      <c r="Q2832" s="1">
        <v>2.1080142105808051</v>
      </c>
      <c r="R2832">
        <v>1</v>
      </c>
      <c r="S2832">
        <v>2</v>
      </c>
      <c r="U2832">
        <v>3</v>
      </c>
      <c r="V2832">
        <v>3</v>
      </c>
      <c r="W2832">
        <v>3</v>
      </c>
      <c r="X2832">
        <v>3</v>
      </c>
      <c r="Y2832">
        <v>3</v>
      </c>
      <c r="Z2832">
        <v>3</v>
      </c>
      <c r="AB2832">
        <v>0</v>
      </c>
      <c r="AC2832">
        <v>0</v>
      </c>
      <c r="AD2832">
        <v>2</v>
      </c>
      <c r="AE2832">
        <v>1</v>
      </c>
      <c r="AF2832">
        <v>2</v>
      </c>
      <c r="AG2832" s="1">
        <f t="shared" si="44"/>
        <v>-5.1830985915492844E-2</v>
      </c>
    </row>
    <row r="2833" spans="1:33">
      <c r="A2833">
        <v>77409</v>
      </c>
      <c r="B2833">
        <v>2</v>
      </c>
      <c r="C2833">
        <v>38</v>
      </c>
      <c r="D2833">
        <v>3</v>
      </c>
      <c r="E2833">
        <v>2</v>
      </c>
      <c r="G2833">
        <v>2</v>
      </c>
      <c r="H2833">
        <v>2</v>
      </c>
      <c r="I2833">
        <v>1</v>
      </c>
      <c r="J2833">
        <v>53</v>
      </c>
      <c r="K2833">
        <v>1.37</v>
      </c>
      <c r="L2833">
        <v>417</v>
      </c>
      <c r="M2833">
        <v>10.78</v>
      </c>
      <c r="N2833">
        <v>49</v>
      </c>
      <c r="O2833" s="1">
        <v>1.2666037735849058</v>
      </c>
      <c r="P2833" s="2">
        <v>54.284251906151276</v>
      </c>
      <c r="Q2833" s="1">
        <v>1.4031967002156085</v>
      </c>
      <c r="R2833">
        <v>1</v>
      </c>
      <c r="U2833">
        <v>12</v>
      </c>
      <c r="V2833">
        <v>2</v>
      </c>
      <c r="W2833">
        <v>0</v>
      </c>
      <c r="X2833">
        <v>1</v>
      </c>
      <c r="Y2833">
        <v>0</v>
      </c>
      <c r="Z2833">
        <v>0</v>
      </c>
      <c r="AB2833">
        <v>0</v>
      </c>
      <c r="AC2833">
        <v>0</v>
      </c>
      <c r="AD2833">
        <v>2</v>
      </c>
      <c r="AE2833">
        <v>1</v>
      </c>
      <c r="AF2833">
        <v>2</v>
      </c>
      <c r="AG2833" s="1">
        <f t="shared" si="44"/>
        <v>-0.10339622641509427</v>
      </c>
    </row>
    <row r="2834" spans="1:33">
      <c r="A2834">
        <v>77411</v>
      </c>
      <c r="B2834">
        <v>2</v>
      </c>
      <c r="C2834">
        <v>44</v>
      </c>
      <c r="D2834">
        <v>3</v>
      </c>
      <c r="E2834">
        <v>2</v>
      </c>
      <c r="G2834">
        <v>1</v>
      </c>
      <c r="H2834">
        <v>2</v>
      </c>
      <c r="I2834">
        <v>1</v>
      </c>
      <c r="J2834">
        <v>52</v>
      </c>
      <c r="K2834">
        <v>1.34</v>
      </c>
      <c r="L2834">
        <v>126</v>
      </c>
      <c r="M2834">
        <v>3.26</v>
      </c>
      <c r="N2834">
        <v>61</v>
      </c>
      <c r="O2834" s="1">
        <v>1.5719230769230772</v>
      </c>
      <c r="P2834" s="2">
        <v>57.93618726778945</v>
      </c>
      <c r="Q2834" s="1">
        <v>1.4929709795930359</v>
      </c>
      <c r="R2834">
        <v>2</v>
      </c>
      <c r="S2834">
        <v>1</v>
      </c>
      <c r="T2834">
        <v>1</v>
      </c>
      <c r="U2834">
        <v>5</v>
      </c>
      <c r="V2834">
        <v>3</v>
      </c>
      <c r="W2834">
        <v>2</v>
      </c>
      <c r="AB2834">
        <v>0</v>
      </c>
      <c r="AC2834">
        <v>0</v>
      </c>
      <c r="AD2834">
        <v>1</v>
      </c>
      <c r="AE2834">
        <v>1</v>
      </c>
      <c r="AF2834">
        <v>2</v>
      </c>
      <c r="AG2834" s="1">
        <f t="shared" si="44"/>
        <v>0.23192307692307712</v>
      </c>
    </row>
    <row r="2835" spans="1:33">
      <c r="A2835">
        <v>77415</v>
      </c>
      <c r="B2835">
        <v>2</v>
      </c>
      <c r="C2835">
        <v>72</v>
      </c>
      <c r="D2835">
        <v>3</v>
      </c>
      <c r="E2835">
        <v>2</v>
      </c>
      <c r="G2835">
        <v>1</v>
      </c>
      <c r="H2835">
        <v>4</v>
      </c>
      <c r="I2835">
        <v>1</v>
      </c>
      <c r="J2835">
        <v>60</v>
      </c>
      <c r="K2835">
        <v>1.55</v>
      </c>
      <c r="L2835">
        <v>138</v>
      </c>
      <c r="M2835">
        <v>3.57</v>
      </c>
      <c r="N2835">
        <v>66</v>
      </c>
      <c r="O2835" s="1">
        <v>1.7049999999999998</v>
      </c>
      <c r="P2835" s="2">
        <v>55.937160437007094</v>
      </c>
      <c r="Q2835" s="1">
        <v>1.4450433112893499</v>
      </c>
      <c r="R2835">
        <v>1</v>
      </c>
      <c r="S2835">
        <v>2</v>
      </c>
      <c r="U2835">
        <v>4</v>
      </c>
      <c r="V2835">
        <v>5</v>
      </c>
      <c r="W2835">
        <v>3</v>
      </c>
      <c r="X2835">
        <v>3</v>
      </c>
      <c r="Y2835">
        <v>3</v>
      </c>
      <c r="Z2835">
        <v>3</v>
      </c>
      <c r="AA2835">
        <v>1</v>
      </c>
      <c r="AB2835">
        <v>0</v>
      </c>
      <c r="AC2835">
        <v>5</v>
      </c>
      <c r="AD2835">
        <v>1</v>
      </c>
      <c r="AE2835">
        <v>1</v>
      </c>
      <c r="AF2835">
        <v>2</v>
      </c>
      <c r="AG2835" s="1">
        <f t="shared" si="44"/>
        <v>0.1549999999999998</v>
      </c>
    </row>
    <row r="2836" spans="1:33">
      <c r="A2836">
        <v>77424</v>
      </c>
      <c r="B2836">
        <v>2</v>
      </c>
      <c r="C2836">
        <v>40</v>
      </c>
      <c r="D2836">
        <v>6</v>
      </c>
      <c r="E2836">
        <v>2</v>
      </c>
      <c r="G2836">
        <v>2</v>
      </c>
      <c r="H2836">
        <v>5</v>
      </c>
      <c r="I2836">
        <v>1</v>
      </c>
      <c r="J2836">
        <v>52</v>
      </c>
      <c r="K2836">
        <v>1.34</v>
      </c>
      <c r="L2836">
        <v>180</v>
      </c>
      <c r="M2836">
        <v>4.6500000000000004</v>
      </c>
      <c r="N2836">
        <v>56</v>
      </c>
      <c r="O2836" s="1">
        <v>1.4430769230769231</v>
      </c>
      <c r="P2836" s="2">
        <v>58.910796710431882</v>
      </c>
      <c r="Q2836" s="1">
        <v>1.5180859152303603</v>
      </c>
      <c r="R2836">
        <v>1</v>
      </c>
      <c r="S2836">
        <v>2</v>
      </c>
      <c r="U2836">
        <v>6</v>
      </c>
      <c r="V2836">
        <v>2</v>
      </c>
      <c r="W2836">
        <v>1</v>
      </c>
      <c r="X2836">
        <v>3</v>
      </c>
      <c r="Y2836">
        <v>3</v>
      </c>
      <c r="Z2836">
        <v>2</v>
      </c>
      <c r="AA2836">
        <v>1</v>
      </c>
      <c r="AB2836">
        <v>0</v>
      </c>
      <c r="AC2836">
        <v>0</v>
      </c>
      <c r="AD2836">
        <v>1</v>
      </c>
      <c r="AE2836">
        <v>1</v>
      </c>
      <c r="AF2836">
        <v>1</v>
      </c>
      <c r="AG2836" s="1">
        <f t="shared" si="44"/>
        <v>0.10307692307692307</v>
      </c>
    </row>
    <row r="2837" spans="1:33">
      <c r="A2837">
        <v>77428</v>
      </c>
      <c r="B2837">
        <v>2</v>
      </c>
      <c r="C2837">
        <v>33</v>
      </c>
      <c r="D2837">
        <v>4</v>
      </c>
      <c r="E2837">
        <v>2</v>
      </c>
      <c r="G2837">
        <v>1</v>
      </c>
      <c r="H2837">
        <v>2</v>
      </c>
      <c r="I2837">
        <v>5</v>
      </c>
      <c r="J2837">
        <v>62</v>
      </c>
      <c r="K2837">
        <v>1.6</v>
      </c>
      <c r="L2837">
        <v>190</v>
      </c>
      <c r="M2837">
        <v>4.91</v>
      </c>
      <c r="N2837">
        <v>67</v>
      </c>
      <c r="O2837" s="1">
        <v>1.7290322580645161</v>
      </c>
      <c r="P2837" s="2">
        <v>64.418625699659927</v>
      </c>
      <c r="Q2837" s="1">
        <v>1.6624161470879981</v>
      </c>
      <c r="R2837">
        <v>2</v>
      </c>
      <c r="U2837">
        <v>6</v>
      </c>
      <c r="V2837">
        <v>4</v>
      </c>
      <c r="W2837">
        <v>2</v>
      </c>
      <c r="X2837">
        <v>3</v>
      </c>
      <c r="Y2837">
        <v>2</v>
      </c>
      <c r="Z2837">
        <v>2</v>
      </c>
      <c r="AB2837">
        <v>0</v>
      </c>
      <c r="AC2837">
        <v>4</v>
      </c>
      <c r="AD2837">
        <v>1</v>
      </c>
      <c r="AE2837">
        <v>1</v>
      </c>
      <c r="AF2837">
        <v>2</v>
      </c>
      <c r="AG2837" s="1">
        <f t="shared" si="44"/>
        <v>0.12903225806451601</v>
      </c>
    </row>
    <row r="2838" spans="1:33">
      <c r="A2838">
        <v>77429</v>
      </c>
      <c r="B2838">
        <v>2</v>
      </c>
      <c r="C2838">
        <v>76</v>
      </c>
      <c r="D2838">
        <v>4</v>
      </c>
      <c r="E2838">
        <v>2</v>
      </c>
      <c r="G2838">
        <v>1</v>
      </c>
      <c r="H2838">
        <v>3</v>
      </c>
      <c r="I2838">
        <v>1</v>
      </c>
      <c r="J2838">
        <v>78</v>
      </c>
      <c r="K2838">
        <v>2.02</v>
      </c>
      <c r="L2838">
        <v>154</v>
      </c>
      <c r="M2838">
        <v>3.98</v>
      </c>
      <c r="N2838">
        <v>88</v>
      </c>
      <c r="O2838" s="1">
        <v>2.278974358974359</v>
      </c>
      <c r="P2838" s="2">
        <v>80.653089637832295</v>
      </c>
      <c r="Q2838" s="1">
        <v>2.0887082188259134</v>
      </c>
      <c r="R2838">
        <v>1</v>
      </c>
      <c r="S2838">
        <v>2</v>
      </c>
      <c r="U2838">
        <v>9</v>
      </c>
      <c r="V2838">
        <v>2</v>
      </c>
      <c r="W2838">
        <v>2</v>
      </c>
      <c r="AB2838">
        <v>0</v>
      </c>
      <c r="AC2838">
        <v>4</v>
      </c>
      <c r="AD2838">
        <v>1</v>
      </c>
      <c r="AE2838">
        <v>1</v>
      </c>
      <c r="AF2838">
        <v>2</v>
      </c>
      <c r="AG2838" s="1">
        <f t="shared" si="44"/>
        <v>0.25897435897435894</v>
      </c>
    </row>
    <row r="2839" spans="1:33">
      <c r="A2839">
        <v>77431</v>
      </c>
      <c r="B2839">
        <v>2</v>
      </c>
      <c r="C2839">
        <v>22</v>
      </c>
      <c r="D2839">
        <v>4</v>
      </c>
      <c r="E2839">
        <v>2</v>
      </c>
      <c r="G2839">
        <v>1</v>
      </c>
      <c r="H2839">
        <v>4</v>
      </c>
      <c r="I2839">
        <v>6</v>
      </c>
      <c r="J2839">
        <v>54</v>
      </c>
      <c r="K2839">
        <v>1.4</v>
      </c>
      <c r="L2839">
        <v>176</v>
      </c>
      <c r="M2839">
        <v>4.55</v>
      </c>
      <c r="N2839">
        <v>49</v>
      </c>
      <c r="O2839" s="1">
        <v>1.2703703703703704</v>
      </c>
      <c r="P2839" s="2">
        <v>48.595876280279938</v>
      </c>
      <c r="Q2839" s="1">
        <v>1.2598930887479982</v>
      </c>
      <c r="R2839">
        <v>2</v>
      </c>
      <c r="U2839">
        <v>3</v>
      </c>
      <c r="V2839">
        <v>3</v>
      </c>
      <c r="W2839">
        <v>2</v>
      </c>
      <c r="X2839">
        <v>3</v>
      </c>
      <c r="Y2839">
        <v>3</v>
      </c>
      <c r="Z2839">
        <v>2</v>
      </c>
      <c r="AA2839">
        <v>3</v>
      </c>
      <c r="AB2839">
        <v>0</v>
      </c>
      <c r="AC2839">
        <v>1</v>
      </c>
      <c r="AD2839">
        <v>1</v>
      </c>
      <c r="AE2839">
        <v>2</v>
      </c>
      <c r="AG2839" s="1">
        <f t="shared" si="44"/>
        <v>-0.12962962962962954</v>
      </c>
    </row>
    <row r="2840" spans="1:33">
      <c r="A2840">
        <v>77433</v>
      </c>
      <c r="B2840">
        <v>2</v>
      </c>
      <c r="C2840">
        <v>58</v>
      </c>
      <c r="D2840">
        <v>6</v>
      </c>
      <c r="E2840">
        <v>2</v>
      </c>
      <c r="G2840">
        <v>2</v>
      </c>
      <c r="H2840">
        <v>4</v>
      </c>
      <c r="I2840">
        <v>2</v>
      </c>
      <c r="J2840">
        <v>65</v>
      </c>
      <c r="K2840">
        <v>1.68</v>
      </c>
      <c r="L2840">
        <v>273</v>
      </c>
      <c r="M2840">
        <v>7.06</v>
      </c>
      <c r="N2840">
        <v>66</v>
      </c>
      <c r="O2840" s="1">
        <v>1.7058461538461538</v>
      </c>
      <c r="P2840" s="2">
        <v>57.649360912477675</v>
      </c>
      <c r="Q2840" s="1">
        <v>1.4900142512763459</v>
      </c>
      <c r="R2840">
        <v>1</v>
      </c>
      <c r="S2840">
        <v>2</v>
      </c>
      <c r="U2840">
        <v>10</v>
      </c>
      <c r="V2840">
        <v>3</v>
      </c>
      <c r="W2840">
        <v>0</v>
      </c>
      <c r="AB2840">
        <v>1</v>
      </c>
      <c r="AC2840">
        <v>1</v>
      </c>
      <c r="AD2840">
        <v>2</v>
      </c>
      <c r="AE2840">
        <v>2</v>
      </c>
      <c r="AG2840" s="1">
        <f t="shared" si="44"/>
        <v>2.5846153846153852E-2</v>
      </c>
    </row>
    <row r="2841" spans="1:33">
      <c r="A2841">
        <v>77436</v>
      </c>
      <c r="B2841">
        <v>2</v>
      </c>
      <c r="C2841">
        <v>58</v>
      </c>
      <c r="D2841">
        <v>3</v>
      </c>
      <c r="E2841">
        <v>2</v>
      </c>
      <c r="G2841">
        <v>1</v>
      </c>
      <c r="H2841">
        <v>5</v>
      </c>
      <c r="I2841">
        <v>1</v>
      </c>
      <c r="J2841">
        <v>59</v>
      </c>
      <c r="K2841">
        <v>1.53</v>
      </c>
      <c r="L2841">
        <v>290</v>
      </c>
      <c r="M2841">
        <v>7.5</v>
      </c>
      <c r="N2841">
        <v>56</v>
      </c>
      <c r="O2841" s="1">
        <v>1.4522033898305087</v>
      </c>
      <c r="P2841" s="2">
        <v>57.373603198312765</v>
      </c>
      <c r="Q2841" s="1">
        <v>1.4878239473460768</v>
      </c>
      <c r="R2841">
        <v>2</v>
      </c>
      <c r="S2841">
        <v>2</v>
      </c>
      <c r="U2841">
        <v>15</v>
      </c>
      <c r="V2841">
        <v>2</v>
      </c>
      <c r="W2841">
        <v>2</v>
      </c>
      <c r="X2841">
        <v>3</v>
      </c>
      <c r="Y2841">
        <v>3</v>
      </c>
      <c r="Z2841">
        <v>2</v>
      </c>
      <c r="AA2841">
        <v>0</v>
      </c>
      <c r="AB2841">
        <v>0</v>
      </c>
      <c r="AC2841">
        <v>1</v>
      </c>
      <c r="AD2841">
        <v>1</v>
      </c>
      <c r="AE2841">
        <v>1</v>
      </c>
      <c r="AF2841">
        <v>2</v>
      </c>
      <c r="AG2841" s="1">
        <f t="shared" si="44"/>
        <v>-7.7796610169491354E-2</v>
      </c>
    </row>
    <row r="2842" spans="1:33">
      <c r="A2842">
        <v>77438</v>
      </c>
      <c r="B2842">
        <v>2</v>
      </c>
      <c r="C2842">
        <v>41</v>
      </c>
      <c r="D2842">
        <v>1</v>
      </c>
      <c r="E2842">
        <v>2</v>
      </c>
      <c r="G2842">
        <v>1</v>
      </c>
      <c r="H2842">
        <v>4</v>
      </c>
      <c r="I2842">
        <v>3</v>
      </c>
      <c r="J2842">
        <v>54</v>
      </c>
      <c r="K2842">
        <v>1.4</v>
      </c>
      <c r="L2842">
        <v>165</v>
      </c>
      <c r="M2842">
        <v>4.2699999999999996</v>
      </c>
      <c r="N2842">
        <v>56</v>
      </c>
      <c r="O2842" s="1">
        <v>1.4518518518518517</v>
      </c>
      <c r="P2842" s="2">
        <v>44.577384534318497</v>
      </c>
      <c r="Q2842" s="1">
        <v>1.1557099694082573</v>
      </c>
      <c r="R2842">
        <v>2</v>
      </c>
      <c r="S2842">
        <v>2</v>
      </c>
      <c r="U2842">
        <v>15</v>
      </c>
      <c r="V2842">
        <v>2</v>
      </c>
      <c r="W2842">
        <v>0</v>
      </c>
      <c r="AA2842">
        <v>2</v>
      </c>
      <c r="AB2842">
        <v>0</v>
      </c>
      <c r="AC2842">
        <v>0</v>
      </c>
      <c r="AD2842">
        <v>1</v>
      </c>
      <c r="AE2842">
        <v>1</v>
      </c>
      <c r="AF2842">
        <v>2</v>
      </c>
      <c r="AG2842" s="1">
        <f t="shared" si="44"/>
        <v>5.1851851851851816E-2</v>
      </c>
    </row>
    <row r="2843" spans="1:33">
      <c r="A2843">
        <v>77446</v>
      </c>
      <c r="B2843">
        <v>2</v>
      </c>
      <c r="C2843">
        <v>26</v>
      </c>
      <c r="D2843">
        <v>3</v>
      </c>
      <c r="E2843">
        <v>2</v>
      </c>
      <c r="G2843">
        <v>1</v>
      </c>
      <c r="H2843">
        <v>3</v>
      </c>
      <c r="I2843">
        <v>1</v>
      </c>
      <c r="J2843">
        <v>63</v>
      </c>
      <c r="K2843">
        <v>1.63</v>
      </c>
      <c r="L2843">
        <v>197</v>
      </c>
      <c r="M2843">
        <v>5.09</v>
      </c>
      <c r="N2843">
        <v>61</v>
      </c>
      <c r="O2843" s="1">
        <v>1.5782539682539682</v>
      </c>
      <c r="P2843" s="2">
        <v>68.486120239760368</v>
      </c>
      <c r="Q2843" s="1">
        <v>1.7719424760445937</v>
      </c>
      <c r="R2843">
        <v>2</v>
      </c>
      <c r="U2843">
        <v>8</v>
      </c>
      <c r="V2843">
        <v>4</v>
      </c>
      <c r="W2843">
        <v>2</v>
      </c>
      <c r="X2843">
        <v>3</v>
      </c>
      <c r="Y2843">
        <v>2</v>
      </c>
      <c r="Z2843">
        <v>2</v>
      </c>
      <c r="AA2843">
        <v>1</v>
      </c>
      <c r="AB2843">
        <v>2</v>
      </c>
      <c r="AC2843">
        <v>3</v>
      </c>
      <c r="AD2843">
        <v>1</v>
      </c>
      <c r="AE2843">
        <v>1</v>
      </c>
      <c r="AF2843">
        <v>2</v>
      </c>
      <c r="AG2843" s="1">
        <f t="shared" si="44"/>
        <v>-5.1746031746031651E-2</v>
      </c>
    </row>
    <row r="2844" spans="1:33">
      <c r="A2844">
        <v>77450</v>
      </c>
      <c r="B2844">
        <v>2</v>
      </c>
      <c r="C2844">
        <v>58</v>
      </c>
      <c r="D2844">
        <v>6</v>
      </c>
      <c r="E2844">
        <v>2</v>
      </c>
      <c r="G2844">
        <v>2</v>
      </c>
      <c r="H2844">
        <v>5</v>
      </c>
      <c r="I2844">
        <v>3</v>
      </c>
      <c r="J2844">
        <v>38</v>
      </c>
      <c r="K2844">
        <v>0.98</v>
      </c>
      <c r="L2844">
        <v>214</v>
      </c>
      <c r="M2844">
        <v>5.53</v>
      </c>
      <c r="N2844">
        <v>35</v>
      </c>
      <c r="O2844" s="1">
        <v>0.90263157894736834</v>
      </c>
      <c r="P2844" s="2">
        <v>38.818044353246293</v>
      </c>
      <c r="Q2844" s="1">
        <v>1.0010969333205624</v>
      </c>
      <c r="R2844">
        <v>1</v>
      </c>
      <c r="S2844">
        <v>1</v>
      </c>
      <c r="T2844">
        <v>1</v>
      </c>
      <c r="U2844">
        <v>13</v>
      </c>
      <c r="V2844">
        <v>4</v>
      </c>
      <c r="W2844">
        <v>2</v>
      </c>
      <c r="AA2844">
        <v>1</v>
      </c>
      <c r="AB2844">
        <v>60</v>
      </c>
      <c r="AC2844">
        <v>30</v>
      </c>
      <c r="AD2844">
        <v>1</v>
      </c>
      <c r="AE2844">
        <v>1</v>
      </c>
      <c r="AF2844">
        <v>2</v>
      </c>
      <c r="AG2844" s="1">
        <f t="shared" si="44"/>
        <v>-7.7368421052631642E-2</v>
      </c>
    </row>
    <row r="2845" spans="1:33">
      <c r="A2845">
        <v>77453</v>
      </c>
      <c r="B2845">
        <v>2</v>
      </c>
      <c r="C2845">
        <v>57</v>
      </c>
      <c r="D2845">
        <v>7</v>
      </c>
      <c r="E2845">
        <v>2</v>
      </c>
      <c r="G2845">
        <v>1</v>
      </c>
      <c r="H2845">
        <v>4</v>
      </c>
      <c r="I2845">
        <v>1</v>
      </c>
      <c r="J2845">
        <v>63</v>
      </c>
      <c r="K2845">
        <v>1.63</v>
      </c>
      <c r="L2845">
        <v>176</v>
      </c>
      <c r="M2845">
        <v>4.55</v>
      </c>
      <c r="N2845">
        <v>61</v>
      </c>
      <c r="O2845" s="1">
        <v>1.5782539682539682</v>
      </c>
      <c r="P2845" s="2">
        <v>59.908022812900597</v>
      </c>
      <c r="Q2845" s="1">
        <v>1.5500012251591742</v>
      </c>
      <c r="R2845">
        <v>2</v>
      </c>
      <c r="S2845">
        <v>2</v>
      </c>
      <c r="U2845">
        <v>8</v>
      </c>
      <c r="V2845">
        <v>2</v>
      </c>
      <c r="W2845">
        <v>1</v>
      </c>
      <c r="AA2845">
        <v>1</v>
      </c>
      <c r="AB2845">
        <v>0</v>
      </c>
      <c r="AC2845">
        <v>0</v>
      </c>
      <c r="AD2845">
        <v>1</v>
      </c>
      <c r="AE2845">
        <v>1</v>
      </c>
      <c r="AF2845">
        <v>2</v>
      </c>
      <c r="AG2845" s="1">
        <f t="shared" si="44"/>
        <v>-5.1746031746031651E-2</v>
      </c>
    </row>
    <row r="2846" spans="1:33">
      <c r="A2846">
        <v>77456</v>
      </c>
      <c r="B2846">
        <v>2</v>
      </c>
      <c r="C2846">
        <v>62</v>
      </c>
      <c r="D2846">
        <v>1</v>
      </c>
      <c r="E2846">
        <v>2</v>
      </c>
      <c r="G2846">
        <v>1</v>
      </c>
      <c r="H2846">
        <v>4</v>
      </c>
      <c r="I2846">
        <v>1</v>
      </c>
      <c r="J2846">
        <v>78</v>
      </c>
      <c r="K2846">
        <v>2.02</v>
      </c>
      <c r="L2846">
        <v>207</v>
      </c>
      <c r="M2846">
        <v>5.35</v>
      </c>
      <c r="N2846">
        <v>72</v>
      </c>
      <c r="O2846" s="1">
        <v>1.8646153846153846</v>
      </c>
      <c r="P2846" s="2">
        <v>69.626563594312728</v>
      </c>
      <c r="Q2846" s="1">
        <v>1.803149467442458</v>
      </c>
      <c r="R2846">
        <v>1</v>
      </c>
      <c r="S2846">
        <v>2</v>
      </c>
      <c r="U2846">
        <v>8</v>
      </c>
      <c r="V2846">
        <v>3</v>
      </c>
      <c r="W2846">
        <v>0</v>
      </c>
      <c r="AA2846">
        <v>5</v>
      </c>
      <c r="AB2846">
        <v>0</v>
      </c>
      <c r="AC2846">
        <v>6</v>
      </c>
      <c r="AD2846">
        <v>1</v>
      </c>
      <c r="AE2846">
        <v>1</v>
      </c>
      <c r="AF2846">
        <v>2</v>
      </c>
      <c r="AG2846" s="1">
        <f t="shared" si="44"/>
        <v>-0.15538461538461545</v>
      </c>
    </row>
    <row r="2847" spans="1:33">
      <c r="A2847">
        <v>77463</v>
      </c>
      <c r="B2847">
        <v>2</v>
      </c>
      <c r="C2847">
        <v>50</v>
      </c>
      <c r="D2847">
        <v>1</v>
      </c>
      <c r="E2847">
        <v>2</v>
      </c>
      <c r="G2847">
        <v>1</v>
      </c>
      <c r="H2847">
        <v>5</v>
      </c>
      <c r="I2847">
        <v>2</v>
      </c>
      <c r="J2847">
        <v>51</v>
      </c>
      <c r="K2847">
        <v>1.32</v>
      </c>
      <c r="L2847">
        <v>170</v>
      </c>
      <c r="M2847">
        <v>4.4000000000000004</v>
      </c>
      <c r="N2847">
        <v>49</v>
      </c>
      <c r="O2847" s="1">
        <v>1.2682352941176471</v>
      </c>
      <c r="P2847" s="2">
        <v>50.562817542366837</v>
      </c>
      <c r="Q2847" s="1">
        <v>1.3086846893318476</v>
      </c>
      <c r="R2847">
        <v>1</v>
      </c>
      <c r="S2847">
        <v>1</v>
      </c>
      <c r="T2847">
        <v>2</v>
      </c>
      <c r="U2847">
        <v>9</v>
      </c>
      <c r="V2847">
        <v>3</v>
      </c>
      <c r="W2847">
        <v>2</v>
      </c>
      <c r="X2847">
        <v>2</v>
      </c>
      <c r="Y2847">
        <v>2</v>
      </c>
      <c r="Z2847">
        <v>3</v>
      </c>
      <c r="AA2847">
        <v>0</v>
      </c>
      <c r="AB2847">
        <v>1</v>
      </c>
      <c r="AC2847">
        <v>1</v>
      </c>
      <c r="AD2847">
        <v>1</v>
      </c>
      <c r="AE2847">
        <v>1</v>
      </c>
      <c r="AF2847">
        <v>2</v>
      </c>
      <c r="AG2847" s="1">
        <f t="shared" si="44"/>
        <v>-5.1764705882352935E-2</v>
      </c>
    </row>
    <row r="2848" spans="1:33">
      <c r="A2848">
        <v>77464</v>
      </c>
      <c r="B2848">
        <v>2</v>
      </c>
      <c r="C2848">
        <v>36</v>
      </c>
      <c r="D2848">
        <v>7</v>
      </c>
      <c r="E2848">
        <v>2</v>
      </c>
      <c r="G2848">
        <v>1</v>
      </c>
      <c r="H2848">
        <v>4</v>
      </c>
      <c r="I2848">
        <v>3</v>
      </c>
      <c r="J2848">
        <v>27</v>
      </c>
      <c r="K2848">
        <v>0.7</v>
      </c>
      <c r="L2848">
        <v>194</v>
      </c>
      <c r="M2848">
        <v>5.0199999999999996</v>
      </c>
      <c r="N2848">
        <v>28</v>
      </c>
      <c r="O2848" s="1">
        <v>0.72592592592592586</v>
      </c>
      <c r="P2848" s="2">
        <v>21.055352040837882</v>
      </c>
      <c r="Q2848" s="1">
        <v>0.54587949735505614</v>
      </c>
      <c r="R2848">
        <v>2</v>
      </c>
      <c r="U2848">
        <v>5</v>
      </c>
      <c r="V2848">
        <v>4</v>
      </c>
      <c r="W2848">
        <v>2</v>
      </c>
      <c r="X2848">
        <v>3</v>
      </c>
      <c r="Y2848">
        <v>3</v>
      </c>
      <c r="Z2848">
        <v>3</v>
      </c>
      <c r="AA2848">
        <v>2</v>
      </c>
      <c r="AB2848">
        <v>0</v>
      </c>
      <c r="AC2848">
        <v>0</v>
      </c>
      <c r="AD2848">
        <v>1</v>
      </c>
      <c r="AE2848">
        <v>2</v>
      </c>
      <c r="AG2848" s="1">
        <f t="shared" si="44"/>
        <v>2.5925925925925908E-2</v>
      </c>
    </row>
    <row r="2849" spans="1:33">
      <c r="A2849">
        <v>77465</v>
      </c>
      <c r="B2849">
        <v>2</v>
      </c>
      <c r="C2849">
        <v>21</v>
      </c>
      <c r="D2849">
        <v>2</v>
      </c>
      <c r="E2849">
        <v>2</v>
      </c>
      <c r="G2849">
        <v>1</v>
      </c>
      <c r="H2849">
        <v>3</v>
      </c>
      <c r="I2849">
        <v>5</v>
      </c>
      <c r="J2849">
        <v>86</v>
      </c>
      <c r="K2849">
        <v>2.2200000000000002</v>
      </c>
      <c r="L2849">
        <v>170</v>
      </c>
      <c r="M2849">
        <v>4.4000000000000004</v>
      </c>
      <c r="N2849">
        <v>93</v>
      </c>
      <c r="O2849" s="1">
        <v>2.4006976744186046</v>
      </c>
      <c r="P2849" s="2">
        <v>84.245786371587911</v>
      </c>
      <c r="Q2849" s="1">
        <v>2.1747168109875021</v>
      </c>
      <c r="R2849">
        <v>1</v>
      </c>
      <c r="U2849">
        <v>15</v>
      </c>
      <c r="V2849">
        <v>4</v>
      </c>
      <c r="W2849">
        <v>0</v>
      </c>
      <c r="X2849">
        <v>2</v>
      </c>
      <c r="Y2849">
        <v>3</v>
      </c>
      <c r="Z2849">
        <v>1</v>
      </c>
      <c r="AA2849">
        <v>0</v>
      </c>
      <c r="AB2849">
        <v>0</v>
      </c>
      <c r="AC2849">
        <v>0</v>
      </c>
      <c r="AD2849">
        <v>2</v>
      </c>
      <c r="AE2849">
        <v>1</v>
      </c>
      <c r="AF2849">
        <v>2</v>
      </c>
      <c r="AG2849" s="1">
        <f t="shared" si="44"/>
        <v>0.1806976744186044</v>
      </c>
    </row>
    <row r="2850" spans="1:33">
      <c r="A2850">
        <v>77466</v>
      </c>
      <c r="B2850">
        <v>2</v>
      </c>
      <c r="C2850">
        <v>22</v>
      </c>
      <c r="D2850">
        <v>3</v>
      </c>
      <c r="E2850">
        <v>2</v>
      </c>
      <c r="G2850">
        <v>1</v>
      </c>
      <c r="H2850">
        <v>4</v>
      </c>
      <c r="I2850">
        <v>5</v>
      </c>
      <c r="J2850">
        <v>57</v>
      </c>
      <c r="K2850">
        <v>1.47</v>
      </c>
      <c r="L2850">
        <v>218</v>
      </c>
      <c r="M2850">
        <v>5.64</v>
      </c>
      <c r="N2850">
        <v>67</v>
      </c>
      <c r="O2850" s="1">
        <v>1.7278947368421052</v>
      </c>
      <c r="P2850" s="2">
        <v>60.595228181277015</v>
      </c>
      <c r="Q2850" s="1">
        <v>1.5627190425697757</v>
      </c>
      <c r="R2850">
        <v>2</v>
      </c>
      <c r="U2850">
        <v>9</v>
      </c>
      <c r="V2850">
        <v>2</v>
      </c>
      <c r="W2850">
        <v>3</v>
      </c>
      <c r="X2850">
        <v>2</v>
      </c>
      <c r="Y2850">
        <v>2</v>
      </c>
      <c r="Z2850">
        <v>1</v>
      </c>
      <c r="AA2850">
        <v>1</v>
      </c>
      <c r="AB2850">
        <v>0</v>
      </c>
      <c r="AC2850">
        <v>0</v>
      </c>
      <c r="AD2850">
        <v>1</v>
      </c>
      <c r="AE2850">
        <v>1</v>
      </c>
      <c r="AF2850">
        <v>2</v>
      </c>
      <c r="AG2850" s="1">
        <f t="shared" si="44"/>
        <v>0.25789473684210518</v>
      </c>
    </row>
    <row r="2851" spans="1:33">
      <c r="A2851">
        <v>77469</v>
      </c>
      <c r="B2851">
        <v>2</v>
      </c>
      <c r="C2851">
        <v>67</v>
      </c>
      <c r="D2851">
        <v>3</v>
      </c>
      <c r="E2851">
        <v>2</v>
      </c>
      <c r="G2851">
        <v>1</v>
      </c>
      <c r="H2851">
        <v>4</v>
      </c>
      <c r="I2851">
        <v>1</v>
      </c>
      <c r="J2851">
        <v>64</v>
      </c>
      <c r="K2851">
        <v>1.66</v>
      </c>
      <c r="L2851">
        <v>124</v>
      </c>
      <c r="M2851">
        <v>3.21</v>
      </c>
      <c r="N2851">
        <v>74</v>
      </c>
      <c r="O2851" s="1">
        <v>1.9193749999999998</v>
      </c>
      <c r="P2851" s="2">
        <v>58.473901258509002</v>
      </c>
      <c r="Q2851" s="1">
        <v>1.5166668138925772</v>
      </c>
      <c r="R2851">
        <v>1</v>
      </c>
      <c r="S2851">
        <v>1</v>
      </c>
      <c r="T2851">
        <v>2</v>
      </c>
      <c r="U2851">
        <v>9</v>
      </c>
      <c r="V2851">
        <v>3</v>
      </c>
      <c r="W2851">
        <v>2</v>
      </c>
      <c r="X2851">
        <v>3</v>
      </c>
      <c r="Y2851">
        <v>3</v>
      </c>
      <c r="Z2851">
        <v>3</v>
      </c>
      <c r="AA2851">
        <v>4</v>
      </c>
      <c r="AB2851">
        <v>0</v>
      </c>
      <c r="AC2851">
        <v>4</v>
      </c>
      <c r="AD2851">
        <v>1</v>
      </c>
      <c r="AE2851">
        <v>1</v>
      </c>
      <c r="AF2851">
        <v>2</v>
      </c>
      <c r="AG2851" s="1">
        <f t="shared" si="44"/>
        <v>0.25937499999999991</v>
      </c>
    </row>
    <row r="2852" spans="1:33">
      <c r="A2852">
        <v>77470</v>
      </c>
      <c r="B2852">
        <v>2</v>
      </c>
      <c r="C2852">
        <v>25</v>
      </c>
      <c r="D2852">
        <v>3</v>
      </c>
      <c r="E2852">
        <v>2</v>
      </c>
      <c r="G2852">
        <v>1</v>
      </c>
      <c r="H2852">
        <v>5</v>
      </c>
      <c r="I2852">
        <v>5</v>
      </c>
      <c r="J2852">
        <v>51</v>
      </c>
      <c r="K2852">
        <v>1.32</v>
      </c>
      <c r="L2852">
        <v>145</v>
      </c>
      <c r="M2852">
        <v>3.75</v>
      </c>
      <c r="N2852">
        <v>57</v>
      </c>
      <c r="O2852" s="1">
        <v>1.4752941176470591</v>
      </c>
      <c r="P2852" s="2">
        <v>61.503732190214762</v>
      </c>
      <c r="Q2852" s="1">
        <v>1.5918613037467351</v>
      </c>
      <c r="R2852">
        <v>2</v>
      </c>
      <c r="U2852">
        <v>14</v>
      </c>
      <c r="V2852">
        <v>3</v>
      </c>
      <c r="W2852">
        <v>0</v>
      </c>
      <c r="AA2852">
        <v>1</v>
      </c>
      <c r="AB2852">
        <v>1</v>
      </c>
      <c r="AC2852">
        <v>12</v>
      </c>
      <c r="AD2852">
        <v>1</v>
      </c>
      <c r="AE2852">
        <v>1</v>
      </c>
      <c r="AF2852">
        <v>1</v>
      </c>
      <c r="AG2852" s="1">
        <f t="shared" si="44"/>
        <v>0.15529411764705903</v>
      </c>
    </row>
    <row r="2853" spans="1:33">
      <c r="A2853">
        <v>77481</v>
      </c>
      <c r="B2853">
        <v>2</v>
      </c>
      <c r="C2853">
        <v>54</v>
      </c>
      <c r="D2853">
        <v>1</v>
      </c>
      <c r="E2853">
        <v>2</v>
      </c>
      <c r="G2853">
        <v>2</v>
      </c>
      <c r="H2853">
        <v>1</v>
      </c>
      <c r="I2853">
        <v>1</v>
      </c>
      <c r="J2853">
        <v>45</v>
      </c>
      <c r="K2853">
        <v>1.1599999999999999</v>
      </c>
      <c r="L2853">
        <v>216</v>
      </c>
      <c r="M2853">
        <v>5.59</v>
      </c>
      <c r="N2853">
        <v>43</v>
      </c>
      <c r="O2853" s="1">
        <v>1.1084444444444443</v>
      </c>
      <c r="P2853" s="2">
        <v>38.614483492137921</v>
      </c>
      <c r="Q2853" s="1">
        <v>0.99539557446399962</v>
      </c>
      <c r="R2853">
        <v>1</v>
      </c>
      <c r="S2853">
        <v>1</v>
      </c>
      <c r="T2853">
        <v>1</v>
      </c>
      <c r="U2853">
        <v>5</v>
      </c>
      <c r="V2853">
        <v>4</v>
      </c>
      <c r="W2853">
        <v>3</v>
      </c>
      <c r="X2853">
        <v>3</v>
      </c>
      <c r="Y2853">
        <v>3</v>
      </c>
      <c r="Z2853">
        <v>3</v>
      </c>
      <c r="AA2853">
        <v>0</v>
      </c>
      <c r="AB2853">
        <v>0</v>
      </c>
      <c r="AC2853">
        <v>0</v>
      </c>
      <c r="AD2853">
        <v>2</v>
      </c>
      <c r="AE2853">
        <v>1</v>
      </c>
      <c r="AF2853">
        <v>1</v>
      </c>
      <c r="AG2853" s="1">
        <f t="shared" si="44"/>
        <v>-5.1555555555555577E-2</v>
      </c>
    </row>
    <row r="2854" spans="1:33">
      <c r="A2854">
        <v>77485</v>
      </c>
      <c r="B2854">
        <v>2</v>
      </c>
      <c r="C2854">
        <v>49</v>
      </c>
      <c r="D2854">
        <v>4</v>
      </c>
      <c r="E2854">
        <v>2</v>
      </c>
      <c r="G2854">
        <v>1</v>
      </c>
      <c r="H2854">
        <v>4</v>
      </c>
      <c r="I2854">
        <v>3</v>
      </c>
      <c r="J2854">
        <v>51</v>
      </c>
      <c r="K2854">
        <v>1.32</v>
      </c>
      <c r="L2854">
        <v>283</v>
      </c>
      <c r="M2854">
        <v>7.32</v>
      </c>
      <c r="N2854">
        <v>54</v>
      </c>
      <c r="O2854" s="1">
        <v>1.3976470588235295</v>
      </c>
      <c r="P2854" s="2">
        <v>51.586822350559046</v>
      </c>
      <c r="Q2854" s="1">
        <v>1.3351883431909402</v>
      </c>
      <c r="R2854">
        <v>2</v>
      </c>
      <c r="S2854">
        <v>2</v>
      </c>
      <c r="U2854">
        <v>8</v>
      </c>
      <c r="V2854">
        <v>3</v>
      </c>
      <c r="W2854">
        <v>0</v>
      </c>
      <c r="X2854">
        <v>3</v>
      </c>
      <c r="Y2854">
        <v>2</v>
      </c>
      <c r="Z2854">
        <v>1</v>
      </c>
      <c r="AA2854">
        <v>2</v>
      </c>
      <c r="AB2854">
        <v>2</v>
      </c>
      <c r="AC2854">
        <v>0</v>
      </c>
      <c r="AD2854">
        <v>1</v>
      </c>
      <c r="AE2854">
        <v>1</v>
      </c>
      <c r="AF2854">
        <v>2</v>
      </c>
      <c r="AG2854" s="1">
        <f t="shared" si="44"/>
        <v>7.7647058823529402E-2</v>
      </c>
    </row>
    <row r="2855" spans="1:33">
      <c r="A2855">
        <v>77488</v>
      </c>
      <c r="B2855">
        <v>2</v>
      </c>
      <c r="C2855">
        <v>80</v>
      </c>
      <c r="D2855">
        <v>3</v>
      </c>
      <c r="E2855">
        <v>2</v>
      </c>
      <c r="G2855">
        <v>1</v>
      </c>
      <c r="H2855">
        <v>3</v>
      </c>
      <c r="I2855">
        <v>2</v>
      </c>
      <c r="J2855">
        <v>62</v>
      </c>
      <c r="K2855">
        <v>1.6</v>
      </c>
      <c r="L2855">
        <v>185</v>
      </c>
      <c r="M2855">
        <v>4.78</v>
      </c>
      <c r="N2855">
        <v>60</v>
      </c>
      <c r="O2855" s="1">
        <v>1.5483870967741935</v>
      </c>
      <c r="P2855" s="2">
        <v>53.368396971350322</v>
      </c>
      <c r="Q2855" s="1">
        <v>1.3772489540993633</v>
      </c>
      <c r="R2855">
        <v>2</v>
      </c>
      <c r="S2855">
        <v>1</v>
      </c>
      <c r="T2855">
        <v>2</v>
      </c>
      <c r="U2855">
        <v>12</v>
      </c>
      <c r="V2855">
        <v>2</v>
      </c>
      <c r="W2855">
        <v>3</v>
      </c>
      <c r="X2855">
        <v>3</v>
      </c>
      <c r="Y2855">
        <v>3</v>
      </c>
      <c r="Z2855">
        <v>3</v>
      </c>
      <c r="AA2855">
        <v>0</v>
      </c>
      <c r="AB2855">
        <v>0</v>
      </c>
      <c r="AC2855">
        <v>0</v>
      </c>
      <c r="AD2855">
        <v>1</v>
      </c>
      <c r="AE2855">
        <v>1</v>
      </c>
      <c r="AF2855">
        <v>2</v>
      </c>
      <c r="AG2855" s="1">
        <f t="shared" si="44"/>
        <v>-5.1612903225806583E-2</v>
      </c>
    </row>
    <row r="2856" spans="1:33">
      <c r="A2856">
        <v>77498</v>
      </c>
      <c r="B2856">
        <v>2</v>
      </c>
      <c r="C2856">
        <v>59</v>
      </c>
      <c r="D2856">
        <v>3</v>
      </c>
      <c r="E2856">
        <v>2</v>
      </c>
      <c r="G2856">
        <v>1</v>
      </c>
      <c r="H2856">
        <v>4</v>
      </c>
      <c r="I2856">
        <v>1</v>
      </c>
      <c r="J2856">
        <v>62</v>
      </c>
      <c r="K2856">
        <v>1.6</v>
      </c>
      <c r="L2856">
        <v>196</v>
      </c>
      <c r="M2856">
        <v>5.07</v>
      </c>
      <c r="N2856">
        <v>56</v>
      </c>
      <c r="O2856" s="1">
        <v>1.4451612903225808</v>
      </c>
      <c r="P2856" s="2">
        <v>66.2450453813113</v>
      </c>
      <c r="Q2856" s="1">
        <v>1.7095495582273885</v>
      </c>
      <c r="R2856">
        <v>1</v>
      </c>
      <c r="S2856">
        <v>2</v>
      </c>
      <c r="U2856">
        <v>15</v>
      </c>
      <c r="V2856">
        <v>1</v>
      </c>
      <c r="W2856">
        <v>3</v>
      </c>
      <c r="X2856">
        <v>3</v>
      </c>
      <c r="Y2856">
        <v>3</v>
      </c>
      <c r="Z2856">
        <v>3</v>
      </c>
      <c r="AA2856">
        <v>1</v>
      </c>
      <c r="AB2856">
        <v>0</v>
      </c>
      <c r="AC2856">
        <v>0</v>
      </c>
      <c r="AD2856">
        <v>1</v>
      </c>
      <c r="AE2856">
        <v>1</v>
      </c>
      <c r="AF2856">
        <v>2</v>
      </c>
      <c r="AG2856" s="1">
        <f t="shared" si="44"/>
        <v>-0.15483870967741931</v>
      </c>
    </row>
    <row r="2857" spans="1:33">
      <c r="A2857">
        <v>77502</v>
      </c>
      <c r="B2857">
        <v>2</v>
      </c>
      <c r="C2857">
        <v>55</v>
      </c>
      <c r="D2857">
        <v>3</v>
      </c>
      <c r="E2857">
        <v>2</v>
      </c>
      <c r="G2857">
        <v>1</v>
      </c>
      <c r="H2857">
        <v>5</v>
      </c>
      <c r="I2857">
        <v>1</v>
      </c>
      <c r="J2857">
        <v>69</v>
      </c>
      <c r="K2857">
        <v>1.78</v>
      </c>
      <c r="L2857">
        <v>222</v>
      </c>
      <c r="M2857">
        <v>5.74</v>
      </c>
      <c r="N2857">
        <v>65</v>
      </c>
      <c r="O2857" s="1">
        <v>1.6768115942028985</v>
      </c>
      <c r="P2857" s="2">
        <v>65.023318383946631</v>
      </c>
      <c r="Q2857" s="1">
        <v>1.677413140919203</v>
      </c>
      <c r="R2857">
        <v>2</v>
      </c>
      <c r="S2857">
        <v>1</v>
      </c>
      <c r="T2857">
        <v>2</v>
      </c>
      <c r="U2857">
        <v>15</v>
      </c>
      <c r="V2857">
        <v>4</v>
      </c>
      <c r="W2857">
        <v>3</v>
      </c>
      <c r="X2857">
        <v>1</v>
      </c>
      <c r="Y2857">
        <v>1</v>
      </c>
      <c r="Z2857">
        <v>1</v>
      </c>
      <c r="AA2857">
        <v>1</v>
      </c>
      <c r="AB2857">
        <v>0</v>
      </c>
      <c r="AC2857">
        <v>0</v>
      </c>
      <c r="AD2857">
        <v>1</v>
      </c>
      <c r="AE2857">
        <v>1</v>
      </c>
      <c r="AF2857">
        <v>2</v>
      </c>
      <c r="AG2857" s="1">
        <f t="shared" si="44"/>
        <v>-0.10318840579710153</v>
      </c>
    </row>
    <row r="2858" spans="1:33">
      <c r="A2858">
        <v>77505</v>
      </c>
      <c r="B2858">
        <v>2</v>
      </c>
      <c r="C2858">
        <v>30</v>
      </c>
      <c r="D2858">
        <v>3</v>
      </c>
      <c r="E2858">
        <v>2</v>
      </c>
      <c r="G2858">
        <v>1</v>
      </c>
      <c r="H2858">
        <v>5</v>
      </c>
      <c r="I2858">
        <v>1</v>
      </c>
      <c r="J2858">
        <v>55</v>
      </c>
      <c r="K2858">
        <v>1.42</v>
      </c>
      <c r="L2858">
        <v>116</v>
      </c>
      <c r="M2858">
        <v>3</v>
      </c>
      <c r="N2858">
        <v>58</v>
      </c>
      <c r="O2858" s="1">
        <v>1.4974545454545454</v>
      </c>
      <c r="P2858" s="2">
        <v>59.816199873350229</v>
      </c>
      <c r="Q2858" s="1">
        <v>1.5443455240028605</v>
      </c>
      <c r="R2858">
        <v>1</v>
      </c>
      <c r="U2858">
        <v>10</v>
      </c>
      <c r="V2858">
        <v>3</v>
      </c>
      <c r="W2858">
        <v>3</v>
      </c>
      <c r="X2858">
        <v>3</v>
      </c>
      <c r="Y2858">
        <v>3</v>
      </c>
      <c r="Z2858">
        <v>3</v>
      </c>
      <c r="AA2858">
        <v>1</v>
      </c>
      <c r="AB2858">
        <v>0</v>
      </c>
      <c r="AC2858">
        <v>0</v>
      </c>
      <c r="AD2858">
        <v>1</v>
      </c>
      <c r="AE2858">
        <v>1</v>
      </c>
      <c r="AF2858">
        <v>2</v>
      </c>
      <c r="AG2858" s="1">
        <f t="shared" si="44"/>
        <v>7.7454545454545443E-2</v>
      </c>
    </row>
    <row r="2859" spans="1:33">
      <c r="A2859">
        <v>77524</v>
      </c>
      <c r="B2859">
        <v>2</v>
      </c>
      <c r="C2859">
        <v>65</v>
      </c>
      <c r="D2859">
        <v>3</v>
      </c>
      <c r="E2859">
        <v>2</v>
      </c>
      <c r="G2859">
        <v>1</v>
      </c>
      <c r="H2859">
        <v>2</v>
      </c>
      <c r="I2859">
        <v>1</v>
      </c>
      <c r="J2859">
        <v>85</v>
      </c>
      <c r="K2859">
        <v>2.2000000000000002</v>
      </c>
      <c r="L2859">
        <v>178</v>
      </c>
      <c r="M2859">
        <v>4.5999999999999996</v>
      </c>
      <c r="N2859">
        <v>81</v>
      </c>
      <c r="O2859" s="1">
        <v>2.0964705882352943</v>
      </c>
      <c r="P2859" s="2">
        <v>85.850154076042443</v>
      </c>
      <c r="Q2859" s="1">
        <v>2.2220039878505102</v>
      </c>
      <c r="R2859">
        <v>2</v>
      </c>
      <c r="S2859">
        <v>2</v>
      </c>
      <c r="U2859">
        <v>15</v>
      </c>
      <c r="V2859">
        <v>2</v>
      </c>
      <c r="W2859">
        <v>3</v>
      </c>
      <c r="X2859">
        <v>3</v>
      </c>
      <c r="Y2859">
        <v>3</v>
      </c>
      <c r="Z2859">
        <v>3</v>
      </c>
      <c r="AB2859">
        <v>0</v>
      </c>
      <c r="AC2859">
        <v>0</v>
      </c>
      <c r="AD2859">
        <v>1</v>
      </c>
      <c r="AE2859">
        <v>1</v>
      </c>
      <c r="AF2859">
        <v>2</v>
      </c>
      <c r="AG2859" s="1">
        <f t="shared" si="44"/>
        <v>-0.10352941176470587</v>
      </c>
    </row>
    <row r="2860" spans="1:33">
      <c r="A2860">
        <v>77533</v>
      </c>
      <c r="B2860">
        <v>2</v>
      </c>
      <c r="C2860">
        <v>68</v>
      </c>
      <c r="D2860">
        <v>3</v>
      </c>
      <c r="E2860">
        <v>2</v>
      </c>
      <c r="G2860">
        <v>1</v>
      </c>
      <c r="H2860">
        <v>2</v>
      </c>
      <c r="I2860">
        <v>2</v>
      </c>
      <c r="J2860">
        <v>24</v>
      </c>
      <c r="K2860">
        <v>0.62</v>
      </c>
      <c r="L2860">
        <v>163</v>
      </c>
      <c r="M2860">
        <v>4.22</v>
      </c>
      <c r="N2860">
        <v>28</v>
      </c>
      <c r="O2860" s="1">
        <v>0.72333333333333327</v>
      </c>
      <c r="P2860" s="2">
        <v>25.382989446956987</v>
      </c>
      <c r="Q2860" s="1">
        <v>0.65572722737972222</v>
      </c>
      <c r="R2860">
        <v>2</v>
      </c>
      <c r="S2860">
        <v>2</v>
      </c>
      <c r="U2860">
        <v>3</v>
      </c>
      <c r="V2860">
        <v>3</v>
      </c>
      <c r="W2860">
        <v>0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2</v>
      </c>
      <c r="AG2860" s="1">
        <f t="shared" si="44"/>
        <v>0.10333333333333328</v>
      </c>
    </row>
    <row r="2861" spans="1:33">
      <c r="A2861">
        <v>77536</v>
      </c>
      <c r="B2861">
        <v>2</v>
      </c>
      <c r="C2861">
        <v>80</v>
      </c>
      <c r="D2861">
        <v>3</v>
      </c>
      <c r="E2861">
        <v>2</v>
      </c>
      <c r="G2861">
        <v>2</v>
      </c>
      <c r="H2861">
        <v>5</v>
      </c>
      <c r="I2861">
        <v>3</v>
      </c>
      <c r="J2861">
        <v>57</v>
      </c>
      <c r="K2861">
        <v>1.47</v>
      </c>
      <c r="L2861">
        <v>263</v>
      </c>
      <c r="M2861">
        <v>6.8</v>
      </c>
      <c r="N2861">
        <v>57</v>
      </c>
      <c r="O2861" s="1">
        <v>1.4699999999999998</v>
      </c>
      <c r="P2861" s="2">
        <v>67.595322891994115</v>
      </c>
      <c r="Q2861" s="1">
        <v>1.7432478008987957</v>
      </c>
      <c r="R2861">
        <v>1</v>
      </c>
      <c r="S2861">
        <v>1</v>
      </c>
      <c r="T2861">
        <v>2</v>
      </c>
      <c r="U2861">
        <v>7</v>
      </c>
      <c r="V2861">
        <v>4</v>
      </c>
      <c r="W2861">
        <v>0</v>
      </c>
      <c r="AA2861">
        <v>3</v>
      </c>
      <c r="AB2861">
        <v>0</v>
      </c>
      <c r="AC2861">
        <v>4</v>
      </c>
      <c r="AD2861">
        <v>1</v>
      </c>
      <c r="AE2861">
        <v>1</v>
      </c>
      <c r="AF2861">
        <v>2</v>
      </c>
      <c r="AG2861" s="1">
        <f t="shared" si="44"/>
        <v>0</v>
      </c>
    </row>
    <row r="2862" spans="1:33">
      <c r="A2862">
        <v>77539</v>
      </c>
      <c r="B2862">
        <v>2</v>
      </c>
      <c r="C2862">
        <v>38</v>
      </c>
      <c r="D2862">
        <v>4</v>
      </c>
      <c r="E2862">
        <v>2</v>
      </c>
      <c r="G2862">
        <v>2</v>
      </c>
      <c r="H2862">
        <v>4</v>
      </c>
      <c r="I2862">
        <v>1</v>
      </c>
      <c r="J2862">
        <v>56</v>
      </c>
      <c r="K2862">
        <v>1.45</v>
      </c>
      <c r="L2862">
        <v>147</v>
      </c>
      <c r="M2862">
        <v>3.8</v>
      </c>
      <c r="N2862">
        <v>64</v>
      </c>
      <c r="O2862" s="1">
        <v>1.657142857142857</v>
      </c>
      <c r="P2862" s="2">
        <v>49.557155528172984</v>
      </c>
      <c r="Q2862" s="1">
        <v>1.2831763484973362</v>
      </c>
      <c r="R2862">
        <v>2</v>
      </c>
      <c r="U2862">
        <v>15</v>
      </c>
      <c r="V2862">
        <v>2</v>
      </c>
      <c r="W2862">
        <v>0</v>
      </c>
      <c r="X2862">
        <v>2</v>
      </c>
      <c r="Y2862">
        <v>1</v>
      </c>
      <c r="Z2862">
        <v>2</v>
      </c>
      <c r="AA2862">
        <v>0</v>
      </c>
      <c r="AB2862">
        <v>0</v>
      </c>
      <c r="AC2862">
        <v>4</v>
      </c>
      <c r="AD2862">
        <v>1</v>
      </c>
      <c r="AE2862">
        <v>1</v>
      </c>
      <c r="AF2862">
        <v>2</v>
      </c>
      <c r="AG2862" s="1">
        <f t="shared" si="44"/>
        <v>0.20714285714285707</v>
      </c>
    </row>
    <row r="2863" spans="1:33">
      <c r="A2863">
        <v>77549</v>
      </c>
      <c r="B2863">
        <v>2</v>
      </c>
      <c r="C2863">
        <v>22</v>
      </c>
      <c r="D2863">
        <v>3</v>
      </c>
      <c r="E2863">
        <v>2</v>
      </c>
      <c r="G2863">
        <v>1</v>
      </c>
      <c r="H2863">
        <v>4</v>
      </c>
      <c r="I2863">
        <v>5</v>
      </c>
      <c r="J2863">
        <v>48</v>
      </c>
      <c r="K2863">
        <v>1.24</v>
      </c>
      <c r="L2863">
        <v>153</v>
      </c>
      <c r="M2863">
        <v>3.96</v>
      </c>
      <c r="N2863">
        <v>50</v>
      </c>
      <c r="O2863" s="1">
        <v>1.2916666666666667</v>
      </c>
      <c r="P2863" s="2">
        <v>50.581993537724856</v>
      </c>
      <c r="Q2863" s="1">
        <v>1.3067014997245587</v>
      </c>
      <c r="R2863">
        <v>1</v>
      </c>
      <c r="U2863">
        <v>4</v>
      </c>
      <c r="V2863">
        <v>3</v>
      </c>
      <c r="W2863">
        <v>3</v>
      </c>
      <c r="X2863">
        <v>3</v>
      </c>
      <c r="Y2863">
        <v>3</v>
      </c>
      <c r="Z2863">
        <v>3</v>
      </c>
      <c r="AA2863">
        <v>0</v>
      </c>
      <c r="AB2863">
        <v>60</v>
      </c>
      <c r="AC2863">
        <v>10</v>
      </c>
      <c r="AD2863">
        <v>2</v>
      </c>
      <c r="AE2863">
        <v>2</v>
      </c>
      <c r="AG2863" s="1">
        <f t="shared" si="44"/>
        <v>5.166666666666675E-2</v>
      </c>
    </row>
    <row r="2864" spans="1:33">
      <c r="A2864">
        <v>77551</v>
      </c>
      <c r="B2864">
        <v>2</v>
      </c>
      <c r="C2864">
        <v>56</v>
      </c>
      <c r="D2864">
        <v>3</v>
      </c>
      <c r="E2864">
        <v>2</v>
      </c>
      <c r="G2864">
        <v>1</v>
      </c>
      <c r="H2864">
        <v>3</v>
      </c>
      <c r="I2864">
        <v>6</v>
      </c>
      <c r="J2864">
        <v>55</v>
      </c>
      <c r="K2864">
        <v>1.42</v>
      </c>
      <c r="L2864">
        <v>182</v>
      </c>
      <c r="M2864">
        <v>4.71</v>
      </c>
      <c r="N2864">
        <v>55</v>
      </c>
      <c r="O2864" s="1">
        <v>1.42</v>
      </c>
      <c r="P2864" s="2">
        <v>60.281907901349861</v>
      </c>
      <c r="Q2864" s="1">
        <v>1.5563692585439417</v>
      </c>
      <c r="R2864">
        <v>2</v>
      </c>
      <c r="S2864">
        <v>2</v>
      </c>
      <c r="U2864">
        <v>12</v>
      </c>
      <c r="V2864">
        <v>3</v>
      </c>
      <c r="W2864">
        <v>3</v>
      </c>
      <c r="X2864">
        <v>3</v>
      </c>
      <c r="Y2864">
        <v>3</v>
      </c>
      <c r="Z2864">
        <v>3</v>
      </c>
      <c r="AA2864">
        <v>0</v>
      </c>
      <c r="AB2864">
        <v>1</v>
      </c>
      <c r="AC2864">
        <v>0</v>
      </c>
      <c r="AD2864">
        <v>1</v>
      </c>
      <c r="AE2864">
        <v>1</v>
      </c>
      <c r="AF2864">
        <v>2</v>
      </c>
      <c r="AG2864" s="1">
        <f t="shared" si="44"/>
        <v>0</v>
      </c>
    </row>
    <row r="2865" spans="1:33">
      <c r="A2865">
        <v>77552</v>
      </c>
      <c r="B2865">
        <v>2</v>
      </c>
      <c r="C2865">
        <v>59</v>
      </c>
      <c r="D2865">
        <v>3</v>
      </c>
      <c r="E2865">
        <v>2</v>
      </c>
      <c r="G2865">
        <v>1</v>
      </c>
      <c r="H2865">
        <v>3</v>
      </c>
      <c r="I2865">
        <v>2</v>
      </c>
      <c r="J2865">
        <v>45</v>
      </c>
      <c r="K2865">
        <v>1.1599999999999999</v>
      </c>
      <c r="L2865">
        <v>175</v>
      </c>
      <c r="M2865">
        <v>4.53</v>
      </c>
      <c r="N2865">
        <v>39</v>
      </c>
      <c r="O2865" s="1">
        <v>1.0053333333333332</v>
      </c>
      <c r="P2865" s="2">
        <v>40.357618632078434</v>
      </c>
      <c r="Q2865" s="1">
        <v>1.0403297247380219</v>
      </c>
      <c r="R2865">
        <v>1</v>
      </c>
      <c r="S2865">
        <v>2</v>
      </c>
      <c r="U2865">
        <v>3</v>
      </c>
      <c r="V2865">
        <v>4</v>
      </c>
      <c r="W2865">
        <v>0</v>
      </c>
      <c r="AA2865">
        <v>1</v>
      </c>
      <c r="AB2865">
        <v>0</v>
      </c>
      <c r="AC2865">
        <v>0</v>
      </c>
      <c r="AD2865">
        <v>1</v>
      </c>
      <c r="AE2865">
        <v>1</v>
      </c>
      <c r="AF2865">
        <v>2</v>
      </c>
      <c r="AG2865" s="1">
        <f t="shared" si="44"/>
        <v>-0.15466666666666673</v>
      </c>
    </row>
    <row r="2866" spans="1:33">
      <c r="A2866">
        <v>77560</v>
      </c>
      <c r="B2866">
        <v>2</v>
      </c>
      <c r="C2866">
        <v>60</v>
      </c>
      <c r="D2866">
        <v>4</v>
      </c>
      <c r="E2866">
        <v>2</v>
      </c>
      <c r="G2866">
        <v>1</v>
      </c>
      <c r="H2866">
        <v>5</v>
      </c>
      <c r="I2866">
        <v>5</v>
      </c>
      <c r="J2866">
        <v>59</v>
      </c>
      <c r="K2866">
        <v>1.53</v>
      </c>
      <c r="L2866">
        <v>203</v>
      </c>
      <c r="M2866">
        <v>5.25</v>
      </c>
      <c r="N2866">
        <v>55</v>
      </c>
      <c r="O2866" s="1">
        <v>1.4262711864406781</v>
      </c>
      <c r="P2866" s="2">
        <v>58.813802863167126</v>
      </c>
      <c r="Q2866" s="1">
        <v>1.5251714979770459</v>
      </c>
      <c r="R2866">
        <v>2</v>
      </c>
      <c r="S2866">
        <v>2</v>
      </c>
      <c r="U2866">
        <v>14</v>
      </c>
      <c r="V2866">
        <v>3</v>
      </c>
      <c r="W2866">
        <v>1</v>
      </c>
      <c r="X2866">
        <v>2</v>
      </c>
      <c r="Y2866">
        <v>2</v>
      </c>
      <c r="Z2866">
        <v>2</v>
      </c>
      <c r="AA2866">
        <v>0</v>
      </c>
      <c r="AB2866">
        <v>0</v>
      </c>
      <c r="AC2866">
        <v>10</v>
      </c>
      <c r="AD2866">
        <v>1</v>
      </c>
      <c r="AE2866">
        <v>1</v>
      </c>
      <c r="AF2866">
        <v>1</v>
      </c>
      <c r="AG2866" s="1">
        <f t="shared" si="44"/>
        <v>-0.10372881355932195</v>
      </c>
    </row>
    <row r="2867" spans="1:33">
      <c r="A2867">
        <v>77562</v>
      </c>
      <c r="B2867">
        <v>2</v>
      </c>
      <c r="C2867">
        <v>65</v>
      </c>
      <c r="D2867">
        <v>3</v>
      </c>
      <c r="E2867">
        <v>2</v>
      </c>
      <c r="G2867">
        <v>1</v>
      </c>
      <c r="H2867">
        <v>5</v>
      </c>
      <c r="I2867">
        <v>3</v>
      </c>
      <c r="J2867">
        <v>77</v>
      </c>
      <c r="K2867">
        <v>1.99</v>
      </c>
      <c r="L2867">
        <v>234</v>
      </c>
      <c r="M2867">
        <v>6.05</v>
      </c>
      <c r="N2867">
        <v>82</v>
      </c>
      <c r="O2867" s="1">
        <v>2.1192207792207793</v>
      </c>
      <c r="P2867" s="2">
        <v>87.963930480883803</v>
      </c>
      <c r="Q2867" s="1">
        <v>2.2733535280124513</v>
      </c>
      <c r="R2867">
        <v>2</v>
      </c>
      <c r="S2867">
        <v>2</v>
      </c>
      <c r="U2867">
        <v>7</v>
      </c>
      <c r="V2867">
        <v>2</v>
      </c>
      <c r="W2867">
        <v>2</v>
      </c>
      <c r="AA2867">
        <v>0</v>
      </c>
      <c r="AB2867">
        <v>0</v>
      </c>
      <c r="AC2867">
        <v>8</v>
      </c>
      <c r="AD2867">
        <v>2</v>
      </c>
      <c r="AE2867">
        <v>1</v>
      </c>
      <c r="AF2867">
        <v>1</v>
      </c>
      <c r="AG2867" s="1">
        <f t="shared" si="44"/>
        <v>0.12922077922077935</v>
      </c>
    </row>
    <row r="2868" spans="1:33">
      <c r="A2868">
        <v>77569</v>
      </c>
      <c r="B2868">
        <v>2</v>
      </c>
      <c r="C2868">
        <v>48</v>
      </c>
      <c r="D2868">
        <v>2</v>
      </c>
      <c r="E2868">
        <v>2</v>
      </c>
      <c r="G2868">
        <v>2</v>
      </c>
      <c r="H2868">
        <v>2</v>
      </c>
      <c r="I2868">
        <v>1</v>
      </c>
      <c r="J2868">
        <v>61</v>
      </c>
      <c r="K2868">
        <v>1.58</v>
      </c>
      <c r="L2868">
        <v>176</v>
      </c>
      <c r="M2868">
        <v>4.55</v>
      </c>
      <c r="N2868">
        <v>58</v>
      </c>
      <c r="O2868" s="1">
        <v>1.5022950819672132</v>
      </c>
      <c r="P2868" s="2">
        <v>66.095673572311497</v>
      </c>
      <c r="Q2868" s="1">
        <v>1.7119862990861012</v>
      </c>
      <c r="R2868">
        <v>1</v>
      </c>
      <c r="S2868">
        <v>2</v>
      </c>
      <c r="U2868">
        <v>2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1</v>
      </c>
      <c r="AB2868">
        <v>0</v>
      </c>
      <c r="AC2868">
        <v>0</v>
      </c>
      <c r="AD2868">
        <v>1</v>
      </c>
      <c r="AE2868">
        <v>2</v>
      </c>
      <c r="AG2868" s="1">
        <f t="shared" si="44"/>
        <v>-7.7704918032786896E-2</v>
      </c>
    </row>
    <row r="2869" spans="1:33">
      <c r="A2869">
        <v>77577</v>
      </c>
      <c r="B2869">
        <v>2</v>
      </c>
      <c r="C2869">
        <v>33</v>
      </c>
      <c r="D2869">
        <v>4</v>
      </c>
      <c r="E2869">
        <v>2</v>
      </c>
      <c r="G2869">
        <v>1</v>
      </c>
      <c r="H2869">
        <v>4</v>
      </c>
      <c r="I2869">
        <v>5</v>
      </c>
      <c r="J2869">
        <v>90</v>
      </c>
      <c r="K2869">
        <v>2.33</v>
      </c>
      <c r="L2869">
        <v>202</v>
      </c>
      <c r="M2869">
        <v>5.22</v>
      </c>
      <c r="N2869">
        <v>92</v>
      </c>
      <c r="O2869" s="1">
        <v>2.3817777777777778</v>
      </c>
      <c r="P2869" s="2">
        <v>75.130128232238192</v>
      </c>
      <c r="Q2869" s="1">
        <v>1.9450355420123888</v>
      </c>
      <c r="R2869">
        <v>2</v>
      </c>
      <c r="U2869">
        <v>8</v>
      </c>
      <c r="V2869">
        <v>3</v>
      </c>
      <c r="W2869">
        <v>0</v>
      </c>
      <c r="X2869">
        <v>3</v>
      </c>
      <c r="Y2869">
        <v>1</v>
      </c>
      <c r="Z2869">
        <v>1</v>
      </c>
      <c r="AB2869">
        <v>2</v>
      </c>
      <c r="AC2869">
        <v>0</v>
      </c>
      <c r="AD2869">
        <v>1</v>
      </c>
      <c r="AE2869">
        <v>1</v>
      </c>
      <c r="AF2869">
        <v>2</v>
      </c>
      <c r="AG2869" s="1">
        <f t="shared" si="44"/>
        <v>5.17777777777777E-2</v>
      </c>
    </row>
    <row r="2870" spans="1:33">
      <c r="A2870">
        <v>77580</v>
      </c>
      <c r="B2870">
        <v>2</v>
      </c>
      <c r="C2870">
        <v>80</v>
      </c>
      <c r="D2870">
        <v>3</v>
      </c>
      <c r="E2870">
        <v>2</v>
      </c>
      <c r="G2870">
        <v>1</v>
      </c>
      <c r="H2870">
        <v>3</v>
      </c>
      <c r="I2870">
        <v>1</v>
      </c>
      <c r="J2870">
        <v>51</v>
      </c>
      <c r="K2870">
        <v>1.32</v>
      </c>
      <c r="L2870">
        <v>165</v>
      </c>
      <c r="M2870">
        <v>4.2699999999999996</v>
      </c>
      <c r="N2870">
        <v>49</v>
      </c>
      <c r="O2870" s="1">
        <v>1.2682352941176471</v>
      </c>
      <c r="P2870" s="2">
        <v>45.736699870103735</v>
      </c>
      <c r="Q2870" s="1">
        <v>1.183773408402685</v>
      </c>
      <c r="R2870">
        <v>1</v>
      </c>
      <c r="S2870">
        <v>1</v>
      </c>
      <c r="T2870">
        <v>2</v>
      </c>
      <c r="U2870">
        <v>3</v>
      </c>
      <c r="V2870">
        <v>3</v>
      </c>
      <c r="W2870">
        <v>3</v>
      </c>
      <c r="X2870">
        <v>2</v>
      </c>
      <c r="Y2870">
        <v>2</v>
      </c>
      <c r="Z2870">
        <v>3</v>
      </c>
      <c r="AA2870">
        <v>1</v>
      </c>
      <c r="AB2870">
        <v>2</v>
      </c>
      <c r="AC2870">
        <v>30</v>
      </c>
      <c r="AD2870">
        <v>1</v>
      </c>
      <c r="AE2870">
        <v>1</v>
      </c>
      <c r="AF2870">
        <v>2</v>
      </c>
      <c r="AG2870" s="1">
        <f t="shared" si="44"/>
        <v>-5.1764705882352935E-2</v>
      </c>
    </row>
    <row r="2871" spans="1:33">
      <c r="A2871">
        <v>77581</v>
      </c>
      <c r="B2871">
        <v>2</v>
      </c>
      <c r="C2871">
        <v>31</v>
      </c>
      <c r="D2871">
        <v>3</v>
      </c>
      <c r="E2871">
        <v>2</v>
      </c>
      <c r="G2871">
        <v>1</v>
      </c>
      <c r="H2871">
        <v>4</v>
      </c>
      <c r="I2871">
        <v>1</v>
      </c>
      <c r="J2871">
        <v>41</v>
      </c>
      <c r="K2871">
        <v>1.06</v>
      </c>
      <c r="L2871">
        <v>182</v>
      </c>
      <c r="M2871">
        <v>4.71</v>
      </c>
      <c r="N2871">
        <v>35</v>
      </c>
      <c r="O2871" s="1">
        <v>0.90487804878048783</v>
      </c>
      <c r="P2871" s="2">
        <v>45.89068620378837</v>
      </c>
      <c r="Q2871" s="1">
        <v>1.1864421311223334</v>
      </c>
      <c r="R2871">
        <v>2</v>
      </c>
      <c r="U2871">
        <v>6</v>
      </c>
      <c r="V2871">
        <v>3</v>
      </c>
      <c r="W2871">
        <v>3</v>
      </c>
      <c r="X2871">
        <v>3</v>
      </c>
      <c r="Y2871">
        <v>3</v>
      </c>
      <c r="Z2871">
        <v>3</v>
      </c>
      <c r="AA2871">
        <v>0</v>
      </c>
      <c r="AB2871">
        <v>0</v>
      </c>
      <c r="AC2871">
        <v>3</v>
      </c>
      <c r="AD2871">
        <v>1</v>
      </c>
      <c r="AE2871">
        <v>1</v>
      </c>
      <c r="AF2871">
        <v>2</v>
      </c>
      <c r="AG2871" s="1">
        <f t="shared" si="44"/>
        <v>-0.15512195121951222</v>
      </c>
    </row>
    <row r="2872" spans="1:33">
      <c r="A2872">
        <v>77584</v>
      </c>
      <c r="B2872">
        <v>2</v>
      </c>
      <c r="C2872">
        <v>35</v>
      </c>
      <c r="D2872">
        <v>4</v>
      </c>
      <c r="E2872">
        <v>2</v>
      </c>
      <c r="G2872">
        <v>1</v>
      </c>
      <c r="H2872">
        <v>3</v>
      </c>
      <c r="I2872">
        <v>5</v>
      </c>
      <c r="J2872">
        <v>40</v>
      </c>
      <c r="K2872">
        <v>1.03</v>
      </c>
      <c r="L2872">
        <v>175</v>
      </c>
      <c r="M2872">
        <v>4.53</v>
      </c>
      <c r="N2872">
        <v>50</v>
      </c>
      <c r="O2872" s="1">
        <v>1.2875000000000001</v>
      </c>
      <c r="P2872" s="2">
        <v>35.64742708284475</v>
      </c>
      <c r="Q2872" s="1">
        <v>0.91792124738325231</v>
      </c>
      <c r="R2872">
        <v>2</v>
      </c>
      <c r="U2872">
        <v>8</v>
      </c>
      <c r="V2872">
        <v>4</v>
      </c>
      <c r="W2872">
        <v>2</v>
      </c>
      <c r="AA2872">
        <v>1</v>
      </c>
      <c r="AB2872">
        <v>0</v>
      </c>
      <c r="AC2872">
        <v>1</v>
      </c>
      <c r="AD2872">
        <v>1</v>
      </c>
      <c r="AE2872">
        <v>1</v>
      </c>
      <c r="AF2872">
        <v>2</v>
      </c>
      <c r="AG2872" s="1">
        <f t="shared" si="44"/>
        <v>0.25750000000000006</v>
      </c>
    </row>
    <row r="2873" spans="1:33">
      <c r="A2873">
        <v>77589</v>
      </c>
      <c r="B2873">
        <v>2</v>
      </c>
      <c r="C2873">
        <v>50</v>
      </c>
      <c r="D2873">
        <v>3</v>
      </c>
      <c r="E2873">
        <v>2</v>
      </c>
      <c r="G2873">
        <v>1</v>
      </c>
      <c r="H2873">
        <v>4</v>
      </c>
      <c r="I2873">
        <v>1</v>
      </c>
      <c r="J2873">
        <v>48</v>
      </c>
      <c r="K2873">
        <v>1.24</v>
      </c>
      <c r="L2873">
        <v>188</v>
      </c>
      <c r="M2873">
        <v>4.8600000000000003</v>
      </c>
      <c r="N2873">
        <v>43</v>
      </c>
      <c r="O2873" s="1">
        <v>1.1108333333333333</v>
      </c>
      <c r="P2873" s="2">
        <v>41.795755441407493</v>
      </c>
      <c r="Q2873" s="1">
        <v>1.0797236822363603</v>
      </c>
      <c r="R2873">
        <v>2</v>
      </c>
      <c r="S2873">
        <v>1</v>
      </c>
      <c r="T2873">
        <v>2</v>
      </c>
      <c r="U2873">
        <v>3</v>
      </c>
      <c r="V2873">
        <v>3</v>
      </c>
      <c r="W2873">
        <v>3</v>
      </c>
      <c r="X2873">
        <v>3</v>
      </c>
      <c r="Y2873">
        <v>3</v>
      </c>
      <c r="Z2873">
        <v>3</v>
      </c>
      <c r="AA2873">
        <v>4</v>
      </c>
      <c r="AC2873">
        <v>0</v>
      </c>
      <c r="AD2873">
        <v>1</v>
      </c>
      <c r="AE2873">
        <v>1</v>
      </c>
      <c r="AF2873">
        <v>2</v>
      </c>
      <c r="AG2873" s="1">
        <f t="shared" si="44"/>
        <v>-0.12916666666666665</v>
      </c>
    </row>
    <row r="2874" spans="1:33">
      <c r="A2874">
        <v>77592</v>
      </c>
      <c r="B2874">
        <v>2</v>
      </c>
      <c r="C2874">
        <v>52</v>
      </c>
      <c r="D2874">
        <v>4</v>
      </c>
      <c r="E2874">
        <v>2</v>
      </c>
      <c r="G2874">
        <v>2</v>
      </c>
      <c r="H2874">
        <v>4</v>
      </c>
      <c r="I2874">
        <v>3</v>
      </c>
      <c r="J2874">
        <v>44</v>
      </c>
      <c r="K2874">
        <v>1.1399999999999999</v>
      </c>
      <c r="L2874">
        <v>189</v>
      </c>
      <c r="M2874">
        <v>4.8899999999999997</v>
      </c>
      <c r="N2874">
        <v>52</v>
      </c>
      <c r="O2874" s="1">
        <v>1.3472727272727272</v>
      </c>
      <c r="P2874" s="2">
        <v>48.29673360653652</v>
      </c>
      <c r="Q2874" s="1">
        <v>1.2513244616239005</v>
      </c>
      <c r="R2874">
        <v>1</v>
      </c>
      <c r="S2874">
        <v>1</v>
      </c>
      <c r="T2874">
        <v>1</v>
      </c>
      <c r="U2874">
        <v>7</v>
      </c>
      <c r="V2874">
        <v>3</v>
      </c>
      <c r="W2874">
        <v>3</v>
      </c>
      <c r="X2874">
        <v>3</v>
      </c>
      <c r="Y2874">
        <v>3</v>
      </c>
      <c r="Z2874">
        <v>3</v>
      </c>
      <c r="AA2874">
        <v>1</v>
      </c>
      <c r="AB2874">
        <v>4</v>
      </c>
      <c r="AC2874">
        <v>30</v>
      </c>
      <c r="AD2874">
        <v>2</v>
      </c>
      <c r="AE2874">
        <v>1</v>
      </c>
      <c r="AF2874">
        <v>2</v>
      </c>
      <c r="AG2874" s="1">
        <f t="shared" si="44"/>
        <v>0.20727272727272728</v>
      </c>
    </row>
    <row r="2875" spans="1:33">
      <c r="A2875">
        <v>77600</v>
      </c>
      <c r="B2875">
        <v>2</v>
      </c>
      <c r="C2875">
        <v>58</v>
      </c>
      <c r="D2875">
        <v>2</v>
      </c>
      <c r="E2875">
        <v>2</v>
      </c>
      <c r="G2875">
        <v>2</v>
      </c>
      <c r="H2875">
        <v>4</v>
      </c>
      <c r="I2875">
        <v>3</v>
      </c>
      <c r="J2875">
        <v>44</v>
      </c>
      <c r="K2875">
        <v>1.1399999999999999</v>
      </c>
      <c r="L2875">
        <v>187</v>
      </c>
      <c r="M2875">
        <v>4.84</v>
      </c>
      <c r="N2875">
        <v>47</v>
      </c>
      <c r="O2875" s="1">
        <v>1.2177272727272728</v>
      </c>
      <c r="P2875" s="2">
        <v>38.672739367176867</v>
      </c>
      <c r="Q2875" s="1">
        <v>1.0019755199677642</v>
      </c>
      <c r="R2875">
        <v>2</v>
      </c>
      <c r="S2875">
        <v>1</v>
      </c>
      <c r="T2875">
        <v>2</v>
      </c>
      <c r="U2875">
        <v>7</v>
      </c>
      <c r="V2875">
        <v>4</v>
      </c>
      <c r="W2875">
        <v>1</v>
      </c>
      <c r="X2875">
        <v>3</v>
      </c>
      <c r="Y2875">
        <v>3</v>
      </c>
      <c r="Z2875">
        <v>3</v>
      </c>
      <c r="AA2875">
        <v>1</v>
      </c>
      <c r="AB2875">
        <v>0</v>
      </c>
      <c r="AC2875">
        <v>0</v>
      </c>
      <c r="AD2875">
        <v>1</v>
      </c>
      <c r="AE2875">
        <v>1</v>
      </c>
      <c r="AF2875">
        <v>2</v>
      </c>
      <c r="AG2875" s="1">
        <f t="shared" si="44"/>
        <v>7.7727272727272867E-2</v>
      </c>
    </row>
    <row r="2876" spans="1:33">
      <c r="A2876">
        <v>77603</v>
      </c>
      <c r="B2876">
        <v>2</v>
      </c>
      <c r="C2876">
        <v>56</v>
      </c>
      <c r="D2876">
        <v>6</v>
      </c>
      <c r="E2876">
        <v>2</v>
      </c>
      <c r="G2876">
        <v>2</v>
      </c>
      <c r="H2876">
        <v>5</v>
      </c>
      <c r="I2876">
        <v>1</v>
      </c>
      <c r="J2876">
        <v>69</v>
      </c>
      <c r="K2876">
        <v>1.78</v>
      </c>
      <c r="L2876">
        <v>134</v>
      </c>
      <c r="M2876">
        <v>3.47</v>
      </c>
      <c r="N2876">
        <v>75</v>
      </c>
      <c r="O2876" s="1">
        <v>1.9347826086956521</v>
      </c>
      <c r="P2876" s="2">
        <v>61.558165324186582</v>
      </c>
      <c r="Q2876" s="1">
        <v>1.5880222358993061</v>
      </c>
      <c r="R2876">
        <v>1</v>
      </c>
      <c r="S2876">
        <v>2</v>
      </c>
      <c r="U2876">
        <v>10</v>
      </c>
      <c r="V2876">
        <v>2</v>
      </c>
      <c r="W2876">
        <v>0</v>
      </c>
      <c r="AA2876">
        <v>2</v>
      </c>
      <c r="AB2876">
        <v>5</v>
      </c>
      <c r="AC2876">
        <v>0</v>
      </c>
      <c r="AD2876">
        <v>1</v>
      </c>
      <c r="AE2876">
        <v>1</v>
      </c>
      <c r="AF2876">
        <v>2</v>
      </c>
      <c r="AG2876" s="1">
        <f t="shared" si="44"/>
        <v>0.15478260869565208</v>
      </c>
    </row>
    <row r="2877" spans="1:33">
      <c r="A2877">
        <v>77607</v>
      </c>
      <c r="B2877">
        <v>2</v>
      </c>
      <c r="C2877">
        <v>42</v>
      </c>
      <c r="D2877">
        <v>3</v>
      </c>
      <c r="E2877">
        <v>2</v>
      </c>
      <c r="G2877">
        <v>1</v>
      </c>
      <c r="H2877">
        <v>1</v>
      </c>
      <c r="I2877">
        <v>1</v>
      </c>
      <c r="J2877">
        <v>45</v>
      </c>
      <c r="K2877">
        <v>1.1599999999999999</v>
      </c>
      <c r="L2877">
        <v>206</v>
      </c>
      <c r="M2877">
        <v>5.33</v>
      </c>
      <c r="N2877">
        <v>55</v>
      </c>
      <c r="O2877" s="1">
        <v>1.4177777777777778</v>
      </c>
      <c r="P2877" s="2">
        <v>47.723559148413159</v>
      </c>
      <c r="Q2877" s="1">
        <v>1.230207302492428</v>
      </c>
      <c r="R2877">
        <v>2</v>
      </c>
      <c r="S2877">
        <v>2</v>
      </c>
      <c r="U2877">
        <v>7</v>
      </c>
      <c r="V2877">
        <v>3</v>
      </c>
      <c r="W2877">
        <v>1</v>
      </c>
      <c r="X2877">
        <v>3</v>
      </c>
      <c r="Y2877">
        <v>3</v>
      </c>
      <c r="Z2877">
        <v>3</v>
      </c>
      <c r="AB2877">
        <v>0</v>
      </c>
      <c r="AC2877">
        <v>3</v>
      </c>
      <c r="AD2877">
        <v>1</v>
      </c>
      <c r="AE2877">
        <v>1</v>
      </c>
      <c r="AF2877">
        <v>2</v>
      </c>
      <c r="AG2877" s="1">
        <f t="shared" si="44"/>
        <v>0.25777777777777788</v>
      </c>
    </row>
    <row r="2878" spans="1:33">
      <c r="A2878">
        <v>77609</v>
      </c>
      <c r="B2878">
        <v>2</v>
      </c>
      <c r="C2878">
        <v>61</v>
      </c>
      <c r="D2878">
        <v>6</v>
      </c>
      <c r="E2878">
        <v>2</v>
      </c>
      <c r="G2878">
        <v>2</v>
      </c>
      <c r="H2878">
        <v>3</v>
      </c>
      <c r="I2878">
        <v>1</v>
      </c>
      <c r="J2878">
        <v>93</v>
      </c>
      <c r="K2878">
        <v>2.4</v>
      </c>
      <c r="L2878">
        <v>213</v>
      </c>
      <c r="M2878">
        <v>5.51</v>
      </c>
      <c r="N2878">
        <v>101</v>
      </c>
      <c r="O2878" s="1">
        <v>2.6064516129032254</v>
      </c>
      <c r="P2878" s="2">
        <v>100.06323925093025</v>
      </c>
      <c r="Q2878" s="1">
        <v>2.5822771419594903</v>
      </c>
      <c r="R2878">
        <v>1</v>
      </c>
      <c r="S2878">
        <v>2</v>
      </c>
      <c r="U2878">
        <v>9</v>
      </c>
      <c r="V2878">
        <v>3</v>
      </c>
      <c r="W2878">
        <v>3</v>
      </c>
      <c r="X2878">
        <v>3</v>
      </c>
      <c r="Y2878">
        <v>3</v>
      </c>
      <c r="Z2878">
        <v>3</v>
      </c>
      <c r="AB2878">
        <v>0</v>
      </c>
      <c r="AC2878">
        <v>0</v>
      </c>
      <c r="AD2878">
        <v>2</v>
      </c>
      <c r="AE2878">
        <v>1</v>
      </c>
      <c r="AF2878">
        <v>2</v>
      </c>
      <c r="AG2878" s="1">
        <f t="shared" si="44"/>
        <v>0.20645161290322545</v>
      </c>
    </row>
    <row r="2879" spans="1:33">
      <c r="A2879">
        <v>77610</v>
      </c>
      <c r="B2879">
        <v>2</v>
      </c>
      <c r="C2879">
        <v>61</v>
      </c>
      <c r="D2879">
        <v>3</v>
      </c>
      <c r="E2879">
        <v>2</v>
      </c>
      <c r="G2879">
        <v>1</v>
      </c>
      <c r="H2879">
        <v>3</v>
      </c>
      <c r="I2879">
        <v>1</v>
      </c>
      <c r="J2879">
        <v>70</v>
      </c>
      <c r="K2879">
        <v>1.81</v>
      </c>
      <c r="L2879">
        <v>209</v>
      </c>
      <c r="M2879">
        <v>5.4</v>
      </c>
      <c r="N2879">
        <v>67</v>
      </c>
      <c r="O2879" s="1">
        <v>1.7324285714285717</v>
      </c>
      <c r="P2879" s="2">
        <v>72.182685993223316</v>
      </c>
      <c r="Q2879" s="1">
        <v>1.8664380235390601</v>
      </c>
      <c r="R2879">
        <v>2</v>
      </c>
      <c r="S2879">
        <v>2</v>
      </c>
      <c r="U2879">
        <v>77</v>
      </c>
      <c r="V2879">
        <v>3</v>
      </c>
      <c r="W2879">
        <v>3</v>
      </c>
      <c r="X2879">
        <v>3</v>
      </c>
      <c r="Y2879">
        <v>3</v>
      </c>
      <c r="Z2879">
        <v>2</v>
      </c>
      <c r="AA2879">
        <v>3</v>
      </c>
      <c r="AB2879">
        <v>2</v>
      </c>
      <c r="AC2879">
        <v>15</v>
      </c>
      <c r="AD2879">
        <v>1</v>
      </c>
      <c r="AE2879">
        <v>1</v>
      </c>
      <c r="AF2879">
        <v>2</v>
      </c>
      <c r="AG2879" s="1">
        <f t="shared" si="44"/>
        <v>-7.7571428571428402E-2</v>
      </c>
    </row>
    <row r="2880" spans="1:33">
      <c r="A2880">
        <v>77611</v>
      </c>
      <c r="B2880">
        <v>2</v>
      </c>
      <c r="C2880">
        <v>35</v>
      </c>
      <c r="D2880">
        <v>2</v>
      </c>
      <c r="E2880">
        <v>2</v>
      </c>
      <c r="G2880">
        <v>2</v>
      </c>
      <c r="H2880">
        <v>3</v>
      </c>
      <c r="I2880">
        <v>5</v>
      </c>
      <c r="J2880">
        <v>65</v>
      </c>
      <c r="K2880">
        <v>1.68</v>
      </c>
      <c r="L2880">
        <v>168</v>
      </c>
      <c r="M2880">
        <v>4.34</v>
      </c>
      <c r="N2880">
        <v>68</v>
      </c>
      <c r="O2880" s="1">
        <v>1.7575384615384615</v>
      </c>
      <c r="P2880" s="2">
        <v>64.314965943639663</v>
      </c>
      <c r="Q2880" s="1">
        <v>1.6622945043894559</v>
      </c>
      <c r="R2880">
        <v>2</v>
      </c>
      <c r="U2880">
        <v>15</v>
      </c>
      <c r="V2880">
        <v>3</v>
      </c>
      <c r="W2880">
        <v>0</v>
      </c>
      <c r="AA2880">
        <v>2</v>
      </c>
      <c r="AB2880">
        <v>0</v>
      </c>
      <c r="AC2880">
        <v>30</v>
      </c>
      <c r="AD2880">
        <v>1</v>
      </c>
      <c r="AE2880">
        <v>1</v>
      </c>
      <c r="AF2880">
        <v>2</v>
      </c>
      <c r="AG2880" s="1">
        <f t="shared" si="44"/>
        <v>7.7538461538461556E-2</v>
      </c>
    </row>
    <row r="2881" spans="1:33">
      <c r="A2881">
        <v>77616</v>
      </c>
      <c r="B2881">
        <v>2</v>
      </c>
      <c r="C2881">
        <v>35</v>
      </c>
      <c r="D2881">
        <v>4</v>
      </c>
      <c r="E2881">
        <v>2</v>
      </c>
      <c r="G2881">
        <v>1</v>
      </c>
      <c r="H2881">
        <v>4</v>
      </c>
      <c r="I2881">
        <v>1</v>
      </c>
      <c r="J2881">
        <v>59</v>
      </c>
      <c r="K2881">
        <v>1.53</v>
      </c>
      <c r="L2881">
        <v>159</v>
      </c>
      <c r="M2881">
        <v>4.1100000000000003</v>
      </c>
      <c r="N2881">
        <v>59</v>
      </c>
      <c r="O2881" s="1">
        <v>1.53</v>
      </c>
      <c r="P2881" s="2">
        <v>63.200624805317247</v>
      </c>
      <c r="Q2881" s="1">
        <v>1.6389314568158539</v>
      </c>
      <c r="R2881">
        <v>2</v>
      </c>
      <c r="U2881">
        <v>5</v>
      </c>
      <c r="V2881">
        <v>4</v>
      </c>
      <c r="W2881">
        <v>1</v>
      </c>
      <c r="X2881">
        <v>3</v>
      </c>
      <c r="Y2881">
        <v>3</v>
      </c>
      <c r="Z2881">
        <v>1</v>
      </c>
      <c r="AA2881">
        <v>6</v>
      </c>
      <c r="AB2881">
        <v>0</v>
      </c>
      <c r="AC2881">
        <v>12</v>
      </c>
      <c r="AD2881">
        <v>1</v>
      </c>
      <c r="AE2881">
        <v>1</v>
      </c>
      <c r="AF2881">
        <v>2</v>
      </c>
      <c r="AG2881" s="1">
        <f t="shared" si="44"/>
        <v>0</v>
      </c>
    </row>
    <row r="2882" spans="1:33">
      <c r="A2882">
        <v>77618</v>
      </c>
      <c r="B2882">
        <v>2</v>
      </c>
      <c r="C2882">
        <v>25</v>
      </c>
      <c r="D2882">
        <v>7</v>
      </c>
      <c r="E2882">
        <v>2</v>
      </c>
      <c r="G2882">
        <v>2</v>
      </c>
      <c r="H2882">
        <v>4</v>
      </c>
      <c r="I2882">
        <v>5</v>
      </c>
      <c r="J2882">
        <v>60</v>
      </c>
      <c r="K2882">
        <v>1.55</v>
      </c>
      <c r="L2882">
        <v>167</v>
      </c>
      <c r="M2882">
        <v>4.32</v>
      </c>
      <c r="N2882">
        <v>67</v>
      </c>
      <c r="O2882" s="1">
        <v>1.7308333333333334</v>
      </c>
      <c r="P2882" s="2">
        <v>61.024891547438287</v>
      </c>
      <c r="Q2882" s="1">
        <v>1.5764763649754889</v>
      </c>
      <c r="R2882">
        <v>2</v>
      </c>
      <c r="U2882">
        <v>3</v>
      </c>
      <c r="V2882">
        <v>3</v>
      </c>
      <c r="W2882">
        <v>1</v>
      </c>
      <c r="X2882">
        <v>3</v>
      </c>
      <c r="Y2882">
        <v>2</v>
      </c>
      <c r="Z2882">
        <v>1</v>
      </c>
      <c r="AB2882">
        <v>0</v>
      </c>
      <c r="AC2882">
        <v>0</v>
      </c>
      <c r="AD2882">
        <v>1</v>
      </c>
      <c r="AE2882">
        <v>1</v>
      </c>
      <c r="AF2882">
        <v>2</v>
      </c>
      <c r="AG2882" s="1">
        <f t="shared" si="44"/>
        <v>0.1808333333333334</v>
      </c>
    </row>
    <row r="2883" spans="1:33">
      <c r="A2883">
        <v>77620</v>
      </c>
      <c r="B2883">
        <v>2</v>
      </c>
      <c r="C2883">
        <v>28</v>
      </c>
      <c r="D2883">
        <v>3</v>
      </c>
      <c r="E2883">
        <v>2</v>
      </c>
      <c r="G2883">
        <v>1</v>
      </c>
      <c r="H2883">
        <v>4</v>
      </c>
      <c r="I2883">
        <v>1</v>
      </c>
      <c r="J2883">
        <v>57</v>
      </c>
      <c r="K2883">
        <v>1.47</v>
      </c>
      <c r="L2883">
        <v>153</v>
      </c>
      <c r="M2883">
        <v>3.96</v>
      </c>
      <c r="N2883">
        <v>64</v>
      </c>
      <c r="O2883" s="1">
        <v>1.6505263157894736</v>
      </c>
      <c r="P2883" s="2">
        <v>59.013183632536247</v>
      </c>
      <c r="Q2883" s="1">
        <v>1.5219189463127769</v>
      </c>
      <c r="R2883">
        <v>2</v>
      </c>
      <c r="U2883">
        <v>6</v>
      </c>
      <c r="V2883">
        <v>1</v>
      </c>
      <c r="W2883">
        <v>0</v>
      </c>
      <c r="X2883">
        <v>1</v>
      </c>
      <c r="Y2883">
        <v>1</v>
      </c>
      <c r="Z2883">
        <v>0</v>
      </c>
      <c r="AA2883">
        <v>0</v>
      </c>
      <c r="AB2883">
        <v>0</v>
      </c>
      <c r="AC2883">
        <v>1</v>
      </c>
      <c r="AD2883">
        <v>1</v>
      </c>
      <c r="AE2883">
        <v>1</v>
      </c>
      <c r="AF2883">
        <v>2</v>
      </c>
      <c r="AG2883" s="1">
        <f t="shared" ref="AG2883:AG2946" si="45">O:O-K:K</f>
        <v>0.18052631578947365</v>
      </c>
    </row>
    <row r="2884" spans="1:33">
      <c r="A2884">
        <v>77621</v>
      </c>
      <c r="B2884">
        <v>2</v>
      </c>
      <c r="C2884">
        <v>68</v>
      </c>
      <c r="D2884">
        <v>1</v>
      </c>
      <c r="E2884">
        <v>2</v>
      </c>
      <c r="G2884">
        <v>1</v>
      </c>
      <c r="H2884">
        <v>4</v>
      </c>
      <c r="I2884">
        <v>2</v>
      </c>
      <c r="J2884">
        <v>60</v>
      </c>
      <c r="K2884">
        <v>1.55</v>
      </c>
      <c r="L2884">
        <v>173</v>
      </c>
      <c r="M2884">
        <v>4.47</v>
      </c>
      <c r="N2884">
        <v>63</v>
      </c>
      <c r="O2884" s="1">
        <v>1.6275000000000002</v>
      </c>
      <c r="P2884" s="2">
        <v>53.254916261401263</v>
      </c>
      <c r="Q2884" s="1">
        <v>1.3757520034195325</v>
      </c>
      <c r="R2884">
        <v>2</v>
      </c>
      <c r="S2884">
        <v>2</v>
      </c>
      <c r="U2884">
        <v>3</v>
      </c>
      <c r="V2884">
        <v>4</v>
      </c>
      <c r="W2884">
        <v>3</v>
      </c>
      <c r="X2884">
        <v>3</v>
      </c>
      <c r="Y2884">
        <v>2</v>
      </c>
      <c r="Z2884">
        <v>3</v>
      </c>
      <c r="AA2884">
        <v>1</v>
      </c>
      <c r="AB2884">
        <v>1</v>
      </c>
      <c r="AC2884">
        <v>0</v>
      </c>
      <c r="AD2884">
        <v>2</v>
      </c>
      <c r="AE2884">
        <v>1</v>
      </c>
      <c r="AF2884">
        <v>2</v>
      </c>
      <c r="AG2884" s="1">
        <f t="shared" si="45"/>
        <v>7.7500000000000124E-2</v>
      </c>
    </row>
    <row r="2885" spans="1:33">
      <c r="A2885">
        <v>77622</v>
      </c>
      <c r="B2885">
        <v>2</v>
      </c>
      <c r="C2885">
        <v>75</v>
      </c>
      <c r="D2885">
        <v>3</v>
      </c>
      <c r="E2885">
        <v>2</v>
      </c>
      <c r="G2885">
        <v>1</v>
      </c>
      <c r="H2885">
        <v>5</v>
      </c>
      <c r="I2885">
        <v>2</v>
      </c>
      <c r="J2885">
        <v>82</v>
      </c>
      <c r="K2885">
        <v>2.12</v>
      </c>
      <c r="L2885">
        <v>198</v>
      </c>
      <c r="M2885">
        <v>5.12</v>
      </c>
      <c r="N2885">
        <v>87</v>
      </c>
      <c r="O2885" s="1">
        <v>2.2492682926829266</v>
      </c>
      <c r="P2885" s="2">
        <v>80.155356488177745</v>
      </c>
      <c r="Q2885" s="1">
        <v>2.0723092165236201</v>
      </c>
      <c r="R2885">
        <v>1</v>
      </c>
      <c r="S2885">
        <v>2</v>
      </c>
      <c r="U2885">
        <v>7</v>
      </c>
      <c r="V2885">
        <v>4</v>
      </c>
      <c r="W2885">
        <v>2</v>
      </c>
      <c r="AA2885">
        <v>0</v>
      </c>
      <c r="AB2885">
        <v>0</v>
      </c>
      <c r="AC2885">
        <v>5</v>
      </c>
      <c r="AD2885">
        <v>2</v>
      </c>
      <c r="AE2885">
        <v>1</v>
      </c>
      <c r="AF2885">
        <v>2</v>
      </c>
      <c r="AG2885" s="1">
        <f t="shared" si="45"/>
        <v>0.1292682926829265</v>
      </c>
    </row>
    <row r="2886" spans="1:33">
      <c r="A2886">
        <v>77623</v>
      </c>
      <c r="B2886">
        <v>2</v>
      </c>
      <c r="C2886">
        <v>79</v>
      </c>
      <c r="D2886">
        <v>3</v>
      </c>
      <c r="E2886">
        <v>2</v>
      </c>
      <c r="G2886">
        <v>1</v>
      </c>
      <c r="H2886">
        <v>5</v>
      </c>
      <c r="I2886">
        <v>6</v>
      </c>
      <c r="J2886">
        <v>47</v>
      </c>
      <c r="K2886">
        <v>1.22</v>
      </c>
      <c r="L2886">
        <v>178</v>
      </c>
      <c r="M2886">
        <v>4.5999999999999996</v>
      </c>
      <c r="N2886">
        <v>46</v>
      </c>
      <c r="O2886" s="1">
        <v>1.1940425531914893</v>
      </c>
      <c r="P2886" s="2">
        <v>44.72597366630005</v>
      </c>
      <c r="Q2886" s="1">
        <v>1.160972082401831</v>
      </c>
      <c r="R2886">
        <v>2</v>
      </c>
      <c r="S2886">
        <v>1</v>
      </c>
      <c r="T2886">
        <v>3</v>
      </c>
      <c r="U2886">
        <v>9</v>
      </c>
      <c r="V2886">
        <v>2</v>
      </c>
      <c r="W2886">
        <v>2</v>
      </c>
      <c r="X2886">
        <v>3</v>
      </c>
      <c r="Y2886">
        <v>3</v>
      </c>
      <c r="Z2886">
        <v>3</v>
      </c>
      <c r="AA2886">
        <v>0</v>
      </c>
      <c r="AB2886">
        <v>3</v>
      </c>
      <c r="AC2886">
        <v>2</v>
      </c>
      <c r="AD2886">
        <v>1</v>
      </c>
      <c r="AE2886">
        <v>1</v>
      </c>
      <c r="AF2886">
        <v>2</v>
      </c>
      <c r="AG2886" s="1">
        <f t="shared" si="45"/>
        <v>-2.5957446808510642E-2</v>
      </c>
    </row>
    <row r="2887" spans="1:33">
      <c r="A2887">
        <v>77625</v>
      </c>
      <c r="B2887">
        <v>2</v>
      </c>
      <c r="C2887">
        <v>80</v>
      </c>
      <c r="D2887">
        <v>3</v>
      </c>
      <c r="E2887">
        <v>2</v>
      </c>
      <c r="G2887">
        <v>1</v>
      </c>
      <c r="H2887">
        <v>3</v>
      </c>
      <c r="I2887">
        <v>4</v>
      </c>
      <c r="J2887">
        <v>63</v>
      </c>
      <c r="K2887">
        <v>1.63</v>
      </c>
      <c r="L2887">
        <v>150</v>
      </c>
      <c r="M2887">
        <v>3.88</v>
      </c>
      <c r="N2887">
        <v>71</v>
      </c>
      <c r="O2887" s="1">
        <v>1.8369841269841267</v>
      </c>
      <c r="P2887" s="2">
        <v>66.134422231638212</v>
      </c>
      <c r="Q2887" s="1">
        <v>1.7110969561519092</v>
      </c>
      <c r="R2887">
        <v>2</v>
      </c>
      <c r="S2887">
        <v>2</v>
      </c>
      <c r="U2887">
        <v>6</v>
      </c>
      <c r="V2887">
        <v>2</v>
      </c>
      <c r="W2887">
        <v>3</v>
      </c>
      <c r="AB2887">
        <v>2</v>
      </c>
      <c r="AC2887">
        <v>1</v>
      </c>
      <c r="AD2887">
        <v>2</v>
      </c>
      <c r="AE2887">
        <v>1</v>
      </c>
      <c r="AF2887">
        <v>2</v>
      </c>
      <c r="AG2887" s="1">
        <f t="shared" si="45"/>
        <v>0.20698412698412683</v>
      </c>
    </row>
    <row r="2888" spans="1:33">
      <c r="A2888">
        <v>77631</v>
      </c>
      <c r="B2888">
        <v>2</v>
      </c>
      <c r="C2888">
        <v>59</v>
      </c>
      <c r="D2888">
        <v>6</v>
      </c>
      <c r="E2888">
        <v>2</v>
      </c>
      <c r="G2888">
        <v>2</v>
      </c>
      <c r="H2888">
        <v>4</v>
      </c>
      <c r="I2888">
        <v>3</v>
      </c>
      <c r="J2888">
        <v>87</v>
      </c>
      <c r="K2888">
        <v>2.25</v>
      </c>
      <c r="L2888">
        <v>265</v>
      </c>
      <c r="M2888">
        <v>6.85</v>
      </c>
      <c r="N2888">
        <v>96</v>
      </c>
      <c r="O2888" s="1">
        <v>2.4827586206896552</v>
      </c>
      <c r="P2888" s="2">
        <v>84.161855170359033</v>
      </c>
      <c r="Q2888" s="1">
        <v>2.176599702681699</v>
      </c>
      <c r="R2888">
        <v>1</v>
      </c>
      <c r="S2888">
        <v>2</v>
      </c>
      <c r="U2888">
        <v>6</v>
      </c>
      <c r="V2888">
        <v>3</v>
      </c>
      <c r="W2888">
        <v>0</v>
      </c>
      <c r="AA2888">
        <v>0</v>
      </c>
      <c r="AB2888">
        <v>0</v>
      </c>
      <c r="AC2888">
        <v>3</v>
      </c>
      <c r="AD2888">
        <v>2</v>
      </c>
      <c r="AE2888">
        <v>1</v>
      </c>
      <c r="AF2888">
        <v>2</v>
      </c>
      <c r="AG2888" s="1">
        <f t="shared" si="45"/>
        <v>0.23275862068965525</v>
      </c>
    </row>
    <row r="2889" spans="1:33">
      <c r="A2889">
        <v>77634</v>
      </c>
      <c r="B2889">
        <v>2</v>
      </c>
      <c r="C2889">
        <v>67</v>
      </c>
      <c r="D2889">
        <v>1</v>
      </c>
      <c r="E2889">
        <v>2</v>
      </c>
      <c r="G2889">
        <v>2</v>
      </c>
      <c r="H2889">
        <v>5</v>
      </c>
      <c r="I2889">
        <v>3</v>
      </c>
      <c r="J2889">
        <v>71</v>
      </c>
      <c r="K2889">
        <v>1.84</v>
      </c>
      <c r="L2889">
        <v>205</v>
      </c>
      <c r="M2889">
        <v>5.3</v>
      </c>
      <c r="N2889">
        <v>76</v>
      </c>
      <c r="O2889" s="1">
        <v>1.9695774647887325</v>
      </c>
      <c r="P2889" s="2">
        <v>74.98328055696804</v>
      </c>
      <c r="Q2889" s="1">
        <v>1.9432286792228339</v>
      </c>
      <c r="R2889">
        <v>1</v>
      </c>
      <c r="S2889">
        <v>1</v>
      </c>
      <c r="T2889">
        <v>1</v>
      </c>
      <c r="U2889">
        <v>2</v>
      </c>
      <c r="V2889">
        <v>4</v>
      </c>
      <c r="W2889">
        <v>0</v>
      </c>
      <c r="X2889">
        <v>3</v>
      </c>
      <c r="Y2889">
        <v>3</v>
      </c>
      <c r="Z2889">
        <v>3</v>
      </c>
      <c r="AA2889">
        <v>0</v>
      </c>
      <c r="AB2889">
        <v>2</v>
      </c>
      <c r="AC2889">
        <v>0</v>
      </c>
      <c r="AD2889">
        <v>2</v>
      </c>
      <c r="AE2889">
        <v>2</v>
      </c>
      <c r="AG2889" s="1">
        <f t="shared" si="45"/>
        <v>0.12957746478873244</v>
      </c>
    </row>
    <row r="2890" spans="1:33">
      <c r="A2890">
        <v>77638</v>
      </c>
      <c r="B2890">
        <v>2</v>
      </c>
      <c r="C2890">
        <v>23</v>
      </c>
      <c r="D2890">
        <v>3</v>
      </c>
      <c r="E2890">
        <v>2</v>
      </c>
      <c r="G2890">
        <v>1</v>
      </c>
      <c r="H2890">
        <v>3</v>
      </c>
      <c r="I2890">
        <v>1</v>
      </c>
      <c r="J2890">
        <v>45</v>
      </c>
      <c r="K2890">
        <v>1.1599999999999999</v>
      </c>
      <c r="L2890">
        <v>156</v>
      </c>
      <c r="M2890">
        <v>4.03</v>
      </c>
      <c r="N2890">
        <v>47</v>
      </c>
      <c r="O2890" s="1">
        <v>1.2115555555555555</v>
      </c>
      <c r="P2890" s="2">
        <v>40.609491858526127</v>
      </c>
      <c r="Q2890" s="1">
        <v>1.0468224567975624</v>
      </c>
      <c r="R2890">
        <v>2</v>
      </c>
      <c r="U2890">
        <v>5</v>
      </c>
      <c r="V2890">
        <v>4</v>
      </c>
      <c r="W2890">
        <v>1</v>
      </c>
      <c r="AA2890">
        <v>1</v>
      </c>
      <c r="AB2890">
        <v>0</v>
      </c>
      <c r="AC2890">
        <v>0</v>
      </c>
      <c r="AD2890">
        <v>1</v>
      </c>
      <c r="AE2890">
        <v>1</v>
      </c>
      <c r="AF2890">
        <v>1</v>
      </c>
      <c r="AG2890" s="1">
        <f t="shared" si="45"/>
        <v>5.1555555555555577E-2</v>
      </c>
    </row>
    <row r="2891" spans="1:33">
      <c r="A2891">
        <v>77639</v>
      </c>
      <c r="B2891">
        <v>2</v>
      </c>
      <c r="C2891">
        <v>28</v>
      </c>
      <c r="D2891">
        <v>1</v>
      </c>
      <c r="E2891">
        <v>2</v>
      </c>
      <c r="G2891">
        <v>2</v>
      </c>
      <c r="H2891">
        <v>3</v>
      </c>
      <c r="I2891">
        <v>5</v>
      </c>
      <c r="J2891">
        <v>35</v>
      </c>
      <c r="K2891">
        <v>0.91</v>
      </c>
      <c r="L2891">
        <v>147</v>
      </c>
      <c r="M2891">
        <v>3.8</v>
      </c>
      <c r="N2891">
        <v>34</v>
      </c>
      <c r="O2891" s="1">
        <v>0.88400000000000001</v>
      </c>
      <c r="P2891" s="2">
        <v>24.522749028896769</v>
      </c>
      <c r="Q2891" s="1">
        <v>0.63759147475131606</v>
      </c>
      <c r="R2891">
        <v>1</v>
      </c>
      <c r="U2891">
        <v>7</v>
      </c>
      <c r="V2891">
        <v>5</v>
      </c>
      <c r="W2891">
        <v>3</v>
      </c>
      <c r="X2891">
        <v>3</v>
      </c>
      <c r="Y2891">
        <v>3</v>
      </c>
      <c r="Z2891">
        <v>3</v>
      </c>
      <c r="AA2891">
        <v>1</v>
      </c>
      <c r="AB2891">
        <v>4</v>
      </c>
      <c r="AC2891">
        <v>0</v>
      </c>
      <c r="AD2891">
        <v>1</v>
      </c>
      <c r="AE2891">
        <v>2</v>
      </c>
      <c r="AG2891" s="1">
        <f t="shared" si="45"/>
        <v>-2.6000000000000023E-2</v>
      </c>
    </row>
    <row r="2892" spans="1:33">
      <c r="A2892">
        <v>77642</v>
      </c>
      <c r="B2892">
        <v>2</v>
      </c>
      <c r="C2892">
        <v>63</v>
      </c>
      <c r="D2892">
        <v>3</v>
      </c>
      <c r="E2892">
        <v>2</v>
      </c>
      <c r="G2892">
        <v>1</v>
      </c>
      <c r="H2892">
        <v>2</v>
      </c>
      <c r="I2892">
        <v>5</v>
      </c>
      <c r="J2892">
        <v>51</v>
      </c>
      <c r="K2892">
        <v>1.32</v>
      </c>
      <c r="L2892">
        <v>203</v>
      </c>
      <c r="M2892">
        <v>5.25</v>
      </c>
      <c r="N2892">
        <v>53</v>
      </c>
      <c r="O2892" s="1">
        <v>1.371764705882353</v>
      </c>
      <c r="P2892" s="2">
        <v>48.077058429875578</v>
      </c>
      <c r="Q2892" s="1">
        <v>1.2443473946556034</v>
      </c>
      <c r="R2892">
        <v>2</v>
      </c>
      <c r="S2892">
        <v>2</v>
      </c>
      <c r="U2892">
        <v>4</v>
      </c>
      <c r="V2892">
        <v>2</v>
      </c>
      <c r="W2892">
        <v>2</v>
      </c>
      <c r="X2892">
        <v>3</v>
      </c>
      <c r="Y2892">
        <v>3</v>
      </c>
      <c r="Z2892">
        <v>2</v>
      </c>
      <c r="AA2892">
        <v>0</v>
      </c>
      <c r="AB2892">
        <v>5</v>
      </c>
      <c r="AC2892">
        <v>0</v>
      </c>
      <c r="AD2892">
        <v>1</v>
      </c>
      <c r="AE2892">
        <v>1</v>
      </c>
      <c r="AF2892">
        <v>2</v>
      </c>
      <c r="AG2892" s="1">
        <f t="shared" si="45"/>
        <v>5.1764705882352935E-2</v>
      </c>
    </row>
    <row r="2893" spans="1:33">
      <c r="A2893">
        <v>77643</v>
      </c>
      <c r="B2893">
        <v>2</v>
      </c>
      <c r="C2893">
        <v>24</v>
      </c>
      <c r="D2893">
        <v>1</v>
      </c>
      <c r="E2893">
        <v>2</v>
      </c>
      <c r="G2893">
        <v>2</v>
      </c>
      <c r="H2893">
        <v>2</v>
      </c>
      <c r="I2893">
        <v>1</v>
      </c>
      <c r="J2893">
        <v>39</v>
      </c>
      <c r="K2893">
        <v>1.01</v>
      </c>
      <c r="L2893">
        <v>163</v>
      </c>
      <c r="M2893">
        <v>4.22</v>
      </c>
      <c r="N2893">
        <v>46</v>
      </c>
      <c r="O2893" s="1">
        <v>1.1912820512820512</v>
      </c>
      <c r="P2893" s="2">
        <v>39.727882617497571</v>
      </c>
      <c r="Q2893" s="1">
        <v>1.0288502934275012</v>
      </c>
      <c r="R2893">
        <v>1</v>
      </c>
      <c r="U2893">
        <v>6</v>
      </c>
      <c r="V2893">
        <v>4</v>
      </c>
      <c r="W2893">
        <v>0</v>
      </c>
      <c r="AB2893">
        <v>0</v>
      </c>
      <c r="AC2893">
        <v>0</v>
      </c>
      <c r="AD2893">
        <v>1</v>
      </c>
      <c r="AE2893">
        <v>2</v>
      </c>
      <c r="AG2893" s="1">
        <f t="shared" si="45"/>
        <v>0.18128205128205122</v>
      </c>
    </row>
    <row r="2894" spans="1:33">
      <c r="A2894">
        <v>77645</v>
      </c>
      <c r="B2894">
        <v>2</v>
      </c>
      <c r="C2894">
        <v>52</v>
      </c>
      <c r="D2894">
        <v>1</v>
      </c>
      <c r="E2894">
        <v>2</v>
      </c>
      <c r="G2894">
        <v>2</v>
      </c>
      <c r="H2894">
        <v>1</v>
      </c>
      <c r="I2894">
        <v>1</v>
      </c>
      <c r="J2894">
        <v>49</v>
      </c>
      <c r="K2894">
        <v>1.27</v>
      </c>
      <c r="L2894">
        <v>230</v>
      </c>
      <c r="M2894">
        <v>5.95</v>
      </c>
      <c r="N2894">
        <v>59</v>
      </c>
      <c r="O2894" s="1">
        <v>1.529183673469388</v>
      </c>
      <c r="P2894" s="2">
        <v>50.354815261842106</v>
      </c>
      <c r="Q2894" s="1">
        <v>1.3051145996436628</v>
      </c>
      <c r="R2894">
        <v>1</v>
      </c>
      <c r="S2894">
        <v>2</v>
      </c>
      <c r="U2894">
        <v>14</v>
      </c>
      <c r="V2894">
        <v>2</v>
      </c>
      <c r="W2894">
        <v>3</v>
      </c>
      <c r="X2894">
        <v>2</v>
      </c>
      <c r="Y2894">
        <v>2</v>
      </c>
      <c r="Z2894">
        <v>1</v>
      </c>
      <c r="AB2894">
        <v>0</v>
      </c>
      <c r="AC2894">
        <v>0</v>
      </c>
      <c r="AD2894">
        <v>1</v>
      </c>
      <c r="AE2894">
        <v>1</v>
      </c>
      <c r="AF2894">
        <v>1</v>
      </c>
      <c r="AG2894" s="1">
        <f t="shared" si="45"/>
        <v>0.25918367346938798</v>
      </c>
    </row>
    <row r="2895" spans="1:33">
      <c r="A2895">
        <v>77651</v>
      </c>
      <c r="B2895">
        <v>2</v>
      </c>
      <c r="C2895">
        <v>23</v>
      </c>
      <c r="D2895">
        <v>3</v>
      </c>
      <c r="E2895">
        <v>2</v>
      </c>
      <c r="G2895">
        <v>1</v>
      </c>
      <c r="H2895">
        <v>2</v>
      </c>
      <c r="I2895">
        <v>5</v>
      </c>
      <c r="J2895">
        <v>52</v>
      </c>
      <c r="K2895">
        <v>1.34</v>
      </c>
      <c r="L2895">
        <v>203</v>
      </c>
      <c r="M2895">
        <v>5.25</v>
      </c>
      <c r="N2895">
        <v>60</v>
      </c>
      <c r="O2895" s="1">
        <v>1.5461538461538462</v>
      </c>
      <c r="P2895" s="2">
        <v>58.138333853957768</v>
      </c>
      <c r="Q2895" s="1">
        <v>1.4981801416212195</v>
      </c>
      <c r="R2895">
        <v>2</v>
      </c>
      <c r="U2895">
        <v>4</v>
      </c>
      <c r="V2895">
        <v>4</v>
      </c>
      <c r="W2895">
        <v>3</v>
      </c>
      <c r="X2895">
        <v>3</v>
      </c>
      <c r="Y2895">
        <v>3</v>
      </c>
      <c r="Z2895">
        <v>3</v>
      </c>
      <c r="AA2895">
        <v>1</v>
      </c>
      <c r="AB2895">
        <v>0</v>
      </c>
      <c r="AC2895">
        <v>0</v>
      </c>
      <c r="AD2895">
        <v>1</v>
      </c>
      <c r="AE2895">
        <v>1</v>
      </c>
      <c r="AF2895">
        <v>1</v>
      </c>
      <c r="AG2895" s="1">
        <f t="shared" si="45"/>
        <v>0.20615384615384613</v>
      </c>
    </row>
    <row r="2896" spans="1:33">
      <c r="A2896">
        <v>77653</v>
      </c>
      <c r="B2896">
        <v>2</v>
      </c>
      <c r="C2896">
        <v>29</v>
      </c>
      <c r="D2896">
        <v>4</v>
      </c>
      <c r="E2896">
        <v>2</v>
      </c>
      <c r="G2896">
        <v>1</v>
      </c>
      <c r="H2896">
        <v>4</v>
      </c>
      <c r="I2896">
        <v>3</v>
      </c>
      <c r="J2896">
        <v>60</v>
      </c>
      <c r="K2896">
        <v>1.55</v>
      </c>
      <c r="L2896">
        <v>180</v>
      </c>
      <c r="M2896">
        <v>4.6500000000000004</v>
      </c>
      <c r="N2896">
        <v>70</v>
      </c>
      <c r="O2896" s="1">
        <v>1.8083333333333333</v>
      </c>
      <c r="P2896" s="2">
        <v>56.855463535386562</v>
      </c>
      <c r="Q2896" s="1">
        <v>1.4687661413308197</v>
      </c>
      <c r="R2896">
        <v>1</v>
      </c>
      <c r="U2896">
        <v>7</v>
      </c>
      <c r="V2896">
        <v>3</v>
      </c>
      <c r="W2896">
        <v>2</v>
      </c>
      <c r="X2896">
        <v>3</v>
      </c>
      <c r="Y2896">
        <v>3</v>
      </c>
      <c r="Z2896">
        <v>2</v>
      </c>
      <c r="AA2896">
        <v>10</v>
      </c>
      <c r="AB2896">
        <v>5</v>
      </c>
      <c r="AC2896">
        <v>10</v>
      </c>
      <c r="AD2896">
        <v>1</v>
      </c>
      <c r="AE2896">
        <v>2</v>
      </c>
      <c r="AG2896" s="1">
        <f t="shared" si="45"/>
        <v>0.2583333333333333</v>
      </c>
    </row>
    <row r="2897" spans="1:33">
      <c r="A2897">
        <v>77654</v>
      </c>
      <c r="B2897">
        <v>2</v>
      </c>
      <c r="C2897">
        <v>70</v>
      </c>
      <c r="D2897">
        <v>1</v>
      </c>
      <c r="E2897">
        <v>2</v>
      </c>
      <c r="G2897">
        <v>2</v>
      </c>
      <c r="H2897">
        <v>1</v>
      </c>
      <c r="I2897">
        <v>2</v>
      </c>
      <c r="J2897">
        <v>65</v>
      </c>
      <c r="K2897">
        <v>1.68</v>
      </c>
      <c r="L2897">
        <v>286</v>
      </c>
      <c r="M2897">
        <v>7.4</v>
      </c>
      <c r="N2897">
        <v>63</v>
      </c>
      <c r="O2897" s="1">
        <v>1.6283076923076922</v>
      </c>
      <c r="P2897" s="2">
        <v>69.40741483999598</v>
      </c>
      <c r="Q2897" s="1">
        <v>1.7939147220183576</v>
      </c>
      <c r="R2897">
        <v>1</v>
      </c>
      <c r="S2897">
        <v>2</v>
      </c>
      <c r="U2897">
        <v>12</v>
      </c>
      <c r="V2897">
        <v>4</v>
      </c>
      <c r="W2897">
        <v>3</v>
      </c>
      <c r="X2897">
        <v>2</v>
      </c>
      <c r="Y2897">
        <v>3</v>
      </c>
      <c r="Z2897">
        <v>2</v>
      </c>
      <c r="AA2897">
        <v>1</v>
      </c>
      <c r="AB2897">
        <v>0</v>
      </c>
      <c r="AC2897">
        <v>0</v>
      </c>
      <c r="AD2897">
        <v>2</v>
      </c>
      <c r="AE2897">
        <v>2</v>
      </c>
      <c r="AG2897" s="1">
        <f t="shared" si="45"/>
        <v>-5.1692307692307704E-2</v>
      </c>
    </row>
    <row r="2898" spans="1:33">
      <c r="A2898">
        <v>77655</v>
      </c>
      <c r="B2898">
        <v>2</v>
      </c>
      <c r="C2898">
        <v>55</v>
      </c>
      <c r="D2898">
        <v>2</v>
      </c>
      <c r="E2898">
        <v>2</v>
      </c>
      <c r="G2898">
        <v>2</v>
      </c>
      <c r="H2898">
        <v>4</v>
      </c>
      <c r="I2898">
        <v>3</v>
      </c>
      <c r="J2898">
        <v>68</v>
      </c>
      <c r="K2898">
        <v>1.76</v>
      </c>
      <c r="L2898">
        <v>248</v>
      </c>
      <c r="M2898">
        <v>6.41</v>
      </c>
      <c r="N2898">
        <v>71</v>
      </c>
      <c r="O2898" s="1">
        <v>1.8376470588235294</v>
      </c>
      <c r="P2898" s="2">
        <v>71.440537396633843</v>
      </c>
      <c r="Q2898" s="1">
        <v>1.8490492032069934</v>
      </c>
      <c r="R2898">
        <v>1</v>
      </c>
      <c r="S2898">
        <v>2</v>
      </c>
      <c r="U2898">
        <v>6</v>
      </c>
      <c r="V2898">
        <v>1</v>
      </c>
      <c r="W2898">
        <v>3</v>
      </c>
      <c r="X2898">
        <v>3</v>
      </c>
      <c r="Y2898">
        <v>3</v>
      </c>
      <c r="Z2898">
        <v>3</v>
      </c>
      <c r="AA2898">
        <v>0</v>
      </c>
      <c r="AB2898">
        <v>2</v>
      </c>
      <c r="AC2898">
        <v>0</v>
      </c>
      <c r="AD2898">
        <v>2</v>
      </c>
      <c r="AE2898">
        <v>2</v>
      </c>
      <c r="AG2898" s="1">
        <f t="shared" si="45"/>
        <v>7.7647058823529402E-2</v>
      </c>
    </row>
    <row r="2899" spans="1:33">
      <c r="A2899">
        <v>77659</v>
      </c>
      <c r="B2899">
        <v>2</v>
      </c>
      <c r="C2899">
        <v>76</v>
      </c>
      <c r="D2899">
        <v>3</v>
      </c>
      <c r="E2899">
        <v>2</v>
      </c>
      <c r="G2899">
        <v>1</v>
      </c>
      <c r="H2899">
        <v>3</v>
      </c>
      <c r="I2899">
        <v>1</v>
      </c>
      <c r="J2899">
        <v>55</v>
      </c>
      <c r="K2899">
        <v>1.42</v>
      </c>
      <c r="L2899">
        <v>268</v>
      </c>
      <c r="M2899">
        <v>6.93</v>
      </c>
      <c r="N2899">
        <v>64</v>
      </c>
      <c r="O2899" s="1">
        <v>1.6523636363636363</v>
      </c>
      <c r="P2899" s="2">
        <v>43.598136459100282</v>
      </c>
      <c r="Q2899" s="1">
        <v>1.1256246140349526</v>
      </c>
      <c r="R2899">
        <v>1</v>
      </c>
      <c r="S2899">
        <v>2</v>
      </c>
      <c r="U2899">
        <v>7</v>
      </c>
      <c r="V2899">
        <v>2</v>
      </c>
      <c r="W2899">
        <v>3</v>
      </c>
      <c r="X2899">
        <v>3</v>
      </c>
      <c r="Y2899">
        <v>1</v>
      </c>
      <c r="Z2899">
        <v>1</v>
      </c>
      <c r="AA2899">
        <v>0</v>
      </c>
      <c r="AB2899">
        <v>2</v>
      </c>
      <c r="AC2899">
        <v>0</v>
      </c>
      <c r="AD2899">
        <v>1</v>
      </c>
      <c r="AE2899">
        <v>1</v>
      </c>
      <c r="AF2899">
        <v>2</v>
      </c>
      <c r="AG2899" s="1">
        <f t="shared" si="45"/>
        <v>0.23236363636363633</v>
      </c>
    </row>
    <row r="2900" spans="1:33">
      <c r="A2900">
        <v>77661</v>
      </c>
      <c r="B2900">
        <v>2</v>
      </c>
      <c r="C2900">
        <v>80</v>
      </c>
      <c r="D2900">
        <v>4</v>
      </c>
      <c r="E2900">
        <v>2</v>
      </c>
      <c r="G2900">
        <v>1</v>
      </c>
      <c r="H2900">
        <v>4</v>
      </c>
      <c r="I2900">
        <v>2</v>
      </c>
      <c r="J2900">
        <v>54</v>
      </c>
      <c r="K2900">
        <v>1.4</v>
      </c>
      <c r="L2900">
        <v>161</v>
      </c>
      <c r="M2900">
        <v>4.16</v>
      </c>
      <c r="N2900">
        <v>54</v>
      </c>
      <c r="O2900" s="1">
        <v>1.4</v>
      </c>
      <c r="P2900" s="2">
        <v>56.342464805550506</v>
      </c>
      <c r="Q2900" s="1">
        <v>1.4607305690327907</v>
      </c>
      <c r="R2900">
        <v>2</v>
      </c>
      <c r="S2900">
        <v>2</v>
      </c>
      <c r="U2900">
        <v>15</v>
      </c>
      <c r="V2900">
        <v>1</v>
      </c>
      <c r="W2900">
        <v>3</v>
      </c>
      <c r="X2900">
        <v>3</v>
      </c>
      <c r="Y2900">
        <v>3</v>
      </c>
      <c r="Z2900">
        <v>3</v>
      </c>
      <c r="AA2900">
        <v>1</v>
      </c>
      <c r="AB2900">
        <v>0</v>
      </c>
      <c r="AC2900">
        <v>0</v>
      </c>
      <c r="AD2900">
        <v>1</v>
      </c>
      <c r="AE2900">
        <v>1</v>
      </c>
      <c r="AF2900">
        <v>2</v>
      </c>
      <c r="AG2900" s="1">
        <f t="shared" si="45"/>
        <v>0</v>
      </c>
    </row>
    <row r="2901" spans="1:33">
      <c r="A2901">
        <v>77664</v>
      </c>
      <c r="B2901">
        <v>2</v>
      </c>
      <c r="C2901">
        <v>30</v>
      </c>
      <c r="D2901">
        <v>7</v>
      </c>
      <c r="E2901">
        <v>2</v>
      </c>
      <c r="G2901">
        <v>1</v>
      </c>
      <c r="H2901">
        <v>4</v>
      </c>
      <c r="I2901">
        <v>5</v>
      </c>
      <c r="J2901">
        <v>55</v>
      </c>
      <c r="K2901">
        <v>1.42</v>
      </c>
      <c r="L2901">
        <v>274</v>
      </c>
      <c r="M2901">
        <v>7.09</v>
      </c>
      <c r="N2901">
        <v>54</v>
      </c>
      <c r="O2901" s="1">
        <v>1.394181818181818</v>
      </c>
      <c r="P2901" s="2">
        <v>63.359372930690029</v>
      </c>
      <c r="Q2901" s="1">
        <v>1.6358238102105425</v>
      </c>
      <c r="R2901">
        <v>2</v>
      </c>
      <c r="U2901">
        <v>8</v>
      </c>
      <c r="V2901">
        <v>4</v>
      </c>
      <c r="W2901">
        <v>2</v>
      </c>
      <c r="X2901">
        <v>3</v>
      </c>
      <c r="Y2901">
        <v>3</v>
      </c>
      <c r="Z2901">
        <v>2</v>
      </c>
      <c r="AA2901">
        <v>3</v>
      </c>
      <c r="AB2901">
        <v>0</v>
      </c>
      <c r="AC2901">
        <v>0</v>
      </c>
      <c r="AD2901">
        <v>1</v>
      </c>
      <c r="AE2901">
        <v>1</v>
      </c>
      <c r="AF2901">
        <v>2</v>
      </c>
      <c r="AG2901" s="1">
        <f t="shared" si="45"/>
        <v>-2.5818181818181962E-2</v>
      </c>
    </row>
    <row r="2902" spans="1:33">
      <c r="A2902">
        <v>77674</v>
      </c>
      <c r="B2902">
        <v>2</v>
      </c>
      <c r="C2902">
        <v>55</v>
      </c>
      <c r="D2902">
        <v>4</v>
      </c>
      <c r="E2902">
        <v>2</v>
      </c>
      <c r="G2902">
        <v>1</v>
      </c>
      <c r="H2902">
        <v>4</v>
      </c>
      <c r="I2902">
        <v>1</v>
      </c>
      <c r="J2902">
        <v>46</v>
      </c>
      <c r="K2902">
        <v>1.19</v>
      </c>
      <c r="L2902">
        <v>226</v>
      </c>
      <c r="M2902">
        <v>5.84</v>
      </c>
      <c r="N2902">
        <v>41</v>
      </c>
      <c r="O2902" s="1">
        <v>1.0606521739130435</v>
      </c>
      <c r="P2902" s="2">
        <v>59.43866697128199</v>
      </c>
      <c r="Q2902" s="1">
        <v>1.5376524716483817</v>
      </c>
      <c r="R2902">
        <v>2</v>
      </c>
      <c r="S2902">
        <v>1</v>
      </c>
      <c r="T2902">
        <v>2</v>
      </c>
      <c r="U2902">
        <v>14</v>
      </c>
      <c r="V2902">
        <v>3</v>
      </c>
      <c r="W2902">
        <v>0</v>
      </c>
      <c r="X2902">
        <v>3</v>
      </c>
      <c r="Y2902">
        <v>3</v>
      </c>
      <c r="Z2902">
        <v>1</v>
      </c>
      <c r="AA2902">
        <v>3</v>
      </c>
      <c r="AB2902">
        <v>0</v>
      </c>
      <c r="AC2902">
        <v>0</v>
      </c>
      <c r="AD2902">
        <v>1</v>
      </c>
      <c r="AE2902">
        <v>1</v>
      </c>
      <c r="AF2902">
        <v>2</v>
      </c>
      <c r="AG2902" s="1">
        <f t="shared" si="45"/>
        <v>-0.1293478260869565</v>
      </c>
    </row>
    <row r="2903" spans="1:33">
      <c r="A2903">
        <v>77677</v>
      </c>
      <c r="B2903">
        <v>2</v>
      </c>
      <c r="C2903">
        <v>80</v>
      </c>
      <c r="D2903">
        <v>3</v>
      </c>
      <c r="E2903">
        <v>2</v>
      </c>
      <c r="G2903">
        <v>1</v>
      </c>
      <c r="H2903">
        <v>4</v>
      </c>
      <c r="I2903">
        <v>1</v>
      </c>
      <c r="J2903">
        <v>66</v>
      </c>
      <c r="K2903">
        <v>1.71</v>
      </c>
      <c r="L2903">
        <v>117</v>
      </c>
      <c r="M2903">
        <v>3.03</v>
      </c>
      <c r="N2903">
        <v>62</v>
      </c>
      <c r="O2903" s="1">
        <v>1.6063636363636362</v>
      </c>
      <c r="P2903" s="2">
        <v>63.082423759967497</v>
      </c>
      <c r="Q2903" s="1">
        <v>1.6344082519627943</v>
      </c>
      <c r="R2903">
        <v>1</v>
      </c>
      <c r="S2903">
        <v>2</v>
      </c>
      <c r="U2903">
        <v>8</v>
      </c>
      <c r="V2903">
        <v>3</v>
      </c>
      <c r="W2903">
        <v>3</v>
      </c>
      <c r="X2903">
        <v>2</v>
      </c>
      <c r="Y2903">
        <v>2</v>
      </c>
      <c r="Z2903">
        <v>2</v>
      </c>
      <c r="AA2903">
        <v>1</v>
      </c>
      <c r="AB2903">
        <v>0</v>
      </c>
      <c r="AC2903">
        <v>4</v>
      </c>
      <c r="AD2903">
        <v>1</v>
      </c>
      <c r="AE2903">
        <v>1</v>
      </c>
      <c r="AF2903">
        <v>2</v>
      </c>
      <c r="AG2903" s="1">
        <f t="shared" si="45"/>
        <v>-0.10363636363636375</v>
      </c>
    </row>
    <row r="2904" spans="1:33">
      <c r="A2904">
        <v>77686</v>
      </c>
      <c r="B2904">
        <v>2</v>
      </c>
      <c r="C2904">
        <v>39</v>
      </c>
      <c r="D2904">
        <v>3</v>
      </c>
      <c r="E2904">
        <v>2</v>
      </c>
      <c r="G2904">
        <v>1</v>
      </c>
      <c r="H2904">
        <v>2</v>
      </c>
      <c r="I2904">
        <v>3</v>
      </c>
      <c r="J2904">
        <v>75</v>
      </c>
      <c r="K2904">
        <v>1.94</v>
      </c>
      <c r="L2904">
        <v>188</v>
      </c>
      <c r="M2904">
        <v>4.8600000000000003</v>
      </c>
      <c r="N2904">
        <v>85</v>
      </c>
      <c r="O2904" s="1">
        <v>2.1986666666666665</v>
      </c>
      <c r="P2904" s="2">
        <v>70.633726220559197</v>
      </c>
      <c r="Q2904" s="1">
        <v>1.8270590515717977</v>
      </c>
      <c r="R2904">
        <v>2</v>
      </c>
      <c r="U2904">
        <v>12</v>
      </c>
      <c r="V2904">
        <v>2</v>
      </c>
      <c r="W2904">
        <v>1</v>
      </c>
      <c r="AB2904">
        <v>1</v>
      </c>
      <c r="AC2904">
        <v>1</v>
      </c>
      <c r="AD2904">
        <v>1</v>
      </c>
      <c r="AE2904">
        <v>1</v>
      </c>
      <c r="AF2904">
        <v>2</v>
      </c>
      <c r="AG2904" s="1">
        <f t="shared" si="45"/>
        <v>0.2586666666666666</v>
      </c>
    </row>
    <row r="2905" spans="1:33">
      <c r="A2905">
        <v>77689</v>
      </c>
      <c r="B2905">
        <v>2</v>
      </c>
      <c r="C2905">
        <v>49</v>
      </c>
      <c r="D2905">
        <v>2</v>
      </c>
      <c r="E2905">
        <v>2</v>
      </c>
      <c r="G2905">
        <v>2</v>
      </c>
      <c r="H2905">
        <v>3</v>
      </c>
      <c r="I2905">
        <v>1</v>
      </c>
      <c r="J2905">
        <v>51</v>
      </c>
      <c r="K2905">
        <v>1.32</v>
      </c>
      <c r="L2905">
        <v>213</v>
      </c>
      <c r="M2905">
        <v>5.51</v>
      </c>
      <c r="N2905">
        <v>51</v>
      </c>
      <c r="O2905" s="1">
        <v>1.32</v>
      </c>
      <c r="P2905" s="2">
        <v>59.596810444566216</v>
      </c>
      <c r="Q2905" s="1">
        <v>1.5425056820946552</v>
      </c>
      <c r="R2905">
        <v>1</v>
      </c>
      <c r="S2905">
        <v>2</v>
      </c>
      <c r="U2905">
        <v>10</v>
      </c>
      <c r="V2905">
        <v>3</v>
      </c>
      <c r="W2905">
        <v>2</v>
      </c>
      <c r="X2905">
        <v>2</v>
      </c>
      <c r="Y2905">
        <v>2</v>
      </c>
      <c r="Z2905">
        <v>2</v>
      </c>
      <c r="AA2905">
        <v>7</v>
      </c>
      <c r="AB2905">
        <v>0</v>
      </c>
      <c r="AC2905">
        <v>0</v>
      </c>
      <c r="AD2905">
        <v>1</v>
      </c>
      <c r="AE2905">
        <v>1</v>
      </c>
      <c r="AF2905">
        <v>2</v>
      </c>
      <c r="AG2905" s="1">
        <f t="shared" si="45"/>
        <v>0</v>
      </c>
    </row>
    <row r="2906" spans="1:33">
      <c r="A2906">
        <v>77690</v>
      </c>
      <c r="B2906">
        <v>2</v>
      </c>
      <c r="C2906">
        <v>62</v>
      </c>
      <c r="D2906">
        <v>1</v>
      </c>
      <c r="E2906">
        <v>2</v>
      </c>
      <c r="G2906">
        <v>2</v>
      </c>
      <c r="H2906">
        <v>1</v>
      </c>
      <c r="I2906">
        <v>4</v>
      </c>
      <c r="J2906">
        <v>62</v>
      </c>
      <c r="K2906">
        <v>1.6</v>
      </c>
      <c r="L2906">
        <v>181</v>
      </c>
      <c r="M2906">
        <v>4.68</v>
      </c>
      <c r="N2906">
        <v>56</v>
      </c>
      <c r="O2906" s="1">
        <v>1.4451612903225808</v>
      </c>
      <c r="P2906" s="2">
        <v>71.299340736012965</v>
      </c>
      <c r="Q2906" s="1">
        <v>1.8399829867358186</v>
      </c>
      <c r="R2906">
        <v>1</v>
      </c>
      <c r="S2906">
        <v>2</v>
      </c>
      <c r="U2906">
        <v>99</v>
      </c>
      <c r="V2906">
        <v>4</v>
      </c>
      <c r="W2906">
        <v>3</v>
      </c>
      <c r="X2906">
        <v>3</v>
      </c>
      <c r="Y2906">
        <v>3</v>
      </c>
      <c r="Z2906">
        <v>3</v>
      </c>
      <c r="AA2906">
        <v>0</v>
      </c>
      <c r="AB2906">
        <v>0</v>
      </c>
      <c r="AC2906">
        <v>0</v>
      </c>
      <c r="AD2906">
        <v>2</v>
      </c>
      <c r="AE2906">
        <v>1</v>
      </c>
      <c r="AF2906">
        <v>2</v>
      </c>
      <c r="AG2906" s="1">
        <f t="shared" si="45"/>
        <v>-0.15483870967741931</v>
      </c>
    </row>
    <row r="2907" spans="1:33">
      <c r="A2907">
        <v>77691</v>
      </c>
      <c r="B2907">
        <v>2</v>
      </c>
      <c r="C2907">
        <v>28</v>
      </c>
      <c r="D2907">
        <v>3</v>
      </c>
      <c r="E2907">
        <v>2</v>
      </c>
      <c r="G2907">
        <v>1</v>
      </c>
      <c r="H2907">
        <v>4</v>
      </c>
      <c r="I2907">
        <v>5</v>
      </c>
      <c r="J2907">
        <v>80</v>
      </c>
      <c r="K2907">
        <v>2.0699999999999998</v>
      </c>
      <c r="L2907">
        <v>159</v>
      </c>
      <c r="M2907">
        <v>4.1100000000000003</v>
      </c>
      <c r="N2907">
        <v>87</v>
      </c>
      <c r="O2907" s="1">
        <v>2.2511249999999996</v>
      </c>
      <c r="P2907" s="2">
        <v>78.953784820094896</v>
      </c>
      <c r="Q2907" s="1">
        <v>2.0429291822199551</v>
      </c>
      <c r="R2907">
        <v>2</v>
      </c>
      <c r="U2907">
        <v>7</v>
      </c>
      <c r="V2907">
        <v>1</v>
      </c>
      <c r="W2907">
        <v>1</v>
      </c>
      <c r="X2907">
        <v>3</v>
      </c>
      <c r="Y2907">
        <v>3</v>
      </c>
      <c r="Z2907">
        <v>4</v>
      </c>
      <c r="AA2907">
        <v>3</v>
      </c>
      <c r="AB2907">
        <v>0</v>
      </c>
      <c r="AC2907">
        <v>0</v>
      </c>
      <c r="AD2907">
        <v>1</v>
      </c>
      <c r="AE2907">
        <v>1</v>
      </c>
      <c r="AF2907">
        <v>2</v>
      </c>
      <c r="AG2907" s="1">
        <f t="shared" si="45"/>
        <v>0.18112499999999976</v>
      </c>
    </row>
    <row r="2908" spans="1:33">
      <c r="A2908">
        <v>77693</v>
      </c>
      <c r="B2908">
        <v>2</v>
      </c>
      <c r="C2908">
        <v>51</v>
      </c>
      <c r="D2908">
        <v>4</v>
      </c>
      <c r="E2908">
        <v>2</v>
      </c>
      <c r="G2908">
        <v>1</v>
      </c>
      <c r="H2908">
        <v>4</v>
      </c>
      <c r="I2908">
        <v>5</v>
      </c>
      <c r="J2908">
        <v>63</v>
      </c>
      <c r="K2908">
        <v>1.63</v>
      </c>
      <c r="L2908">
        <v>173</v>
      </c>
      <c r="M2908">
        <v>4.47</v>
      </c>
      <c r="N2908">
        <v>69</v>
      </c>
      <c r="O2908" s="1">
        <v>1.7852380952380953</v>
      </c>
      <c r="P2908" s="2">
        <v>63.738423635390021</v>
      </c>
      <c r="Q2908" s="1">
        <v>1.649105246439456</v>
      </c>
      <c r="R2908">
        <v>2</v>
      </c>
      <c r="S2908">
        <v>2</v>
      </c>
      <c r="U2908">
        <v>1</v>
      </c>
      <c r="V2908">
        <v>4</v>
      </c>
      <c r="W2908">
        <v>2</v>
      </c>
      <c r="X2908">
        <v>3</v>
      </c>
      <c r="Y2908">
        <v>3</v>
      </c>
      <c r="Z2908">
        <v>2</v>
      </c>
      <c r="AA2908">
        <v>1</v>
      </c>
      <c r="AB2908">
        <v>1</v>
      </c>
      <c r="AC2908">
        <v>4</v>
      </c>
      <c r="AD2908">
        <v>1</v>
      </c>
      <c r="AE2908">
        <v>2</v>
      </c>
      <c r="AG2908" s="1">
        <f t="shared" si="45"/>
        <v>0.1552380952380954</v>
      </c>
    </row>
    <row r="2909" spans="1:33">
      <c r="A2909">
        <v>77698</v>
      </c>
      <c r="B2909">
        <v>2</v>
      </c>
      <c r="C2909">
        <v>30</v>
      </c>
      <c r="D2909">
        <v>3</v>
      </c>
      <c r="E2909">
        <v>2</v>
      </c>
      <c r="G2909">
        <v>1</v>
      </c>
      <c r="H2909">
        <v>4</v>
      </c>
      <c r="I2909">
        <v>1</v>
      </c>
      <c r="J2909">
        <v>64</v>
      </c>
      <c r="K2909">
        <v>1.66</v>
      </c>
      <c r="L2909">
        <v>185</v>
      </c>
      <c r="M2909">
        <v>4.78</v>
      </c>
      <c r="N2909">
        <v>61</v>
      </c>
      <c r="O2909" s="1">
        <v>1.5821874999999999</v>
      </c>
      <c r="P2909" s="2">
        <v>52.375155099516341</v>
      </c>
      <c r="Q2909" s="1">
        <v>1.358480585393705</v>
      </c>
      <c r="R2909">
        <v>1</v>
      </c>
      <c r="U2909">
        <v>8</v>
      </c>
      <c r="V2909">
        <v>3</v>
      </c>
      <c r="W2909">
        <v>3</v>
      </c>
      <c r="X2909">
        <v>3</v>
      </c>
      <c r="Y2909">
        <v>3</v>
      </c>
      <c r="Z2909">
        <v>2</v>
      </c>
      <c r="AA2909">
        <v>0</v>
      </c>
      <c r="AB2909">
        <v>0</v>
      </c>
      <c r="AC2909">
        <v>4</v>
      </c>
      <c r="AD2909">
        <v>1</v>
      </c>
      <c r="AE2909">
        <v>1</v>
      </c>
      <c r="AF2909">
        <v>2</v>
      </c>
      <c r="AG2909" s="1">
        <f t="shared" si="45"/>
        <v>-7.7812500000000062E-2</v>
      </c>
    </row>
    <row r="2910" spans="1:33">
      <c r="A2910">
        <v>77700</v>
      </c>
      <c r="B2910">
        <v>2</v>
      </c>
      <c r="C2910">
        <v>48</v>
      </c>
      <c r="D2910">
        <v>3</v>
      </c>
      <c r="E2910">
        <v>2</v>
      </c>
      <c r="G2910">
        <v>1</v>
      </c>
      <c r="H2910">
        <v>3</v>
      </c>
      <c r="I2910">
        <v>3</v>
      </c>
      <c r="J2910">
        <v>47</v>
      </c>
      <c r="K2910">
        <v>1.22</v>
      </c>
      <c r="L2910">
        <v>186</v>
      </c>
      <c r="M2910">
        <v>4.8099999999999996</v>
      </c>
      <c r="N2910">
        <v>46</v>
      </c>
      <c r="O2910" s="1">
        <v>1.1940425531914893</v>
      </c>
      <c r="P2910" s="2">
        <v>49.627139328849537</v>
      </c>
      <c r="Q2910" s="1">
        <v>1.2881938293871582</v>
      </c>
      <c r="R2910">
        <v>2</v>
      </c>
      <c r="S2910">
        <v>1</v>
      </c>
      <c r="T2910">
        <v>2</v>
      </c>
      <c r="U2910">
        <v>2</v>
      </c>
      <c r="V2910">
        <v>3</v>
      </c>
      <c r="W2910">
        <v>3</v>
      </c>
      <c r="AA2910">
        <v>1</v>
      </c>
      <c r="AB2910">
        <v>0</v>
      </c>
      <c r="AC2910">
        <v>4</v>
      </c>
      <c r="AD2910">
        <v>1</v>
      </c>
      <c r="AE2910">
        <v>1</v>
      </c>
      <c r="AF2910">
        <v>1</v>
      </c>
      <c r="AG2910" s="1">
        <f t="shared" si="45"/>
        <v>-2.5957446808510642E-2</v>
      </c>
    </row>
    <row r="2911" spans="1:33">
      <c r="A2911">
        <v>77704</v>
      </c>
      <c r="B2911">
        <v>2</v>
      </c>
      <c r="C2911">
        <v>41</v>
      </c>
      <c r="D2911">
        <v>6</v>
      </c>
      <c r="E2911">
        <v>2</v>
      </c>
      <c r="G2911">
        <v>2</v>
      </c>
      <c r="H2911">
        <v>2</v>
      </c>
      <c r="I2911">
        <v>1</v>
      </c>
      <c r="J2911">
        <v>45</v>
      </c>
      <c r="K2911">
        <v>1.1599999999999999</v>
      </c>
      <c r="L2911">
        <v>150</v>
      </c>
      <c r="M2911">
        <v>3.88</v>
      </c>
      <c r="N2911">
        <v>51</v>
      </c>
      <c r="O2911" s="1">
        <v>1.3146666666666667</v>
      </c>
      <c r="P2911" s="2">
        <v>38.284804613850781</v>
      </c>
      <c r="Q2911" s="1">
        <v>0.98689718560148676</v>
      </c>
      <c r="R2911">
        <v>1</v>
      </c>
      <c r="S2911">
        <v>1</v>
      </c>
      <c r="T2911">
        <v>2</v>
      </c>
      <c r="U2911">
        <v>77</v>
      </c>
      <c r="V2911">
        <v>3</v>
      </c>
      <c r="W2911">
        <v>1</v>
      </c>
      <c r="AB2911">
        <v>0</v>
      </c>
      <c r="AC2911">
        <v>2</v>
      </c>
      <c r="AD2911">
        <v>1</v>
      </c>
      <c r="AE2911">
        <v>1</v>
      </c>
      <c r="AF2911">
        <v>2</v>
      </c>
      <c r="AG2911" s="1">
        <f t="shared" si="45"/>
        <v>0.15466666666666673</v>
      </c>
    </row>
    <row r="2912" spans="1:33">
      <c r="A2912">
        <v>77708</v>
      </c>
      <c r="B2912">
        <v>2</v>
      </c>
      <c r="C2912">
        <v>44</v>
      </c>
      <c r="D2912">
        <v>3</v>
      </c>
      <c r="E2912">
        <v>2</v>
      </c>
      <c r="G2912">
        <v>1</v>
      </c>
      <c r="H2912">
        <v>5</v>
      </c>
      <c r="I2912">
        <v>1</v>
      </c>
      <c r="J2912">
        <v>69</v>
      </c>
      <c r="K2912">
        <v>1.78</v>
      </c>
      <c r="L2912">
        <v>241</v>
      </c>
      <c r="M2912">
        <v>6.23</v>
      </c>
      <c r="N2912">
        <v>63</v>
      </c>
      <c r="O2912" s="1">
        <v>1.6252173913043477</v>
      </c>
      <c r="P2912" s="2">
        <v>64.070760591276809</v>
      </c>
      <c r="Q2912" s="1">
        <v>1.6528399109054017</v>
      </c>
      <c r="R2912">
        <v>2</v>
      </c>
      <c r="S2912">
        <v>2</v>
      </c>
      <c r="U2912">
        <v>15</v>
      </c>
      <c r="V2912">
        <v>3</v>
      </c>
      <c r="W2912">
        <v>2</v>
      </c>
      <c r="AA2912">
        <v>2</v>
      </c>
      <c r="AB2912">
        <v>5</v>
      </c>
      <c r="AC2912">
        <v>7</v>
      </c>
      <c r="AD2912">
        <v>1</v>
      </c>
      <c r="AE2912">
        <v>1</v>
      </c>
      <c r="AF2912">
        <v>2</v>
      </c>
      <c r="AG2912" s="1">
        <f t="shared" si="45"/>
        <v>-0.1547826086956523</v>
      </c>
    </row>
    <row r="2913" spans="1:33">
      <c r="A2913">
        <v>77727</v>
      </c>
      <c r="B2913">
        <v>2</v>
      </c>
      <c r="C2913">
        <v>45</v>
      </c>
      <c r="D2913">
        <v>6</v>
      </c>
      <c r="E2913">
        <v>2</v>
      </c>
      <c r="G2913">
        <v>2</v>
      </c>
      <c r="H2913">
        <v>5</v>
      </c>
      <c r="I2913">
        <v>1</v>
      </c>
      <c r="J2913">
        <v>43</v>
      </c>
      <c r="K2913">
        <v>1.1100000000000001</v>
      </c>
      <c r="L2913">
        <v>201</v>
      </c>
      <c r="M2913">
        <v>5.2</v>
      </c>
      <c r="N2913">
        <v>48</v>
      </c>
      <c r="O2913" s="1">
        <v>1.2390697674418605</v>
      </c>
      <c r="P2913" s="2">
        <v>44.192395362278141</v>
      </c>
      <c r="Q2913" s="1">
        <v>1.1407804384215985</v>
      </c>
      <c r="R2913">
        <v>2</v>
      </c>
      <c r="S2913">
        <v>2</v>
      </c>
      <c r="U2913">
        <v>14</v>
      </c>
      <c r="V2913">
        <v>3</v>
      </c>
      <c r="W2913">
        <v>0</v>
      </c>
      <c r="AA2913">
        <v>0</v>
      </c>
      <c r="AB2913">
        <v>0</v>
      </c>
      <c r="AC2913">
        <v>0</v>
      </c>
      <c r="AD2913">
        <v>2</v>
      </c>
      <c r="AE2913">
        <v>1</v>
      </c>
      <c r="AF2913">
        <v>2</v>
      </c>
      <c r="AG2913" s="1">
        <f t="shared" si="45"/>
        <v>0.12906976744186038</v>
      </c>
    </row>
    <row r="2914" spans="1:33">
      <c r="A2914">
        <v>77734</v>
      </c>
      <c r="B2914">
        <v>2</v>
      </c>
      <c r="C2914">
        <v>64</v>
      </c>
      <c r="D2914">
        <v>4</v>
      </c>
      <c r="E2914">
        <v>2</v>
      </c>
      <c r="G2914">
        <v>1</v>
      </c>
      <c r="H2914">
        <v>3</v>
      </c>
      <c r="I2914">
        <v>3</v>
      </c>
      <c r="J2914">
        <v>60</v>
      </c>
      <c r="K2914">
        <v>1.55</v>
      </c>
      <c r="L2914">
        <v>209</v>
      </c>
      <c r="M2914">
        <v>5.4</v>
      </c>
      <c r="N2914">
        <v>54</v>
      </c>
      <c r="O2914" s="1">
        <v>1.395</v>
      </c>
      <c r="P2914" s="2">
        <v>63.448734501399883</v>
      </c>
      <c r="Q2914" s="1">
        <v>1.6390923079528303</v>
      </c>
      <c r="R2914">
        <v>1</v>
      </c>
      <c r="S2914">
        <v>2</v>
      </c>
      <c r="U2914">
        <v>8</v>
      </c>
      <c r="V2914">
        <v>4</v>
      </c>
      <c r="W2914">
        <v>0</v>
      </c>
      <c r="AA2914">
        <v>2</v>
      </c>
      <c r="AB2914">
        <v>0</v>
      </c>
      <c r="AC2914">
        <v>0</v>
      </c>
      <c r="AD2914">
        <v>1</v>
      </c>
      <c r="AE2914">
        <v>1</v>
      </c>
      <c r="AF2914">
        <v>2</v>
      </c>
      <c r="AG2914" s="1">
        <f t="shared" si="45"/>
        <v>-0.15500000000000003</v>
      </c>
    </row>
    <row r="2915" spans="1:33">
      <c r="A2915">
        <v>77740</v>
      </c>
      <c r="B2915">
        <v>2</v>
      </c>
      <c r="C2915">
        <v>43</v>
      </c>
      <c r="D2915">
        <v>3</v>
      </c>
      <c r="E2915">
        <v>2</v>
      </c>
      <c r="G2915">
        <v>1</v>
      </c>
      <c r="H2915">
        <v>4</v>
      </c>
      <c r="I2915">
        <v>6</v>
      </c>
      <c r="J2915">
        <v>80</v>
      </c>
      <c r="K2915">
        <v>2.0699999999999998</v>
      </c>
      <c r="L2915">
        <v>281</v>
      </c>
      <c r="M2915">
        <v>7.27</v>
      </c>
      <c r="N2915">
        <v>76</v>
      </c>
      <c r="O2915" s="1">
        <v>1.9664999999999999</v>
      </c>
      <c r="P2915" s="2">
        <v>77.206704655281669</v>
      </c>
      <c r="Q2915" s="1">
        <v>1.9977234829554131</v>
      </c>
      <c r="R2915">
        <v>2</v>
      </c>
      <c r="S2915">
        <v>2</v>
      </c>
      <c r="U2915">
        <v>2</v>
      </c>
      <c r="V2915">
        <v>3</v>
      </c>
      <c r="W2915">
        <v>2</v>
      </c>
      <c r="X2915">
        <v>3</v>
      </c>
      <c r="Y2915">
        <v>3</v>
      </c>
      <c r="Z2915">
        <v>3</v>
      </c>
      <c r="AB2915">
        <v>0</v>
      </c>
      <c r="AC2915">
        <v>1</v>
      </c>
      <c r="AD2915">
        <v>1</v>
      </c>
      <c r="AE2915">
        <v>2</v>
      </c>
      <c r="AG2915" s="1">
        <f t="shared" si="45"/>
        <v>-0.10349999999999993</v>
      </c>
    </row>
    <row r="2916" spans="1:33">
      <c r="A2916">
        <v>77741</v>
      </c>
      <c r="B2916">
        <v>2</v>
      </c>
      <c r="C2916">
        <v>73</v>
      </c>
      <c r="D2916">
        <v>3</v>
      </c>
      <c r="E2916">
        <v>2</v>
      </c>
      <c r="G2916">
        <v>1</v>
      </c>
      <c r="H2916">
        <v>5</v>
      </c>
      <c r="I2916">
        <v>5</v>
      </c>
      <c r="J2916">
        <v>95</v>
      </c>
      <c r="K2916">
        <v>2.46</v>
      </c>
      <c r="L2916">
        <v>224</v>
      </c>
      <c r="M2916">
        <v>5.79</v>
      </c>
      <c r="N2916">
        <v>92</v>
      </c>
      <c r="O2916" s="1">
        <v>2.3823157894736839</v>
      </c>
      <c r="P2916" s="2">
        <v>96.30549153148101</v>
      </c>
      <c r="Q2916" s="1">
        <v>2.4938053596572978</v>
      </c>
      <c r="R2916">
        <v>1</v>
      </c>
      <c r="S2916">
        <v>2</v>
      </c>
      <c r="U2916">
        <v>5</v>
      </c>
      <c r="V2916">
        <v>2</v>
      </c>
      <c r="W2916">
        <v>0</v>
      </c>
      <c r="X2916">
        <v>3</v>
      </c>
      <c r="Y2916">
        <v>3</v>
      </c>
      <c r="Z2916">
        <v>2</v>
      </c>
      <c r="AA2916">
        <v>0</v>
      </c>
      <c r="AB2916">
        <v>2</v>
      </c>
      <c r="AC2916">
        <v>1</v>
      </c>
      <c r="AD2916">
        <v>2</v>
      </c>
      <c r="AE2916">
        <v>1</v>
      </c>
      <c r="AF2916">
        <v>2</v>
      </c>
      <c r="AG2916" s="1">
        <f t="shared" si="45"/>
        <v>-7.7684210526316022E-2</v>
      </c>
    </row>
    <row r="2917" spans="1:33">
      <c r="A2917">
        <v>77758</v>
      </c>
      <c r="B2917">
        <v>2</v>
      </c>
      <c r="C2917">
        <v>67</v>
      </c>
      <c r="D2917">
        <v>3</v>
      </c>
      <c r="E2917">
        <v>2</v>
      </c>
      <c r="G2917">
        <v>1</v>
      </c>
      <c r="H2917">
        <v>3</v>
      </c>
      <c r="I2917">
        <v>2</v>
      </c>
      <c r="J2917">
        <v>46</v>
      </c>
      <c r="K2917">
        <v>1.19</v>
      </c>
      <c r="L2917">
        <v>196</v>
      </c>
      <c r="M2917">
        <v>5.07</v>
      </c>
      <c r="N2917">
        <v>51</v>
      </c>
      <c r="O2917" s="1">
        <v>1.3193478260869564</v>
      </c>
      <c r="P2917" s="2">
        <v>47.308188833364369</v>
      </c>
      <c r="Q2917" s="1">
        <v>1.2238422763413825</v>
      </c>
      <c r="R2917">
        <v>2</v>
      </c>
      <c r="S2917">
        <v>2</v>
      </c>
      <c r="U2917">
        <v>5</v>
      </c>
      <c r="V2917">
        <v>2</v>
      </c>
      <c r="W2917">
        <v>3</v>
      </c>
      <c r="X2917">
        <v>3</v>
      </c>
      <c r="Y2917">
        <v>3</v>
      </c>
      <c r="Z2917">
        <v>3</v>
      </c>
      <c r="AA2917">
        <v>1</v>
      </c>
      <c r="AB2917">
        <v>0</v>
      </c>
      <c r="AC2917">
        <v>0</v>
      </c>
      <c r="AD2917">
        <v>1</v>
      </c>
      <c r="AE2917">
        <v>1</v>
      </c>
      <c r="AF2917">
        <v>2</v>
      </c>
      <c r="AG2917" s="1">
        <f t="shared" si="45"/>
        <v>0.1293478260869565</v>
      </c>
    </row>
    <row r="2918" spans="1:33">
      <c r="A2918">
        <v>77763</v>
      </c>
      <c r="B2918">
        <v>2</v>
      </c>
      <c r="C2918">
        <v>59</v>
      </c>
      <c r="D2918">
        <v>3</v>
      </c>
      <c r="E2918">
        <v>2</v>
      </c>
      <c r="G2918">
        <v>1</v>
      </c>
      <c r="H2918">
        <v>4</v>
      </c>
      <c r="I2918">
        <v>1</v>
      </c>
      <c r="J2918">
        <v>47</v>
      </c>
      <c r="K2918">
        <v>1.22</v>
      </c>
      <c r="L2918">
        <v>146</v>
      </c>
      <c r="M2918">
        <v>3.78</v>
      </c>
      <c r="N2918">
        <v>43</v>
      </c>
      <c r="O2918" s="1">
        <v>1.1161702127659574</v>
      </c>
      <c r="P2918" s="2">
        <v>46.90044435377127</v>
      </c>
      <c r="Q2918" s="1">
        <v>1.2174157896085307</v>
      </c>
      <c r="R2918">
        <v>2</v>
      </c>
      <c r="S2918">
        <v>2</v>
      </c>
      <c r="U2918">
        <v>7</v>
      </c>
      <c r="V2918">
        <v>2</v>
      </c>
      <c r="W2918">
        <v>2</v>
      </c>
      <c r="X2918">
        <v>3</v>
      </c>
      <c r="Y2918">
        <v>3</v>
      </c>
      <c r="Z2918">
        <v>2</v>
      </c>
      <c r="AA2918">
        <v>1</v>
      </c>
      <c r="AB2918">
        <v>0</v>
      </c>
      <c r="AC2918">
        <v>1</v>
      </c>
      <c r="AD2918">
        <v>1</v>
      </c>
      <c r="AE2918">
        <v>1</v>
      </c>
      <c r="AF2918">
        <v>2</v>
      </c>
      <c r="AG2918" s="1">
        <f t="shared" si="45"/>
        <v>-0.10382978723404257</v>
      </c>
    </row>
    <row r="2919" spans="1:33">
      <c r="A2919">
        <v>77769</v>
      </c>
      <c r="B2919">
        <v>2</v>
      </c>
      <c r="C2919">
        <v>64</v>
      </c>
      <c r="D2919">
        <v>3</v>
      </c>
      <c r="E2919">
        <v>2</v>
      </c>
      <c r="G2919">
        <v>1</v>
      </c>
      <c r="H2919">
        <v>3</v>
      </c>
      <c r="I2919">
        <v>1</v>
      </c>
      <c r="J2919">
        <v>71</v>
      </c>
      <c r="K2919">
        <v>1.84</v>
      </c>
      <c r="L2919">
        <v>211</v>
      </c>
      <c r="M2919">
        <v>5.46</v>
      </c>
      <c r="N2919">
        <v>66</v>
      </c>
      <c r="O2919" s="1">
        <v>1.7104225352112679</v>
      </c>
      <c r="P2919" s="2">
        <v>68.771852339277558</v>
      </c>
      <c r="Q2919" s="1">
        <v>1.7822564549897282</v>
      </c>
      <c r="R2919">
        <v>2</v>
      </c>
      <c r="S2919">
        <v>1</v>
      </c>
      <c r="T2919">
        <v>2</v>
      </c>
      <c r="U2919">
        <v>9</v>
      </c>
      <c r="V2919">
        <v>3</v>
      </c>
      <c r="W2919">
        <v>1</v>
      </c>
      <c r="X2919">
        <v>3</v>
      </c>
      <c r="Y2919">
        <v>2</v>
      </c>
      <c r="Z2919">
        <v>2</v>
      </c>
      <c r="AA2919">
        <v>1</v>
      </c>
      <c r="AB2919">
        <v>0</v>
      </c>
      <c r="AC2919">
        <v>0</v>
      </c>
      <c r="AD2919">
        <v>1</v>
      </c>
      <c r="AE2919">
        <v>1</v>
      </c>
      <c r="AF2919">
        <v>2</v>
      </c>
      <c r="AG2919" s="1">
        <f t="shared" si="45"/>
        <v>-0.12957746478873222</v>
      </c>
    </row>
    <row r="2920" spans="1:33">
      <c r="A2920">
        <v>77773</v>
      </c>
      <c r="B2920">
        <v>2</v>
      </c>
      <c r="C2920">
        <v>80</v>
      </c>
      <c r="D2920">
        <v>3</v>
      </c>
      <c r="E2920">
        <v>2</v>
      </c>
      <c r="G2920">
        <v>1</v>
      </c>
      <c r="H2920">
        <v>5</v>
      </c>
      <c r="I2920">
        <v>1</v>
      </c>
      <c r="J2920">
        <v>54</v>
      </c>
      <c r="K2920">
        <v>1.4</v>
      </c>
      <c r="L2920">
        <v>198</v>
      </c>
      <c r="M2920">
        <v>5.12</v>
      </c>
      <c r="N2920">
        <v>57</v>
      </c>
      <c r="O2920" s="1">
        <v>1.4777777777777776</v>
      </c>
      <c r="P2920" s="2">
        <v>64.395653009681894</v>
      </c>
      <c r="Q2920" s="1">
        <v>1.6695169298806416</v>
      </c>
      <c r="R2920">
        <v>1</v>
      </c>
      <c r="S2920">
        <v>2</v>
      </c>
      <c r="U2920">
        <v>7</v>
      </c>
      <c r="V2920">
        <v>3</v>
      </c>
      <c r="W2920">
        <v>3</v>
      </c>
      <c r="X2920">
        <v>3</v>
      </c>
      <c r="Y2920">
        <v>1</v>
      </c>
      <c r="Z2920">
        <v>1</v>
      </c>
      <c r="AA2920">
        <v>0</v>
      </c>
      <c r="AB2920">
        <v>0</v>
      </c>
      <c r="AC2920">
        <v>0</v>
      </c>
      <c r="AD2920">
        <v>1</v>
      </c>
      <c r="AE2920">
        <v>1</v>
      </c>
      <c r="AF2920">
        <v>2</v>
      </c>
      <c r="AG2920" s="1">
        <f t="shared" si="45"/>
        <v>7.7777777777777724E-2</v>
      </c>
    </row>
    <row r="2921" spans="1:33">
      <c r="A2921">
        <v>77777</v>
      </c>
      <c r="B2921">
        <v>2</v>
      </c>
      <c r="C2921">
        <v>69</v>
      </c>
      <c r="D2921">
        <v>1</v>
      </c>
      <c r="E2921">
        <v>2</v>
      </c>
      <c r="G2921">
        <v>1</v>
      </c>
      <c r="H2921">
        <v>2</v>
      </c>
      <c r="I2921">
        <v>2</v>
      </c>
      <c r="J2921">
        <v>44</v>
      </c>
      <c r="K2921">
        <v>1.1399999999999999</v>
      </c>
      <c r="L2921">
        <v>134</v>
      </c>
      <c r="M2921">
        <v>3.47</v>
      </c>
      <c r="N2921">
        <v>52</v>
      </c>
      <c r="O2921" s="1">
        <v>1.3472727272727272</v>
      </c>
      <c r="P2921" s="2">
        <v>39.457794908173689</v>
      </c>
      <c r="Q2921" s="1">
        <v>1.0223155953481364</v>
      </c>
      <c r="R2921">
        <v>1</v>
      </c>
      <c r="S2921">
        <v>2</v>
      </c>
      <c r="U2921">
        <v>5</v>
      </c>
      <c r="V2921">
        <v>3</v>
      </c>
      <c r="W2921">
        <v>3</v>
      </c>
      <c r="X2921">
        <v>3</v>
      </c>
      <c r="Y2921">
        <v>3</v>
      </c>
      <c r="Z2921">
        <v>3</v>
      </c>
      <c r="AA2921">
        <v>7</v>
      </c>
      <c r="AB2921">
        <v>64</v>
      </c>
      <c r="AC2921">
        <v>0</v>
      </c>
      <c r="AD2921">
        <v>1</v>
      </c>
      <c r="AE2921">
        <v>1</v>
      </c>
      <c r="AF2921">
        <v>2</v>
      </c>
      <c r="AG2921" s="1">
        <f t="shared" si="45"/>
        <v>0.20727272727272728</v>
      </c>
    </row>
    <row r="2922" spans="1:33">
      <c r="A2922">
        <v>77778</v>
      </c>
      <c r="B2922">
        <v>2</v>
      </c>
      <c r="C2922">
        <v>59</v>
      </c>
      <c r="D2922">
        <v>6</v>
      </c>
      <c r="E2922">
        <v>2</v>
      </c>
      <c r="G2922">
        <v>1</v>
      </c>
      <c r="H2922">
        <v>5</v>
      </c>
      <c r="I2922">
        <v>3</v>
      </c>
      <c r="J2922">
        <v>103</v>
      </c>
      <c r="K2922">
        <v>2.66</v>
      </c>
      <c r="L2922">
        <v>233</v>
      </c>
      <c r="M2922">
        <v>6.03</v>
      </c>
      <c r="N2922">
        <v>104</v>
      </c>
      <c r="O2922" s="1">
        <v>2.6858252427184466</v>
      </c>
      <c r="P2922" s="2">
        <v>103.77542664129693</v>
      </c>
      <c r="Q2922" s="1">
        <v>2.6800255812218432</v>
      </c>
      <c r="R2922">
        <v>2</v>
      </c>
      <c r="S2922">
        <v>2</v>
      </c>
      <c r="U2922">
        <v>7</v>
      </c>
      <c r="V2922">
        <v>4</v>
      </c>
      <c r="W2922">
        <v>3</v>
      </c>
      <c r="X2922">
        <v>3</v>
      </c>
      <c r="Y2922">
        <v>3</v>
      </c>
      <c r="Z2922">
        <v>1</v>
      </c>
      <c r="AA2922">
        <v>1</v>
      </c>
      <c r="AB2922">
        <v>0</v>
      </c>
      <c r="AC2922">
        <v>2</v>
      </c>
      <c r="AD2922">
        <v>1</v>
      </c>
      <c r="AE2922">
        <v>1</v>
      </c>
      <c r="AF2922">
        <v>1</v>
      </c>
      <c r="AG2922" s="1">
        <f t="shared" si="45"/>
        <v>2.5825242718446439E-2</v>
      </c>
    </row>
    <row r="2923" spans="1:33">
      <c r="A2923">
        <v>77779</v>
      </c>
      <c r="B2923">
        <v>2</v>
      </c>
      <c r="C2923">
        <v>36</v>
      </c>
      <c r="D2923">
        <v>4</v>
      </c>
      <c r="E2923">
        <v>2</v>
      </c>
      <c r="G2923">
        <v>1</v>
      </c>
      <c r="H2923">
        <v>5</v>
      </c>
      <c r="I2923">
        <v>1</v>
      </c>
      <c r="J2923">
        <v>41</v>
      </c>
      <c r="K2923">
        <v>1.06</v>
      </c>
      <c r="L2923">
        <v>160</v>
      </c>
      <c r="M2923">
        <v>4.1399999999999997</v>
      </c>
      <c r="N2923">
        <v>42</v>
      </c>
      <c r="O2923" s="1">
        <v>1.0858536585365854</v>
      </c>
      <c r="P2923" s="2">
        <v>42.074645193820196</v>
      </c>
      <c r="Q2923" s="1">
        <v>1.0877835098890101</v>
      </c>
      <c r="R2923">
        <v>2</v>
      </c>
      <c r="U2923">
        <v>14</v>
      </c>
      <c r="V2923">
        <v>4</v>
      </c>
      <c r="W2923">
        <v>3</v>
      </c>
      <c r="X2923">
        <v>3</v>
      </c>
      <c r="Y2923">
        <v>3</v>
      </c>
      <c r="Z2923">
        <v>3</v>
      </c>
      <c r="AA2923">
        <v>5</v>
      </c>
      <c r="AC2923">
        <v>0</v>
      </c>
      <c r="AD2923">
        <v>1</v>
      </c>
      <c r="AE2923">
        <v>1</v>
      </c>
      <c r="AF2923">
        <v>2</v>
      </c>
      <c r="AG2923" s="1">
        <f t="shared" si="45"/>
        <v>2.5853658536585389E-2</v>
      </c>
    </row>
    <row r="2924" spans="1:33">
      <c r="A2924">
        <v>77782</v>
      </c>
      <c r="B2924">
        <v>2</v>
      </c>
      <c r="C2924">
        <v>51</v>
      </c>
      <c r="D2924">
        <v>4</v>
      </c>
      <c r="E2924">
        <v>2</v>
      </c>
      <c r="G2924">
        <v>1</v>
      </c>
      <c r="H2924">
        <v>3</v>
      </c>
      <c r="I2924">
        <v>3</v>
      </c>
      <c r="J2924">
        <v>76</v>
      </c>
      <c r="K2924">
        <v>1.97</v>
      </c>
      <c r="L2924">
        <v>176</v>
      </c>
      <c r="M2924">
        <v>4.55</v>
      </c>
      <c r="N2924">
        <v>73</v>
      </c>
      <c r="O2924" s="1">
        <v>1.8922368421052631</v>
      </c>
      <c r="P2924" s="2">
        <v>78.293897299403113</v>
      </c>
      <c r="Q2924" s="1">
        <v>2.029460232629265</v>
      </c>
      <c r="R2924">
        <v>2</v>
      </c>
      <c r="S2924">
        <v>1</v>
      </c>
      <c r="T2924">
        <v>2</v>
      </c>
      <c r="U2924">
        <v>2</v>
      </c>
      <c r="V2924">
        <v>2</v>
      </c>
      <c r="W2924">
        <v>3</v>
      </c>
      <c r="X2924">
        <v>3</v>
      </c>
      <c r="Y2924">
        <v>3</v>
      </c>
      <c r="Z2924">
        <v>3</v>
      </c>
      <c r="AA2924">
        <v>1</v>
      </c>
      <c r="AB2924">
        <v>2</v>
      </c>
      <c r="AC2924">
        <v>2</v>
      </c>
      <c r="AD2924">
        <v>1</v>
      </c>
      <c r="AE2924">
        <v>1</v>
      </c>
      <c r="AF2924">
        <v>2</v>
      </c>
      <c r="AG2924" s="1">
        <f t="shared" si="45"/>
        <v>-7.7763157894736867E-2</v>
      </c>
    </row>
    <row r="2925" spans="1:33">
      <c r="A2925">
        <v>77787</v>
      </c>
      <c r="B2925">
        <v>2</v>
      </c>
      <c r="C2925">
        <v>44</v>
      </c>
      <c r="D2925">
        <v>1</v>
      </c>
      <c r="E2925">
        <v>2</v>
      </c>
      <c r="G2925">
        <v>1</v>
      </c>
      <c r="H2925">
        <v>4</v>
      </c>
      <c r="I2925">
        <v>1</v>
      </c>
      <c r="J2925">
        <v>42</v>
      </c>
      <c r="K2925">
        <v>1.0900000000000001</v>
      </c>
      <c r="L2925">
        <v>185</v>
      </c>
      <c r="M2925">
        <v>4.78</v>
      </c>
      <c r="N2925">
        <v>51</v>
      </c>
      <c r="O2925" s="1">
        <v>1.3235714285714286</v>
      </c>
      <c r="P2925" s="2">
        <v>35.87629031493978</v>
      </c>
      <c r="Q2925" s="1">
        <v>0.93107515341153246</v>
      </c>
      <c r="R2925">
        <v>1</v>
      </c>
      <c r="S2925">
        <v>1</v>
      </c>
      <c r="T2925">
        <v>1</v>
      </c>
      <c r="U2925">
        <v>7</v>
      </c>
      <c r="V2925">
        <v>4</v>
      </c>
      <c r="W2925">
        <v>1</v>
      </c>
      <c r="AA2925">
        <v>2</v>
      </c>
      <c r="AB2925">
        <v>2</v>
      </c>
      <c r="AC2925">
        <v>1</v>
      </c>
      <c r="AD2925">
        <v>2</v>
      </c>
      <c r="AE2925">
        <v>1</v>
      </c>
      <c r="AF2925">
        <v>2</v>
      </c>
      <c r="AG2925" s="1">
        <f t="shared" si="45"/>
        <v>0.23357142857142854</v>
      </c>
    </row>
    <row r="2926" spans="1:33">
      <c r="A2926">
        <v>77788</v>
      </c>
      <c r="B2926">
        <v>2</v>
      </c>
      <c r="C2926">
        <v>21</v>
      </c>
      <c r="D2926">
        <v>4</v>
      </c>
      <c r="E2926">
        <v>2</v>
      </c>
      <c r="G2926">
        <v>1</v>
      </c>
      <c r="H2926">
        <v>4</v>
      </c>
      <c r="I2926">
        <v>5</v>
      </c>
      <c r="J2926">
        <v>42</v>
      </c>
      <c r="K2926">
        <v>1.0900000000000001</v>
      </c>
      <c r="L2926">
        <v>214</v>
      </c>
      <c r="M2926">
        <v>5.53</v>
      </c>
      <c r="N2926">
        <v>45</v>
      </c>
      <c r="O2926" s="1">
        <v>1.1678571428571429</v>
      </c>
      <c r="P2926" s="2">
        <v>45.992335145608294</v>
      </c>
      <c r="Q2926" s="1">
        <v>1.1936106025884059</v>
      </c>
      <c r="R2926">
        <v>2</v>
      </c>
      <c r="U2926">
        <v>6</v>
      </c>
      <c r="V2926">
        <v>4</v>
      </c>
      <c r="W2926">
        <v>0</v>
      </c>
      <c r="AA2926">
        <v>5</v>
      </c>
      <c r="AB2926">
        <v>2</v>
      </c>
      <c r="AC2926">
        <v>0</v>
      </c>
      <c r="AD2926">
        <v>1</v>
      </c>
      <c r="AE2926">
        <v>2</v>
      </c>
      <c r="AG2926" s="1">
        <f t="shared" si="45"/>
        <v>7.7857142857142847E-2</v>
      </c>
    </row>
    <row r="2927" spans="1:33">
      <c r="A2927">
        <v>77795</v>
      </c>
      <c r="B2927">
        <v>2</v>
      </c>
      <c r="C2927">
        <v>34</v>
      </c>
      <c r="D2927">
        <v>4</v>
      </c>
      <c r="E2927">
        <v>2</v>
      </c>
      <c r="G2927">
        <v>1</v>
      </c>
      <c r="H2927">
        <v>4</v>
      </c>
      <c r="I2927">
        <v>5</v>
      </c>
      <c r="J2927">
        <v>52</v>
      </c>
      <c r="K2927">
        <v>1.34</v>
      </c>
      <c r="L2927">
        <v>136</v>
      </c>
      <c r="M2927">
        <v>3.52</v>
      </c>
      <c r="N2927">
        <v>59</v>
      </c>
      <c r="O2927" s="1">
        <v>1.5203846153846154</v>
      </c>
      <c r="P2927" s="2">
        <v>60.092358585891141</v>
      </c>
      <c r="Q2927" s="1">
        <v>1.5485338558671948</v>
      </c>
      <c r="R2927">
        <v>2</v>
      </c>
      <c r="U2927">
        <v>8</v>
      </c>
      <c r="V2927">
        <v>3</v>
      </c>
      <c r="W2927">
        <v>3</v>
      </c>
      <c r="X2927">
        <v>3</v>
      </c>
      <c r="Y2927">
        <v>3</v>
      </c>
      <c r="Z2927">
        <v>3</v>
      </c>
      <c r="AA2927">
        <v>9</v>
      </c>
      <c r="AB2927">
        <v>0</v>
      </c>
      <c r="AC2927">
        <v>5</v>
      </c>
      <c r="AD2927">
        <v>1</v>
      </c>
      <c r="AE2927">
        <v>1</v>
      </c>
      <c r="AF2927">
        <v>2</v>
      </c>
      <c r="AG2927" s="1">
        <f t="shared" si="45"/>
        <v>0.18038461538461537</v>
      </c>
    </row>
    <row r="2928" spans="1:33">
      <c r="A2928">
        <v>77800</v>
      </c>
      <c r="B2928">
        <v>2</v>
      </c>
      <c r="C2928">
        <v>24</v>
      </c>
      <c r="D2928">
        <v>4</v>
      </c>
      <c r="E2928">
        <v>2</v>
      </c>
      <c r="G2928">
        <v>1</v>
      </c>
      <c r="H2928">
        <v>2</v>
      </c>
      <c r="I2928">
        <v>5</v>
      </c>
      <c r="J2928">
        <v>39</v>
      </c>
      <c r="K2928">
        <v>1.01</v>
      </c>
      <c r="L2928">
        <v>143</v>
      </c>
      <c r="M2928">
        <v>3.7</v>
      </c>
      <c r="N2928">
        <v>36</v>
      </c>
      <c r="O2928" s="1">
        <v>0.93230769230769228</v>
      </c>
      <c r="P2928" s="2">
        <v>43.232727713411464</v>
      </c>
      <c r="Q2928" s="1">
        <v>1.1196167946293738</v>
      </c>
      <c r="R2928">
        <v>2</v>
      </c>
      <c r="U2928">
        <v>6</v>
      </c>
      <c r="V2928">
        <v>5</v>
      </c>
      <c r="W2928">
        <v>0</v>
      </c>
      <c r="AA2928">
        <v>10</v>
      </c>
      <c r="AB2928">
        <v>0</v>
      </c>
      <c r="AC2928">
        <v>1</v>
      </c>
      <c r="AD2928">
        <v>1</v>
      </c>
      <c r="AE2928">
        <v>2</v>
      </c>
      <c r="AG2928" s="1">
        <f t="shared" si="45"/>
        <v>-7.7692307692307727E-2</v>
      </c>
    </row>
    <row r="2929" spans="1:33">
      <c r="A2929">
        <v>77802</v>
      </c>
      <c r="B2929">
        <v>2</v>
      </c>
      <c r="C2929">
        <v>65</v>
      </c>
      <c r="D2929">
        <v>4</v>
      </c>
      <c r="E2929">
        <v>2</v>
      </c>
      <c r="G2929">
        <v>1</v>
      </c>
      <c r="H2929">
        <v>2</v>
      </c>
      <c r="I2929">
        <v>1</v>
      </c>
      <c r="J2929">
        <v>67</v>
      </c>
      <c r="K2929">
        <v>1.73</v>
      </c>
      <c r="L2929">
        <v>218</v>
      </c>
      <c r="M2929">
        <v>5.64</v>
      </c>
      <c r="N2929">
        <v>70</v>
      </c>
      <c r="O2929" s="1">
        <v>1.8074626865671641</v>
      </c>
      <c r="P2929" s="2">
        <v>61.95757788307796</v>
      </c>
      <c r="Q2929" s="1">
        <v>1.599800145339177</v>
      </c>
      <c r="R2929">
        <v>1</v>
      </c>
      <c r="S2929">
        <v>2</v>
      </c>
      <c r="U2929">
        <v>7</v>
      </c>
      <c r="V2929">
        <v>3</v>
      </c>
      <c r="W2929">
        <v>2</v>
      </c>
      <c r="X2929">
        <v>3</v>
      </c>
      <c r="Y2929">
        <v>3</v>
      </c>
      <c r="Z2929">
        <v>1</v>
      </c>
      <c r="AA2929">
        <v>1</v>
      </c>
      <c r="AB2929">
        <v>0</v>
      </c>
      <c r="AC2929">
        <v>0</v>
      </c>
      <c r="AD2929">
        <v>2</v>
      </c>
      <c r="AE2929">
        <v>1</v>
      </c>
      <c r="AF2929">
        <v>2</v>
      </c>
      <c r="AG2929" s="1">
        <f t="shared" si="45"/>
        <v>7.7462686567164152E-2</v>
      </c>
    </row>
    <row r="2930" spans="1:33">
      <c r="A2930">
        <v>77805</v>
      </c>
      <c r="B2930">
        <v>2</v>
      </c>
      <c r="C2930">
        <v>25</v>
      </c>
      <c r="D2930">
        <v>3</v>
      </c>
      <c r="E2930">
        <v>2</v>
      </c>
      <c r="G2930">
        <v>1</v>
      </c>
      <c r="H2930">
        <v>5</v>
      </c>
      <c r="I2930">
        <v>5</v>
      </c>
      <c r="J2930">
        <v>66</v>
      </c>
      <c r="K2930">
        <v>1.71</v>
      </c>
      <c r="L2930">
        <v>232</v>
      </c>
      <c r="M2930">
        <v>6</v>
      </c>
      <c r="N2930">
        <v>62</v>
      </c>
      <c r="O2930" s="1">
        <v>1.6063636363636362</v>
      </c>
      <c r="P2930" s="2">
        <v>59.27350518858016</v>
      </c>
      <c r="Q2930" s="1">
        <v>1.535722634431395</v>
      </c>
      <c r="R2930">
        <v>2</v>
      </c>
      <c r="U2930">
        <v>15</v>
      </c>
      <c r="V2930">
        <v>2</v>
      </c>
      <c r="W2930">
        <v>3</v>
      </c>
      <c r="X2930">
        <v>3</v>
      </c>
      <c r="Y2930">
        <v>3</v>
      </c>
      <c r="Z2930">
        <v>3</v>
      </c>
      <c r="AA2930">
        <v>0</v>
      </c>
      <c r="AB2930">
        <v>0</v>
      </c>
      <c r="AC2930">
        <v>1</v>
      </c>
      <c r="AD2930">
        <v>1</v>
      </c>
      <c r="AE2930">
        <v>1</v>
      </c>
      <c r="AF2930">
        <v>2</v>
      </c>
      <c r="AG2930" s="1">
        <f t="shared" si="45"/>
        <v>-0.10363636363636375</v>
      </c>
    </row>
    <row r="2931" spans="1:33">
      <c r="A2931">
        <v>77823</v>
      </c>
      <c r="B2931">
        <v>2</v>
      </c>
      <c r="C2931">
        <v>61</v>
      </c>
      <c r="D2931">
        <v>1</v>
      </c>
      <c r="E2931">
        <v>2</v>
      </c>
      <c r="G2931">
        <v>2</v>
      </c>
      <c r="H2931">
        <v>1</v>
      </c>
      <c r="I2931">
        <v>1</v>
      </c>
      <c r="J2931">
        <v>35</v>
      </c>
      <c r="K2931">
        <v>0.91</v>
      </c>
      <c r="L2931">
        <v>308</v>
      </c>
      <c r="M2931">
        <v>7.96</v>
      </c>
      <c r="N2931">
        <v>30</v>
      </c>
      <c r="O2931" s="1">
        <v>0.78</v>
      </c>
      <c r="P2931" s="2">
        <v>36.056402315004007</v>
      </c>
      <c r="Q2931" s="1">
        <v>0.93746646019010416</v>
      </c>
      <c r="R2931">
        <v>1</v>
      </c>
      <c r="S2931">
        <v>2</v>
      </c>
      <c r="U2931">
        <v>2</v>
      </c>
      <c r="V2931">
        <v>4</v>
      </c>
      <c r="W2931">
        <v>0</v>
      </c>
      <c r="AB2931">
        <v>0</v>
      </c>
      <c r="AC2931">
        <v>0</v>
      </c>
      <c r="AD2931">
        <v>2</v>
      </c>
      <c r="AE2931">
        <v>2</v>
      </c>
      <c r="AG2931" s="1">
        <f t="shared" si="45"/>
        <v>-0.13</v>
      </c>
    </row>
    <row r="2932" spans="1:33">
      <c r="A2932">
        <v>77827</v>
      </c>
      <c r="B2932">
        <v>2</v>
      </c>
      <c r="C2932">
        <v>52</v>
      </c>
      <c r="D2932">
        <v>2</v>
      </c>
      <c r="E2932">
        <v>2</v>
      </c>
      <c r="G2932">
        <v>1</v>
      </c>
      <c r="H2932">
        <v>2</v>
      </c>
      <c r="I2932">
        <v>4</v>
      </c>
      <c r="J2932">
        <v>39</v>
      </c>
      <c r="K2932">
        <v>1.01</v>
      </c>
      <c r="L2932">
        <v>203</v>
      </c>
      <c r="M2932">
        <v>5.25</v>
      </c>
      <c r="N2932">
        <v>36</v>
      </c>
      <c r="O2932" s="1">
        <v>0.93230769230769228</v>
      </c>
      <c r="P2932" s="2">
        <v>31.990479801945671</v>
      </c>
      <c r="Q2932" s="1">
        <v>0.8284713999991058</v>
      </c>
      <c r="R2932">
        <v>1</v>
      </c>
      <c r="S2932">
        <v>2</v>
      </c>
      <c r="U2932">
        <v>4</v>
      </c>
      <c r="V2932">
        <v>5</v>
      </c>
      <c r="W2932">
        <v>1</v>
      </c>
      <c r="X2932">
        <v>2</v>
      </c>
      <c r="Y2932">
        <v>2</v>
      </c>
      <c r="Z2932">
        <v>2</v>
      </c>
      <c r="AA2932">
        <v>2</v>
      </c>
      <c r="AB2932">
        <v>4</v>
      </c>
      <c r="AC2932">
        <v>20</v>
      </c>
      <c r="AD2932">
        <v>1</v>
      </c>
      <c r="AE2932">
        <v>1</v>
      </c>
      <c r="AF2932">
        <v>2</v>
      </c>
      <c r="AG2932" s="1">
        <f t="shared" si="45"/>
        <v>-7.7692307692307727E-2</v>
      </c>
    </row>
    <row r="2933" spans="1:33">
      <c r="A2933">
        <v>77830</v>
      </c>
      <c r="B2933">
        <v>2</v>
      </c>
      <c r="C2933">
        <v>43</v>
      </c>
      <c r="D2933">
        <v>2</v>
      </c>
      <c r="E2933">
        <v>2</v>
      </c>
      <c r="G2933">
        <v>2</v>
      </c>
      <c r="H2933">
        <v>2</v>
      </c>
      <c r="I2933">
        <v>1</v>
      </c>
      <c r="J2933">
        <v>41</v>
      </c>
      <c r="K2933">
        <v>1.06</v>
      </c>
      <c r="L2933">
        <v>138</v>
      </c>
      <c r="M2933">
        <v>3.57</v>
      </c>
      <c r="N2933">
        <v>36</v>
      </c>
      <c r="O2933" s="1">
        <v>0.93073170731707322</v>
      </c>
      <c r="P2933" s="2">
        <v>39.141520994381551</v>
      </c>
      <c r="Q2933" s="1">
        <v>1.0119515183913279</v>
      </c>
      <c r="R2933">
        <v>1</v>
      </c>
      <c r="S2933">
        <v>2</v>
      </c>
      <c r="U2933">
        <v>3</v>
      </c>
      <c r="V2933">
        <v>3</v>
      </c>
      <c r="W2933">
        <v>3</v>
      </c>
      <c r="X2933">
        <v>3</v>
      </c>
      <c r="Y2933">
        <v>3</v>
      </c>
      <c r="Z2933">
        <v>3</v>
      </c>
      <c r="AB2933">
        <v>0</v>
      </c>
      <c r="AC2933">
        <v>0</v>
      </c>
      <c r="AD2933">
        <v>1</v>
      </c>
      <c r="AE2933">
        <v>1</v>
      </c>
      <c r="AF2933">
        <v>2</v>
      </c>
      <c r="AG2933" s="1">
        <f t="shared" si="45"/>
        <v>-0.12926829268292683</v>
      </c>
    </row>
    <row r="2934" spans="1:33">
      <c r="A2934">
        <v>77832</v>
      </c>
      <c r="B2934">
        <v>2</v>
      </c>
      <c r="C2934">
        <v>67</v>
      </c>
      <c r="D2934">
        <v>2</v>
      </c>
      <c r="E2934">
        <v>2</v>
      </c>
      <c r="G2934">
        <v>2</v>
      </c>
      <c r="H2934">
        <v>2</v>
      </c>
      <c r="I2934">
        <v>1</v>
      </c>
      <c r="J2934">
        <v>62</v>
      </c>
      <c r="K2934">
        <v>1.6</v>
      </c>
      <c r="L2934">
        <v>217</v>
      </c>
      <c r="M2934">
        <v>5.61</v>
      </c>
      <c r="N2934">
        <v>62</v>
      </c>
      <c r="O2934" s="1">
        <v>1.6</v>
      </c>
      <c r="P2934" s="2">
        <v>67.132236663560931</v>
      </c>
      <c r="Q2934" s="1">
        <v>1.7324448171241531</v>
      </c>
      <c r="R2934">
        <v>1</v>
      </c>
      <c r="S2934">
        <v>1</v>
      </c>
      <c r="T2934">
        <v>1</v>
      </c>
      <c r="U2934">
        <v>6</v>
      </c>
      <c r="V2934">
        <v>3</v>
      </c>
      <c r="W2934">
        <v>0</v>
      </c>
      <c r="AA2934">
        <v>2</v>
      </c>
      <c r="AB2934">
        <v>0</v>
      </c>
      <c r="AC2934">
        <v>0</v>
      </c>
      <c r="AD2934">
        <v>1</v>
      </c>
      <c r="AE2934">
        <v>1</v>
      </c>
      <c r="AF2934">
        <v>2</v>
      </c>
      <c r="AG2934" s="1">
        <f t="shared" si="45"/>
        <v>0</v>
      </c>
    </row>
    <row r="2935" spans="1:33">
      <c r="A2935">
        <v>77835</v>
      </c>
      <c r="B2935">
        <v>2</v>
      </c>
      <c r="C2935">
        <v>64</v>
      </c>
      <c r="D2935">
        <v>3</v>
      </c>
      <c r="E2935">
        <v>2</v>
      </c>
      <c r="G2935">
        <v>1</v>
      </c>
      <c r="H2935">
        <v>4</v>
      </c>
      <c r="I2935">
        <v>1</v>
      </c>
      <c r="J2935">
        <v>54</v>
      </c>
      <c r="K2935">
        <v>1.4</v>
      </c>
      <c r="L2935">
        <v>227</v>
      </c>
      <c r="M2935">
        <v>5.87</v>
      </c>
      <c r="N2935">
        <v>54</v>
      </c>
      <c r="O2935" s="1">
        <v>1.4</v>
      </c>
      <c r="P2935" s="2">
        <v>42.631574665984644</v>
      </c>
      <c r="Q2935" s="1">
        <v>1.1052630468958979</v>
      </c>
      <c r="R2935">
        <v>2</v>
      </c>
      <c r="S2935">
        <v>1</v>
      </c>
      <c r="T2935">
        <v>2</v>
      </c>
      <c r="U2935">
        <v>6</v>
      </c>
      <c r="V2935">
        <v>3</v>
      </c>
      <c r="W2935">
        <v>2</v>
      </c>
      <c r="X2935">
        <v>3</v>
      </c>
      <c r="Y2935">
        <v>3</v>
      </c>
      <c r="Z2935">
        <v>2</v>
      </c>
      <c r="AA2935">
        <v>2</v>
      </c>
      <c r="AB2935">
        <v>0</v>
      </c>
      <c r="AC2935">
        <v>5</v>
      </c>
      <c r="AD2935">
        <v>1</v>
      </c>
      <c r="AE2935">
        <v>1</v>
      </c>
      <c r="AF2935">
        <v>2</v>
      </c>
      <c r="AG2935" s="1">
        <f t="shared" si="45"/>
        <v>0</v>
      </c>
    </row>
    <row r="2936" spans="1:33">
      <c r="A2936">
        <v>77837</v>
      </c>
      <c r="B2936">
        <v>2</v>
      </c>
      <c r="C2936">
        <v>27</v>
      </c>
      <c r="D2936">
        <v>7</v>
      </c>
      <c r="E2936">
        <v>2</v>
      </c>
      <c r="G2936">
        <v>1</v>
      </c>
      <c r="H2936">
        <v>5</v>
      </c>
      <c r="I2936">
        <v>6</v>
      </c>
      <c r="J2936">
        <v>73</v>
      </c>
      <c r="K2936">
        <v>1.89</v>
      </c>
      <c r="L2936">
        <v>153</v>
      </c>
      <c r="M2936">
        <v>3.96</v>
      </c>
      <c r="N2936">
        <v>81</v>
      </c>
      <c r="O2936" s="1">
        <v>2.0971232876712329</v>
      </c>
      <c r="P2936" s="2">
        <v>78.649144361690432</v>
      </c>
      <c r="Q2936" s="1">
        <v>2.036258669090341</v>
      </c>
      <c r="R2936">
        <v>1</v>
      </c>
      <c r="U2936">
        <v>15</v>
      </c>
      <c r="V2936">
        <v>3</v>
      </c>
      <c r="W2936">
        <v>2</v>
      </c>
      <c r="X2936">
        <v>3</v>
      </c>
      <c r="Y2936">
        <v>3</v>
      </c>
      <c r="Z2936">
        <v>2</v>
      </c>
      <c r="AA2936">
        <v>2</v>
      </c>
      <c r="AB2936">
        <v>5</v>
      </c>
      <c r="AC2936">
        <v>4</v>
      </c>
      <c r="AD2936">
        <v>1</v>
      </c>
      <c r="AE2936">
        <v>1</v>
      </c>
      <c r="AF2936">
        <v>2</v>
      </c>
      <c r="AG2936" s="1">
        <f t="shared" si="45"/>
        <v>0.207123287671233</v>
      </c>
    </row>
    <row r="2937" spans="1:33">
      <c r="A2937">
        <v>77846</v>
      </c>
      <c r="B2937">
        <v>2</v>
      </c>
      <c r="C2937">
        <v>34</v>
      </c>
      <c r="D2937">
        <v>3</v>
      </c>
      <c r="E2937">
        <v>2</v>
      </c>
      <c r="G2937">
        <v>1</v>
      </c>
      <c r="H2937">
        <v>2</v>
      </c>
      <c r="I2937">
        <v>6</v>
      </c>
      <c r="J2937">
        <v>45</v>
      </c>
      <c r="K2937">
        <v>1.1599999999999999</v>
      </c>
      <c r="L2937">
        <v>171</v>
      </c>
      <c r="M2937">
        <v>4.42</v>
      </c>
      <c r="N2937">
        <v>51</v>
      </c>
      <c r="O2937" s="1">
        <v>1.3146666666666667</v>
      </c>
      <c r="P2937" s="2">
        <v>40.062878777379687</v>
      </c>
      <c r="Q2937" s="1">
        <v>1.0327319862613429</v>
      </c>
      <c r="R2937">
        <v>2</v>
      </c>
      <c r="U2937">
        <v>1</v>
      </c>
      <c r="V2937">
        <v>2</v>
      </c>
      <c r="W2937">
        <v>2</v>
      </c>
      <c r="AB2937">
        <v>0</v>
      </c>
      <c r="AC2937">
        <v>0</v>
      </c>
      <c r="AD2937">
        <v>1</v>
      </c>
      <c r="AE2937">
        <v>1</v>
      </c>
      <c r="AF2937">
        <v>2</v>
      </c>
      <c r="AG2937" s="1">
        <f t="shared" si="45"/>
        <v>0.15466666666666673</v>
      </c>
    </row>
    <row r="2938" spans="1:33">
      <c r="A2938">
        <v>77858</v>
      </c>
      <c r="B2938">
        <v>2</v>
      </c>
      <c r="C2938">
        <v>37</v>
      </c>
      <c r="D2938">
        <v>3</v>
      </c>
      <c r="E2938">
        <v>2</v>
      </c>
      <c r="G2938">
        <v>1</v>
      </c>
      <c r="H2938">
        <v>2</v>
      </c>
      <c r="I2938">
        <v>5</v>
      </c>
      <c r="J2938">
        <v>68</v>
      </c>
      <c r="K2938">
        <v>1.76</v>
      </c>
      <c r="L2938">
        <v>247</v>
      </c>
      <c r="M2938">
        <v>6.39</v>
      </c>
      <c r="N2938">
        <v>72</v>
      </c>
      <c r="O2938" s="1">
        <v>1.8635294117647059</v>
      </c>
      <c r="P2938" s="2">
        <v>72.28456942938908</v>
      </c>
      <c r="Q2938" s="1">
        <v>1.8708947381724232</v>
      </c>
      <c r="R2938">
        <v>2</v>
      </c>
      <c r="U2938">
        <v>3</v>
      </c>
      <c r="V2938">
        <v>3</v>
      </c>
      <c r="W2938">
        <v>0</v>
      </c>
      <c r="AA2938">
        <v>3</v>
      </c>
      <c r="AB2938">
        <v>0</v>
      </c>
      <c r="AC2938">
        <v>0</v>
      </c>
      <c r="AD2938">
        <v>1</v>
      </c>
      <c r="AE2938">
        <v>1</v>
      </c>
      <c r="AF2938">
        <v>2</v>
      </c>
      <c r="AG2938" s="1">
        <f t="shared" si="45"/>
        <v>0.10352941176470587</v>
      </c>
    </row>
    <row r="2939" spans="1:33">
      <c r="A2939">
        <v>77861</v>
      </c>
      <c r="B2939">
        <v>2</v>
      </c>
      <c r="C2939">
        <v>68</v>
      </c>
      <c r="D2939">
        <v>6</v>
      </c>
      <c r="E2939">
        <v>2</v>
      </c>
      <c r="G2939">
        <v>2</v>
      </c>
      <c r="H2939">
        <v>1</v>
      </c>
      <c r="I2939">
        <v>1</v>
      </c>
      <c r="J2939">
        <v>49</v>
      </c>
      <c r="K2939">
        <v>1.27</v>
      </c>
      <c r="L2939">
        <v>191</v>
      </c>
      <c r="M2939">
        <v>4.9400000000000004</v>
      </c>
      <c r="N2939">
        <v>54</v>
      </c>
      <c r="O2939" s="1">
        <v>1.3995918367346938</v>
      </c>
      <c r="P2939" s="2">
        <v>56.862508601856334</v>
      </c>
      <c r="Q2939" s="1">
        <v>1.4737833862113785</v>
      </c>
      <c r="R2939">
        <v>1</v>
      </c>
      <c r="S2939">
        <v>2</v>
      </c>
      <c r="U2939">
        <v>5</v>
      </c>
      <c r="V2939">
        <v>3</v>
      </c>
      <c r="W2939">
        <v>0</v>
      </c>
      <c r="X2939">
        <v>9</v>
      </c>
      <c r="Y2939">
        <v>9</v>
      </c>
      <c r="Z2939">
        <v>9</v>
      </c>
      <c r="AB2939">
        <v>0</v>
      </c>
      <c r="AC2939">
        <v>0</v>
      </c>
      <c r="AD2939">
        <v>2</v>
      </c>
      <c r="AE2939">
        <v>1</v>
      </c>
      <c r="AF2939">
        <v>2</v>
      </c>
      <c r="AG2939" s="1">
        <f t="shared" si="45"/>
        <v>0.12959183673469377</v>
      </c>
    </row>
    <row r="2940" spans="1:33">
      <c r="A2940">
        <v>77869</v>
      </c>
      <c r="B2940">
        <v>2</v>
      </c>
      <c r="C2940">
        <v>57</v>
      </c>
      <c r="D2940">
        <v>2</v>
      </c>
      <c r="E2940">
        <v>2</v>
      </c>
      <c r="G2940">
        <v>2</v>
      </c>
      <c r="H2940">
        <v>1</v>
      </c>
      <c r="I2940">
        <v>1</v>
      </c>
      <c r="J2940">
        <v>53</v>
      </c>
      <c r="K2940">
        <v>1.37</v>
      </c>
      <c r="L2940">
        <v>216</v>
      </c>
      <c r="M2940">
        <v>5.59</v>
      </c>
      <c r="N2940">
        <v>59</v>
      </c>
      <c r="O2940" s="1">
        <v>1.5250943396226417</v>
      </c>
      <c r="P2940" s="2">
        <v>57.355512806749594</v>
      </c>
      <c r="Q2940" s="1">
        <v>1.4825858970801313</v>
      </c>
      <c r="R2940">
        <v>1</v>
      </c>
      <c r="S2940">
        <v>2</v>
      </c>
      <c r="U2940">
        <v>77</v>
      </c>
      <c r="V2940">
        <v>1</v>
      </c>
      <c r="W2940">
        <v>2</v>
      </c>
      <c r="X2940">
        <v>2</v>
      </c>
      <c r="Y2940">
        <v>2</v>
      </c>
      <c r="Z2940">
        <v>2</v>
      </c>
      <c r="AA2940">
        <v>1</v>
      </c>
      <c r="AB2940">
        <v>0</v>
      </c>
      <c r="AC2940">
        <v>0</v>
      </c>
      <c r="AD2940">
        <v>1</v>
      </c>
      <c r="AE2940">
        <v>2</v>
      </c>
      <c r="AG2940" s="1">
        <f t="shared" si="45"/>
        <v>0.15509433962264163</v>
      </c>
    </row>
    <row r="2941" spans="1:33">
      <c r="A2941">
        <v>77872</v>
      </c>
      <c r="B2941">
        <v>2</v>
      </c>
      <c r="C2941">
        <v>42</v>
      </c>
      <c r="D2941">
        <v>1</v>
      </c>
      <c r="E2941">
        <v>2</v>
      </c>
      <c r="G2941">
        <v>2</v>
      </c>
      <c r="H2941">
        <v>1</v>
      </c>
      <c r="I2941">
        <v>1</v>
      </c>
      <c r="J2941">
        <v>67</v>
      </c>
      <c r="K2941">
        <v>1.73</v>
      </c>
      <c r="L2941">
        <v>179</v>
      </c>
      <c r="M2941">
        <v>4.63</v>
      </c>
      <c r="N2941">
        <v>66</v>
      </c>
      <c r="O2941" s="1">
        <v>1.7041791044776118</v>
      </c>
      <c r="P2941" s="2">
        <v>66.876824306282643</v>
      </c>
      <c r="Q2941" s="1">
        <v>1.7268194932816265</v>
      </c>
      <c r="R2941">
        <v>1</v>
      </c>
      <c r="S2941">
        <v>2</v>
      </c>
      <c r="U2941">
        <v>7</v>
      </c>
      <c r="V2941">
        <v>4</v>
      </c>
      <c r="W2941">
        <v>1</v>
      </c>
      <c r="AB2941">
        <v>0</v>
      </c>
      <c r="AC2941">
        <v>0</v>
      </c>
      <c r="AD2941">
        <v>2</v>
      </c>
      <c r="AE2941">
        <v>1</v>
      </c>
      <c r="AF2941">
        <v>2</v>
      </c>
      <c r="AG2941" s="1">
        <f t="shared" si="45"/>
        <v>-2.5820895522388199E-2</v>
      </c>
    </row>
    <row r="2942" spans="1:33">
      <c r="A2942">
        <v>77875</v>
      </c>
      <c r="B2942">
        <v>2</v>
      </c>
      <c r="C2942">
        <v>57</v>
      </c>
      <c r="D2942">
        <v>3</v>
      </c>
      <c r="E2942">
        <v>2</v>
      </c>
      <c r="G2942">
        <v>1</v>
      </c>
      <c r="H2942">
        <v>4</v>
      </c>
      <c r="I2942">
        <v>3</v>
      </c>
      <c r="J2942">
        <v>63</v>
      </c>
      <c r="K2942">
        <v>1.63</v>
      </c>
      <c r="L2942">
        <v>275</v>
      </c>
      <c r="M2942">
        <v>7.11</v>
      </c>
      <c r="N2942">
        <v>71</v>
      </c>
      <c r="O2942" s="1">
        <v>1.8369841269841267</v>
      </c>
      <c r="P2942" s="2">
        <v>61.273520230318233</v>
      </c>
      <c r="Q2942" s="1">
        <v>1.5853307615145829</v>
      </c>
      <c r="R2942">
        <v>2</v>
      </c>
      <c r="S2942">
        <v>1</v>
      </c>
      <c r="T2942">
        <v>1</v>
      </c>
      <c r="U2942">
        <v>2</v>
      </c>
      <c r="V2942">
        <v>3</v>
      </c>
      <c r="W2942">
        <v>1</v>
      </c>
      <c r="AB2942">
        <v>1</v>
      </c>
      <c r="AC2942">
        <v>0</v>
      </c>
      <c r="AD2942">
        <v>1</v>
      </c>
      <c r="AE2942">
        <v>1</v>
      </c>
      <c r="AF2942">
        <v>2</v>
      </c>
      <c r="AG2942" s="1">
        <f t="shared" si="45"/>
        <v>0.20698412698412683</v>
      </c>
    </row>
    <row r="2943" spans="1:33">
      <c r="A2943">
        <v>77876</v>
      </c>
      <c r="B2943">
        <v>2</v>
      </c>
      <c r="C2943">
        <v>80</v>
      </c>
      <c r="D2943">
        <v>3</v>
      </c>
      <c r="E2943">
        <v>2</v>
      </c>
      <c r="G2943">
        <v>1</v>
      </c>
      <c r="H2943">
        <v>4</v>
      </c>
      <c r="I2943">
        <v>2</v>
      </c>
      <c r="J2943">
        <v>50</v>
      </c>
      <c r="K2943">
        <v>1.29</v>
      </c>
      <c r="L2943">
        <v>120</v>
      </c>
      <c r="M2943">
        <v>3.1</v>
      </c>
      <c r="N2943">
        <v>53</v>
      </c>
      <c r="O2943" s="1">
        <v>1.3674000000000002</v>
      </c>
      <c r="P2943" s="2">
        <v>43.939737451221383</v>
      </c>
      <c r="Q2943" s="1">
        <v>1.1336452262415118</v>
      </c>
      <c r="R2943">
        <v>1</v>
      </c>
      <c r="S2943">
        <v>2</v>
      </c>
      <c r="U2943">
        <v>6</v>
      </c>
      <c r="V2943">
        <v>3</v>
      </c>
      <c r="W2943">
        <v>3</v>
      </c>
      <c r="X2943">
        <v>3</v>
      </c>
      <c r="Y2943">
        <v>3</v>
      </c>
      <c r="Z2943">
        <v>3</v>
      </c>
      <c r="AB2943">
        <v>0</v>
      </c>
      <c r="AC2943">
        <v>17</v>
      </c>
      <c r="AD2943">
        <v>1</v>
      </c>
      <c r="AE2943">
        <v>1</v>
      </c>
      <c r="AF2943">
        <v>2</v>
      </c>
      <c r="AG2943" s="1">
        <f t="shared" si="45"/>
        <v>7.7400000000000135E-2</v>
      </c>
    </row>
    <row r="2944" spans="1:33">
      <c r="A2944">
        <v>77878</v>
      </c>
      <c r="B2944">
        <v>2</v>
      </c>
      <c r="C2944">
        <v>47</v>
      </c>
      <c r="D2944">
        <v>1</v>
      </c>
      <c r="E2944">
        <v>2</v>
      </c>
      <c r="G2944">
        <v>1</v>
      </c>
      <c r="H2944">
        <v>4</v>
      </c>
      <c r="I2944">
        <v>5</v>
      </c>
      <c r="J2944">
        <v>49</v>
      </c>
      <c r="K2944">
        <v>1.27</v>
      </c>
      <c r="L2944">
        <v>225</v>
      </c>
      <c r="M2944">
        <v>5.82</v>
      </c>
      <c r="N2944">
        <v>44</v>
      </c>
      <c r="O2944" s="1">
        <v>1.1404081632653063</v>
      </c>
      <c r="P2944" s="2">
        <v>57.972776441568385</v>
      </c>
      <c r="Q2944" s="1">
        <v>1.5025597159345276</v>
      </c>
      <c r="R2944">
        <v>1</v>
      </c>
      <c r="S2944">
        <v>1</v>
      </c>
      <c r="T2944">
        <v>2</v>
      </c>
      <c r="U2944">
        <v>1</v>
      </c>
      <c r="V2944">
        <v>4</v>
      </c>
      <c r="W2944">
        <v>1</v>
      </c>
      <c r="X2944">
        <v>3</v>
      </c>
      <c r="Y2944">
        <v>3</v>
      </c>
      <c r="Z2944">
        <v>2</v>
      </c>
      <c r="AA2944">
        <v>1</v>
      </c>
      <c r="AB2944">
        <v>0</v>
      </c>
      <c r="AC2944">
        <v>3</v>
      </c>
      <c r="AD2944">
        <v>1</v>
      </c>
      <c r="AE2944">
        <v>1</v>
      </c>
      <c r="AF2944">
        <v>2</v>
      </c>
      <c r="AG2944" s="1">
        <f t="shared" si="45"/>
        <v>-0.12959183673469377</v>
      </c>
    </row>
    <row r="2945" spans="1:33">
      <c r="A2945">
        <v>77884</v>
      </c>
      <c r="B2945">
        <v>2</v>
      </c>
      <c r="C2945">
        <v>40</v>
      </c>
      <c r="D2945">
        <v>4</v>
      </c>
      <c r="E2945">
        <v>2</v>
      </c>
      <c r="G2945">
        <v>2</v>
      </c>
      <c r="H2945">
        <v>4</v>
      </c>
      <c r="I2945">
        <v>1</v>
      </c>
      <c r="J2945">
        <v>50</v>
      </c>
      <c r="K2945">
        <v>1.29</v>
      </c>
      <c r="L2945">
        <v>211</v>
      </c>
      <c r="M2945">
        <v>5.46</v>
      </c>
      <c r="N2945">
        <v>54</v>
      </c>
      <c r="O2945" s="1">
        <v>1.3932</v>
      </c>
      <c r="P2945" s="2">
        <v>50.770165219477676</v>
      </c>
      <c r="Q2945" s="1">
        <v>1.309870262662524</v>
      </c>
      <c r="R2945">
        <v>1</v>
      </c>
      <c r="S2945">
        <v>2</v>
      </c>
      <c r="U2945">
        <v>12</v>
      </c>
      <c r="V2945">
        <v>3</v>
      </c>
      <c r="W2945">
        <v>2</v>
      </c>
      <c r="X2945">
        <v>3</v>
      </c>
      <c r="Y2945">
        <v>2</v>
      </c>
      <c r="Z2945">
        <v>2</v>
      </c>
      <c r="AA2945">
        <v>1</v>
      </c>
      <c r="AB2945">
        <v>4</v>
      </c>
      <c r="AC2945">
        <v>1</v>
      </c>
      <c r="AD2945">
        <v>1</v>
      </c>
      <c r="AE2945">
        <v>2</v>
      </c>
      <c r="AG2945" s="1">
        <f t="shared" si="45"/>
        <v>0.10319999999999996</v>
      </c>
    </row>
    <row r="2946" spans="1:33">
      <c r="A2946">
        <v>77887</v>
      </c>
      <c r="B2946">
        <v>2</v>
      </c>
      <c r="C2946">
        <v>27</v>
      </c>
      <c r="D2946">
        <v>2</v>
      </c>
      <c r="E2946">
        <v>2</v>
      </c>
      <c r="G2946">
        <v>2</v>
      </c>
      <c r="H2946">
        <v>2</v>
      </c>
      <c r="I2946">
        <v>1</v>
      </c>
      <c r="J2946">
        <v>46</v>
      </c>
      <c r="K2946">
        <v>1.19</v>
      </c>
      <c r="L2946">
        <v>161</v>
      </c>
      <c r="M2946">
        <v>4.16</v>
      </c>
      <c r="N2946">
        <v>54</v>
      </c>
      <c r="O2946" s="1">
        <v>1.3969565217391302</v>
      </c>
      <c r="P2946" s="2">
        <v>51.362098386451919</v>
      </c>
      <c r="Q2946" s="1">
        <v>1.3287151539103865</v>
      </c>
      <c r="R2946">
        <v>2</v>
      </c>
      <c r="U2946">
        <v>5</v>
      </c>
      <c r="V2946">
        <v>4</v>
      </c>
      <c r="W2946">
        <v>2</v>
      </c>
      <c r="X2946">
        <v>3</v>
      </c>
      <c r="Y2946">
        <v>3</v>
      </c>
      <c r="Z2946">
        <v>3</v>
      </c>
      <c r="AA2946">
        <v>2</v>
      </c>
      <c r="AB2946">
        <v>9</v>
      </c>
      <c r="AC2946">
        <v>0</v>
      </c>
      <c r="AD2946">
        <v>1</v>
      </c>
      <c r="AE2946">
        <v>1</v>
      </c>
      <c r="AF2946">
        <v>2</v>
      </c>
      <c r="AG2946" s="1">
        <f t="shared" si="45"/>
        <v>0.20695652173913026</v>
      </c>
    </row>
    <row r="2947" spans="1:33">
      <c r="A2947">
        <v>77891</v>
      </c>
      <c r="B2947">
        <v>2</v>
      </c>
      <c r="C2947">
        <v>55</v>
      </c>
      <c r="D2947">
        <v>2</v>
      </c>
      <c r="E2947">
        <v>2</v>
      </c>
      <c r="G2947">
        <v>2</v>
      </c>
      <c r="H2947">
        <v>4</v>
      </c>
      <c r="I2947">
        <v>3</v>
      </c>
      <c r="J2947">
        <v>45</v>
      </c>
      <c r="K2947">
        <v>1.1599999999999999</v>
      </c>
      <c r="L2947">
        <v>202</v>
      </c>
      <c r="M2947">
        <v>5.22</v>
      </c>
      <c r="N2947">
        <v>39</v>
      </c>
      <c r="O2947" s="1">
        <v>1.0053333333333332</v>
      </c>
      <c r="P2947" s="2">
        <v>55.014899522071801</v>
      </c>
      <c r="Q2947" s="1">
        <v>1.4181618543467398</v>
      </c>
      <c r="R2947">
        <v>1</v>
      </c>
      <c r="S2947">
        <v>2</v>
      </c>
      <c r="U2947">
        <v>9</v>
      </c>
      <c r="V2947">
        <v>4</v>
      </c>
      <c r="W2947">
        <v>0</v>
      </c>
      <c r="AA2947">
        <v>0</v>
      </c>
      <c r="AB2947">
        <v>0</v>
      </c>
      <c r="AC2947">
        <v>0</v>
      </c>
      <c r="AD2947">
        <v>2</v>
      </c>
      <c r="AE2947">
        <v>1</v>
      </c>
      <c r="AF2947">
        <v>2</v>
      </c>
      <c r="AG2947" s="1">
        <f t="shared" ref="AG2947:AG3010" si="46">O:O-K:K</f>
        <v>-0.15466666666666673</v>
      </c>
    </row>
    <row r="2948" spans="1:33">
      <c r="A2948">
        <v>77894</v>
      </c>
      <c r="B2948">
        <v>2</v>
      </c>
      <c r="C2948">
        <v>74</v>
      </c>
      <c r="D2948">
        <v>2</v>
      </c>
      <c r="E2948">
        <v>2</v>
      </c>
      <c r="G2948">
        <v>2</v>
      </c>
      <c r="H2948">
        <v>2</v>
      </c>
      <c r="I2948">
        <v>6</v>
      </c>
      <c r="J2948">
        <v>52</v>
      </c>
      <c r="K2948">
        <v>1.34</v>
      </c>
      <c r="L2948">
        <v>174</v>
      </c>
      <c r="M2948">
        <v>4.5</v>
      </c>
      <c r="N2948">
        <v>62</v>
      </c>
      <c r="O2948" s="1">
        <v>1.5976923076923077</v>
      </c>
      <c r="P2948" s="2">
        <v>54.024909998231323</v>
      </c>
      <c r="Q2948" s="1">
        <v>1.3921803730313456</v>
      </c>
      <c r="R2948">
        <v>1</v>
      </c>
      <c r="S2948">
        <v>2</v>
      </c>
      <c r="U2948">
        <v>13</v>
      </c>
      <c r="V2948">
        <v>3</v>
      </c>
      <c r="W2948">
        <v>3</v>
      </c>
      <c r="X2948">
        <v>2</v>
      </c>
      <c r="Y2948">
        <v>2</v>
      </c>
      <c r="Z2948">
        <v>2</v>
      </c>
      <c r="AB2948">
        <v>0</v>
      </c>
      <c r="AC2948">
        <v>0</v>
      </c>
      <c r="AD2948">
        <v>2</v>
      </c>
      <c r="AE2948">
        <v>1</v>
      </c>
      <c r="AF2948">
        <v>2</v>
      </c>
      <c r="AG2948" s="1">
        <f t="shared" si="46"/>
        <v>0.25769230769230766</v>
      </c>
    </row>
    <row r="2949" spans="1:33">
      <c r="A2949">
        <v>77896</v>
      </c>
      <c r="B2949">
        <v>2</v>
      </c>
      <c r="C2949">
        <v>41</v>
      </c>
      <c r="D2949">
        <v>3</v>
      </c>
      <c r="E2949">
        <v>2</v>
      </c>
      <c r="G2949">
        <v>1</v>
      </c>
      <c r="H2949">
        <v>2</v>
      </c>
      <c r="I2949">
        <v>3</v>
      </c>
      <c r="J2949">
        <v>66</v>
      </c>
      <c r="K2949">
        <v>1.71</v>
      </c>
      <c r="L2949">
        <v>146</v>
      </c>
      <c r="M2949">
        <v>3.78</v>
      </c>
      <c r="N2949">
        <v>62</v>
      </c>
      <c r="O2949" s="1">
        <v>1.6063636363636362</v>
      </c>
      <c r="P2949" s="2">
        <v>57.982324511441327</v>
      </c>
      <c r="Q2949" s="1">
        <v>1.5022693168873436</v>
      </c>
      <c r="R2949">
        <v>2</v>
      </c>
      <c r="S2949">
        <v>2</v>
      </c>
      <c r="U2949">
        <v>2</v>
      </c>
      <c r="V2949">
        <v>3</v>
      </c>
      <c r="W2949">
        <v>3</v>
      </c>
      <c r="X2949">
        <v>3</v>
      </c>
      <c r="Y2949">
        <v>3</v>
      </c>
      <c r="Z2949">
        <v>3</v>
      </c>
      <c r="AB2949">
        <v>0</v>
      </c>
      <c r="AC2949">
        <v>1</v>
      </c>
      <c r="AD2949">
        <v>2</v>
      </c>
      <c r="AE2949">
        <v>1</v>
      </c>
      <c r="AF2949">
        <v>2</v>
      </c>
      <c r="AG2949" s="1">
        <f t="shared" si="46"/>
        <v>-0.10363636363636375</v>
      </c>
    </row>
    <row r="2950" spans="1:33">
      <c r="A2950">
        <v>77897</v>
      </c>
      <c r="B2950">
        <v>2</v>
      </c>
      <c r="C2950">
        <v>63</v>
      </c>
      <c r="D2950">
        <v>1</v>
      </c>
      <c r="E2950">
        <v>2</v>
      </c>
      <c r="G2950">
        <v>2</v>
      </c>
      <c r="H2950">
        <v>1</v>
      </c>
      <c r="I2950">
        <v>1</v>
      </c>
      <c r="J2950">
        <v>46</v>
      </c>
      <c r="K2950">
        <v>1.19</v>
      </c>
      <c r="L2950">
        <v>219</v>
      </c>
      <c r="M2950">
        <v>5.66</v>
      </c>
      <c r="N2950">
        <v>45</v>
      </c>
      <c r="O2950" s="1">
        <v>1.1641304347826087</v>
      </c>
      <c r="P2950" s="2">
        <v>42.765607329511916</v>
      </c>
      <c r="Q2950" s="1">
        <v>1.1063276678721561</v>
      </c>
      <c r="R2950">
        <v>1</v>
      </c>
      <c r="S2950">
        <v>2</v>
      </c>
      <c r="U2950">
        <v>7</v>
      </c>
      <c r="V2950">
        <v>3</v>
      </c>
      <c r="W2950">
        <v>3</v>
      </c>
      <c r="X2950">
        <v>3</v>
      </c>
      <c r="Y2950">
        <v>3</v>
      </c>
      <c r="Z2950">
        <v>3</v>
      </c>
      <c r="AA2950">
        <v>1</v>
      </c>
      <c r="AB2950">
        <v>0</v>
      </c>
      <c r="AC2950">
        <v>0</v>
      </c>
      <c r="AD2950">
        <v>1</v>
      </c>
      <c r="AE2950">
        <v>2</v>
      </c>
      <c r="AG2950" s="1">
        <f t="shared" si="46"/>
        <v>-2.5869565217391255E-2</v>
      </c>
    </row>
    <row r="2951" spans="1:33">
      <c r="A2951">
        <v>77902</v>
      </c>
      <c r="B2951">
        <v>2</v>
      </c>
      <c r="C2951">
        <v>80</v>
      </c>
      <c r="D2951">
        <v>3</v>
      </c>
      <c r="E2951">
        <v>2</v>
      </c>
      <c r="G2951">
        <v>1</v>
      </c>
      <c r="H2951">
        <v>5</v>
      </c>
      <c r="I2951">
        <v>2</v>
      </c>
      <c r="J2951">
        <v>42</v>
      </c>
      <c r="K2951">
        <v>1.0900000000000001</v>
      </c>
      <c r="L2951">
        <v>210</v>
      </c>
      <c r="M2951">
        <v>5.43</v>
      </c>
      <c r="N2951">
        <v>36</v>
      </c>
      <c r="O2951" s="1">
        <v>0.93428571428571439</v>
      </c>
      <c r="P2951" s="2">
        <v>45.723488923724581</v>
      </c>
      <c r="Q2951" s="1">
        <v>1.1866334030204715</v>
      </c>
      <c r="R2951">
        <v>2</v>
      </c>
      <c r="S2951">
        <v>2</v>
      </c>
      <c r="U2951">
        <v>77</v>
      </c>
      <c r="V2951">
        <v>3</v>
      </c>
      <c r="W2951">
        <v>3</v>
      </c>
      <c r="X2951">
        <v>3</v>
      </c>
      <c r="Y2951">
        <v>3</v>
      </c>
      <c r="Z2951">
        <v>3</v>
      </c>
      <c r="AA2951">
        <v>0</v>
      </c>
      <c r="AB2951">
        <v>4</v>
      </c>
      <c r="AC2951">
        <v>12</v>
      </c>
      <c r="AD2951">
        <v>1</v>
      </c>
      <c r="AE2951">
        <v>1</v>
      </c>
      <c r="AF2951">
        <v>2</v>
      </c>
      <c r="AG2951" s="1">
        <f t="shared" si="46"/>
        <v>-0.15571428571428569</v>
      </c>
    </row>
    <row r="2952" spans="1:33">
      <c r="A2952">
        <v>77903</v>
      </c>
      <c r="B2952">
        <v>2</v>
      </c>
      <c r="C2952">
        <v>31</v>
      </c>
      <c r="D2952">
        <v>3</v>
      </c>
      <c r="E2952">
        <v>2</v>
      </c>
      <c r="G2952">
        <v>1</v>
      </c>
      <c r="H2952">
        <v>5</v>
      </c>
      <c r="I2952">
        <v>6</v>
      </c>
      <c r="J2952">
        <v>75</v>
      </c>
      <c r="K2952">
        <v>1.94</v>
      </c>
      <c r="L2952">
        <v>224</v>
      </c>
      <c r="M2952">
        <v>5.79</v>
      </c>
      <c r="N2952">
        <v>79</v>
      </c>
      <c r="O2952" s="1">
        <v>2.0434666666666668</v>
      </c>
      <c r="P2952" s="2">
        <v>68.135758627207892</v>
      </c>
      <c r="Q2952" s="1">
        <v>1.7624449564904441</v>
      </c>
      <c r="R2952">
        <v>2</v>
      </c>
      <c r="U2952">
        <v>15</v>
      </c>
      <c r="V2952">
        <v>3</v>
      </c>
      <c r="W2952">
        <v>0</v>
      </c>
      <c r="X2952">
        <v>3</v>
      </c>
      <c r="Y2952">
        <v>3</v>
      </c>
      <c r="Z2952">
        <v>2</v>
      </c>
      <c r="AA2952">
        <v>0</v>
      </c>
      <c r="AB2952">
        <v>1</v>
      </c>
      <c r="AC2952">
        <v>0</v>
      </c>
      <c r="AD2952">
        <v>1</v>
      </c>
      <c r="AE2952">
        <v>1</v>
      </c>
      <c r="AF2952">
        <v>2</v>
      </c>
      <c r="AG2952" s="1">
        <f t="shared" si="46"/>
        <v>0.10346666666666682</v>
      </c>
    </row>
    <row r="2953" spans="1:33">
      <c r="A2953">
        <v>77905</v>
      </c>
      <c r="B2953">
        <v>2</v>
      </c>
      <c r="C2953">
        <v>63</v>
      </c>
      <c r="D2953">
        <v>4</v>
      </c>
      <c r="E2953">
        <v>2</v>
      </c>
      <c r="G2953">
        <v>1</v>
      </c>
      <c r="H2953">
        <v>3</v>
      </c>
      <c r="I2953">
        <v>2</v>
      </c>
      <c r="J2953">
        <v>69</v>
      </c>
      <c r="K2953">
        <v>1.78</v>
      </c>
      <c r="L2953">
        <v>182</v>
      </c>
      <c r="M2953">
        <v>4.71</v>
      </c>
      <c r="N2953">
        <v>69</v>
      </c>
      <c r="O2953" s="1">
        <v>1.78</v>
      </c>
      <c r="P2953" s="2">
        <v>59.537946406682991</v>
      </c>
      <c r="Q2953" s="1">
        <v>1.5359064435347207</v>
      </c>
      <c r="R2953">
        <v>1</v>
      </c>
      <c r="S2953">
        <v>2</v>
      </c>
      <c r="U2953">
        <v>2</v>
      </c>
      <c r="V2953">
        <v>3</v>
      </c>
      <c r="W2953">
        <v>1</v>
      </c>
      <c r="AA2953">
        <v>0</v>
      </c>
      <c r="AB2953">
        <v>0</v>
      </c>
      <c r="AC2953">
        <v>0</v>
      </c>
      <c r="AD2953">
        <v>1</v>
      </c>
      <c r="AE2953">
        <v>1</v>
      </c>
      <c r="AF2953">
        <v>2</v>
      </c>
      <c r="AG2953" s="1">
        <f t="shared" si="46"/>
        <v>0</v>
      </c>
    </row>
    <row r="2954" spans="1:33">
      <c r="A2954">
        <v>77935</v>
      </c>
      <c r="B2954">
        <v>2</v>
      </c>
      <c r="C2954">
        <v>48</v>
      </c>
      <c r="D2954">
        <v>6</v>
      </c>
      <c r="E2954">
        <v>2</v>
      </c>
      <c r="G2954">
        <v>2</v>
      </c>
      <c r="H2954">
        <v>5</v>
      </c>
      <c r="I2954">
        <v>1</v>
      </c>
      <c r="J2954">
        <v>79</v>
      </c>
      <c r="K2954">
        <v>2.04</v>
      </c>
      <c r="L2954">
        <v>243</v>
      </c>
      <c r="M2954">
        <v>6.28</v>
      </c>
      <c r="N2954">
        <v>86</v>
      </c>
      <c r="O2954" s="1">
        <v>2.2207594936708861</v>
      </c>
      <c r="P2954" s="2">
        <v>83.058246583848018</v>
      </c>
      <c r="Q2954" s="1">
        <v>2.1447952282411387</v>
      </c>
      <c r="R2954">
        <v>1</v>
      </c>
      <c r="S2954">
        <v>2</v>
      </c>
      <c r="U2954">
        <v>15</v>
      </c>
      <c r="V2954">
        <v>3</v>
      </c>
      <c r="W2954">
        <v>2</v>
      </c>
      <c r="X2954">
        <v>3</v>
      </c>
      <c r="Y2954">
        <v>3</v>
      </c>
      <c r="Z2954">
        <v>3</v>
      </c>
      <c r="AA2954">
        <v>4</v>
      </c>
      <c r="AB2954">
        <v>8</v>
      </c>
      <c r="AC2954">
        <v>0</v>
      </c>
      <c r="AD2954">
        <v>1</v>
      </c>
      <c r="AE2954">
        <v>1</v>
      </c>
      <c r="AF2954">
        <v>2</v>
      </c>
      <c r="AG2954" s="1">
        <f t="shared" si="46"/>
        <v>0.18075949367088606</v>
      </c>
    </row>
    <row r="2955" spans="1:33">
      <c r="A2955">
        <v>77936</v>
      </c>
      <c r="B2955">
        <v>2</v>
      </c>
      <c r="C2955">
        <v>43</v>
      </c>
      <c r="D2955">
        <v>1</v>
      </c>
      <c r="E2955">
        <v>2</v>
      </c>
      <c r="G2955">
        <v>2</v>
      </c>
      <c r="H2955">
        <v>2</v>
      </c>
      <c r="I2955">
        <v>1</v>
      </c>
      <c r="J2955">
        <v>49</v>
      </c>
      <c r="K2955">
        <v>1.27</v>
      </c>
      <c r="L2955">
        <v>193</v>
      </c>
      <c r="M2955">
        <v>4.99</v>
      </c>
      <c r="N2955">
        <v>49</v>
      </c>
      <c r="O2955" s="1">
        <v>1.27</v>
      </c>
      <c r="P2955" s="2">
        <v>43.244213253037692</v>
      </c>
      <c r="Q2955" s="1">
        <v>1.1208194047215891</v>
      </c>
      <c r="R2955">
        <v>1</v>
      </c>
      <c r="S2955">
        <v>2</v>
      </c>
      <c r="V2955">
        <v>4</v>
      </c>
      <c r="W2955">
        <v>2</v>
      </c>
      <c r="X2955">
        <v>3</v>
      </c>
      <c r="Y2955">
        <v>3</v>
      </c>
      <c r="Z2955">
        <v>1</v>
      </c>
      <c r="AB2955">
        <v>0</v>
      </c>
      <c r="AC2955">
        <v>0</v>
      </c>
      <c r="AD2955">
        <v>1</v>
      </c>
      <c r="AE2955">
        <v>1</v>
      </c>
      <c r="AF2955">
        <v>2</v>
      </c>
      <c r="AG2955" s="1">
        <f t="shared" si="46"/>
        <v>0</v>
      </c>
    </row>
    <row r="2956" spans="1:33">
      <c r="A2956">
        <v>77937</v>
      </c>
      <c r="B2956">
        <v>2</v>
      </c>
      <c r="C2956">
        <v>73</v>
      </c>
      <c r="D2956">
        <v>3</v>
      </c>
      <c r="E2956">
        <v>2</v>
      </c>
      <c r="G2956">
        <v>1</v>
      </c>
      <c r="H2956">
        <v>5</v>
      </c>
      <c r="I2956">
        <v>1</v>
      </c>
      <c r="J2956">
        <v>30</v>
      </c>
      <c r="K2956">
        <v>0.78</v>
      </c>
      <c r="L2956">
        <v>226</v>
      </c>
      <c r="M2956">
        <v>5.84</v>
      </c>
      <c r="N2956">
        <v>27</v>
      </c>
      <c r="O2956" s="1">
        <v>0.70200000000000007</v>
      </c>
      <c r="P2956" s="2">
        <v>29.61963821743246</v>
      </c>
      <c r="Q2956" s="1">
        <v>0.77011059365324397</v>
      </c>
      <c r="R2956">
        <v>2</v>
      </c>
      <c r="S2956">
        <v>1</v>
      </c>
      <c r="T2956">
        <v>2</v>
      </c>
      <c r="U2956">
        <v>13</v>
      </c>
      <c r="V2956">
        <v>2</v>
      </c>
      <c r="W2956">
        <v>1</v>
      </c>
      <c r="X2956">
        <v>3</v>
      </c>
      <c r="Y2956">
        <v>3</v>
      </c>
      <c r="Z2956">
        <v>2</v>
      </c>
      <c r="AA2956">
        <v>1</v>
      </c>
      <c r="AB2956">
        <v>2</v>
      </c>
      <c r="AC2956">
        <v>1</v>
      </c>
      <c r="AD2956">
        <v>1</v>
      </c>
      <c r="AE2956">
        <v>1</v>
      </c>
      <c r="AF2956">
        <v>2</v>
      </c>
      <c r="AG2956" s="1">
        <f t="shared" si="46"/>
        <v>-7.7999999999999958E-2</v>
      </c>
    </row>
    <row r="2957" spans="1:33">
      <c r="A2957">
        <v>77939</v>
      </c>
      <c r="B2957">
        <v>2</v>
      </c>
      <c r="C2957">
        <v>55</v>
      </c>
      <c r="D2957">
        <v>4</v>
      </c>
      <c r="E2957">
        <v>2</v>
      </c>
      <c r="G2957">
        <v>1</v>
      </c>
      <c r="H2957">
        <v>3</v>
      </c>
      <c r="I2957">
        <v>5</v>
      </c>
      <c r="J2957">
        <v>58</v>
      </c>
      <c r="K2957">
        <v>1.5</v>
      </c>
      <c r="L2957">
        <v>167</v>
      </c>
      <c r="M2957">
        <v>4.32</v>
      </c>
      <c r="N2957">
        <v>63</v>
      </c>
      <c r="O2957" s="1">
        <v>1.6293103448275863</v>
      </c>
      <c r="P2957" s="2">
        <v>57.910943653317204</v>
      </c>
      <c r="Q2957" s="1">
        <v>1.4976968186202726</v>
      </c>
      <c r="R2957">
        <v>2</v>
      </c>
      <c r="S2957">
        <v>2</v>
      </c>
      <c r="U2957">
        <v>7</v>
      </c>
      <c r="V2957">
        <v>3</v>
      </c>
      <c r="W2957">
        <v>2</v>
      </c>
      <c r="X2957">
        <v>3</v>
      </c>
      <c r="Y2957">
        <v>3</v>
      </c>
      <c r="Z2957">
        <v>2</v>
      </c>
      <c r="AA2957">
        <v>4</v>
      </c>
      <c r="AB2957">
        <v>0</v>
      </c>
      <c r="AC2957">
        <v>2</v>
      </c>
      <c r="AD2957">
        <v>1</v>
      </c>
      <c r="AE2957">
        <v>1</v>
      </c>
      <c r="AF2957">
        <v>2</v>
      </c>
      <c r="AG2957" s="1">
        <f t="shared" si="46"/>
        <v>0.1293103448275863</v>
      </c>
    </row>
    <row r="2958" spans="1:33">
      <c r="A2958">
        <v>77942</v>
      </c>
      <c r="B2958">
        <v>2</v>
      </c>
      <c r="C2958">
        <v>21</v>
      </c>
      <c r="D2958">
        <v>3</v>
      </c>
      <c r="E2958">
        <v>2</v>
      </c>
      <c r="G2958">
        <v>1</v>
      </c>
      <c r="H2958">
        <v>3</v>
      </c>
      <c r="I2958">
        <v>5</v>
      </c>
      <c r="J2958">
        <v>53</v>
      </c>
      <c r="K2958">
        <v>1.37</v>
      </c>
      <c r="L2958">
        <v>155</v>
      </c>
      <c r="M2958">
        <v>4.01</v>
      </c>
      <c r="N2958">
        <v>62</v>
      </c>
      <c r="O2958" s="1">
        <v>1.6026415094339626</v>
      </c>
      <c r="P2958" s="2">
        <v>55.598355892627481</v>
      </c>
      <c r="Q2958" s="1">
        <v>1.4371650485452765</v>
      </c>
      <c r="R2958">
        <v>2</v>
      </c>
      <c r="U2958">
        <v>14</v>
      </c>
      <c r="V2958">
        <v>2</v>
      </c>
      <c r="W2958">
        <v>3</v>
      </c>
      <c r="X2958">
        <v>3</v>
      </c>
      <c r="Y2958">
        <v>3</v>
      </c>
      <c r="Z2958">
        <v>3</v>
      </c>
      <c r="AA2958">
        <v>1</v>
      </c>
      <c r="AB2958">
        <v>4</v>
      </c>
      <c r="AC2958">
        <v>8</v>
      </c>
      <c r="AD2958">
        <v>1</v>
      </c>
      <c r="AE2958">
        <v>1</v>
      </c>
      <c r="AF2958">
        <v>2</v>
      </c>
      <c r="AG2958" s="1">
        <f t="shared" si="46"/>
        <v>0.23264150943396245</v>
      </c>
    </row>
    <row r="2959" spans="1:33">
      <c r="A2959">
        <v>77948</v>
      </c>
      <c r="B2959">
        <v>2</v>
      </c>
      <c r="C2959">
        <v>33</v>
      </c>
      <c r="D2959">
        <v>3</v>
      </c>
      <c r="E2959">
        <v>2</v>
      </c>
      <c r="G2959">
        <v>1</v>
      </c>
      <c r="H2959">
        <v>5</v>
      </c>
      <c r="I2959">
        <v>5</v>
      </c>
      <c r="J2959">
        <v>65</v>
      </c>
      <c r="K2959">
        <v>1.68</v>
      </c>
      <c r="L2959">
        <v>158</v>
      </c>
      <c r="M2959">
        <v>4.09</v>
      </c>
      <c r="N2959">
        <v>61</v>
      </c>
      <c r="O2959" s="1">
        <v>1.5766153846153845</v>
      </c>
      <c r="P2959" s="2">
        <v>58.978526168706587</v>
      </c>
      <c r="Q2959" s="1">
        <v>1.524368060975801</v>
      </c>
      <c r="R2959">
        <v>2</v>
      </c>
      <c r="U2959">
        <v>15</v>
      </c>
      <c r="V2959">
        <v>3</v>
      </c>
      <c r="W2959">
        <v>3</v>
      </c>
      <c r="X2959">
        <v>3</v>
      </c>
      <c r="Y2959">
        <v>3</v>
      </c>
      <c r="Z2959">
        <v>3</v>
      </c>
      <c r="AA2959">
        <v>0</v>
      </c>
      <c r="AB2959">
        <v>2</v>
      </c>
      <c r="AC2959">
        <v>0</v>
      </c>
      <c r="AD2959">
        <v>1</v>
      </c>
      <c r="AE2959">
        <v>1</v>
      </c>
      <c r="AF2959">
        <v>2</v>
      </c>
      <c r="AG2959" s="1">
        <f t="shared" si="46"/>
        <v>-0.10338461538461541</v>
      </c>
    </row>
    <row r="2960" spans="1:33">
      <c r="A2960">
        <v>77949</v>
      </c>
      <c r="B2960">
        <v>2</v>
      </c>
      <c r="C2960">
        <v>41</v>
      </c>
      <c r="D2960">
        <v>3</v>
      </c>
      <c r="E2960">
        <v>2</v>
      </c>
      <c r="G2960">
        <v>1</v>
      </c>
      <c r="H2960">
        <v>5</v>
      </c>
      <c r="I2960">
        <v>1</v>
      </c>
      <c r="J2960">
        <v>94</v>
      </c>
      <c r="K2960">
        <v>2.4300000000000002</v>
      </c>
      <c r="L2960">
        <v>193</v>
      </c>
      <c r="M2960">
        <v>4.99</v>
      </c>
      <c r="N2960">
        <v>88</v>
      </c>
      <c r="O2960" s="1">
        <v>2.2748936170212768</v>
      </c>
      <c r="P2960" s="2">
        <v>93.619435169152823</v>
      </c>
      <c r="Q2960" s="1">
        <v>2.4201619942663974</v>
      </c>
      <c r="R2960">
        <v>2</v>
      </c>
      <c r="S2960">
        <v>1</v>
      </c>
      <c r="T2960">
        <v>2</v>
      </c>
      <c r="U2960">
        <v>15</v>
      </c>
      <c r="V2960">
        <v>2</v>
      </c>
      <c r="W2960">
        <v>3</v>
      </c>
      <c r="AA2960">
        <v>1</v>
      </c>
      <c r="AB2960">
        <v>10</v>
      </c>
      <c r="AC2960">
        <v>6</v>
      </c>
      <c r="AD2960">
        <v>1</v>
      </c>
      <c r="AE2960">
        <v>1</v>
      </c>
      <c r="AF2960">
        <v>2</v>
      </c>
      <c r="AG2960" s="1">
        <f t="shared" si="46"/>
        <v>-0.15510638297872337</v>
      </c>
    </row>
    <row r="2961" spans="1:33">
      <c r="A2961">
        <v>77953</v>
      </c>
      <c r="B2961">
        <v>2</v>
      </c>
      <c r="C2961">
        <v>33</v>
      </c>
      <c r="D2961">
        <v>6</v>
      </c>
      <c r="E2961">
        <v>2</v>
      </c>
      <c r="G2961">
        <v>2</v>
      </c>
      <c r="H2961">
        <v>4</v>
      </c>
      <c r="I2961">
        <v>1</v>
      </c>
      <c r="J2961">
        <v>46</v>
      </c>
      <c r="K2961">
        <v>1.19</v>
      </c>
      <c r="L2961">
        <v>164</v>
      </c>
      <c r="M2961">
        <v>4.24</v>
      </c>
      <c r="N2961">
        <v>50</v>
      </c>
      <c r="O2961" s="1">
        <v>1.2934782608695652</v>
      </c>
      <c r="P2961" s="2">
        <v>45.648738846234778</v>
      </c>
      <c r="Q2961" s="1">
        <v>1.1809130266743344</v>
      </c>
      <c r="R2961">
        <v>2</v>
      </c>
      <c r="V2961">
        <v>3</v>
      </c>
      <c r="W2961">
        <v>3</v>
      </c>
      <c r="X2961">
        <v>4</v>
      </c>
      <c r="Y2961">
        <v>4</v>
      </c>
      <c r="Z2961">
        <v>3</v>
      </c>
      <c r="AA2961">
        <v>2</v>
      </c>
      <c r="AB2961">
        <v>4</v>
      </c>
      <c r="AC2961">
        <v>2</v>
      </c>
      <c r="AD2961">
        <v>1</v>
      </c>
      <c r="AE2961">
        <v>1</v>
      </c>
      <c r="AF2961">
        <v>2</v>
      </c>
      <c r="AG2961" s="1">
        <f t="shared" si="46"/>
        <v>0.10347826086956524</v>
      </c>
    </row>
    <row r="2962" spans="1:33">
      <c r="A2962">
        <v>77954</v>
      </c>
      <c r="B2962">
        <v>2</v>
      </c>
      <c r="C2962">
        <v>44</v>
      </c>
      <c r="D2962">
        <v>6</v>
      </c>
      <c r="E2962">
        <v>2</v>
      </c>
      <c r="G2962">
        <v>2</v>
      </c>
      <c r="H2962">
        <v>5</v>
      </c>
      <c r="I2962">
        <v>1</v>
      </c>
      <c r="J2962">
        <v>126</v>
      </c>
      <c r="K2962">
        <v>3.26</v>
      </c>
      <c r="L2962">
        <v>233</v>
      </c>
      <c r="M2962">
        <v>6.03</v>
      </c>
      <c r="N2962">
        <v>132</v>
      </c>
      <c r="O2962" s="1">
        <v>3.4152380952380952</v>
      </c>
      <c r="P2962" s="2">
        <v>121.57975867994483</v>
      </c>
      <c r="Q2962" s="1">
        <v>3.1456350261636521</v>
      </c>
      <c r="R2962">
        <v>1</v>
      </c>
      <c r="S2962">
        <v>2</v>
      </c>
      <c r="U2962">
        <v>14</v>
      </c>
      <c r="V2962">
        <v>3</v>
      </c>
      <c r="W2962">
        <v>2</v>
      </c>
      <c r="X2962">
        <v>2</v>
      </c>
      <c r="Y2962">
        <v>2</v>
      </c>
      <c r="Z2962">
        <v>2</v>
      </c>
      <c r="AB2962">
        <v>0</v>
      </c>
      <c r="AC2962">
        <v>0</v>
      </c>
      <c r="AD2962">
        <v>2</v>
      </c>
      <c r="AE2962">
        <v>1</v>
      </c>
      <c r="AF2962">
        <v>2</v>
      </c>
      <c r="AG2962" s="1">
        <f t="shared" si="46"/>
        <v>0.1552380952380954</v>
      </c>
    </row>
    <row r="2963" spans="1:33">
      <c r="A2963">
        <v>77957</v>
      </c>
      <c r="B2963">
        <v>2</v>
      </c>
      <c r="C2963">
        <v>36</v>
      </c>
      <c r="D2963">
        <v>4</v>
      </c>
      <c r="E2963">
        <v>2</v>
      </c>
      <c r="G2963">
        <v>1</v>
      </c>
      <c r="H2963">
        <v>4</v>
      </c>
      <c r="I2963">
        <v>6</v>
      </c>
      <c r="J2963">
        <v>60</v>
      </c>
      <c r="K2963">
        <v>1.55</v>
      </c>
      <c r="L2963">
        <v>212</v>
      </c>
      <c r="M2963">
        <v>5.48</v>
      </c>
      <c r="N2963">
        <v>55</v>
      </c>
      <c r="O2963" s="1">
        <v>1.4208333333333334</v>
      </c>
      <c r="P2963" s="2">
        <v>66.348427197854193</v>
      </c>
      <c r="Q2963" s="1">
        <v>1.7140010359445668</v>
      </c>
      <c r="R2963">
        <v>2</v>
      </c>
      <c r="U2963">
        <v>10</v>
      </c>
      <c r="V2963">
        <v>4</v>
      </c>
      <c r="W2963">
        <v>0</v>
      </c>
      <c r="AA2963">
        <v>2</v>
      </c>
      <c r="AB2963">
        <v>0</v>
      </c>
      <c r="AC2963">
        <v>0</v>
      </c>
      <c r="AD2963">
        <v>1</v>
      </c>
      <c r="AE2963">
        <v>1</v>
      </c>
      <c r="AF2963">
        <v>2</v>
      </c>
      <c r="AG2963" s="1">
        <f t="shared" si="46"/>
        <v>-0.12916666666666665</v>
      </c>
    </row>
    <row r="2964" spans="1:33">
      <c r="A2964">
        <v>77960</v>
      </c>
      <c r="B2964">
        <v>2</v>
      </c>
      <c r="C2964">
        <v>37</v>
      </c>
      <c r="D2964">
        <v>3</v>
      </c>
      <c r="E2964">
        <v>2</v>
      </c>
      <c r="G2964">
        <v>1</v>
      </c>
      <c r="H2964">
        <v>4</v>
      </c>
      <c r="I2964">
        <v>3</v>
      </c>
      <c r="J2964">
        <v>32</v>
      </c>
      <c r="K2964">
        <v>0.83</v>
      </c>
      <c r="L2964">
        <v>201</v>
      </c>
      <c r="M2964">
        <v>5.2</v>
      </c>
      <c r="N2964">
        <v>27</v>
      </c>
      <c r="O2964" s="1">
        <v>0.7003125</v>
      </c>
      <c r="P2964" s="2">
        <v>27.554788951058079</v>
      </c>
      <c r="Q2964" s="1">
        <v>0.71470233841806885</v>
      </c>
      <c r="R2964">
        <v>2</v>
      </c>
      <c r="U2964">
        <v>9</v>
      </c>
      <c r="V2964">
        <v>2</v>
      </c>
      <c r="W2964">
        <v>3</v>
      </c>
      <c r="X2964">
        <v>3</v>
      </c>
      <c r="Y2964">
        <v>3</v>
      </c>
      <c r="Z2964">
        <v>3</v>
      </c>
      <c r="AA2964">
        <v>1</v>
      </c>
      <c r="AB2964">
        <v>3</v>
      </c>
      <c r="AC2964">
        <v>8</v>
      </c>
      <c r="AD2964">
        <v>1</v>
      </c>
      <c r="AE2964">
        <v>1</v>
      </c>
      <c r="AF2964">
        <v>2</v>
      </c>
      <c r="AG2964" s="1">
        <f t="shared" si="46"/>
        <v>-0.12968749999999996</v>
      </c>
    </row>
    <row r="2965" spans="1:33">
      <c r="A2965">
        <v>77968</v>
      </c>
      <c r="B2965">
        <v>2</v>
      </c>
      <c r="C2965">
        <v>52</v>
      </c>
      <c r="D2965">
        <v>2</v>
      </c>
      <c r="E2965">
        <v>2</v>
      </c>
      <c r="G2965">
        <v>1</v>
      </c>
      <c r="H2965">
        <v>3</v>
      </c>
      <c r="I2965">
        <v>1</v>
      </c>
      <c r="J2965">
        <v>70</v>
      </c>
      <c r="K2965">
        <v>1.81</v>
      </c>
      <c r="L2965">
        <v>210</v>
      </c>
      <c r="M2965">
        <v>5.43</v>
      </c>
      <c r="N2965">
        <v>64</v>
      </c>
      <c r="O2965" s="1">
        <v>1.6548571428571428</v>
      </c>
      <c r="P2965" s="2">
        <v>60.542120731883863</v>
      </c>
      <c r="Q2965" s="1">
        <v>1.5654462646387113</v>
      </c>
      <c r="R2965">
        <v>1</v>
      </c>
      <c r="S2965">
        <v>2</v>
      </c>
      <c r="U2965">
        <v>8</v>
      </c>
      <c r="V2965">
        <v>3</v>
      </c>
      <c r="W2965">
        <v>2</v>
      </c>
      <c r="X2965">
        <v>3</v>
      </c>
      <c r="Y2965">
        <v>3</v>
      </c>
      <c r="Z2965">
        <v>3</v>
      </c>
      <c r="AA2965">
        <v>0</v>
      </c>
      <c r="AB2965">
        <v>1</v>
      </c>
      <c r="AC2965">
        <v>1</v>
      </c>
      <c r="AD2965">
        <v>1</v>
      </c>
      <c r="AE2965">
        <v>1</v>
      </c>
      <c r="AF2965">
        <v>2</v>
      </c>
      <c r="AG2965" s="1">
        <f t="shared" si="46"/>
        <v>-0.15514285714285725</v>
      </c>
    </row>
    <row r="2966" spans="1:33">
      <c r="A2966">
        <v>77977</v>
      </c>
      <c r="B2966">
        <v>2</v>
      </c>
      <c r="C2966">
        <v>25</v>
      </c>
      <c r="D2966">
        <v>3</v>
      </c>
      <c r="E2966">
        <v>2</v>
      </c>
      <c r="G2966">
        <v>1</v>
      </c>
      <c r="H2966">
        <v>5</v>
      </c>
      <c r="I2966">
        <v>5</v>
      </c>
      <c r="J2966">
        <v>42</v>
      </c>
      <c r="K2966">
        <v>1.0900000000000001</v>
      </c>
      <c r="L2966">
        <v>113</v>
      </c>
      <c r="M2966">
        <v>2.92</v>
      </c>
      <c r="N2966">
        <v>43</v>
      </c>
      <c r="O2966" s="1">
        <v>1.115952380952381</v>
      </c>
      <c r="P2966" s="2">
        <v>40.552627614059226</v>
      </c>
      <c r="Q2966" s="1">
        <v>1.0524372404601086</v>
      </c>
      <c r="R2966">
        <v>1</v>
      </c>
      <c r="U2966">
        <v>15</v>
      </c>
      <c r="V2966">
        <v>3</v>
      </c>
      <c r="W2966">
        <v>2</v>
      </c>
      <c r="X2966">
        <v>3</v>
      </c>
      <c r="Y2966">
        <v>3</v>
      </c>
      <c r="Z2966">
        <v>2</v>
      </c>
      <c r="AA2966">
        <v>0</v>
      </c>
      <c r="AB2966">
        <v>0</v>
      </c>
      <c r="AC2966">
        <v>20</v>
      </c>
      <c r="AD2966">
        <v>1</v>
      </c>
      <c r="AE2966">
        <v>1</v>
      </c>
      <c r="AF2966">
        <v>2</v>
      </c>
      <c r="AG2966" s="1">
        <f t="shared" si="46"/>
        <v>2.5952380952380949E-2</v>
      </c>
    </row>
    <row r="2967" spans="1:33">
      <c r="A2967">
        <v>77979</v>
      </c>
      <c r="B2967">
        <v>2</v>
      </c>
      <c r="C2967">
        <v>69</v>
      </c>
      <c r="D2967">
        <v>6</v>
      </c>
      <c r="E2967">
        <v>2</v>
      </c>
      <c r="G2967">
        <v>2</v>
      </c>
      <c r="H2967">
        <v>4</v>
      </c>
      <c r="I2967">
        <v>1</v>
      </c>
      <c r="J2967">
        <v>48</v>
      </c>
      <c r="K2967">
        <v>1.24</v>
      </c>
      <c r="L2967">
        <v>174</v>
      </c>
      <c r="M2967">
        <v>4.5</v>
      </c>
      <c r="N2967">
        <v>56</v>
      </c>
      <c r="O2967" s="1">
        <v>1.4466666666666665</v>
      </c>
      <c r="P2967" s="2">
        <v>33.592018250952464</v>
      </c>
      <c r="Q2967" s="1">
        <v>0.867793804816272</v>
      </c>
      <c r="R2967">
        <v>1</v>
      </c>
      <c r="S2967">
        <v>1</v>
      </c>
      <c r="T2967">
        <v>2</v>
      </c>
      <c r="U2967">
        <v>1</v>
      </c>
      <c r="V2967">
        <v>1</v>
      </c>
      <c r="W2967">
        <v>3</v>
      </c>
      <c r="X2967">
        <v>0</v>
      </c>
      <c r="Y2967">
        <v>0</v>
      </c>
      <c r="Z2967">
        <v>2</v>
      </c>
      <c r="AA2967">
        <v>1</v>
      </c>
      <c r="AB2967">
        <v>0</v>
      </c>
      <c r="AC2967">
        <v>0</v>
      </c>
      <c r="AD2967">
        <v>1</v>
      </c>
      <c r="AE2967">
        <v>1</v>
      </c>
      <c r="AF2967">
        <v>2</v>
      </c>
      <c r="AG2967" s="1">
        <f t="shared" si="46"/>
        <v>0.20666666666666655</v>
      </c>
    </row>
    <row r="2968" spans="1:33">
      <c r="A2968">
        <v>77985</v>
      </c>
      <c r="B2968">
        <v>2</v>
      </c>
      <c r="C2968">
        <v>24</v>
      </c>
      <c r="D2968">
        <v>4</v>
      </c>
      <c r="E2968">
        <v>2</v>
      </c>
      <c r="G2968">
        <v>2</v>
      </c>
      <c r="H2968">
        <v>3</v>
      </c>
      <c r="I2968">
        <v>5</v>
      </c>
      <c r="J2968">
        <v>55</v>
      </c>
      <c r="K2968">
        <v>1.42</v>
      </c>
      <c r="L2968">
        <v>146</v>
      </c>
      <c r="M2968">
        <v>3.78</v>
      </c>
      <c r="N2968">
        <v>50</v>
      </c>
      <c r="O2968" s="1">
        <v>1.290909090909091</v>
      </c>
      <c r="P2968" s="2">
        <v>51.198676814411229</v>
      </c>
      <c r="Q2968" s="1">
        <v>1.3218567468447988</v>
      </c>
      <c r="R2968">
        <v>1</v>
      </c>
      <c r="U2968">
        <v>6</v>
      </c>
      <c r="V2968">
        <v>4</v>
      </c>
      <c r="W2968">
        <v>3</v>
      </c>
      <c r="X2968">
        <v>2</v>
      </c>
      <c r="Y2968">
        <v>2</v>
      </c>
      <c r="Z2968">
        <v>2</v>
      </c>
      <c r="AA2968">
        <v>5</v>
      </c>
      <c r="AB2968">
        <v>2</v>
      </c>
      <c r="AC2968">
        <v>0</v>
      </c>
      <c r="AD2968">
        <v>1</v>
      </c>
      <c r="AE2968">
        <v>2</v>
      </c>
      <c r="AG2968" s="1">
        <f t="shared" si="46"/>
        <v>-0.12909090909090892</v>
      </c>
    </row>
    <row r="2969" spans="1:33">
      <c r="A2969">
        <v>77991</v>
      </c>
      <c r="B2969">
        <v>2</v>
      </c>
      <c r="C2969">
        <v>30</v>
      </c>
      <c r="D2969">
        <v>6</v>
      </c>
      <c r="E2969">
        <v>2</v>
      </c>
      <c r="G2969">
        <v>2</v>
      </c>
      <c r="H2969">
        <v>3</v>
      </c>
      <c r="I2969">
        <v>1</v>
      </c>
      <c r="J2969">
        <v>52</v>
      </c>
      <c r="K2969">
        <v>1.34</v>
      </c>
      <c r="L2969">
        <v>179</v>
      </c>
      <c r="M2969">
        <v>4.63</v>
      </c>
      <c r="N2969">
        <v>51</v>
      </c>
      <c r="O2969" s="1">
        <v>1.3142307692307693</v>
      </c>
      <c r="P2969" s="2">
        <v>55.446194689204113</v>
      </c>
      <c r="Q2969" s="1">
        <v>1.4288057862217984</v>
      </c>
      <c r="R2969">
        <v>1</v>
      </c>
      <c r="U2969">
        <v>7</v>
      </c>
      <c r="V2969">
        <v>2</v>
      </c>
      <c r="W2969">
        <v>1</v>
      </c>
      <c r="X2969">
        <v>3</v>
      </c>
      <c r="Y2969">
        <v>3</v>
      </c>
      <c r="Z2969">
        <v>1</v>
      </c>
      <c r="AA2969">
        <v>2</v>
      </c>
      <c r="AB2969">
        <v>4</v>
      </c>
      <c r="AC2969">
        <v>0</v>
      </c>
      <c r="AD2969">
        <v>1</v>
      </c>
      <c r="AE2969">
        <v>2</v>
      </c>
      <c r="AG2969" s="1">
        <f t="shared" si="46"/>
        <v>-2.5769230769230766E-2</v>
      </c>
    </row>
    <row r="2970" spans="1:33">
      <c r="A2970">
        <v>78000</v>
      </c>
      <c r="B2970">
        <v>2</v>
      </c>
      <c r="C2970">
        <v>33</v>
      </c>
      <c r="D2970">
        <v>3</v>
      </c>
      <c r="E2970">
        <v>2</v>
      </c>
      <c r="G2970">
        <v>1</v>
      </c>
      <c r="H2970">
        <v>5</v>
      </c>
      <c r="I2970">
        <v>1</v>
      </c>
      <c r="J2970">
        <v>65</v>
      </c>
      <c r="K2970">
        <v>1.68</v>
      </c>
      <c r="L2970">
        <v>223</v>
      </c>
      <c r="M2970">
        <v>5.77</v>
      </c>
      <c r="N2970">
        <v>62</v>
      </c>
      <c r="O2970" s="1">
        <v>1.6024615384615384</v>
      </c>
      <c r="P2970" s="2">
        <v>78.297420276486875</v>
      </c>
      <c r="Q2970" s="1">
        <v>2.0236871702230452</v>
      </c>
      <c r="R2970">
        <v>2</v>
      </c>
      <c r="U2970">
        <v>15</v>
      </c>
      <c r="V2970">
        <v>3</v>
      </c>
      <c r="W2970">
        <v>3</v>
      </c>
      <c r="X2970">
        <v>3</v>
      </c>
      <c r="Y2970">
        <v>3</v>
      </c>
      <c r="Z2970">
        <v>3</v>
      </c>
      <c r="AA2970">
        <v>0</v>
      </c>
      <c r="AB2970">
        <v>0</v>
      </c>
      <c r="AC2970">
        <v>0</v>
      </c>
      <c r="AD2970">
        <v>1</v>
      </c>
      <c r="AE2970">
        <v>1</v>
      </c>
      <c r="AF2970">
        <v>2</v>
      </c>
      <c r="AG2970" s="1">
        <f t="shared" si="46"/>
        <v>-7.7538461538461556E-2</v>
      </c>
    </row>
    <row r="2971" spans="1:33">
      <c r="A2971">
        <v>78001</v>
      </c>
      <c r="B2971">
        <v>2</v>
      </c>
      <c r="C2971">
        <v>31</v>
      </c>
      <c r="D2971">
        <v>3</v>
      </c>
      <c r="E2971">
        <v>2</v>
      </c>
      <c r="G2971">
        <v>1</v>
      </c>
      <c r="H2971">
        <v>5</v>
      </c>
      <c r="I2971">
        <v>1</v>
      </c>
      <c r="J2971">
        <v>50</v>
      </c>
      <c r="K2971">
        <v>1.29</v>
      </c>
      <c r="L2971">
        <v>159</v>
      </c>
      <c r="M2971">
        <v>4.1100000000000003</v>
      </c>
      <c r="N2971">
        <v>45</v>
      </c>
      <c r="O2971" s="1">
        <v>1.161</v>
      </c>
      <c r="P2971" s="2">
        <v>58.96413605183362</v>
      </c>
      <c r="Q2971" s="1">
        <v>1.5212747101373074</v>
      </c>
      <c r="R2971">
        <v>2</v>
      </c>
      <c r="U2971">
        <v>9</v>
      </c>
      <c r="V2971">
        <v>3</v>
      </c>
      <c r="W2971">
        <v>3</v>
      </c>
      <c r="X2971">
        <v>3</v>
      </c>
      <c r="Y2971">
        <v>3</v>
      </c>
      <c r="Z2971">
        <v>3</v>
      </c>
      <c r="AB2971">
        <v>4</v>
      </c>
      <c r="AC2971">
        <v>4</v>
      </c>
      <c r="AD2971">
        <v>1</v>
      </c>
      <c r="AE2971">
        <v>1</v>
      </c>
      <c r="AF2971">
        <v>2</v>
      </c>
      <c r="AG2971" s="1">
        <f t="shared" si="46"/>
        <v>-0.129</v>
      </c>
    </row>
    <row r="2972" spans="1:33">
      <c r="A2972">
        <v>78002</v>
      </c>
      <c r="B2972">
        <v>2</v>
      </c>
      <c r="C2972">
        <v>31</v>
      </c>
      <c r="D2972">
        <v>3</v>
      </c>
      <c r="E2972">
        <v>2</v>
      </c>
      <c r="G2972">
        <v>1</v>
      </c>
      <c r="H2972">
        <v>5</v>
      </c>
      <c r="I2972">
        <v>1</v>
      </c>
      <c r="J2972">
        <v>69</v>
      </c>
      <c r="K2972">
        <v>1.78</v>
      </c>
      <c r="L2972">
        <v>185</v>
      </c>
      <c r="M2972">
        <v>4.78</v>
      </c>
      <c r="N2972">
        <v>70</v>
      </c>
      <c r="O2972" s="1">
        <v>1.8057971014492755</v>
      </c>
      <c r="P2972" s="2">
        <v>67.243782538761991</v>
      </c>
      <c r="Q2972" s="1">
        <v>1.7346946799854541</v>
      </c>
      <c r="R2972">
        <v>1</v>
      </c>
      <c r="U2972">
        <v>15</v>
      </c>
      <c r="V2972">
        <v>2</v>
      </c>
      <c r="W2972">
        <v>1</v>
      </c>
      <c r="AA2972">
        <v>0</v>
      </c>
      <c r="AB2972">
        <v>5</v>
      </c>
      <c r="AC2972">
        <v>0</v>
      </c>
      <c r="AD2972">
        <v>1</v>
      </c>
      <c r="AE2972">
        <v>1</v>
      </c>
      <c r="AF2972">
        <v>2</v>
      </c>
      <c r="AG2972" s="1">
        <f t="shared" si="46"/>
        <v>2.5797101449275495E-2</v>
      </c>
    </row>
    <row r="2973" spans="1:33">
      <c r="A2973">
        <v>78008</v>
      </c>
      <c r="B2973">
        <v>2</v>
      </c>
      <c r="C2973">
        <v>33</v>
      </c>
      <c r="D2973">
        <v>4</v>
      </c>
      <c r="E2973">
        <v>2</v>
      </c>
      <c r="G2973">
        <v>1</v>
      </c>
      <c r="H2973">
        <v>5</v>
      </c>
      <c r="I2973">
        <v>3</v>
      </c>
      <c r="J2973">
        <v>65</v>
      </c>
      <c r="K2973">
        <v>1.68</v>
      </c>
      <c r="L2973">
        <v>151</v>
      </c>
      <c r="M2973">
        <v>3.9</v>
      </c>
      <c r="N2973">
        <v>67</v>
      </c>
      <c r="O2973" s="1">
        <v>1.7316923076923076</v>
      </c>
      <c r="P2973" s="2">
        <v>51.23280158324043</v>
      </c>
      <c r="Q2973" s="1">
        <v>1.3241708716899065</v>
      </c>
      <c r="R2973">
        <v>2</v>
      </c>
      <c r="U2973">
        <v>12</v>
      </c>
      <c r="V2973">
        <v>3</v>
      </c>
      <c r="W2973">
        <v>3</v>
      </c>
      <c r="X2973">
        <v>3</v>
      </c>
      <c r="Y2973">
        <v>3</v>
      </c>
      <c r="Z2973">
        <v>3</v>
      </c>
      <c r="AA2973">
        <v>0</v>
      </c>
      <c r="AB2973">
        <v>0</v>
      </c>
      <c r="AC2973">
        <v>0</v>
      </c>
      <c r="AD2973">
        <v>1</v>
      </c>
      <c r="AE2973">
        <v>1</v>
      </c>
      <c r="AF2973">
        <v>2</v>
      </c>
      <c r="AG2973" s="1">
        <f t="shared" si="46"/>
        <v>5.1692307692307704E-2</v>
      </c>
    </row>
    <row r="2974" spans="1:33">
      <c r="A2974">
        <v>78013</v>
      </c>
      <c r="B2974">
        <v>2</v>
      </c>
      <c r="C2974">
        <v>45</v>
      </c>
      <c r="D2974">
        <v>4</v>
      </c>
      <c r="E2974">
        <v>2</v>
      </c>
      <c r="G2974">
        <v>2</v>
      </c>
      <c r="H2974">
        <v>4</v>
      </c>
      <c r="I2974">
        <v>1</v>
      </c>
      <c r="J2974">
        <v>41</v>
      </c>
      <c r="K2974">
        <v>1.06</v>
      </c>
      <c r="L2974">
        <v>182</v>
      </c>
      <c r="M2974">
        <v>4.71</v>
      </c>
      <c r="N2974">
        <v>50</v>
      </c>
      <c r="O2974" s="1">
        <v>1.2926829268292683</v>
      </c>
      <c r="P2974" s="2">
        <v>34.918772561794597</v>
      </c>
      <c r="Q2974" s="1">
        <v>0.9027780223293238</v>
      </c>
      <c r="R2974">
        <v>2</v>
      </c>
      <c r="S2974">
        <v>2</v>
      </c>
      <c r="U2974">
        <v>9</v>
      </c>
      <c r="V2974">
        <v>1</v>
      </c>
      <c r="W2974">
        <v>1</v>
      </c>
      <c r="X2974">
        <v>3</v>
      </c>
      <c r="Y2974">
        <v>3</v>
      </c>
      <c r="Z2974">
        <v>2</v>
      </c>
      <c r="AA2974">
        <v>1</v>
      </c>
      <c r="AB2974">
        <v>0</v>
      </c>
      <c r="AC2974">
        <v>1</v>
      </c>
      <c r="AD2974">
        <v>1</v>
      </c>
      <c r="AE2974">
        <v>2</v>
      </c>
      <c r="AG2974" s="1">
        <f t="shared" si="46"/>
        <v>0.23268292682926828</v>
      </c>
    </row>
    <row r="2975" spans="1:33">
      <c r="A2975">
        <v>78018</v>
      </c>
      <c r="B2975">
        <v>2</v>
      </c>
      <c r="C2975">
        <v>47</v>
      </c>
      <c r="D2975">
        <v>1</v>
      </c>
      <c r="E2975">
        <v>2</v>
      </c>
      <c r="G2975">
        <v>2</v>
      </c>
      <c r="H2975">
        <v>2</v>
      </c>
      <c r="I2975">
        <v>4</v>
      </c>
      <c r="J2975">
        <v>58</v>
      </c>
      <c r="K2975">
        <v>1.5</v>
      </c>
      <c r="L2975">
        <v>181</v>
      </c>
      <c r="M2975">
        <v>4.68</v>
      </c>
      <c r="N2975">
        <v>61</v>
      </c>
      <c r="O2975" s="1">
        <v>1.5775862068965518</v>
      </c>
      <c r="P2975" s="2">
        <v>52.288704400210818</v>
      </c>
      <c r="Q2975" s="1">
        <v>1.3522940793157971</v>
      </c>
      <c r="R2975">
        <v>1</v>
      </c>
      <c r="S2975">
        <v>1</v>
      </c>
      <c r="T2975">
        <v>2</v>
      </c>
      <c r="U2975">
        <v>5</v>
      </c>
      <c r="V2975">
        <v>4</v>
      </c>
      <c r="W2975">
        <v>2</v>
      </c>
      <c r="X2975">
        <v>2</v>
      </c>
      <c r="Y2975">
        <v>2</v>
      </c>
      <c r="Z2975">
        <v>2</v>
      </c>
      <c r="AB2975">
        <v>0</v>
      </c>
      <c r="AC2975">
        <v>0</v>
      </c>
      <c r="AD2975">
        <v>1</v>
      </c>
      <c r="AE2975">
        <v>2</v>
      </c>
      <c r="AG2975" s="1">
        <f t="shared" si="46"/>
        <v>7.7586206896551824E-2</v>
      </c>
    </row>
    <row r="2976" spans="1:33">
      <c r="A2976">
        <v>78020</v>
      </c>
      <c r="B2976">
        <v>2</v>
      </c>
      <c r="C2976">
        <v>42</v>
      </c>
      <c r="D2976">
        <v>6</v>
      </c>
      <c r="E2976">
        <v>2</v>
      </c>
      <c r="G2976">
        <v>2</v>
      </c>
      <c r="H2976">
        <v>4</v>
      </c>
      <c r="I2976">
        <v>1</v>
      </c>
      <c r="J2976">
        <v>46</v>
      </c>
      <c r="K2976">
        <v>1.19</v>
      </c>
      <c r="L2976">
        <v>197</v>
      </c>
      <c r="M2976">
        <v>5.09</v>
      </c>
      <c r="N2976">
        <v>51</v>
      </c>
      <c r="O2976" s="1">
        <v>1.3193478260869564</v>
      </c>
      <c r="P2976" s="2">
        <v>43.729799397543282</v>
      </c>
      <c r="Q2976" s="1">
        <v>1.1312708974581849</v>
      </c>
      <c r="R2976">
        <v>1</v>
      </c>
      <c r="S2976">
        <v>1</v>
      </c>
      <c r="T2976">
        <v>2</v>
      </c>
      <c r="U2976">
        <v>7</v>
      </c>
      <c r="V2976">
        <v>1</v>
      </c>
      <c r="W2976">
        <v>3</v>
      </c>
      <c r="X2976">
        <v>3</v>
      </c>
      <c r="Y2976">
        <v>2</v>
      </c>
      <c r="Z2976">
        <v>2</v>
      </c>
      <c r="AA2976">
        <v>2</v>
      </c>
      <c r="AB2976">
        <v>0</v>
      </c>
      <c r="AC2976">
        <v>0</v>
      </c>
      <c r="AD2976">
        <v>1</v>
      </c>
      <c r="AE2976">
        <v>2</v>
      </c>
      <c r="AG2976" s="1">
        <f t="shared" si="46"/>
        <v>0.1293478260869565</v>
      </c>
    </row>
    <row r="2977" spans="1:33">
      <c r="A2977">
        <v>78021</v>
      </c>
      <c r="B2977">
        <v>2</v>
      </c>
      <c r="C2977">
        <v>62</v>
      </c>
      <c r="D2977">
        <v>3</v>
      </c>
      <c r="E2977">
        <v>2</v>
      </c>
      <c r="G2977">
        <v>1</v>
      </c>
      <c r="H2977">
        <v>4</v>
      </c>
      <c r="I2977">
        <v>2</v>
      </c>
      <c r="J2977">
        <v>48</v>
      </c>
      <c r="K2977">
        <v>1.24</v>
      </c>
      <c r="L2977">
        <v>148</v>
      </c>
      <c r="M2977">
        <v>3.83</v>
      </c>
      <c r="N2977">
        <v>48</v>
      </c>
      <c r="O2977" s="1">
        <v>1.24</v>
      </c>
      <c r="P2977" s="2">
        <v>52.423354675592911</v>
      </c>
      <c r="Q2977" s="1">
        <v>1.3542699957861501</v>
      </c>
      <c r="R2977">
        <v>2</v>
      </c>
      <c r="S2977">
        <v>1</v>
      </c>
      <c r="T2977">
        <v>2</v>
      </c>
      <c r="U2977">
        <v>4</v>
      </c>
      <c r="V2977">
        <v>4</v>
      </c>
      <c r="W2977">
        <v>1</v>
      </c>
      <c r="AA2977">
        <v>1</v>
      </c>
      <c r="AB2977">
        <v>2</v>
      </c>
      <c r="AC2977">
        <v>10</v>
      </c>
      <c r="AD2977">
        <v>1</v>
      </c>
      <c r="AE2977">
        <v>1</v>
      </c>
      <c r="AF2977">
        <v>2</v>
      </c>
      <c r="AG2977" s="1">
        <f t="shared" si="46"/>
        <v>0</v>
      </c>
    </row>
    <row r="2978" spans="1:33">
      <c r="A2978">
        <v>78027</v>
      </c>
      <c r="B2978">
        <v>2</v>
      </c>
      <c r="C2978">
        <v>44</v>
      </c>
      <c r="D2978">
        <v>3</v>
      </c>
      <c r="E2978">
        <v>2</v>
      </c>
      <c r="G2978">
        <v>1</v>
      </c>
      <c r="H2978">
        <v>4</v>
      </c>
      <c r="I2978">
        <v>3</v>
      </c>
      <c r="J2978">
        <v>98</v>
      </c>
      <c r="K2978">
        <v>2.5299999999999998</v>
      </c>
      <c r="L2978">
        <v>189</v>
      </c>
      <c r="M2978">
        <v>4.8899999999999997</v>
      </c>
      <c r="N2978">
        <v>101</v>
      </c>
      <c r="O2978" s="1">
        <v>2.6074489795918363</v>
      </c>
      <c r="P2978" s="2">
        <v>94.38662912921572</v>
      </c>
      <c r="Q2978" s="1">
        <v>2.4367160377236301</v>
      </c>
      <c r="R2978">
        <v>2</v>
      </c>
      <c r="S2978">
        <v>2</v>
      </c>
      <c r="U2978">
        <v>6</v>
      </c>
      <c r="V2978">
        <v>1</v>
      </c>
      <c r="W2978">
        <v>0</v>
      </c>
      <c r="AA2978">
        <v>0</v>
      </c>
      <c r="AB2978">
        <v>30</v>
      </c>
      <c r="AC2978">
        <v>0</v>
      </c>
      <c r="AD2978">
        <v>2</v>
      </c>
      <c r="AE2978">
        <v>1</v>
      </c>
      <c r="AF2978">
        <v>2</v>
      </c>
      <c r="AG2978" s="1">
        <f t="shared" si="46"/>
        <v>7.7448979591836498E-2</v>
      </c>
    </row>
    <row r="2979" spans="1:33">
      <c r="A2979">
        <v>78031</v>
      </c>
      <c r="B2979">
        <v>2</v>
      </c>
      <c r="C2979">
        <v>64</v>
      </c>
      <c r="D2979">
        <v>4</v>
      </c>
      <c r="E2979">
        <v>2</v>
      </c>
      <c r="G2979">
        <v>1</v>
      </c>
      <c r="H2979">
        <v>3</v>
      </c>
      <c r="I2979">
        <v>1</v>
      </c>
      <c r="J2979">
        <v>55</v>
      </c>
      <c r="K2979">
        <v>1.42</v>
      </c>
      <c r="L2979">
        <v>147</v>
      </c>
      <c r="M2979">
        <v>3.8</v>
      </c>
      <c r="N2979">
        <v>61</v>
      </c>
      <c r="O2979" s="1">
        <v>1.5749090909090908</v>
      </c>
      <c r="P2979" s="2">
        <v>47.175661463921614</v>
      </c>
      <c r="Q2979" s="1">
        <v>1.2179898050685216</v>
      </c>
      <c r="R2979">
        <v>1</v>
      </c>
      <c r="S2979">
        <v>2</v>
      </c>
      <c r="U2979">
        <v>14</v>
      </c>
      <c r="V2979">
        <v>4</v>
      </c>
      <c r="W2979">
        <v>2</v>
      </c>
      <c r="AA2979">
        <v>1</v>
      </c>
      <c r="AB2979">
        <v>0</v>
      </c>
      <c r="AC2979">
        <v>0</v>
      </c>
      <c r="AD2979">
        <v>1</v>
      </c>
      <c r="AE2979">
        <v>1</v>
      </c>
      <c r="AF2979">
        <v>2</v>
      </c>
      <c r="AG2979" s="1">
        <f t="shared" si="46"/>
        <v>0.15490909090909089</v>
      </c>
    </row>
    <row r="2980" spans="1:33">
      <c r="A2980">
        <v>78033</v>
      </c>
      <c r="B2980">
        <v>2</v>
      </c>
      <c r="C2980">
        <v>61</v>
      </c>
      <c r="D2980">
        <v>3</v>
      </c>
      <c r="E2980">
        <v>2</v>
      </c>
      <c r="G2980">
        <v>1</v>
      </c>
      <c r="H2980">
        <v>4</v>
      </c>
      <c r="I2980">
        <v>2</v>
      </c>
      <c r="J2980">
        <v>60</v>
      </c>
      <c r="K2980">
        <v>1.55</v>
      </c>
      <c r="L2980">
        <v>187</v>
      </c>
      <c r="M2980">
        <v>4.84</v>
      </c>
      <c r="N2980">
        <v>62</v>
      </c>
      <c r="O2980" s="1">
        <v>1.6016666666666668</v>
      </c>
      <c r="P2980" s="2">
        <v>72.067817313261457</v>
      </c>
      <c r="Q2980" s="1">
        <v>1.8617519472592543</v>
      </c>
      <c r="R2980">
        <v>2</v>
      </c>
      <c r="S2980">
        <v>2</v>
      </c>
      <c r="U2980">
        <v>6</v>
      </c>
      <c r="V2980">
        <v>4</v>
      </c>
      <c r="W2980">
        <v>0</v>
      </c>
      <c r="AB2980">
        <v>0</v>
      </c>
      <c r="AC2980">
        <v>0</v>
      </c>
      <c r="AD2980">
        <v>2</v>
      </c>
      <c r="AE2980">
        <v>2</v>
      </c>
      <c r="AG2980" s="1">
        <f t="shared" si="46"/>
        <v>5.166666666666675E-2</v>
      </c>
    </row>
    <row r="2981" spans="1:33">
      <c r="A2981">
        <v>78036</v>
      </c>
      <c r="B2981">
        <v>2</v>
      </c>
      <c r="C2981">
        <v>48</v>
      </c>
      <c r="D2981">
        <v>2</v>
      </c>
      <c r="E2981">
        <v>2</v>
      </c>
      <c r="G2981">
        <v>2</v>
      </c>
      <c r="H2981">
        <v>2</v>
      </c>
      <c r="I2981">
        <v>1</v>
      </c>
      <c r="J2981">
        <v>53</v>
      </c>
      <c r="K2981">
        <v>1.37</v>
      </c>
      <c r="L2981">
        <v>230</v>
      </c>
      <c r="M2981">
        <v>5.95</v>
      </c>
      <c r="N2981">
        <v>60</v>
      </c>
      <c r="O2981" s="1">
        <v>1.5509433962264152</v>
      </c>
      <c r="P2981" s="2">
        <v>51.848377034776014</v>
      </c>
      <c r="Q2981" s="1">
        <v>1.3402316327857196</v>
      </c>
      <c r="R2981">
        <v>1</v>
      </c>
      <c r="S2981">
        <v>2</v>
      </c>
      <c r="U2981">
        <v>15</v>
      </c>
      <c r="V2981">
        <v>4</v>
      </c>
      <c r="W2981">
        <v>0</v>
      </c>
      <c r="X2981">
        <v>3</v>
      </c>
      <c r="Y2981">
        <v>3</v>
      </c>
      <c r="Z2981">
        <v>3</v>
      </c>
      <c r="AB2981">
        <v>0</v>
      </c>
      <c r="AC2981">
        <v>0</v>
      </c>
      <c r="AD2981">
        <v>2</v>
      </c>
      <c r="AE2981">
        <v>2</v>
      </c>
      <c r="AG2981" s="1">
        <f t="shared" si="46"/>
        <v>0.18094339622641509</v>
      </c>
    </row>
    <row r="2982" spans="1:33">
      <c r="A2982">
        <v>78037</v>
      </c>
      <c r="B2982">
        <v>2</v>
      </c>
      <c r="C2982">
        <v>67</v>
      </c>
      <c r="D2982">
        <v>3</v>
      </c>
      <c r="E2982">
        <v>2</v>
      </c>
      <c r="G2982">
        <v>1</v>
      </c>
      <c r="H2982">
        <v>5</v>
      </c>
      <c r="I2982">
        <v>1</v>
      </c>
      <c r="J2982">
        <v>28</v>
      </c>
      <c r="K2982">
        <v>0.72</v>
      </c>
      <c r="L2982">
        <v>146</v>
      </c>
      <c r="M2982">
        <v>3.78</v>
      </c>
      <c r="N2982">
        <v>25</v>
      </c>
      <c r="O2982" s="1">
        <v>0.6428571428571429</v>
      </c>
      <c r="P2982" s="2">
        <v>19.00176790793136</v>
      </c>
      <c r="Q2982" s="1">
        <v>0.48861688906109213</v>
      </c>
      <c r="R2982">
        <v>2</v>
      </c>
      <c r="S2982">
        <v>2</v>
      </c>
      <c r="U2982">
        <v>15</v>
      </c>
      <c r="V2982">
        <v>2</v>
      </c>
      <c r="W2982">
        <v>3</v>
      </c>
      <c r="X2982">
        <v>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1</v>
      </c>
      <c r="AE2982">
        <v>1</v>
      </c>
      <c r="AF2982">
        <v>2</v>
      </c>
      <c r="AG2982" s="1">
        <f t="shared" si="46"/>
        <v>-7.7142857142857069E-2</v>
      </c>
    </row>
    <row r="2983" spans="1:33">
      <c r="A2983">
        <v>78040</v>
      </c>
      <c r="B2983">
        <v>2</v>
      </c>
      <c r="C2983">
        <v>59</v>
      </c>
      <c r="D2983">
        <v>3</v>
      </c>
      <c r="E2983">
        <v>2</v>
      </c>
      <c r="G2983">
        <v>1</v>
      </c>
      <c r="H2983">
        <v>5</v>
      </c>
      <c r="I2983">
        <v>1</v>
      </c>
      <c r="J2983">
        <v>48</v>
      </c>
      <c r="K2983">
        <v>1.24</v>
      </c>
      <c r="L2983">
        <v>237</v>
      </c>
      <c r="M2983">
        <v>6.13</v>
      </c>
      <c r="N2983">
        <v>52</v>
      </c>
      <c r="O2983" s="1">
        <v>1.3433333333333335</v>
      </c>
      <c r="P2983" s="2">
        <v>52.139983965683669</v>
      </c>
      <c r="Q2983" s="1">
        <v>1.3469495857801614</v>
      </c>
      <c r="R2983">
        <v>1</v>
      </c>
      <c r="S2983">
        <v>2</v>
      </c>
      <c r="U2983">
        <v>1</v>
      </c>
      <c r="V2983">
        <v>2</v>
      </c>
      <c r="W2983">
        <v>3</v>
      </c>
      <c r="X2983">
        <v>3</v>
      </c>
      <c r="Y2983">
        <v>3</v>
      </c>
      <c r="Z2983">
        <v>3</v>
      </c>
      <c r="AA2983">
        <v>1</v>
      </c>
      <c r="AB2983">
        <v>0</v>
      </c>
      <c r="AC2983">
        <v>1</v>
      </c>
      <c r="AD2983">
        <v>1</v>
      </c>
      <c r="AE2983">
        <v>1</v>
      </c>
      <c r="AF2983">
        <v>2</v>
      </c>
      <c r="AG2983" s="1">
        <f t="shared" si="46"/>
        <v>0.1033333333333335</v>
      </c>
    </row>
    <row r="2984" spans="1:33">
      <c r="A2984">
        <v>78042</v>
      </c>
      <c r="B2984">
        <v>2</v>
      </c>
      <c r="C2984">
        <v>63</v>
      </c>
      <c r="D2984">
        <v>3</v>
      </c>
      <c r="E2984">
        <v>2</v>
      </c>
      <c r="G2984">
        <v>1</v>
      </c>
      <c r="H2984">
        <v>5</v>
      </c>
      <c r="I2984">
        <v>5</v>
      </c>
      <c r="J2984">
        <v>54</v>
      </c>
      <c r="K2984">
        <v>1.4</v>
      </c>
      <c r="L2984">
        <v>275</v>
      </c>
      <c r="M2984">
        <v>7.11</v>
      </c>
      <c r="N2984">
        <v>56</v>
      </c>
      <c r="O2984" s="1">
        <v>1.4518518518518517</v>
      </c>
      <c r="P2984" s="2">
        <v>51.88298209435964</v>
      </c>
      <c r="Q2984" s="1">
        <v>1.3451143505945089</v>
      </c>
      <c r="R2984">
        <v>2</v>
      </c>
      <c r="S2984">
        <v>2</v>
      </c>
      <c r="U2984">
        <v>8</v>
      </c>
      <c r="V2984">
        <v>1</v>
      </c>
      <c r="W2984">
        <v>3</v>
      </c>
      <c r="X2984">
        <v>3</v>
      </c>
      <c r="Y2984">
        <v>3</v>
      </c>
      <c r="Z2984">
        <v>3</v>
      </c>
      <c r="AA2984">
        <v>0</v>
      </c>
      <c r="AB2984">
        <v>0</v>
      </c>
      <c r="AC2984">
        <v>0</v>
      </c>
      <c r="AD2984">
        <v>1</v>
      </c>
      <c r="AE2984">
        <v>1</v>
      </c>
      <c r="AF2984">
        <v>2</v>
      </c>
      <c r="AG2984" s="1">
        <f t="shared" si="46"/>
        <v>5.1851851851851816E-2</v>
      </c>
    </row>
    <row r="2985" spans="1:33">
      <c r="A2985">
        <v>78044</v>
      </c>
      <c r="B2985">
        <v>2</v>
      </c>
      <c r="C2985">
        <v>26</v>
      </c>
      <c r="D2985">
        <v>4</v>
      </c>
      <c r="E2985">
        <v>2</v>
      </c>
      <c r="G2985">
        <v>2</v>
      </c>
      <c r="H2985">
        <v>2</v>
      </c>
      <c r="I2985">
        <v>5</v>
      </c>
      <c r="J2985">
        <v>71</v>
      </c>
      <c r="K2985">
        <v>1.84</v>
      </c>
      <c r="L2985">
        <v>120</v>
      </c>
      <c r="M2985">
        <v>3.1</v>
      </c>
      <c r="N2985">
        <v>76</v>
      </c>
      <c r="O2985" s="1">
        <v>1.9695774647887325</v>
      </c>
      <c r="P2985" s="2">
        <v>76.283972327694812</v>
      </c>
      <c r="Q2985" s="1">
        <v>1.9769367476473023</v>
      </c>
      <c r="R2985">
        <v>2</v>
      </c>
      <c r="U2985">
        <v>5</v>
      </c>
      <c r="V2985">
        <v>2</v>
      </c>
      <c r="W2985">
        <v>3</v>
      </c>
      <c r="X2985">
        <v>3</v>
      </c>
      <c r="Y2985">
        <v>3</v>
      </c>
      <c r="Z2985">
        <v>3</v>
      </c>
      <c r="AA2985">
        <v>4</v>
      </c>
      <c r="AB2985">
        <v>0</v>
      </c>
      <c r="AC2985">
        <v>2</v>
      </c>
      <c r="AD2985">
        <v>1</v>
      </c>
      <c r="AE2985">
        <v>1</v>
      </c>
      <c r="AF2985">
        <v>2</v>
      </c>
      <c r="AG2985" s="1">
        <f t="shared" si="46"/>
        <v>0.12957746478873244</v>
      </c>
    </row>
    <row r="2986" spans="1:33">
      <c r="A2986">
        <v>78047</v>
      </c>
      <c r="B2986">
        <v>2</v>
      </c>
      <c r="C2986">
        <v>72</v>
      </c>
      <c r="D2986">
        <v>3</v>
      </c>
      <c r="E2986">
        <v>2</v>
      </c>
      <c r="G2986">
        <v>1</v>
      </c>
      <c r="H2986">
        <v>2</v>
      </c>
      <c r="I2986">
        <v>2</v>
      </c>
      <c r="J2986">
        <v>57</v>
      </c>
      <c r="K2986">
        <v>1.47</v>
      </c>
      <c r="L2986">
        <v>246</v>
      </c>
      <c r="M2986">
        <v>6.36</v>
      </c>
      <c r="N2986">
        <v>65</v>
      </c>
      <c r="O2986" s="1">
        <v>1.6763157894736842</v>
      </c>
      <c r="P2986" s="2">
        <v>62.379530790959898</v>
      </c>
      <c r="Q2986" s="1">
        <v>1.6087352677668605</v>
      </c>
      <c r="R2986">
        <v>1</v>
      </c>
      <c r="S2986">
        <v>2</v>
      </c>
      <c r="U2986">
        <v>8</v>
      </c>
      <c r="V2986">
        <v>5</v>
      </c>
      <c r="W2986">
        <v>0</v>
      </c>
      <c r="AB2986">
        <v>0</v>
      </c>
      <c r="AC2986">
        <v>1</v>
      </c>
      <c r="AD2986">
        <v>1</v>
      </c>
      <c r="AE2986">
        <v>1</v>
      </c>
      <c r="AF2986">
        <v>2</v>
      </c>
      <c r="AG2986" s="1">
        <f t="shared" si="46"/>
        <v>0.20631578947368423</v>
      </c>
    </row>
    <row r="2987" spans="1:33">
      <c r="A2987">
        <v>78052</v>
      </c>
      <c r="B2987">
        <v>2</v>
      </c>
      <c r="C2987">
        <v>49</v>
      </c>
      <c r="D2987">
        <v>3</v>
      </c>
      <c r="E2987">
        <v>2</v>
      </c>
      <c r="G2987">
        <v>1</v>
      </c>
      <c r="H2987">
        <v>5</v>
      </c>
      <c r="I2987">
        <v>1</v>
      </c>
      <c r="J2987">
        <v>68</v>
      </c>
      <c r="K2987">
        <v>1.76</v>
      </c>
      <c r="L2987">
        <v>242</v>
      </c>
      <c r="M2987">
        <v>6.26</v>
      </c>
      <c r="N2987">
        <v>78</v>
      </c>
      <c r="O2987" s="1">
        <v>2.0188235294117649</v>
      </c>
      <c r="P2987" s="2">
        <v>77.276739961922473</v>
      </c>
      <c r="Q2987" s="1">
        <v>2.0001038578379937</v>
      </c>
      <c r="R2987">
        <v>2</v>
      </c>
      <c r="S2987">
        <v>2</v>
      </c>
      <c r="U2987">
        <v>15</v>
      </c>
      <c r="V2987">
        <v>1</v>
      </c>
      <c r="W2987">
        <v>0</v>
      </c>
      <c r="X2987">
        <v>3</v>
      </c>
      <c r="Y2987">
        <v>3</v>
      </c>
      <c r="Z2987">
        <v>2</v>
      </c>
      <c r="AA2987">
        <v>1</v>
      </c>
      <c r="AB2987">
        <v>0</v>
      </c>
      <c r="AC2987">
        <v>0</v>
      </c>
      <c r="AD2987">
        <v>1</v>
      </c>
      <c r="AE2987">
        <v>1</v>
      </c>
      <c r="AF2987">
        <v>2</v>
      </c>
      <c r="AG2987" s="1">
        <f t="shared" si="46"/>
        <v>0.2588235294117649</v>
      </c>
    </row>
    <row r="2988" spans="1:33">
      <c r="A2988">
        <v>78054</v>
      </c>
      <c r="B2988">
        <v>2</v>
      </c>
      <c r="C2988">
        <v>23</v>
      </c>
      <c r="D2988">
        <v>1</v>
      </c>
      <c r="E2988">
        <v>2</v>
      </c>
      <c r="G2988">
        <v>2</v>
      </c>
      <c r="H2988">
        <v>2</v>
      </c>
      <c r="I2988">
        <v>6</v>
      </c>
      <c r="J2988">
        <v>55</v>
      </c>
      <c r="K2988">
        <v>1.42</v>
      </c>
      <c r="L2988">
        <v>138</v>
      </c>
      <c r="M2988">
        <v>3.57</v>
      </c>
      <c r="N2988">
        <v>52</v>
      </c>
      <c r="O2988" s="1">
        <v>1.3425454545454547</v>
      </c>
      <c r="P2988" s="2">
        <v>60.118583189542811</v>
      </c>
      <c r="Q2988" s="1">
        <v>1.5521525114391053</v>
      </c>
      <c r="R2988">
        <v>1</v>
      </c>
      <c r="U2988">
        <v>77</v>
      </c>
      <c r="V2988">
        <v>1</v>
      </c>
      <c r="W2988">
        <v>2</v>
      </c>
      <c r="X2988">
        <v>3</v>
      </c>
      <c r="Y2988">
        <v>3</v>
      </c>
      <c r="Z2988">
        <v>1</v>
      </c>
      <c r="AA2988">
        <v>2</v>
      </c>
      <c r="AB2988">
        <v>0</v>
      </c>
      <c r="AC2988">
        <v>0</v>
      </c>
      <c r="AD2988">
        <v>1</v>
      </c>
      <c r="AE2988">
        <v>1</v>
      </c>
      <c r="AF2988">
        <v>2</v>
      </c>
      <c r="AG2988" s="1">
        <f t="shared" si="46"/>
        <v>-7.7454545454545221E-2</v>
      </c>
    </row>
    <row r="2989" spans="1:33">
      <c r="A2989">
        <v>78063</v>
      </c>
      <c r="B2989">
        <v>2</v>
      </c>
      <c r="C2989">
        <v>77</v>
      </c>
      <c r="D2989">
        <v>3</v>
      </c>
      <c r="E2989">
        <v>2</v>
      </c>
      <c r="G2989">
        <v>1</v>
      </c>
      <c r="H2989">
        <v>3</v>
      </c>
      <c r="I2989">
        <v>2</v>
      </c>
      <c r="J2989">
        <v>47</v>
      </c>
      <c r="K2989">
        <v>1.22</v>
      </c>
      <c r="L2989">
        <v>222</v>
      </c>
      <c r="M2989">
        <v>5.74</v>
      </c>
      <c r="N2989">
        <v>42</v>
      </c>
      <c r="O2989" s="1">
        <v>1.0902127659574468</v>
      </c>
      <c r="P2989" s="2">
        <v>46.967335318958099</v>
      </c>
      <c r="Q2989" s="1">
        <v>1.219152108279338</v>
      </c>
      <c r="R2989">
        <v>1</v>
      </c>
      <c r="S2989">
        <v>2</v>
      </c>
      <c r="U2989">
        <v>5</v>
      </c>
      <c r="V2989">
        <v>3</v>
      </c>
      <c r="W2989">
        <v>3</v>
      </c>
      <c r="X2989">
        <v>3</v>
      </c>
      <c r="Y2989">
        <v>3</v>
      </c>
      <c r="Z2989">
        <v>3</v>
      </c>
      <c r="AB2989">
        <v>0</v>
      </c>
      <c r="AC2989">
        <v>10</v>
      </c>
      <c r="AD2989">
        <v>1</v>
      </c>
      <c r="AE2989">
        <v>1</v>
      </c>
      <c r="AF2989">
        <v>2</v>
      </c>
      <c r="AG2989" s="1">
        <f t="shared" si="46"/>
        <v>-0.12978723404255321</v>
      </c>
    </row>
    <row r="2990" spans="1:33">
      <c r="A2990">
        <v>78079</v>
      </c>
      <c r="B2990">
        <v>2</v>
      </c>
      <c r="C2990">
        <v>40</v>
      </c>
      <c r="D2990">
        <v>7</v>
      </c>
      <c r="E2990">
        <v>2</v>
      </c>
      <c r="G2990">
        <v>1</v>
      </c>
      <c r="H2990">
        <v>4</v>
      </c>
      <c r="I2990">
        <v>4</v>
      </c>
      <c r="J2990">
        <v>42</v>
      </c>
      <c r="K2990">
        <v>1.0900000000000001</v>
      </c>
      <c r="L2990">
        <v>157</v>
      </c>
      <c r="M2990">
        <v>4.0599999999999996</v>
      </c>
      <c r="N2990">
        <v>37</v>
      </c>
      <c r="O2990" s="1">
        <v>0.96023809523809533</v>
      </c>
      <c r="P2990" s="2">
        <v>42.676516387961271</v>
      </c>
      <c r="Q2990" s="1">
        <v>1.1075572110208998</v>
      </c>
      <c r="R2990">
        <v>2</v>
      </c>
      <c r="S2990">
        <v>1</v>
      </c>
      <c r="T2990">
        <v>1</v>
      </c>
      <c r="U2990">
        <v>8</v>
      </c>
      <c r="V2990">
        <v>4</v>
      </c>
      <c r="W2990">
        <v>2</v>
      </c>
      <c r="X2990">
        <v>3</v>
      </c>
      <c r="Y2990">
        <v>2</v>
      </c>
      <c r="Z2990">
        <v>2</v>
      </c>
      <c r="AA2990">
        <v>7</v>
      </c>
      <c r="AB2990">
        <v>0</v>
      </c>
      <c r="AC2990">
        <v>1</v>
      </c>
      <c r="AD2990">
        <v>1</v>
      </c>
      <c r="AE2990">
        <v>2</v>
      </c>
      <c r="AG2990" s="1">
        <f t="shared" si="46"/>
        <v>-0.12976190476190474</v>
      </c>
    </row>
    <row r="2991" spans="1:33">
      <c r="A2991">
        <v>78081</v>
      </c>
      <c r="B2991">
        <v>2</v>
      </c>
      <c r="C2991">
        <v>63</v>
      </c>
      <c r="D2991">
        <v>2</v>
      </c>
      <c r="E2991">
        <v>2</v>
      </c>
      <c r="G2991">
        <v>2</v>
      </c>
      <c r="H2991">
        <v>4</v>
      </c>
      <c r="I2991">
        <v>1</v>
      </c>
      <c r="J2991">
        <v>56</v>
      </c>
      <c r="K2991">
        <v>1.45</v>
      </c>
      <c r="L2991">
        <v>142</v>
      </c>
      <c r="M2991">
        <v>3.67</v>
      </c>
      <c r="N2991">
        <v>60</v>
      </c>
      <c r="O2991" s="1">
        <v>1.5535714285714286</v>
      </c>
      <c r="P2991" s="2">
        <v>59.654678571763313</v>
      </c>
      <c r="Q2991" s="1">
        <v>1.5446300701617286</v>
      </c>
      <c r="R2991">
        <v>1</v>
      </c>
      <c r="S2991">
        <v>2</v>
      </c>
      <c r="U2991">
        <v>14</v>
      </c>
      <c r="V2991">
        <v>3</v>
      </c>
      <c r="W2991">
        <v>1</v>
      </c>
      <c r="AB2991">
        <v>0</v>
      </c>
      <c r="AC2991">
        <v>0</v>
      </c>
      <c r="AD2991">
        <v>2</v>
      </c>
      <c r="AE2991">
        <v>1</v>
      </c>
      <c r="AF2991">
        <v>2</v>
      </c>
      <c r="AG2991" s="1">
        <f t="shared" si="46"/>
        <v>0.10357142857142865</v>
      </c>
    </row>
    <row r="2992" spans="1:33">
      <c r="A2992">
        <v>78084</v>
      </c>
      <c r="B2992">
        <v>2</v>
      </c>
      <c r="C2992">
        <v>61</v>
      </c>
      <c r="D2992">
        <v>3</v>
      </c>
      <c r="E2992">
        <v>2</v>
      </c>
      <c r="G2992">
        <v>1</v>
      </c>
      <c r="H2992">
        <v>1</v>
      </c>
      <c r="I2992">
        <v>1</v>
      </c>
      <c r="J2992">
        <v>53</v>
      </c>
      <c r="K2992">
        <v>1.37</v>
      </c>
      <c r="L2992">
        <v>188</v>
      </c>
      <c r="M2992">
        <v>4.8600000000000003</v>
      </c>
      <c r="N2992">
        <v>57</v>
      </c>
      <c r="O2992" s="1">
        <v>1.4733962264150944</v>
      </c>
      <c r="P2992" s="2">
        <v>48.026542178922355</v>
      </c>
      <c r="Q2992" s="1">
        <v>1.2414408072664838</v>
      </c>
      <c r="R2992">
        <v>2</v>
      </c>
      <c r="S2992">
        <v>2</v>
      </c>
      <c r="U2992">
        <v>3</v>
      </c>
      <c r="V2992">
        <v>3</v>
      </c>
      <c r="W2992">
        <v>0</v>
      </c>
      <c r="AA2992">
        <v>3</v>
      </c>
      <c r="AB2992">
        <v>1</v>
      </c>
      <c r="AC2992">
        <v>2</v>
      </c>
      <c r="AD2992">
        <v>1</v>
      </c>
      <c r="AE2992">
        <v>1</v>
      </c>
      <c r="AF2992">
        <v>2</v>
      </c>
      <c r="AG2992" s="1">
        <f t="shared" si="46"/>
        <v>0.10339622641509427</v>
      </c>
    </row>
    <row r="2993" spans="1:33">
      <c r="A2993">
        <v>78094</v>
      </c>
      <c r="B2993">
        <v>2</v>
      </c>
      <c r="C2993">
        <v>39</v>
      </c>
      <c r="D2993">
        <v>7</v>
      </c>
      <c r="E2993">
        <v>2</v>
      </c>
      <c r="G2993">
        <v>1</v>
      </c>
      <c r="H2993">
        <v>5</v>
      </c>
      <c r="I2993">
        <v>1</v>
      </c>
      <c r="J2993">
        <v>90</v>
      </c>
      <c r="K2993">
        <v>2.33</v>
      </c>
      <c r="L2993">
        <v>173</v>
      </c>
      <c r="M2993">
        <v>4.47</v>
      </c>
      <c r="N2993">
        <v>99</v>
      </c>
      <c r="O2993" s="1">
        <v>2.5630000000000002</v>
      </c>
      <c r="P2993" s="2">
        <v>83.713411224912662</v>
      </c>
      <c r="Q2993" s="1">
        <v>2.167247201711628</v>
      </c>
      <c r="R2993">
        <v>2</v>
      </c>
      <c r="U2993">
        <v>14</v>
      </c>
      <c r="V2993">
        <v>4</v>
      </c>
      <c r="W2993">
        <v>0</v>
      </c>
      <c r="X2993">
        <v>3</v>
      </c>
      <c r="Y2993">
        <v>3</v>
      </c>
      <c r="Z2993">
        <v>2</v>
      </c>
      <c r="AA2993">
        <v>1</v>
      </c>
      <c r="AB2993">
        <v>0</v>
      </c>
      <c r="AC2993">
        <v>1</v>
      </c>
      <c r="AD2993">
        <v>1</v>
      </c>
      <c r="AE2993">
        <v>1</v>
      </c>
      <c r="AF2993">
        <v>2</v>
      </c>
      <c r="AG2993" s="1">
        <f t="shared" si="46"/>
        <v>0.2330000000000001</v>
      </c>
    </row>
    <row r="2994" spans="1:33">
      <c r="A2994">
        <v>78095</v>
      </c>
      <c r="B2994">
        <v>2</v>
      </c>
      <c r="C2994">
        <v>51</v>
      </c>
      <c r="D2994">
        <v>2</v>
      </c>
      <c r="E2994">
        <v>2</v>
      </c>
      <c r="G2994">
        <v>2</v>
      </c>
      <c r="H2994">
        <v>1</v>
      </c>
      <c r="I2994">
        <v>4</v>
      </c>
      <c r="J2994">
        <v>105</v>
      </c>
      <c r="K2994">
        <v>2.72</v>
      </c>
      <c r="L2994">
        <v>285</v>
      </c>
      <c r="M2994">
        <v>7.37</v>
      </c>
      <c r="N2994">
        <v>106</v>
      </c>
      <c r="O2994" s="1">
        <v>2.7459047619047618</v>
      </c>
      <c r="P2994" s="2">
        <v>110.15110983561883</v>
      </c>
      <c r="Q2994" s="1">
        <v>2.8534382738369835</v>
      </c>
      <c r="R2994">
        <v>1</v>
      </c>
      <c r="S2994">
        <v>2</v>
      </c>
      <c r="U2994">
        <v>1</v>
      </c>
      <c r="V2994">
        <v>3</v>
      </c>
      <c r="W2994">
        <v>3</v>
      </c>
      <c r="X2994">
        <v>3</v>
      </c>
      <c r="Y2994">
        <v>3</v>
      </c>
      <c r="Z2994">
        <v>3</v>
      </c>
      <c r="AA2994">
        <v>1</v>
      </c>
      <c r="AB2994">
        <v>0</v>
      </c>
      <c r="AC2994">
        <v>0</v>
      </c>
      <c r="AD2994">
        <v>1</v>
      </c>
      <c r="AE2994">
        <v>1</v>
      </c>
      <c r="AF2994">
        <v>2</v>
      </c>
      <c r="AG2994" s="1">
        <f t="shared" si="46"/>
        <v>2.5904761904761653E-2</v>
      </c>
    </row>
    <row r="2995" spans="1:33">
      <c r="A2995">
        <v>78098</v>
      </c>
      <c r="B2995">
        <v>2</v>
      </c>
      <c r="C2995">
        <v>41</v>
      </c>
      <c r="D2995">
        <v>3</v>
      </c>
      <c r="E2995">
        <v>2</v>
      </c>
      <c r="G2995">
        <v>1</v>
      </c>
      <c r="H2995">
        <v>5</v>
      </c>
      <c r="I2995">
        <v>3</v>
      </c>
      <c r="J2995">
        <v>76</v>
      </c>
      <c r="K2995">
        <v>1.97</v>
      </c>
      <c r="L2995">
        <v>148</v>
      </c>
      <c r="M2995">
        <v>3.83</v>
      </c>
      <c r="N2995">
        <v>79</v>
      </c>
      <c r="O2995" s="1">
        <v>2.0477631578947366</v>
      </c>
      <c r="P2995" s="2">
        <v>82.26228100324343</v>
      </c>
      <c r="Q2995" s="1">
        <v>2.1323249154788102</v>
      </c>
      <c r="R2995">
        <v>2</v>
      </c>
      <c r="S2995">
        <v>2</v>
      </c>
      <c r="U2995">
        <v>13</v>
      </c>
      <c r="V2995">
        <v>2</v>
      </c>
      <c r="W2995">
        <v>2</v>
      </c>
      <c r="X2995">
        <v>3</v>
      </c>
      <c r="Y2995">
        <v>3</v>
      </c>
      <c r="Z2995">
        <v>2</v>
      </c>
      <c r="AA2995">
        <v>1</v>
      </c>
      <c r="AB2995">
        <v>0</v>
      </c>
      <c r="AC2995">
        <v>4</v>
      </c>
      <c r="AD2995">
        <v>1</v>
      </c>
      <c r="AE2995">
        <v>1</v>
      </c>
      <c r="AF2995">
        <v>2</v>
      </c>
      <c r="AG2995" s="1">
        <f t="shared" si="46"/>
        <v>7.7763157894736645E-2</v>
      </c>
    </row>
    <row r="2996" spans="1:33">
      <c r="A2996">
        <v>78101</v>
      </c>
      <c r="B2996">
        <v>2</v>
      </c>
      <c r="C2996">
        <v>80</v>
      </c>
      <c r="D2996">
        <v>3</v>
      </c>
      <c r="E2996">
        <v>2</v>
      </c>
      <c r="G2996">
        <v>1</v>
      </c>
      <c r="H2996">
        <v>1</v>
      </c>
      <c r="I2996">
        <v>2</v>
      </c>
      <c r="J2996">
        <v>46</v>
      </c>
      <c r="K2996">
        <v>1.19</v>
      </c>
      <c r="L2996">
        <v>230</v>
      </c>
      <c r="M2996">
        <v>5.95</v>
      </c>
      <c r="N2996">
        <v>56</v>
      </c>
      <c r="O2996" s="1">
        <v>1.4486956521739132</v>
      </c>
      <c r="P2996" s="2">
        <v>36.93934791484557</v>
      </c>
      <c r="Q2996" s="1">
        <v>0.9556048699710048</v>
      </c>
      <c r="R2996">
        <v>1</v>
      </c>
      <c r="S2996">
        <v>1</v>
      </c>
      <c r="T2996">
        <v>1</v>
      </c>
      <c r="U2996">
        <v>2</v>
      </c>
      <c r="V2996">
        <v>4</v>
      </c>
      <c r="W2996">
        <v>3</v>
      </c>
      <c r="X2996">
        <v>3</v>
      </c>
      <c r="Y2996">
        <v>3</v>
      </c>
      <c r="Z2996">
        <v>3</v>
      </c>
      <c r="AB2996">
        <v>0</v>
      </c>
      <c r="AC2996">
        <v>12</v>
      </c>
      <c r="AD2996">
        <v>2</v>
      </c>
      <c r="AE2996">
        <v>1</v>
      </c>
      <c r="AF2996">
        <v>2</v>
      </c>
      <c r="AG2996" s="1">
        <f t="shared" si="46"/>
        <v>0.25869565217391322</v>
      </c>
    </row>
    <row r="2997" spans="1:33">
      <c r="A2997">
        <v>78105</v>
      </c>
      <c r="B2997">
        <v>2</v>
      </c>
      <c r="C2997">
        <v>36</v>
      </c>
      <c r="D2997">
        <v>6</v>
      </c>
      <c r="E2997">
        <v>2</v>
      </c>
      <c r="G2997">
        <v>2</v>
      </c>
      <c r="H2997">
        <v>1</v>
      </c>
      <c r="I2997">
        <v>1</v>
      </c>
      <c r="J2997">
        <v>77</v>
      </c>
      <c r="K2997">
        <v>1.99</v>
      </c>
      <c r="L2997">
        <v>154</v>
      </c>
      <c r="M2997">
        <v>3.98</v>
      </c>
      <c r="N2997">
        <v>87</v>
      </c>
      <c r="O2997" s="1">
        <v>2.2484415584415585</v>
      </c>
      <c r="P2997" s="2">
        <v>76.651586115624738</v>
      </c>
      <c r="Q2997" s="1">
        <v>1.9809955372739381</v>
      </c>
      <c r="R2997">
        <v>1</v>
      </c>
      <c r="U2997">
        <v>2</v>
      </c>
      <c r="V2997">
        <v>2</v>
      </c>
      <c r="W2997">
        <v>0</v>
      </c>
      <c r="AB2997">
        <v>0</v>
      </c>
      <c r="AC2997">
        <v>0</v>
      </c>
      <c r="AD2997">
        <v>2</v>
      </c>
      <c r="AE2997">
        <v>1</v>
      </c>
      <c r="AF2997">
        <v>2</v>
      </c>
      <c r="AG2997" s="1">
        <f t="shared" si="46"/>
        <v>0.25844155844155847</v>
      </c>
    </row>
    <row r="2998" spans="1:33">
      <c r="A2998">
        <v>78107</v>
      </c>
      <c r="B2998">
        <v>2</v>
      </c>
      <c r="C2998">
        <v>54</v>
      </c>
      <c r="D2998">
        <v>3</v>
      </c>
      <c r="E2998">
        <v>2</v>
      </c>
      <c r="G2998">
        <v>1</v>
      </c>
      <c r="H2998">
        <v>3</v>
      </c>
      <c r="I2998">
        <v>3</v>
      </c>
      <c r="J2998">
        <v>45</v>
      </c>
      <c r="K2998">
        <v>1.1599999999999999</v>
      </c>
      <c r="L2998">
        <v>171</v>
      </c>
      <c r="M2998">
        <v>4.42</v>
      </c>
      <c r="N2998">
        <v>44</v>
      </c>
      <c r="O2998" s="1">
        <v>1.1342222222222222</v>
      </c>
      <c r="P2998" s="2">
        <v>35.804629052277541</v>
      </c>
      <c r="Q2998" s="1">
        <v>0.92296377112537642</v>
      </c>
      <c r="R2998">
        <v>1</v>
      </c>
      <c r="S2998">
        <v>2</v>
      </c>
      <c r="U2998">
        <v>6</v>
      </c>
      <c r="V2998">
        <v>4</v>
      </c>
      <c r="W2998">
        <v>1</v>
      </c>
      <c r="AA2998">
        <v>4</v>
      </c>
      <c r="AB2998">
        <v>0</v>
      </c>
      <c r="AC2998">
        <v>0</v>
      </c>
      <c r="AD2998">
        <v>1</v>
      </c>
      <c r="AE2998">
        <v>2</v>
      </c>
      <c r="AG2998" s="1">
        <f t="shared" si="46"/>
        <v>-2.5777777777777677E-2</v>
      </c>
    </row>
    <row r="2999" spans="1:33">
      <c r="A2999">
        <v>80199</v>
      </c>
      <c r="B2999">
        <v>2</v>
      </c>
      <c r="C2999">
        <v>61</v>
      </c>
      <c r="D2999">
        <v>4</v>
      </c>
      <c r="E2999">
        <v>2</v>
      </c>
      <c r="G2999">
        <v>1</v>
      </c>
      <c r="H2999">
        <v>4</v>
      </c>
      <c r="I2999">
        <v>4</v>
      </c>
      <c r="J2999">
        <v>70</v>
      </c>
      <c r="K2999">
        <v>1.81</v>
      </c>
      <c r="L2999">
        <v>243</v>
      </c>
      <c r="M2999">
        <v>6.28</v>
      </c>
      <c r="N2999">
        <v>64</v>
      </c>
      <c r="O2999" s="1">
        <v>1.6548571428571428</v>
      </c>
      <c r="P2999" s="2">
        <v>60.518839323998542</v>
      </c>
      <c r="Q2999" s="1">
        <v>1.5648442739491051</v>
      </c>
      <c r="R2999">
        <v>2</v>
      </c>
      <c r="S2999">
        <v>1</v>
      </c>
      <c r="T2999">
        <v>2</v>
      </c>
      <c r="U2999">
        <v>8</v>
      </c>
      <c r="V2999">
        <v>3</v>
      </c>
      <c r="W2999">
        <v>1</v>
      </c>
      <c r="X2999">
        <v>2</v>
      </c>
      <c r="Y2999">
        <v>2</v>
      </c>
      <c r="Z2999">
        <v>2</v>
      </c>
      <c r="AA2999">
        <v>3</v>
      </c>
      <c r="AB2999">
        <v>1</v>
      </c>
      <c r="AC2999">
        <v>3</v>
      </c>
      <c r="AD2999">
        <v>1</v>
      </c>
      <c r="AE2999">
        <v>1</v>
      </c>
      <c r="AF2999">
        <v>2</v>
      </c>
      <c r="AG2999" s="1">
        <f t="shared" si="46"/>
        <v>-0.15514285714285725</v>
      </c>
    </row>
    <row r="3000" spans="1:33">
      <c r="A3000">
        <v>80201</v>
      </c>
      <c r="B3000">
        <v>2</v>
      </c>
      <c r="C3000">
        <v>63</v>
      </c>
      <c r="D3000">
        <v>6</v>
      </c>
      <c r="E3000">
        <v>2</v>
      </c>
      <c r="G3000">
        <v>2</v>
      </c>
      <c r="H3000">
        <v>2</v>
      </c>
      <c r="I3000">
        <v>3</v>
      </c>
      <c r="J3000">
        <v>48</v>
      </c>
      <c r="K3000">
        <v>1.24</v>
      </c>
      <c r="L3000">
        <v>188</v>
      </c>
      <c r="M3000">
        <v>4.8600000000000003</v>
      </c>
      <c r="N3000">
        <v>56</v>
      </c>
      <c r="O3000" s="1">
        <v>1.4466666666666665</v>
      </c>
      <c r="P3000" s="2">
        <v>46.776638004585244</v>
      </c>
      <c r="Q3000" s="1">
        <v>1.2083964817851187</v>
      </c>
      <c r="R3000">
        <v>1</v>
      </c>
      <c r="S3000">
        <v>2</v>
      </c>
      <c r="U3000">
        <v>6</v>
      </c>
      <c r="V3000">
        <v>3</v>
      </c>
      <c r="W3000">
        <v>3</v>
      </c>
      <c r="X3000">
        <v>0</v>
      </c>
      <c r="Y3000">
        <v>0</v>
      </c>
      <c r="Z3000">
        <v>3</v>
      </c>
      <c r="AA3000">
        <v>0</v>
      </c>
      <c r="AB3000">
        <v>0</v>
      </c>
      <c r="AC3000">
        <v>0</v>
      </c>
      <c r="AD3000">
        <v>1</v>
      </c>
      <c r="AE3000">
        <v>1</v>
      </c>
      <c r="AF3000">
        <v>2</v>
      </c>
      <c r="AG3000" s="1">
        <f t="shared" si="46"/>
        <v>0.20666666666666655</v>
      </c>
    </row>
    <row r="3001" spans="1:33">
      <c r="A3001">
        <v>80206</v>
      </c>
      <c r="B3001">
        <v>2</v>
      </c>
      <c r="C3001">
        <v>63</v>
      </c>
      <c r="D3001">
        <v>2</v>
      </c>
      <c r="E3001">
        <v>2</v>
      </c>
      <c r="G3001">
        <v>2</v>
      </c>
      <c r="H3001">
        <v>2</v>
      </c>
      <c r="I3001">
        <v>1</v>
      </c>
      <c r="J3001">
        <v>39</v>
      </c>
      <c r="K3001">
        <v>1.01</v>
      </c>
      <c r="L3001">
        <v>185</v>
      </c>
      <c r="M3001">
        <v>4.78</v>
      </c>
      <c r="N3001">
        <v>39</v>
      </c>
      <c r="O3001" s="1">
        <v>1.01</v>
      </c>
      <c r="P3001" s="2">
        <v>29.010045270969677</v>
      </c>
      <c r="Q3001" s="1">
        <v>0.75128578778665067</v>
      </c>
      <c r="R3001">
        <v>1</v>
      </c>
      <c r="S3001">
        <v>1</v>
      </c>
      <c r="T3001">
        <v>1</v>
      </c>
      <c r="U3001">
        <v>3</v>
      </c>
      <c r="V3001">
        <v>1</v>
      </c>
      <c r="W3001">
        <v>1</v>
      </c>
      <c r="X3001">
        <v>2</v>
      </c>
      <c r="Y3001">
        <v>1</v>
      </c>
      <c r="Z3001">
        <v>1</v>
      </c>
      <c r="AA3001">
        <v>1</v>
      </c>
      <c r="AB3001">
        <v>0</v>
      </c>
      <c r="AC3001">
        <v>0</v>
      </c>
      <c r="AD3001">
        <v>2</v>
      </c>
      <c r="AE3001">
        <v>1</v>
      </c>
      <c r="AF3001">
        <v>2</v>
      </c>
      <c r="AG3001" s="1">
        <f t="shared" si="46"/>
        <v>0</v>
      </c>
    </row>
    <row r="3002" spans="1:33">
      <c r="A3002">
        <v>80207</v>
      </c>
      <c r="B3002">
        <v>2</v>
      </c>
      <c r="C3002">
        <v>49</v>
      </c>
      <c r="D3002">
        <v>3</v>
      </c>
      <c r="E3002">
        <v>2</v>
      </c>
      <c r="G3002">
        <v>1</v>
      </c>
      <c r="H3002">
        <v>2</v>
      </c>
      <c r="I3002">
        <v>1</v>
      </c>
      <c r="J3002">
        <v>43</v>
      </c>
      <c r="K3002">
        <v>1.1100000000000001</v>
      </c>
      <c r="L3002">
        <v>157</v>
      </c>
      <c r="M3002">
        <v>4.0599999999999996</v>
      </c>
      <c r="N3002">
        <v>47</v>
      </c>
      <c r="O3002" s="1">
        <v>1.2132558139534884</v>
      </c>
      <c r="P3002" s="2">
        <v>40.566264617776973</v>
      </c>
      <c r="Q3002" s="1">
        <v>1.0471756680402893</v>
      </c>
      <c r="R3002">
        <v>2</v>
      </c>
      <c r="S3002">
        <v>1</v>
      </c>
      <c r="T3002">
        <v>1</v>
      </c>
      <c r="U3002">
        <v>6</v>
      </c>
      <c r="V3002">
        <v>4</v>
      </c>
      <c r="W3002">
        <v>3</v>
      </c>
      <c r="X3002">
        <v>3</v>
      </c>
      <c r="Y3002">
        <v>3</v>
      </c>
      <c r="Z3002">
        <v>3</v>
      </c>
      <c r="AA3002">
        <v>0</v>
      </c>
      <c r="AB3002">
        <v>0</v>
      </c>
      <c r="AC3002">
        <v>6</v>
      </c>
      <c r="AD3002">
        <v>1</v>
      </c>
      <c r="AE3002">
        <v>1</v>
      </c>
      <c r="AF3002">
        <v>2</v>
      </c>
      <c r="AG3002" s="1">
        <f t="shared" si="46"/>
        <v>0.10325581395348826</v>
      </c>
    </row>
    <row r="3003" spans="1:33">
      <c r="A3003">
        <v>80212</v>
      </c>
      <c r="B3003">
        <v>2</v>
      </c>
      <c r="C3003">
        <v>56</v>
      </c>
      <c r="D3003">
        <v>3</v>
      </c>
      <c r="E3003">
        <v>2</v>
      </c>
      <c r="G3003">
        <v>1</v>
      </c>
      <c r="H3003">
        <v>5</v>
      </c>
      <c r="I3003">
        <v>1</v>
      </c>
      <c r="J3003">
        <v>90</v>
      </c>
      <c r="K3003">
        <v>2.33</v>
      </c>
      <c r="L3003">
        <v>197</v>
      </c>
      <c r="M3003">
        <v>5.09</v>
      </c>
      <c r="N3003">
        <v>94</v>
      </c>
      <c r="O3003" s="1">
        <v>2.4335555555555555</v>
      </c>
      <c r="P3003" s="2">
        <v>87.490457829357723</v>
      </c>
      <c r="Q3003" s="1">
        <v>2.2650307415822613</v>
      </c>
      <c r="R3003">
        <v>2</v>
      </c>
      <c r="S3003">
        <v>2</v>
      </c>
      <c r="U3003">
        <v>14</v>
      </c>
      <c r="V3003">
        <v>3</v>
      </c>
      <c r="W3003">
        <v>2</v>
      </c>
      <c r="X3003">
        <v>3</v>
      </c>
      <c r="Y3003">
        <v>3</v>
      </c>
      <c r="Z3003">
        <v>2</v>
      </c>
      <c r="AA3003">
        <v>2</v>
      </c>
      <c r="AB3003">
        <v>0</v>
      </c>
      <c r="AC3003">
        <v>0</v>
      </c>
      <c r="AD3003">
        <v>1</v>
      </c>
      <c r="AE3003">
        <v>1</v>
      </c>
      <c r="AF3003">
        <v>2</v>
      </c>
      <c r="AG3003" s="1">
        <f t="shared" si="46"/>
        <v>0.1035555555555554</v>
      </c>
    </row>
    <row r="3004" spans="1:33">
      <c r="A3004">
        <v>80217</v>
      </c>
      <c r="B3004">
        <v>2</v>
      </c>
      <c r="C3004">
        <v>28</v>
      </c>
      <c r="D3004">
        <v>4</v>
      </c>
      <c r="E3004">
        <v>2</v>
      </c>
      <c r="G3004">
        <v>1</v>
      </c>
      <c r="H3004">
        <v>4</v>
      </c>
      <c r="I3004">
        <v>5</v>
      </c>
      <c r="J3004">
        <v>69</v>
      </c>
      <c r="K3004">
        <v>1.78</v>
      </c>
      <c r="L3004">
        <v>151</v>
      </c>
      <c r="M3004">
        <v>3.9</v>
      </c>
      <c r="N3004">
        <v>73</v>
      </c>
      <c r="O3004" s="1">
        <v>1.8831884057971013</v>
      </c>
      <c r="P3004" s="2">
        <v>71.586481924985378</v>
      </c>
      <c r="Q3004" s="1">
        <v>1.8467237366155649</v>
      </c>
      <c r="R3004">
        <v>2</v>
      </c>
      <c r="U3004">
        <v>2</v>
      </c>
      <c r="V3004">
        <v>3</v>
      </c>
      <c r="W3004">
        <v>2</v>
      </c>
      <c r="X3004">
        <v>3</v>
      </c>
      <c r="Y3004">
        <v>2</v>
      </c>
      <c r="Z3004">
        <v>2</v>
      </c>
      <c r="AB3004">
        <v>0</v>
      </c>
      <c r="AC3004">
        <v>2</v>
      </c>
      <c r="AD3004">
        <v>1</v>
      </c>
      <c r="AE3004">
        <v>1</v>
      </c>
      <c r="AF3004">
        <v>2</v>
      </c>
      <c r="AG3004" s="1">
        <f t="shared" si="46"/>
        <v>0.10318840579710131</v>
      </c>
    </row>
    <row r="3005" spans="1:33">
      <c r="A3005">
        <v>80218</v>
      </c>
      <c r="B3005">
        <v>2</v>
      </c>
      <c r="C3005">
        <v>72</v>
      </c>
      <c r="D3005">
        <v>3</v>
      </c>
      <c r="E3005">
        <v>2</v>
      </c>
      <c r="G3005">
        <v>1</v>
      </c>
      <c r="H3005">
        <v>3</v>
      </c>
      <c r="I3005">
        <v>2</v>
      </c>
      <c r="J3005">
        <v>68</v>
      </c>
      <c r="K3005">
        <v>1.76</v>
      </c>
      <c r="L3005">
        <v>181</v>
      </c>
      <c r="M3005">
        <v>4.68</v>
      </c>
      <c r="N3005">
        <v>72</v>
      </c>
      <c r="O3005" s="1">
        <v>1.8635294117647059</v>
      </c>
      <c r="P3005" s="2">
        <v>62.324716155302653</v>
      </c>
      <c r="Q3005" s="1">
        <v>1.6131103004901863</v>
      </c>
      <c r="R3005">
        <v>1</v>
      </c>
      <c r="S3005">
        <v>1</v>
      </c>
      <c r="T3005">
        <v>2</v>
      </c>
      <c r="U3005">
        <v>12</v>
      </c>
      <c r="V3005">
        <v>2</v>
      </c>
      <c r="W3005">
        <v>3</v>
      </c>
      <c r="X3005">
        <v>3</v>
      </c>
      <c r="Y3005">
        <v>3</v>
      </c>
      <c r="Z3005">
        <v>3</v>
      </c>
      <c r="AB3005">
        <v>4</v>
      </c>
      <c r="AC3005">
        <v>0</v>
      </c>
      <c r="AD3005">
        <v>1</v>
      </c>
      <c r="AE3005">
        <v>1</v>
      </c>
      <c r="AF3005">
        <v>2</v>
      </c>
      <c r="AG3005" s="1">
        <f t="shared" si="46"/>
        <v>0.10352941176470587</v>
      </c>
    </row>
    <row r="3006" spans="1:33">
      <c r="A3006">
        <v>80220</v>
      </c>
      <c r="B3006">
        <v>2</v>
      </c>
      <c r="C3006">
        <v>48</v>
      </c>
      <c r="D3006">
        <v>3</v>
      </c>
      <c r="E3006">
        <v>2</v>
      </c>
      <c r="G3006">
        <v>1</v>
      </c>
      <c r="H3006">
        <v>3</v>
      </c>
      <c r="I3006">
        <v>3</v>
      </c>
      <c r="J3006">
        <v>50</v>
      </c>
      <c r="K3006">
        <v>1.29</v>
      </c>
      <c r="L3006">
        <v>251</v>
      </c>
      <c r="M3006">
        <v>6.49</v>
      </c>
      <c r="N3006">
        <v>60</v>
      </c>
      <c r="O3006" s="1">
        <v>1.548</v>
      </c>
      <c r="P3006" s="2">
        <v>46.322041102288956</v>
      </c>
      <c r="Q3006" s="1">
        <v>1.1951086604390551</v>
      </c>
      <c r="R3006">
        <v>2</v>
      </c>
      <c r="S3006">
        <v>1</v>
      </c>
      <c r="T3006">
        <v>2</v>
      </c>
      <c r="U3006">
        <v>15</v>
      </c>
      <c r="V3006">
        <v>4</v>
      </c>
      <c r="W3006">
        <v>1</v>
      </c>
      <c r="AA3006">
        <v>1</v>
      </c>
      <c r="AB3006">
        <v>0</v>
      </c>
      <c r="AD3006">
        <v>1</v>
      </c>
      <c r="AE3006">
        <v>2</v>
      </c>
      <c r="AG3006" s="1">
        <f t="shared" si="46"/>
        <v>0.25800000000000001</v>
      </c>
    </row>
    <row r="3007" spans="1:33">
      <c r="A3007">
        <v>80222</v>
      </c>
      <c r="B3007">
        <v>2</v>
      </c>
      <c r="C3007">
        <v>57</v>
      </c>
      <c r="D3007">
        <v>3</v>
      </c>
      <c r="E3007">
        <v>2</v>
      </c>
      <c r="G3007">
        <v>1</v>
      </c>
      <c r="H3007">
        <v>2</v>
      </c>
      <c r="I3007">
        <v>1</v>
      </c>
      <c r="J3007">
        <v>41</v>
      </c>
      <c r="K3007">
        <v>1.06</v>
      </c>
      <c r="L3007">
        <v>206</v>
      </c>
      <c r="M3007">
        <v>5.33</v>
      </c>
      <c r="N3007">
        <v>48</v>
      </c>
      <c r="O3007" s="1">
        <v>1.2409756097560976</v>
      </c>
      <c r="P3007" s="2">
        <v>35.573839637640837</v>
      </c>
      <c r="Q3007" s="1">
        <v>0.91971390282681187</v>
      </c>
      <c r="R3007">
        <v>1</v>
      </c>
      <c r="S3007">
        <v>1</v>
      </c>
      <c r="T3007">
        <v>1</v>
      </c>
      <c r="U3007">
        <v>4</v>
      </c>
      <c r="V3007">
        <v>4</v>
      </c>
      <c r="W3007">
        <v>3</v>
      </c>
      <c r="X3007">
        <v>1</v>
      </c>
      <c r="Y3007">
        <v>1</v>
      </c>
      <c r="Z3007">
        <v>3</v>
      </c>
      <c r="AA3007">
        <v>1</v>
      </c>
      <c r="AB3007">
        <v>0</v>
      </c>
      <c r="AC3007">
        <v>0</v>
      </c>
      <c r="AD3007">
        <v>1</v>
      </c>
      <c r="AE3007">
        <v>1</v>
      </c>
      <c r="AF3007">
        <v>2</v>
      </c>
      <c r="AG3007" s="1">
        <f t="shared" si="46"/>
        <v>0.1809756097560975</v>
      </c>
    </row>
    <row r="3008" spans="1:33">
      <c r="A3008">
        <v>80225</v>
      </c>
      <c r="B3008">
        <v>2</v>
      </c>
      <c r="C3008">
        <v>40</v>
      </c>
      <c r="D3008">
        <v>1</v>
      </c>
      <c r="E3008">
        <v>2</v>
      </c>
      <c r="G3008">
        <v>2</v>
      </c>
      <c r="H3008">
        <v>3</v>
      </c>
      <c r="I3008">
        <v>3</v>
      </c>
      <c r="J3008">
        <v>68</v>
      </c>
      <c r="K3008">
        <v>1.76</v>
      </c>
      <c r="L3008">
        <v>143</v>
      </c>
      <c r="M3008">
        <v>3.7</v>
      </c>
      <c r="N3008">
        <v>76</v>
      </c>
      <c r="O3008" s="1">
        <v>1.9670588235294115</v>
      </c>
      <c r="P3008" s="2">
        <v>78.064111682063896</v>
      </c>
      <c r="Q3008" s="1">
        <v>2.0204828905945953</v>
      </c>
      <c r="R3008">
        <v>1</v>
      </c>
      <c r="S3008">
        <v>2</v>
      </c>
      <c r="U3008">
        <v>3</v>
      </c>
      <c r="V3008">
        <v>3</v>
      </c>
      <c r="W3008">
        <v>0</v>
      </c>
      <c r="X3008">
        <v>3</v>
      </c>
      <c r="Y3008">
        <v>3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1</v>
      </c>
      <c r="AF3008">
        <v>2</v>
      </c>
      <c r="AG3008" s="1">
        <f t="shared" si="46"/>
        <v>0.20705882352941152</v>
      </c>
    </row>
    <row r="3009" spans="1:33">
      <c r="A3009">
        <v>80231</v>
      </c>
      <c r="B3009">
        <v>2</v>
      </c>
      <c r="C3009">
        <v>36</v>
      </c>
      <c r="D3009">
        <v>4</v>
      </c>
      <c r="E3009">
        <v>2</v>
      </c>
      <c r="G3009">
        <v>1</v>
      </c>
      <c r="H3009">
        <v>4</v>
      </c>
      <c r="I3009">
        <v>5</v>
      </c>
      <c r="J3009">
        <v>57</v>
      </c>
      <c r="K3009">
        <v>1.47</v>
      </c>
      <c r="L3009">
        <v>163</v>
      </c>
      <c r="M3009">
        <v>4.22</v>
      </c>
      <c r="N3009">
        <v>64</v>
      </c>
      <c r="O3009" s="1">
        <v>1.6505263157894736</v>
      </c>
      <c r="P3009" s="2">
        <v>56.885067404105165</v>
      </c>
      <c r="Q3009" s="1">
        <v>1.4670359488427123</v>
      </c>
      <c r="R3009">
        <v>1</v>
      </c>
      <c r="U3009">
        <v>4</v>
      </c>
      <c r="V3009">
        <v>5</v>
      </c>
      <c r="W3009">
        <v>1</v>
      </c>
      <c r="X3009">
        <v>2</v>
      </c>
      <c r="Y3009">
        <v>2</v>
      </c>
      <c r="Z3009">
        <v>2</v>
      </c>
      <c r="AA3009">
        <v>0</v>
      </c>
      <c r="AB3009">
        <v>10</v>
      </c>
      <c r="AC3009">
        <v>0</v>
      </c>
      <c r="AD3009">
        <v>1</v>
      </c>
      <c r="AE3009">
        <v>2</v>
      </c>
      <c r="AG3009" s="1">
        <f t="shared" si="46"/>
        <v>0.18052631578947365</v>
      </c>
    </row>
    <row r="3010" spans="1:33">
      <c r="A3010">
        <v>80234</v>
      </c>
      <c r="B3010">
        <v>2</v>
      </c>
      <c r="C3010">
        <v>50</v>
      </c>
      <c r="D3010">
        <v>1</v>
      </c>
      <c r="E3010">
        <v>2</v>
      </c>
      <c r="G3010">
        <v>2</v>
      </c>
      <c r="H3010">
        <v>1</v>
      </c>
      <c r="I3010">
        <v>1</v>
      </c>
      <c r="J3010">
        <v>45</v>
      </c>
      <c r="K3010">
        <v>1.1599999999999999</v>
      </c>
      <c r="L3010">
        <v>182</v>
      </c>
      <c r="M3010">
        <v>4.71</v>
      </c>
      <c r="N3010">
        <v>54</v>
      </c>
      <c r="O3010" s="1">
        <v>1.3919999999999999</v>
      </c>
      <c r="P3010" s="2">
        <v>44.764599742982071</v>
      </c>
      <c r="Q3010" s="1">
        <v>1.1539319044857601</v>
      </c>
      <c r="R3010">
        <v>1</v>
      </c>
      <c r="S3010">
        <v>2</v>
      </c>
      <c r="U3010">
        <v>8</v>
      </c>
      <c r="V3010">
        <v>4</v>
      </c>
      <c r="W3010">
        <v>3</v>
      </c>
      <c r="X3010">
        <v>3</v>
      </c>
      <c r="Y3010">
        <v>2</v>
      </c>
      <c r="Z3010">
        <v>2</v>
      </c>
      <c r="AB3010">
        <v>0</v>
      </c>
      <c r="AC3010">
        <v>0</v>
      </c>
      <c r="AD3010">
        <v>1</v>
      </c>
      <c r="AE3010">
        <v>1</v>
      </c>
      <c r="AF3010">
        <v>2</v>
      </c>
      <c r="AG3010" s="1">
        <f t="shared" si="46"/>
        <v>0.23199999999999998</v>
      </c>
    </row>
    <row r="3011" spans="1:33">
      <c r="A3011">
        <v>80235</v>
      </c>
      <c r="B3011">
        <v>2</v>
      </c>
      <c r="C3011">
        <v>44</v>
      </c>
      <c r="D3011">
        <v>6</v>
      </c>
      <c r="E3011">
        <v>2</v>
      </c>
      <c r="G3011">
        <v>2</v>
      </c>
      <c r="H3011">
        <v>3</v>
      </c>
      <c r="I3011">
        <v>1</v>
      </c>
      <c r="J3011">
        <v>39</v>
      </c>
      <c r="K3011">
        <v>1.01</v>
      </c>
      <c r="L3011">
        <v>195</v>
      </c>
      <c r="M3011">
        <v>5.04</v>
      </c>
      <c r="N3011">
        <v>39</v>
      </c>
      <c r="O3011" s="1">
        <v>1.01</v>
      </c>
      <c r="P3011" s="2">
        <v>42.112217158183462</v>
      </c>
      <c r="Q3011" s="1">
        <v>1.0905984443529564</v>
      </c>
      <c r="R3011">
        <v>1</v>
      </c>
      <c r="S3011">
        <v>2</v>
      </c>
      <c r="U3011">
        <v>9</v>
      </c>
      <c r="V3011">
        <v>3</v>
      </c>
      <c r="W3011">
        <v>2</v>
      </c>
      <c r="AB3011">
        <v>0</v>
      </c>
      <c r="AC3011">
        <v>0</v>
      </c>
      <c r="AD3011">
        <v>1</v>
      </c>
      <c r="AE3011">
        <v>1</v>
      </c>
      <c r="AF3011">
        <v>2</v>
      </c>
      <c r="AG3011" s="1">
        <f t="shared" ref="AG3011:AG3074" si="47">O:O-K:K</f>
        <v>0</v>
      </c>
    </row>
    <row r="3012" spans="1:33">
      <c r="A3012">
        <v>80236</v>
      </c>
      <c r="B3012">
        <v>2</v>
      </c>
      <c r="C3012">
        <v>22</v>
      </c>
      <c r="D3012">
        <v>3</v>
      </c>
      <c r="E3012">
        <v>2</v>
      </c>
      <c r="G3012">
        <v>1</v>
      </c>
      <c r="H3012">
        <v>4</v>
      </c>
      <c r="I3012">
        <v>5</v>
      </c>
      <c r="J3012">
        <v>74</v>
      </c>
      <c r="K3012">
        <v>1.91</v>
      </c>
      <c r="L3012">
        <v>160</v>
      </c>
      <c r="M3012">
        <v>4.1399999999999997</v>
      </c>
      <c r="N3012">
        <v>83</v>
      </c>
      <c r="O3012" s="1">
        <v>2.1422972972972971</v>
      </c>
      <c r="P3012" s="2">
        <v>78.479720715342751</v>
      </c>
      <c r="Q3012" s="1">
        <v>2.0256252238689818</v>
      </c>
      <c r="R3012">
        <v>1</v>
      </c>
      <c r="U3012">
        <v>6</v>
      </c>
      <c r="V3012">
        <v>4</v>
      </c>
      <c r="W3012">
        <v>1</v>
      </c>
      <c r="AB3012">
        <v>0</v>
      </c>
      <c r="AC3012">
        <v>6</v>
      </c>
      <c r="AD3012">
        <v>1</v>
      </c>
      <c r="AE3012">
        <v>1</v>
      </c>
      <c r="AF3012">
        <v>2</v>
      </c>
      <c r="AG3012" s="1">
        <f t="shared" si="47"/>
        <v>0.2322972972972972</v>
      </c>
    </row>
    <row r="3013" spans="1:33">
      <c r="A3013">
        <v>80240</v>
      </c>
      <c r="B3013">
        <v>2</v>
      </c>
      <c r="C3013">
        <v>33</v>
      </c>
      <c r="D3013">
        <v>3</v>
      </c>
      <c r="E3013">
        <v>2</v>
      </c>
      <c r="G3013">
        <v>1</v>
      </c>
      <c r="H3013">
        <v>4</v>
      </c>
      <c r="I3013">
        <v>1</v>
      </c>
      <c r="J3013">
        <v>59</v>
      </c>
      <c r="K3013">
        <v>1.53</v>
      </c>
      <c r="L3013">
        <v>142</v>
      </c>
      <c r="M3013">
        <v>3.67</v>
      </c>
      <c r="N3013">
        <v>54</v>
      </c>
      <c r="O3013" s="1">
        <v>1.4003389830508475</v>
      </c>
      <c r="P3013" s="2">
        <v>64.790271129265307</v>
      </c>
      <c r="Q3013" s="1">
        <v>1.6801544886063715</v>
      </c>
      <c r="R3013">
        <v>2</v>
      </c>
      <c r="U3013">
        <v>8</v>
      </c>
      <c r="V3013">
        <v>3</v>
      </c>
      <c r="W3013">
        <v>3</v>
      </c>
      <c r="X3013">
        <v>3</v>
      </c>
      <c r="Y3013">
        <v>3</v>
      </c>
      <c r="Z3013">
        <v>3</v>
      </c>
      <c r="AA3013">
        <v>0</v>
      </c>
      <c r="AB3013">
        <v>0</v>
      </c>
      <c r="AC3013">
        <v>17</v>
      </c>
      <c r="AD3013">
        <v>1</v>
      </c>
      <c r="AE3013">
        <v>1</v>
      </c>
      <c r="AF3013">
        <v>2</v>
      </c>
      <c r="AG3013" s="1">
        <f t="shared" si="47"/>
        <v>-0.12966101694915255</v>
      </c>
    </row>
    <row r="3014" spans="1:33">
      <c r="A3014">
        <v>80241</v>
      </c>
      <c r="B3014">
        <v>2</v>
      </c>
      <c r="C3014">
        <v>61</v>
      </c>
      <c r="D3014">
        <v>2</v>
      </c>
      <c r="E3014">
        <v>2</v>
      </c>
      <c r="G3014">
        <v>2</v>
      </c>
      <c r="H3014">
        <v>1</v>
      </c>
      <c r="I3014">
        <v>3</v>
      </c>
      <c r="J3014">
        <v>64</v>
      </c>
      <c r="K3014">
        <v>1.66</v>
      </c>
      <c r="L3014">
        <v>158</v>
      </c>
      <c r="M3014">
        <v>4.09</v>
      </c>
      <c r="N3014">
        <v>66</v>
      </c>
      <c r="O3014" s="1">
        <v>1.7118749999999998</v>
      </c>
      <c r="P3014" s="2">
        <v>71.654342586727267</v>
      </c>
      <c r="Q3014" s="1">
        <v>1.8585345108432385</v>
      </c>
      <c r="R3014">
        <v>1</v>
      </c>
      <c r="S3014">
        <v>2</v>
      </c>
      <c r="U3014">
        <v>5</v>
      </c>
      <c r="V3014">
        <v>4</v>
      </c>
      <c r="W3014">
        <v>0</v>
      </c>
      <c r="AB3014">
        <v>0</v>
      </c>
      <c r="AC3014">
        <v>0</v>
      </c>
      <c r="AD3014">
        <v>2</v>
      </c>
      <c r="AE3014">
        <v>1</v>
      </c>
      <c r="AF3014">
        <v>2</v>
      </c>
      <c r="AG3014" s="1">
        <f t="shared" si="47"/>
        <v>5.1874999999999893E-2</v>
      </c>
    </row>
    <row r="3015" spans="1:33">
      <c r="A3015">
        <v>80244</v>
      </c>
      <c r="B3015">
        <v>2</v>
      </c>
      <c r="C3015">
        <v>35</v>
      </c>
      <c r="D3015">
        <v>3</v>
      </c>
      <c r="E3015">
        <v>2</v>
      </c>
      <c r="G3015">
        <v>1</v>
      </c>
      <c r="H3015">
        <v>5</v>
      </c>
      <c r="I3015">
        <v>1</v>
      </c>
      <c r="J3015">
        <v>86</v>
      </c>
      <c r="K3015">
        <v>2.2200000000000002</v>
      </c>
      <c r="L3015">
        <v>213</v>
      </c>
      <c r="M3015">
        <v>5.51</v>
      </c>
      <c r="N3015">
        <v>93</v>
      </c>
      <c r="O3015" s="1">
        <v>2.4006976744186046</v>
      </c>
      <c r="P3015" s="2">
        <v>72.257397807510316</v>
      </c>
      <c r="Q3015" s="1">
        <v>1.8652491061938712</v>
      </c>
      <c r="R3015">
        <v>1</v>
      </c>
      <c r="U3015">
        <v>15</v>
      </c>
      <c r="V3015">
        <v>1</v>
      </c>
      <c r="W3015">
        <v>1</v>
      </c>
      <c r="AA3015">
        <v>1</v>
      </c>
      <c r="AB3015">
        <v>0</v>
      </c>
      <c r="AC3015">
        <v>0</v>
      </c>
      <c r="AD3015">
        <v>1</v>
      </c>
      <c r="AE3015">
        <v>1</v>
      </c>
      <c r="AF3015">
        <v>2</v>
      </c>
      <c r="AG3015" s="1">
        <f t="shared" si="47"/>
        <v>0.1806976744186044</v>
      </c>
    </row>
    <row r="3016" spans="1:33">
      <c r="A3016">
        <v>80247</v>
      </c>
      <c r="B3016">
        <v>2</v>
      </c>
      <c r="C3016">
        <v>58</v>
      </c>
      <c r="D3016">
        <v>3</v>
      </c>
      <c r="E3016">
        <v>2</v>
      </c>
      <c r="G3016">
        <v>1</v>
      </c>
      <c r="H3016">
        <v>2</v>
      </c>
      <c r="I3016">
        <v>3</v>
      </c>
      <c r="J3016">
        <v>88</v>
      </c>
      <c r="K3016">
        <v>2.2799999999999998</v>
      </c>
      <c r="L3016">
        <v>222</v>
      </c>
      <c r="M3016">
        <v>5.74</v>
      </c>
      <c r="N3016">
        <v>88</v>
      </c>
      <c r="O3016" s="1">
        <v>2.2799999999999998</v>
      </c>
      <c r="P3016" s="2">
        <v>92.591223812020274</v>
      </c>
      <c r="Q3016" s="1">
        <v>2.3989544351296157</v>
      </c>
      <c r="R3016">
        <v>1</v>
      </c>
      <c r="S3016">
        <v>2</v>
      </c>
      <c r="U3016">
        <v>4</v>
      </c>
      <c r="V3016">
        <v>4</v>
      </c>
      <c r="W3016">
        <v>3</v>
      </c>
      <c r="X3016">
        <v>3</v>
      </c>
      <c r="Y3016">
        <v>3</v>
      </c>
      <c r="Z3016">
        <v>3</v>
      </c>
      <c r="AA3016">
        <v>0</v>
      </c>
      <c r="AB3016">
        <v>0</v>
      </c>
      <c r="AC3016">
        <v>0</v>
      </c>
      <c r="AD3016">
        <v>1</v>
      </c>
      <c r="AE3016">
        <v>1</v>
      </c>
      <c r="AF3016">
        <v>1</v>
      </c>
      <c r="AG3016" s="1">
        <f t="shared" si="47"/>
        <v>0</v>
      </c>
    </row>
    <row r="3017" spans="1:33">
      <c r="A3017">
        <v>80248</v>
      </c>
      <c r="B3017">
        <v>2</v>
      </c>
      <c r="C3017">
        <v>29</v>
      </c>
      <c r="D3017">
        <v>2</v>
      </c>
      <c r="E3017">
        <v>2</v>
      </c>
      <c r="G3017">
        <v>1</v>
      </c>
      <c r="H3017">
        <v>4</v>
      </c>
      <c r="I3017">
        <v>1</v>
      </c>
      <c r="J3017">
        <v>61</v>
      </c>
      <c r="K3017">
        <v>1.58</v>
      </c>
      <c r="L3017">
        <v>170</v>
      </c>
      <c r="M3017">
        <v>4.4000000000000004</v>
      </c>
      <c r="N3017">
        <v>63</v>
      </c>
      <c r="O3017" s="1">
        <v>1.6318032786885246</v>
      </c>
      <c r="P3017" s="2">
        <v>51.508995950593146</v>
      </c>
      <c r="Q3017" s="1">
        <v>1.3341674360973308</v>
      </c>
      <c r="R3017">
        <v>1</v>
      </c>
      <c r="U3017">
        <v>15</v>
      </c>
      <c r="V3017">
        <v>1</v>
      </c>
      <c r="W3017">
        <v>0</v>
      </c>
      <c r="X3017">
        <v>3</v>
      </c>
      <c r="Y3017">
        <v>2</v>
      </c>
      <c r="Z3017">
        <v>0</v>
      </c>
      <c r="AA3017">
        <v>1</v>
      </c>
      <c r="AB3017">
        <v>0</v>
      </c>
      <c r="AC3017">
        <v>0</v>
      </c>
      <c r="AD3017">
        <v>1</v>
      </c>
      <c r="AE3017">
        <v>1</v>
      </c>
      <c r="AF3017">
        <v>2</v>
      </c>
      <c r="AG3017" s="1">
        <f t="shared" si="47"/>
        <v>5.1803278688524523E-2</v>
      </c>
    </row>
    <row r="3018" spans="1:33">
      <c r="A3018">
        <v>80251</v>
      </c>
      <c r="B3018">
        <v>2</v>
      </c>
      <c r="C3018">
        <v>27</v>
      </c>
      <c r="D3018">
        <v>4</v>
      </c>
      <c r="E3018">
        <v>2</v>
      </c>
      <c r="G3018">
        <v>2</v>
      </c>
      <c r="H3018">
        <v>3</v>
      </c>
      <c r="I3018">
        <v>1</v>
      </c>
      <c r="J3018">
        <v>64</v>
      </c>
      <c r="K3018">
        <v>1.66</v>
      </c>
      <c r="L3018">
        <v>147</v>
      </c>
      <c r="M3018">
        <v>3.8</v>
      </c>
      <c r="N3018">
        <v>59</v>
      </c>
      <c r="O3018" s="1">
        <v>1.5303125</v>
      </c>
      <c r="P3018" s="2">
        <v>67.848030729734035</v>
      </c>
      <c r="Q3018" s="1">
        <v>1.7598082970524764</v>
      </c>
      <c r="R3018">
        <v>1</v>
      </c>
      <c r="U3018">
        <v>7</v>
      </c>
      <c r="V3018">
        <v>2</v>
      </c>
      <c r="W3018">
        <v>2</v>
      </c>
      <c r="AA3018">
        <v>0</v>
      </c>
      <c r="AB3018">
        <v>0</v>
      </c>
      <c r="AC3018">
        <v>0</v>
      </c>
      <c r="AD3018">
        <v>2</v>
      </c>
      <c r="AE3018">
        <v>1</v>
      </c>
      <c r="AF3018">
        <v>2</v>
      </c>
      <c r="AG3018" s="1">
        <f t="shared" si="47"/>
        <v>-0.12968749999999996</v>
      </c>
    </row>
    <row r="3019" spans="1:33">
      <c r="A3019">
        <v>80252</v>
      </c>
      <c r="B3019">
        <v>2</v>
      </c>
      <c r="C3019">
        <v>64</v>
      </c>
      <c r="D3019">
        <v>3</v>
      </c>
      <c r="E3019">
        <v>2</v>
      </c>
      <c r="G3019">
        <v>1</v>
      </c>
      <c r="H3019">
        <v>4</v>
      </c>
      <c r="I3019">
        <v>6</v>
      </c>
      <c r="J3019">
        <v>89</v>
      </c>
      <c r="K3019">
        <v>2.2999999999999998</v>
      </c>
      <c r="L3019">
        <v>184</v>
      </c>
      <c r="M3019">
        <v>4.76</v>
      </c>
      <c r="N3019">
        <v>89</v>
      </c>
      <c r="O3019" s="1">
        <v>2.2999999999999998</v>
      </c>
      <c r="P3019" s="2">
        <v>99.781925519857424</v>
      </c>
      <c r="Q3019" s="1">
        <v>2.5786340302884501</v>
      </c>
      <c r="R3019">
        <v>1</v>
      </c>
      <c r="S3019">
        <v>2</v>
      </c>
      <c r="U3019">
        <v>15</v>
      </c>
      <c r="V3019">
        <v>3</v>
      </c>
      <c r="W3019">
        <v>3</v>
      </c>
      <c r="X3019">
        <v>3</v>
      </c>
      <c r="Y3019">
        <v>3</v>
      </c>
      <c r="Z3019">
        <v>3</v>
      </c>
      <c r="AA3019">
        <v>2</v>
      </c>
      <c r="AB3019">
        <v>7</v>
      </c>
      <c r="AC3019">
        <v>0</v>
      </c>
      <c r="AD3019">
        <v>1</v>
      </c>
      <c r="AE3019">
        <v>2</v>
      </c>
      <c r="AG3019" s="1">
        <f t="shared" si="47"/>
        <v>0</v>
      </c>
    </row>
    <row r="3020" spans="1:33">
      <c r="A3020">
        <v>80254</v>
      </c>
      <c r="B3020">
        <v>2</v>
      </c>
      <c r="C3020">
        <v>31</v>
      </c>
      <c r="D3020">
        <v>6</v>
      </c>
      <c r="E3020">
        <v>2</v>
      </c>
      <c r="G3020">
        <v>2</v>
      </c>
      <c r="H3020">
        <v>5</v>
      </c>
      <c r="I3020">
        <v>1</v>
      </c>
      <c r="J3020">
        <v>51</v>
      </c>
      <c r="K3020">
        <v>1.32</v>
      </c>
      <c r="L3020">
        <v>151</v>
      </c>
      <c r="M3020">
        <v>3.9</v>
      </c>
      <c r="N3020">
        <v>60</v>
      </c>
      <c r="O3020" s="1">
        <v>1.5529411764705883</v>
      </c>
      <c r="P3020" s="2">
        <v>47.701621030303571</v>
      </c>
      <c r="Q3020" s="1">
        <v>1.234630191372563</v>
      </c>
      <c r="R3020">
        <v>1</v>
      </c>
      <c r="U3020">
        <v>9</v>
      </c>
      <c r="V3020">
        <v>3</v>
      </c>
      <c r="W3020">
        <v>3</v>
      </c>
      <c r="X3020">
        <v>2</v>
      </c>
      <c r="Y3020">
        <v>2</v>
      </c>
      <c r="Z3020">
        <v>3</v>
      </c>
      <c r="AA3020">
        <v>0</v>
      </c>
      <c r="AB3020">
        <v>0</v>
      </c>
      <c r="AC3020">
        <v>0</v>
      </c>
      <c r="AD3020">
        <v>1</v>
      </c>
      <c r="AE3020">
        <v>1</v>
      </c>
      <c r="AF3020">
        <v>2</v>
      </c>
      <c r="AG3020" s="1">
        <f t="shared" si="47"/>
        <v>0.23294117647058821</v>
      </c>
    </row>
    <row r="3021" spans="1:33">
      <c r="A3021">
        <v>80257</v>
      </c>
      <c r="B3021">
        <v>2</v>
      </c>
      <c r="C3021">
        <v>31</v>
      </c>
      <c r="D3021">
        <v>4</v>
      </c>
      <c r="E3021">
        <v>2</v>
      </c>
      <c r="G3021">
        <v>1</v>
      </c>
      <c r="H3021">
        <v>3</v>
      </c>
      <c r="I3021">
        <v>5</v>
      </c>
      <c r="J3021">
        <v>39</v>
      </c>
      <c r="K3021">
        <v>1.01</v>
      </c>
      <c r="L3021">
        <v>176</v>
      </c>
      <c r="M3021">
        <v>4.55</v>
      </c>
      <c r="N3021">
        <v>38</v>
      </c>
      <c r="O3021" s="1">
        <v>0.98410256410256414</v>
      </c>
      <c r="P3021" s="2">
        <v>45.942428157963754</v>
      </c>
      <c r="Q3021" s="1">
        <v>1.1897910881934202</v>
      </c>
      <c r="R3021">
        <v>2</v>
      </c>
      <c r="U3021">
        <v>6</v>
      </c>
      <c r="V3021">
        <v>5</v>
      </c>
      <c r="W3021">
        <v>0</v>
      </c>
      <c r="AA3021">
        <v>3</v>
      </c>
      <c r="AB3021">
        <v>10</v>
      </c>
      <c r="AC3021">
        <v>5</v>
      </c>
      <c r="AD3021">
        <v>1</v>
      </c>
      <c r="AE3021">
        <v>2</v>
      </c>
      <c r="AG3021" s="1">
        <f t="shared" si="47"/>
        <v>-2.5897435897435872E-2</v>
      </c>
    </row>
    <row r="3022" spans="1:33">
      <c r="A3022">
        <v>80261</v>
      </c>
      <c r="B3022">
        <v>2</v>
      </c>
      <c r="C3022">
        <v>38</v>
      </c>
      <c r="D3022">
        <v>6</v>
      </c>
      <c r="E3022">
        <v>2</v>
      </c>
      <c r="G3022">
        <v>2</v>
      </c>
      <c r="H3022">
        <v>5</v>
      </c>
      <c r="I3022">
        <v>1</v>
      </c>
      <c r="J3022">
        <v>56</v>
      </c>
      <c r="K3022">
        <v>1.45</v>
      </c>
      <c r="L3022">
        <v>147</v>
      </c>
      <c r="M3022">
        <v>3.8</v>
      </c>
      <c r="N3022">
        <v>52</v>
      </c>
      <c r="O3022" s="1">
        <v>1.3464285714285713</v>
      </c>
      <c r="P3022" s="2">
        <v>51.237277947887939</v>
      </c>
      <c r="Q3022" s="1">
        <v>1.3266795182935271</v>
      </c>
      <c r="R3022">
        <v>1</v>
      </c>
      <c r="U3022">
        <v>15</v>
      </c>
      <c r="V3022">
        <v>2</v>
      </c>
      <c r="W3022">
        <v>0</v>
      </c>
      <c r="X3022">
        <v>3</v>
      </c>
      <c r="Y3022">
        <v>3</v>
      </c>
      <c r="Z3022">
        <v>2</v>
      </c>
      <c r="AA3022">
        <v>0</v>
      </c>
      <c r="AB3022">
        <v>0</v>
      </c>
      <c r="AC3022">
        <v>0</v>
      </c>
      <c r="AD3022">
        <v>2</v>
      </c>
      <c r="AE3022">
        <v>1</v>
      </c>
      <c r="AF3022">
        <v>2</v>
      </c>
      <c r="AG3022" s="1">
        <f t="shared" si="47"/>
        <v>-0.10357142857142865</v>
      </c>
    </row>
    <row r="3023" spans="1:33">
      <c r="A3023">
        <v>80262</v>
      </c>
      <c r="B3023">
        <v>2</v>
      </c>
      <c r="C3023">
        <v>73</v>
      </c>
      <c r="D3023">
        <v>3</v>
      </c>
      <c r="E3023">
        <v>2</v>
      </c>
      <c r="G3023">
        <v>1</v>
      </c>
      <c r="H3023">
        <v>5</v>
      </c>
      <c r="I3023">
        <v>6</v>
      </c>
      <c r="J3023">
        <v>98</v>
      </c>
      <c r="K3023">
        <v>2.5299999999999998</v>
      </c>
      <c r="L3023">
        <v>228</v>
      </c>
      <c r="M3023">
        <v>5.9</v>
      </c>
      <c r="N3023">
        <v>97</v>
      </c>
      <c r="O3023" s="1">
        <v>2.5041836734693876</v>
      </c>
      <c r="P3023" s="2">
        <v>108.09519160692231</v>
      </c>
      <c r="Q3023" s="1">
        <v>2.7906207629134023</v>
      </c>
      <c r="R3023">
        <v>2</v>
      </c>
      <c r="S3023">
        <v>2</v>
      </c>
      <c r="U3023">
        <v>15</v>
      </c>
      <c r="V3023">
        <v>3</v>
      </c>
      <c r="W3023">
        <v>3</v>
      </c>
      <c r="X3023">
        <v>3</v>
      </c>
      <c r="Y3023">
        <v>3</v>
      </c>
      <c r="Z3023">
        <v>2</v>
      </c>
      <c r="AA3023">
        <v>0</v>
      </c>
      <c r="AB3023">
        <v>0</v>
      </c>
      <c r="AC3023">
        <v>0</v>
      </c>
      <c r="AD3023">
        <v>1</v>
      </c>
      <c r="AE3023">
        <v>1</v>
      </c>
      <c r="AF3023">
        <v>2</v>
      </c>
      <c r="AG3023" s="1">
        <f t="shared" si="47"/>
        <v>-2.5816326530612166E-2</v>
      </c>
    </row>
    <row r="3024" spans="1:33">
      <c r="A3024">
        <v>80264</v>
      </c>
      <c r="B3024">
        <v>2</v>
      </c>
      <c r="C3024">
        <v>21</v>
      </c>
      <c r="D3024">
        <v>1</v>
      </c>
      <c r="E3024">
        <v>2</v>
      </c>
      <c r="G3024">
        <v>1</v>
      </c>
      <c r="H3024">
        <v>4</v>
      </c>
      <c r="I3024">
        <v>5</v>
      </c>
      <c r="J3024">
        <v>61</v>
      </c>
      <c r="K3024">
        <v>1.58</v>
      </c>
      <c r="L3024">
        <v>165</v>
      </c>
      <c r="M3024">
        <v>4.2699999999999996</v>
      </c>
      <c r="N3024">
        <v>59</v>
      </c>
      <c r="O3024" s="1">
        <v>1.5281967213114753</v>
      </c>
      <c r="P3024" s="2">
        <v>54.277575028191009</v>
      </c>
      <c r="Q3024" s="1">
        <v>1.405878172861341</v>
      </c>
      <c r="R3024">
        <v>1</v>
      </c>
      <c r="U3024">
        <v>99</v>
      </c>
      <c r="V3024">
        <v>4</v>
      </c>
      <c r="W3024">
        <v>3</v>
      </c>
      <c r="X3024">
        <v>3</v>
      </c>
      <c r="Y3024">
        <v>3</v>
      </c>
      <c r="Z3024">
        <v>3</v>
      </c>
      <c r="AA3024">
        <v>2</v>
      </c>
      <c r="AB3024">
        <v>0</v>
      </c>
      <c r="AC3024">
        <v>0</v>
      </c>
      <c r="AD3024">
        <v>1</v>
      </c>
      <c r="AE3024">
        <v>1</v>
      </c>
      <c r="AF3024">
        <v>1</v>
      </c>
      <c r="AG3024" s="1">
        <f t="shared" si="47"/>
        <v>-5.1803278688524745E-2</v>
      </c>
    </row>
    <row r="3025" spans="1:33">
      <c r="A3025">
        <v>80265</v>
      </c>
      <c r="B3025">
        <v>2</v>
      </c>
      <c r="C3025">
        <v>35</v>
      </c>
      <c r="D3025">
        <v>3</v>
      </c>
      <c r="E3025">
        <v>1</v>
      </c>
      <c r="F3025">
        <v>1</v>
      </c>
      <c r="G3025">
        <v>1</v>
      </c>
      <c r="H3025">
        <v>5</v>
      </c>
      <c r="I3025">
        <v>3</v>
      </c>
      <c r="J3025">
        <v>41</v>
      </c>
      <c r="K3025">
        <v>1.06</v>
      </c>
      <c r="L3025">
        <v>167</v>
      </c>
      <c r="M3025">
        <v>4.32</v>
      </c>
      <c r="N3025">
        <v>36</v>
      </c>
      <c r="O3025" s="1">
        <v>0.93073170731707322</v>
      </c>
      <c r="P3025" s="2">
        <v>51.148389249197329</v>
      </c>
      <c r="Q3025" s="1">
        <v>1.3223729903451018</v>
      </c>
      <c r="R3025">
        <v>1</v>
      </c>
      <c r="U3025">
        <v>15</v>
      </c>
      <c r="V3025">
        <v>2</v>
      </c>
      <c r="W3025">
        <v>1</v>
      </c>
      <c r="X3025">
        <v>1</v>
      </c>
      <c r="Y3025">
        <v>3</v>
      </c>
      <c r="Z3025">
        <v>1</v>
      </c>
      <c r="AA3025">
        <v>2</v>
      </c>
      <c r="AB3025">
        <v>0</v>
      </c>
      <c r="AC3025">
        <v>0</v>
      </c>
      <c r="AD3025">
        <v>1</v>
      </c>
      <c r="AE3025">
        <v>2</v>
      </c>
      <c r="AG3025" s="1">
        <f t="shared" si="47"/>
        <v>-0.12926829268292683</v>
      </c>
    </row>
    <row r="3026" spans="1:33">
      <c r="A3026">
        <v>80266</v>
      </c>
      <c r="B3026">
        <v>2</v>
      </c>
      <c r="C3026">
        <v>69</v>
      </c>
      <c r="D3026">
        <v>3</v>
      </c>
      <c r="E3026">
        <v>2</v>
      </c>
      <c r="G3026">
        <v>1</v>
      </c>
      <c r="H3026">
        <v>2</v>
      </c>
      <c r="I3026">
        <v>1</v>
      </c>
      <c r="J3026">
        <v>44</v>
      </c>
      <c r="K3026">
        <v>1.1399999999999999</v>
      </c>
      <c r="L3026">
        <v>231</v>
      </c>
      <c r="M3026">
        <v>5.97</v>
      </c>
      <c r="N3026">
        <v>48</v>
      </c>
      <c r="O3026" s="1">
        <v>1.2436363636363637</v>
      </c>
      <c r="P3026" s="2">
        <v>53.489806305805246</v>
      </c>
      <c r="Q3026" s="1">
        <v>1.3858722542867723</v>
      </c>
      <c r="R3026">
        <v>2</v>
      </c>
      <c r="S3026">
        <v>2</v>
      </c>
      <c r="U3026">
        <v>15</v>
      </c>
      <c r="V3026">
        <v>1</v>
      </c>
      <c r="W3026">
        <v>2</v>
      </c>
      <c r="X3026">
        <v>2</v>
      </c>
      <c r="Y3026">
        <v>2</v>
      </c>
      <c r="Z3026">
        <v>2</v>
      </c>
      <c r="AA3026">
        <v>0</v>
      </c>
      <c r="AB3026">
        <v>0</v>
      </c>
      <c r="AC3026">
        <v>0</v>
      </c>
      <c r="AD3026">
        <v>1</v>
      </c>
      <c r="AE3026">
        <v>1</v>
      </c>
      <c r="AF3026">
        <v>2</v>
      </c>
      <c r="AG3026" s="1">
        <f t="shared" si="47"/>
        <v>0.10363636363636375</v>
      </c>
    </row>
    <row r="3027" spans="1:33">
      <c r="A3027">
        <v>80272</v>
      </c>
      <c r="B3027">
        <v>2</v>
      </c>
      <c r="C3027">
        <v>41</v>
      </c>
      <c r="D3027">
        <v>1</v>
      </c>
      <c r="E3027">
        <v>2</v>
      </c>
      <c r="G3027">
        <v>2</v>
      </c>
      <c r="H3027">
        <v>2</v>
      </c>
      <c r="I3027">
        <v>1</v>
      </c>
      <c r="J3027">
        <v>38</v>
      </c>
      <c r="K3027">
        <v>0.98</v>
      </c>
      <c r="L3027">
        <v>227</v>
      </c>
      <c r="M3027">
        <v>5.87</v>
      </c>
      <c r="N3027">
        <v>33</v>
      </c>
      <c r="O3027" s="1">
        <v>0.85105263157894728</v>
      </c>
      <c r="P3027" s="2">
        <v>28.684209134907753</v>
      </c>
      <c r="Q3027" s="1">
        <v>0.73975065663709472</v>
      </c>
      <c r="R3027">
        <v>1</v>
      </c>
      <c r="S3027">
        <v>2</v>
      </c>
      <c r="U3027">
        <v>5</v>
      </c>
      <c r="V3027">
        <v>3</v>
      </c>
      <c r="W3027">
        <v>0</v>
      </c>
      <c r="AB3027">
        <v>0</v>
      </c>
      <c r="AC3027">
        <v>0</v>
      </c>
      <c r="AD3027">
        <v>2</v>
      </c>
      <c r="AE3027">
        <v>1</v>
      </c>
      <c r="AF3027">
        <v>2</v>
      </c>
      <c r="AG3027" s="1">
        <f t="shared" si="47"/>
        <v>-0.1289473684210527</v>
      </c>
    </row>
    <row r="3028" spans="1:33">
      <c r="A3028">
        <v>80274</v>
      </c>
      <c r="B3028">
        <v>2</v>
      </c>
      <c r="C3028">
        <v>70</v>
      </c>
      <c r="D3028">
        <v>3</v>
      </c>
      <c r="E3028">
        <v>2</v>
      </c>
      <c r="G3028">
        <v>2</v>
      </c>
      <c r="H3028">
        <v>2</v>
      </c>
      <c r="I3028">
        <v>2</v>
      </c>
      <c r="J3028">
        <v>87</v>
      </c>
      <c r="K3028">
        <v>2.25</v>
      </c>
      <c r="L3028">
        <v>221</v>
      </c>
      <c r="M3028">
        <v>5.72</v>
      </c>
      <c r="N3028">
        <v>82</v>
      </c>
      <c r="O3028" s="1">
        <v>2.1206896551724137</v>
      </c>
      <c r="P3028" s="2">
        <v>85.174023359478909</v>
      </c>
      <c r="Q3028" s="1">
        <v>2.2027764661934204</v>
      </c>
      <c r="R3028">
        <v>2</v>
      </c>
      <c r="S3028">
        <v>1</v>
      </c>
      <c r="T3028">
        <v>2</v>
      </c>
      <c r="U3028">
        <v>7</v>
      </c>
      <c r="V3028">
        <v>2</v>
      </c>
      <c r="W3028">
        <v>3</v>
      </c>
      <c r="AB3028">
        <v>1</v>
      </c>
      <c r="AC3028">
        <v>0</v>
      </c>
      <c r="AD3028">
        <v>1</v>
      </c>
      <c r="AE3028">
        <v>1</v>
      </c>
      <c r="AF3028">
        <v>2</v>
      </c>
      <c r="AG3028" s="1">
        <f t="shared" si="47"/>
        <v>-0.1293103448275863</v>
      </c>
    </row>
    <row r="3029" spans="1:33">
      <c r="A3029">
        <v>80277</v>
      </c>
      <c r="B3029">
        <v>2</v>
      </c>
      <c r="C3029">
        <v>57</v>
      </c>
      <c r="D3029">
        <v>3</v>
      </c>
      <c r="E3029">
        <v>2</v>
      </c>
      <c r="G3029">
        <v>1</v>
      </c>
      <c r="H3029">
        <v>3</v>
      </c>
      <c r="I3029">
        <v>3</v>
      </c>
      <c r="J3029">
        <v>45</v>
      </c>
      <c r="K3029">
        <v>1.1599999999999999</v>
      </c>
      <c r="L3029">
        <v>213</v>
      </c>
      <c r="M3029">
        <v>5.51</v>
      </c>
      <c r="N3029">
        <v>54</v>
      </c>
      <c r="O3029" s="1">
        <v>1.3919999999999999</v>
      </c>
      <c r="P3029" s="2">
        <v>52.469110281708751</v>
      </c>
      <c r="Q3029" s="1">
        <v>1.3525370650396031</v>
      </c>
      <c r="R3029">
        <v>2</v>
      </c>
      <c r="S3029">
        <v>1</v>
      </c>
      <c r="T3029">
        <v>2</v>
      </c>
      <c r="U3029">
        <v>7</v>
      </c>
      <c r="V3029">
        <v>3</v>
      </c>
      <c r="W3029">
        <v>2</v>
      </c>
      <c r="AA3029">
        <v>5</v>
      </c>
      <c r="AB3029">
        <v>0</v>
      </c>
      <c r="AC3029">
        <v>0</v>
      </c>
      <c r="AD3029">
        <v>1</v>
      </c>
      <c r="AE3029">
        <v>1</v>
      </c>
      <c r="AF3029">
        <v>2</v>
      </c>
      <c r="AG3029" s="1">
        <f t="shared" si="47"/>
        <v>0.23199999999999998</v>
      </c>
    </row>
    <row r="3030" spans="1:33">
      <c r="A3030">
        <v>80280</v>
      </c>
      <c r="B3030">
        <v>2</v>
      </c>
      <c r="C3030">
        <v>31</v>
      </c>
      <c r="D3030">
        <v>1</v>
      </c>
      <c r="E3030">
        <v>2</v>
      </c>
      <c r="G3030">
        <v>2</v>
      </c>
      <c r="H3030">
        <v>2</v>
      </c>
      <c r="I3030">
        <v>6</v>
      </c>
      <c r="J3030">
        <v>42</v>
      </c>
      <c r="K3030">
        <v>1.0900000000000001</v>
      </c>
      <c r="L3030">
        <v>125</v>
      </c>
      <c r="M3030">
        <v>3.23</v>
      </c>
      <c r="N3030">
        <v>36</v>
      </c>
      <c r="O3030" s="1">
        <v>0.93428571428571439</v>
      </c>
      <c r="P3030" s="2">
        <v>36.340028186835831</v>
      </c>
      <c r="Q3030" s="1">
        <v>0.94311025532502513</v>
      </c>
      <c r="R3030">
        <v>1</v>
      </c>
      <c r="U3030">
        <v>15</v>
      </c>
      <c r="V3030">
        <v>3</v>
      </c>
      <c r="W3030">
        <v>1</v>
      </c>
      <c r="X3030">
        <v>3</v>
      </c>
      <c r="Y3030">
        <v>3</v>
      </c>
      <c r="Z3030">
        <v>2</v>
      </c>
      <c r="AB3030">
        <v>3</v>
      </c>
      <c r="AC3030">
        <v>0</v>
      </c>
      <c r="AD3030">
        <v>1</v>
      </c>
      <c r="AE3030">
        <v>2</v>
      </c>
      <c r="AG3030" s="1">
        <f t="shared" si="47"/>
        <v>-0.15571428571428569</v>
      </c>
    </row>
    <row r="3031" spans="1:33">
      <c r="A3031">
        <v>80281</v>
      </c>
      <c r="B3031">
        <v>2</v>
      </c>
      <c r="C3031">
        <v>44</v>
      </c>
      <c r="D3031">
        <v>4</v>
      </c>
      <c r="E3031">
        <v>2</v>
      </c>
      <c r="G3031">
        <v>1</v>
      </c>
      <c r="H3031">
        <v>4</v>
      </c>
      <c r="I3031">
        <v>5</v>
      </c>
      <c r="J3031">
        <v>48</v>
      </c>
      <c r="K3031">
        <v>1.24</v>
      </c>
      <c r="L3031">
        <v>160</v>
      </c>
      <c r="M3031">
        <v>4.1399999999999997</v>
      </c>
      <c r="N3031">
        <v>46</v>
      </c>
      <c r="O3031" s="1">
        <v>1.1883333333333332</v>
      </c>
      <c r="P3031" s="2">
        <v>35.82368900640769</v>
      </c>
      <c r="Q3031" s="1">
        <v>0.92544529933219877</v>
      </c>
      <c r="R3031">
        <v>2</v>
      </c>
      <c r="S3031">
        <v>2</v>
      </c>
      <c r="U3031">
        <v>5</v>
      </c>
      <c r="V3031">
        <v>4</v>
      </c>
      <c r="W3031">
        <v>0</v>
      </c>
      <c r="AB3031">
        <v>0</v>
      </c>
      <c r="AC3031">
        <v>0</v>
      </c>
      <c r="AD3031">
        <v>1</v>
      </c>
      <c r="AE3031">
        <v>1</v>
      </c>
      <c r="AF3031">
        <v>2</v>
      </c>
      <c r="AG3031" s="1">
        <f t="shared" si="47"/>
        <v>-5.166666666666675E-2</v>
      </c>
    </row>
    <row r="3032" spans="1:33">
      <c r="A3032">
        <v>80287</v>
      </c>
      <c r="B3032">
        <v>2</v>
      </c>
      <c r="C3032">
        <v>21</v>
      </c>
      <c r="D3032">
        <v>3</v>
      </c>
      <c r="E3032">
        <v>2</v>
      </c>
      <c r="G3032">
        <v>1</v>
      </c>
      <c r="H3032">
        <v>3</v>
      </c>
      <c r="I3032">
        <v>1</v>
      </c>
      <c r="J3032">
        <v>62</v>
      </c>
      <c r="K3032">
        <v>1.6</v>
      </c>
      <c r="L3032">
        <v>198</v>
      </c>
      <c r="M3032">
        <v>5.12</v>
      </c>
      <c r="N3032">
        <v>68</v>
      </c>
      <c r="O3032" s="1">
        <v>1.7548387096774196</v>
      </c>
      <c r="P3032" s="2">
        <v>63.290543308929408</v>
      </c>
      <c r="Q3032" s="1">
        <v>1.6333043434562429</v>
      </c>
      <c r="R3032">
        <v>2</v>
      </c>
      <c r="U3032">
        <v>9</v>
      </c>
      <c r="V3032">
        <v>3</v>
      </c>
      <c r="W3032">
        <v>0</v>
      </c>
      <c r="AA3032">
        <v>2</v>
      </c>
      <c r="AB3032">
        <v>2</v>
      </c>
      <c r="AC3032">
        <v>8</v>
      </c>
      <c r="AD3032">
        <v>1</v>
      </c>
      <c r="AE3032">
        <v>1</v>
      </c>
      <c r="AF3032">
        <v>2</v>
      </c>
      <c r="AG3032" s="1">
        <f t="shared" si="47"/>
        <v>0.15483870967741953</v>
      </c>
    </row>
    <row r="3033" spans="1:33">
      <c r="A3033">
        <v>80289</v>
      </c>
      <c r="B3033">
        <v>2</v>
      </c>
      <c r="C3033">
        <v>37</v>
      </c>
      <c r="D3033">
        <v>2</v>
      </c>
      <c r="E3033">
        <v>2</v>
      </c>
      <c r="G3033">
        <v>2</v>
      </c>
      <c r="H3033">
        <v>4</v>
      </c>
      <c r="I3033">
        <v>1</v>
      </c>
      <c r="J3033">
        <v>46</v>
      </c>
      <c r="K3033">
        <v>1.19</v>
      </c>
      <c r="L3033">
        <v>146</v>
      </c>
      <c r="M3033">
        <v>3.78</v>
      </c>
      <c r="N3033">
        <v>56</v>
      </c>
      <c r="O3033" s="1">
        <v>1.4486956521739132</v>
      </c>
      <c r="P3033" s="2">
        <v>40.788202292567462</v>
      </c>
      <c r="Q3033" s="1">
        <v>1.0551730593077233</v>
      </c>
      <c r="R3033">
        <v>2</v>
      </c>
      <c r="U3033">
        <v>13</v>
      </c>
      <c r="V3033">
        <v>3</v>
      </c>
      <c r="W3033">
        <v>1</v>
      </c>
      <c r="X3033">
        <v>3</v>
      </c>
      <c r="Y3033">
        <v>2</v>
      </c>
      <c r="Z3033">
        <v>1</v>
      </c>
      <c r="AB3033">
        <v>0</v>
      </c>
      <c r="AC3033">
        <v>2</v>
      </c>
      <c r="AD3033">
        <v>1</v>
      </c>
      <c r="AE3033">
        <v>1</v>
      </c>
      <c r="AF3033">
        <v>2</v>
      </c>
      <c r="AG3033" s="1">
        <f t="shared" si="47"/>
        <v>0.25869565217391322</v>
      </c>
    </row>
    <row r="3034" spans="1:33">
      <c r="A3034">
        <v>80292</v>
      </c>
      <c r="B3034">
        <v>2</v>
      </c>
      <c r="C3034">
        <v>69</v>
      </c>
      <c r="D3034">
        <v>1</v>
      </c>
      <c r="E3034">
        <v>2</v>
      </c>
      <c r="G3034">
        <v>1</v>
      </c>
      <c r="H3034">
        <v>4</v>
      </c>
      <c r="I3034">
        <v>1</v>
      </c>
      <c r="J3034">
        <v>89</v>
      </c>
      <c r="K3034">
        <v>2.2999999999999998</v>
      </c>
      <c r="L3034">
        <v>186</v>
      </c>
      <c r="M3034">
        <v>4.8099999999999996</v>
      </c>
      <c r="N3034">
        <v>97</v>
      </c>
      <c r="O3034" s="1">
        <v>2.5067415730337079</v>
      </c>
      <c r="P3034" s="2">
        <v>94.687453328272923</v>
      </c>
      <c r="Q3034" s="1">
        <v>2.4469791309553677</v>
      </c>
      <c r="R3034">
        <v>2</v>
      </c>
      <c r="S3034">
        <v>1</v>
      </c>
      <c r="T3034">
        <v>2</v>
      </c>
      <c r="U3034">
        <v>77</v>
      </c>
      <c r="V3034">
        <v>3</v>
      </c>
      <c r="W3034">
        <v>2</v>
      </c>
      <c r="X3034">
        <v>3</v>
      </c>
      <c r="Y3034">
        <v>3</v>
      </c>
      <c r="Z3034">
        <v>4</v>
      </c>
      <c r="AA3034">
        <v>0</v>
      </c>
      <c r="AB3034">
        <v>0</v>
      </c>
      <c r="AC3034">
        <v>0</v>
      </c>
      <c r="AD3034">
        <v>2</v>
      </c>
      <c r="AE3034">
        <v>1</v>
      </c>
      <c r="AF3034">
        <v>2</v>
      </c>
      <c r="AG3034" s="1">
        <f t="shared" si="47"/>
        <v>0.2067415730337081</v>
      </c>
    </row>
    <row r="3035" spans="1:33">
      <c r="A3035">
        <v>80295</v>
      </c>
      <c r="B3035">
        <v>2</v>
      </c>
      <c r="C3035">
        <v>38</v>
      </c>
      <c r="D3035">
        <v>6</v>
      </c>
      <c r="E3035">
        <v>2</v>
      </c>
      <c r="G3035">
        <v>2</v>
      </c>
      <c r="H3035">
        <v>5</v>
      </c>
      <c r="I3035">
        <v>1</v>
      </c>
      <c r="J3035">
        <v>62</v>
      </c>
      <c r="K3035">
        <v>1.6</v>
      </c>
      <c r="L3035">
        <v>154</v>
      </c>
      <c r="M3035">
        <v>3.98</v>
      </c>
      <c r="N3035">
        <v>63</v>
      </c>
      <c r="O3035" s="1">
        <v>1.6258064516129034</v>
      </c>
      <c r="P3035" s="2">
        <v>68.561345772769869</v>
      </c>
      <c r="Q3035" s="1">
        <v>1.7693250522005128</v>
      </c>
      <c r="R3035">
        <v>2</v>
      </c>
      <c r="U3035">
        <v>14</v>
      </c>
      <c r="V3035">
        <v>3</v>
      </c>
      <c r="W3035">
        <v>3</v>
      </c>
      <c r="X3035">
        <v>3</v>
      </c>
      <c r="Y3035">
        <v>3</v>
      </c>
      <c r="Z3035">
        <v>3</v>
      </c>
      <c r="AA3035">
        <v>0</v>
      </c>
      <c r="AB3035">
        <v>3</v>
      </c>
      <c r="AC3035">
        <v>1</v>
      </c>
      <c r="AD3035">
        <v>1</v>
      </c>
      <c r="AE3035">
        <v>1</v>
      </c>
      <c r="AF3035">
        <v>2</v>
      </c>
      <c r="AG3035" s="1">
        <f t="shared" si="47"/>
        <v>2.5806451612903292E-2</v>
      </c>
    </row>
    <row r="3036" spans="1:33">
      <c r="A3036">
        <v>80296</v>
      </c>
      <c r="B3036">
        <v>2</v>
      </c>
      <c r="C3036">
        <v>64</v>
      </c>
      <c r="D3036">
        <v>4</v>
      </c>
      <c r="E3036">
        <v>2</v>
      </c>
      <c r="G3036">
        <v>1</v>
      </c>
      <c r="H3036">
        <v>2</v>
      </c>
      <c r="I3036">
        <v>3</v>
      </c>
      <c r="J3036">
        <v>45</v>
      </c>
      <c r="K3036">
        <v>1.1599999999999999</v>
      </c>
      <c r="L3036">
        <v>158</v>
      </c>
      <c r="M3036">
        <v>4.09</v>
      </c>
      <c r="N3036">
        <v>42</v>
      </c>
      <c r="O3036" s="1">
        <v>1.0826666666666667</v>
      </c>
      <c r="P3036" s="2">
        <v>41.632478774347703</v>
      </c>
      <c r="Q3036" s="1">
        <v>1.0731927861831851</v>
      </c>
      <c r="R3036">
        <v>1</v>
      </c>
      <c r="S3036">
        <v>2</v>
      </c>
      <c r="U3036">
        <v>5</v>
      </c>
      <c r="V3036">
        <v>2</v>
      </c>
      <c r="W3036">
        <v>3</v>
      </c>
      <c r="X3036">
        <v>3</v>
      </c>
      <c r="Y3036">
        <v>3</v>
      </c>
      <c r="Z3036">
        <v>3</v>
      </c>
      <c r="AB3036">
        <v>0</v>
      </c>
      <c r="AC3036">
        <v>0</v>
      </c>
      <c r="AD3036">
        <v>2</v>
      </c>
      <c r="AE3036">
        <v>1</v>
      </c>
      <c r="AF3036">
        <v>2</v>
      </c>
      <c r="AG3036" s="1">
        <f t="shared" si="47"/>
        <v>-7.7333333333333254E-2</v>
      </c>
    </row>
    <row r="3037" spans="1:33">
      <c r="A3037">
        <v>80300</v>
      </c>
      <c r="B3037">
        <v>2</v>
      </c>
      <c r="C3037">
        <v>61</v>
      </c>
      <c r="D3037">
        <v>3</v>
      </c>
      <c r="E3037">
        <v>2</v>
      </c>
      <c r="G3037">
        <v>1</v>
      </c>
      <c r="H3037">
        <v>4</v>
      </c>
      <c r="I3037">
        <v>5</v>
      </c>
      <c r="J3037">
        <v>44</v>
      </c>
      <c r="K3037">
        <v>1.1399999999999999</v>
      </c>
      <c r="L3037">
        <v>235</v>
      </c>
      <c r="M3037">
        <v>6.08</v>
      </c>
      <c r="N3037">
        <v>41</v>
      </c>
      <c r="O3037" s="1">
        <v>1.0622727272727273</v>
      </c>
      <c r="P3037" s="2">
        <v>37.497052993967763</v>
      </c>
      <c r="Q3037" s="1">
        <v>0.97151455484371008</v>
      </c>
      <c r="R3037">
        <v>2</v>
      </c>
      <c r="S3037">
        <v>1</v>
      </c>
      <c r="T3037">
        <v>2</v>
      </c>
      <c r="U3037">
        <v>3</v>
      </c>
      <c r="V3037">
        <v>4</v>
      </c>
      <c r="W3037">
        <v>3</v>
      </c>
      <c r="X3037">
        <v>3</v>
      </c>
      <c r="Y3037">
        <v>2</v>
      </c>
      <c r="Z3037">
        <v>2</v>
      </c>
      <c r="AA3037">
        <v>0</v>
      </c>
      <c r="AB3037">
        <v>0</v>
      </c>
      <c r="AC3037">
        <v>0</v>
      </c>
      <c r="AD3037">
        <v>1</v>
      </c>
      <c r="AE3037">
        <v>1</v>
      </c>
      <c r="AF3037">
        <v>2</v>
      </c>
      <c r="AG3037" s="1">
        <f t="shared" si="47"/>
        <v>-7.7727272727272645E-2</v>
      </c>
    </row>
    <row r="3038" spans="1:33">
      <c r="A3038">
        <v>80302</v>
      </c>
      <c r="B3038">
        <v>2</v>
      </c>
      <c r="C3038">
        <v>33</v>
      </c>
      <c r="D3038">
        <v>4</v>
      </c>
      <c r="E3038">
        <v>2</v>
      </c>
      <c r="G3038">
        <v>1</v>
      </c>
      <c r="H3038">
        <v>2</v>
      </c>
      <c r="I3038">
        <v>5</v>
      </c>
      <c r="J3038">
        <v>55</v>
      </c>
      <c r="K3038">
        <v>1.42</v>
      </c>
      <c r="L3038">
        <v>123</v>
      </c>
      <c r="M3038">
        <v>3.18</v>
      </c>
      <c r="N3038">
        <v>54</v>
      </c>
      <c r="O3038" s="1">
        <v>1.394181818181818</v>
      </c>
      <c r="P3038" s="2">
        <v>62.061658140767292</v>
      </c>
      <c r="Q3038" s="1">
        <v>1.6023191738161735</v>
      </c>
      <c r="R3038">
        <v>2</v>
      </c>
      <c r="U3038">
        <v>3</v>
      </c>
      <c r="V3038">
        <v>4</v>
      </c>
      <c r="W3038">
        <v>2</v>
      </c>
      <c r="AA3038">
        <v>2</v>
      </c>
      <c r="AB3038">
        <v>0</v>
      </c>
      <c r="AC3038">
        <v>0</v>
      </c>
      <c r="AD3038">
        <v>2</v>
      </c>
      <c r="AE3038">
        <v>1</v>
      </c>
      <c r="AF3038">
        <v>2</v>
      </c>
      <c r="AG3038" s="1">
        <f t="shared" si="47"/>
        <v>-2.5818181818181962E-2</v>
      </c>
    </row>
    <row r="3039" spans="1:33">
      <c r="A3039">
        <v>80305</v>
      </c>
      <c r="B3039">
        <v>2</v>
      </c>
      <c r="C3039">
        <v>32</v>
      </c>
      <c r="D3039">
        <v>4</v>
      </c>
      <c r="E3039">
        <v>2</v>
      </c>
      <c r="G3039">
        <v>1</v>
      </c>
      <c r="H3039">
        <v>4</v>
      </c>
      <c r="I3039">
        <v>5</v>
      </c>
      <c r="J3039">
        <v>39</v>
      </c>
      <c r="K3039">
        <v>1.01</v>
      </c>
      <c r="L3039">
        <v>211</v>
      </c>
      <c r="M3039">
        <v>5.46</v>
      </c>
      <c r="N3039">
        <v>41</v>
      </c>
      <c r="O3039" s="1">
        <v>1.061794871794872</v>
      </c>
      <c r="P3039" s="2">
        <v>37.995989169548999</v>
      </c>
      <c r="Q3039" s="1">
        <v>0.98399869387806382</v>
      </c>
      <c r="R3039">
        <v>2</v>
      </c>
      <c r="U3039">
        <v>13</v>
      </c>
      <c r="V3039">
        <v>5</v>
      </c>
      <c r="W3039">
        <v>3</v>
      </c>
      <c r="X3039">
        <v>3</v>
      </c>
      <c r="Y3039">
        <v>3</v>
      </c>
      <c r="Z3039">
        <v>3</v>
      </c>
      <c r="AB3039">
        <v>0</v>
      </c>
      <c r="AC3039">
        <v>0</v>
      </c>
      <c r="AD3039">
        <v>1</v>
      </c>
      <c r="AE3039">
        <v>1</v>
      </c>
      <c r="AF3039">
        <v>2</v>
      </c>
      <c r="AG3039" s="1">
        <f t="shared" si="47"/>
        <v>5.1794871794871966E-2</v>
      </c>
    </row>
    <row r="3040" spans="1:33">
      <c r="A3040">
        <v>80307</v>
      </c>
      <c r="B3040">
        <v>2</v>
      </c>
      <c r="C3040">
        <v>75</v>
      </c>
      <c r="D3040">
        <v>3</v>
      </c>
      <c r="E3040">
        <v>2</v>
      </c>
      <c r="G3040">
        <v>1</v>
      </c>
      <c r="H3040">
        <v>2</v>
      </c>
      <c r="I3040">
        <v>1</v>
      </c>
      <c r="J3040">
        <v>50</v>
      </c>
      <c r="K3040">
        <v>1.29</v>
      </c>
      <c r="L3040">
        <v>125</v>
      </c>
      <c r="M3040">
        <v>3.23</v>
      </c>
      <c r="N3040">
        <v>46</v>
      </c>
      <c r="O3040" s="1">
        <v>1.1868000000000001</v>
      </c>
      <c r="P3040" s="2">
        <v>48.725981883871583</v>
      </c>
      <c r="Q3040" s="1">
        <v>1.2571303326038867</v>
      </c>
      <c r="R3040">
        <v>2</v>
      </c>
      <c r="S3040">
        <v>2</v>
      </c>
      <c r="U3040">
        <v>4</v>
      </c>
      <c r="V3040">
        <v>2</v>
      </c>
      <c r="W3040">
        <v>0</v>
      </c>
      <c r="X3040">
        <v>3</v>
      </c>
      <c r="Y3040">
        <v>2</v>
      </c>
      <c r="Z3040">
        <v>1</v>
      </c>
      <c r="AA3040">
        <v>1</v>
      </c>
      <c r="AB3040">
        <v>3</v>
      </c>
      <c r="AC3040">
        <v>1</v>
      </c>
      <c r="AD3040">
        <v>1</v>
      </c>
      <c r="AE3040">
        <v>1</v>
      </c>
      <c r="AF3040">
        <v>2</v>
      </c>
      <c r="AG3040" s="1">
        <f t="shared" si="47"/>
        <v>-0.10319999999999996</v>
      </c>
    </row>
    <row r="3041" spans="1:33">
      <c r="A3041">
        <v>80309</v>
      </c>
      <c r="B3041">
        <v>2</v>
      </c>
      <c r="C3041">
        <v>44</v>
      </c>
      <c r="D3041">
        <v>1</v>
      </c>
      <c r="E3041">
        <v>2</v>
      </c>
      <c r="G3041">
        <v>2</v>
      </c>
      <c r="H3041">
        <v>3</v>
      </c>
      <c r="I3041">
        <v>1</v>
      </c>
      <c r="J3041">
        <v>31</v>
      </c>
      <c r="K3041">
        <v>0.8</v>
      </c>
      <c r="L3041">
        <v>175</v>
      </c>
      <c r="M3041">
        <v>4.53</v>
      </c>
      <c r="N3041">
        <v>28</v>
      </c>
      <c r="O3041" s="1">
        <v>0.72258064516129039</v>
      </c>
      <c r="P3041" s="2">
        <v>33.300732296581913</v>
      </c>
      <c r="Q3041" s="1">
        <v>0.85937373668598493</v>
      </c>
      <c r="R3041">
        <v>1</v>
      </c>
      <c r="S3041">
        <v>1</v>
      </c>
      <c r="T3041">
        <v>1</v>
      </c>
      <c r="U3041">
        <v>99</v>
      </c>
      <c r="V3041">
        <v>4</v>
      </c>
      <c r="W3041">
        <v>3</v>
      </c>
      <c r="X3041">
        <v>3</v>
      </c>
      <c r="Y3041">
        <v>3</v>
      </c>
      <c r="Z3041">
        <v>3</v>
      </c>
      <c r="AA3041">
        <v>1</v>
      </c>
      <c r="AB3041">
        <v>0</v>
      </c>
      <c r="AC3041">
        <v>0</v>
      </c>
      <c r="AD3041">
        <v>2</v>
      </c>
      <c r="AE3041">
        <v>2</v>
      </c>
      <c r="AG3041" s="1">
        <f t="shared" si="47"/>
        <v>-7.7419354838709653E-2</v>
      </c>
    </row>
    <row r="3042" spans="1:33">
      <c r="A3042">
        <v>80315</v>
      </c>
      <c r="B3042">
        <v>2</v>
      </c>
      <c r="C3042">
        <v>60</v>
      </c>
      <c r="D3042">
        <v>4</v>
      </c>
      <c r="E3042">
        <v>2</v>
      </c>
      <c r="G3042">
        <v>1</v>
      </c>
      <c r="H3042">
        <v>3</v>
      </c>
      <c r="I3042">
        <v>5</v>
      </c>
      <c r="J3042">
        <v>59</v>
      </c>
      <c r="K3042">
        <v>1.53</v>
      </c>
      <c r="L3042">
        <v>205</v>
      </c>
      <c r="M3042">
        <v>5.3</v>
      </c>
      <c r="N3042">
        <v>68</v>
      </c>
      <c r="O3042" s="1">
        <v>1.7633898305084748</v>
      </c>
      <c r="P3042" s="2">
        <v>51.915890006800517</v>
      </c>
      <c r="Q3042" s="1">
        <v>1.3462934188204203</v>
      </c>
      <c r="R3042">
        <v>1</v>
      </c>
      <c r="S3042">
        <v>1</v>
      </c>
      <c r="T3042">
        <v>1</v>
      </c>
      <c r="U3042">
        <v>13</v>
      </c>
      <c r="V3042">
        <v>2</v>
      </c>
      <c r="W3042">
        <v>1</v>
      </c>
      <c r="AB3042">
        <v>9999</v>
      </c>
      <c r="AC3042">
        <v>0</v>
      </c>
      <c r="AD3042">
        <v>1</v>
      </c>
      <c r="AE3042">
        <v>1</v>
      </c>
      <c r="AF3042">
        <v>2</v>
      </c>
      <c r="AG3042" s="1">
        <f t="shared" si="47"/>
        <v>0.23338983050847473</v>
      </c>
    </row>
    <row r="3043" spans="1:33">
      <c r="A3043">
        <v>80322</v>
      </c>
      <c r="B3043">
        <v>2</v>
      </c>
      <c r="C3043">
        <v>55</v>
      </c>
      <c r="D3043">
        <v>6</v>
      </c>
      <c r="E3043">
        <v>2</v>
      </c>
      <c r="G3043">
        <v>2</v>
      </c>
      <c r="H3043">
        <v>4</v>
      </c>
      <c r="I3043">
        <v>1</v>
      </c>
      <c r="J3043">
        <v>97</v>
      </c>
      <c r="K3043">
        <v>2.5099999999999998</v>
      </c>
      <c r="L3043">
        <v>261</v>
      </c>
      <c r="M3043">
        <v>6.75</v>
      </c>
      <c r="N3043">
        <v>105</v>
      </c>
      <c r="O3043" s="1">
        <v>2.7170103092783502</v>
      </c>
      <c r="P3043" s="2">
        <v>109.35363951202294</v>
      </c>
      <c r="Q3043" s="1">
        <v>2.82966634201214</v>
      </c>
      <c r="R3043">
        <v>1</v>
      </c>
      <c r="S3043">
        <v>2</v>
      </c>
      <c r="U3043">
        <v>10</v>
      </c>
      <c r="V3043">
        <v>2</v>
      </c>
      <c r="W3043">
        <v>2</v>
      </c>
      <c r="X3043">
        <v>3</v>
      </c>
      <c r="Y3043">
        <v>3</v>
      </c>
      <c r="Z3043">
        <v>3</v>
      </c>
      <c r="AA3043">
        <v>2</v>
      </c>
      <c r="AB3043">
        <v>17</v>
      </c>
      <c r="AC3043">
        <v>0</v>
      </c>
      <c r="AD3043">
        <v>1</v>
      </c>
      <c r="AE3043">
        <v>1</v>
      </c>
      <c r="AF3043">
        <v>2</v>
      </c>
      <c r="AG3043" s="1">
        <f t="shared" si="47"/>
        <v>0.2070103092783504</v>
      </c>
    </row>
    <row r="3044" spans="1:33">
      <c r="A3044">
        <v>80324</v>
      </c>
      <c r="B3044">
        <v>2</v>
      </c>
      <c r="C3044">
        <v>48</v>
      </c>
      <c r="D3044">
        <v>4</v>
      </c>
      <c r="E3044">
        <v>2</v>
      </c>
      <c r="G3044">
        <v>1</v>
      </c>
      <c r="H3044">
        <v>4</v>
      </c>
      <c r="I3044">
        <v>5</v>
      </c>
      <c r="J3044">
        <v>26</v>
      </c>
      <c r="K3044">
        <v>0.67</v>
      </c>
      <c r="L3044">
        <v>127</v>
      </c>
      <c r="M3044">
        <v>3.28</v>
      </c>
      <c r="N3044">
        <v>33</v>
      </c>
      <c r="O3044" s="1">
        <v>0.85038461538461552</v>
      </c>
      <c r="P3044" s="2">
        <v>17.746739495097952</v>
      </c>
      <c r="Q3044" s="1">
        <v>0.45731982545060113</v>
      </c>
      <c r="R3044">
        <v>1</v>
      </c>
      <c r="S3044">
        <v>1</v>
      </c>
      <c r="T3044">
        <v>1</v>
      </c>
      <c r="U3044">
        <v>4</v>
      </c>
      <c r="V3044">
        <v>3</v>
      </c>
      <c r="W3044">
        <v>2</v>
      </c>
      <c r="X3044">
        <v>3</v>
      </c>
      <c r="Y3044">
        <v>3</v>
      </c>
      <c r="Z3044">
        <v>2</v>
      </c>
      <c r="AA3044">
        <v>1</v>
      </c>
      <c r="AB3044">
        <v>0</v>
      </c>
      <c r="AC3044">
        <v>0</v>
      </c>
      <c r="AD3044">
        <v>1</v>
      </c>
      <c r="AE3044">
        <v>1</v>
      </c>
      <c r="AF3044">
        <v>2</v>
      </c>
      <c r="AG3044" s="1">
        <f t="shared" si="47"/>
        <v>0.18038461538461548</v>
      </c>
    </row>
    <row r="3045" spans="1:33">
      <c r="A3045">
        <v>80326</v>
      </c>
      <c r="B3045">
        <v>2</v>
      </c>
      <c r="C3045">
        <v>52</v>
      </c>
      <c r="D3045">
        <v>3</v>
      </c>
      <c r="E3045">
        <v>2</v>
      </c>
      <c r="G3045">
        <v>1</v>
      </c>
      <c r="H3045">
        <v>3</v>
      </c>
      <c r="I3045">
        <v>1</v>
      </c>
      <c r="J3045">
        <v>46</v>
      </c>
      <c r="K3045">
        <v>1.19</v>
      </c>
      <c r="L3045">
        <v>161</v>
      </c>
      <c r="M3045">
        <v>4.16</v>
      </c>
      <c r="N3045">
        <v>43</v>
      </c>
      <c r="O3045" s="1">
        <v>1.112391304347826</v>
      </c>
      <c r="P3045" s="2">
        <v>42.133479352031813</v>
      </c>
      <c r="Q3045" s="1">
        <v>1.0899747919329967</v>
      </c>
      <c r="R3045">
        <v>2</v>
      </c>
      <c r="S3045">
        <v>2</v>
      </c>
      <c r="U3045">
        <v>6</v>
      </c>
      <c r="V3045">
        <v>3</v>
      </c>
      <c r="W3045">
        <v>3</v>
      </c>
      <c r="X3045">
        <v>3</v>
      </c>
      <c r="Y3045">
        <v>3</v>
      </c>
      <c r="Z3045">
        <v>0</v>
      </c>
      <c r="AB3045">
        <v>0</v>
      </c>
      <c r="AC3045">
        <v>2</v>
      </c>
      <c r="AD3045">
        <v>1</v>
      </c>
      <c r="AE3045">
        <v>1</v>
      </c>
      <c r="AF3045">
        <v>2</v>
      </c>
      <c r="AG3045" s="1">
        <f t="shared" si="47"/>
        <v>-7.7608695652173987E-2</v>
      </c>
    </row>
    <row r="3046" spans="1:33">
      <c r="A3046">
        <v>80328</v>
      </c>
      <c r="B3046">
        <v>2</v>
      </c>
      <c r="C3046">
        <v>71</v>
      </c>
      <c r="D3046">
        <v>3</v>
      </c>
      <c r="E3046">
        <v>2</v>
      </c>
      <c r="G3046">
        <v>1</v>
      </c>
      <c r="H3046">
        <v>3</v>
      </c>
      <c r="I3046">
        <v>2</v>
      </c>
      <c r="J3046">
        <v>44</v>
      </c>
      <c r="K3046">
        <v>1.1399999999999999</v>
      </c>
      <c r="L3046">
        <v>169</v>
      </c>
      <c r="M3046">
        <v>4.37</v>
      </c>
      <c r="N3046">
        <v>47</v>
      </c>
      <c r="O3046" s="1">
        <v>1.2177272727272728</v>
      </c>
      <c r="P3046" s="2">
        <v>49.441660594482848</v>
      </c>
      <c r="Q3046" s="1">
        <v>1.2809884790388737</v>
      </c>
      <c r="R3046">
        <v>1</v>
      </c>
      <c r="S3046">
        <v>1</v>
      </c>
      <c r="T3046">
        <v>2</v>
      </c>
      <c r="U3046">
        <v>4</v>
      </c>
      <c r="V3046">
        <v>3</v>
      </c>
      <c r="W3046">
        <v>3</v>
      </c>
      <c r="AB3046">
        <v>0</v>
      </c>
      <c r="AC3046">
        <v>20</v>
      </c>
      <c r="AD3046">
        <v>1</v>
      </c>
      <c r="AE3046">
        <v>1</v>
      </c>
      <c r="AF3046">
        <v>2</v>
      </c>
      <c r="AG3046" s="1">
        <f t="shared" si="47"/>
        <v>7.7727272727272867E-2</v>
      </c>
    </row>
    <row r="3047" spans="1:33">
      <c r="A3047">
        <v>80329</v>
      </c>
      <c r="B3047">
        <v>2</v>
      </c>
      <c r="C3047">
        <v>69</v>
      </c>
      <c r="D3047">
        <v>1</v>
      </c>
      <c r="E3047">
        <v>2</v>
      </c>
      <c r="G3047">
        <v>2</v>
      </c>
      <c r="H3047">
        <v>1</v>
      </c>
      <c r="I3047">
        <v>4</v>
      </c>
      <c r="J3047">
        <v>51</v>
      </c>
      <c r="K3047">
        <v>1.32</v>
      </c>
      <c r="L3047">
        <v>179</v>
      </c>
      <c r="M3047">
        <v>4.63</v>
      </c>
      <c r="N3047">
        <v>60</v>
      </c>
      <c r="O3047" s="1">
        <v>1.5529411764705883</v>
      </c>
      <c r="P3047" s="2">
        <v>36.933269522364021</v>
      </c>
      <c r="Q3047" s="1">
        <v>0.9559199170494217</v>
      </c>
      <c r="R3047">
        <v>1</v>
      </c>
      <c r="S3047">
        <v>9</v>
      </c>
      <c r="U3047">
        <v>10</v>
      </c>
      <c r="V3047">
        <v>4</v>
      </c>
      <c r="W3047">
        <v>3</v>
      </c>
      <c r="X3047">
        <v>1</v>
      </c>
      <c r="Y3047">
        <v>3</v>
      </c>
      <c r="Z3047">
        <v>3</v>
      </c>
      <c r="AA3047">
        <v>0</v>
      </c>
      <c r="AB3047">
        <v>0</v>
      </c>
      <c r="AC3047">
        <v>0</v>
      </c>
      <c r="AD3047">
        <v>1</v>
      </c>
      <c r="AE3047">
        <v>1</v>
      </c>
      <c r="AF3047">
        <v>2</v>
      </c>
      <c r="AG3047" s="1">
        <f t="shared" si="47"/>
        <v>0.23294117647058821</v>
      </c>
    </row>
    <row r="3048" spans="1:33">
      <c r="A3048">
        <v>80333</v>
      </c>
      <c r="B3048">
        <v>2</v>
      </c>
      <c r="C3048">
        <v>45</v>
      </c>
      <c r="D3048">
        <v>1</v>
      </c>
      <c r="E3048">
        <v>2</v>
      </c>
      <c r="G3048">
        <v>2</v>
      </c>
      <c r="H3048">
        <v>1</v>
      </c>
      <c r="I3048">
        <v>1</v>
      </c>
      <c r="J3048">
        <v>52</v>
      </c>
      <c r="K3048">
        <v>1.34</v>
      </c>
      <c r="L3048">
        <v>217</v>
      </c>
      <c r="M3048">
        <v>5.61</v>
      </c>
      <c r="N3048">
        <v>48</v>
      </c>
      <c r="O3048" s="1">
        <v>1.236923076923077</v>
      </c>
      <c r="P3048" s="2">
        <v>70.460280613844247</v>
      </c>
      <c r="Q3048" s="1">
        <v>1.8157072312029097</v>
      </c>
      <c r="R3048">
        <v>1</v>
      </c>
      <c r="S3048">
        <v>2</v>
      </c>
      <c r="U3048">
        <v>12</v>
      </c>
      <c r="V3048">
        <v>3</v>
      </c>
      <c r="W3048">
        <v>3</v>
      </c>
      <c r="X3048">
        <v>3</v>
      </c>
      <c r="Y3048">
        <v>3</v>
      </c>
      <c r="Z3048">
        <v>3</v>
      </c>
      <c r="AB3048">
        <v>2</v>
      </c>
      <c r="AC3048">
        <v>0</v>
      </c>
      <c r="AD3048">
        <v>2</v>
      </c>
      <c r="AE3048">
        <v>1</v>
      </c>
      <c r="AF3048">
        <v>2</v>
      </c>
      <c r="AG3048" s="1">
        <f t="shared" si="47"/>
        <v>-0.10307692307692307</v>
      </c>
    </row>
    <row r="3049" spans="1:33">
      <c r="A3049">
        <v>80336</v>
      </c>
      <c r="B3049">
        <v>2</v>
      </c>
      <c r="C3049">
        <v>24</v>
      </c>
      <c r="D3049">
        <v>1</v>
      </c>
      <c r="E3049">
        <v>2</v>
      </c>
      <c r="G3049">
        <v>1</v>
      </c>
      <c r="H3049">
        <v>4</v>
      </c>
      <c r="I3049">
        <v>3</v>
      </c>
      <c r="J3049">
        <v>57</v>
      </c>
      <c r="K3049">
        <v>1.47</v>
      </c>
      <c r="L3049">
        <v>161</v>
      </c>
      <c r="M3049">
        <v>4.16</v>
      </c>
      <c r="N3049">
        <v>63</v>
      </c>
      <c r="O3049" s="1">
        <v>1.6247368421052633</v>
      </c>
      <c r="P3049" s="2">
        <v>52.464467220931049</v>
      </c>
      <c r="Q3049" s="1">
        <v>1.3530309967503269</v>
      </c>
      <c r="R3049">
        <v>1</v>
      </c>
      <c r="U3049">
        <v>6</v>
      </c>
      <c r="V3049">
        <v>4</v>
      </c>
      <c r="W3049">
        <v>2</v>
      </c>
      <c r="X3049">
        <v>3</v>
      </c>
      <c r="Y3049">
        <v>3</v>
      </c>
      <c r="Z3049">
        <v>2</v>
      </c>
      <c r="AA3049">
        <v>6</v>
      </c>
      <c r="AB3049">
        <v>1</v>
      </c>
      <c r="AC3049">
        <v>0</v>
      </c>
      <c r="AD3049">
        <v>1</v>
      </c>
      <c r="AE3049">
        <v>1</v>
      </c>
      <c r="AF3049">
        <v>2</v>
      </c>
      <c r="AG3049" s="1">
        <f t="shared" si="47"/>
        <v>0.15473684210526328</v>
      </c>
    </row>
    <row r="3050" spans="1:33">
      <c r="A3050">
        <v>80339</v>
      </c>
      <c r="B3050">
        <v>2</v>
      </c>
      <c r="C3050">
        <v>37</v>
      </c>
      <c r="D3050">
        <v>1</v>
      </c>
      <c r="E3050">
        <v>2</v>
      </c>
      <c r="G3050">
        <v>2</v>
      </c>
      <c r="H3050">
        <v>3</v>
      </c>
      <c r="I3050">
        <v>6</v>
      </c>
      <c r="J3050">
        <v>41</v>
      </c>
      <c r="K3050">
        <v>1.06</v>
      </c>
      <c r="L3050">
        <v>184</v>
      </c>
      <c r="M3050">
        <v>4.76</v>
      </c>
      <c r="N3050">
        <v>49</v>
      </c>
      <c r="O3050" s="1">
        <v>1.2668292682926829</v>
      </c>
      <c r="P3050" s="2">
        <v>37.495199452002574</v>
      </c>
      <c r="Q3050" s="1">
        <v>0.96938808339323734</v>
      </c>
      <c r="R3050">
        <v>1</v>
      </c>
      <c r="U3050">
        <v>4</v>
      </c>
      <c r="V3050">
        <v>4</v>
      </c>
      <c r="W3050">
        <v>2</v>
      </c>
      <c r="AA3050">
        <v>2</v>
      </c>
      <c r="AB3050">
        <v>0</v>
      </c>
      <c r="AC3050">
        <v>0</v>
      </c>
      <c r="AD3050">
        <v>1</v>
      </c>
      <c r="AE3050">
        <v>2</v>
      </c>
      <c r="AG3050" s="1">
        <f t="shared" si="47"/>
        <v>0.20682926829268289</v>
      </c>
    </row>
    <row r="3051" spans="1:33">
      <c r="A3051">
        <v>80343</v>
      </c>
      <c r="B3051">
        <v>2</v>
      </c>
      <c r="C3051">
        <v>24</v>
      </c>
      <c r="D3051">
        <v>2</v>
      </c>
      <c r="E3051">
        <v>2</v>
      </c>
      <c r="G3051">
        <v>1</v>
      </c>
      <c r="H3051">
        <v>2</v>
      </c>
      <c r="I3051">
        <v>4</v>
      </c>
      <c r="J3051">
        <v>63</v>
      </c>
      <c r="K3051">
        <v>1.63</v>
      </c>
      <c r="L3051">
        <v>155</v>
      </c>
      <c r="M3051">
        <v>4.01</v>
      </c>
      <c r="N3051">
        <v>70</v>
      </c>
      <c r="O3051" s="1">
        <v>1.8111111111111111</v>
      </c>
      <c r="P3051" s="2">
        <v>67.027047785879034</v>
      </c>
      <c r="Q3051" s="1">
        <v>1.7341918712854416</v>
      </c>
      <c r="R3051">
        <v>1</v>
      </c>
      <c r="V3051">
        <v>4</v>
      </c>
      <c r="W3051">
        <v>2</v>
      </c>
      <c r="X3051">
        <v>2</v>
      </c>
      <c r="Y3051">
        <v>2</v>
      </c>
      <c r="Z3051">
        <v>2</v>
      </c>
      <c r="AA3051">
        <v>2</v>
      </c>
      <c r="AB3051">
        <v>0</v>
      </c>
      <c r="AC3051">
        <v>0</v>
      </c>
      <c r="AD3051">
        <v>1</v>
      </c>
      <c r="AE3051">
        <v>2</v>
      </c>
      <c r="AG3051" s="1">
        <f t="shared" si="47"/>
        <v>0.18111111111111122</v>
      </c>
    </row>
    <row r="3052" spans="1:33">
      <c r="A3052">
        <v>80344</v>
      </c>
      <c r="B3052">
        <v>2</v>
      </c>
      <c r="C3052">
        <v>21</v>
      </c>
      <c r="D3052">
        <v>3</v>
      </c>
      <c r="E3052">
        <v>2</v>
      </c>
      <c r="G3052">
        <v>1</v>
      </c>
      <c r="H3052">
        <v>4</v>
      </c>
      <c r="I3052">
        <v>5</v>
      </c>
      <c r="J3052">
        <v>80</v>
      </c>
      <c r="K3052">
        <v>2.0699999999999998</v>
      </c>
      <c r="L3052">
        <v>227</v>
      </c>
      <c r="M3052">
        <v>5.87</v>
      </c>
      <c r="N3052">
        <v>80</v>
      </c>
      <c r="O3052" s="1">
        <v>2.0699999999999998</v>
      </c>
      <c r="P3052" s="2">
        <v>76.510008930687178</v>
      </c>
      <c r="Q3052" s="1">
        <v>1.9796964810815307</v>
      </c>
      <c r="R3052">
        <v>1</v>
      </c>
      <c r="U3052">
        <v>3</v>
      </c>
      <c r="V3052">
        <v>3</v>
      </c>
      <c r="W3052">
        <v>3</v>
      </c>
      <c r="X3052">
        <v>3</v>
      </c>
      <c r="Y3052">
        <v>3</v>
      </c>
      <c r="Z3052">
        <v>3</v>
      </c>
      <c r="AA3052">
        <v>0</v>
      </c>
      <c r="AB3052">
        <v>0</v>
      </c>
      <c r="AC3052">
        <v>0</v>
      </c>
      <c r="AD3052">
        <v>1</v>
      </c>
      <c r="AE3052">
        <v>1</v>
      </c>
      <c r="AF3052">
        <v>2</v>
      </c>
      <c r="AG3052" s="1">
        <f t="shared" si="47"/>
        <v>0</v>
      </c>
    </row>
    <row r="3053" spans="1:33">
      <c r="A3053">
        <v>80345</v>
      </c>
      <c r="B3053">
        <v>2</v>
      </c>
      <c r="C3053">
        <v>71</v>
      </c>
      <c r="D3053">
        <v>1</v>
      </c>
      <c r="E3053">
        <v>2</v>
      </c>
      <c r="G3053">
        <v>2</v>
      </c>
      <c r="H3053">
        <v>1</v>
      </c>
      <c r="I3053">
        <v>1</v>
      </c>
      <c r="J3053">
        <v>49</v>
      </c>
      <c r="K3053">
        <v>1.27</v>
      </c>
      <c r="L3053">
        <v>169</v>
      </c>
      <c r="M3053">
        <v>4.37</v>
      </c>
      <c r="N3053">
        <v>52</v>
      </c>
      <c r="O3053" s="1">
        <v>1.3477551020408165</v>
      </c>
      <c r="P3053" s="2">
        <v>50.701512468603269</v>
      </c>
      <c r="Q3053" s="1">
        <v>1.3141004252066562</v>
      </c>
      <c r="R3053">
        <v>1</v>
      </c>
      <c r="S3053">
        <v>1</v>
      </c>
      <c r="T3053">
        <v>2</v>
      </c>
      <c r="U3053">
        <v>5</v>
      </c>
      <c r="V3053">
        <v>4</v>
      </c>
      <c r="W3053">
        <v>3</v>
      </c>
      <c r="X3053">
        <v>3</v>
      </c>
      <c r="Y3053">
        <v>3</v>
      </c>
      <c r="Z3053">
        <v>2</v>
      </c>
      <c r="AB3053">
        <v>0</v>
      </c>
      <c r="AC3053">
        <v>0</v>
      </c>
      <c r="AD3053">
        <v>1</v>
      </c>
      <c r="AE3053">
        <v>1</v>
      </c>
      <c r="AF3053">
        <v>2</v>
      </c>
      <c r="AG3053" s="1">
        <f t="shared" si="47"/>
        <v>7.7755102040816482E-2</v>
      </c>
    </row>
    <row r="3054" spans="1:33">
      <c r="A3054">
        <v>80347</v>
      </c>
      <c r="B3054">
        <v>2</v>
      </c>
      <c r="C3054">
        <v>44</v>
      </c>
      <c r="D3054">
        <v>2</v>
      </c>
      <c r="E3054">
        <v>2</v>
      </c>
      <c r="G3054">
        <v>2</v>
      </c>
      <c r="H3054">
        <v>3</v>
      </c>
      <c r="I3054">
        <v>6</v>
      </c>
      <c r="J3054">
        <v>47</v>
      </c>
      <c r="K3054">
        <v>1.22</v>
      </c>
      <c r="L3054">
        <v>193</v>
      </c>
      <c r="M3054">
        <v>4.99</v>
      </c>
      <c r="N3054">
        <v>55</v>
      </c>
      <c r="O3054" s="1">
        <v>1.4276595744680849</v>
      </c>
      <c r="P3054" s="2">
        <v>44.391552513345005</v>
      </c>
      <c r="Q3054" s="1">
        <v>1.1522913631123597</v>
      </c>
      <c r="R3054">
        <v>1</v>
      </c>
      <c r="S3054">
        <v>2</v>
      </c>
      <c r="U3054">
        <v>12</v>
      </c>
      <c r="V3054">
        <v>4</v>
      </c>
      <c r="W3054">
        <v>1</v>
      </c>
      <c r="AA3054">
        <v>6</v>
      </c>
      <c r="AB3054">
        <v>0</v>
      </c>
      <c r="AC3054">
        <v>0</v>
      </c>
      <c r="AD3054">
        <v>1</v>
      </c>
      <c r="AE3054">
        <v>2</v>
      </c>
      <c r="AG3054" s="1">
        <f t="shared" si="47"/>
        <v>0.20765957446808492</v>
      </c>
    </row>
    <row r="3055" spans="1:33">
      <c r="A3055">
        <v>80349</v>
      </c>
      <c r="B3055">
        <v>2</v>
      </c>
      <c r="C3055">
        <v>28</v>
      </c>
      <c r="D3055">
        <v>6</v>
      </c>
      <c r="E3055">
        <v>2</v>
      </c>
      <c r="G3055">
        <v>1</v>
      </c>
      <c r="H3055">
        <v>5</v>
      </c>
      <c r="I3055">
        <v>5</v>
      </c>
      <c r="J3055">
        <v>61</v>
      </c>
      <c r="K3055">
        <v>1.58</v>
      </c>
      <c r="L3055">
        <v>140</v>
      </c>
      <c r="M3055">
        <v>3.62</v>
      </c>
      <c r="N3055">
        <v>67</v>
      </c>
      <c r="O3055" s="1">
        <v>1.7354098360655739</v>
      </c>
      <c r="P3055" s="2">
        <v>57.307082531565584</v>
      </c>
      <c r="Q3055" s="1">
        <v>1.4843473836044858</v>
      </c>
      <c r="R3055">
        <v>2</v>
      </c>
      <c r="U3055">
        <v>9</v>
      </c>
      <c r="V3055">
        <v>2</v>
      </c>
      <c r="W3055">
        <v>0</v>
      </c>
      <c r="AA3055">
        <v>2</v>
      </c>
      <c r="AB3055">
        <v>0</v>
      </c>
      <c r="AC3055">
        <v>0</v>
      </c>
      <c r="AD3055">
        <v>1</v>
      </c>
      <c r="AE3055">
        <v>1</v>
      </c>
      <c r="AF3055">
        <v>2</v>
      </c>
      <c r="AG3055" s="1">
        <f t="shared" si="47"/>
        <v>0.15540983606557379</v>
      </c>
    </row>
    <row r="3056" spans="1:33">
      <c r="A3056">
        <v>80350</v>
      </c>
      <c r="B3056">
        <v>2</v>
      </c>
      <c r="C3056">
        <v>31</v>
      </c>
      <c r="D3056">
        <v>4</v>
      </c>
      <c r="E3056">
        <v>2</v>
      </c>
      <c r="G3056">
        <v>1</v>
      </c>
      <c r="H3056">
        <v>4</v>
      </c>
      <c r="I3056">
        <v>5</v>
      </c>
      <c r="J3056">
        <v>48</v>
      </c>
      <c r="K3056">
        <v>1.24</v>
      </c>
      <c r="L3056">
        <v>123</v>
      </c>
      <c r="M3056">
        <v>3.18</v>
      </c>
      <c r="N3056">
        <v>57</v>
      </c>
      <c r="O3056" s="1">
        <v>1.4724999999999999</v>
      </c>
      <c r="P3056" s="2">
        <v>45.926462591166825</v>
      </c>
      <c r="Q3056" s="1">
        <v>1.1864336169384762</v>
      </c>
      <c r="R3056">
        <v>2</v>
      </c>
      <c r="U3056">
        <v>13</v>
      </c>
      <c r="V3056">
        <v>3</v>
      </c>
      <c r="W3056">
        <v>1</v>
      </c>
      <c r="X3056">
        <v>3</v>
      </c>
      <c r="Y3056">
        <v>3</v>
      </c>
      <c r="Z3056">
        <v>1</v>
      </c>
      <c r="AA3056">
        <v>2</v>
      </c>
      <c r="AB3056">
        <v>8</v>
      </c>
      <c r="AC3056">
        <v>1</v>
      </c>
      <c r="AD3056">
        <v>1</v>
      </c>
      <c r="AE3056">
        <v>1</v>
      </c>
      <c r="AF3056">
        <v>2</v>
      </c>
      <c r="AG3056" s="1">
        <f t="shared" si="47"/>
        <v>0.23249999999999993</v>
      </c>
    </row>
    <row r="3057" spans="1:33">
      <c r="A3057">
        <v>80351</v>
      </c>
      <c r="B3057">
        <v>2</v>
      </c>
      <c r="C3057">
        <v>37</v>
      </c>
      <c r="D3057">
        <v>6</v>
      </c>
      <c r="E3057">
        <v>2</v>
      </c>
      <c r="G3057">
        <v>1</v>
      </c>
      <c r="H3057">
        <v>4</v>
      </c>
      <c r="I3057">
        <v>1</v>
      </c>
      <c r="J3057">
        <v>54</v>
      </c>
      <c r="K3057">
        <v>1.4</v>
      </c>
      <c r="L3057">
        <v>155</v>
      </c>
      <c r="M3057">
        <v>4.01</v>
      </c>
      <c r="N3057">
        <v>63</v>
      </c>
      <c r="O3057" s="1">
        <v>1.6333333333333331</v>
      </c>
      <c r="P3057" s="2">
        <v>54.334214986870229</v>
      </c>
      <c r="Q3057" s="1">
        <v>1.4086648329929319</v>
      </c>
      <c r="R3057">
        <v>2</v>
      </c>
      <c r="U3057">
        <v>14</v>
      </c>
      <c r="V3057">
        <v>3</v>
      </c>
      <c r="W3057">
        <v>2</v>
      </c>
      <c r="X3057">
        <v>3</v>
      </c>
      <c r="Y3057">
        <v>3</v>
      </c>
      <c r="Z3057">
        <v>3</v>
      </c>
      <c r="AA3057">
        <v>1</v>
      </c>
      <c r="AB3057">
        <v>7</v>
      </c>
      <c r="AC3057">
        <v>8</v>
      </c>
      <c r="AD3057">
        <v>1</v>
      </c>
      <c r="AE3057">
        <v>2</v>
      </c>
      <c r="AG3057" s="1">
        <f t="shared" si="47"/>
        <v>0.23333333333333317</v>
      </c>
    </row>
    <row r="3058" spans="1:33">
      <c r="A3058">
        <v>80355</v>
      </c>
      <c r="B3058">
        <v>2</v>
      </c>
      <c r="C3058">
        <v>70</v>
      </c>
      <c r="D3058">
        <v>2</v>
      </c>
      <c r="E3058">
        <v>2</v>
      </c>
      <c r="G3058">
        <v>2</v>
      </c>
      <c r="H3058">
        <v>1</v>
      </c>
      <c r="I3058">
        <v>4</v>
      </c>
      <c r="J3058">
        <v>47</v>
      </c>
      <c r="K3058">
        <v>1.22</v>
      </c>
      <c r="L3058">
        <v>209</v>
      </c>
      <c r="M3058">
        <v>5.4</v>
      </c>
      <c r="N3058">
        <v>46</v>
      </c>
      <c r="O3058" s="1">
        <v>1.1940425531914893</v>
      </c>
      <c r="P3058" s="2">
        <v>42.170259513493669</v>
      </c>
      <c r="Q3058" s="1">
        <v>1.0946322682226015</v>
      </c>
      <c r="R3058">
        <v>1</v>
      </c>
      <c r="S3058">
        <v>1</v>
      </c>
      <c r="T3058">
        <v>1</v>
      </c>
      <c r="U3058">
        <v>3</v>
      </c>
      <c r="V3058">
        <v>2</v>
      </c>
      <c r="W3058">
        <v>2</v>
      </c>
      <c r="AB3058">
        <v>0</v>
      </c>
      <c r="AC3058">
        <v>0</v>
      </c>
      <c r="AD3058">
        <v>1</v>
      </c>
      <c r="AE3058">
        <v>1</v>
      </c>
      <c r="AF3058">
        <v>2</v>
      </c>
      <c r="AG3058" s="1">
        <f t="shared" si="47"/>
        <v>-2.5957446808510642E-2</v>
      </c>
    </row>
    <row r="3059" spans="1:33">
      <c r="A3059">
        <v>80357</v>
      </c>
      <c r="B3059">
        <v>2</v>
      </c>
      <c r="C3059">
        <v>42</v>
      </c>
      <c r="D3059">
        <v>3</v>
      </c>
      <c r="E3059">
        <v>2</v>
      </c>
      <c r="G3059">
        <v>1</v>
      </c>
      <c r="H3059">
        <v>2</v>
      </c>
      <c r="I3059">
        <v>1</v>
      </c>
      <c r="J3059">
        <v>57</v>
      </c>
      <c r="K3059">
        <v>1.47</v>
      </c>
      <c r="L3059">
        <v>144</v>
      </c>
      <c r="M3059">
        <v>3.72</v>
      </c>
      <c r="N3059">
        <v>58</v>
      </c>
      <c r="O3059" s="1">
        <v>1.4957894736842106</v>
      </c>
      <c r="P3059" s="2">
        <v>53.791212359851158</v>
      </c>
      <c r="Q3059" s="1">
        <v>1.3872470555961613</v>
      </c>
      <c r="R3059">
        <v>2</v>
      </c>
      <c r="S3059">
        <v>2</v>
      </c>
      <c r="U3059">
        <v>3</v>
      </c>
      <c r="V3059">
        <v>3</v>
      </c>
      <c r="W3059">
        <v>2</v>
      </c>
      <c r="X3059">
        <v>4</v>
      </c>
      <c r="Y3059">
        <v>4</v>
      </c>
      <c r="Z3059">
        <v>4</v>
      </c>
      <c r="AB3059">
        <v>0</v>
      </c>
      <c r="AC3059">
        <v>1</v>
      </c>
      <c r="AD3059">
        <v>2</v>
      </c>
      <c r="AE3059">
        <v>1</v>
      </c>
      <c r="AF3059">
        <v>2</v>
      </c>
      <c r="AG3059" s="1">
        <f t="shared" si="47"/>
        <v>2.5789473684210584E-2</v>
      </c>
    </row>
    <row r="3060" spans="1:33">
      <c r="A3060">
        <v>80360</v>
      </c>
      <c r="B3060">
        <v>2</v>
      </c>
      <c r="C3060">
        <v>62</v>
      </c>
      <c r="D3060">
        <v>3</v>
      </c>
      <c r="E3060">
        <v>2</v>
      </c>
      <c r="G3060">
        <v>1</v>
      </c>
      <c r="H3060">
        <v>3</v>
      </c>
      <c r="I3060">
        <v>1</v>
      </c>
      <c r="J3060">
        <v>76</v>
      </c>
      <c r="K3060">
        <v>1.97</v>
      </c>
      <c r="L3060">
        <v>143</v>
      </c>
      <c r="M3060">
        <v>3.7</v>
      </c>
      <c r="N3060">
        <v>71</v>
      </c>
      <c r="O3060" s="1">
        <v>1.8403947368421054</v>
      </c>
      <c r="P3060" s="2">
        <v>73.042709600161601</v>
      </c>
      <c r="Q3060" s="1">
        <v>1.8933439198989255</v>
      </c>
      <c r="R3060">
        <v>2</v>
      </c>
      <c r="S3060">
        <v>2</v>
      </c>
      <c r="U3060">
        <v>15</v>
      </c>
      <c r="V3060">
        <v>3</v>
      </c>
      <c r="W3060">
        <v>1</v>
      </c>
      <c r="X3060">
        <v>3</v>
      </c>
      <c r="Y3060">
        <v>3</v>
      </c>
      <c r="Z3060">
        <v>3</v>
      </c>
      <c r="AA3060">
        <v>0</v>
      </c>
      <c r="AB3060">
        <v>4</v>
      </c>
      <c r="AC3060">
        <v>0</v>
      </c>
      <c r="AD3060">
        <v>1</v>
      </c>
      <c r="AE3060">
        <v>1</v>
      </c>
      <c r="AF3060">
        <v>2</v>
      </c>
      <c r="AG3060" s="1">
        <f t="shared" si="47"/>
        <v>-0.12960526315789456</v>
      </c>
    </row>
    <row r="3061" spans="1:33">
      <c r="A3061">
        <v>80362</v>
      </c>
      <c r="B3061">
        <v>2</v>
      </c>
      <c r="C3061">
        <v>60</v>
      </c>
      <c r="D3061">
        <v>3</v>
      </c>
      <c r="E3061">
        <v>2</v>
      </c>
      <c r="G3061">
        <v>1</v>
      </c>
      <c r="H3061">
        <v>5</v>
      </c>
      <c r="I3061">
        <v>1</v>
      </c>
      <c r="J3061">
        <v>63</v>
      </c>
      <c r="K3061">
        <v>1.63</v>
      </c>
      <c r="L3061">
        <v>178</v>
      </c>
      <c r="M3061">
        <v>4.5999999999999996</v>
      </c>
      <c r="N3061">
        <v>73</v>
      </c>
      <c r="O3061" s="1">
        <v>1.8887301587301586</v>
      </c>
      <c r="P3061" s="2">
        <v>74.512382993484906</v>
      </c>
      <c r="Q3061" s="1">
        <v>1.9278600679266729</v>
      </c>
      <c r="R3061">
        <v>1</v>
      </c>
      <c r="S3061">
        <v>1</v>
      </c>
      <c r="T3061">
        <v>2</v>
      </c>
      <c r="U3061">
        <v>15</v>
      </c>
      <c r="V3061">
        <v>2</v>
      </c>
      <c r="W3061">
        <v>3</v>
      </c>
      <c r="X3061">
        <v>3</v>
      </c>
      <c r="Y3061">
        <v>3</v>
      </c>
      <c r="Z3061">
        <v>2</v>
      </c>
      <c r="AA3061">
        <v>0</v>
      </c>
      <c r="AB3061">
        <v>2</v>
      </c>
      <c r="AC3061">
        <v>0</v>
      </c>
      <c r="AD3061">
        <v>1</v>
      </c>
      <c r="AE3061">
        <v>1</v>
      </c>
      <c r="AF3061">
        <v>2</v>
      </c>
      <c r="AG3061" s="1">
        <f t="shared" si="47"/>
        <v>0.2587301587301587</v>
      </c>
    </row>
    <row r="3062" spans="1:33">
      <c r="A3062">
        <v>80364</v>
      </c>
      <c r="B3062">
        <v>2</v>
      </c>
      <c r="C3062">
        <v>47</v>
      </c>
      <c r="D3062">
        <v>6</v>
      </c>
      <c r="E3062">
        <v>2</v>
      </c>
      <c r="G3062">
        <v>2</v>
      </c>
      <c r="H3062">
        <v>5</v>
      </c>
      <c r="I3062">
        <v>1</v>
      </c>
      <c r="J3062">
        <v>84</v>
      </c>
      <c r="K3062">
        <v>2.17</v>
      </c>
      <c r="L3062">
        <v>227</v>
      </c>
      <c r="M3062">
        <v>5.87</v>
      </c>
      <c r="N3062">
        <v>91</v>
      </c>
      <c r="O3062" s="1">
        <v>2.3508333333333331</v>
      </c>
      <c r="P3062" s="2">
        <v>83.48304775971296</v>
      </c>
      <c r="Q3062" s="1">
        <v>2.1566454004592512</v>
      </c>
      <c r="R3062">
        <v>1</v>
      </c>
      <c r="S3062">
        <v>2</v>
      </c>
      <c r="U3062">
        <v>15</v>
      </c>
      <c r="V3062">
        <v>4</v>
      </c>
      <c r="W3062">
        <v>3</v>
      </c>
      <c r="X3062">
        <v>3</v>
      </c>
      <c r="Y3062">
        <v>3</v>
      </c>
      <c r="Z3062">
        <v>3</v>
      </c>
      <c r="AA3062">
        <v>0</v>
      </c>
      <c r="AB3062">
        <v>1</v>
      </c>
      <c r="AC3062">
        <v>14</v>
      </c>
      <c r="AD3062">
        <v>1</v>
      </c>
      <c r="AE3062">
        <v>1</v>
      </c>
      <c r="AF3062">
        <v>2</v>
      </c>
      <c r="AG3062" s="1">
        <f t="shared" si="47"/>
        <v>0.18083333333333318</v>
      </c>
    </row>
    <row r="3063" spans="1:33">
      <c r="A3063">
        <v>80365</v>
      </c>
      <c r="B3063">
        <v>2</v>
      </c>
      <c r="C3063">
        <v>34</v>
      </c>
      <c r="D3063">
        <v>6</v>
      </c>
      <c r="E3063">
        <v>2</v>
      </c>
      <c r="G3063">
        <v>2</v>
      </c>
      <c r="H3063">
        <v>5</v>
      </c>
      <c r="I3063">
        <v>5</v>
      </c>
      <c r="J3063">
        <v>84</v>
      </c>
      <c r="K3063">
        <v>2.17</v>
      </c>
      <c r="L3063">
        <v>201</v>
      </c>
      <c r="M3063">
        <v>5.2</v>
      </c>
      <c r="N3063">
        <v>81</v>
      </c>
      <c r="O3063" s="1">
        <v>2.0924999999999998</v>
      </c>
      <c r="P3063" s="2">
        <v>87.193839065621361</v>
      </c>
      <c r="Q3063" s="1">
        <v>2.2525075091952185</v>
      </c>
      <c r="R3063">
        <v>1</v>
      </c>
      <c r="U3063">
        <v>15</v>
      </c>
      <c r="V3063">
        <v>3</v>
      </c>
      <c r="W3063">
        <v>1</v>
      </c>
      <c r="AA3063">
        <v>0</v>
      </c>
      <c r="AB3063">
        <v>0</v>
      </c>
      <c r="AC3063">
        <v>0</v>
      </c>
      <c r="AD3063">
        <v>1</v>
      </c>
      <c r="AE3063">
        <v>1</v>
      </c>
      <c r="AF3063">
        <v>2</v>
      </c>
      <c r="AG3063" s="1">
        <f t="shared" si="47"/>
        <v>-7.7500000000000124E-2</v>
      </c>
    </row>
    <row r="3064" spans="1:33">
      <c r="A3064">
        <v>80367</v>
      </c>
      <c r="B3064">
        <v>2</v>
      </c>
      <c r="C3064">
        <v>71</v>
      </c>
      <c r="D3064">
        <v>1</v>
      </c>
      <c r="E3064">
        <v>2</v>
      </c>
      <c r="G3064">
        <v>2</v>
      </c>
      <c r="H3064">
        <v>1</v>
      </c>
      <c r="I3064">
        <v>1</v>
      </c>
      <c r="J3064">
        <v>54</v>
      </c>
      <c r="K3064">
        <v>1.4</v>
      </c>
      <c r="L3064">
        <v>251</v>
      </c>
      <c r="M3064">
        <v>6.49</v>
      </c>
      <c r="N3064">
        <v>52</v>
      </c>
      <c r="O3064" s="1">
        <v>1.3481481481481481</v>
      </c>
      <c r="P3064" s="2">
        <v>58.264644397323735</v>
      </c>
      <c r="Q3064" s="1">
        <v>1.5105648547454302</v>
      </c>
      <c r="R3064">
        <v>1</v>
      </c>
      <c r="S3064">
        <v>2</v>
      </c>
      <c r="U3064">
        <v>5</v>
      </c>
      <c r="V3064">
        <v>4</v>
      </c>
      <c r="W3064">
        <v>1</v>
      </c>
      <c r="X3064">
        <v>2</v>
      </c>
      <c r="Y3064">
        <v>2</v>
      </c>
      <c r="Z3064">
        <v>2</v>
      </c>
      <c r="AB3064">
        <v>0</v>
      </c>
      <c r="AC3064">
        <v>0</v>
      </c>
      <c r="AD3064">
        <v>1</v>
      </c>
      <c r="AE3064">
        <v>1</v>
      </c>
      <c r="AF3064">
        <v>2</v>
      </c>
      <c r="AG3064" s="1">
        <f t="shared" si="47"/>
        <v>-5.1851851851851816E-2</v>
      </c>
    </row>
    <row r="3065" spans="1:33">
      <c r="A3065">
        <v>80369</v>
      </c>
      <c r="B3065">
        <v>2</v>
      </c>
      <c r="C3065">
        <v>31</v>
      </c>
      <c r="D3065">
        <v>6</v>
      </c>
      <c r="E3065">
        <v>2</v>
      </c>
      <c r="G3065">
        <v>2</v>
      </c>
      <c r="H3065">
        <v>3</v>
      </c>
      <c r="I3065">
        <v>1</v>
      </c>
      <c r="J3065">
        <v>57</v>
      </c>
      <c r="K3065">
        <v>1.47</v>
      </c>
      <c r="L3065">
        <v>143</v>
      </c>
      <c r="M3065">
        <v>3.7</v>
      </c>
      <c r="N3065">
        <v>64</v>
      </c>
      <c r="O3065" s="1">
        <v>1.6505263157894736</v>
      </c>
      <c r="P3065" s="2">
        <v>64.26761178138554</v>
      </c>
      <c r="Q3065" s="1">
        <v>1.6574278827831008</v>
      </c>
      <c r="R3065">
        <v>1</v>
      </c>
      <c r="U3065">
        <v>6</v>
      </c>
      <c r="V3065">
        <v>1</v>
      </c>
      <c r="W3065">
        <v>2</v>
      </c>
      <c r="X3065">
        <v>1</v>
      </c>
      <c r="Y3065">
        <v>1</v>
      </c>
      <c r="Z3065">
        <v>1</v>
      </c>
      <c r="AB3065">
        <v>0</v>
      </c>
      <c r="AC3065">
        <v>0</v>
      </c>
      <c r="AD3065">
        <v>2</v>
      </c>
      <c r="AE3065">
        <v>2</v>
      </c>
      <c r="AG3065" s="1">
        <f t="shared" si="47"/>
        <v>0.18052631578947365</v>
      </c>
    </row>
    <row r="3066" spans="1:33">
      <c r="A3066">
        <v>80371</v>
      </c>
      <c r="B3066">
        <v>2</v>
      </c>
      <c r="C3066">
        <v>39</v>
      </c>
      <c r="D3066">
        <v>1</v>
      </c>
      <c r="E3066">
        <v>2</v>
      </c>
      <c r="G3066">
        <v>2</v>
      </c>
      <c r="H3066">
        <v>3</v>
      </c>
      <c r="I3066">
        <v>1</v>
      </c>
      <c r="J3066">
        <v>59</v>
      </c>
      <c r="K3066">
        <v>1.53</v>
      </c>
      <c r="L3066">
        <v>147</v>
      </c>
      <c r="M3066">
        <v>3.8</v>
      </c>
      <c r="N3066">
        <v>57</v>
      </c>
      <c r="O3066" s="1">
        <v>1.4781355932203391</v>
      </c>
      <c r="P3066" s="2">
        <v>40.385645559483976</v>
      </c>
      <c r="Q3066" s="1">
        <v>1.0472887746781439</v>
      </c>
      <c r="R3066">
        <v>1</v>
      </c>
      <c r="U3066">
        <v>7</v>
      </c>
      <c r="V3066">
        <v>3</v>
      </c>
      <c r="W3066">
        <v>3</v>
      </c>
      <c r="X3066">
        <v>3</v>
      </c>
      <c r="Y3066">
        <v>3</v>
      </c>
      <c r="Z3066">
        <v>3</v>
      </c>
      <c r="AA3066">
        <v>2</v>
      </c>
      <c r="AB3066">
        <v>1</v>
      </c>
      <c r="AC3066">
        <v>0</v>
      </c>
      <c r="AD3066">
        <v>1</v>
      </c>
      <c r="AE3066">
        <v>2</v>
      </c>
      <c r="AG3066" s="1">
        <f t="shared" si="47"/>
        <v>-5.1864406779660976E-2</v>
      </c>
    </row>
    <row r="3067" spans="1:33">
      <c r="A3067">
        <v>80384</v>
      </c>
      <c r="B3067">
        <v>2</v>
      </c>
      <c r="C3067">
        <v>46</v>
      </c>
      <c r="D3067">
        <v>3</v>
      </c>
      <c r="E3067">
        <v>2</v>
      </c>
      <c r="G3067">
        <v>1</v>
      </c>
      <c r="H3067">
        <v>3</v>
      </c>
      <c r="I3067">
        <v>5</v>
      </c>
      <c r="J3067">
        <v>39</v>
      </c>
      <c r="K3067">
        <v>1.01</v>
      </c>
      <c r="L3067">
        <v>207</v>
      </c>
      <c r="M3067">
        <v>5.35</v>
      </c>
      <c r="N3067">
        <v>38</v>
      </c>
      <c r="O3067" s="1">
        <v>0.98410256410256414</v>
      </c>
      <c r="P3067" s="2">
        <v>45.691340643618837</v>
      </c>
      <c r="Q3067" s="1">
        <v>1.1832885653860263</v>
      </c>
      <c r="R3067">
        <v>2</v>
      </c>
      <c r="S3067">
        <v>2</v>
      </c>
      <c r="U3067">
        <v>3</v>
      </c>
      <c r="V3067">
        <v>3</v>
      </c>
      <c r="W3067">
        <v>3</v>
      </c>
      <c r="X3067">
        <v>3</v>
      </c>
      <c r="Y3067">
        <v>3</v>
      </c>
      <c r="Z3067">
        <v>3</v>
      </c>
      <c r="AA3067">
        <v>3</v>
      </c>
      <c r="AB3067">
        <v>1</v>
      </c>
      <c r="AC3067">
        <v>2</v>
      </c>
      <c r="AD3067">
        <v>1</v>
      </c>
      <c r="AE3067">
        <v>1</v>
      </c>
      <c r="AF3067">
        <v>2</v>
      </c>
      <c r="AG3067" s="1">
        <f t="shared" si="47"/>
        <v>-2.5897435897435872E-2</v>
      </c>
    </row>
    <row r="3068" spans="1:33">
      <c r="A3068">
        <v>80387</v>
      </c>
      <c r="B3068">
        <v>2</v>
      </c>
      <c r="C3068">
        <v>42</v>
      </c>
      <c r="D3068">
        <v>4</v>
      </c>
      <c r="E3068">
        <v>2</v>
      </c>
      <c r="G3068">
        <v>1</v>
      </c>
      <c r="H3068">
        <v>5</v>
      </c>
      <c r="I3068">
        <v>3</v>
      </c>
      <c r="J3068">
        <v>83</v>
      </c>
      <c r="K3068">
        <v>2.15</v>
      </c>
      <c r="L3068">
        <v>144</v>
      </c>
      <c r="M3068">
        <v>3.72</v>
      </c>
      <c r="N3068">
        <v>92</v>
      </c>
      <c r="O3068" s="1">
        <v>2.3831325301204815</v>
      </c>
      <c r="P3068" s="2">
        <v>86.495356891823221</v>
      </c>
      <c r="Q3068" s="1">
        <v>2.2405423773183122</v>
      </c>
      <c r="R3068">
        <v>2</v>
      </c>
      <c r="S3068">
        <v>2</v>
      </c>
      <c r="U3068">
        <v>7</v>
      </c>
      <c r="V3068">
        <v>4</v>
      </c>
      <c r="W3068">
        <v>2</v>
      </c>
      <c r="X3068">
        <v>3</v>
      </c>
      <c r="Y3068">
        <v>2</v>
      </c>
      <c r="Z3068">
        <v>2</v>
      </c>
      <c r="AA3068">
        <v>7</v>
      </c>
      <c r="AB3068">
        <v>0</v>
      </c>
      <c r="AC3068">
        <v>14</v>
      </c>
      <c r="AD3068">
        <v>1</v>
      </c>
      <c r="AE3068">
        <v>1</v>
      </c>
      <c r="AF3068">
        <v>2</v>
      </c>
      <c r="AG3068" s="1">
        <f t="shared" si="47"/>
        <v>0.23313253012048163</v>
      </c>
    </row>
    <row r="3069" spans="1:33">
      <c r="A3069">
        <v>80388</v>
      </c>
      <c r="B3069">
        <v>2</v>
      </c>
      <c r="C3069">
        <v>60</v>
      </c>
      <c r="D3069">
        <v>6</v>
      </c>
      <c r="E3069">
        <v>2</v>
      </c>
      <c r="G3069">
        <v>2</v>
      </c>
      <c r="H3069">
        <v>5</v>
      </c>
      <c r="I3069">
        <v>6</v>
      </c>
      <c r="J3069">
        <v>56</v>
      </c>
      <c r="K3069">
        <v>1.45</v>
      </c>
      <c r="L3069">
        <v>249</v>
      </c>
      <c r="M3069">
        <v>6.44</v>
      </c>
      <c r="N3069">
        <v>66</v>
      </c>
      <c r="O3069" s="1">
        <v>1.7089285714285716</v>
      </c>
      <c r="P3069" s="2">
        <v>57.09317817699236</v>
      </c>
      <c r="Q3069" s="1">
        <v>1.478305506368552</v>
      </c>
      <c r="R3069">
        <v>1</v>
      </c>
      <c r="S3069">
        <v>2</v>
      </c>
      <c r="U3069">
        <v>6</v>
      </c>
      <c r="V3069">
        <v>3</v>
      </c>
      <c r="W3069">
        <v>0</v>
      </c>
      <c r="X3069">
        <v>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2</v>
      </c>
      <c r="AG3069" s="1">
        <f t="shared" si="47"/>
        <v>0.25892857142857162</v>
      </c>
    </row>
    <row r="3070" spans="1:33">
      <c r="A3070">
        <v>80390</v>
      </c>
      <c r="B3070">
        <v>2</v>
      </c>
      <c r="C3070">
        <v>65</v>
      </c>
      <c r="D3070">
        <v>6</v>
      </c>
      <c r="E3070">
        <v>2</v>
      </c>
      <c r="G3070">
        <v>2</v>
      </c>
      <c r="H3070">
        <v>5</v>
      </c>
      <c r="I3070">
        <v>1</v>
      </c>
      <c r="J3070">
        <v>70</v>
      </c>
      <c r="K3070">
        <v>1.81</v>
      </c>
      <c r="L3070">
        <v>253</v>
      </c>
      <c r="M3070">
        <v>6.54</v>
      </c>
      <c r="N3070">
        <v>77</v>
      </c>
      <c r="O3070" s="1">
        <v>1.9910000000000001</v>
      </c>
      <c r="P3070" s="2">
        <v>72.386171946403152</v>
      </c>
      <c r="Q3070" s="1">
        <v>1.8716995888998529</v>
      </c>
      <c r="R3070">
        <v>1</v>
      </c>
      <c r="S3070">
        <v>2</v>
      </c>
      <c r="U3070">
        <v>15</v>
      </c>
      <c r="V3070">
        <v>2</v>
      </c>
      <c r="W3070">
        <v>3</v>
      </c>
      <c r="X3070">
        <v>2</v>
      </c>
      <c r="Y3070">
        <v>2</v>
      </c>
      <c r="Z3070">
        <v>2</v>
      </c>
      <c r="AA3070">
        <v>0</v>
      </c>
      <c r="AB3070">
        <v>0</v>
      </c>
      <c r="AC3070">
        <v>0</v>
      </c>
      <c r="AD3070">
        <v>2</v>
      </c>
      <c r="AE3070">
        <v>2</v>
      </c>
      <c r="AG3070" s="1">
        <f t="shared" si="47"/>
        <v>0.18100000000000005</v>
      </c>
    </row>
    <row r="3071" spans="1:33">
      <c r="A3071">
        <v>80397</v>
      </c>
      <c r="B3071">
        <v>2</v>
      </c>
      <c r="C3071">
        <v>50</v>
      </c>
      <c r="D3071">
        <v>3</v>
      </c>
      <c r="E3071">
        <v>2</v>
      </c>
      <c r="G3071">
        <v>2</v>
      </c>
      <c r="H3071">
        <v>5</v>
      </c>
      <c r="I3071">
        <v>1</v>
      </c>
      <c r="J3071">
        <v>70</v>
      </c>
      <c r="K3071">
        <v>1.81</v>
      </c>
      <c r="L3071">
        <v>158</v>
      </c>
      <c r="M3071">
        <v>4.09</v>
      </c>
      <c r="N3071">
        <v>69</v>
      </c>
      <c r="O3071" s="1">
        <v>1.7841428571428573</v>
      </c>
      <c r="P3071" s="2">
        <v>58.269742922803786</v>
      </c>
      <c r="Q3071" s="1">
        <v>1.5066890670039266</v>
      </c>
      <c r="R3071">
        <v>2</v>
      </c>
      <c r="S3071">
        <v>2</v>
      </c>
      <c r="V3071">
        <v>3</v>
      </c>
      <c r="W3071">
        <v>0</v>
      </c>
      <c r="AA3071">
        <v>0</v>
      </c>
      <c r="AB3071">
        <v>0</v>
      </c>
      <c r="AC3071">
        <v>0</v>
      </c>
      <c r="AD3071">
        <v>1</v>
      </c>
      <c r="AE3071">
        <v>1</v>
      </c>
      <c r="AF3071">
        <v>2</v>
      </c>
      <c r="AG3071" s="1">
        <f t="shared" si="47"/>
        <v>-2.5857142857142801E-2</v>
      </c>
    </row>
    <row r="3072" spans="1:33">
      <c r="A3072">
        <v>80403</v>
      </c>
      <c r="B3072">
        <v>2</v>
      </c>
      <c r="C3072">
        <v>38</v>
      </c>
      <c r="D3072">
        <v>6</v>
      </c>
      <c r="E3072">
        <v>2</v>
      </c>
      <c r="G3072">
        <v>2</v>
      </c>
      <c r="H3072">
        <v>4</v>
      </c>
      <c r="I3072">
        <v>1</v>
      </c>
      <c r="J3072">
        <v>31</v>
      </c>
      <c r="K3072">
        <v>0.8</v>
      </c>
      <c r="L3072">
        <v>211</v>
      </c>
      <c r="M3072">
        <v>5.46</v>
      </c>
      <c r="N3072">
        <v>28</v>
      </c>
      <c r="O3072" s="1">
        <v>0.72258064516129039</v>
      </c>
      <c r="P3072" s="2">
        <v>30.105514411380149</v>
      </c>
      <c r="Q3072" s="1">
        <v>0.77691650093884257</v>
      </c>
      <c r="R3072">
        <v>1</v>
      </c>
      <c r="U3072">
        <v>7</v>
      </c>
      <c r="V3072">
        <v>3</v>
      </c>
      <c r="W3072">
        <v>3</v>
      </c>
      <c r="X3072">
        <v>2</v>
      </c>
      <c r="Y3072">
        <v>2</v>
      </c>
      <c r="Z3072">
        <v>2</v>
      </c>
      <c r="AA3072">
        <v>4</v>
      </c>
      <c r="AB3072">
        <v>0</v>
      </c>
      <c r="AC3072">
        <v>30</v>
      </c>
      <c r="AD3072">
        <v>1</v>
      </c>
      <c r="AE3072">
        <v>1</v>
      </c>
      <c r="AF3072">
        <v>2</v>
      </c>
      <c r="AG3072" s="1">
        <f t="shared" si="47"/>
        <v>-7.7419354838709653E-2</v>
      </c>
    </row>
    <row r="3073" spans="1:33">
      <c r="A3073">
        <v>80405</v>
      </c>
      <c r="B3073">
        <v>2</v>
      </c>
      <c r="C3073">
        <v>24</v>
      </c>
      <c r="D3073">
        <v>2</v>
      </c>
      <c r="E3073">
        <v>2</v>
      </c>
      <c r="G3073">
        <v>1</v>
      </c>
      <c r="H3073">
        <v>2</v>
      </c>
      <c r="I3073">
        <v>6</v>
      </c>
      <c r="J3073">
        <v>86</v>
      </c>
      <c r="K3073">
        <v>2.2200000000000002</v>
      </c>
      <c r="L3073">
        <v>265</v>
      </c>
      <c r="M3073">
        <v>6.85</v>
      </c>
      <c r="N3073">
        <v>92</v>
      </c>
      <c r="O3073" s="1">
        <v>2.3748837209302325</v>
      </c>
      <c r="P3073" s="2">
        <v>90.715845045513021</v>
      </c>
      <c r="Q3073" s="1">
        <v>2.3417346046632432</v>
      </c>
      <c r="R3073">
        <v>2</v>
      </c>
      <c r="U3073">
        <v>5</v>
      </c>
      <c r="V3073">
        <v>4</v>
      </c>
      <c r="W3073">
        <v>3</v>
      </c>
      <c r="X3073">
        <v>3</v>
      </c>
      <c r="Y3073">
        <v>2</v>
      </c>
      <c r="Z3073">
        <v>3</v>
      </c>
      <c r="AA3073">
        <v>0</v>
      </c>
      <c r="AB3073">
        <v>0</v>
      </c>
      <c r="AC3073">
        <v>1</v>
      </c>
      <c r="AD3073">
        <v>2</v>
      </c>
      <c r="AE3073">
        <v>1</v>
      </c>
      <c r="AF3073">
        <v>1</v>
      </c>
      <c r="AG3073" s="1">
        <f t="shared" si="47"/>
        <v>0.15488372093023228</v>
      </c>
    </row>
    <row r="3074" spans="1:33">
      <c r="A3074">
        <v>80406</v>
      </c>
      <c r="B3074">
        <v>2</v>
      </c>
      <c r="C3074">
        <v>80</v>
      </c>
      <c r="D3074">
        <v>3</v>
      </c>
      <c r="E3074">
        <v>2</v>
      </c>
      <c r="G3074">
        <v>1</v>
      </c>
      <c r="H3074">
        <v>5</v>
      </c>
      <c r="I3074">
        <v>2</v>
      </c>
      <c r="J3074">
        <v>65</v>
      </c>
      <c r="K3074">
        <v>1.68</v>
      </c>
      <c r="L3074">
        <v>189</v>
      </c>
      <c r="M3074">
        <v>4.8899999999999997</v>
      </c>
      <c r="N3074">
        <v>70</v>
      </c>
      <c r="O3074" s="1">
        <v>1.8092307692307692</v>
      </c>
      <c r="P3074" s="2">
        <v>66.270311333248571</v>
      </c>
      <c r="Q3074" s="1">
        <v>1.7128326621516554</v>
      </c>
      <c r="R3074">
        <v>2</v>
      </c>
      <c r="S3074">
        <v>2</v>
      </c>
      <c r="U3074">
        <v>12</v>
      </c>
      <c r="V3074">
        <v>1</v>
      </c>
      <c r="W3074">
        <v>3</v>
      </c>
      <c r="X3074">
        <v>3</v>
      </c>
      <c r="Y3074">
        <v>3</v>
      </c>
      <c r="Z3074">
        <v>3</v>
      </c>
      <c r="AB3074">
        <v>4</v>
      </c>
      <c r="AC3074">
        <v>4</v>
      </c>
      <c r="AD3074">
        <v>1</v>
      </c>
      <c r="AE3074">
        <v>1</v>
      </c>
      <c r="AF3074">
        <v>2</v>
      </c>
      <c r="AG3074" s="1">
        <f t="shared" si="47"/>
        <v>0.12923076923076926</v>
      </c>
    </row>
    <row r="3075" spans="1:33">
      <c r="A3075">
        <v>80408</v>
      </c>
      <c r="B3075">
        <v>2</v>
      </c>
      <c r="C3075">
        <v>43</v>
      </c>
      <c r="D3075">
        <v>4</v>
      </c>
      <c r="E3075">
        <v>1</v>
      </c>
      <c r="F3075">
        <v>1</v>
      </c>
      <c r="G3075">
        <v>1</v>
      </c>
      <c r="H3075">
        <v>5</v>
      </c>
      <c r="I3075">
        <v>2</v>
      </c>
      <c r="J3075">
        <v>95</v>
      </c>
      <c r="K3075">
        <v>2.46</v>
      </c>
      <c r="L3075">
        <v>204</v>
      </c>
      <c r="M3075">
        <v>5.28</v>
      </c>
      <c r="N3075">
        <v>94</v>
      </c>
      <c r="O3075" s="1">
        <v>2.4341052631578948</v>
      </c>
      <c r="P3075" s="2">
        <v>93.732138227431591</v>
      </c>
      <c r="Q3075" s="1">
        <v>2.4271690530471761</v>
      </c>
      <c r="R3075">
        <v>1</v>
      </c>
      <c r="S3075">
        <v>2</v>
      </c>
      <c r="U3075">
        <v>7</v>
      </c>
      <c r="V3075">
        <v>2</v>
      </c>
      <c r="W3075">
        <v>3</v>
      </c>
      <c r="X3075">
        <v>3</v>
      </c>
      <c r="Y3075">
        <v>3</v>
      </c>
      <c r="Z3075">
        <v>3</v>
      </c>
      <c r="AA3075">
        <v>0</v>
      </c>
      <c r="AB3075">
        <v>0</v>
      </c>
      <c r="AC3075">
        <v>1</v>
      </c>
      <c r="AD3075">
        <v>1</v>
      </c>
      <c r="AE3075">
        <v>1</v>
      </c>
      <c r="AF3075">
        <v>2</v>
      </c>
      <c r="AG3075" s="1">
        <f t="shared" ref="AG3075:AG3138" si="48">O:O-K:K</f>
        <v>-2.5894736842105193E-2</v>
      </c>
    </row>
    <row r="3076" spans="1:33">
      <c r="A3076">
        <v>80417</v>
      </c>
      <c r="B3076">
        <v>2</v>
      </c>
      <c r="C3076">
        <v>60</v>
      </c>
      <c r="D3076">
        <v>2</v>
      </c>
      <c r="E3076">
        <v>2</v>
      </c>
      <c r="G3076">
        <v>2</v>
      </c>
      <c r="H3076">
        <v>3</v>
      </c>
      <c r="I3076">
        <v>1</v>
      </c>
      <c r="J3076">
        <v>56</v>
      </c>
      <c r="K3076">
        <v>1.45</v>
      </c>
      <c r="L3076">
        <v>238</v>
      </c>
      <c r="M3076">
        <v>6.15</v>
      </c>
      <c r="N3076">
        <v>66</v>
      </c>
      <c r="O3076" s="1">
        <v>1.7089285714285716</v>
      </c>
      <c r="P3076" s="2">
        <v>49.060646516181947</v>
      </c>
      <c r="Q3076" s="1">
        <v>1.270320311579711</v>
      </c>
      <c r="R3076">
        <v>1</v>
      </c>
      <c r="S3076">
        <v>2</v>
      </c>
      <c r="U3076">
        <v>5</v>
      </c>
      <c r="V3076">
        <v>3</v>
      </c>
      <c r="W3076">
        <v>3</v>
      </c>
      <c r="X3076">
        <v>3</v>
      </c>
      <c r="Y3076">
        <v>3</v>
      </c>
      <c r="Z3076">
        <v>3</v>
      </c>
      <c r="AA3076">
        <v>1</v>
      </c>
      <c r="AB3076">
        <v>1</v>
      </c>
      <c r="AC3076">
        <v>1</v>
      </c>
      <c r="AD3076">
        <v>1</v>
      </c>
      <c r="AE3076">
        <v>2</v>
      </c>
      <c r="AG3076" s="1">
        <f t="shared" si="48"/>
        <v>0.25892857142857162</v>
      </c>
    </row>
    <row r="3077" spans="1:33">
      <c r="A3077">
        <v>80432</v>
      </c>
      <c r="B3077">
        <v>2</v>
      </c>
      <c r="C3077">
        <v>77</v>
      </c>
      <c r="D3077">
        <v>1</v>
      </c>
      <c r="E3077">
        <v>2</v>
      </c>
      <c r="G3077">
        <v>2</v>
      </c>
      <c r="H3077">
        <v>1</v>
      </c>
      <c r="I3077">
        <v>2</v>
      </c>
      <c r="J3077">
        <v>101</v>
      </c>
      <c r="K3077">
        <v>2.61</v>
      </c>
      <c r="L3077">
        <v>174</v>
      </c>
      <c r="M3077">
        <v>4.5</v>
      </c>
      <c r="N3077">
        <v>95</v>
      </c>
      <c r="O3077" s="1">
        <v>2.4549504950495047</v>
      </c>
      <c r="P3077" s="2">
        <v>100.70043472206939</v>
      </c>
      <c r="Q3077" s="1">
        <v>2.6022587586594166</v>
      </c>
      <c r="R3077">
        <v>1</v>
      </c>
      <c r="S3077">
        <v>2</v>
      </c>
      <c r="U3077">
        <v>2</v>
      </c>
      <c r="V3077">
        <v>1</v>
      </c>
      <c r="W3077">
        <v>0</v>
      </c>
      <c r="X3077">
        <v>1</v>
      </c>
      <c r="Y3077">
        <v>1</v>
      </c>
      <c r="Z3077">
        <v>2</v>
      </c>
      <c r="AB3077">
        <v>0</v>
      </c>
      <c r="AC3077">
        <v>0</v>
      </c>
      <c r="AD3077">
        <v>2</v>
      </c>
      <c r="AE3077">
        <v>1</v>
      </c>
      <c r="AF3077">
        <v>2</v>
      </c>
      <c r="AG3077" s="1">
        <f t="shared" si="48"/>
        <v>-0.15504950495049519</v>
      </c>
    </row>
    <row r="3078" spans="1:33">
      <c r="A3078">
        <v>80434</v>
      </c>
      <c r="B3078">
        <v>2</v>
      </c>
      <c r="C3078">
        <v>62</v>
      </c>
      <c r="D3078">
        <v>4</v>
      </c>
      <c r="E3078">
        <v>2</v>
      </c>
      <c r="G3078">
        <v>2</v>
      </c>
      <c r="H3078">
        <v>3</v>
      </c>
      <c r="I3078">
        <v>5</v>
      </c>
      <c r="J3078">
        <v>107</v>
      </c>
      <c r="K3078">
        <v>2.77</v>
      </c>
      <c r="L3078">
        <v>275</v>
      </c>
      <c r="M3078">
        <v>7.11</v>
      </c>
      <c r="N3078">
        <v>114</v>
      </c>
      <c r="O3078" s="1">
        <v>2.9512149532710281</v>
      </c>
      <c r="P3078" s="2">
        <v>103.368925622345</v>
      </c>
      <c r="Q3078" s="1">
        <v>2.6759992894756603</v>
      </c>
      <c r="R3078">
        <v>1</v>
      </c>
      <c r="S3078">
        <v>2</v>
      </c>
      <c r="U3078">
        <v>6</v>
      </c>
      <c r="V3078">
        <v>2</v>
      </c>
      <c r="W3078">
        <v>0</v>
      </c>
      <c r="X3078">
        <v>3</v>
      </c>
      <c r="Y3078">
        <v>3</v>
      </c>
      <c r="Z3078">
        <v>2</v>
      </c>
      <c r="AA3078">
        <v>0</v>
      </c>
      <c r="AB3078">
        <v>0</v>
      </c>
      <c r="AC3078">
        <v>0</v>
      </c>
      <c r="AD3078">
        <v>1</v>
      </c>
      <c r="AE3078">
        <v>2</v>
      </c>
      <c r="AG3078" s="1">
        <f t="shared" si="48"/>
        <v>0.1812149532710281</v>
      </c>
    </row>
    <row r="3079" spans="1:33">
      <c r="A3079">
        <v>80436</v>
      </c>
      <c r="B3079">
        <v>2</v>
      </c>
      <c r="C3079">
        <v>73</v>
      </c>
      <c r="D3079">
        <v>1</v>
      </c>
      <c r="E3079">
        <v>2</v>
      </c>
      <c r="G3079">
        <v>2</v>
      </c>
      <c r="H3079">
        <v>2</v>
      </c>
      <c r="I3079">
        <v>2</v>
      </c>
      <c r="J3079">
        <v>45</v>
      </c>
      <c r="K3079">
        <v>1.1599999999999999</v>
      </c>
      <c r="L3079">
        <v>191</v>
      </c>
      <c r="M3079">
        <v>4.9400000000000004</v>
      </c>
      <c r="N3079">
        <v>42</v>
      </c>
      <c r="O3079" s="1">
        <v>1.0826666666666667</v>
      </c>
      <c r="P3079" s="2">
        <v>39.508936079158232</v>
      </c>
      <c r="Q3079" s="1">
        <v>1.0184525744849677</v>
      </c>
      <c r="R3079">
        <v>1</v>
      </c>
      <c r="S3079">
        <v>2</v>
      </c>
      <c r="U3079">
        <v>3</v>
      </c>
      <c r="V3079">
        <v>3</v>
      </c>
      <c r="W3079">
        <v>2</v>
      </c>
      <c r="AB3079">
        <v>0</v>
      </c>
      <c r="AC3079">
        <v>0</v>
      </c>
      <c r="AD3079">
        <v>2</v>
      </c>
      <c r="AE3079">
        <v>1</v>
      </c>
      <c r="AF3079">
        <v>2</v>
      </c>
      <c r="AG3079" s="1">
        <f t="shared" si="48"/>
        <v>-7.7333333333333254E-2</v>
      </c>
    </row>
    <row r="3080" spans="1:33">
      <c r="A3080">
        <v>80437</v>
      </c>
      <c r="B3080">
        <v>2</v>
      </c>
      <c r="C3080">
        <v>46</v>
      </c>
      <c r="D3080">
        <v>3</v>
      </c>
      <c r="E3080">
        <v>2</v>
      </c>
      <c r="G3080">
        <v>1</v>
      </c>
      <c r="H3080">
        <v>3</v>
      </c>
      <c r="I3080">
        <v>1</v>
      </c>
      <c r="J3080">
        <v>35</v>
      </c>
      <c r="K3080">
        <v>0.91</v>
      </c>
      <c r="L3080">
        <v>194</v>
      </c>
      <c r="M3080">
        <v>5.0199999999999996</v>
      </c>
      <c r="N3080">
        <v>33</v>
      </c>
      <c r="O3080" s="1">
        <v>0.85799999999999998</v>
      </c>
      <c r="P3080" s="2">
        <v>37.850673857394312</v>
      </c>
      <c r="Q3080" s="1">
        <v>0.98411752029225219</v>
      </c>
      <c r="R3080">
        <v>2</v>
      </c>
      <c r="S3080">
        <v>2</v>
      </c>
      <c r="U3080">
        <v>15</v>
      </c>
      <c r="V3080">
        <v>3</v>
      </c>
      <c r="W3080">
        <v>3</v>
      </c>
      <c r="X3080">
        <v>3</v>
      </c>
      <c r="Y3080">
        <v>2</v>
      </c>
      <c r="Z3080">
        <v>3</v>
      </c>
      <c r="AA3080">
        <v>0</v>
      </c>
      <c r="AB3080">
        <v>0</v>
      </c>
      <c r="AC3080">
        <v>0</v>
      </c>
      <c r="AD3080">
        <v>1</v>
      </c>
      <c r="AE3080">
        <v>1</v>
      </c>
      <c r="AF3080">
        <v>2</v>
      </c>
      <c r="AG3080" s="1">
        <f t="shared" si="48"/>
        <v>-5.2000000000000046E-2</v>
      </c>
    </row>
    <row r="3081" spans="1:33">
      <c r="A3081">
        <v>80438</v>
      </c>
      <c r="B3081">
        <v>2</v>
      </c>
      <c r="C3081">
        <v>37</v>
      </c>
      <c r="D3081">
        <v>4</v>
      </c>
      <c r="E3081">
        <v>2</v>
      </c>
      <c r="G3081">
        <v>2</v>
      </c>
      <c r="H3081">
        <v>5</v>
      </c>
      <c r="I3081">
        <v>3</v>
      </c>
      <c r="J3081">
        <v>69</v>
      </c>
      <c r="K3081">
        <v>1.78</v>
      </c>
      <c r="L3081">
        <v>243</v>
      </c>
      <c r="M3081">
        <v>6.28</v>
      </c>
      <c r="N3081">
        <v>64</v>
      </c>
      <c r="O3081" s="1">
        <v>1.6510144927536232</v>
      </c>
      <c r="P3081" s="2">
        <v>65.082004947603565</v>
      </c>
      <c r="Q3081" s="1">
        <v>1.6789270841555703</v>
      </c>
      <c r="R3081">
        <v>1</v>
      </c>
      <c r="U3081">
        <v>3</v>
      </c>
      <c r="V3081">
        <v>2</v>
      </c>
      <c r="W3081">
        <v>3</v>
      </c>
      <c r="X3081">
        <v>3</v>
      </c>
      <c r="Y3081">
        <v>2</v>
      </c>
      <c r="Z3081">
        <v>3</v>
      </c>
      <c r="AA3081">
        <v>0</v>
      </c>
      <c r="AB3081">
        <v>0</v>
      </c>
      <c r="AC3081">
        <v>0</v>
      </c>
      <c r="AD3081">
        <v>1</v>
      </c>
      <c r="AE3081">
        <v>2</v>
      </c>
      <c r="AG3081" s="1">
        <f t="shared" si="48"/>
        <v>-0.12898550724637681</v>
      </c>
    </row>
    <row r="3082" spans="1:33">
      <c r="A3082">
        <v>80440</v>
      </c>
      <c r="B3082">
        <v>2</v>
      </c>
      <c r="C3082">
        <v>47</v>
      </c>
      <c r="D3082">
        <v>6</v>
      </c>
      <c r="E3082">
        <v>2</v>
      </c>
      <c r="G3082">
        <v>2</v>
      </c>
      <c r="H3082">
        <v>5</v>
      </c>
      <c r="I3082">
        <v>1</v>
      </c>
      <c r="J3082">
        <v>49</v>
      </c>
      <c r="K3082">
        <v>1.27</v>
      </c>
      <c r="L3082">
        <v>146</v>
      </c>
      <c r="M3082">
        <v>3.78</v>
      </c>
      <c r="N3082">
        <v>52</v>
      </c>
      <c r="O3082" s="1">
        <v>1.3477551020408165</v>
      </c>
      <c r="P3082" s="2">
        <v>47.38895814961937</v>
      </c>
      <c r="Q3082" s="1">
        <v>1.2282444255105429</v>
      </c>
      <c r="R3082">
        <v>1</v>
      </c>
      <c r="S3082">
        <v>2</v>
      </c>
      <c r="U3082">
        <v>15</v>
      </c>
      <c r="V3082">
        <v>2</v>
      </c>
      <c r="W3082">
        <v>0</v>
      </c>
      <c r="X3082">
        <v>3</v>
      </c>
      <c r="Y3082">
        <v>3</v>
      </c>
      <c r="Z3082">
        <v>1</v>
      </c>
      <c r="AA3082">
        <v>1</v>
      </c>
      <c r="AB3082">
        <v>0</v>
      </c>
      <c r="AC3082">
        <v>0</v>
      </c>
      <c r="AD3082">
        <v>2</v>
      </c>
      <c r="AE3082">
        <v>1</v>
      </c>
      <c r="AF3082">
        <v>2</v>
      </c>
      <c r="AG3082" s="1">
        <f t="shared" si="48"/>
        <v>7.7755102040816482E-2</v>
      </c>
    </row>
    <row r="3083" spans="1:33">
      <c r="A3083">
        <v>80441</v>
      </c>
      <c r="B3083">
        <v>2</v>
      </c>
      <c r="C3083">
        <v>49</v>
      </c>
      <c r="D3083">
        <v>3</v>
      </c>
      <c r="E3083">
        <v>2</v>
      </c>
      <c r="G3083">
        <v>1</v>
      </c>
      <c r="H3083">
        <v>4</v>
      </c>
      <c r="I3083">
        <v>1</v>
      </c>
      <c r="J3083">
        <v>56</v>
      </c>
      <c r="K3083">
        <v>1.45</v>
      </c>
      <c r="L3083">
        <v>145</v>
      </c>
      <c r="M3083">
        <v>3.75</v>
      </c>
      <c r="N3083">
        <v>50</v>
      </c>
      <c r="O3083" s="1">
        <v>1.2946428571428572</v>
      </c>
      <c r="P3083" s="2">
        <v>63.621145991845857</v>
      </c>
      <c r="Q3083" s="1">
        <v>1.647333244431723</v>
      </c>
      <c r="R3083">
        <v>2</v>
      </c>
      <c r="S3083">
        <v>2</v>
      </c>
      <c r="U3083">
        <v>15</v>
      </c>
      <c r="V3083">
        <v>2</v>
      </c>
      <c r="W3083">
        <v>3</v>
      </c>
      <c r="X3083">
        <v>3</v>
      </c>
      <c r="Y3083">
        <v>3</v>
      </c>
      <c r="Z3083">
        <v>3</v>
      </c>
      <c r="AA3083">
        <v>1</v>
      </c>
      <c r="AB3083">
        <v>0</v>
      </c>
      <c r="AC3083">
        <v>0</v>
      </c>
      <c r="AD3083">
        <v>1</v>
      </c>
      <c r="AE3083">
        <v>1</v>
      </c>
      <c r="AF3083">
        <v>2</v>
      </c>
      <c r="AG3083" s="1">
        <f t="shared" si="48"/>
        <v>-0.15535714285714275</v>
      </c>
    </row>
    <row r="3084" spans="1:33">
      <c r="A3084">
        <v>80442</v>
      </c>
      <c r="B3084">
        <v>2</v>
      </c>
      <c r="C3084">
        <v>41</v>
      </c>
      <c r="D3084">
        <v>1</v>
      </c>
      <c r="E3084">
        <v>2</v>
      </c>
      <c r="G3084">
        <v>2</v>
      </c>
      <c r="H3084">
        <v>2</v>
      </c>
      <c r="I3084">
        <v>1</v>
      </c>
      <c r="J3084">
        <v>51</v>
      </c>
      <c r="K3084">
        <v>1.32</v>
      </c>
      <c r="L3084">
        <v>163</v>
      </c>
      <c r="M3084">
        <v>4.22</v>
      </c>
      <c r="N3084">
        <v>60</v>
      </c>
      <c r="O3084" s="1">
        <v>1.5529411764705883</v>
      </c>
      <c r="P3084" s="2">
        <v>56.852288700907387</v>
      </c>
      <c r="Q3084" s="1">
        <v>1.4714710016705443</v>
      </c>
      <c r="R3084">
        <v>1</v>
      </c>
      <c r="S3084">
        <v>2</v>
      </c>
      <c r="U3084">
        <v>77</v>
      </c>
      <c r="V3084">
        <v>3</v>
      </c>
      <c r="W3084">
        <v>0</v>
      </c>
      <c r="X3084">
        <v>3</v>
      </c>
      <c r="Y3084">
        <v>3</v>
      </c>
      <c r="Z3084">
        <v>3</v>
      </c>
      <c r="AA3084">
        <v>0</v>
      </c>
      <c r="AB3084">
        <v>4</v>
      </c>
      <c r="AC3084">
        <v>0</v>
      </c>
      <c r="AD3084">
        <v>2</v>
      </c>
      <c r="AE3084">
        <v>2</v>
      </c>
      <c r="AG3084" s="1">
        <f t="shared" si="48"/>
        <v>0.23294117647058821</v>
      </c>
    </row>
    <row r="3085" spans="1:33">
      <c r="A3085">
        <v>80444</v>
      </c>
      <c r="B3085">
        <v>2</v>
      </c>
      <c r="C3085">
        <v>27</v>
      </c>
      <c r="D3085">
        <v>3</v>
      </c>
      <c r="E3085">
        <v>2</v>
      </c>
      <c r="G3085">
        <v>1</v>
      </c>
      <c r="H3085">
        <v>5</v>
      </c>
      <c r="I3085">
        <v>5</v>
      </c>
      <c r="J3085">
        <v>46</v>
      </c>
      <c r="K3085">
        <v>1.19</v>
      </c>
      <c r="L3085">
        <v>179</v>
      </c>
      <c r="M3085">
        <v>4.63</v>
      </c>
      <c r="N3085">
        <v>55</v>
      </c>
      <c r="O3085" s="1">
        <v>1.4228260869565219</v>
      </c>
      <c r="P3085" s="2">
        <v>44.656434266274857</v>
      </c>
      <c r="Q3085" s="1">
        <v>1.1552425386275451</v>
      </c>
      <c r="R3085">
        <v>2</v>
      </c>
      <c r="V3085">
        <v>3</v>
      </c>
      <c r="W3085">
        <v>1</v>
      </c>
      <c r="AA3085">
        <v>0</v>
      </c>
      <c r="AB3085">
        <v>3</v>
      </c>
      <c r="AC3085">
        <v>0</v>
      </c>
      <c r="AD3085">
        <v>2</v>
      </c>
      <c r="AE3085">
        <v>1</v>
      </c>
      <c r="AF3085">
        <v>2</v>
      </c>
      <c r="AG3085" s="1">
        <f t="shared" si="48"/>
        <v>0.23282608695652196</v>
      </c>
    </row>
    <row r="3086" spans="1:33">
      <c r="A3086">
        <v>80446</v>
      </c>
      <c r="B3086">
        <v>2</v>
      </c>
      <c r="C3086">
        <v>31</v>
      </c>
      <c r="D3086">
        <v>4</v>
      </c>
      <c r="E3086">
        <v>2</v>
      </c>
      <c r="G3086">
        <v>1</v>
      </c>
      <c r="H3086">
        <v>5</v>
      </c>
      <c r="I3086">
        <v>5</v>
      </c>
      <c r="J3086">
        <v>122</v>
      </c>
      <c r="K3086">
        <v>3.15</v>
      </c>
      <c r="L3086">
        <v>223</v>
      </c>
      <c r="M3086">
        <v>5.77</v>
      </c>
      <c r="N3086">
        <v>119</v>
      </c>
      <c r="O3086" s="1">
        <v>3.0725409836065571</v>
      </c>
      <c r="P3086" s="2">
        <v>121.10458579419323</v>
      </c>
      <c r="Q3086" s="1">
        <v>3.1268806987844968</v>
      </c>
      <c r="R3086">
        <v>1</v>
      </c>
      <c r="U3086">
        <v>14</v>
      </c>
      <c r="V3086">
        <v>2</v>
      </c>
      <c r="W3086">
        <v>0</v>
      </c>
      <c r="X3086">
        <v>3</v>
      </c>
      <c r="Y3086">
        <v>3</v>
      </c>
      <c r="Z3086">
        <v>1</v>
      </c>
      <c r="AB3086">
        <v>4</v>
      </c>
      <c r="AC3086">
        <v>0</v>
      </c>
      <c r="AD3086">
        <v>1</v>
      </c>
      <c r="AE3086">
        <v>1</v>
      </c>
      <c r="AF3086">
        <v>2</v>
      </c>
      <c r="AG3086" s="1">
        <f t="shared" si="48"/>
        <v>-7.745901639344277E-2</v>
      </c>
    </row>
    <row r="3087" spans="1:33">
      <c r="A3087">
        <v>80448</v>
      </c>
      <c r="B3087">
        <v>2</v>
      </c>
      <c r="C3087">
        <v>26</v>
      </c>
      <c r="D3087">
        <v>6</v>
      </c>
      <c r="E3087">
        <v>2</v>
      </c>
      <c r="G3087">
        <v>2</v>
      </c>
      <c r="H3087">
        <v>5</v>
      </c>
      <c r="I3087">
        <v>5</v>
      </c>
      <c r="J3087">
        <v>61</v>
      </c>
      <c r="K3087">
        <v>1.58</v>
      </c>
      <c r="L3087">
        <v>205</v>
      </c>
      <c r="M3087">
        <v>5.3</v>
      </c>
      <c r="N3087">
        <v>56</v>
      </c>
      <c r="O3087" s="1">
        <v>1.4504918032786887</v>
      </c>
      <c r="P3087" s="2">
        <v>68.696533671546121</v>
      </c>
      <c r="Q3087" s="1">
        <v>1.7793528393613587</v>
      </c>
      <c r="R3087">
        <v>2</v>
      </c>
      <c r="U3087">
        <v>15</v>
      </c>
      <c r="V3087">
        <v>4</v>
      </c>
      <c r="W3087">
        <v>1</v>
      </c>
      <c r="AA3087">
        <v>0</v>
      </c>
      <c r="AB3087">
        <v>0</v>
      </c>
      <c r="AC3087">
        <v>10</v>
      </c>
      <c r="AD3087">
        <v>1</v>
      </c>
      <c r="AE3087">
        <v>2</v>
      </c>
      <c r="AG3087" s="1">
        <f t="shared" si="48"/>
        <v>-0.12950819672131142</v>
      </c>
    </row>
    <row r="3088" spans="1:33">
      <c r="A3088">
        <v>80456</v>
      </c>
      <c r="B3088">
        <v>2</v>
      </c>
      <c r="C3088">
        <v>47</v>
      </c>
      <c r="D3088">
        <v>7</v>
      </c>
      <c r="E3088">
        <v>2</v>
      </c>
      <c r="G3088">
        <v>2</v>
      </c>
      <c r="H3088">
        <v>5</v>
      </c>
      <c r="I3088">
        <v>3</v>
      </c>
      <c r="J3088">
        <v>54</v>
      </c>
      <c r="K3088">
        <v>1.4</v>
      </c>
      <c r="L3088">
        <v>184</v>
      </c>
      <c r="M3088">
        <v>4.76</v>
      </c>
      <c r="N3088">
        <v>55</v>
      </c>
      <c r="O3088" s="1">
        <v>1.4259259259259258</v>
      </c>
      <c r="P3088" s="2">
        <v>49.606919325495682</v>
      </c>
      <c r="Q3088" s="1">
        <v>1.2861053158461841</v>
      </c>
      <c r="R3088">
        <v>1</v>
      </c>
      <c r="S3088">
        <v>1</v>
      </c>
      <c r="T3088">
        <v>2</v>
      </c>
      <c r="U3088">
        <v>14</v>
      </c>
      <c r="V3088">
        <v>2</v>
      </c>
      <c r="W3088">
        <v>2</v>
      </c>
      <c r="X3088">
        <v>3</v>
      </c>
      <c r="Y3088">
        <v>3</v>
      </c>
      <c r="Z3088">
        <v>2</v>
      </c>
      <c r="AA3088">
        <v>2</v>
      </c>
      <c r="AB3088">
        <v>1</v>
      </c>
      <c r="AC3088">
        <v>2</v>
      </c>
      <c r="AD3088">
        <v>1</v>
      </c>
      <c r="AE3088">
        <v>1</v>
      </c>
      <c r="AF3088">
        <v>2</v>
      </c>
      <c r="AG3088" s="1">
        <f t="shared" si="48"/>
        <v>2.5925925925925908E-2</v>
      </c>
    </row>
    <row r="3089" spans="1:33">
      <c r="A3089">
        <v>80458</v>
      </c>
      <c r="B3089">
        <v>2</v>
      </c>
      <c r="C3089">
        <v>24</v>
      </c>
      <c r="D3089">
        <v>1</v>
      </c>
      <c r="E3089">
        <v>2</v>
      </c>
      <c r="G3089">
        <v>2</v>
      </c>
      <c r="H3089">
        <v>2</v>
      </c>
      <c r="I3089">
        <v>1</v>
      </c>
      <c r="J3089">
        <v>57</v>
      </c>
      <c r="K3089">
        <v>1.47</v>
      </c>
      <c r="L3089">
        <v>285</v>
      </c>
      <c r="M3089">
        <v>7.37</v>
      </c>
      <c r="N3089">
        <v>58</v>
      </c>
      <c r="O3089" s="1">
        <v>1.4957894736842106</v>
      </c>
      <c r="P3089" s="2">
        <v>50.049918685125171</v>
      </c>
      <c r="Q3089" s="1">
        <v>1.2907610608269122</v>
      </c>
      <c r="R3089">
        <v>1</v>
      </c>
      <c r="U3089">
        <v>4</v>
      </c>
      <c r="V3089">
        <v>5</v>
      </c>
      <c r="W3089">
        <v>3</v>
      </c>
      <c r="X3089">
        <v>3</v>
      </c>
      <c r="Y3089">
        <v>3</v>
      </c>
      <c r="Z3089">
        <v>3</v>
      </c>
      <c r="AA3089">
        <v>1</v>
      </c>
      <c r="AB3089">
        <v>0</v>
      </c>
      <c r="AC3089">
        <v>1</v>
      </c>
      <c r="AD3089">
        <v>1</v>
      </c>
      <c r="AE3089">
        <v>2</v>
      </c>
      <c r="AG3089" s="1">
        <f t="shared" si="48"/>
        <v>2.5789473684210584E-2</v>
      </c>
    </row>
    <row r="3090" spans="1:33">
      <c r="A3090">
        <v>80466</v>
      </c>
      <c r="B3090">
        <v>2</v>
      </c>
      <c r="C3090">
        <v>25</v>
      </c>
      <c r="D3090">
        <v>2</v>
      </c>
      <c r="E3090">
        <v>2</v>
      </c>
      <c r="G3090">
        <v>2</v>
      </c>
      <c r="H3090">
        <v>4</v>
      </c>
      <c r="I3090">
        <v>6</v>
      </c>
      <c r="J3090">
        <v>122</v>
      </c>
      <c r="K3090">
        <v>3.15</v>
      </c>
      <c r="L3090">
        <v>236</v>
      </c>
      <c r="M3090">
        <v>6.1</v>
      </c>
      <c r="N3090">
        <v>118</v>
      </c>
      <c r="O3090" s="1">
        <v>3.0467213114754097</v>
      </c>
      <c r="P3090" s="2">
        <v>115.99654805967846</v>
      </c>
      <c r="Q3090" s="1">
        <v>2.9949928392457958</v>
      </c>
      <c r="R3090">
        <v>1</v>
      </c>
      <c r="V3090">
        <v>2</v>
      </c>
      <c r="W3090">
        <v>2</v>
      </c>
      <c r="X3090">
        <v>3</v>
      </c>
      <c r="Y3090">
        <v>2</v>
      </c>
      <c r="Z3090">
        <v>2</v>
      </c>
      <c r="AB3090">
        <v>0</v>
      </c>
      <c r="AC3090">
        <v>0</v>
      </c>
      <c r="AD3090">
        <v>2</v>
      </c>
      <c r="AE3090">
        <v>1</v>
      </c>
      <c r="AF3090">
        <v>2</v>
      </c>
      <c r="AG3090" s="1">
        <f t="shared" si="48"/>
        <v>-0.10327868852459021</v>
      </c>
    </row>
    <row r="3091" spans="1:33">
      <c r="A3091">
        <v>80468</v>
      </c>
      <c r="B3091">
        <v>2</v>
      </c>
      <c r="C3091">
        <v>52</v>
      </c>
      <c r="D3091">
        <v>4</v>
      </c>
      <c r="E3091">
        <v>2</v>
      </c>
      <c r="G3091">
        <v>1</v>
      </c>
      <c r="H3091">
        <v>2</v>
      </c>
      <c r="I3091">
        <v>1</v>
      </c>
      <c r="J3091">
        <v>65</v>
      </c>
      <c r="K3091">
        <v>1.68</v>
      </c>
      <c r="L3091">
        <v>184</v>
      </c>
      <c r="M3091">
        <v>4.76</v>
      </c>
      <c r="N3091">
        <v>75</v>
      </c>
      <c r="O3091" s="1">
        <v>1.9384615384615385</v>
      </c>
      <c r="P3091" s="2">
        <v>68.08569340084982</v>
      </c>
      <c r="Q3091" s="1">
        <v>1.759753306360426</v>
      </c>
      <c r="R3091">
        <v>2</v>
      </c>
      <c r="S3091">
        <v>2</v>
      </c>
      <c r="U3091">
        <v>6</v>
      </c>
      <c r="V3091">
        <v>3</v>
      </c>
      <c r="W3091">
        <v>2</v>
      </c>
      <c r="X3091">
        <v>3</v>
      </c>
      <c r="Y3091">
        <v>3</v>
      </c>
      <c r="Z3091">
        <v>3</v>
      </c>
      <c r="AB3091">
        <v>0</v>
      </c>
      <c r="AC3091">
        <v>0</v>
      </c>
      <c r="AD3091">
        <v>1</v>
      </c>
      <c r="AE3091">
        <v>2</v>
      </c>
      <c r="AG3091" s="1">
        <f t="shared" si="48"/>
        <v>0.25846153846153852</v>
      </c>
    </row>
    <row r="3092" spans="1:33">
      <c r="A3092">
        <v>80469</v>
      </c>
      <c r="B3092">
        <v>2</v>
      </c>
      <c r="C3092">
        <v>74</v>
      </c>
      <c r="D3092">
        <v>3</v>
      </c>
      <c r="E3092">
        <v>2</v>
      </c>
      <c r="G3092">
        <v>2</v>
      </c>
      <c r="H3092">
        <v>5</v>
      </c>
      <c r="I3092">
        <v>1</v>
      </c>
      <c r="J3092">
        <v>67</v>
      </c>
      <c r="K3092">
        <v>1.73</v>
      </c>
      <c r="L3092">
        <v>169</v>
      </c>
      <c r="M3092">
        <v>4.37</v>
      </c>
      <c r="N3092">
        <v>67</v>
      </c>
      <c r="O3092" s="1">
        <v>1.73</v>
      </c>
      <c r="P3092" s="2">
        <v>71.564103091959296</v>
      </c>
      <c r="Q3092" s="1">
        <v>1.8478492290908894</v>
      </c>
      <c r="R3092">
        <v>1</v>
      </c>
      <c r="S3092">
        <v>2</v>
      </c>
      <c r="U3092">
        <v>15</v>
      </c>
      <c r="V3092">
        <v>3</v>
      </c>
      <c r="W3092">
        <v>0</v>
      </c>
      <c r="AA3092">
        <v>0</v>
      </c>
      <c r="AB3092">
        <v>1</v>
      </c>
      <c r="AC3092">
        <v>0</v>
      </c>
      <c r="AD3092">
        <v>2</v>
      </c>
      <c r="AE3092">
        <v>1</v>
      </c>
      <c r="AF3092">
        <v>2</v>
      </c>
      <c r="AG3092" s="1">
        <f t="shared" si="48"/>
        <v>0</v>
      </c>
    </row>
    <row r="3093" spans="1:33">
      <c r="A3093">
        <v>80478</v>
      </c>
      <c r="B3093">
        <v>2</v>
      </c>
      <c r="C3093">
        <v>75</v>
      </c>
      <c r="D3093">
        <v>3</v>
      </c>
      <c r="E3093">
        <v>2</v>
      </c>
      <c r="G3093">
        <v>1</v>
      </c>
      <c r="H3093">
        <v>4</v>
      </c>
      <c r="I3093">
        <v>1</v>
      </c>
      <c r="J3093">
        <v>58</v>
      </c>
      <c r="K3093">
        <v>1.5</v>
      </c>
      <c r="L3093">
        <v>158</v>
      </c>
      <c r="M3093">
        <v>4.09</v>
      </c>
      <c r="N3093">
        <v>53</v>
      </c>
      <c r="O3093" s="1">
        <v>1.3706896551724137</v>
      </c>
      <c r="P3093" s="2">
        <v>56.085767851698101</v>
      </c>
      <c r="Q3093" s="1">
        <v>1.4504939961646059</v>
      </c>
      <c r="R3093">
        <v>1</v>
      </c>
      <c r="S3093">
        <v>1</v>
      </c>
      <c r="T3093">
        <v>2</v>
      </c>
      <c r="U3093">
        <v>8</v>
      </c>
      <c r="V3093">
        <v>2</v>
      </c>
      <c r="W3093">
        <v>1</v>
      </c>
      <c r="X3093">
        <v>3</v>
      </c>
      <c r="Y3093">
        <v>3</v>
      </c>
      <c r="Z3093">
        <v>2</v>
      </c>
      <c r="AA3093">
        <v>0</v>
      </c>
      <c r="AB3093">
        <v>0</v>
      </c>
      <c r="AC3093">
        <v>0</v>
      </c>
      <c r="AD3093">
        <v>1</v>
      </c>
      <c r="AE3093">
        <v>1</v>
      </c>
      <c r="AF3093">
        <v>2</v>
      </c>
      <c r="AG3093" s="1">
        <f t="shared" si="48"/>
        <v>-0.1293103448275863</v>
      </c>
    </row>
    <row r="3094" spans="1:33">
      <c r="A3094">
        <v>80482</v>
      </c>
      <c r="B3094">
        <v>2</v>
      </c>
      <c r="C3094">
        <v>55</v>
      </c>
      <c r="D3094">
        <v>4</v>
      </c>
      <c r="E3094">
        <v>2</v>
      </c>
      <c r="G3094">
        <v>1</v>
      </c>
      <c r="H3094">
        <v>5</v>
      </c>
      <c r="I3094">
        <v>5</v>
      </c>
      <c r="J3094">
        <v>47</v>
      </c>
      <c r="K3094">
        <v>1.22</v>
      </c>
      <c r="L3094">
        <v>463</v>
      </c>
      <c r="M3094">
        <v>11.97</v>
      </c>
      <c r="N3094">
        <v>43</v>
      </c>
      <c r="O3094" s="1">
        <v>1.1161702127659574</v>
      </c>
      <c r="P3094" s="2">
        <v>48.953725310002234</v>
      </c>
      <c r="Q3094" s="1">
        <v>1.2707137208128239</v>
      </c>
      <c r="R3094">
        <v>2</v>
      </c>
      <c r="S3094">
        <v>2</v>
      </c>
      <c r="U3094">
        <v>15</v>
      </c>
      <c r="V3094">
        <v>3</v>
      </c>
      <c r="W3094">
        <v>3</v>
      </c>
      <c r="X3094">
        <v>3</v>
      </c>
      <c r="Y3094">
        <v>4</v>
      </c>
      <c r="Z3094">
        <v>4</v>
      </c>
      <c r="AB3094">
        <v>0</v>
      </c>
      <c r="AC3094">
        <v>0</v>
      </c>
      <c r="AD3094">
        <v>2</v>
      </c>
      <c r="AE3094">
        <v>1</v>
      </c>
      <c r="AF3094">
        <v>2</v>
      </c>
      <c r="AG3094" s="1">
        <f t="shared" si="48"/>
        <v>-0.10382978723404257</v>
      </c>
    </row>
    <row r="3095" spans="1:33">
      <c r="A3095">
        <v>80486</v>
      </c>
      <c r="B3095">
        <v>2</v>
      </c>
      <c r="C3095">
        <v>69</v>
      </c>
      <c r="D3095">
        <v>3</v>
      </c>
      <c r="E3095">
        <v>1</v>
      </c>
      <c r="F3095">
        <v>1</v>
      </c>
      <c r="G3095">
        <v>1</v>
      </c>
      <c r="H3095">
        <v>5</v>
      </c>
      <c r="I3095">
        <v>1</v>
      </c>
      <c r="J3095">
        <v>63</v>
      </c>
      <c r="K3095">
        <v>1.63</v>
      </c>
      <c r="L3095">
        <v>204</v>
      </c>
      <c r="M3095">
        <v>5.28</v>
      </c>
      <c r="N3095">
        <v>68</v>
      </c>
      <c r="O3095" s="1">
        <v>1.7593650793650792</v>
      </c>
      <c r="P3095" s="2">
        <v>54.037775557676348</v>
      </c>
      <c r="Q3095" s="1">
        <v>1.3981202247462294</v>
      </c>
      <c r="R3095">
        <v>2</v>
      </c>
      <c r="S3095">
        <v>2</v>
      </c>
      <c r="U3095">
        <v>15</v>
      </c>
      <c r="V3095">
        <v>2</v>
      </c>
      <c r="W3095">
        <v>0</v>
      </c>
      <c r="X3095">
        <v>4</v>
      </c>
      <c r="Y3095">
        <v>4</v>
      </c>
      <c r="Z3095">
        <v>4</v>
      </c>
      <c r="AA3095">
        <v>5</v>
      </c>
      <c r="AB3095">
        <v>0</v>
      </c>
      <c r="AC3095">
        <v>1</v>
      </c>
      <c r="AD3095">
        <v>1</v>
      </c>
      <c r="AE3095">
        <v>1</v>
      </c>
      <c r="AF3095">
        <v>2</v>
      </c>
      <c r="AG3095" s="1">
        <f t="shared" si="48"/>
        <v>0.12936507936507935</v>
      </c>
    </row>
    <row r="3096" spans="1:33">
      <c r="A3096">
        <v>80490</v>
      </c>
      <c r="B3096">
        <v>2</v>
      </c>
      <c r="C3096">
        <v>33</v>
      </c>
      <c r="D3096">
        <v>4</v>
      </c>
      <c r="E3096">
        <v>2</v>
      </c>
      <c r="G3096">
        <v>2</v>
      </c>
      <c r="H3096">
        <v>4</v>
      </c>
      <c r="I3096">
        <v>5</v>
      </c>
      <c r="J3096">
        <v>95</v>
      </c>
      <c r="K3096">
        <v>2.46</v>
      </c>
      <c r="L3096">
        <v>202</v>
      </c>
      <c r="M3096">
        <v>5.22</v>
      </c>
      <c r="N3096">
        <v>101</v>
      </c>
      <c r="O3096" s="1">
        <v>2.6153684210526316</v>
      </c>
      <c r="P3096" s="2">
        <v>92.363289246335114</v>
      </c>
      <c r="Q3096" s="1">
        <v>2.3917230689050988</v>
      </c>
      <c r="R3096">
        <v>2</v>
      </c>
      <c r="U3096">
        <v>7</v>
      </c>
      <c r="V3096">
        <v>2</v>
      </c>
      <c r="W3096">
        <v>3</v>
      </c>
      <c r="X3096">
        <v>3</v>
      </c>
      <c r="Y3096">
        <v>3</v>
      </c>
      <c r="Z3096">
        <v>3</v>
      </c>
      <c r="AA3096">
        <v>0</v>
      </c>
      <c r="AB3096">
        <v>0</v>
      </c>
      <c r="AC3096">
        <v>0</v>
      </c>
      <c r="AD3096">
        <v>1</v>
      </c>
      <c r="AE3096">
        <v>1</v>
      </c>
      <c r="AF3096">
        <v>2</v>
      </c>
      <c r="AG3096" s="1">
        <f t="shared" si="48"/>
        <v>0.1553684210526316</v>
      </c>
    </row>
    <row r="3097" spans="1:33">
      <c r="A3097">
        <v>80491</v>
      </c>
      <c r="B3097">
        <v>2</v>
      </c>
      <c r="C3097">
        <v>73</v>
      </c>
      <c r="D3097">
        <v>3</v>
      </c>
      <c r="E3097">
        <v>2</v>
      </c>
      <c r="G3097">
        <v>1</v>
      </c>
      <c r="H3097">
        <v>5</v>
      </c>
      <c r="I3097">
        <v>2</v>
      </c>
      <c r="J3097">
        <v>77</v>
      </c>
      <c r="K3097">
        <v>1.99</v>
      </c>
      <c r="L3097">
        <v>239</v>
      </c>
      <c r="M3097">
        <v>6.18</v>
      </c>
      <c r="N3097">
        <v>75</v>
      </c>
      <c r="O3097" s="1">
        <v>1.9383116883116882</v>
      </c>
      <c r="P3097" s="2">
        <v>71.673455653051136</v>
      </c>
      <c r="Q3097" s="1">
        <v>1.852339957786646</v>
      </c>
      <c r="R3097">
        <v>2</v>
      </c>
      <c r="S3097">
        <v>2</v>
      </c>
      <c r="U3097">
        <v>15</v>
      </c>
      <c r="V3097">
        <v>2</v>
      </c>
      <c r="W3097">
        <v>3</v>
      </c>
      <c r="X3097">
        <v>3</v>
      </c>
      <c r="Y3097">
        <v>3</v>
      </c>
      <c r="Z3097">
        <v>2</v>
      </c>
      <c r="AB3097">
        <v>0</v>
      </c>
      <c r="AC3097">
        <v>0</v>
      </c>
      <c r="AD3097">
        <v>1</v>
      </c>
      <c r="AE3097">
        <v>1</v>
      </c>
      <c r="AF3097">
        <v>2</v>
      </c>
      <c r="AG3097" s="1">
        <f t="shared" si="48"/>
        <v>-5.1688311688311783E-2</v>
      </c>
    </row>
    <row r="3098" spans="1:33">
      <c r="A3098">
        <v>80492</v>
      </c>
      <c r="B3098">
        <v>2</v>
      </c>
      <c r="C3098">
        <v>35</v>
      </c>
      <c r="D3098">
        <v>6</v>
      </c>
      <c r="E3098">
        <v>2</v>
      </c>
      <c r="G3098">
        <v>2</v>
      </c>
      <c r="H3098">
        <v>4</v>
      </c>
      <c r="I3098">
        <v>1</v>
      </c>
      <c r="J3098">
        <v>79</v>
      </c>
      <c r="K3098">
        <v>2.04</v>
      </c>
      <c r="L3098">
        <v>213</v>
      </c>
      <c r="M3098">
        <v>5.51</v>
      </c>
      <c r="N3098">
        <v>84</v>
      </c>
      <c r="O3098" s="1">
        <v>2.1691139240506332</v>
      </c>
      <c r="P3098" s="2">
        <v>85.730459310275705</v>
      </c>
      <c r="Q3098" s="1">
        <v>2.2137992024425626</v>
      </c>
      <c r="R3098">
        <v>2</v>
      </c>
      <c r="U3098">
        <v>8</v>
      </c>
      <c r="V3098">
        <v>3</v>
      </c>
      <c r="W3098">
        <v>2</v>
      </c>
      <c r="X3098">
        <v>2</v>
      </c>
      <c r="Y3098">
        <v>2</v>
      </c>
      <c r="Z3098">
        <v>2</v>
      </c>
      <c r="AB3098">
        <v>0</v>
      </c>
      <c r="AC3098">
        <v>0</v>
      </c>
      <c r="AD3098">
        <v>2</v>
      </c>
      <c r="AE3098">
        <v>1</v>
      </c>
      <c r="AF3098">
        <v>2</v>
      </c>
      <c r="AG3098" s="1">
        <f t="shared" si="48"/>
        <v>0.12911392405063316</v>
      </c>
    </row>
    <row r="3099" spans="1:33">
      <c r="A3099">
        <v>80496</v>
      </c>
      <c r="B3099">
        <v>2</v>
      </c>
      <c r="C3099">
        <v>48</v>
      </c>
      <c r="D3099">
        <v>1</v>
      </c>
      <c r="E3099">
        <v>2</v>
      </c>
      <c r="G3099">
        <v>1</v>
      </c>
      <c r="H3099">
        <v>2</v>
      </c>
      <c r="I3099">
        <v>3</v>
      </c>
      <c r="J3099">
        <v>44</v>
      </c>
      <c r="K3099">
        <v>1.1399999999999999</v>
      </c>
      <c r="L3099">
        <v>245</v>
      </c>
      <c r="M3099">
        <v>6.34</v>
      </c>
      <c r="N3099">
        <v>40</v>
      </c>
      <c r="O3099" s="1">
        <v>1.0363636363636362</v>
      </c>
      <c r="P3099" s="2">
        <v>37.423982972422266</v>
      </c>
      <c r="Q3099" s="1">
        <v>0.96962137701275875</v>
      </c>
      <c r="R3099">
        <v>1</v>
      </c>
      <c r="S3099">
        <v>2</v>
      </c>
      <c r="U3099">
        <v>10</v>
      </c>
      <c r="V3099">
        <v>4</v>
      </c>
      <c r="W3099">
        <v>3</v>
      </c>
      <c r="X3099">
        <v>3</v>
      </c>
      <c r="Y3099">
        <v>3</v>
      </c>
      <c r="Z3099">
        <v>2</v>
      </c>
      <c r="AB3099">
        <v>0</v>
      </c>
      <c r="AC3099">
        <v>0</v>
      </c>
      <c r="AD3099">
        <v>1</v>
      </c>
      <c r="AE3099">
        <v>1</v>
      </c>
      <c r="AF3099">
        <v>2</v>
      </c>
      <c r="AG3099" s="1">
        <f t="shared" si="48"/>
        <v>-0.10363636363636375</v>
      </c>
    </row>
    <row r="3100" spans="1:33">
      <c r="A3100">
        <v>80497</v>
      </c>
      <c r="B3100">
        <v>2</v>
      </c>
      <c r="C3100">
        <v>37</v>
      </c>
      <c r="D3100">
        <v>1</v>
      </c>
      <c r="E3100">
        <v>2</v>
      </c>
      <c r="G3100">
        <v>2</v>
      </c>
      <c r="H3100">
        <v>2</v>
      </c>
      <c r="I3100">
        <v>4</v>
      </c>
      <c r="J3100">
        <v>60</v>
      </c>
      <c r="K3100">
        <v>1.55</v>
      </c>
      <c r="L3100">
        <v>205</v>
      </c>
      <c r="M3100">
        <v>5.3</v>
      </c>
      <c r="N3100">
        <v>70</v>
      </c>
      <c r="O3100" s="1">
        <v>1.8083333333333333</v>
      </c>
      <c r="P3100" s="2">
        <v>63.880789267117009</v>
      </c>
      <c r="Q3100" s="1">
        <v>1.6502537227338563</v>
      </c>
      <c r="R3100">
        <v>1</v>
      </c>
      <c r="U3100">
        <v>6</v>
      </c>
      <c r="V3100">
        <v>3</v>
      </c>
      <c r="W3100">
        <v>2</v>
      </c>
      <c r="X3100">
        <v>1</v>
      </c>
      <c r="Y3100">
        <v>1</v>
      </c>
      <c r="Z3100">
        <v>3</v>
      </c>
      <c r="AA3100">
        <v>4</v>
      </c>
      <c r="AB3100">
        <v>0</v>
      </c>
      <c r="AC3100">
        <v>0</v>
      </c>
      <c r="AD3100">
        <v>1</v>
      </c>
      <c r="AE3100">
        <v>2</v>
      </c>
      <c r="AG3100" s="1">
        <f t="shared" si="48"/>
        <v>0.2583333333333333</v>
      </c>
    </row>
    <row r="3101" spans="1:33">
      <c r="A3101">
        <v>80507</v>
      </c>
      <c r="B3101">
        <v>2</v>
      </c>
      <c r="C3101">
        <v>32</v>
      </c>
      <c r="D3101">
        <v>2</v>
      </c>
      <c r="E3101">
        <v>2</v>
      </c>
      <c r="G3101">
        <v>2</v>
      </c>
      <c r="H3101">
        <v>4</v>
      </c>
      <c r="I3101">
        <v>4</v>
      </c>
      <c r="J3101">
        <v>35</v>
      </c>
      <c r="K3101">
        <v>0.91</v>
      </c>
      <c r="L3101">
        <v>171</v>
      </c>
      <c r="M3101">
        <v>4.42</v>
      </c>
      <c r="N3101">
        <v>39</v>
      </c>
      <c r="O3101" s="1">
        <v>1.014</v>
      </c>
      <c r="P3101" s="2">
        <v>35.517316785040009</v>
      </c>
      <c r="Q3101" s="1">
        <v>0.92345023641104018</v>
      </c>
      <c r="R3101">
        <v>1</v>
      </c>
      <c r="U3101">
        <v>2</v>
      </c>
      <c r="V3101">
        <v>1</v>
      </c>
      <c r="W3101">
        <v>3</v>
      </c>
      <c r="X3101">
        <v>3</v>
      </c>
      <c r="Y3101">
        <v>3</v>
      </c>
      <c r="Z3101">
        <v>3</v>
      </c>
      <c r="AB3101">
        <v>0</v>
      </c>
      <c r="AC3101">
        <v>4</v>
      </c>
      <c r="AD3101">
        <v>1</v>
      </c>
      <c r="AE3101">
        <v>1</v>
      </c>
      <c r="AF3101">
        <v>2</v>
      </c>
      <c r="AG3101" s="1">
        <f t="shared" si="48"/>
        <v>0.10399999999999998</v>
      </c>
    </row>
    <row r="3102" spans="1:33">
      <c r="A3102">
        <v>80509</v>
      </c>
      <c r="B3102">
        <v>2</v>
      </c>
      <c r="C3102">
        <v>45</v>
      </c>
      <c r="D3102">
        <v>3</v>
      </c>
      <c r="E3102">
        <v>2</v>
      </c>
      <c r="G3102">
        <v>1</v>
      </c>
      <c r="H3102">
        <v>5</v>
      </c>
      <c r="I3102">
        <v>1</v>
      </c>
      <c r="J3102">
        <v>79</v>
      </c>
      <c r="K3102">
        <v>2.04</v>
      </c>
      <c r="L3102">
        <v>163</v>
      </c>
      <c r="M3102">
        <v>4.22</v>
      </c>
      <c r="N3102">
        <v>80</v>
      </c>
      <c r="O3102" s="1">
        <v>2.0658227848101265</v>
      </c>
      <c r="P3102" s="2">
        <v>90.560724950340784</v>
      </c>
      <c r="Q3102" s="1">
        <v>2.3385301126417115</v>
      </c>
      <c r="R3102">
        <v>2</v>
      </c>
      <c r="S3102">
        <v>2</v>
      </c>
      <c r="U3102">
        <v>15</v>
      </c>
      <c r="V3102">
        <v>2</v>
      </c>
      <c r="W3102">
        <v>0</v>
      </c>
      <c r="X3102">
        <v>3</v>
      </c>
      <c r="Y3102">
        <v>3</v>
      </c>
      <c r="Z3102">
        <v>1</v>
      </c>
      <c r="AA3102">
        <v>2</v>
      </c>
      <c r="AB3102">
        <v>2</v>
      </c>
      <c r="AC3102">
        <v>0</v>
      </c>
      <c r="AD3102">
        <v>1</v>
      </c>
      <c r="AE3102">
        <v>1</v>
      </c>
      <c r="AF3102">
        <v>2</v>
      </c>
      <c r="AG3102" s="1">
        <f t="shared" si="48"/>
        <v>2.5822784810126453E-2</v>
      </c>
    </row>
    <row r="3103" spans="1:33">
      <c r="A3103">
        <v>80511</v>
      </c>
      <c r="B3103">
        <v>2</v>
      </c>
      <c r="C3103">
        <v>40</v>
      </c>
      <c r="D3103">
        <v>4</v>
      </c>
      <c r="E3103">
        <v>2</v>
      </c>
      <c r="G3103">
        <v>1</v>
      </c>
      <c r="H3103">
        <v>4</v>
      </c>
      <c r="I3103">
        <v>6</v>
      </c>
      <c r="J3103">
        <v>47</v>
      </c>
      <c r="K3103">
        <v>1.22</v>
      </c>
      <c r="L3103">
        <v>156</v>
      </c>
      <c r="M3103">
        <v>4.03</v>
      </c>
      <c r="N3103">
        <v>45</v>
      </c>
      <c r="O3103" s="1">
        <v>1.1680851063829787</v>
      </c>
      <c r="P3103" s="2">
        <v>44.248219621293892</v>
      </c>
      <c r="Q3103" s="1">
        <v>1.148570807191033</v>
      </c>
      <c r="R3103">
        <v>2</v>
      </c>
      <c r="S3103">
        <v>2</v>
      </c>
      <c r="U3103">
        <v>13</v>
      </c>
      <c r="V3103">
        <v>5</v>
      </c>
      <c r="W3103">
        <v>0</v>
      </c>
      <c r="AA3103">
        <v>2</v>
      </c>
      <c r="AB3103">
        <v>7</v>
      </c>
      <c r="AC3103">
        <v>4</v>
      </c>
      <c r="AD3103">
        <v>1</v>
      </c>
      <c r="AE3103">
        <v>1</v>
      </c>
      <c r="AF3103">
        <v>2</v>
      </c>
      <c r="AG3103" s="1">
        <f t="shared" si="48"/>
        <v>-5.1914893617021285E-2</v>
      </c>
    </row>
    <row r="3104" spans="1:33">
      <c r="A3104">
        <v>80512</v>
      </c>
      <c r="B3104">
        <v>2</v>
      </c>
      <c r="C3104">
        <v>69</v>
      </c>
      <c r="D3104">
        <v>3</v>
      </c>
      <c r="E3104">
        <v>2</v>
      </c>
      <c r="G3104">
        <v>1</v>
      </c>
      <c r="H3104">
        <v>5</v>
      </c>
      <c r="I3104">
        <v>3</v>
      </c>
      <c r="J3104">
        <v>53</v>
      </c>
      <c r="K3104">
        <v>1.37</v>
      </c>
      <c r="L3104">
        <v>245</v>
      </c>
      <c r="M3104">
        <v>6.34</v>
      </c>
      <c r="N3104">
        <v>50</v>
      </c>
      <c r="O3104" s="1">
        <v>1.2924528301886793</v>
      </c>
      <c r="P3104" s="2">
        <v>64.108558772832396</v>
      </c>
      <c r="Q3104" s="1">
        <v>1.6571457645052903</v>
      </c>
      <c r="R3104">
        <v>2</v>
      </c>
      <c r="S3104">
        <v>2</v>
      </c>
      <c r="U3104">
        <v>3</v>
      </c>
      <c r="V3104">
        <v>3</v>
      </c>
      <c r="W3104">
        <v>3</v>
      </c>
      <c r="X3104">
        <v>3</v>
      </c>
      <c r="Y3104">
        <v>3</v>
      </c>
      <c r="Z3104">
        <v>3</v>
      </c>
      <c r="AB3104">
        <v>0</v>
      </c>
      <c r="AC3104">
        <v>1</v>
      </c>
      <c r="AD3104">
        <v>1</v>
      </c>
      <c r="AE3104">
        <v>1</v>
      </c>
      <c r="AF3104">
        <v>2</v>
      </c>
      <c r="AG3104" s="1">
        <f t="shared" si="48"/>
        <v>-7.7547169811320815E-2</v>
      </c>
    </row>
    <row r="3105" spans="1:33">
      <c r="A3105">
        <v>80513</v>
      </c>
      <c r="B3105">
        <v>2</v>
      </c>
      <c r="C3105">
        <v>40</v>
      </c>
      <c r="D3105">
        <v>3</v>
      </c>
      <c r="E3105">
        <v>2</v>
      </c>
      <c r="G3105">
        <v>1</v>
      </c>
      <c r="H3105">
        <v>3</v>
      </c>
      <c r="I3105">
        <v>1</v>
      </c>
      <c r="J3105">
        <v>39</v>
      </c>
      <c r="K3105">
        <v>1.01</v>
      </c>
      <c r="L3105">
        <v>104</v>
      </c>
      <c r="M3105">
        <v>2.69</v>
      </c>
      <c r="N3105">
        <v>36</v>
      </c>
      <c r="O3105" s="1">
        <v>0.93230769230769228</v>
      </c>
      <c r="P3105" s="2">
        <v>40.728770551136883</v>
      </c>
      <c r="Q3105" s="1">
        <v>1.0547707245294424</v>
      </c>
      <c r="R3105">
        <v>2</v>
      </c>
      <c r="S3105">
        <v>2</v>
      </c>
      <c r="U3105">
        <v>14</v>
      </c>
      <c r="V3105">
        <v>4</v>
      </c>
      <c r="W3105">
        <v>2</v>
      </c>
      <c r="X3105">
        <v>3</v>
      </c>
      <c r="Y3105">
        <v>2</v>
      </c>
      <c r="Z3105">
        <v>2</v>
      </c>
      <c r="AA3105">
        <v>2</v>
      </c>
      <c r="AB3105">
        <v>1</v>
      </c>
      <c r="AC3105">
        <v>1</v>
      </c>
      <c r="AD3105">
        <v>1</v>
      </c>
      <c r="AE3105">
        <v>1</v>
      </c>
      <c r="AF3105">
        <v>2</v>
      </c>
      <c r="AG3105" s="1">
        <f t="shared" si="48"/>
        <v>-7.7692307692307727E-2</v>
      </c>
    </row>
    <row r="3106" spans="1:33">
      <c r="A3106">
        <v>80516</v>
      </c>
      <c r="B3106">
        <v>2</v>
      </c>
      <c r="C3106">
        <v>42</v>
      </c>
      <c r="D3106">
        <v>4</v>
      </c>
      <c r="E3106">
        <v>2</v>
      </c>
      <c r="G3106">
        <v>2</v>
      </c>
      <c r="H3106">
        <v>4</v>
      </c>
      <c r="I3106">
        <v>6</v>
      </c>
      <c r="J3106">
        <v>55</v>
      </c>
      <c r="K3106">
        <v>1.42</v>
      </c>
      <c r="L3106">
        <v>190</v>
      </c>
      <c r="M3106">
        <v>4.91</v>
      </c>
      <c r="N3106">
        <v>54</v>
      </c>
      <c r="O3106" s="1">
        <v>1.394181818181818</v>
      </c>
      <c r="P3106" s="2">
        <v>54.104713756164877</v>
      </c>
      <c r="Q3106" s="1">
        <v>1.3968853369773477</v>
      </c>
      <c r="R3106">
        <v>2</v>
      </c>
      <c r="S3106">
        <v>2</v>
      </c>
      <c r="U3106">
        <v>10</v>
      </c>
      <c r="V3106">
        <v>2</v>
      </c>
      <c r="W3106">
        <v>3</v>
      </c>
      <c r="X3106">
        <v>9</v>
      </c>
      <c r="Y3106">
        <v>9</v>
      </c>
      <c r="Z3106">
        <v>2</v>
      </c>
      <c r="AA3106">
        <v>0</v>
      </c>
      <c r="AB3106">
        <v>0</v>
      </c>
      <c r="AC3106">
        <v>0</v>
      </c>
      <c r="AD3106">
        <v>1</v>
      </c>
      <c r="AE3106">
        <v>2</v>
      </c>
      <c r="AG3106" s="1">
        <f t="shared" si="48"/>
        <v>-2.5818181818181962E-2</v>
      </c>
    </row>
    <row r="3107" spans="1:33">
      <c r="A3107">
        <v>80518</v>
      </c>
      <c r="B3107">
        <v>2</v>
      </c>
      <c r="C3107">
        <v>52</v>
      </c>
      <c r="D3107">
        <v>3</v>
      </c>
      <c r="E3107">
        <v>2</v>
      </c>
      <c r="G3107">
        <v>1</v>
      </c>
      <c r="H3107">
        <v>4</v>
      </c>
      <c r="I3107">
        <v>1</v>
      </c>
      <c r="J3107">
        <v>46</v>
      </c>
      <c r="K3107">
        <v>1.19</v>
      </c>
      <c r="L3107">
        <v>231</v>
      </c>
      <c r="M3107">
        <v>5.97</v>
      </c>
      <c r="N3107">
        <v>43</v>
      </c>
      <c r="O3107" s="1">
        <v>1.112391304347826</v>
      </c>
      <c r="P3107" s="2">
        <v>42.834762676194643</v>
      </c>
      <c r="Q3107" s="1">
        <v>1.1081166866232961</v>
      </c>
      <c r="R3107">
        <v>2</v>
      </c>
      <c r="S3107">
        <v>1</v>
      </c>
      <c r="T3107">
        <v>1</v>
      </c>
      <c r="U3107">
        <v>8</v>
      </c>
      <c r="V3107">
        <v>3</v>
      </c>
      <c r="W3107">
        <v>3</v>
      </c>
      <c r="X3107">
        <v>3</v>
      </c>
      <c r="Y3107">
        <v>3</v>
      </c>
      <c r="Z3107">
        <v>3</v>
      </c>
      <c r="AA3107">
        <v>3</v>
      </c>
      <c r="AB3107">
        <v>0</v>
      </c>
      <c r="AC3107">
        <v>3</v>
      </c>
      <c r="AD3107">
        <v>1</v>
      </c>
      <c r="AE3107">
        <v>1</v>
      </c>
      <c r="AF3107">
        <v>1</v>
      </c>
      <c r="AG3107" s="1">
        <f t="shared" si="48"/>
        <v>-7.7608695652173987E-2</v>
      </c>
    </row>
    <row r="3108" spans="1:33">
      <c r="A3108">
        <v>80519</v>
      </c>
      <c r="B3108">
        <v>2</v>
      </c>
      <c r="C3108">
        <v>36</v>
      </c>
      <c r="D3108">
        <v>1</v>
      </c>
      <c r="E3108">
        <v>2</v>
      </c>
      <c r="G3108">
        <v>2</v>
      </c>
      <c r="H3108">
        <v>3</v>
      </c>
      <c r="I3108">
        <v>1</v>
      </c>
      <c r="J3108">
        <v>45</v>
      </c>
      <c r="K3108">
        <v>1.1599999999999999</v>
      </c>
      <c r="L3108">
        <v>205</v>
      </c>
      <c r="M3108">
        <v>5.3</v>
      </c>
      <c r="N3108">
        <v>46</v>
      </c>
      <c r="O3108" s="1">
        <v>1.1857777777777778</v>
      </c>
      <c r="P3108" s="2">
        <v>46.495768787959683</v>
      </c>
      <c r="Q3108" s="1">
        <v>1.1985575954229606</v>
      </c>
      <c r="R3108">
        <v>1</v>
      </c>
      <c r="U3108">
        <v>7</v>
      </c>
      <c r="V3108">
        <v>5</v>
      </c>
      <c r="W3108">
        <v>1</v>
      </c>
      <c r="AA3108">
        <v>3</v>
      </c>
      <c r="AB3108">
        <v>1</v>
      </c>
      <c r="AC3108">
        <v>0</v>
      </c>
      <c r="AD3108">
        <v>1</v>
      </c>
      <c r="AE3108">
        <v>2</v>
      </c>
      <c r="AG3108" s="1">
        <f t="shared" si="48"/>
        <v>2.5777777777777899E-2</v>
      </c>
    </row>
    <row r="3109" spans="1:33">
      <c r="A3109">
        <v>80520</v>
      </c>
      <c r="B3109">
        <v>2</v>
      </c>
      <c r="C3109">
        <v>40</v>
      </c>
      <c r="D3109">
        <v>4</v>
      </c>
      <c r="E3109">
        <v>2</v>
      </c>
      <c r="G3109">
        <v>1</v>
      </c>
      <c r="H3109">
        <v>4</v>
      </c>
      <c r="I3109">
        <v>3</v>
      </c>
      <c r="J3109">
        <v>70</v>
      </c>
      <c r="K3109">
        <v>1.81</v>
      </c>
      <c r="L3109">
        <v>157</v>
      </c>
      <c r="M3109">
        <v>4.0599999999999996</v>
      </c>
      <c r="N3109">
        <v>72</v>
      </c>
      <c r="O3109" s="1">
        <v>1.8617142857142857</v>
      </c>
      <c r="P3109" s="2">
        <v>82.913968551286487</v>
      </c>
      <c r="Q3109" s="1">
        <v>2.1439183296832649</v>
      </c>
      <c r="R3109">
        <v>2</v>
      </c>
      <c r="S3109">
        <v>2</v>
      </c>
      <c r="U3109">
        <v>8</v>
      </c>
      <c r="V3109">
        <v>2</v>
      </c>
      <c r="W3109">
        <v>2</v>
      </c>
      <c r="X3109">
        <v>3</v>
      </c>
      <c r="Y3109">
        <v>3</v>
      </c>
      <c r="Z3109">
        <v>2</v>
      </c>
      <c r="AA3109">
        <v>3</v>
      </c>
      <c r="AB3109">
        <v>10</v>
      </c>
      <c r="AC3109">
        <v>0</v>
      </c>
      <c r="AD3109">
        <v>1</v>
      </c>
      <c r="AE3109">
        <v>2</v>
      </c>
      <c r="AG3109" s="1">
        <f t="shared" si="48"/>
        <v>5.1714285714285602E-2</v>
      </c>
    </row>
    <row r="3110" spans="1:33">
      <c r="A3110">
        <v>80525</v>
      </c>
      <c r="B3110">
        <v>2</v>
      </c>
      <c r="C3110">
        <v>34</v>
      </c>
      <c r="D3110">
        <v>4</v>
      </c>
      <c r="E3110">
        <v>2</v>
      </c>
      <c r="G3110">
        <v>1</v>
      </c>
      <c r="H3110">
        <v>3</v>
      </c>
      <c r="I3110">
        <v>1</v>
      </c>
      <c r="J3110">
        <v>49</v>
      </c>
      <c r="K3110">
        <v>1.27</v>
      </c>
      <c r="L3110">
        <v>202</v>
      </c>
      <c r="M3110">
        <v>5.22</v>
      </c>
      <c r="N3110">
        <v>55</v>
      </c>
      <c r="O3110" s="1">
        <v>1.4255102040816325</v>
      </c>
      <c r="P3110" s="2">
        <v>44.316159393757033</v>
      </c>
      <c r="Q3110" s="1">
        <v>1.1486024985728864</v>
      </c>
      <c r="R3110">
        <v>2</v>
      </c>
      <c r="U3110">
        <v>6</v>
      </c>
      <c r="V3110">
        <v>5</v>
      </c>
      <c r="W3110">
        <v>3</v>
      </c>
      <c r="X3110">
        <v>3</v>
      </c>
      <c r="Y3110">
        <v>3</v>
      </c>
      <c r="Z3110">
        <v>3</v>
      </c>
      <c r="AA3110">
        <v>4</v>
      </c>
      <c r="AB3110">
        <v>0</v>
      </c>
      <c r="AC3110">
        <v>1</v>
      </c>
      <c r="AD3110">
        <v>1</v>
      </c>
      <c r="AE3110">
        <v>1</v>
      </c>
      <c r="AF3110">
        <v>2</v>
      </c>
      <c r="AG3110" s="1">
        <f t="shared" si="48"/>
        <v>0.15551020408163252</v>
      </c>
    </row>
    <row r="3111" spans="1:33">
      <c r="A3111">
        <v>80526</v>
      </c>
      <c r="B3111">
        <v>2</v>
      </c>
      <c r="C3111">
        <v>35</v>
      </c>
      <c r="D3111">
        <v>4</v>
      </c>
      <c r="E3111">
        <v>2</v>
      </c>
      <c r="G3111">
        <v>1</v>
      </c>
      <c r="H3111">
        <v>3</v>
      </c>
      <c r="I3111">
        <v>5</v>
      </c>
      <c r="J3111">
        <v>63</v>
      </c>
      <c r="K3111">
        <v>1.63</v>
      </c>
      <c r="L3111">
        <v>174</v>
      </c>
      <c r="M3111">
        <v>4.5</v>
      </c>
      <c r="N3111">
        <v>73</v>
      </c>
      <c r="O3111" s="1">
        <v>1.8887301587301586</v>
      </c>
      <c r="P3111" s="2">
        <v>56.380403223717586</v>
      </c>
      <c r="Q3111" s="1">
        <v>1.4587310675342802</v>
      </c>
      <c r="R3111">
        <v>2</v>
      </c>
      <c r="U3111">
        <v>1</v>
      </c>
      <c r="V3111">
        <v>2</v>
      </c>
      <c r="W3111">
        <v>1</v>
      </c>
      <c r="X3111">
        <v>3</v>
      </c>
      <c r="Y3111">
        <v>2</v>
      </c>
      <c r="Z3111">
        <v>2</v>
      </c>
      <c r="AA3111">
        <v>3</v>
      </c>
      <c r="AB3111">
        <v>0</v>
      </c>
      <c r="AC3111">
        <v>0</v>
      </c>
      <c r="AD3111">
        <v>1</v>
      </c>
      <c r="AE3111">
        <v>2</v>
      </c>
      <c r="AG3111" s="1">
        <f t="shared" si="48"/>
        <v>0.2587301587301587</v>
      </c>
    </row>
    <row r="3112" spans="1:33">
      <c r="A3112">
        <v>80528</v>
      </c>
      <c r="B3112">
        <v>2</v>
      </c>
      <c r="C3112">
        <v>48</v>
      </c>
      <c r="D3112">
        <v>3</v>
      </c>
      <c r="E3112">
        <v>2</v>
      </c>
      <c r="G3112">
        <v>1</v>
      </c>
      <c r="H3112">
        <v>3</v>
      </c>
      <c r="I3112">
        <v>1</v>
      </c>
      <c r="J3112">
        <v>35</v>
      </c>
      <c r="K3112">
        <v>0.91</v>
      </c>
      <c r="L3112">
        <v>221</v>
      </c>
      <c r="M3112">
        <v>5.72</v>
      </c>
      <c r="N3112">
        <v>39</v>
      </c>
      <c r="O3112" s="1">
        <v>1.014</v>
      </c>
      <c r="P3112" s="2">
        <v>39.251539899562417</v>
      </c>
      <c r="Q3112" s="1">
        <v>1.0205400373886229</v>
      </c>
      <c r="R3112">
        <v>2</v>
      </c>
      <c r="S3112">
        <v>2</v>
      </c>
      <c r="U3112">
        <v>5</v>
      </c>
      <c r="V3112">
        <v>4</v>
      </c>
      <c r="W3112">
        <v>0</v>
      </c>
      <c r="X3112">
        <v>3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1</v>
      </c>
      <c r="AE3112">
        <v>2</v>
      </c>
      <c r="AG3112" s="1">
        <f t="shared" si="48"/>
        <v>0.10399999999999998</v>
      </c>
    </row>
    <row r="3113" spans="1:33">
      <c r="A3113">
        <v>80531</v>
      </c>
      <c r="B3113">
        <v>2</v>
      </c>
      <c r="C3113">
        <v>46</v>
      </c>
      <c r="D3113">
        <v>2</v>
      </c>
      <c r="E3113">
        <v>2</v>
      </c>
      <c r="G3113">
        <v>2</v>
      </c>
      <c r="H3113">
        <v>1</v>
      </c>
      <c r="I3113">
        <v>1</v>
      </c>
      <c r="J3113">
        <v>53</v>
      </c>
      <c r="K3113">
        <v>1.37</v>
      </c>
      <c r="L3113">
        <v>175</v>
      </c>
      <c r="M3113">
        <v>4.53</v>
      </c>
      <c r="N3113">
        <v>55</v>
      </c>
      <c r="O3113" s="1">
        <v>1.4216981132075472</v>
      </c>
      <c r="P3113" s="2">
        <v>53.275750011790073</v>
      </c>
      <c r="Q3113" s="1">
        <v>1.377127877663253</v>
      </c>
      <c r="R3113">
        <v>1</v>
      </c>
      <c r="S3113">
        <v>2</v>
      </c>
      <c r="U3113">
        <v>9</v>
      </c>
      <c r="V3113">
        <v>4</v>
      </c>
      <c r="W3113">
        <v>1</v>
      </c>
      <c r="AB3113">
        <v>0</v>
      </c>
      <c r="AC3113">
        <v>0</v>
      </c>
      <c r="AD3113">
        <v>1</v>
      </c>
      <c r="AE3113">
        <v>1</v>
      </c>
      <c r="AF3113">
        <v>2</v>
      </c>
      <c r="AG3113" s="1">
        <f t="shared" si="48"/>
        <v>5.1698113207547136E-2</v>
      </c>
    </row>
    <row r="3114" spans="1:33">
      <c r="A3114">
        <v>80533</v>
      </c>
      <c r="B3114">
        <v>2</v>
      </c>
      <c r="C3114">
        <v>66</v>
      </c>
      <c r="D3114">
        <v>2</v>
      </c>
      <c r="E3114">
        <v>2</v>
      </c>
      <c r="G3114">
        <v>2</v>
      </c>
      <c r="H3114">
        <v>2</v>
      </c>
      <c r="I3114">
        <v>1</v>
      </c>
      <c r="J3114">
        <v>42</v>
      </c>
      <c r="K3114">
        <v>1.0900000000000001</v>
      </c>
      <c r="L3114">
        <v>265</v>
      </c>
      <c r="M3114">
        <v>6.85</v>
      </c>
      <c r="N3114">
        <v>47</v>
      </c>
      <c r="O3114" s="1">
        <v>1.2197619047619048</v>
      </c>
      <c r="P3114" s="2">
        <v>42.888015415602325</v>
      </c>
      <c r="Q3114" s="1">
        <v>1.1130461143572985</v>
      </c>
      <c r="R3114">
        <v>1</v>
      </c>
      <c r="S3114">
        <v>2</v>
      </c>
      <c r="U3114">
        <v>77</v>
      </c>
      <c r="V3114">
        <v>4</v>
      </c>
      <c r="W3114">
        <v>1</v>
      </c>
      <c r="AA3114">
        <v>1</v>
      </c>
      <c r="AB3114">
        <v>0</v>
      </c>
      <c r="AC3114">
        <v>0</v>
      </c>
      <c r="AD3114">
        <v>1</v>
      </c>
      <c r="AE3114">
        <v>1</v>
      </c>
      <c r="AF3114">
        <v>2</v>
      </c>
      <c r="AG3114" s="1">
        <f t="shared" si="48"/>
        <v>0.12976190476190474</v>
      </c>
    </row>
    <row r="3115" spans="1:33">
      <c r="A3115">
        <v>80535</v>
      </c>
      <c r="B3115">
        <v>2</v>
      </c>
      <c r="C3115">
        <v>25</v>
      </c>
      <c r="D3115">
        <v>3</v>
      </c>
      <c r="E3115">
        <v>2</v>
      </c>
      <c r="G3115">
        <v>1</v>
      </c>
      <c r="H3115">
        <v>4</v>
      </c>
      <c r="I3115">
        <v>1</v>
      </c>
      <c r="J3115">
        <v>70</v>
      </c>
      <c r="K3115">
        <v>1.81</v>
      </c>
      <c r="L3115">
        <v>209</v>
      </c>
      <c r="M3115">
        <v>5.4</v>
      </c>
      <c r="N3115">
        <v>76</v>
      </c>
      <c r="O3115" s="1">
        <v>1.9651428571428571</v>
      </c>
      <c r="P3115" s="2">
        <v>70.575097241404819</v>
      </c>
      <c r="Q3115" s="1">
        <v>1.8248703715277532</v>
      </c>
      <c r="R3115">
        <v>2</v>
      </c>
      <c r="U3115">
        <v>8</v>
      </c>
      <c r="V3115">
        <v>2</v>
      </c>
      <c r="W3115">
        <v>3</v>
      </c>
      <c r="X3115">
        <v>3</v>
      </c>
      <c r="Y3115">
        <v>3</v>
      </c>
      <c r="Z3115">
        <v>3</v>
      </c>
      <c r="AA3115">
        <v>1</v>
      </c>
      <c r="AB3115">
        <v>0</v>
      </c>
      <c r="AC3115">
        <v>2</v>
      </c>
      <c r="AD3115">
        <v>1</v>
      </c>
      <c r="AE3115">
        <v>1</v>
      </c>
      <c r="AF3115">
        <v>2</v>
      </c>
      <c r="AG3115" s="1">
        <f t="shared" si="48"/>
        <v>0.15514285714285703</v>
      </c>
    </row>
    <row r="3116" spans="1:33">
      <c r="A3116">
        <v>80542</v>
      </c>
      <c r="B3116">
        <v>2</v>
      </c>
      <c r="C3116">
        <v>36</v>
      </c>
      <c r="D3116">
        <v>1</v>
      </c>
      <c r="E3116">
        <v>2</v>
      </c>
      <c r="G3116">
        <v>1</v>
      </c>
      <c r="H3116">
        <v>3</v>
      </c>
      <c r="I3116">
        <v>1</v>
      </c>
      <c r="J3116">
        <v>52</v>
      </c>
      <c r="K3116">
        <v>1.34</v>
      </c>
      <c r="L3116">
        <v>179</v>
      </c>
      <c r="M3116">
        <v>4.63</v>
      </c>
      <c r="N3116">
        <v>60</v>
      </c>
      <c r="O3116" s="1">
        <v>1.5461538461538462</v>
      </c>
      <c r="P3116" s="2">
        <v>48.940470416703981</v>
      </c>
      <c r="Q3116" s="1">
        <v>1.2611582761227564</v>
      </c>
      <c r="R3116">
        <v>2</v>
      </c>
      <c r="U3116">
        <v>14</v>
      </c>
      <c r="V3116">
        <v>4</v>
      </c>
      <c r="W3116">
        <v>2</v>
      </c>
      <c r="X3116">
        <v>3</v>
      </c>
      <c r="Y3116">
        <v>1</v>
      </c>
      <c r="Z3116">
        <v>2</v>
      </c>
      <c r="AA3116">
        <v>2</v>
      </c>
      <c r="AB3116">
        <v>0</v>
      </c>
      <c r="AC3116">
        <v>0</v>
      </c>
      <c r="AD3116">
        <v>1</v>
      </c>
      <c r="AE3116">
        <v>1</v>
      </c>
      <c r="AF3116">
        <v>2</v>
      </c>
      <c r="AG3116" s="1">
        <f t="shared" si="48"/>
        <v>0.20615384615384613</v>
      </c>
    </row>
    <row r="3117" spans="1:33">
      <c r="A3117">
        <v>80550</v>
      </c>
      <c r="B3117">
        <v>2</v>
      </c>
      <c r="C3117">
        <v>72</v>
      </c>
      <c r="D3117">
        <v>3</v>
      </c>
      <c r="E3117">
        <v>2</v>
      </c>
      <c r="G3117">
        <v>1</v>
      </c>
      <c r="H3117">
        <v>3</v>
      </c>
      <c r="I3117">
        <v>2</v>
      </c>
      <c r="J3117">
        <v>80</v>
      </c>
      <c r="K3117">
        <v>2.0699999999999998</v>
      </c>
      <c r="L3117">
        <v>184</v>
      </c>
      <c r="M3117">
        <v>4.76</v>
      </c>
      <c r="N3117">
        <v>89</v>
      </c>
      <c r="O3117" s="1">
        <v>2.3028749999999998</v>
      </c>
      <c r="P3117" s="2">
        <v>79.100688606497201</v>
      </c>
      <c r="Q3117" s="1">
        <v>2.0467303176931151</v>
      </c>
      <c r="R3117">
        <v>2</v>
      </c>
      <c r="S3117">
        <v>1</v>
      </c>
      <c r="T3117">
        <v>2</v>
      </c>
      <c r="U3117">
        <v>5</v>
      </c>
      <c r="V3117">
        <v>4</v>
      </c>
      <c r="W3117">
        <v>2</v>
      </c>
      <c r="X3117">
        <v>3</v>
      </c>
      <c r="Y3117">
        <v>3</v>
      </c>
      <c r="Z3117">
        <v>2</v>
      </c>
      <c r="AA3117">
        <v>0</v>
      </c>
      <c r="AB3117">
        <v>0</v>
      </c>
      <c r="AC3117">
        <v>30</v>
      </c>
      <c r="AD3117">
        <v>1</v>
      </c>
      <c r="AE3117">
        <v>1</v>
      </c>
      <c r="AF3117">
        <v>2</v>
      </c>
      <c r="AG3117" s="1">
        <f t="shared" si="48"/>
        <v>0.23287499999999994</v>
      </c>
    </row>
    <row r="3118" spans="1:33">
      <c r="A3118">
        <v>80552</v>
      </c>
      <c r="B3118">
        <v>2</v>
      </c>
      <c r="C3118">
        <v>41</v>
      </c>
      <c r="D3118">
        <v>3</v>
      </c>
      <c r="E3118">
        <v>2</v>
      </c>
      <c r="G3118">
        <v>1</v>
      </c>
      <c r="H3118">
        <v>5</v>
      </c>
      <c r="I3118">
        <v>3</v>
      </c>
      <c r="J3118">
        <v>65</v>
      </c>
      <c r="K3118">
        <v>1.68</v>
      </c>
      <c r="L3118">
        <v>186</v>
      </c>
      <c r="M3118">
        <v>4.8099999999999996</v>
      </c>
      <c r="N3118">
        <v>66</v>
      </c>
      <c r="O3118" s="1">
        <v>1.7058461538461538</v>
      </c>
      <c r="P3118" s="2">
        <v>57.526606325602046</v>
      </c>
      <c r="Q3118" s="1">
        <v>1.4868415173386376</v>
      </c>
      <c r="R3118">
        <v>2</v>
      </c>
      <c r="S3118">
        <v>2</v>
      </c>
      <c r="U3118">
        <v>14</v>
      </c>
      <c r="V3118">
        <v>2</v>
      </c>
      <c r="W3118">
        <v>1</v>
      </c>
      <c r="X3118">
        <v>2</v>
      </c>
      <c r="Y3118">
        <v>2</v>
      </c>
      <c r="Z3118">
        <v>2</v>
      </c>
      <c r="AA3118">
        <v>0</v>
      </c>
      <c r="AB3118">
        <v>0</v>
      </c>
      <c r="AC3118">
        <v>0</v>
      </c>
      <c r="AD3118">
        <v>1</v>
      </c>
      <c r="AE3118">
        <v>1</v>
      </c>
      <c r="AF3118">
        <v>2</v>
      </c>
      <c r="AG3118" s="1">
        <f t="shared" si="48"/>
        <v>2.5846153846153852E-2</v>
      </c>
    </row>
    <row r="3119" spans="1:33">
      <c r="A3119">
        <v>80553</v>
      </c>
      <c r="B3119">
        <v>2</v>
      </c>
      <c r="C3119">
        <v>55</v>
      </c>
      <c r="D3119">
        <v>3</v>
      </c>
      <c r="E3119">
        <v>2</v>
      </c>
      <c r="G3119">
        <v>2</v>
      </c>
      <c r="H3119">
        <v>4</v>
      </c>
      <c r="I3119">
        <v>1</v>
      </c>
      <c r="J3119">
        <v>47</v>
      </c>
      <c r="K3119">
        <v>1.22</v>
      </c>
      <c r="L3119">
        <v>171</v>
      </c>
      <c r="M3119">
        <v>4.42</v>
      </c>
      <c r="N3119">
        <v>56</v>
      </c>
      <c r="O3119" s="1">
        <v>1.4536170212765955</v>
      </c>
      <c r="P3119" s="2">
        <v>50.726959886692136</v>
      </c>
      <c r="Q3119" s="1">
        <v>1.3167423630162638</v>
      </c>
      <c r="R3119">
        <v>2</v>
      </c>
      <c r="S3119">
        <v>1</v>
      </c>
      <c r="T3119">
        <v>2</v>
      </c>
      <c r="U3119">
        <v>3</v>
      </c>
      <c r="V3119">
        <v>3</v>
      </c>
      <c r="W3119">
        <v>3</v>
      </c>
      <c r="X3119">
        <v>3</v>
      </c>
      <c r="Y3119">
        <v>3</v>
      </c>
      <c r="Z3119">
        <v>3</v>
      </c>
      <c r="AA3119">
        <v>0</v>
      </c>
      <c r="AB3119">
        <v>0</v>
      </c>
      <c r="AC3119">
        <v>2</v>
      </c>
      <c r="AD3119">
        <v>1</v>
      </c>
      <c r="AE3119">
        <v>1</v>
      </c>
      <c r="AF3119">
        <v>1</v>
      </c>
      <c r="AG3119" s="1">
        <f t="shared" si="48"/>
        <v>0.23361702127659556</v>
      </c>
    </row>
    <row r="3120" spans="1:33">
      <c r="A3120">
        <v>80562</v>
      </c>
      <c r="B3120">
        <v>2</v>
      </c>
      <c r="C3120">
        <v>22</v>
      </c>
      <c r="D3120">
        <v>4</v>
      </c>
      <c r="E3120">
        <v>2</v>
      </c>
      <c r="G3120">
        <v>1</v>
      </c>
      <c r="H3120">
        <v>4</v>
      </c>
      <c r="I3120">
        <v>5</v>
      </c>
      <c r="J3120">
        <v>39</v>
      </c>
      <c r="K3120">
        <v>1.01</v>
      </c>
      <c r="L3120">
        <v>123</v>
      </c>
      <c r="M3120">
        <v>3.18</v>
      </c>
      <c r="N3120">
        <v>42</v>
      </c>
      <c r="O3120" s="1">
        <v>1.0876923076923077</v>
      </c>
      <c r="P3120" s="2">
        <v>32.950841212186695</v>
      </c>
      <c r="Q3120" s="1">
        <v>0.85334229805919393</v>
      </c>
      <c r="R3120">
        <v>1</v>
      </c>
      <c r="U3120">
        <v>9</v>
      </c>
      <c r="V3120">
        <v>5</v>
      </c>
      <c r="W3120">
        <v>3</v>
      </c>
      <c r="X3120">
        <v>0</v>
      </c>
      <c r="Y3120">
        <v>0</v>
      </c>
      <c r="Z3120">
        <v>3</v>
      </c>
      <c r="AA3120">
        <v>0</v>
      </c>
      <c r="AB3120">
        <v>2</v>
      </c>
      <c r="AC3120">
        <v>0</v>
      </c>
      <c r="AD3120">
        <v>1</v>
      </c>
      <c r="AE3120">
        <v>1</v>
      </c>
      <c r="AF3120">
        <v>2</v>
      </c>
      <c r="AG3120" s="1">
        <f t="shared" si="48"/>
        <v>7.7692307692307727E-2</v>
      </c>
    </row>
    <row r="3121" spans="1:33">
      <c r="A3121">
        <v>80564</v>
      </c>
      <c r="B3121">
        <v>2</v>
      </c>
      <c r="C3121">
        <v>45</v>
      </c>
      <c r="D3121">
        <v>3</v>
      </c>
      <c r="E3121">
        <v>2</v>
      </c>
      <c r="G3121">
        <v>1</v>
      </c>
      <c r="H3121">
        <v>5</v>
      </c>
      <c r="I3121">
        <v>1</v>
      </c>
      <c r="J3121">
        <v>72</v>
      </c>
      <c r="K3121">
        <v>1.86</v>
      </c>
      <c r="L3121">
        <v>203</v>
      </c>
      <c r="M3121">
        <v>5.25</v>
      </c>
      <c r="N3121">
        <v>75</v>
      </c>
      <c r="O3121" s="1">
        <v>1.9375</v>
      </c>
      <c r="P3121" s="2">
        <v>69.305344472838541</v>
      </c>
      <c r="Q3121" s="1">
        <v>1.7903880655483289</v>
      </c>
      <c r="R3121">
        <v>2</v>
      </c>
      <c r="S3121">
        <v>2</v>
      </c>
      <c r="U3121">
        <v>15</v>
      </c>
      <c r="V3121">
        <v>3</v>
      </c>
      <c r="W3121">
        <v>0</v>
      </c>
      <c r="X3121">
        <v>3</v>
      </c>
      <c r="Y3121">
        <v>2</v>
      </c>
      <c r="Z3121">
        <v>1</v>
      </c>
      <c r="AA3121">
        <v>0</v>
      </c>
      <c r="AB3121">
        <v>6</v>
      </c>
      <c r="AC3121">
        <v>12</v>
      </c>
      <c r="AD3121">
        <v>1</v>
      </c>
      <c r="AE3121">
        <v>1</v>
      </c>
      <c r="AF3121">
        <v>2</v>
      </c>
      <c r="AG3121" s="1">
        <f t="shared" si="48"/>
        <v>7.7499999999999902E-2</v>
      </c>
    </row>
    <row r="3122" spans="1:33">
      <c r="A3122">
        <v>80565</v>
      </c>
      <c r="B3122">
        <v>2</v>
      </c>
      <c r="C3122">
        <v>47</v>
      </c>
      <c r="D3122">
        <v>3</v>
      </c>
      <c r="E3122">
        <v>2</v>
      </c>
      <c r="G3122">
        <v>1</v>
      </c>
      <c r="H3122">
        <v>2</v>
      </c>
      <c r="I3122">
        <v>5</v>
      </c>
      <c r="J3122">
        <v>43</v>
      </c>
      <c r="K3122">
        <v>1.1100000000000001</v>
      </c>
      <c r="L3122">
        <v>170</v>
      </c>
      <c r="M3122">
        <v>4.4000000000000004</v>
      </c>
      <c r="N3122">
        <v>43</v>
      </c>
      <c r="O3122" s="1">
        <v>1.1100000000000001</v>
      </c>
      <c r="P3122" s="2">
        <v>32.797790276677176</v>
      </c>
      <c r="Q3122" s="1">
        <v>0.84664063272352719</v>
      </c>
      <c r="R3122">
        <v>1</v>
      </c>
      <c r="S3122">
        <v>2</v>
      </c>
      <c r="U3122">
        <v>2</v>
      </c>
      <c r="V3122">
        <v>4</v>
      </c>
      <c r="W3122">
        <v>0</v>
      </c>
      <c r="AB3122">
        <v>0</v>
      </c>
      <c r="AC3122">
        <v>0</v>
      </c>
      <c r="AD3122">
        <v>2</v>
      </c>
      <c r="AE3122">
        <v>1</v>
      </c>
      <c r="AF3122">
        <v>2</v>
      </c>
      <c r="AG3122" s="1">
        <f t="shared" si="48"/>
        <v>0</v>
      </c>
    </row>
    <row r="3123" spans="1:33">
      <c r="A3123">
        <v>80569</v>
      </c>
      <c r="B3123">
        <v>2</v>
      </c>
      <c r="C3123">
        <v>46</v>
      </c>
      <c r="D3123">
        <v>3</v>
      </c>
      <c r="E3123">
        <v>2</v>
      </c>
      <c r="G3123">
        <v>1</v>
      </c>
      <c r="H3123">
        <v>1</v>
      </c>
      <c r="I3123">
        <v>1</v>
      </c>
      <c r="J3123">
        <v>68</v>
      </c>
      <c r="K3123">
        <v>1.76</v>
      </c>
      <c r="L3123">
        <v>221</v>
      </c>
      <c r="M3123">
        <v>5.72</v>
      </c>
      <c r="N3123">
        <v>66</v>
      </c>
      <c r="O3123" s="1">
        <v>1.7082352941176471</v>
      </c>
      <c r="P3123" s="2">
        <v>71.034601228046554</v>
      </c>
      <c r="Q3123" s="1">
        <v>1.8385426200200286</v>
      </c>
      <c r="R3123">
        <v>2</v>
      </c>
      <c r="S3123">
        <v>2</v>
      </c>
      <c r="U3123">
        <v>15</v>
      </c>
      <c r="V3123">
        <v>2</v>
      </c>
      <c r="W3123">
        <v>2</v>
      </c>
      <c r="AA3123">
        <v>1</v>
      </c>
      <c r="AB3123">
        <v>0</v>
      </c>
      <c r="AC3123">
        <v>0</v>
      </c>
      <c r="AD3123">
        <v>1</v>
      </c>
      <c r="AE3123">
        <v>1</v>
      </c>
      <c r="AF3123">
        <v>1</v>
      </c>
      <c r="AG3123" s="1">
        <f t="shared" si="48"/>
        <v>-5.1764705882352935E-2</v>
      </c>
    </row>
    <row r="3124" spans="1:33">
      <c r="A3124">
        <v>80570</v>
      </c>
      <c r="B3124">
        <v>2</v>
      </c>
      <c r="C3124">
        <v>74</v>
      </c>
      <c r="D3124">
        <v>3</v>
      </c>
      <c r="E3124">
        <v>2</v>
      </c>
      <c r="G3124">
        <v>1</v>
      </c>
      <c r="H3124">
        <v>5</v>
      </c>
      <c r="I3124">
        <v>1</v>
      </c>
      <c r="J3124">
        <v>71</v>
      </c>
      <c r="K3124">
        <v>1.84</v>
      </c>
      <c r="L3124">
        <v>210</v>
      </c>
      <c r="M3124">
        <v>5.43</v>
      </c>
      <c r="N3124">
        <v>75</v>
      </c>
      <c r="O3124" s="1">
        <v>1.943661971830986</v>
      </c>
      <c r="P3124" s="2">
        <v>66.870421487163</v>
      </c>
      <c r="Q3124" s="1">
        <v>1.7329799371321115</v>
      </c>
      <c r="R3124">
        <v>2</v>
      </c>
      <c r="S3124">
        <v>2</v>
      </c>
      <c r="U3124">
        <v>15</v>
      </c>
      <c r="V3124">
        <v>2</v>
      </c>
      <c r="W3124">
        <v>3</v>
      </c>
      <c r="X3124">
        <v>3</v>
      </c>
      <c r="Y3124">
        <v>2</v>
      </c>
      <c r="Z3124">
        <v>1</v>
      </c>
      <c r="AA3124">
        <v>0</v>
      </c>
      <c r="AB3124">
        <v>1</v>
      </c>
      <c r="AC3124">
        <v>0</v>
      </c>
      <c r="AD3124">
        <v>1</v>
      </c>
      <c r="AE3124">
        <v>1</v>
      </c>
      <c r="AF3124">
        <v>2</v>
      </c>
      <c r="AG3124" s="1">
        <f t="shared" si="48"/>
        <v>0.10366197183098591</v>
      </c>
    </row>
    <row r="3125" spans="1:33">
      <c r="A3125">
        <v>80573</v>
      </c>
      <c r="B3125">
        <v>2</v>
      </c>
      <c r="C3125">
        <v>63</v>
      </c>
      <c r="D3125">
        <v>2</v>
      </c>
      <c r="E3125">
        <v>2</v>
      </c>
      <c r="G3125">
        <v>2</v>
      </c>
      <c r="H3125">
        <v>4</v>
      </c>
      <c r="I3125">
        <v>1</v>
      </c>
      <c r="J3125">
        <v>74</v>
      </c>
      <c r="K3125">
        <v>1.91</v>
      </c>
      <c r="L3125">
        <v>223</v>
      </c>
      <c r="M3125">
        <v>5.77</v>
      </c>
      <c r="N3125">
        <v>77</v>
      </c>
      <c r="O3125" s="1">
        <v>1.9874324324324324</v>
      </c>
      <c r="P3125" s="2">
        <v>68.399208551246204</v>
      </c>
      <c r="Q3125" s="1">
        <v>1.7654390315254087</v>
      </c>
      <c r="R3125">
        <v>2</v>
      </c>
      <c r="S3125">
        <v>1</v>
      </c>
      <c r="T3125">
        <v>2</v>
      </c>
      <c r="U3125">
        <v>15</v>
      </c>
      <c r="V3125">
        <v>1</v>
      </c>
      <c r="W3125">
        <v>1</v>
      </c>
      <c r="X3125">
        <v>3</v>
      </c>
      <c r="Y3125">
        <v>3</v>
      </c>
      <c r="Z3125">
        <v>3</v>
      </c>
      <c r="AA3125">
        <v>0</v>
      </c>
      <c r="AB3125">
        <v>0</v>
      </c>
      <c r="AC3125">
        <v>5</v>
      </c>
      <c r="AD3125">
        <v>1</v>
      </c>
      <c r="AE3125">
        <v>1</v>
      </c>
      <c r="AF3125">
        <v>2</v>
      </c>
      <c r="AG3125" s="1">
        <f t="shared" si="48"/>
        <v>7.7432432432432474E-2</v>
      </c>
    </row>
    <row r="3126" spans="1:33">
      <c r="A3126">
        <v>80583</v>
      </c>
      <c r="B3126">
        <v>2</v>
      </c>
      <c r="C3126">
        <v>24</v>
      </c>
      <c r="D3126">
        <v>4</v>
      </c>
      <c r="E3126">
        <v>2</v>
      </c>
      <c r="G3126">
        <v>1</v>
      </c>
      <c r="H3126">
        <v>4</v>
      </c>
      <c r="I3126">
        <v>5</v>
      </c>
      <c r="J3126">
        <v>48</v>
      </c>
      <c r="K3126">
        <v>1.24</v>
      </c>
      <c r="L3126">
        <v>148</v>
      </c>
      <c r="M3126">
        <v>3.83</v>
      </c>
      <c r="N3126">
        <v>42</v>
      </c>
      <c r="O3126" s="1">
        <v>1.085</v>
      </c>
      <c r="P3126" s="2">
        <v>41.374190886352913</v>
      </c>
      <c r="Q3126" s="1">
        <v>1.068833264564117</v>
      </c>
      <c r="R3126">
        <v>2</v>
      </c>
      <c r="U3126">
        <v>8</v>
      </c>
      <c r="V3126">
        <v>3</v>
      </c>
      <c r="W3126">
        <v>3</v>
      </c>
      <c r="X3126">
        <v>3</v>
      </c>
      <c r="Y3126">
        <v>1</v>
      </c>
      <c r="Z3126">
        <v>3</v>
      </c>
      <c r="AA3126">
        <v>2</v>
      </c>
      <c r="AB3126">
        <v>0</v>
      </c>
      <c r="AC3126">
        <v>0</v>
      </c>
      <c r="AD3126">
        <v>1</v>
      </c>
      <c r="AE3126">
        <v>2</v>
      </c>
      <c r="AG3126" s="1">
        <f t="shared" si="48"/>
        <v>-0.15500000000000003</v>
      </c>
    </row>
    <row r="3127" spans="1:33">
      <c r="A3127">
        <v>80586</v>
      </c>
      <c r="B3127">
        <v>2</v>
      </c>
      <c r="C3127">
        <v>80</v>
      </c>
      <c r="D3127">
        <v>3</v>
      </c>
      <c r="E3127">
        <v>2</v>
      </c>
      <c r="G3127">
        <v>1</v>
      </c>
      <c r="H3127">
        <v>3</v>
      </c>
      <c r="I3127">
        <v>1</v>
      </c>
      <c r="J3127">
        <v>37</v>
      </c>
      <c r="K3127">
        <v>0.96</v>
      </c>
      <c r="L3127">
        <v>192</v>
      </c>
      <c r="M3127">
        <v>4.97</v>
      </c>
      <c r="N3127">
        <v>47</v>
      </c>
      <c r="O3127" s="1">
        <v>1.2194594594594594</v>
      </c>
      <c r="P3127" s="2">
        <v>35.148444689960208</v>
      </c>
      <c r="Q3127" s="1">
        <v>0.9119596460097783</v>
      </c>
      <c r="R3127">
        <v>2</v>
      </c>
      <c r="S3127">
        <v>2</v>
      </c>
      <c r="U3127">
        <v>7</v>
      </c>
      <c r="V3127">
        <v>4</v>
      </c>
      <c r="W3127">
        <v>0</v>
      </c>
      <c r="AA3127">
        <v>1</v>
      </c>
      <c r="AB3127">
        <v>1</v>
      </c>
      <c r="AC3127">
        <v>4</v>
      </c>
      <c r="AD3127">
        <v>1</v>
      </c>
      <c r="AE3127">
        <v>1</v>
      </c>
      <c r="AF3127">
        <v>2</v>
      </c>
      <c r="AG3127" s="1">
        <f t="shared" si="48"/>
        <v>0.25945945945945947</v>
      </c>
    </row>
    <row r="3128" spans="1:33">
      <c r="A3128">
        <v>80588</v>
      </c>
      <c r="B3128">
        <v>2</v>
      </c>
      <c r="C3128">
        <v>59</v>
      </c>
      <c r="D3128">
        <v>6</v>
      </c>
      <c r="E3128">
        <v>2</v>
      </c>
      <c r="G3128">
        <v>2</v>
      </c>
      <c r="H3128">
        <v>4</v>
      </c>
      <c r="I3128">
        <v>1</v>
      </c>
      <c r="J3128">
        <v>64</v>
      </c>
      <c r="K3128">
        <v>1.66</v>
      </c>
      <c r="L3128">
        <v>227</v>
      </c>
      <c r="M3128">
        <v>5.87</v>
      </c>
      <c r="N3128">
        <v>64</v>
      </c>
      <c r="O3128" s="1">
        <v>1.66</v>
      </c>
      <c r="P3128" s="2">
        <v>60.528484407412122</v>
      </c>
      <c r="Q3128" s="1">
        <v>1.5699575643172519</v>
      </c>
      <c r="R3128">
        <v>1</v>
      </c>
      <c r="S3128">
        <v>2</v>
      </c>
      <c r="U3128">
        <v>15</v>
      </c>
      <c r="V3128">
        <v>2</v>
      </c>
      <c r="W3128">
        <v>0</v>
      </c>
      <c r="X3128">
        <v>0</v>
      </c>
      <c r="Y3128">
        <v>2</v>
      </c>
      <c r="Z3128">
        <v>3</v>
      </c>
      <c r="AB3128">
        <v>0</v>
      </c>
      <c r="AC3128">
        <v>0</v>
      </c>
      <c r="AD3128">
        <v>1</v>
      </c>
      <c r="AE3128">
        <v>1</v>
      </c>
      <c r="AF3128">
        <v>2</v>
      </c>
      <c r="AG3128" s="1">
        <f t="shared" si="48"/>
        <v>0</v>
      </c>
    </row>
    <row r="3129" spans="1:33">
      <c r="A3129">
        <v>80589</v>
      </c>
      <c r="B3129">
        <v>2</v>
      </c>
      <c r="C3129">
        <v>28</v>
      </c>
      <c r="D3129">
        <v>7</v>
      </c>
      <c r="E3129">
        <v>2</v>
      </c>
      <c r="G3129">
        <v>1</v>
      </c>
      <c r="H3129">
        <v>5</v>
      </c>
      <c r="I3129">
        <v>6</v>
      </c>
      <c r="J3129">
        <v>82</v>
      </c>
      <c r="K3129">
        <v>2.12</v>
      </c>
      <c r="L3129">
        <v>259</v>
      </c>
      <c r="M3129">
        <v>6.7</v>
      </c>
      <c r="N3129">
        <v>78</v>
      </c>
      <c r="O3129" s="1">
        <v>2.0165853658536586</v>
      </c>
      <c r="P3129" s="2">
        <v>82.041537234597456</v>
      </c>
      <c r="Q3129" s="1">
        <v>2.1210738894798364</v>
      </c>
      <c r="R3129">
        <v>1</v>
      </c>
      <c r="U3129">
        <v>3</v>
      </c>
      <c r="V3129">
        <v>2</v>
      </c>
      <c r="W3129">
        <v>2</v>
      </c>
      <c r="AA3129">
        <v>5</v>
      </c>
      <c r="AB3129">
        <v>10</v>
      </c>
      <c r="AC3129">
        <v>12</v>
      </c>
      <c r="AD3129">
        <v>1</v>
      </c>
      <c r="AE3129">
        <v>1</v>
      </c>
      <c r="AF3129">
        <v>1</v>
      </c>
      <c r="AG3129" s="1">
        <f t="shared" si="48"/>
        <v>-0.10341463414634156</v>
      </c>
    </row>
    <row r="3130" spans="1:33">
      <c r="A3130">
        <v>80590</v>
      </c>
      <c r="B3130">
        <v>2</v>
      </c>
      <c r="C3130">
        <v>43</v>
      </c>
      <c r="D3130">
        <v>3</v>
      </c>
      <c r="E3130">
        <v>2</v>
      </c>
      <c r="G3130">
        <v>1</v>
      </c>
      <c r="H3130">
        <v>3</v>
      </c>
      <c r="I3130">
        <v>2</v>
      </c>
      <c r="J3130">
        <v>43</v>
      </c>
      <c r="K3130">
        <v>1.1100000000000001</v>
      </c>
      <c r="L3130">
        <v>136</v>
      </c>
      <c r="M3130">
        <v>3.52</v>
      </c>
      <c r="N3130">
        <v>47</v>
      </c>
      <c r="O3130" s="1">
        <v>1.2132558139534884</v>
      </c>
      <c r="P3130" s="2">
        <v>50.920780409451666</v>
      </c>
      <c r="Q3130" s="1">
        <v>1.3144666570811943</v>
      </c>
      <c r="R3130">
        <v>2</v>
      </c>
      <c r="S3130">
        <v>1</v>
      </c>
      <c r="T3130">
        <v>2</v>
      </c>
      <c r="U3130">
        <v>5</v>
      </c>
      <c r="V3130">
        <v>3</v>
      </c>
      <c r="W3130">
        <v>2</v>
      </c>
      <c r="X3130">
        <v>2</v>
      </c>
      <c r="Y3130">
        <v>2</v>
      </c>
      <c r="Z3130">
        <v>2</v>
      </c>
      <c r="AA3130">
        <v>2</v>
      </c>
      <c r="AB3130">
        <v>0</v>
      </c>
      <c r="AC3130">
        <v>0</v>
      </c>
      <c r="AD3130">
        <v>1</v>
      </c>
      <c r="AE3130">
        <v>1</v>
      </c>
      <c r="AF3130">
        <v>2</v>
      </c>
      <c r="AG3130" s="1">
        <f t="shared" si="48"/>
        <v>0.10325581395348826</v>
      </c>
    </row>
    <row r="3131" spans="1:33">
      <c r="A3131">
        <v>80594</v>
      </c>
      <c r="B3131">
        <v>2</v>
      </c>
      <c r="C3131">
        <v>60</v>
      </c>
      <c r="D3131">
        <v>3</v>
      </c>
      <c r="E3131">
        <v>2</v>
      </c>
      <c r="G3131">
        <v>1</v>
      </c>
      <c r="H3131">
        <v>3</v>
      </c>
      <c r="I3131">
        <v>1</v>
      </c>
      <c r="J3131">
        <v>54</v>
      </c>
      <c r="K3131">
        <v>1.4</v>
      </c>
      <c r="L3131">
        <v>182</v>
      </c>
      <c r="M3131">
        <v>4.71</v>
      </c>
      <c r="N3131">
        <v>57</v>
      </c>
      <c r="O3131" s="1">
        <v>1.4777777777777776</v>
      </c>
      <c r="P3131" s="2">
        <v>45.439554837656289</v>
      </c>
      <c r="Q3131" s="1">
        <v>1.1780625328281258</v>
      </c>
      <c r="R3131">
        <v>2</v>
      </c>
      <c r="S3131">
        <v>2</v>
      </c>
      <c r="U3131">
        <v>15</v>
      </c>
      <c r="V3131">
        <v>5</v>
      </c>
      <c r="W3131">
        <v>0</v>
      </c>
      <c r="X3131">
        <v>3</v>
      </c>
      <c r="Y3131">
        <v>2</v>
      </c>
      <c r="Z3131">
        <v>2</v>
      </c>
      <c r="AA3131">
        <v>0</v>
      </c>
      <c r="AB3131">
        <v>4</v>
      </c>
      <c r="AC3131">
        <v>0</v>
      </c>
      <c r="AD3131">
        <v>1</v>
      </c>
      <c r="AE3131">
        <v>1</v>
      </c>
      <c r="AF3131">
        <v>2</v>
      </c>
      <c r="AG3131" s="1">
        <f t="shared" si="48"/>
        <v>7.7777777777777724E-2</v>
      </c>
    </row>
    <row r="3132" spans="1:33">
      <c r="A3132">
        <v>80595</v>
      </c>
      <c r="B3132">
        <v>2</v>
      </c>
      <c r="C3132">
        <v>66</v>
      </c>
      <c r="D3132">
        <v>1</v>
      </c>
      <c r="E3132">
        <v>2</v>
      </c>
      <c r="G3132">
        <v>1</v>
      </c>
      <c r="H3132">
        <v>3</v>
      </c>
      <c r="I3132">
        <v>3</v>
      </c>
      <c r="J3132">
        <v>90</v>
      </c>
      <c r="K3132">
        <v>2.33</v>
      </c>
      <c r="L3132">
        <v>212</v>
      </c>
      <c r="M3132">
        <v>5.48</v>
      </c>
      <c r="N3132">
        <v>86</v>
      </c>
      <c r="O3132" s="1">
        <v>2.2264444444444442</v>
      </c>
      <c r="P3132" s="2">
        <v>92.357745503476025</v>
      </c>
      <c r="Q3132" s="1">
        <v>2.3910394113677684</v>
      </c>
      <c r="R3132">
        <v>1</v>
      </c>
      <c r="S3132">
        <v>2</v>
      </c>
      <c r="U3132">
        <v>4</v>
      </c>
      <c r="V3132">
        <v>1</v>
      </c>
      <c r="W3132">
        <v>0</v>
      </c>
      <c r="AA3132">
        <v>0</v>
      </c>
      <c r="AB3132">
        <v>3</v>
      </c>
      <c r="AC3132">
        <v>3</v>
      </c>
      <c r="AD3132">
        <v>2</v>
      </c>
      <c r="AE3132">
        <v>1</v>
      </c>
      <c r="AF3132">
        <v>2</v>
      </c>
      <c r="AG3132" s="1">
        <f t="shared" si="48"/>
        <v>-0.10355555555555584</v>
      </c>
    </row>
    <row r="3133" spans="1:33">
      <c r="A3133">
        <v>80601</v>
      </c>
      <c r="B3133">
        <v>2</v>
      </c>
      <c r="C3133">
        <v>71</v>
      </c>
      <c r="D3133">
        <v>4</v>
      </c>
      <c r="E3133">
        <v>2</v>
      </c>
      <c r="G3133">
        <v>1</v>
      </c>
      <c r="H3133">
        <v>3</v>
      </c>
      <c r="I3133">
        <v>1</v>
      </c>
      <c r="J3133">
        <v>40</v>
      </c>
      <c r="K3133">
        <v>1.03</v>
      </c>
      <c r="L3133">
        <v>177</v>
      </c>
      <c r="M3133">
        <v>4.58</v>
      </c>
      <c r="N3133">
        <v>45</v>
      </c>
      <c r="O3133" s="1">
        <v>1.1587499999999999</v>
      </c>
      <c r="P3133" s="2">
        <v>33.050471121017402</v>
      </c>
      <c r="Q3133" s="1">
        <v>0.85104963136619816</v>
      </c>
      <c r="R3133">
        <v>1</v>
      </c>
      <c r="S3133">
        <v>1</v>
      </c>
      <c r="T3133">
        <v>1</v>
      </c>
      <c r="U3133">
        <v>7</v>
      </c>
      <c r="V3133">
        <v>3</v>
      </c>
      <c r="W3133">
        <v>2</v>
      </c>
      <c r="X3133">
        <v>3</v>
      </c>
      <c r="Y3133">
        <v>3</v>
      </c>
      <c r="Z3133">
        <v>3</v>
      </c>
      <c r="AB3133">
        <v>0</v>
      </c>
      <c r="AC3133">
        <v>0</v>
      </c>
      <c r="AD3133">
        <v>1</v>
      </c>
      <c r="AE3133">
        <v>1</v>
      </c>
      <c r="AF3133">
        <v>2</v>
      </c>
      <c r="AG3133" s="1">
        <f t="shared" si="48"/>
        <v>0.12874999999999992</v>
      </c>
    </row>
    <row r="3134" spans="1:33">
      <c r="A3134">
        <v>80602</v>
      </c>
      <c r="B3134">
        <v>2</v>
      </c>
      <c r="C3134">
        <v>72</v>
      </c>
      <c r="D3134">
        <v>6</v>
      </c>
      <c r="E3134">
        <v>2</v>
      </c>
      <c r="G3134">
        <v>2</v>
      </c>
      <c r="H3134">
        <v>5</v>
      </c>
      <c r="I3134">
        <v>1</v>
      </c>
      <c r="J3134">
        <v>56</v>
      </c>
      <c r="K3134">
        <v>1.45</v>
      </c>
      <c r="L3134">
        <v>178</v>
      </c>
      <c r="M3134">
        <v>4.5999999999999996</v>
      </c>
      <c r="N3134">
        <v>60</v>
      </c>
      <c r="O3134" s="1">
        <v>1.5535714285714286</v>
      </c>
      <c r="P3134" s="2">
        <v>47.698360162557492</v>
      </c>
      <c r="Q3134" s="1">
        <v>1.2350468256376492</v>
      </c>
      <c r="R3134">
        <v>1</v>
      </c>
      <c r="S3134">
        <v>2</v>
      </c>
      <c r="U3134">
        <v>15</v>
      </c>
      <c r="V3134">
        <v>1</v>
      </c>
      <c r="W3134">
        <v>0</v>
      </c>
      <c r="AA3134">
        <v>1</v>
      </c>
      <c r="AB3134">
        <v>0</v>
      </c>
      <c r="AC3134">
        <v>0</v>
      </c>
      <c r="AD3134">
        <v>1</v>
      </c>
      <c r="AE3134">
        <v>1</v>
      </c>
      <c r="AF3134">
        <v>2</v>
      </c>
      <c r="AG3134" s="1">
        <f t="shared" si="48"/>
        <v>0.10357142857142865</v>
      </c>
    </row>
    <row r="3135" spans="1:33">
      <c r="A3135">
        <v>80603</v>
      </c>
      <c r="B3135">
        <v>2</v>
      </c>
      <c r="C3135">
        <v>31</v>
      </c>
      <c r="D3135">
        <v>6</v>
      </c>
      <c r="E3135">
        <v>2</v>
      </c>
      <c r="G3135">
        <v>2</v>
      </c>
      <c r="H3135">
        <v>5</v>
      </c>
      <c r="I3135">
        <v>1</v>
      </c>
      <c r="J3135">
        <v>58</v>
      </c>
      <c r="K3135">
        <v>1.5</v>
      </c>
      <c r="L3135">
        <v>142</v>
      </c>
      <c r="M3135">
        <v>3.67</v>
      </c>
      <c r="N3135">
        <v>53</v>
      </c>
      <c r="O3135" s="1">
        <v>1.3706896551724137</v>
      </c>
      <c r="P3135" s="2">
        <v>58.40096876913347</v>
      </c>
      <c r="Q3135" s="1">
        <v>1.5103698819603484</v>
      </c>
      <c r="R3135">
        <v>1</v>
      </c>
      <c r="U3135">
        <v>8</v>
      </c>
      <c r="V3135">
        <v>3</v>
      </c>
      <c r="W3135">
        <v>0</v>
      </c>
      <c r="AA3135">
        <v>1</v>
      </c>
      <c r="AB3135">
        <v>1</v>
      </c>
      <c r="AC3135">
        <v>2</v>
      </c>
      <c r="AD3135">
        <v>1</v>
      </c>
      <c r="AE3135">
        <v>1</v>
      </c>
      <c r="AF3135">
        <v>1</v>
      </c>
      <c r="AG3135" s="1">
        <f t="shared" si="48"/>
        <v>-0.1293103448275863</v>
      </c>
    </row>
    <row r="3136" spans="1:33">
      <c r="A3136">
        <v>80611</v>
      </c>
      <c r="B3136">
        <v>2</v>
      </c>
      <c r="C3136">
        <v>42</v>
      </c>
      <c r="D3136">
        <v>1</v>
      </c>
      <c r="E3136">
        <v>2</v>
      </c>
      <c r="G3136">
        <v>2</v>
      </c>
      <c r="H3136">
        <v>5</v>
      </c>
      <c r="I3136">
        <v>1</v>
      </c>
      <c r="J3136">
        <v>65</v>
      </c>
      <c r="K3136">
        <v>1.68</v>
      </c>
      <c r="L3136">
        <v>183</v>
      </c>
      <c r="M3136">
        <v>4.7300000000000004</v>
      </c>
      <c r="N3136">
        <v>59</v>
      </c>
      <c r="O3136" s="1">
        <v>1.5249230769230768</v>
      </c>
      <c r="P3136" s="2">
        <v>67.447136162201815</v>
      </c>
      <c r="Q3136" s="1">
        <v>1.7432490577307547</v>
      </c>
      <c r="R3136">
        <v>1</v>
      </c>
      <c r="S3136">
        <v>2</v>
      </c>
      <c r="U3136">
        <v>15</v>
      </c>
      <c r="V3136">
        <v>2</v>
      </c>
      <c r="W3136">
        <v>1</v>
      </c>
      <c r="X3136">
        <v>3</v>
      </c>
      <c r="Y3136">
        <v>1</v>
      </c>
      <c r="Z3136">
        <v>0</v>
      </c>
      <c r="AA3136">
        <v>2</v>
      </c>
      <c r="AB3136">
        <v>4</v>
      </c>
      <c r="AC3136">
        <v>0</v>
      </c>
      <c r="AD3136">
        <v>1</v>
      </c>
      <c r="AE3136">
        <v>1</v>
      </c>
      <c r="AF3136">
        <v>2</v>
      </c>
      <c r="AG3136" s="1">
        <f t="shared" si="48"/>
        <v>-0.15507692307692311</v>
      </c>
    </row>
    <row r="3137" spans="1:33">
      <c r="A3137">
        <v>80613</v>
      </c>
      <c r="B3137">
        <v>2</v>
      </c>
      <c r="C3137">
        <v>62</v>
      </c>
      <c r="D3137">
        <v>4</v>
      </c>
      <c r="E3137">
        <v>2</v>
      </c>
      <c r="G3137">
        <v>1</v>
      </c>
      <c r="H3137">
        <v>2</v>
      </c>
      <c r="I3137">
        <v>1</v>
      </c>
      <c r="J3137">
        <v>86</v>
      </c>
      <c r="K3137">
        <v>2.2200000000000002</v>
      </c>
      <c r="L3137">
        <v>141</v>
      </c>
      <c r="M3137">
        <v>3.65</v>
      </c>
      <c r="N3137">
        <v>81</v>
      </c>
      <c r="O3137" s="1">
        <v>2.0909302325581396</v>
      </c>
      <c r="P3137" s="2">
        <v>98.567748628957318</v>
      </c>
      <c r="Q3137" s="1">
        <v>2.5444232785614562</v>
      </c>
      <c r="R3137">
        <v>1</v>
      </c>
      <c r="S3137">
        <v>1</v>
      </c>
      <c r="T3137">
        <v>2</v>
      </c>
      <c r="U3137">
        <v>5</v>
      </c>
      <c r="V3137">
        <v>1</v>
      </c>
      <c r="W3137">
        <v>3</v>
      </c>
      <c r="X3137">
        <v>3</v>
      </c>
      <c r="Y3137">
        <v>2</v>
      </c>
      <c r="Z3137">
        <v>3</v>
      </c>
      <c r="AA3137">
        <v>2</v>
      </c>
      <c r="AB3137">
        <v>0</v>
      </c>
      <c r="AC3137">
        <v>0</v>
      </c>
      <c r="AD3137">
        <v>1</v>
      </c>
      <c r="AE3137">
        <v>1</v>
      </c>
      <c r="AF3137">
        <v>2</v>
      </c>
      <c r="AG3137" s="1">
        <f t="shared" si="48"/>
        <v>-0.12906976744186061</v>
      </c>
    </row>
    <row r="3138" spans="1:33">
      <c r="A3138">
        <v>80622</v>
      </c>
      <c r="B3138">
        <v>2</v>
      </c>
      <c r="C3138">
        <v>45</v>
      </c>
      <c r="D3138">
        <v>1</v>
      </c>
      <c r="E3138">
        <v>2</v>
      </c>
      <c r="G3138">
        <v>2</v>
      </c>
      <c r="H3138">
        <v>2</v>
      </c>
      <c r="I3138">
        <v>1</v>
      </c>
      <c r="J3138">
        <v>38</v>
      </c>
      <c r="K3138">
        <v>0.98</v>
      </c>
      <c r="L3138">
        <v>178</v>
      </c>
      <c r="M3138">
        <v>4.5999999999999996</v>
      </c>
      <c r="N3138">
        <v>41</v>
      </c>
      <c r="O3138" s="1">
        <v>1.0573684210526315</v>
      </c>
      <c r="P3138" s="2">
        <v>27.951403473751313</v>
      </c>
      <c r="Q3138" s="1">
        <v>0.72085198432306019</v>
      </c>
      <c r="R3138">
        <v>1</v>
      </c>
      <c r="S3138">
        <v>2</v>
      </c>
      <c r="U3138">
        <v>77</v>
      </c>
      <c r="V3138">
        <v>4</v>
      </c>
      <c r="W3138">
        <v>3</v>
      </c>
      <c r="X3138">
        <v>3</v>
      </c>
      <c r="Y3138">
        <v>3</v>
      </c>
      <c r="Z3138">
        <v>3</v>
      </c>
      <c r="AA3138">
        <v>14</v>
      </c>
      <c r="AB3138">
        <v>9999</v>
      </c>
      <c r="AC3138">
        <v>0</v>
      </c>
      <c r="AD3138">
        <v>1</v>
      </c>
      <c r="AE3138">
        <v>2</v>
      </c>
      <c r="AG3138" s="1">
        <f t="shared" si="48"/>
        <v>7.7368421052631531E-2</v>
      </c>
    </row>
    <row r="3139" spans="1:33">
      <c r="A3139">
        <v>80623</v>
      </c>
      <c r="B3139">
        <v>2</v>
      </c>
      <c r="C3139">
        <v>39</v>
      </c>
      <c r="D3139">
        <v>6</v>
      </c>
      <c r="E3139">
        <v>2</v>
      </c>
      <c r="G3139">
        <v>2</v>
      </c>
      <c r="H3139">
        <v>5</v>
      </c>
      <c r="I3139">
        <v>1</v>
      </c>
      <c r="J3139">
        <v>79</v>
      </c>
      <c r="K3139">
        <v>2.04</v>
      </c>
      <c r="L3139">
        <v>205</v>
      </c>
      <c r="M3139">
        <v>5.3</v>
      </c>
      <c r="N3139">
        <v>75</v>
      </c>
      <c r="O3139" s="1">
        <v>1.9367088607594938</v>
      </c>
      <c r="P3139" s="2">
        <v>84.451102062691831</v>
      </c>
      <c r="Q3139" s="1">
        <v>2.1807626355429282</v>
      </c>
      <c r="R3139">
        <v>2</v>
      </c>
      <c r="U3139">
        <v>15</v>
      </c>
      <c r="V3139">
        <v>1</v>
      </c>
      <c r="W3139">
        <v>0</v>
      </c>
      <c r="AA3139">
        <v>0</v>
      </c>
      <c r="AB3139">
        <v>3</v>
      </c>
      <c r="AC3139">
        <v>0</v>
      </c>
      <c r="AD3139">
        <v>1</v>
      </c>
      <c r="AE3139">
        <v>1</v>
      </c>
      <c r="AF3139">
        <v>2</v>
      </c>
      <c r="AG3139" s="1">
        <f t="shared" ref="AG3139:AG3202" si="49">O:O-K:K</f>
        <v>-0.10329113924050626</v>
      </c>
    </row>
    <row r="3140" spans="1:33">
      <c r="A3140">
        <v>80633</v>
      </c>
      <c r="B3140">
        <v>2</v>
      </c>
      <c r="C3140">
        <v>30</v>
      </c>
      <c r="D3140">
        <v>4</v>
      </c>
      <c r="E3140">
        <v>2</v>
      </c>
      <c r="G3140">
        <v>1</v>
      </c>
      <c r="H3140">
        <v>2</v>
      </c>
      <c r="I3140">
        <v>5</v>
      </c>
      <c r="J3140">
        <v>49</v>
      </c>
      <c r="K3140">
        <v>1.27</v>
      </c>
      <c r="L3140">
        <v>155</v>
      </c>
      <c r="M3140">
        <v>4.01</v>
      </c>
      <c r="N3140">
        <v>50</v>
      </c>
      <c r="O3140" s="1">
        <v>1.2959183673469388</v>
      </c>
      <c r="P3140" s="2">
        <v>51.008369934195478</v>
      </c>
      <c r="Q3140" s="1">
        <v>1.3220536697230256</v>
      </c>
      <c r="R3140">
        <v>2</v>
      </c>
      <c r="U3140">
        <v>2</v>
      </c>
      <c r="V3140">
        <v>2</v>
      </c>
      <c r="W3140">
        <v>3</v>
      </c>
      <c r="X3140">
        <v>2</v>
      </c>
      <c r="Y3140">
        <v>3</v>
      </c>
      <c r="Z3140">
        <v>3</v>
      </c>
      <c r="AB3140">
        <v>1</v>
      </c>
      <c r="AC3140">
        <v>90</v>
      </c>
      <c r="AD3140">
        <v>1</v>
      </c>
      <c r="AE3140">
        <v>2</v>
      </c>
      <c r="AG3140" s="1">
        <f t="shared" si="49"/>
        <v>2.5918367346938753E-2</v>
      </c>
    </row>
    <row r="3141" spans="1:33">
      <c r="A3141">
        <v>80634</v>
      </c>
      <c r="B3141">
        <v>2</v>
      </c>
      <c r="C3141">
        <v>46</v>
      </c>
      <c r="D3141">
        <v>1</v>
      </c>
      <c r="E3141">
        <v>2</v>
      </c>
      <c r="G3141">
        <v>2</v>
      </c>
      <c r="H3141">
        <v>5</v>
      </c>
      <c r="I3141">
        <v>1</v>
      </c>
      <c r="J3141">
        <v>47</v>
      </c>
      <c r="K3141">
        <v>1.22</v>
      </c>
      <c r="L3141">
        <v>191</v>
      </c>
      <c r="M3141">
        <v>4.9400000000000004</v>
      </c>
      <c r="N3141">
        <v>52</v>
      </c>
      <c r="O3141" s="1">
        <v>1.3497872340425532</v>
      </c>
      <c r="P3141" s="2">
        <v>56.687208886247269</v>
      </c>
      <c r="Q3141" s="1">
        <v>1.4714552093876949</v>
      </c>
      <c r="R3141">
        <v>1</v>
      </c>
      <c r="S3141">
        <v>2</v>
      </c>
      <c r="U3141">
        <v>77</v>
      </c>
      <c r="V3141">
        <v>3</v>
      </c>
      <c r="W3141">
        <v>3</v>
      </c>
      <c r="X3141">
        <v>3</v>
      </c>
      <c r="Y3141">
        <v>3</v>
      </c>
      <c r="Z3141">
        <v>3</v>
      </c>
      <c r="AA3141">
        <v>1</v>
      </c>
      <c r="AB3141">
        <v>0</v>
      </c>
      <c r="AC3141">
        <v>0</v>
      </c>
      <c r="AD3141">
        <v>1</v>
      </c>
      <c r="AE3141">
        <v>2</v>
      </c>
      <c r="AG3141" s="1">
        <f t="shared" si="49"/>
        <v>0.12978723404255321</v>
      </c>
    </row>
    <row r="3142" spans="1:33">
      <c r="A3142">
        <v>80635</v>
      </c>
      <c r="B3142">
        <v>2</v>
      </c>
      <c r="C3142">
        <v>57</v>
      </c>
      <c r="D3142">
        <v>3</v>
      </c>
      <c r="E3142">
        <v>2</v>
      </c>
      <c r="G3142">
        <v>1</v>
      </c>
      <c r="H3142">
        <v>4</v>
      </c>
      <c r="I3142">
        <v>3</v>
      </c>
      <c r="J3142">
        <v>82</v>
      </c>
      <c r="K3142">
        <v>2.12</v>
      </c>
      <c r="L3142">
        <v>130</v>
      </c>
      <c r="M3142">
        <v>3.36</v>
      </c>
      <c r="N3142">
        <v>81</v>
      </c>
      <c r="O3142" s="1">
        <v>2.0941463414634147</v>
      </c>
      <c r="P3142" s="2">
        <v>91.404719479786792</v>
      </c>
      <c r="Q3142" s="1">
        <v>2.3631464060627807</v>
      </c>
      <c r="R3142">
        <v>2</v>
      </c>
      <c r="S3142">
        <v>1</v>
      </c>
      <c r="T3142">
        <v>2</v>
      </c>
      <c r="U3142">
        <v>5</v>
      </c>
      <c r="V3142">
        <v>3</v>
      </c>
      <c r="W3142">
        <v>1</v>
      </c>
      <c r="AB3142">
        <v>21</v>
      </c>
      <c r="AC3142">
        <v>5</v>
      </c>
      <c r="AD3142">
        <v>2</v>
      </c>
      <c r="AE3142">
        <v>1</v>
      </c>
      <c r="AF3142">
        <v>2</v>
      </c>
      <c r="AG3142" s="1">
        <f t="shared" si="49"/>
        <v>-2.5853658536585389E-2</v>
      </c>
    </row>
    <row r="3143" spans="1:33">
      <c r="A3143">
        <v>80636</v>
      </c>
      <c r="B3143">
        <v>2</v>
      </c>
      <c r="C3143">
        <v>49</v>
      </c>
      <c r="D3143">
        <v>2</v>
      </c>
      <c r="E3143">
        <v>2</v>
      </c>
      <c r="G3143">
        <v>2</v>
      </c>
      <c r="H3143">
        <v>1</v>
      </c>
      <c r="I3143">
        <v>1</v>
      </c>
      <c r="J3143">
        <v>60</v>
      </c>
      <c r="K3143">
        <v>1.55</v>
      </c>
      <c r="L3143">
        <v>176</v>
      </c>
      <c r="M3143">
        <v>4.55</v>
      </c>
      <c r="N3143">
        <v>64</v>
      </c>
      <c r="O3143" s="1">
        <v>1.6533333333333333</v>
      </c>
      <c r="P3143" s="2">
        <v>55.751687814412428</v>
      </c>
      <c r="Q3143" s="1">
        <v>1.4402519352056544</v>
      </c>
      <c r="R3143">
        <v>1</v>
      </c>
      <c r="S3143">
        <v>2</v>
      </c>
      <c r="U3143">
        <v>4</v>
      </c>
      <c r="V3143">
        <v>3</v>
      </c>
      <c r="W3143">
        <v>0</v>
      </c>
      <c r="X3143">
        <v>1</v>
      </c>
      <c r="Y3143">
        <v>1</v>
      </c>
      <c r="Z3143">
        <v>1</v>
      </c>
      <c r="AB3143">
        <v>0</v>
      </c>
      <c r="AC3143">
        <v>0</v>
      </c>
      <c r="AD3143">
        <v>2</v>
      </c>
      <c r="AE3143">
        <v>1</v>
      </c>
      <c r="AF3143">
        <v>2</v>
      </c>
      <c r="AG3143" s="1">
        <f t="shared" si="49"/>
        <v>0.10333333333333328</v>
      </c>
    </row>
    <row r="3144" spans="1:33">
      <c r="A3144">
        <v>80645</v>
      </c>
      <c r="B3144">
        <v>2</v>
      </c>
      <c r="C3144">
        <v>22</v>
      </c>
      <c r="D3144">
        <v>4</v>
      </c>
      <c r="E3144">
        <v>2</v>
      </c>
      <c r="G3144">
        <v>1</v>
      </c>
      <c r="H3144">
        <v>3</v>
      </c>
      <c r="I3144">
        <v>5</v>
      </c>
      <c r="J3144">
        <v>52</v>
      </c>
      <c r="K3144">
        <v>1.34</v>
      </c>
      <c r="L3144">
        <v>220</v>
      </c>
      <c r="M3144">
        <v>5.69</v>
      </c>
      <c r="N3144">
        <v>46</v>
      </c>
      <c r="O3144" s="1">
        <v>1.1853846153846155</v>
      </c>
      <c r="P3144" s="2">
        <v>55.909782127845197</v>
      </c>
      <c r="Q3144" s="1">
        <v>1.440752077909857</v>
      </c>
      <c r="R3144">
        <v>1</v>
      </c>
      <c r="U3144">
        <v>14</v>
      </c>
      <c r="V3144">
        <v>3</v>
      </c>
      <c r="W3144">
        <v>1</v>
      </c>
      <c r="AA3144">
        <v>10</v>
      </c>
      <c r="AB3144">
        <v>2</v>
      </c>
      <c r="AC3144">
        <v>0</v>
      </c>
      <c r="AD3144">
        <v>1</v>
      </c>
      <c r="AE3144">
        <v>1</v>
      </c>
      <c r="AF3144">
        <v>2</v>
      </c>
      <c r="AG3144" s="1">
        <f t="shared" si="49"/>
        <v>-0.1546153846153846</v>
      </c>
    </row>
    <row r="3145" spans="1:33">
      <c r="A3145">
        <v>80651</v>
      </c>
      <c r="B3145">
        <v>2</v>
      </c>
      <c r="C3145">
        <v>64</v>
      </c>
      <c r="D3145">
        <v>6</v>
      </c>
      <c r="E3145">
        <v>2</v>
      </c>
      <c r="G3145">
        <v>2</v>
      </c>
      <c r="H3145">
        <v>2</v>
      </c>
      <c r="I3145">
        <v>6</v>
      </c>
      <c r="J3145">
        <v>61</v>
      </c>
      <c r="K3145">
        <v>1.58</v>
      </c>
      <c r="L3145">
        <v>203</v>
      </c>
      <c r="M3145">
        <v>5.25</v>
      </c>
      <c r="N3145">
        <v>57</v>
      </c>
      <c r="O3145" s="1">
        <v>1.4763934426229508</v>
      </c>
      <c r="P3145" s="2">
        <v>57.025702476006252</v>
      </c>
      <c r="Q3145" s="1">
        <v>1.4770591788867193</v>
      </c>
      <c r="R3145">
        <v>1</v>
      </c>
      <c r="S3145">
        <v>1</v>
      </c>
      <c r="T3145">
        <v>1</v>
      </c>
      <c r="V3145">
        <v>4</v>
      </c>
      <c r="W3145">
        <v>0</v>
      </c>
      <c r="AA3145">
        <v>0</v>
      </c>
      <c r="AB3145">
        <v>0</v>
      </c>
      <c r="AC3145">
        <v>0</v>
      </c>
      <c r="AD3145">
        <v>1</v>
      </c>
      <c r="AE3145">
        <v>1</v>
      </c>
      <c r="AF3145">
        <v>2</v>
      </c>
      <c r="AG3145" s="1">
        <f t="shared" si="49"/>
        <v>-0.10360655737704927</v>
      </c>
    </row>
    <row r="3146" spans="1:33">
      <c r="A3146">
        <v>80653</v>
      </c>
      <c r="B3146">
        <v>2</v>
      </c>
      <c r="C3146">
        <v>35</v>
      </c>
      <c r="D3146">
        <v>3</v>
      </c>
      <c r="E3146">
        <v>2</v>
      </c>
      <c r="G3146">
        <v>1</v>
      </c>
      <c r="H3146">
        <v>5</v>
      </c>
      <c r="I3146">
        <v>1</v>
      </c>
      <c r="J3146">
        <v>61</v>
      </c>
      <c r="K3146">
        <v>1.58</v>
      </c>
      <c r="L3146">
        <v>164</v>
      </c>
      <c r="M3146">
        <v>4.24</v>
      </c>
      <c r="N3146">
        <v>56</v>
      </c>
      <c r="O3146" s="1">
        <v>1.4504918032786887</v>
      </c>
      <c r="P3146" s="2">
        <v>61.556864721906422</v>
      </c>
      <c r="Q3146" s="1">
        <v>1.594423709190363</v>
      </c>
      <c r="R3146">
        <v>1</v>
      </c>
      <c r="U3146">
        <v>15</v>
      </c>
      <c r="V3146">
        <v>2</v>
      </c>
      <c r="W3146">
        <v>1</v>
      </c>
      <c r="X3146">
        <v>3</v>
      </c>
      <c r="Y3146">
        <v>3</v>
      </c>
      <c r="Z3146">
        <v>3</v>
      </c>
      <c r="AA3146">
        <v>0</v>
      </c>
      <c r="AB3146">
        <v>8</v>
      </c>
      <c r="AC3146">
        <v>0</v>
      </c>
      <c r="AD3146">
        <v>1</v>
      </c>
      <c r="AE3146">
        <v>1</v>
      </c>
      <c r="AF3146">
        <v>2</v>
      </c>
      <c r="AG3146" s="1">
        <f t="shared" si="49"/>
        <v>-0.12950819672131142</v>
      </c>
    </row>
    <row r="3147" spans="1:33">
      <c r="A3147">
        <v>80654</v>
      </c>
      <c r="B3147">
        <v>2</v>
      </c>
      <c r="C3147">
        <v>30</v>
      </c>
      <c r="D3147">
        <v>1</v>
      </c>
      <c r="E3147">
        <v>2</v>
      </c>
      <c r="G3147">
        <v>1</v>
      </c>
      <c r="H3147">
        <v>5</v>
      </c>
      <c r="I3147">
        <v>3</v>
      </c>
      <c r="J3147">
        <v>65</v>
      </c>
      <c r="K3147">
        <v>1.68</v>
      </c>
      <c r="L3147">
        <v>237</v>
      </c>
      <c r="M3147">
        <v>6.13</v>
      </c>
      <c r="N3147">
        <v>75</v>
      </c>
      <c r="O3147" s="1">
        <v>1.9384615384615385</v>
      </c>
      <c r="P3147" s="2">
        <v>66.896784391661058</v>
      </c>
      <c r="Q3147" s="1">
        <v>1.729024581199855</v>
      </c>
      <c r="R3147">
        <v>1</v>
      </c>
      <c r="U3147">
        <v>8</v>
      </c>
      <c r="V3147">
        <v>3</v>
      </c>
      <c r="W3147">
        <v>3</v>
      </c>
      <c r="X3147">
        <v>2</v>
      </c>
      <c r="Y3147">
        <v>0</v>
      </c>
      <c r="Z3147">
        <v>3</v>
      </c>
      <c r="AA3147">
        <v>0</v>
      </c>
      <c r="AB3147">
        <v>0</v>
      </c>
      <c r="AC3147">
        <v>15</v>
      </c>
      <c r="AD3147">
        <v>1</v>
      </c>
      <c r="AE3147">
        <v>1</v>
      </c>
      <c r="AF3147">
        <v>2</v>
      </c>
      <c r="AG3147" s="1">
        <f t="shared" si="49"/>
        <v>0.25846153846153852</v>
      </c>
    </row>
    <row r="3148" spans="1:33">
      <c r="A3148">
        <v>80656</v>
      </c>
      <c r="B3148">
        <v>2</v>
      </c>
      <c r="C3148">
        <v>33</v>
      </c>
      <c r="D3148">
        <v>2</v>
      </c>
      <c r="E3148">
        <v>2</v>
      </c>
      <c r="G3148">
        <v>2</v>
      </c>
      <c r="H3148">
        <v>1</v>
      </c>
      <c r="I3148">
        <v>1</v>
      </c>
      <c r="J3148">
        <v>29</v>
      </c>
      <c r="K3148">
        <v>0.75</v>
      </c>
      <c r="L3148">
        <v>188</v>
      </c>
      <c r="M3148">
        <v>4.8600000000000003</v>
      </c>
      <c r="N3148">
        <v>39</v>
      </c>
      <c r="O3148" s="1">
        <v>1.0086206896551724</v>
      </c>
      <c r="P3148" s="2">
        <v>29.642770697977049</v>
      </c>
      <c r="Q3148" s="1">
        <v>0.76662338012009601</v>
      </c>
      <c r="R3148">
        <v>1</v>
      </c>
      <c r="U3148">
        <v>5</v>
      </c>
      <c r="V3148">
        <v>3</v>
      </c>
      <c r="W3148">
        <v>2</v>
      </c>
      <c r="X3148">
        <v>2</v>
      </c>
      <c r="Y3148">
        <v>3</v>
      </c>
      <c r="Z3148">
        <v>3</v>
      </c>
      <c r="AA3148">
        <v>0</v>
      </c>
      <c r="AB3148">
        <v>0</v>
      </c>
      <c r="AC3148">
        <v>0</v>
      </c>
      <c r="AD3148">
        <v>1</v>
      </c>
      <c r="AE3148">
        <v>2</v>
      </c>
      <c r="AG3148" s="1">
        <f t="shared" si="49"/>
        <v>0.25862068965517238</v>
      </c>
    </row>
    <row r="3149" spans="1:33">
      <c r="A3149">
        <v>80659</v>
      </c>
      <c r="B3149">
        <v>2</v>
      </c>
      <c r="C3149">
        <v>22</v>
      </c>
      <c r="D3149">
        <v>3</v>
      </c>
      <c r="E3149">
        <v>2</v>
      </c>
      <c r="G3149">
        <v>1</v>
      </c>
      <c r="H3149">
        <v>4</v>
      </c>
      <c r="I3149">
        <v>5</v>
      </c>
      <c r="J3149">
        <v>37</v>
      </c>
      <c r="K3149">
        <v>0.96</v>
      </c>
      <c r="L3149">
        <v>141</v>
      </c>
      <c r="M3149">
        <v>3.65</v>
      </c>
      <c r="N3149">
        <v>38</v>
      </c>
      <c r="O3149" s="1">
        <v>0.98594594594594587</v>
      </c>
      <c r="P3149" s="2">
        <v>35.895201682011226</v>
      </c>
      <c r="Q3149" s="1">
        <v>0.93133496256029136</v>
      </c>
      <c r="R3149">
        <v>2</v>
      </c>
      <c r="U3149">
        <v>13</v>
      </c>
      <c r="V3149">
        <v>4</v>
      </c>
      <c r="W3149">
        <v>0</v>
      </c>
      <c r="AA3149">
        <v>7</v>
      </c>
      <c r="AB3149">
        <v>0</v>
      </c>
      <c r="AC3149">
        <v>1</v>
      </c>
      <c r="AD3149">
        <v>1</v>
      </c>
      <c r="AE3149">
        <v>2</v>
      </c>
      <c r="AG3149" s="1">
        <f t="shared" si="49"/>
        <v>2.5945945945945903E-2</v>
      </c>
    </row>
    <row r="3150" spans="1:33">
      <c r="A3150">
        <v>80662</v>
      </c>
      <c r="B3150">
        <v>2</v>
      </c>
      <c r="C3150">
        <v>36</v>
      </c>
      <c r="D3150">
        <v>1</v>
      </c>
      <c r="E3150">
        <v>2</v>
      </c>
      <c r="G3150">
        <v>2</v>
      </c>
      <c r="H3150">
        <v>4</v>
      </c>
      <c r="I3150">
        <v>1</v>
      </c>
      <c r="J3150">
        <v>42</v>
      </c>
      <c r="K3150">
        <v>1.0900000000000001</v>
      </c>
      <c r="L3150">
        <v>215</v>
      </c>
      <c r="M3150">
        <v>5.56</v>
      </c>
      <c r="N3150">
        <v>50</v>
      </c>
      <c r="O3150" s="1">
        <v>1.2976190476190479</v>
      </c>
      <c r="P3150" s="2">
        <v>43.76767634889314</v>
      </c>
      <c r="Q3150" s="1">
        <v>1.1358754100069888</v>
      </c>
      <c r="R3150">
        <v>1</v>
      </c>
      <c r="U3150">
        <v>5</v>
      </c>
      <c r="V3150">
        <v>3</v>
      </c>
      <c r="W3150">
        <v>2</v>
      </c>
      <c r="AA3150">
        <v>1</v>
      </c>
      <c r="AB3150">
        <v>0</v>
      </c>
      <c r="AC3150">
        <v>0</v>
      </c>
      <c r="AD3150">
        <v>1</v>
      </c>
      <c r="AE3150">
        <v>2</v>
      </c>
      <c r="AG3150" s="1">
        <f t="shared" si="49"/>
        <v>0.20761904761904781</v>
      </c>
    </row>
    <row r="3151" spans="1:33">
      <c r="A3151">
        <v>80667</v>
      </c>
      <c r="B3151">
        <v>2</v>
      </c>
      <c r="C3151">
        <v>33</v>
      </c>
      <c r="D3151">
        <v>4</v>
      </c>
      <c r="E3151">
        <v>2</v>
      </c>
      <c r="G3151">
        <v>1</v>
      </c>
      <c r="H3151">
        <v>4</v>
      </c>
      <c r="I3151">
        <v>6</v>
      </c>
      <c r="J3151">
        <v>51</v>
      </c>
      <c r="K3151">
        <v>1.32</v>
      </c>
      <c r="L3151">
        <v>161</v>
      </c>
      <c r="M3151">
        <v>4.16</v>
      </c>
      <c r="N3151">
        <v>51</v>
      </c>
      <c r="O3151" s="1">
        <v>1.32</v>
      </c>
      <c r="P3151" s="2">
        <v>56.589181656213768</v>
      </c>
      <c r="Q3151" s="1">
        <v>1.4646611722784739</v>
      </c>
      <c r="R3151">
        <v>1</v>
      </c>
      <c r="U3151">
        <v>7</v>
      </c>
      <c r="V3151">
        <v>5</v>
      </c>
      <c r="W3151">
        <v>1</v>
      </c>
      <c r="X3151">
        <v>3</v>
      </c>
      <c r="Y3151">
        <v>3</v>
      </c>
      <c r="Z3151">
        <v>1</v>
      </c>
      <c r="AA3151">
        <v>10</v>
      </c>
      <c r="AB3151">
        <v>12</v>
      </c>
      <c r="AC3151">
        <v>0</v>
      </c>
      <c r="AD3151">
        <v>1</v>
      </c>
      <c r="AE3151">
        <v>2</v>
      </c>
      <c r="AG3151" s="1">
        <f t="shared" si="49"/>
        <v>0</v>
      </c>
    </row>
    <row r="3152" spans="1:33">
      <c r="A3152">
        <v>80672</v>
      </c>
      <c r="B3152">
        <v>2</v>
      </c>
      <c r="C3152">
        <v>46</v>
      </c>
      <c r="D3152">
        <v>6</v>
      </c>
      <c r="E3152">
        <v>2</v>
      </c>
      <c r="G3152">
        <v>2</v>
      </c>
      <c r="H3152">
        <v>3</v>
      </c>
      <c r="I3152">
        <v>1</v>
      </c>
      <c r="J3152">
        <v>58</v>
      </c>
      <c r="K3152">
        <v>1.5</v>
      </c>
      <c r="L3152">
        <v>212</v>
      </c>
      <c r="M3152">
        <v>5.48</v>
      </c>
      <c r="N3152">
        <v>59</v>
      </c>
      <c r="O3152" s="1">
        <v>1.5258620689655173</v>
      </c>
      <c r="P3152" s="2">
        <v>61.153179981637145</v>
      </c>
      <c r="Q3152" s="1">
        <v>1.5815477581457882</v>
      </c>
      <c r="R3152">
        <v>1</v>
      </c>
      <c r="S3152">
        <v>2</v>
      </c>
      <c r="U3152">
        <v>15</v>
      </c>
      <c r="V3152">
        <v>2</v>
      </c>
      <c r="W3152">
        <v>0</v>
      </c>
      <c r="X3152">
        <v>2</v>
      </c>
      <c r="Y3152">
        <v>1</v>
      </c>
      <c r="Z3152">
        <v>2</v>
      </c>
      <c r="AA3152">
        <v>1</v>
      </c>
      <c r="AB3152">
        <v>0</v>
      </c>
      <c r="AC3152">
        <v>0</v>
      </c>
      <c r="AD3152">
        <v>1</v>
      </c>
      <c r="AE3152">
        <v>1</v>
      </c>
      <c r="AF3152">
        <v>2</v>
      </c>
      <c r="AG3152" s="1">
        <f t="shared" si="49"/>
        <v>2.5862068965517349E-2</v>
      </c>
    </row>
    <row r="3153" spans="1:33">
      <c r="A3153">
        <v>80676</v>
      </c>
      <c r="B3153">
        <v>2</v>
      </c>
      <c r="C3153">
        <v>72</v>
      </c>
      <c r="D3153">
        <v>3</v>
      </c>
      <c r="E3153">
        <v>2</v>
      </c>
      <c r="G3153">
        <v>1</v>
      </c>
      <c r="H3153">
        <v>3</v>
      </c>
      <c r="I3153">
        <v>1</v>
      </c>
      <c r="J3153">
        <v>67</v>
      </c>
      <c r="K3153">
        <v>1.73</v>
      </c>
      <c r="L3153">
        <v>301</v>
      </c>
      <c r="M3153">
        <v>7.78</v>
      </c>
      <c r="N3153">
        <v>72</v>
      </c>
      <c r="O3153" s="1">
        <v>1.8591044776119403</v>
      </c>
      <c r="P3153" s="2">
        <v>63.999956771819164</v>
      </c>
      <c r="Q3153" s="1">
        <v>1.652536197242495</v>
      </c>
      <c r="R3153">
        <v>2</v>
      </c>
      <c r="S3153">
        <v>1</v>
      </c>
      <c r="T3153">
        <v>2</v>
      </c>
      <c r="U3153">
        <v>3</v>
      </c>
      <c r="V3153">
        <v>3</v>
      </c>
      <c r="W3153">
        <v>0</v>
      </c>
      <c r="X3153">
        <v>3</v>
      </c>
      <c r="Y3153">
        <v>3</v>
      </c>
      <c r="Z3153">
        <v>2</v>
      </c>
      <c r="AB3153">
        <v>0</v>
      </c>
      <c r="AC3153">
        <v>1</v>
      </c>
      <c r="AD3153">
        <v>1</v>
      </c>
      <c r="AE3153">
        <v>1</v>
      </c>
      <c r="AF3153">
        <v>2</v>
      </c>
      <c r="AG3153" s="1">
        <f t="shared" si="49"/>
        <v>0.12910447761194033</v>
      </c>
    </row>
    <row r="3154" spans="1:33">
      <c r="A3154">
        <v>80679</v>
      </c>
      <c r="B3154">
        <v>2</v>
      </c>
      <c r="C3154">
        <v>43</v>
      </c>
      <c r="D3154">
        <v>1</v>
      </c>
      <c r="E3154">
        <v>2</v>
      </c>
      <c r="G3154">
        <v>2</v>
      </c>
      <c r="H3154">
        <v>3</v>
      </c>
      <c r="I3154">
        <v>1</v>
      </c>
      <c r="J3154">
        <v>54</v>
      </c>
      <c r="K3154">
        <v>1.4</v>
      </c>
      <c r="L3154">
        <v>199</v>
      </c>
      <c r="M3154">
        <v>5.15</v>
      </c>
      <c r="N3154">
        <v>58</v>
      </c>
      <c r="O3154" s="1">
        <v>1.5037037037037035</v>
      </c>
      <c r="P3154" s="2">
        <v>54.263811578656501</v>
      </c>
      <c r="Q3154" s="1">
        <v>1.4068395594466498</v>
      </c>
      <c r="R3154">
        <v>1</v>
      </c>
      <c r="S3154">
        <v>2</v>
      </c>
      <c r="U3154">
        <v>9</v>
      </c>
      <c r="V3154">
        <v>4</v>
      </c>
      <c r="W3154">
        <v>1</v>
      </c>
      <c r="X3154">
        <v>3</v>
      </c>
      <c r="Y3154">
        <v>3</v>
      </c>
      <c r="Z3154">
        <v>3</v>
      </c>
      <c r="AA3154">
        <v>2</v>
      </c>
      <c r="AB3154">
        <v>0</v>
      </c>
      <c r="AC3154">
        <v>0</v>
      </c>
      <c r="AD3154">
        <v>1</v>
      </c>
      <c r="AE3154">
        <v>1</v>
      </c>
      <c r="AF3154">
        <v>2</v>
      </c>
      <c r="AG3154" s="1">
        <f t="shared" si="49"/>
        <v>0.10370370370370363</v>
      </c>
    </row>
    <row r="3155" spans="1:33">
      <c r="A3155">
        <v>80680</v>
      </c>
      <c r="B3155">
        <v>2</v>
      </c>
      <c r="C3155">
        <v>45</v>
      </c>
      <c r="D3155">
        <v>4</v>
      </c>
      <c r="E3155">
        <v>2</v>
      </c>
      <c r="G3155">
        <v>2</v>
      </c>
      <c r="H3155">
        <v>2</v>
      </c>
      <c r="I3155">
        <v>1</v>
      </c>
      <c r="J3155">
        <v>76</v>
      </c>
      <c r="K3155">
        <v>1.97</v>
      </c>
      <c r="L3155">
        <v>180</v>
      </c>
      <c r="M3155">
        <v>4.6500000000000004</v>
      </c>
      <c r="N3155">
        <v>78</v>
      </c>
      <c r="O3155" s="1">
        <v>2.0218421052631577</v>
      </c>
      <c r="P3155" s="2">
        <v>68.079684364196623</v>
      </c>
      <c r="Q3155" s="1">
        <v>1.7646970815456229</v>
      </c>
      <c r="R3155">
        <v>1</v>
      </c>
      <c r="S3155">
        <v>2</v>
      </c>
      <c r="U3155">
        <v>6</v>
      </c>
      <c r="V3155">
        <v>3</v>
      </c>
      <c r="W3155">
        <v>2</v>
      </c>
      <c r="X3155">
        <v>3</v>
      </c>
      <c r="Y3155">
        <v>3</v>
      </c>
      <c r="Z3155">
        <v>3</v>
      </c>
      <c r="AB3155">
        <v>0</v>
      </c>
      <c r="AC3155">
        <v>0</v>
      </c>
      <c r="AD3155">
        <v>2</v>
      </c>
      <c r="AE3155">
        <v>1</v>
      </c>
      <c r="AF3155">
        <v>1</v>
      </c>
      <c r="AG3155" s="1">
        <f t="shared" si="49"/>
        <v>5.184210526315769E-2</v>
      </c>
    </row>
    <row r="3156" spans="1:33">
      <c r="A3156">
        <v>80682</v>
      </c>
      <c r="B3156">
        <v>2</v>
      </c>
      <c r="C3156">
        <v>80</v>
      </c>
      <c r="D3156">
        <v>1</v>
      </c>
      <c r="E3156">
        <v>2</v>
      </c>
      <c r="G3156">
        <v>1</v>
      </c>
      <c r="H3156">
        <v>1</v>
      </c>
      <c r="I3156">
        <v>2</v>
      </c>
      <c r="J3156">
        <v>70</v>
      </c>
      <c r="K3156">
        <v>1.81</v>
      </c>
      <c r="L3156">
        <v>170</v>
      </c>
      <c r="M3156">
        <v>4.4000000000000004</v>
      </c>
      <c r="N3156">
        <v>77</v>
      </c>
      <c r="O3156" s="1">
        <v>1.9910000000000001</v>
      </c>
      <c r="P3156" s="2">
        <v>71.758781636335158</v>
      </c>
      <c r="Q3156" s="1">
        <v>1.8554770680252379</v>
      </c>
      <c r="R3156">
        <v>1</v>
      </c>
      <c r="S3156">
        <v>2</v>
      </c>
      <c r="U3156">
        <v>3</v>
      </c>
      <c r="V3156">
        <v>4</v>
      </c>
      <c r="W3156">
        <v>1</v>
      </c>
      <c r="X3156">
        <v>3</v>
      </c>
      <c r="Y3156">
        <v>2</v>
      </c>
      <c r="Z3156">
        <v>1</v>
      </c>
      <c r="AB3156">
        <v>0</v>
      </c>
      <c r="AC3156">
        <v>0</v>
      </c>
      <c r="AD3156">
        <v>2</v>
      </c>
      <c r="AE3156">
        <v>1</v>
      </c>
      <c r="AF3156">
        <v>2</v>
      </c>
      <c r="AG3156" s="1">
        <f t="shared" si="49"/>
        <v>0.18100000000000005</v>
      </c>
    </row>
    <row r="3157" spans="1:33">
      <c r="A3157">
        <v>80685</v>
      </c>
      <c r="B3157">
        <v>2</v>
      </c>
      <c r="C3157">
        <v>33</v>
      </c>
      <c r="D3157">
        <v>3</v>
      </c>
      <c r="E3157">
        <v>2</v>
      </c>
      <c r="G3157">
        <v>2</v>
      </c>
      <c r="H3157">
        <v>5</v>
      </c>
      <c r="I3157">
        <v>1</v>
      </c>
      <c r="J3157">
        <v>66</v>
      </c>
      <c r="K3157">
        <v>1.71</v>
      </c>
      <c r="L3157">
        <v>166</v>
      </c>
      <c r="M3157">
        <v>4.29</v>
      </c>
      <c r="N3157">
        <v>75</v>
      </c>
      <c r="O3157" s="1">
        <v>1.9431818181818181</v>
      </c>
      <c r="P3157" s="2">
        <v>56.87395286329587</v>
      </c>
      <c r="Q3157" s="1">
        <v>1.4735524150944839</v>
      </c>
      <c r="R3157">
        <v>1</v>
      </c>
      <c r="U3157">
        <v>5</v>
      </c>
      <c r="V3157">
        <v>4</v>
      </c>
      <c r="W3157">
        <v>2</v>
      </c>
      <c r="X3157">
        <v>4</v>
      </c>
      <c r="Y3157">
        <v>4</v>
      </c>
      <c r="Z3157">
        <v>4</v>
      </c>
      <c r="AA3157">
        <v>0</v>
      </c>
      <c r="AB3157">
        <v>60</v>
      </c>
      <c r="AC3157">
        <v>60</v>
      </c>
      <c r="AD3157">
        <v>1</v>
      </c>
      <c r="AE3157">
        <v>1</v>
      </c>
      <c r="AF3157">
        <v>2</v>
      </c>
      <c r="AG3157" s="1">
        <f t="shared" si="49"/>
        <v>0.23318181818181816</v>
      </c>
    </row>
    <row r="3158" spans="1:33">
      <c r="A3158">
        <v>80686</v>
      </c>
      <c r="B3158">
        <v>2</v>
      </c>
      <c r="C3158">
        <v>46</v>
      </c>
      <c r="D3158">
        <v>4</v>
      </c>
      <c r="E3158">
        <v>2</v>
      </c>
      <c r="G3158">
        <v>1</v>
      </c>
      <c r="H3158">
        <v>4</v>
      </c>
      <c r="I3158">
        <v>4</v>
      </c>
      <c r="J3158">
        <v>37</v>
      </c>
      <c r="K3158">
        <v>0.96</v>
      </c>
      <c r="L3158">
        <v>165</v>
      </c>
      <c r="M3158">
        <v>4.2699999999999996</v>
      </c>
      <c r="N3158">
        <v>31</v>
      </c>
      <c r="O3158" s="1">
        <v>0.80432432432432432</v>
      </c>
      <c r="P3158" s="2">
        <v>37.912102356734863</v>
      </c>
      <c r="Q3158" s="1">
        <v>0.98366535844501268</v>
      </c>
      <c r="R3158">
        <v>2</v>
      </c>
      <c r="S3158">
        <v>2</v>
      </c>
      <c r="U3158">
        <v>6</v>
      </c>
      <c r="V3158">
        <v>4</v>
      </c>
      <c r="W3158">
        <v>0</v>
      </c>
      <c r="AA3158">
        <v>0</v>
      </c>
      <c r="AB3158">
        <v>2</v>
      </c>
      <c r="AC3158">
        <v>1</v>
      </c>
      <c r="AD3158">
        <v>2</v>
      </c>
      <c r="AE3158">
        <v>1</v>
      </c>
      <c r="AF3158">
        <v>1</v>
      </c>
      <c r="AG3158" s="1">
        <f t="shared" si="49"/>
        <v>-0.15567567567567564</v>
      </c>
    </row>
    <row r="3159" spans="1:33">
      <c r="A3159">
        <v>80688</v>
      </c>
      <c r="B3159">
        <v>2</v>
      </c>
      <c r="C3159">
        <v>26</v>
      </c>
      <c r="D3159">
        <v>4</v>
      </c>
      <c r="E3159">
        <v>2</v>
      </c>
      <c r="G3159">
        <v>1</v>
      </c>
      <c r="H3159">
        <v>5</v>
      </c>
      <c r="I3159">
        <v>5</v>
      </c>
      <c r="J3159">
        <v>43</v>
      </c>
      <c r="K3159">
        <v>1.1100000000000001</v>
      </c>
      <c r="L3159">
        <v>101</v>
      </c>
      <c r="M3159">
        <v>2.61</v>
      </c>
      <c r="N3159">
        <v>43</v>
      </c>
      <c r="O3159" s="1">
        <v>1.1100000000000001</v>
      </c>
      <c r="P3159" s="2">
        <v>43.124539603286379</v>
      </c>
      <c r="Q3159" s="1">
        <v>1.1132148595266949</v>
      </c>
      <c r="R3159">
        <v>2</v>
      </c>
      <c r="U3159">
        <v>15</v>
      </c>
      <c r="V3159">
        <v>3</v>
      </c>
      <c r="W3159">
        <v>3</v>
      </c>
      <c r="X3159">
        <v>3</v>
      </c>
      <c r="Y3159">
        <v>3</v>
      </c>
      <c r="Z3159">
        <v>2</v>
      </c>
      <c r="AA3159">
        <v>0</v>
      </c>
      <c r="AB3159">
        <v>1</v>
      </c>
      <c r="AC3159">
        <v>2</v>
      </c>
      <c r="AD3159">
        <v>1</v>
      </c>
      <c r="AE3159">
        <v>1</v>
      </c>
      <c r="AF3159">
        <v>1</v>
      </c>
      <c r="AG3159" s="1">
        <f t="shared" si="49"/>
        <v>0</v>
      </c>
    </row>
    <row r="3160" spans="1:33">
      <c r="A3160">
        <v>80694</v>
      </c>
      <c r="B3160">
        <v>2</v>
      </c>
      <c r="C3160">
        <v>34</v>
      </c>
      <c r="D3160">
        <v>3</v>
      </c>
      <c r="E3160">
        <v>2</v>
      </c>
      <c r="G3160">
        <v>1</v>
      </c>
      <c r="H3160">
        <v>3</v>
      </c>
      <c r="I3160">
        <v>1</v>
      </c>
      <c r="J3160">
        <v>40</v>
      </c>
      <c r="K3160">
        <v>1.03</v>
      </c>
      <c r="L3160">
        <v>206</v>
      </c>
      <c r="M3160">
        <v>5.33</v>
      </c>
      <c r="N3160">
        <v>42</v>
      </c>
      <c r="O3160" s="1">
        <v>1.0814999999999999</v>
      </c>
      <c r="P3160" s="2">
        <v>37.977755031312022</v>
      </c>
      <c r="Q3160" s="1">
        <v>0.97792719205628453</v>
      </c>
      <c r="R3160">
        <v>2</v>
      </c>
      <c r="U3160">
        <v>4</v>
      </c>
      <c r="V3160">
        <v>4</v>
      </c>
      <c r="W3160">
        <v>2</v>
      </c>
      <c r="X3160">
        <v>3</v>
      </c>
      <c r="Y3160">
        <v>3</v>
      </c>
      <c r="Z3160">
        <v>2</v>
      </c>
      <c r="AB3160">
        <v>0</v>
      </c>
      <c r="AC3160">
        <v>3</v>
      </c>
      <c r="AD3160">
        <v>1</v>
      </c>
      <c r="AE3160">
        <v>1</v>
      </c>
      <c r="AF3160">
        <v>2</v>
      </c>
      <c r="AG3160" s="1">
        <f t="shared" si="49"/>
        <v>5.1499999999999879E-2</v>
      </c>
    </row>
    <row r="3161" spans="1:33">
      <c r="A3161">
        <v>80701</v>
      </c>
      <c r="B3161">
        <v>2</v>
      </c>
      <c r="C3161">
        <v>31</v>
      </c>
      <c r="D3161">
        <v>4</v>
      </c>
      <c r="E3161">
        <v>2</v>
      </c>
      <c r="G3161">
        <v>1</v>
      </c>
      <c r="H3161">
        <v>4</v>
      </c>
      <c r="I3161">
        <v>1</v>
      </c>
      <c r="J3161">
        <v>55</v>
      </c>
      <c r="K3161">
        <v>1.42</v>
      </c>
      <c r="L3161">
        <v>146</v>
      </c>
      <c r="M3161">
        <v>3.78</v>
      </c>
      <c r="N3161">
        <v>55</v>
      </c>
      <c r="O3161" s="1">
        <v>1.42</v>
      </c>
      <c r="P3161" s="2">
        <v>44.246755626070374</v>
      </c>
      <c r="Q3161" s="1">
        <v>1.1423707816185442</v>
      </c>
      <c r="R3161">
        <v>2</v>
      </c>
      <c r="U3161">
        <v>10</v>
      </c>
      <c r="V3161">
        <v>4</v>
      </c>
      <c r="W3161">
        <v>3</v>
      </c>
      <c r="X3161">
        <v>3</v>
      </c>
      <c r="Y3161">
        <v>3</v>
      </c>
      <c r="Z3161">
        <v>3</v>
      </c>
      <c r="AA3161">
        <v>1</v>
      </c>
      <c r="AB3161">
        <v>0</v>
      </c>
      <c r="AC3161">
        <v>4</v>
      </c>
      <c r="AD3161">
        <v>1</v>
      </c>
      <c r="AE3161">
        <v>2</v>
      </c>
      <c r="AG3161" s="1">
        <f t="shared" si="49"/>
        <v>0</v>
      </c>
    </row>
    <row r="3162" spans="1:33">
      <c r="A3162">
        <v>80703</v>
      </c>
      <c r="B3162">
        <v>2</v>
      </c>
      <c r="C3162">
        <v>55</v>
      </c>
      <c r="D3162">
        <v>3</v>
      </c>
      <c r="E3162">
        <v>2</v>
      </c>
      <c r="G3162">
        <v>1</v>
      </c>
      <c r="H3162">
        <v>2</v>
      </c>
      <c r="I3162">
        <v>3</v>
      </c>
      <c r="J3162">
        <v>49</v>
      </c>
      <c r="K3162">
        <v>1.27</v>
      </c>
      <c r="L3162">
        <v>220</v>
      </c>
      <c r="M3162">
        <v>5.69</v>
      </c>
      <c r="N3162">
        <v>51</v>
      </c>
      <c r="O3162" s="1">
        <v>1.3218367346938775</v>
      </c>
      <c r="P3162" s="2">
        <v>62.910997286495835</v>
      </c>
      <c r="Q3162" s="1">
        <v>1.6305503378336674</v>
      </c>
      <c r="R3162">
        <v>2</v>
      </c>
      <c r="S3162">
        <v>2</v>
      </c>
      <c r="U3162">
        <v>5</v>
      </c>
      <c r="V3162">
        <v>2</v>
      </c>
      <c r="W3162">
        <v>2</v>
      </c>
      <c r="X3162">
        <v>3</v>
      </c>
      <c r="Y3162">
        <v>3</v>
      </c>
      <c r="Z3162">
        <v>2</v>
      </c>
      <c r="AA3162">
        <v>0</v>
      </c>
      <c r="AB3162">
        <v>0</v>
      </c>
      <c r="AC3162">
        <v>1</v>
      </c>
      <c r="AD3162">
        <v>1</v>
      </c>
      <c r="AE3162">
        <v>1</v>
      </c>
      <c r="AF3162">
        <v>1</v>
      </c>
      <c r="AG3162" s="1">
        <f t="shared" si="49"/>
        <v>5.1836734693877506E-2</v>
      </c>
    </row>
    <row r="3163" spans="1:33">
      <c r="A3163">
        <v>80708</v>
      </c>
      <c r="B3163">
        <v>2</v>
      </c>
      <c r="C3163">
        <v>66</v>
      </c>
      <c r="D3163">
        <v>3</v>
      </c>
      <c r="E3163">
        <v>2</v>
      </c>
      <c r="G3163">
        <v>2</v>
      </c>
      <c r="H3163">
        <v>5</v>
      </c>
      <c r="I3163">
        <v>3</v>
      </c>
      <c r="J3163">
        <v>36</v>
      </c>
      <c r="K3163">
        <v>0.93</v>
      </c>
      <c r="L3163">
        <v>207</v>
      </c>
      <c r="M3163">
        <v>5.35</v>
      </c>
      <c r="N3163">
        <v>44</v>
      </c>
      <c r="O3163" s="1">
        <v>1.1366666666666667</v>
      </c>
      <c r="P3163" s="2">
        <v>44.231681853086201</v>
      </c>
      <c r="Q3163" s="1">
        <v>1.142651781204727</v>
      </c>
      <c r="R3163">
        <v>2</v>
      </c>
      <c r="S3163">
        <v>2</v>
      </c>
      <c r="U3163">
        <v>6</v>
      </c>
      <c r="V3163">
        <v>1</v>
      </c>
      <c r="W3163">
        <v>2</v>
      </c>
      <c r="AA3163">
        <v>2</v>
      </c>
      <c r="AB3163">
        <v>0</v>
      </c>
      <c r="AC3163">
        <v>1</v>
      </c>
      <c r="AD3163">
        <v>1</v>
      </c>
      <c r="AE3163">
        <v>1</v>
      </c>
      <c r="AF3163">
        <v>2</v>
      </c>
      <c r="AG3163" s="1">
        <f t="shared" si="49"/>
        <v>0.20666666666666667</v>
      </c>
    </row>
    <row r="3164" spans="1:33">
      <c r="A3164">
        <v>80709</v>
      </c>
      <c r="B3164">
        <v>2</v>
      </c>
      <c r="C3164">
        <v>59</v>
      </c>
      <c r="D3164">
        <v>6</v>
      </c>
      <c r="E3164">
        <v>2</v>
      </c>
      <c r="G3164">
        <v>2</v>
      </c>
      <c r="H3164">
        <v>3</v>
      </c>
      <c r="I3164">
        <v>1</v>
      </c>
      <c r="J3164">
        <v>55</v>
      </c>
      <c r="K3164">
        <v>1.42</v>
      </c>
      <c r="L3164">
        <v>218</v>
      </c>
      <c r="M3164">
        <v>5.64</v>
      </c>
      <c r="N3164">
        <v>51</v>
      </c>
      <c r="O3164" s="1">
        <v>1.3167272727272727</v>
      </c>
      <c r="P3164" s="2">
        <v>58.564233463035251</v>
      </c>
      <c r="Q3164" s="1">
        <v>1.5120220275910918</v>
      </c>
      <c r="R3164">
        <v>1</v>
      </c>
      <c r="S3164">
        <v>2</v>
      </c>
      <c r="U3164">
        <v>15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0</v>
      </c>
      <c r="AB3164">
        <v>0</v>
      </c>
      <c r="AC3164">
        <v>0</v>
      </c>
      <c r="AD3164">
        <v>2</v>
      </c>
      <c r="AE3164">
        <v>1</v>
      </c>
      <c r="AF3164">
        <v>2</v>
      </c>
      <c r="AG3164" s="1">
        <f t="shared" si="49"/>
        <v>-0.10327272727272718</v>
      </c>
    </row>
    <row r="3165" spans="1:33">
      <c r="A3165">
        <v>80712</v>
      </c>
      <c r="B3165">
        <v>2</v>
      </c>
      <c r="C3165">
        <v>48</v>
      </c>
      <c r="D3165">
        <v>1</v>
      </c>
      <c r="E3165">
        <v>2</v>
      </c>
      <c r="G3165">
        <v>2</v>
      </c>
      <c r="H3165">
        <v>1</v>
      </c>
      <c r="I3165">
        <v>3</v>
      </c>
      <c r="J3165">
        <v>31</v>
      </c>
      <c r="K3165">
        <v>0.8</v>
      </c>
      <c r="L3165">
        <v>151</v>
      </c>
      <c r="M3165">
        <v>3.9</v>
      </c>
      <c r="N3165">
        <v>32</v>
      </c>
      <c r="O3165" s="1">
        <v>0.82580645161290323</v>
      </c>
      <c r="P3165" s="2">
        <v>46.149666753173769</v>
      </c>
      <c r="Q3165" s="1">
        <v>1.1909591420173877</v>
      </c>
      <c r="R3165">
        <v>1</v>
      </c>
      <c r="S3165">
        <v>2</v>
      </c>
      <c r="U3165">
        <v>3</v>
      </c>
      <c r="V3165">
        <v>4</v>
      </c>
      <c r="W3165">
        <v>2</v>
      </c>
      <c r="X3165">
        <v>0</v>
      </c>
      <c r="Y3165">
        <v>0</v>
      </c>
      <c r="Z3165">
        <v>2</v>
      </c>
      <c r="AB3165">
        <v>0</v>
      </c>
      <c r="AC3165">
        <v>0</v>
      </c>
      <c r="AD3165">
        <v>1</v>
      </c>
      <c r="AE3165">
        <v>2</v>
      </c>
      <c r="AG3165" s="1">
        <f t="shared" si="49"/>
        <v>2.5806451612903181E-2</v>
      </c>
    </row>
    <row r="3166" spans="1:33">
      <c r="A3166">
        <v>80718</v>
      </c>
      <c r="B3166">
        <v>2</v>
      </c>
      <c r="C3166">
        <v>36</v>
      </c>
      <c r="D3166">
        <v>3</v>
      </c>
      <c r="E3166">
        <v>2</v>
      </c>
      <c r="G3166">
        <v>1</v>
      </c>
      <c r="H3166">
        <v>4</v>
      </c>
      <c r="I3166">
        <v>6</v>
      </c>
      <c r="J3166">
        <v>100</v>
      </c>
      <c r="K3166">
        <v>2.59</v>
      </c>
      <c r="L3166">
        <v>243</v>
      </c>
      <c r="M3166">
        <v>6.28</v>
      </c>
      <c r="N3166">
        <v>106</v>
      </c>
      <c r="O3166" s="1">
        <v>2.7453999999999996</v>
      </c>
      <c r="P3166" s="2">
        <v>104.15018601198918</v>
      </c>
      <c r="Q3166" s="1">
        <v>2.6974898177105193</v>
      </c>
      <c r="R3166">
        <v>1</v>
      </c>
      <c r="U3166">
        <v>7</v>
      </c>
      <c r="V3166">
        <v>4</v>
      </c>
      <c r="W3166">
        <v>3</v>
      </c>
      <c r="X3166">
        <v>3</v>
      </c>
      <c r="Y3166">
        <v>3</v>
      </c>
      <c r="Z3166">
        <v>3</v>
      </c>
      <c r="AA3166">
        <v>1</v>
      </c>
      <c r="AB3166">
        <v>0</v>
      </c>
      <c r="AC3166">
        <v>4</v>
      </c>
      <c r="AD3166">
        <v>1</v>
      </c>
      <c r="AE3166">
        <v>2</v>
      </c>
      <c r="AG3166" s="1">
        <f t="shared" si="49"/>
        <v>0.15539999999999976</v>
      </c>
    </row>
    <row r="3167" spans="1:33">
      <c r="A3167">
        <v>80719</v>
      </c>
      <c r="B3167">
        <v>2</v>
      </c>
      <c r="C3167">
        <v>80</v>
      </c>
      <c r="D3167">
        <v>3</v>
      </c>
      <c r="E3167">
        <v>2</v>
      </c>
      <c r="G3167">
        <v>1</v>
      </c>
      <c r="H3167">
        <v>4</v>
      </c>
      <c r="I3167">
        <v>2</v>
      </c>
      <c r="J3167">
        <v>79</v>
      </c>
      <c r="K3167">
        <v>2.04</v>
      </c>
      <c r="L3167">
        <v>137</v>
      </c>
      <c r="M3167">
        <v>3.54</v>
      </c>
      <c r="N3167">
        <v>85</v>
      </c>
      <c r="O3167" s="1">
        <v>2.1949367088607596</v>
      </c>
      <c r="P3167" s="2">
        <v>72.637410161344249</v>
      </c>
      <c r="Q3167" s="1">
        <v>1.8757002117612946</v>
      </c>
      <c r="R3167">
        <v>2</v>
      </c>
      <c r="S3167">
        <v>2</v>
      </c>
      <c r="U3167">
        <v>7</v>
      </c>
      <c r="V3167">
        <v>3</v>
      </c>
      <c r="W3167">
        <v>3</v>
      </c>
      <c r="X3167">
        <v>3</v>
      </c>
      <c r="Y3167">
        <v>3</v>
      </c>
      <c r="Z3167">
        <v>3</v>
      </c>
      <c r="AA3167">
        <v>0</v>
      </c>
      <c r="AB3167">
        <v>8</v>
      </c>
      <c r="AC3167">
        <v>1</v>
      </c>
      <c r="AD3167">
        <v>1</v>
      </c>
      <c r="AE3167">
        <v>1</v>
      </c>
      <c r="AF3167">
        <v>2</v>
      </c>
      <c r="AG3167" s="1">
        <f t="shared" si="49"/>
        <v>0.15493670886075961</v>
      </c>
    </row>
    <row r="3168" spans="1:33">
      <c r="A3168">
        <v>80722</v>
      </c>
      <c r="B3168">
        <v>2</v>
      </c>
      <c r="C3168">
        <v>63</v>
      </c>
      <c r="D3168">
        <v>7</v>
      </c>
      <c r="E3168">
        <v>2</v>
      </c>
      <c r="G3168">
        <v>1</v>
      </c>
      <c r="H3168">
        <v>1</v>
      </c>
      <c r="I3168">
        <v>6</v>
      </c>
      <c r="J3168">
        <v>45</v>
      </c>
      <c r="K3168">
        <v>1.1599999999999999</v>
      </c>
      <c r="L3168">
        <v>224</v>
      </c>
      <c r="M3168">
        <v>5.79</v>
      </c>
      <c r="N3168">
        <v>41</v>
      </c>
      <c r="O3168" s="1">
        <v>1.0568888888888888</v>
      </c>
      <c r="P3168" s="2">
        <v>42.345178247444075</v>
      </c>
      <c r="Q3168" s="1">
        <v>1.0915645948230026</v>
      </c>
      <c r="R3168">
        <v>1</v>
      </c>
      <c r="S3168">
        <v>1</v>
      </c>
      <c r="T3168">
        <v>2</v>
      </c>
      <c r="U3168">
        <v>1</v>
      </c>
      <c r="V3168">
        <v>4</v>
      </c>
      <c r="W3168">
        <v>3</v>
      </c>
      <c r="X3168">
        <v>2</v>
      </c>
      <c r="Y3168">
        <v>2</v>
      </c>
      <c r="Z3168">
        <v>2</v>
      </c>
      <c r="AB3168">
        <v>0</v>
      </c>
      <c r="AC3168">
        <v>0</v>
      </c>
      <c r="AD3168">
        <v>2</v>
      </c>
      <c r="AE3168">
        <v>1</v>
      </c>
      <c r="AF3168">
        <v>2</v>
      </c>
      <c r="AG3168" s="1">
        <f t="shared" si="49"/>
        <v>-0.10311111111111115</v>
      </c>
    </row>
    <row r="3169" spans="1:33">
      <c r="A3169">
        <v>80731</v>
      </c>
      <c r="B3169">
        <v>2</v>
      </c>
      <c r="C3169">
        <v>32</v>
      </c>
      <c r="D3169">
        <v>7</v>
      </c>
      <c r="E3169">
        <v>2</v>
      </c>
      <c r="G3169">
        <v>1</v>
      </c>
      <c r="H3169">
        <v>4</v>
      </c>
      <c r="I3169">
        <v>6</v>
      </c>
      <c r="J3169">
        <v>62</v>
      </c>
      <c r="K3169">
        <v>1.6</v>
      </c>
      <c r="L3169">
        <v>149</v>
      </c>
      <c r="M3169">
        <v>3.85</v>
      </c>
      <c r="N3169">
        <v>56</v>
      </c>
      <c r="O3169" s="1">
        <v>1.4451612903225808</v>
      </c>
      <c r="P3169" s="2">
        <v>56.403664030836595</v>
      </c>
      <c r="Q3169" s="1">
        <v>1.4555784266022349</v>
      </c>
      <c r="R3169">
        <v>2</v>
      </c>
      <c r="U3169">
        <v>6</v>
      </c>
      <c r="V3169">
        <v>3</v>
      </c>
      <c r="W3169">
        <v>2</v>
      </c>
      <c r="AA3169">
        <v>4</v>
      </c>
      <c r="AB3169">
        <v>0</v>
      </c>
      <c r="AC3169">
        <v>6</v>
      </c>
      <c r="AD3169">
        <v>1</v>
      </c>
      <c r="AE3169">
        <v>1</v>
      </c>
      <c r="AF3169">
        <v>1</v>
      </c>
      <c r="AG3169" s="1">
        <f t="shared" si="49"/>
        <v>-0.15483870967741931</v>
      </c>
    </row>
    <row r="3170" spans="1:33">
      <c r="A3170">
        <v>80736</v>
      </c>
      <c r="B3170">
        <v>2</v>
      </c>
      <c r="C3170">
        <v>37</v>
      </c>
      <c r="D3170">
        <v>3</v>
      </c>
      <c r="E3170">
        <v>2</v>
      </c>
      <c r="G3170">
        <v>1</v>
      </c>
      <c r="H3170">
        <v>4</v>
      </c>
      <c r="I3170">
        <v>1</v>
      </c>
      <c r="J3170">
        <v>82</v>
      </c>
      <c r="K3170">
        <v>2.12</v>
      </c>
      <c r="L3170">
        <v>185</v>
      </c>
      <c r="M3170">
        <v>4.78</v>
      </c>
      <c r="N3170">
        <v>83</v>
      </c>
      <c r="O3170" s="1">
        <v>2.1458536585365855</v>
      </c>
      <c r="P3170" s="2">
        <v>78.120147967372077</v>
      </c>
      <c r="Q3170" s="1">
        <v>2.0196916303759611</v>
      </c>
      <c r="R3170">
        <v>2</v>
      </c>
      <c r="U3170">
        <v>15</v>
      </c>
      <c r="V3170">
        <v>2</v>
      </c>
      <c r="W3170">
        <v>2</v>
      </c>
      <c r="X3170">
        <v>3</v>
      </c>
      <c r="Y3170">
        <v>3</v>
      </c>
      <c r="Z3170">
        <v>2</v>
      </c>
      <c r="AA3170">
        <v>7</v>
      </c>
      <c r="AB3170">
        <v>0</v>
      </c>
      <c r="AC3170">
        <v>0</v>
      </c>
      <c r="AD3170">
        <v>1</v>
      </c>
      <c r="AE3170">
        <v>1</v>
      </c>
      <c r="AF3170">
        <v>2</v>
      </c>
      <c r="AG3170" s="1">
        <f t="shared" si="49"/>
        <v>2.5853658536585389E-2</v>
      </c>
    </row>
    <row r="3171" spans="1:33">
      <c r="A3171">
        <v>80739</v>
      </c>
      <c r="B3171">
        <v>2</v>
      </c>
      <c r="C3171">
        <v>30</v>
      </c>
      <c r="D3171">
        <v>3</v>
      </c>
      <c r="E3171">
        <v>2</v>
      </c>
      <c r="G3171">
        <v>1</v>
      </c>
      <c r="H3171">
        <v>4</v>
      </c>
      <c r="I3171">
        <v>4</v>
      </c>
      <c r="J3171">
        <v>39</v>
      </c>
      <c r="K3171">
        <v>1.01</v>
      </c>
      <c r="L3171">
        <v>140</v>
      </c>
      <c r="M3171">
        <v>3.62</v>
      </c>
      <c r="N3171">
        <v>47</v>
      </c>
      <c r="O3171" s="1">
        <v>1.2171794871794872</v>
      </c>
      <c r="P3171" s="2">
        <v>50.353360025172144</v>
      </c>
      <c r="Q3171" s="1">
        <v>1.3040229134724068</v>
      </c>
      <c r="R3171">
        <v>2</v>
      </c>
      <c r="U3171">
        <v>1</v>
      </c>
      <c r="V3171">
        <v>3</v>
      </c>
      <c r="W3171">
        <v>3</v>
      </c>
      <c r="X3171">
        <v>3</v>
      </c>
      <c r="Y3171">
        <v>3</v>
      </c>
      <c r="Z3171">
        <v>3</v>
      </c>
      <c r="AA3171">
        <v>1</v>
      </c>
      <c r="AB3171">
        <v>4</v>
      </c>
      <c r="AC3171">
        <v>2</v>
      </c>
      <c r="AD3171">
        <v>1</v>
      </c>
      <c r="AE3171">
        <v>1</v>
      </c>
      <c r="AF3171">
        <v>1</v>
      </c>
      <c r="AG3171" s="1">
        <f t="shared" si="49"/>
        <v>0.2071794871794872</v>
      </c>
    </row>
    <row r="3172" spans="1:33">
      <c r="A3172">
        <v>80740</v>
      </c>
      <c r="B3172">
        <v>2</v>
      </c>
      <c r="C3172">
        <v>39</v>
      </c>
      <c r="D3172">
        <v>3</v>
      </c>
      <c r="E3172">
        <v>2</v>
      </c>
      <c r="G3172">
        <v>1</v>
      </c>
      <c r="H3172">
        <v>4</v>
      </c>
      <c r="I3172">
        <v>3</v>
      </c>
      <c r="J3172">
        <v>48</v>
      </c>
      <c r="K3172">
        <v>1.24</v>
      </c>
      <c r="L3172">
        <v>219</v>
      </c>
      <c r="M3172">
        <v>5.66</v>
      </c>
      <c r="N3172">
        <v>55</v>
      </c>
      <c r="O3172" s="1">
        <v>1.4208333333333334</v>
      </c>
      <c r="P3172" s="2">
        <v>52.618422894686532</v>
      </c>
      <c r="Q3172" s="1">
        <v>1.3593092581127353</v>
      </c>
      <c r="R3172">
        <v>2</v>
      </c>
      <c r="U3172">
        <v>3</v>
      </c>
      <c r="V3172">
        <v>1</v>
      </c>
      <c r="W3172">
        <v>1</v>
      </c>
      <c r="X3172">
        <v>3</v>
      </c>
      <c r="Y3172">
        <v>3</v>
      </c>
      <c r="Z3172">
        <v>1</v>
      </c>
      <c r="AA3172">
        <v>2</v>
      </c>
      <c r="AB3172">
        <v>0</v>
      </c>
      <c r="AC3172">
        <v>0</v>
      </c>
      <c r="AD3172">
        <v>1</v>
      </c>
      <c r="AE3172">
        <v>1</v>
      </c>
      <c r="AF3172">
        <v>2</v>
      </c>
      <c r="AG3172" s="1">
        <f t="shared" si="49"/>
        <v>0.1808333333333334</v>
      </c>
    </row>
    <row r="3173" spans="1:33">
      <c r="A3173">
        <v>80742</v>
      </c>
      <c r="B3173">
        <v>2</v>
      </c>
      <c r="C3173">
        <v>53</v>
      </c>
      <c r="D3173">
        <v>3</v>
      </c>
      <c r="E3173">
        <v>2</v>
      </c>
      <c r="G3173">
        <v>1</v>
      </c>
      <c r="H3173">
        <v>5</v>
      </c>
      <c r="I3173">
        <v>1</v>
      </c>
      <c r="J3173">
        <v>65</v>
      </c>
      <c r="K3173">
        <v>1.68</v>
      </c>
      <c r="L3173">
        <v>195</v>
      </c>
      <c r="M3173">
        <v>5.04</v>
      </c>
      <c r="N3173">
        <v>61</v>
      </c>
      <c r="O3173" s="1">
        <v>1.5766153846153845</v>
      </c>
      <c r="P3173" s="2">
        <v>67.341352079017796</v>
      </c>
      <c r="Q3173" s="1">
        <v>1.7405149460423059</v>
      </c>
      <c r="R3173">
        <v>2</v>
      </c>
      <c r="S3173">
        <v>2</v>
      </c>
      <c r="U3173">
        <v>15</v>
      </c>
      <c r="V3173">
        <v>2</v>
      </c>
      <c r="W3173">
        <v>0</v>
      </c>
      <c r="AA3173">
        <v>2</v>
      </c>
      <c r="AB3173">
        <v>0</v>
      </c>
      <c r="AC3173">
        <v>0</v>
      </c>
      <c r="AD3173">
        <v>1</v>
      </c>
      <c r="AE3173">
        <v>1</v>
      </c>
      <c r="AF3173">
        <v>2</v>
      </c>
      <c r="AG3173" s="1">
        <f t="shared" si="49"/>
        <v>-0.10338461538461541</v>
      </c>
    </row>
    <row r="3174" spans="1:33">
      <c r="A3174">
        <v>80749</v>
      </c>
      <c r="B3174">
        <v>2</v>
      </c>
      <c r="C3174">
        <v>62</v>
      </c>
      <c r="D3174">
        <v>1</v>
      </c>
      <c r="E3174">
        <v>2</v>
      </c>
      <c r="G3174">
        <v>2</v>
      </c>
      <c r="H3174">
        <v>1</v>
      </c>
      <c r="I3174">
        <v>2</v>
      </c>
      <c r="J3174">
        <v>31</v>
      </c>
      <c r="K3174">
        <v>0.8</v>
      </c>
      <c r="L3174">
        <v>166</v>
      </c>
      <c r="M3174">
        <v>4.29</v>
      </c>
      <c r="N3174">
        <v>39</v>
      </c>
      <c r="O3174" s="1">
        <v>1.0064516129032259</v>
      </c>
      <c r="P3174" s="2">
        <v>26.538903922999911</v>
      </c>
      <c r="Q3174" s="1">
        <v>0.68487493994838489</v>
      </c>
      <c r="R3174">
        <v>1</v>
      </c>
      <c r="S3174">
        <v>2</v>
      </c>
      <c r="U3174">
        <v>5</v>
      </c>
      <c r="V3174">
        <v>3</v>
      </c>
      <c r="W3174">
        <v>2</v>
      </c>
      <c r="AB3174">
        <v>0</v>
      </c>
      <c r="AC3174">
        <v>0</v>
      </c>
      <c r="AD3174">
        <v>2</v>
      </c>
      <c r="AE3174">
        <v>2</v>
      </c>
      <c r="AG3174" s="1">
        <f t="shared" si="49"/>
        <v>0.20645161290322589</v>
      </c>
    </row>
    <row r="3175" spans="1:33">
      <c r="A3175">
        <v>80750</v>
      </c>
      <c r="B3175">
        <v>2</v>
      </c>
      <c r="C3175">
        <v>80</v>
      </c>
      <c r="D3175">
        <v>3</v>
      </c>
      <c r="E3175">
        <v>2</v>
      </c>
      <c r="G3175">
        <v>1</v>
      </c>
      <c r="H3175">
        <v>2</v>
      </c>
      <c r="I3175">
        <v>2</v>
      </c>
      <c r="J3175">
        <v>47</v>
      </c>
      <c r="K3175">
        <v>1.22</v>
      </c>
      <c r="L3175">
        <v>170</v>
      </c>
      <c r="M3175">
        <v>4.4000000000000004</v>
      </c>
      <c r="N3175">
        <v>51</v>
      </c>
      <c r="O3175" s="1">
        <v>1.3238297872340425</v>
      </c>
      <c r="P3175" s="2">
        <v>48.564415117561069</v>
      </c>
      <c r="Q3175" s="1">
        <v>1.2606082222005213</v>
      </c>
      <c r="R3175">
        <v>1</v>
      </c>
      <c r="S3175">
        <v>2</v>
      </c>
      <c r="U3175">
        <v>3</v>
      </c>
      <c r="V3175">
        <v>3</v>
      </c>
      <c r="W3175">
        <v>2</v>
      </c>
      <c r="X3175">
        <v>3</v>
      </c>
      <c r="Y3175">
        <v>3</v>
      </c>
      <c r="Z3175">
        <v>2</v>
      </c>
      <c r="AA3175">
        <v>0</v>
      </c>
      <c r="AB3175">
        <v>1</v>
      </c>
      <c r="AC3175">
        <v>0</v>
      </c>
      <c r="AD3175">
        <v>2</v>
      </c>
      <c r="AE3175">
        <v>1</v>
      </c>
      <c r="AF3175">
        <v>2</v>
      </c>
      <c r="AG3175" s="1">
        <f t="shared" si="49"/>
        <v>0.10382978723404257</v>
      </c>
    </row>
    <row r="3176" spans="1:33">
      <c r="A3176">
        <v>80755</v>
      </c>
      <c r="B3176">
        <v>2</v>
      </c>
      <c r="C3176">
        <v>32</v>
      </c>
      <c r="D3176">
        <v>3</v>
      </c>
      <c r="E3176">
        <v>2</v>
      </c>
      <c r="G3176">
        <v>1</v>
      </c>
      <c r="H3176">
        <v>5</v>
      </c>
      <c r="I3176">
        <v>1</v>
      </c>
      <c r="J3176">
        <v>111</v>
      </c>
      <c r="K3176">
        <v>2.87</v>
      </c>
      <c r="L3176">
        <v>234</v>
      </c>
      <c r="M3176">
        <v>6.05</v>
      </c>
      <c r="N3176">
        <v>108</v>
      </c>
      <c r="O3176" s="1">
        <v>2.7924324324324328</v>
      </c>
      <c r="P3176" s="2">
        <v>111.01817014924652</v>
      </c>
      <c r="Q3176" s="1">
        <v>2.8704698047597974</v>
      </c>
      <c r="R3176">
        <v>2</v>
      </c>
      <c r="U3176">
        <v>15</v>
      </c>
      <c r="V3176">
        <v>2</v>
      </c>
      <c r="W3176">
        <v>0</v>
      </c>
      <c r="X3176">
        <v>3</v>
      </c>
      <c r="Y3176">
        <v>3</v>
      </c>
      <c r="Z3176">
        <v>1</v>
      </c>
      <c r="AA3176">
        <v>0</v>
      </c>
      <c r="AB3176">
        <v>0</v>
      </c>
      <c r="AC3176">
        <v>0</v>
      </c>
      <c r="AD3176">
        <v>1</v>
      </c>
      <c r="AE3176">
        <v>1</v>
      </c>
      <c r="AF3176">
        <v>2</v>
      </c>
      <c r="AG3176" s="1">
        <f t="shared" si="49"/>
        <v>-7.756756756756733E-2</v>
      </c>
    </row>
    <row r="3177" spans="1:33">
      <c r="A3177">
        <v>80756</v>
      </c>
      <c r="B3177">
        <v>2</v>
      </c>
      <c r="C3177">
        <v>32</v>
      </c>
      <c r="D3177">
        <v>4</v>
      </c>
      <c r="E3177">
        <v>2</v>
      </c>
      <c r="G3177">
        <v>1</v>
      </c>
      <c r="H3177">
        <v>5</v>
      </c>
      <c r="I3177">
        <v>1</v>
      </c>
      <c r="J3177">
        <v>51</v>
      </c>
      <c r="K3177">
        <v>1.32</v>
      </c>
      <c r="L3177">
        <v>233</v>
      </c>
      <c r="M3177">
        <v>6.03</v>
      </c>
      <c r="N3177">
        <v>60</v>
      </c>
      <c r="O3177" s="1">
        <v>1.5529411764705883</v>
      </c>
      <c r="P3177" s="2">
        <v>60.061198655643736</v>
      </c>
      <c r="Q3177" s="1">
        <v>1.5545251416754851</v>
      </c>
      <c r="R3177">
        <v>2</v>
      </c>
      <c r="U3177">
        <v>15</v>
      </c>
      <c r="V3177">
        <v>2</v>
      </c>
      <c r="W3177">
        <v>2</v>
      </c>
      <c r="X3177">
        <v>2</v>
      </c>
      <c r="Y3177">
        <v>2</v>
      </c>
      <c r="Z3177">
        <v>2</v>
      </c>
      <c r="AA3177">
        <v>1</v>
      </c>
      <c r="AB3177">
        <v>5</v>
      </c>
      <c r="AC3177">
        <v>0</v>
      </c>
      <c r="AD3177">
        <v>1</v>
      </c>
      <c r="AE3177">
        <v>1</v>
      </c>
      <c r="AF3177">
        <v>2</v>
      </c>
      <c r="AG3177" s="1">
        <f t="shared" si="49"/>
        <v>0.23294117647058821</v>
      </c>
    </row>
    <row r="3178" spans="1:33">
      <c r="A3178">
        <v>80757</v>
      </c>
      <c r="B3178">
        <v>2</v>
      </c>
      <c r="C3178">
        <v>39</v>
      </c>
      <c r="D3178">
        <v>6</v>
      </c>
      <c r="E3178">
        <v>2</v>
      </c>
      <c r="G3178">
        <v>2</v>
      </c>
      <c r="H3178">
        <v>5</v>
      </c>
      <c r="I3178">
        <v>1</v>
      </c>
      <c r="J3178">
        <v>50</v>
      </c>
      <c r="K3178">
        <v>1.29</v>
      </c>
      <c r="L3178">
        <v>210</v>
      </c>
      <c r="M3178">
        <v>5.43</v>
      </c>
      <c r="N3178">
        <v>51</v>
      </c>
      <c r="O3178" s="1">
        <v>1.3158000000000001</v>
      </c>
      <c r="P3178" s="2">
        <v>49.567980087737716</v>
      </c>
      <c r="Q3178" s="1">
        <v>1.2788538862636332</v>
      </c>
      <c r="R3178">
        <v>1</v>
      </c>
      <c r="U3178">
        <v>15</v>
      </c>
      <c r="V3178">
        <v>1</v>
      </c>
      <c r="W3178">
        <v>2</v>
      </c>
      <c r="X3178">
        <v>3</v>
      </c>
      <c r="Y3178">
        <v>3</v>
      </c>
      <c r="Z3178">
        <v>2</v>
      </c>
      <c r="AB3178">
        <v>0</v>
      </c>
      <c r="AC3178">
        <v>0</v>
      </c>
      <c r="AD3178">
        <v>2</v>
      </c>
      <c r="AE3178">
        <v>1</v>
      </c>
      <c r="AF3178">
        <v>1</v>
      </c>
      <c r="AG3178" s="1">
        <f t="shared" si="49"/>
        <v>2.5800000000000045E-2</v>
      </c>
    </row>
    <row r="3179" spans="1:33">
      <c r="A3179">
        <v>80774</v>
      </c>
      <c r="B3179">
        <v>2</v>
      </c>
      <c r="C3179">
        <v>76</v>
      </c>
      <c r="D3179">
        <v>3</v>
      </c>
      <c r="E3179">
        <v>2</v>
      </c>
      <c r="G3179">
        <v>1</v>
      </c>
      <c r="H3179">
        <v>4</v>
      </c>
      <c r="I3179">
        <v>1</v>
      </c>
      <c r="J3179">
        <v>55</v>
      </c>
      <c r="K3179">
        <v>1.42</v>
      </c>
      <c r="L3179">
        <v>245</v>
      </c>
      <c r="M3179">
        <v>6.34</v>
      </c>
      <c r="N3179">
        <v>62</v>
      </c>
      <c r="O3179" s="1">
        <v>1.6007272727272726</v>
      </c>
      <c r="P3179" s="2">
        <v>45.751975512276111</v>
      </c>
      <c r="Q3179" s="1">
        <v>1.1812328223169468</v>
      </c>
      <c r="R3179">
        <v>2</v>
      </c>
      <c r="S3179">
        <v>2</v>
      </c>
      <c r="U3179">
        <v>5</v>
      </c>
      <c r="V3179">
        <v>3</v>
      </c>
      <c r="W3179">
        <v>3</v>
      </c>
      <c r="X3179">
        <v>3</v>
      </c>
      <c r="Y3179">
        <v>3</v>
      </c>
      <c r="Z3179">
        <v>3</v>
      </c>
      <c r="AA3179">
        <v>1</v>
      </c>
      <c r="AB3179">
        <v>0</v>
      </c>
      <c r="AC3179">
        <v>2</v>
      </c>
      <c r="AD3179">
        <v>1</v>
      </c>
      <c r="AE3179">
        <v>1</v>
      </c>
      <c r="AF3179">
        <v>2</v>
      </c>
      <c r="AG3179" s="1">
        <f t="shared" si="49"/>
        <v>0.18072727272727263</v>
      </c>
    </row>
    <row r="3180" spans="1:33">
      <c r="A3180">
        <v>80781</v>
      </c>
      <c r="B3180">
        <v>2</v>
      </c>
      <c r="C3180">
        <v>62</v>
      </c>
      <c r="D3180">
        <v>2</v>
      </c>
      <c r="E3180">
        <v>2</v>
      </c>
      <c r="G3180">
        <v>1</v>
      </c>
      <c r="H3180">
        <v>2</v>
      </c>
      <c r="I3180">
        <v>1</v>
      </c>
      <c r="J3180">
        <v>48</v>
      </c>
      <c r="K3180">
        <v>1.24</v>
      </c>
      <c r="L3180">
        <v>182</v>
      </c>
      <c r="M3180">
        <v>4.71</v>
      </c>
      <c r="N3180">
        <v>46</v>
      </c>
      <c r="O3180" s="1">
        <v>1.1883333333333332</v>
      </c>
      <c r="P3180" s="2">
        <v>51.936894432779035</v>
      </c>
      <c r="Q3180" s="1">
        <v>1.341703106180125</v>
      </c>
      <c r="R3180">
        <v>1</v>
      </c>
      <c r="S3180">
        <v>2</v>
      </c>
      <c r="U3180">
        <v>5</v>
      </c>
      <c r="V3180">
        <v>1</v>
      </c>
      <c r="W3180">
        <v>0</v>
      </c>
      <c r="AA3180">
        <v>3</v>
      </c>
      <c r="AB3180">
        <v>0</v>
      </c>
      <c r="AC3180">
        <v>1</v>
      </c>
      <c r="AD3180">
        <v>1</v>
      </c>
      <c r="AE3180">
        <v>1</v>
      </c>
      <c r="AF3180">
        <v>2</v>
      </c>
      <c r="AG3180" s="1">
        <f t="shared" si="49"/>
        <v>-5.166666666666675E-2</v>
      </c>
    </row>
    <row r="3181" spans="1:33">
      <c r="A3181">
        <v>80782</v>
      </c>
      <c r="B3181">
        <v>2</v>
      </c>
      <c r="C3181">
        <v>29</v>
      </c>
      <c r="D3181">
        <v>1</v>
      </c>
      <c r="E3181">
        <v>2</v>
      </c>
      <c r="G3181">
        <v>1</v>
      </c>
      <c r="H3181">
        <v>5</v>
      </c>
      <c r="I3181">
        <v>6</v>
      </c>
      <c r="J3181">
        <v>48</v>
      </c>
      <c r="K3181">
        <v>1.24</v>
      </c>
      <c r="L3181">
        <v>149</v>
      </c>
      <c r="M3181">
        <v>3.85</v>
      </c>
      <c r="N3181">
        <v>54</v>
      </c>
      <c r="O3181" s="1">
        <v>1.3949999999999998</v>
      </c>
      <c r="P3181" s="2">
        <v>52.436726656959152</v>
      </c>
      <c r="Q3181" s="1">
        <v>1.3546154386381115</v>
      </c>
      <c r="R3181">
        <v>2</v>
      </c>
      <c r="U3181">
        <v>10</v>
      </c>
      <c r="V3181">
        <v>3</v>
      </c>
      <c r="W3181">
        <v>0</v>
      </c>
      <c r="AA3181">
        <v>2</v>
      </c>
      <c r="AB3181">
        <v>7</v>
      </c>
      <c r="AC3181">
        <v>0</v>
      </c>
      <c r="AD3181">
        <v>1</v>
      </c>
      <c r="AE3181">
        <v>1</v>
      </c>
      <c r="AF3181">
        <v>2</v>
      </c>
      <c r="AG3181" s="1">
        <f t="shared" si="49"/>
        <v>0.1549999999999998</v>
      </c>
    </row>
    <row r="3182" spans="1:33">
      <c r="A3182">
        <v>80786</v>
      </c>
      <c r="B3182">
        <v>2</v>
      </c>
      <c r="C3182">
        <v>80</v>
      </c>
      <c r="D3182">
        <v>3</v>
      </c>
      <c r="E3182">
        <v>2</v>
      </c>
      <c r="G3182">
        <v>1</v>
      </c>
      <c r="H3182">
        <v>2</v>
      </c>
      <c r="I3182">
        <v>2</v>
      </c>
      <c r="J3182">
        <v>76</v>
      </c>
      <c r="K3182">
        <v>1.97</v>
      </c>
      <c r="L3182">
        <v>153</v>
      </c>
      <c r="M3182">
        <v>3.96</v>
      </c>
      <c r="N3182">
        <v>76</v>
      </c>
      <c r="O3182" s="1">
        <v>1.97</v>
      </c>
      <c r="P3182" s="2">
        <v>67.226698427094519</v>
      </c>
      <c r="Q3182" s="1">
        <v>1.7425867881760027</v>
      </c>
      <c r="R3182">
        <v>1</v>
      </c>
      <c r="S3182">
        <v>2</v>
      </c>
      <c r="U3182">
        <v>2</v>
      </c>
      <c r="V3182">
        <v>2</v>
      </c>
      <c r="W3182">
        <v>3</v>
      </c>
      <c r="X3182">
        <v>3</v>
      </c>
      <c r="Y3182">
        <v>3</v>
      </c>
      <c r="Z3182">
        <v>3</v>
      </c>
      <c r="AB3182">
        <v>0</v>
      </c>
      <c r="AC3182">
        <v>0</v>
      </c>
      <c r="AD3182">
        <v>1</v>
      </c>
      <c r="AE3182">
        <v>1</v>
      </c>
      <c r="AF3182">
        <v>2</v>
      </c>
      <c r="AG3182" s="1">
        <f t="shared" si="49"/>
        <v>0</v>
      </c>
    </row>
    <row r="3183" spans="1:33">
      <c r="A3183">
        <v>80787</v>
      </c>
      <c r="B3183">
        <v>2</v>
      </c>
      <c r="C3183">
        <v>34</v>
      </c>
      <c r="D3183">
        <v>4</v>
      </c>
      <c r="E3183">
        <v>2</v>
      </c>
      <c r="G3183">
        <v>1</v>
      </c>
      <c r="H3183">
        <v>5</v>
      </c>
      <c r="I3183">
        <v>1</v>
      </c>
      <c r="J3183">
        <v>75</v>
      </c>
      <c r="K3183">
        <v>1.94</v>
      </c>
      <c r="L3183">
        <v>209</v>
      </c>
      <c r="M3183">
        <v>5.4</v>
      </c>
      <c r="N3183">
        <v>76</v>
      </c>
      <c r="O3183" s="1">
        <v>1.9658666666666667</v>
      </c>
      <c r="P3183" s="2">
        <v>69.873901966744555</v>
      </c>
      <c r="Q3183" s="1">
        <v>1.8074049308731257</v>
      </c>
      <c r="R3183">
        <v>2</v>
      </c>
      <c r="U3183">
        <v>14</v>
      </c>
      <c r="V3183">
        <v>3</v>
      </c>
      <c r="W3183">
        <v>2</v>
      </c>
      <c r="X3183">
        <v>2</v>
      </c>
      <c r="Y3183">
        <v>3</v>
      </c>
      <c r="Z3183">
        <v>2</v>
      </c>
      <c r="AA3183">
        <v>4</v>
      </c>
      <c r="AB3183">
        <v>2</v>
      </c>
      <c r="AC3183">
        <v>1</v>
      </c>
      <c r="AD3183">
        <v>1</v>
      </c>
      <c r="AE3183">
        <v>1</v>
      </c>
      <c r="AF3183">
        <v>2</v>
      </c>
      <c r="AG3183" s="1">
        <f t="shared" si="49"/>
        <v>2.5866666666666704E-2</v>
      </c>
    </row>
    <row r="3184" spans="1:33">
      <c r="A3184">
        <v>80788</v>
      </c>
      <c r="B3184">
        <v>2</v>
      </c>
      <c r="C3184">
        <v>31</v>
      </c>
      <c r="D3184">
        <v>3</v>
      </c>
      <c r="E3184">
        <v>2</v>
      </c>
      <c r="G3184">
        <v>1</v>
      </c>
      <c r="H3184">
        <v>5</v>
      </c>
      <c r="I3184">
        <v>5</v>
      </c>
      <c r="J3184">
        <v>47</v>
      </c>
      <c r="K3184">
        <v>1.22</v>
      </c>
      <c r="L3184">
        <v>122</v>
      </c>
      <c r="M3184">
        <v>3.15</v>
      </c>
      <c r="N3184">
        <v>53</v>
      </c>
      <c r="O3184" s="1">
        <v>1.3757446808510638</v>
      </c>
      <c r="P3184" s="2">
        <v>41.396081605502907</v>
      </c>
      <c r="Q3184" s="1">
        <v>1.0745365863556073</v>
      </c>
      <c r="R3184">
        <v>2</v>
      </c>
      <c r="U3184">
        <v>15</v>
      </c>
      <c r="V3184">
        <v>2</v>
      </c>
      <c r="W3184">
        <v>1</v>
      </c>
      <c r="X3184">
        <v>3</v>
      </c>
      <c r="Y3184">
        <v>3</v>
      </c>
      <c r="Z3184">
        <v>2</v>
      </c>
      <c r="AA3184">
        <v>0</v>
      </c>
      <c r="AB3184">
        <v>0</v>
      </c>
      <c r="AC3184">
        <v>1</v>
      </c>
      <c r="AD3184">
        <v>1</v>
      </c>
      <c r="AE3184">
        <v>1</v>
      </c>
      <c r="AF3184">
        <v>2</v>
      </c>
      <c r="AG3184" s="1">
        <f t="shared" si="49"/>
        <v>0.15574468085106385</v>
      </c>
    </row>
    <row r="3185" spans="1:33">
      <c r="A3185">
        <v>80790</v>
      </c>
      <c r="B3185">
        <v>2</v>
      </c>
      <c r="C3185">
        <v>32</v>
      </c>
      <c r="D3185">
        <v>4</v>
      </c>
      <c r="E3185">
        <v>2</v>
      </c>
      <c r="G3185">
        <v>1</v>
      </c>
      <c r="H3185">
        <v>1</v>
      </c>
      <c r="I3185">
        <v>5</v>
      </c>
      <c r="J3185">
        <v>47</v>
      </c>
      <c r="K3185">
        <v>1.22</v>
      </c>
      <c r="L3185">
        <v>196</v>
      </c>
      <c r="M3185">
        <v>5.07</v>
      </c>
      <c r="N3185">
        <v>53</v>
      </c>
      <c r="O3185" s="1">
        <v>1.3757446808510638</v>
      </c>
      <c r="P3185" s="2">
        <v>52.431777785809956</v>
      </c>
      <c r="Q3185" s="1">
        <v>1.3609950829508115</v>
      </c>
      <c r="R3185">
        <v>2</v>
      </c>
      <c r="U3185">
        <v>2</v>
      </c>
      <c r="V3185">
        <v>3</v>
      </c>
      <c r="W3185">
        <v>3</v>
      </c>
      <c r="X3185">
        <v>3</v>
      </c>
      <c r="Y3185">
        <v>3</v>
      </c>
      <c r="Z3185">
        <v>2</v>
      </c>
      <c r="AA3185">
        <v>0</v>
      </c>
      <c r="AB3185">
        <v>3</v>
      </c>
      <c r="AC3185">
        <v>5</v>
      </c>
      <c r="AD3185">
        <v>1</v>
      </c>
      <c r="AE3185">
        <v>1</v>
      </c>
      <c r="AF3185">
        <v>2</v>
      </c>
      <c r="AG3185" s="1">
        <f t="shared" si="49"/>
        <v>0.15574468085106385</v>
      </c>
    </row>
    <row r="3186" spans="1:33">
      <c r="A3186">
        <v>80792</v>
      </c>
      <c r="B3186">
        <v>2</v>
      </c>
      <c r="C3186">
        <v>76</v>
      </c>
      <c r="D3186">
        <v>4</v>
      </c>
      <c r="E3186">
        <v>2</v>
      </c>
      <c r="G3186">
        <v>1</v>
      </c>
      <c r="H3186">
        <v>2</v>
      </c>
      <c r="I3186">
        <v>2</v>
      </c>
      <c r="J3186">
        <v>86</v>
      </c>
      <c r="K3186">
        <v>2.2200000000000002</v>
      </c>
      <c r="L3186">
        <v>185</v>
      </c>
      <c r="M3186">
        <v>4.78</v>
      </c>
      <c r="N3186">
        <v>92</v>
      </c>
      <c r="O3186" s="1">
        <v>2.3748837209302325</v>
      </c>
      <c r="P3186" s="2">
        <v>83.879625418112752</v>
      </c>
      <c r="Q3186" s="1">
        <v>2.1652647491652361</v>
      </c>
      <c r="R3186">
        <v>2</v>
      </c>
      <c r="S3186">
        <v>2</v>
      </c>
      <c r="U3186">
        <v>6</v>
      </c>
      <c r="V3186">
        <v>2</v>
      </c>
      <c r="W3186">
        <v>3</v>
      </c>
      <c r="X3186">
        <v>3</v>
      </c>
      <c r="Y3186">
        <v>3</v>
      </c>
      <c r="Z3186">
        <v>3</v>
      </c>
      <c r="AA3186">
        <v>2</v>
      </c>
      <c r="AB3186">
        <v>0</v>
      </c>
      <c r="AC3186">
        <v>1</v>
      </c>
      <c r="AD3186">
        <v>1</v>
      </c>
      <c r="AE3186">
        <v>1</v>
      </c>
      <c r="AF3186">
        <v>2</v>
      </c>
      <c r="AG3186" s="1">
        <f t="shared" si="49"/>
        <v>0.15488372093023228</v>
      </c>
    </row>
    <row r="3187" spans="1:33">
      <c r="A3187">
        <v>80795</v>
      </c>
      <c r="B3187">
        <v>2</v>
      </c>
      <c r="C3187">
        <v>28</v>
      </c>
      <c r="D3187">
        <v>3</v>
      </c>
      <c r="E3187">
        <v>2</v>
      </c>
      <c r="G3187">
        <v>1</v>
      </c>
      <c r="H3187">
        <v>4</v>
      </c>
      <c r="I3187">
        <v>5</v>
      </c>
      <c r="J3187">
        <v>54</v>
      </c>
      <c r="K3187">
        <v>1.4</v>
      </c>
      <c r="L3187">
        <v>153</v>
      </c>
      <c r="M3187">
        <v>3.96</v>
      </c>
      <c r="N3187">
        <v>62</v>
      </c>
      <c r="O3187" s="1">
        <v>1.6074074074074074</v>
      </c>
      <c r="P3187" s="2">
        <v>61.559806279629186</v>
      </c>
      <c r="Q3187" s="1">
        <v>1.595994977620016</v>
      </c>
      <c r="R3187">
        <v>2</v>
      </c>
      <c r="U3187">
        <v>6</v>
      </c>
      <c r="V3187">
        <v>3</v>
      </c>
      <c r="W3187">
        <v>2</v>
      </c>
      <c r="X3187">
        <v>2</v>
      </c>
      <c r="Y3187">
        <v>2</v>
      </c>
      <c r="Z3187">
        <v>2</v>
      </c>
      <c r="AA3187">
        <v>7</v>
      </c>
      <c r="AB3187">
        <v>0</v>
      </c>
      <c r="AC3187">
        <v>12</v>
      </c>
      <c r="AD3187">
        <v>1</v>
      </c>
      <c r="AE3187">
        <v>1</v>
      </c>
      <c r="AF3187">
        <v>2</v>
      </c>
      <c r="AG3187" s="1">
        <f t="shared" si="49"/>
        <v>0.20740740740740748</v>
      </c>
    </row>
    <row r="3188" spans="1:33">
      <c r="A3188">
        <v>80804</v>
      </c>
      <c r="B3188">
        <v>2</v>
      </c>
      <c r="C3188">
        <v>67</v>
      </c>
      <c r="D3188">
        <v>2</v>
      </c>
      <c r="E3188">
        <v>2</v>
      </c>
      <c r="G3188">
        <v>2</v>
      </c>
      <c r="H3188">
        <v>2</v>
      </c>
      <c r="I3188">
        <v>1</v>
      </c>
      <c r="J3188">
        <v>49</v>
      </c>
      <c r="K3188">
        <v>1.27</v>
      </c>
      <c r="L3188">
        <v>261</v>
      </c>
      <c r="M3188">
        <v>6.75</v>
      </c>
      <c r="N3188">
        <v>52</v>
      </c>
      <c r="O3188" s="1">
        <v>1.3477551020408165</v>
      </c>
      <c r="P3188" s="2">
        <v>43.778215291506541</v>
      </c>
      <c r="Q3188" s="1">
        <v>1.1346598657186389</v>
      </c>
      <c r="R3188">
        <v>1</v>
      </c>
      <c r="S3188">
        <v>2</v>
      </c>
      <c r="U3188">
        <v>6</v>
      </c>
      <c r="V3188">
        <v>3</v>
      </c>
      <c r="W3188">
        <v>3</v>
      </c>
      <c r="X3188">
        <v>3</v>
      </c>
      <c r="Y3188">
        <v>3</v>
      </c>
      <c r="Z3188">
        <v>3</v>
      </c>
      <c r="AB3188">
        <v>0</v>
      </c>
      <c r="AC3188">
        <v>0</v>
      </c>
      <c r="AD3188">
        <v>2</v>
      </c>
      <c r="AE3188">
        <v>1</v>
      </c>
      <c r="AF3188">
        <v>2</v>
      </c>
      <c r="AG3188" s="1">
        <f t="shared" si="49"/>
        <v>7.7755102040816482E-2</v>
      </c>
    </row>
    <row r="3189" spans="1:33">
      <c r="A3189">
        <v>80805</v>
      </c>
      <c r="B3189">
        <v>2</v>
      </c>
      <c r="C3189">
        <v>37</v>
      </c>
      <c r="D3189">
        <v>3</v>
      </c>
      <c r="E3189">
        <v>2</v>
      </c>
      <c r="G3189">
        <v>1</v>
      </c>
      <c r="H3189">
        <v>5</v>
      </c>
      <c r="I3189">
        <v>3</v>
      </c>
      <c r="J3189">
        <v>59</v>
      </c>
      <c r="K3189">
        <v>1.53</v>
      </c>
      <c r="L3189">
        <v>219</v>
      </c>
      <c r="M3189">
        <v>5.66</v>
      </c>
      <c r="N3189">
        <v>63</v>
      </c>
      <c r="O3189" s="1">
        <v>1.633728813559322</v>
      </c>
      <c r="P3189" s="2">
        <v>57.182509420050614</v>
      </c>
      <c r="Q3189" s="1">
        <v>1.4828684646216514</v>
      </c>
      <c r="R3189">
        <v>2</v>
      </c>
      <c r="U3189">
        <v>4</v>
      </c>
      <c r="V3189">
        <v>3</v>
      </c>
      <c r="W3189">
        <v>1</v>
      </c>
      <c r="AA3189">
        <v>9</v>
      </c>
      <c r="AB3189">
        <v>0</v>
      </c>
      <c r="AC3189">
        <v>1</v>
      </c>
      <c r="AD3189">
        <v>1</v>
      </c>
      <c r="AE3189">
        <v>1</v>
      </c>
      <c r="AF3189">
        <v>2</v>
      </c>
      <c r="AG3189" s="1">
        <f t="shared" si="49"/>
        <v>0.10372881355932195</v>
      </c>
    </row>
    <row r="3190" spans="1:33">
      <c r="A3190">
        <v>80815</v>
      </c>
      <c r="B3190">
        <v>2</v>
      </c>
      <c r="C3190">
        <v>56</v>
      </c>
      <c r="D3190">
        <v>2</v>
      </c>
      <c r="E3190">
        <v>2</v>
      </c>
      <c r="G3190">
        <v>2</v>
      </c>
      <c r="H3190">
        <v>3</v>
      </c>
      <c r="I3190">
        <v>6</v>
      </c>
      <c r="J3190">
        <v>58</v>
      </c>
      <c r="K3190">
        <v>1.5</v>
      </c>
      <c r="L3190">
        <v>203</v>
      </c>
      <c r="M3190">
        <v>5.25</v>
      </c>
      <c r="N3190">
        <v>66</v>
      </c>
      <c r="O3190" s="1">
        <v>1.7068965517241379</v>
      </c>
      <c r="P3190" s="2">
        <v>62.495391330600576</v>
      </c>
      <c r="Q3190" s="1">
        <v>1.6162601206189804</v>
      </c>
      <c r="R3190">
        <v>1</v>
      </c>
      <c r="S3190">
        <v>2</v>
      </c>
      <c r="U3190">
        <v>77</v>
      </c>
      <c r="V3190">
        <v>4</v>
      </c>
      <c r="W3190">
        <v>3</v>
      </c>
      <c r="X3190">
        <v>3</v>
      </c>
      <c r="Y3190">
        <v>3</v>
      </c>
      <c r="Z3190">
        <v>3</v>
      </c>
      <c r="AB3190">
        <v>0</v>
      </c>
      <c r="AC3190">
        <v>0</v>
      </c>
      <c r="AD3190">
        <v>2</v>
      </c>
      <c r="AE3190">
        <v>2</v>
      </c>
      <c r="AG3190" s="1">
        <f t="shared" si="49"/>
        <v>0.2068965517241379</v>
      </c>
    </row>
    <row r="3191" spans="1:33">
      <c r="A3191">
        <v>80816</v>
      </c>
      <c r="B3191">
        <v>2</v>
      </c>
      <c r="C3191">
        <v>31</v>
      </c>
      <c r="D3191">
        <v>2</v>
      </c>
      <c r="E3191">
        <v>2</v>
      </c>
      <c r="G3191">
        <v>2</v>
      </c>
      <c r="H3191">
        <v>3</v>
      </c>
      <c r="I3191">
        <v>6</v>
      </c>
      <c r="J3191">
        <v>58</v>
      </c>
      <c r="K3191">
        <v>1.5</v>
      </c>
      <c r="L3191">
        <v>197</v>
      </c>
      <c r="M3191">
        <v>5.09</v>
      </c>
      <c r="N3191">
        <v>62</v>
      </c>
      <c r="O3191" s="1">
        <v>1.603448275862069</v>
      </c>
      <c r="P3191" s="2">
        <v>59.747176720280855</v>
      </c>
      <c r="Q3191" s="1">
        <v>1.5451856048348496</v>
      </c>
      <c r="R3191">
        <v>2</v>
      </c>
      <c r="U3191">
        <v>5</v>
      </c>
      <c r="V3191">
        <v>3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4</v>
      </c>
      <c r="AC3191">
        <v>3</v>
      </c>
      <c r="AD3191">
        <v>1</v>
      </c>
      <c r="AE3191">
        <v>1</v>
      </c>
      <c r="AF3191">
        <v>2</v>
      </c>
      <c r="AG3191" s="1">
        <f t="shared" si="49"/>
        <v>0.10344827586206895</v>
      </c>
    </row>
    <row r="3192" spans="1:33">
      <c r="A3192">
        <v>80819</v>
      </c>
      <c r="B3192">
        <v>2</v>
      </c>
      <c r="C3192">
        <v>54</v>
      </c>
      <c r="D3192">
        <v>4</v>
      </c>
      <c r="E3192">
        <v>2</v>
      </c>
      <c r="G3192">
        <v>1</v>
      </c>
      <c r="H3192">
        <v>1</v>
      </c>
      <c r="I3192">
        <v>2</v>
      </c>
      <c r="J3192">
        <v>47</v>
      </c>
      <c r="K3192">
        <v>1.22</v>
      </c>
      <c r="L3192">
        <v>156</v>
      </c>
      <c r="M3192">
        <v>4.03</v>
      </c>
      <c r="N3192">
        <v>41</v>
      </c>
      <c r="O3192" s="1">
        <v>1.0642553191489361</v>
      </c>
      <c r="P3192" s="2">
        <v>48.112873918817414</v>
      </c>
      <c r="Q3192" s="1">
        <v>1.2488873655522816</v>
      </c>
      <c r="R3192">
        <v>1</v>
      </c>
      <c r="S3192">
        <v>2</v>
      </c>
      <c r="U3192">
        <v>4</v>
      </c>
      <c r="V3192">
        <v>2</v>
      </c>
      <c r="W3192">
        <v>2</v>
      </c>
      <c r="AB3192">
        <v>0</v>
      </c>
      <c r="AC3192">
        <v>1</v>
      </c>
      <c r="AD3192">
        <v>1</v>
      </c>
      <c r="AE3192">
        <v>1</v>
      </c>
      <c r="AF3192">
        <v>2</v>
      </c>
      <c r="AG3192" s="1">
        <f t="shared" si="49"/>
        <v>-0.15574468085106385</v>
      </c>
    </row>
    <row r="3193" spans="1:33">
      <c r="A3193">
        <v>80820</v>
      </c>
      <c r="B3193">
        <v>2</v>
      </c>
      <c r="C3193">
        <v>36</v>
      </c>
      <c r="D3193">
        <v>2</v>
      </c>
      <c r="E3193">
        <v>2</v>
      </c>
      <c r="G3193">
        <v>1</v>
      </c>
      <c r="H3193">
        <v>4</v>
      </c>
      <c r="I3193">
        <v>1</v>
      </c>
      <c r="J3193">
        <v>53</v>
      </c>
      <c r="K3193">
        <v>1.37</v>
      </c>
      <c r="L3193">
        <v>201</v>
      </c>
      <c r="M3193">
        <v>5.2</v>
      </c>
      <c r="N3193">
        <v>55</v>
      </c>
      <c r="O3193" s="1">
        <v>1.4216981132075472</v>
      </c>
      <c r="P3193" s="2">
        <v>53.574820679731452</v>
      </c>
      <c r="Q3193" s="1">
        <v>1.3848585722873981</v>
      </c>
      <c r="R3193">
        <v>1</v>
      </c>
      <c r="U3193">
        <v>6</v>
      </c>
      <c r="V3193">
        <v>3</v>
      </c>
      <c r="W3193">
        <v>0</v>
      </c>
      <c r="AA3193">
        <v>0</v>
      </c>
      <c r="AB3193">
        <v>0</v>
      </c>
      <c r="AC3193">
        <v>0</v>
      </c>
      <c r="AD3193">
        <v>1</v>
      </c>
      <c r="AE3193">
        <v>1</v>
      </c>
      <c r="AF3193">
        <v>1</v>
      </c>
      <c r="AG3193" s="1">
        <f t="shared" si="49"/>
        <v>5.1698113207547136E-2</v>
      </c>
    </row>
    <row r="3194" spans="1:33">
      <c r="A3194">
        <v>80823</v>
      </c>
      <c r="B3194">
        <v>2</v>
      </c>
      <c r="C3194">
        <v>48</v>
      </c>
      <c r="D3194">
        <v>3</v>
      </c>
      <c r="E3194">
        <v>2</v>
      </c>
      <c r="G3194">
        <v>1</v>
      </c>
      <c r="H3194">
        <v>5</v>
      </c>
      <c r="I3194">
        <v>2</v>
      </c>
      <c r="J3194">
        <v>86</v>
      </c>
      <c r="K3194">
        <v>2.2200000000000002</v>
      </c>
      <c r="L3194">
        <v>235</v>
      </c>
      <c r="M3194">
        <v>6.08</v>
      </c>
      <c r="N3194">
        <v>95</v>
      </c>
      <c r="O3194" s="1">
        <v>2.4523255813953488</v>
      </c>
      <c r="P3194" s="2">
        <v>80.19947053780588</v>
      </c>
      <c r="Q3194" s="1">
        <v>2.0702654022549889</v>
      </c>
      <c r="R3194">
        <v>2</v>
      </c>
      <c r="S3194">
        <v>2</v>
      </c>
      <c r="U3194">
        <v>15</v>
      </c>
      <c r="V3194">
        <v>1</v>
      </c>
      <c r="W3194">
        <v>2</v>
      </c>
      <c r="X3194">
        <v>3</v>
      </c>
      <c r="Y3194">
        <v>3</v>
      </c>
      <c r="Z3194">
        <v>2</v>
      </c>
      <c r="AA3194">
        <v>0</v>
      </c>
      <c r="AB3194">
        <v>5</v>
      </c>
      <c r="AC3194">
        <v>0</v>
      </c>
      <c r="AD3194">
        <v>2</v>
      </c>
      <c r="AE3194">
        <v>1</v>
      </c>
      <c r="AF3194">
        <v>2</v>
      </c>
      <c r="AG3194" s="1">
        <f t="shared" si="49"/>
        <v>0.23232558139534865</v>
      </c>
    </row>
    <row r="3195" spans="1:33">
      <c r="A3195">
        <v>80832</v>
      </c>
      <c r="B3195">
        <v>2</v>
      </c>
      <c r="C3195">
        <v>36</v>
      </c>
      <c r="D3195">
        <v>3</v>
      </c>
      <c r="E3195">
        <v>2</v>
      </c>
      <c r="G3195">
        <v>1</v>
      </c>
      <c r="H3195">
        <v>4</v>
      </c>
      <c r="I3195">
        <v>1</v>
      </c>
      <c r="J3195">
        <v>56</v>
      </c>
      <c r="K3195">
        <v>1.45</v>
      </c>
      <c r="L3195">
        <v>237</v>
      </c>
      <c r="M3195">
        <v>6.13</v>
      </c>
      <c r="N3195">
        <v>59</v>
      </c>
      <c r="O3195" s="1">
        <v>1.5276785714285714</v>
      </c>
      <c r="P3195" s="2">
        <v>50.153737082301127</v>
      </c>
      <c r="Q3195" s="1">
        <v>1.2986235494524399</v>
      </c>
      <c r="R3195">
        <v>2</v>
      </c>
      <c r="U3195">
        <v>7</v>
      </c>
      <c r="V3195">
        <v>3</v>
      </c>
      <c r="W3195">
        <v>2</v>
      </c>
      <c r="X3195">
        <v>3</v>
      </c>
      <c r="Y3195">
        <v>2</v>
      </c>
      <c r="Z3195">
        <v>2</v>
      </c>
      <c r="AA3195">
        <v>3</v>
      </c>
      <c r="AB3195">
        <v>30</v>
      </c>
      <c r="AC3195">
        <v>0</v>
      </c>
      <c r="AD3195">
        <v>1</v>
      </c>
      <c r="AE3195">
        <v>1</v>
      </c>
      <c r="AF3195">
        <v>2</v>
      </c>
      <c r="AG3195" s="1">
        <f t="shared" si="49"/>
        <v>7.7678571428571486E-2</v>
      </c>
    </row>
    <row r="3196" spans="1:33">
      <c r="A3196">
        <v>80840</v>
      </c>
      <c r="B3196">
        <v>2</v>
      </c>
      <c r="C3196">
        <v>44</v>
      </c>
      <c r="D3196">
        <v>4</v>
      </c>
      <c r="E3196">
        <v>2</v>
      </c>
      <c r="G3196">
        <v>1</v>
      </c>
      <c r="H3196">
        <v>3</v>
      </c>
      <c r="I3196">
        <v>3</v>
      </c>
      <c r="J3196">
        <v>84</v>
      </c>
      <c r="K3196">
        <v>2.17</v>
      </c>
      <c r="L3196">
        <v>165</v>
      </c>
      <c r="M3196">
        <v>4.2699999999999996</v>
      </c>
      <c r="N3196">
        <v>78</v>
      </c>
      <c r="O3196" s="1">
        <v>2.0149999999999997</v>
      </c>
      <c r="P3196" s="2">
        <v>79.471203483544329</v>
      </c>
      <c r="Q3196" s="1">
        <v>2.0530060899915616</v>
      </c>
      <c r="R3196">
        <v>2</v>
      </c>
      <c r="S3196">
        <v>1</v>
      </c>
      <c r="T3196">
        <v>1</v>
      </c>
      <c r="U3196">
        <v>12</v>
      </c>
      <c r="V3196">
        <v>1</v>
      </c>
      <c r="W3196">
        <v>1</v>
      </c>
      <c r="X3196">
        <v>3</v>
      </c>
      <c r="Y3196">
        <v>3</v>
      </c>
      <c r="Z3196">
        <v>1</v>
      </c>
      <c r="AA3196">
        <v>1</v>
      </c>
      <c r="AB3196">
        <v>5</v>
      </c>
      <c r="AC3196">
        <v>5</v>
      </c>
      <c r="AD3196">
        <v>1</v>
      </c>
      <c r="AE3196">
        <v>1</v>
      </c>
      <c r="AF3196">
        <v>2</v>
      </c>
      <c r="AG3196" s="1">
        <f t="shared" si="49"/>
        <v>-0.15500000000000025</v>
      </c>
    </row>
    <row r="3197" spans="1:33">
      <c r="A3197">
        <v>80842</v>
      </c>
      <c r="B3197">
        <v>2</v>
      </c>
      <c r="C3197">
        <v>62</v>
      </c>
      <c r="D3197">
        <v>3</v>
      </c>
      <c r="E3197">
        <v>2</v>
      </c>
      <c r="G3197">
        <v>1</v>
      </c>
      <c r="H3197">
        <v>5</v>
      </c>
      <c r="I3197">
        <v>1</v>
      </c>
      <c r="J3197">
        <v>55</v>
      </c>
      <c r="K3197">
        <v>1.42</v>
      </c>
      <c r="L3197">
        <v>187</v>
      </c>
      <c r="M3197">
        <v>4.84</v>
      </c>
      <c r="N3197">
        <v>63</v>
      </c>
      <c r="O3197" s="1">
        <v>1.6265454545454545</v>
      </c>
      <c r="P3197" s="2">
        <v>58.552391748195191</v>
      </c>
      <c r="Q3197" s="1">
        <v>1.5117162960443122</v>
      </c>
      <c r="R3197">
        <v>2</v>
      </c>
      <c r="S3197">
        <v>1</v>
      </c>
      <c r="T3197">
        <v>2</v>
      </c>
      <c r="U3197">
        <v>8</v>
      </c>
      <c r="V3197">
        <v>3</v>
      </c>
      <c r="W3197">
        <v>3</v>
      </c>
      <c r="X3197">
        <v>3</v>
      </c>
      <c r="Y3197">
        <v>3</v>
      </c>
      <c r="Z3197">
        <v>3</v>
      </c>
      <c r="AA3197">
        <v>2</v>
      </c>
      <c r="AB3197">
        <v>0</v>
      </c>
      <c r="AC3197">
        <v>0</v>
      </c>
      <c r="AD3197">
        <v>1</v>
      </c>
      <c r="AE3197">
        <v>1</v>
      </c>
      <c r="AF3197">
        <v>2</v>
      </c>
      <c r="AG3197" s="1">
        <f t="shared" si="49"/>
        <v>0.20654545454545459</v>
      </c>
    </row>
    <row r="3198" spans="1:33">
      <c r="A3198">
        <v>80843</v>
      </c>
      <c r="B3198">
        <v>2</v>
      </c>
      <c r="C3198">
        <v>77</v>
      </c>
      <c r="D3198">
        <v>4</v>
      </c>
      <c r="E3198">
        <v>2</v>
      </c>
      <c r="G3198">
        <v>1</v>
      </c>
      <c r="H3198">
        <v>5</v>
      </c>
      <c r="I3198">
        <v>2</v>
      </c>
      <c r="J3198">
        <v>24</v>
      </c>
      <c r="K3198">
        <v>0.62</v>
      </c>
      <c r="L3198">
        <v>113</v>
      </c>
      <c r="M3198">
        <v>2.92</v>
      </c>
      <c r="N3198">
        <v>20</v>
      </c>
      <c r="O3198" s="1">
        <v>0.51666666666666672</v>
      </c>
      <c r="P3198" s="2">
        <v>31.775637890841899</v>
      </c>
      <c r="Q3198" s="1">
        <v>0.82087064551341571</v>
      </c>
      <c r="R3198">
        <v>1</v>
      </c>
      <c r="S3198">
        <v>2</v>
      </c>
      <c r="U3198">
        <v>8</v>
      </c>
      <c r="V3198">
        <v>2</v>
      </c>
      <c r="W3198">
        <v>0</v>
      </c>
      <c r="X3198">
        <v>2</v>
      </c>
      <c r="Y3198">
        <v>2</v>
      </c>
      <c r="Z3198">
        <v>2</v>
      </c>
      <c r="AA3198">
        <v>0</v>
      </c>
      <c r="AB3198">
        <v>0</v>
      </c>
      <c r="AC3198">
        <v>0</v>
      </c>
      <c r="AD3198">
        <v>1</v>
      </c>
      <c r="AE3198">
        <v>1</v>
      </c>
      <c r="AF3198">
        <v>2</v>
      </c>
      <c r="AG3198" s="1">
        <f t="shared" si="49"/>
        <v>-0.10333333333333328</v>
      </c>
    </row>
    <row r="3199" spans="1:33">
      <c r="A3199">
        <v>80846</v>
      </c>
      <c r="B3199">
        <v>2</v>
      </c>
      <c r="C3199">
        <v>80</v>
      </c>
      <c r="D3199">
        <v>3</v>
      </c>
      <c r="E3199">
        <v>2</v>
      </c>
      <c r="G3199">
        <v>1</v>
      </c>
      <c r="H3199">
        <v>3</v>
      </c>
      <c r="I3199">
        <v>2</v>
      </c>
      <c r="J3199">
        <v>46</v>
      </c>
      <c r="K3199">
        <v>1.19</v>
      </c>
      <c r="L3199">
        <v>177</v>
      </c>
      <c r="M3199">
        <v>4.58</v>
      </c>
      <c r="N3199">
        <v>41</v>
      </c>
      <c r="O3199" s="1">
        <v>1.0606521739130435</v>
      </c>
      <c r="P3199" s="2">
        <v>48.355190793217815</v>
      </c>
      <c r="Q3199" s="1">
        <v>1.2509277618245478</v>
      </c>
      <c r="R3199">
        <v>2</v>
      </c>
      <c r="S3199">
        <v>2</v>
      </c>
      <c r="U3199">
        <v>5</v>
      </c>
      <c r="V3199">
        <v>1</v>
      </c>
      <c r="W3199">
        <v>3</v>
      </c>
      <c r="X3199">
        <v>3</v>
      </c>
      <c r="Y3199">
        <v>3</v>
      </c>
      <c r="Z3199">
        <v>3</v>
      </c>
      <c r="AB3199">
        <v>0</v>
      </c>
      <c r="AC3199">
        <v>2</v>
      </c>
      <c r="AD3199">
        <v>2</v>
      </c>
      <c r="AE3199">
        <v>1</v>
      </c>
      <c r="AF3199">
        <v>2</v>
      </c>
      <c r="AG3199" s="1">
        <f t="shared" si="49"/>
        <v>-0.1293478260869565</v>
      </c>
    </row>
    <row r="3200" spans="1:33">
      <c r="A3200">
        <v>80850</v>
      </c>
      <c r="B3200">
        <v>2</v>
      </c>
      <c r="C3200">
        <v>25</v>
      </c>
      <c r="D3200">
        <v>4</v>
      </c>
      <c r="E3200">
        <v>2</v>
      </c>
      <c r="G3200">
        <v>1</v>
      </c>
      <c r="H3200">
        <v>4</v>
      </c>
      <c r="I3200">
        <v>6</v>
      </c>
      <c r="J3200">
        <v>50</v>
      </c>
      <c r="K3200">
        <v>1.29</v>
      </c>
      <c r="L3200">
        <v>143</v>
      </c>
      <c r="M3200">
        <v>3.7</v>
      </c>
      <c r="N3200">
        <v>58</v>
      </c>
      <c r="O3200" s="1">
        <v>1.4964000000000002</v>
      </c>
      <c r="P3200" s="2">
        <v>46.720460402226202</v>
      </c>
      <c r="Q3200" s="1">
        <v>1.2053878783774359</v>
      </c>
      <c r="R3200">
        <v>2</v>
      </c>
      <c r="U3200">
        <v>8</v>
      </c>
      <c r="V3200">
        <v>3</v>
      </c>
      <c r="W3200">
        <v>2</v>
      </c>
      <c r="X3200">
        <v>3</v>
      </c>
      <c r="Y3200">
        <v>3</v>
      </c>
      <c r="Z3200">
        <v>3</v>
      </c>
      <c r="AA3200">
        <v>1</v>
      </c>
      <c r="AB3200">
        <v>30</v>
      </c>
      <c r="AC3200">
        <v>4</v>
      </c>
      <c r="AD3200">
        <v>1</v>
      </c>
      <c r="AE3200">
        <v>2</v>
      </c>
      <c r="AG3200" s="1">
        <f t="shared" si="49"/>
        <v>0.20640000000000014</v>
      </c>
    </row>
    <row r="3201" spans="1:33">
      <c r="A3201">
        <v>80851</v>
      </c>
      <c r="B3201">
        <v>2</v>
      </c>
      <c r="C3201">
        <v>35</v>
      </c>
      <c r="D3201">
        <v>3</v>
      </c>
      <c r="E3201">
        <v>2</v>
      </c>
      <c r="G3201">
        <v>1</v>
      </c>
      <c r="H3201">
        <v>4</v>
      </c>
      <c r="I3201">
        <v>3</v>
      </c>
      <c r="J3201">
        <v>61</v>
      </c>
      <c r="K3201">
        <v>1.58</v>
      </c>
      <c r="L3201">
        <v>169</v>
      </c>
      <c r="M3201">
        <v>4.37</v>
      </c>
      <c r="N3201">
        <v>55</v>
      </c>
      <c r="O3201" s="1">
        <v>1.4245901639344263</v>
      </c>
      <c r="P3201" s="2">
        <v>66.575780636144287</v>
      </c>
      <c r="Q3201" s="1">
        <v>1.7244218591001308</v>
      </c>
      <c r="R3201">
        <v>1</v>
      </c>
      <c r="U3201">
        <v>15</v>
      </c>
      <c r="V3201">
        <v>4</v>
      </c>
      <c r="W3201">
        <v>0</v>
      </c>
      <c r="X3201">
        <v>2</v>
      </c>
      <c r="Y3201">
        <v>2</v>
      </c>
      <c r="Z3201">
        <v>2</v>
      </c>
      <c r="AA3201">
        <v>2</v>
      </c>
      <c r="AB3201">
        <v>0</v>
      </c>
      <c r="AC3201">
        <v>0</v>
      </c>
      <c r="AD3201">
        <v>1</v>
      </c>
      <c r="AE3201">
        <v>1</v>
      </c>
      <c r="AF3201">
        <v>2</v>
      </c>
      <c r="AG3201" s="1">
        <f t="shared" si="49"/>
        <v>-0.15540983606557379</v>
      </c>
    </row>
    <row r="3202" spans="1:33">
      <c r="A3202">
        <v>80854</v>
      </c>
      <c r="B3202">
        <v>2</v>
      </c>
      <c r="C3202">
        <v>27</v>
      </c>
      <c r="D3202">
        <v>6</v>
      </c>
      <c r="E3202">
        <v>2</v>
      </c>
      <c r="G3202">
        <v>1</v>
      </c>
      <c r="H3202">
        <v>4</v>
      </c>
      <c r="I3202">
        <v>5</v>
      </c>
      <c r="J3202">
        <v>89</v>
      </c>
      <c r="K3202">
        <v>2.2999999999999998</v>
      </c>
      <c r="L3202">
        <v>198</v>
      </c>
      <c r="M3202">
        <v>5.12</v>
      </c>
      <c r="N3202">
        <v>96</v>
      </c>
      <c r="O3202" s="1">
        <v>2.4808988764044941</v>
      </c>
      <c r="P3202" s="2">
        <v>80.947226117515783</v>
      </c>
      <c r="Q3202" s="1">
        <v>2.0918946075313065</v>
      </c>
      <c r="R3202">
        <v>2</v>
      </c>
      <c r="U3202">
        <v>15</v>
      </c>
      <c r="V3202">
        <v>3</v>
      </c>
      <c r="W3202">
        <v>1</v>
      </c>
      <c r="X3202">
        <v>2</v>
      </c>
      <c r="Y3202">
        <v>2</v>
      </c>
      <c r="Z3202">
        <v>1</v>
      </c>
      <c r="AA3202">
        <v>7</v>
      </c>
      <c r="AB3202">
        <v>0</v>
      </c>
      <c r="AC3202">
        <v>2</v>
      </c>
      <c r="AD3202">
        <v>1</v>
      </c>
      <c r="AE3202">
        <v>2</v>
      </c>
      <c r="AG3202" s="1">
        <f t="shared" si="49"/>
        <v>0.18089887640449431</v>
      </c>
    </row>
    <row r="3203" spans="1:33">
      <c r="A3203">
        <v>80859</v>
      </c>
      <c r="B3203">
        <v>2</v>
      </c>
      <c r="C3203">
        <v>75</v>
      </c>
      <c r="D3203">
        <v>4</v>
      </c>
      <c r="E3203">
        <v>2</v>
      </c>
      <c r="G3203">
        <v>1</v>
      </c>
      <c r="H3203">
        <v>2</v>
      </c>
      <c r="I3203">
        <v>2</v>
      </c>
      <c r="J3203">
        <v>88</v>
      </c>
      <c r="K3203">
        <v>2.2799999999999998</v>
      </c>
      <c r="L3203">
        <v>172</v>
      </c>
      <c r="M3203">
        <v>4.45</v>
      </c>
      <c r="N3203">
        <v>97</v>
      </c>
      <c r="O3203" s="1">
        <v>2.5131818181818177</v>
      </c>
      <c r="P3203" s="2">
        <v>92.969846977527453</v>
      </c>
      <c r="Q3203" s="1">
        <v>2.4087642171450292</v>
      </c>
      <c r="R3203">
        <v>1</v>
      </c>
      <c r="S3203">
        <v>2</v>
      </c>
      <c r="U3203">
        <v>3</v>
      </c>
      <c r="V3203">
        <v>3</v>
      </c>
      <c r="W3203">
        <v>0</v>
      </c>
      <c r="X3203">
        <v>3</v>
      </c>
      <c r="Y3203">
        <v>3</v>
      </c>
      <c r="Z3203">
        <v>1</v>
      </c>
      <c r="AB3203">
        <v>2</v>
      </c>
      <c r="AC3203">
        <v>0</v>
      </c>
      <c r="AD3203">
        <v>2</v>
      </c>
      <c r="AE3203">
        <v>1</v>
      </c>
      <c r="AF3203">
        <v>2</v>
      </c>
      <c r="AG3203" s="1">
        <f t="shared" ref="AG3203:AG3266" si="50">O:O-K:K</f>
        <v>0.23318181818181793</v>
      </c>
    </row>
    <row r="3204" spans="1:33">
      <c r="A3204">
        <v>80863</v>
      </c>
      <c r="B3204">
        <v>2</v>
      </c>
      <c r="C3204">
        <v>37</v>
      </c>
      <c r="D3204">
        <v>6</v>
      </c>
      <c r="E3204">
        <v>2</v>
      </c>
      <c r="G3204">
        <v>2</v>
      </c>
      <c r="H3204">
        <v>5</v>
      </c>
      <c r="I3204">
        <v>1</v>
      </c>
      <c r="J3204">
        <v>71</v>
      </c>
      <c r="K3204">
        <v>1.84</v>
      </c>
      <c r="L3204">
        <v>209</v>
      </c>
      <c r="M3204">
        <v>5.4</v>
      </c>
      <c r="N3204">
        <v>77</v>
      </c>
      <c r="O3204" s="1">
        <v>1.9954929577464791</v>
      </c>
      <c r="P3204" s="2">
        <v>62.431708841943333</v>
      </c>
      <c r="Q3204" s="1">
        <v>1.617948510833461</v>
      </c>
      <c r="R3204">
        <v>1</v>
      </c>
      <c r="U3204">
        <v>15</v>
      </c>
      <c r="V3204">
        <v>2</v>
      </c>
      <c r="W3204">
        <v>1</v>
      </c>
      <c r="X3204">
        <v>4</v>
      </c>
      <c r="Y3204">
        <v>4</v>
      </c>
      <c r="Z3204">
        <v>4</v>
      </c>
      <c r="AA3204">
        <v>0</v>
      </c>
      <c r="AB3204">
        <v>60</v>
      </c>
      <c r="AC3204">
        <v>0</v>
      </c>
      <c r="AD3204">
        <v>1</v>
      </c>
      <c r="AE3204">
        <v>1</v>
      </c>
      <c r="AF3204">
        <v>2</v>
      </c>
      <c r="AG3204" s="1">
        <f t="shared" si="50"/>
        <v>0.15549295774647898</v>
      </c>
    </row>
    <row r="3205" spans="1:33">
      <c r="A3205">
        <v>80865</v>
      </c>
      <c r="B3205">
        <v>2</v>
      </c>
      <c r="C3205">
        <v>25</v>
      </c>
      <c r="D3205">
        <v>4</v>
      </c>
      <c r="E3205">
        <v>2</v>
      </c>
      <c r="G3205">
        <v>1</v>
      </c>
      <c r="H3205">
        <v>2</v>
      </c>
      <c r="I3205">
        <v>5</v>
      </c>
      <c r="J3205">
        <v>49</v>
      </c>
      <c r="K3205">
        <v>1.27</v>
      </c>
      <c r="L3205">
        <v>175</v>
      </c>
      <c r="M3205">
        <v>4.53</v>
      </c>
      <c r="N3205">
        <v>52</v>
      </c>
      <c r="O3205" s="1">
        <v>1.3477551020408165</v>
      </c>
      <c r="P3205" s="2">
        <v>43.431041192568429</v>
      </c>
      <c r="Q3205" s="1">
        <v>1.1256616798890184</v>
      </c>
      <c r="R3205">
        <v>2</v>
      </c>
      <c r="U3205">
        <v>2</v>
      </c>
      <c r="V3205">
        <v>4</v>
      </c>
      <c r="W3205">
        <v>1</v>
      </c>
      <c r="X3205">
        <v>2</v>
      </c>
      <c r="Y3205">
        <v>1</v>
      </c>
      <c r="Z3205">
        <v>0</v>
      </c>
      <c r="AA3205">
        <v>1</v>
      </c>
      <c r="AB3205">
        <v>6</v>
      </c>
      <c r="AC3205">
        <v>0</v>
      </c>
      <c r="AD3205">
        <v>1</v>
      </c>
      <c r="AE3205">
        <v>2</v>
      </c>
      <c r="AG3205" s="1">
        <f t="shared" si="50"/>
        <v>7.7755102040816482E-2</v>
      </c>
    </row>
    <row r="3206" spans="1:33">
      <c r="A3206">
        <v>80868</v>
      </c>
      <c r="B3206">
        <v>2</v>
      </c>
      <c r="C3206">
        <v>61</v>
      </c>
      <c r="D3206">
        <v>2</v>
      </c>
      <c r="E3206">
        <v>2</v>
      </c>
      <c r="G3206">
        <v>2</v>
      </c>
      <c r="H3206">
        <v>3</v>
      </c>
      <c r="I3206">
        <v>2</v>
      </c>
      <c r="J3206">
        <v>71</v>
      </c>
      <c r="K3206">
        <v>1.84</v>
      </c>
      <c r="L3206">
        <v>218</v>
      </c>
      <c r="M3206">
        <v>5.64</v>
      </c>
      <c r="N3206">
        <v>76</v>
      </c>
      <c r="O3206" s="1">
        <v>1.9695774647887325</v>
      </c>
      <c r="P3206" s="2">
        <v>64.828398616537356</v>
      </c>
      <c r="Q3206" s="1">
        <v>1.6800599078088554</v>
      </c>
      <c r="R3206">
        <v>1</v>
      </c>
      <c r="S3206">
        <v>2</v>
      </c>
      <c r="U3206">
        <v>15</v>
      </c>
      <c r="V3206">
        <v>3</v>
      </c>
      <c r="W3206">
        <v>0</v>
      </c>
      <c r="AB3206">
        <v>0</v>
      </c>
      <c r="AC3206">
        <v>4</v>
      </c>
      <c r="AD3206">
        <v>1</v>
      </c>
      <c r="AE3206">
        <v>1</v>
      </c>
      <c r="AF3206">
        <v>2</v>
      </c>
      <c r="AG3206" s="1">
        <f t="shared" si="50"/>
        <v>0.12957746478873244</v>
      </c>
    </row>
    <row r="3207" spans="1:33">
      <c r="A3207">
        <v>80873</v>
      </c>
      <c r="B3207">
        <v>2</v>
      </c>
      <c r="C3207">
        <v>36</v>
      </c>
      <c r="D3207">
        <v>6</v>
      </c>
      <c r="E3207">
        <v>2</v>
      </c>
      <c r="G3207">
        <v>2</v>
      </c>
      <c r="H3207">
        <v>5</v>
      </c>
      <c r="I3207">
        <v>1</v>
      </c>
      <c r="J3207">
        <v>60</v>
      </c>
      <c r="K3207">
        <v>1.55</v>
      </c>
      <c r="L3207">
        <v>171</v>
      </c>
      <c r="M3207">
        <v>4.42</v>
      </c>
      <c r="N3207">
        <v>64</v>
      </c>
      <c r="O3207" s="1">
        <v>1.6533333333333333</v>
      </c>
      <c r="P3207" s="2">
        <v>57.016721661342906</v>
      </c>
      <c r="Q3207" s="1">
        <v>1.4729319762513586</v>
      </c>
      <c r="R3207">
        <v>1</v>
      </c>
      <c r="U3207">
        <v>15</v>
      </c>
      <c r="V3207">
        <v>3</v>
      </c>
      <c r="W3207">
        <v>3</v>
      </c>
      <c r="AA3207">
        <v>1</v>
      </c>
      <c r="AB3207">
        <v>0</v>
      </c>
      <c r="AC3207">
        <v>0</v>
      </c>
      <c r="AD3207">
        <v>1</v>
      </c>
      <c r="AE3207">
        <v>1</v>
      </c>
      <c r="AF3207">
        <v>2</v>
      </c>
      <c r="AG3207" s="1">
        <f t="shared" si="50"/>
        <v>0.10333333333333328</v>
      </c>
    </row>
    <row r="3208" spans="1:33">
      <c r="A3208">
        <v>80876</v>
      </c>
      <c r="B3208">
        <v>2</v>
      </c>
      <c r="C3208">
        <v>47</v>
      </c>
      <c r="D3208">
        <v>3</v>
      </c>
      <c r="E3208">
        <v>2</v>
      </c>
      <c r="G3208">
        <v>1</v>
      </c>
      <c r="H3208">
        <v>3</v>
      </c>
      <c r="I3208">
        <v>3</v>
      </c>
      <c r="J3208">
        <v>75</v>
      </c>
      <c r="K3208">
        <v>1.94</v>
      </c>
      <c r="L3208">
        <v>195</v>
      </c>
      <c r="M3208">
        <v>5.04</v>
      </c>
      <c r="N3208">
        <v>80</v>
      </c>
      <c r="O3208" s="1">
        <v>2.0693333333333332</v>
      </c>
      <c r="P3208" s="2">
        <v>85.89509358334314</v>
      </c>
      <c r="Q3208" s="1">
        <v>2.2218197540224756</v>
      </c>
      <c r="R3208">
        <v>2</v>
      </c>
      <c r="S3208">
        <v>2</v>
      </c>
      <c r="U3208">
        <v>10</v>
      </c>
      <c r="V3208">
        <v>4</v>
      </c>
      <c r="W3208">
        <v>0</v>
      </c>
      <c r="X3208">
        <v>2</v>
      </c>
      <c r="Y3208">
        <v>1</v>
      </c>
      <c r="Z3208">
        <v>0</v>
      </c>
      <c r="AA3208">
        <v>3</v>
      </c>
      <c r="AB3208">
        <v>0</v>
      </c>
      <c r="AC3208">
        <v>5</v>
      </c>
      <c r="AD3208">
        <v>1</v>
      </c>
      <c r="AE3208">
        <v>1</v>
      </c>
      <c r="AF3208">
        <v>2</v>
      </c>
      <c r="AG3208" s="1">
        <f t="shared" si="50"/>
        <v>0.1293333333333333</v>
      </c>
    </row>
    <row r="3209" spans="1:33">
      <c r="A3209">
        <v>80878</v>
      </c>
      <c r="B3209">
        <v>2</v>
      </c>
      <c r="C3209">
        <v>65</v>
      </c>
      <c r="D3209">
        <v>1</v>
      </c>
      <c r="E3209">
        <v>2</v>
      </c>
      <c r="G3209">
        <v>1</v>
      </c>
      <c r="H3209">
        <v>3</v>
      </c>
      <c r="I3209">
        <v>1</v>
      </c>
      <c r="J3209">
        <v>55</v>
      </c>
      <c r="K3209">
        <v>1.42</v>
      </c>
      <c r="L3209">
        <v>184</v>
      </c>
      <c r="M3209">
        <v>4.76</v>
      </c>
      <c r="N3209">
        <v>62</v>
      </c>
      <c r="O3209" s="1">
        <v>1.6007272727272726</v>
      </c>
      <c r="P3209" s="2">
        <v>58.213292411436242</v>
      </c>
      <c r="Q3209" s="1">
        <v>1.5029613677134446</v>
      </c>
      <c r="R3209">
        <v>1</v>
      </c>
      <c r="S3209">
        <v>2</v>
      </c>
      <c r="U3209">
        <v>8</v>
      </c>
      <c r="V3209">
        <v>3</v>
      </c>
      <c r="W3209">
        <v>2</v>
      </c>
      <c r="X3209">
        <v>3</v>
      </c>
      <c r="Y3209">
        <v>3</v>
      </c>
      <c r="Z3209">
        <v>2</v>
      </c>
      <c r="AA3209">
        <v>1</v>
      </c>
      <c r="AB3209">
        <v>0</v>
      </c>
      <c r="AC3209">
        <v>0</v>
      </c>
      <c r="AD3209">
        <v>1</v>
      </c>
      <c r="AE3209">
        <v>1</v>
      </c>
      <c r="AF3209">
        <v>2</v>
      </c>
      <c r="AG3209" s="1">
        <f t="shared" si="50"/>
        <v>0.18072727272727263</v>
      </c>
    </row>
    <row r="3210" spans="1:33">
      <c r="A3210">
        <v>80879</v>
      </c>
      <c r="B3210">
        <v>2</v>
      </c>
      <c r="C3210">
        <v>48</v>
      </c>
      <c r="D3210">
        <v>4</v>
      </c>
      <c r="E3210">
        <v>2</v>
      </c>
      <c r="G3210">
        <v>1</v>
      </c>
      <c r="H3210">
        <v>3</v>
      </c>
      <c r="I3210">
        <v>5</v>
      </c>
      <c r="J3210">
        <v>42</v>
      </c>
      <c r="K3210">
        <v>1.0900000000000001</v>
      </c>
      <c r="L3210">
        <v>166</v>
      </c>
      <c r="M3210">
        <v>4.29</v>
      </c>
      <c r="N3210">
        <v>47</v>
      </c>
      <c r="O3210" s="1">
        <v>1.2197619047619048</v>
      </c>
      <c r="P3210" s="2">
        <v>42.876425958346765</v>
      </c>
      <c r="Q3210" s="1">
        <v>1.1127453403475709</v>
      </c>
      <c r="R3210">
        <v>2</v>
      </c>
      <c r="S3210">
        <v>1</v>
      </c>
      <c r="T3210">
        <v>2</v>
      </c>
      <c r="U3210">
        <v>8</v>
      </c>
      <c r="V3210">
        <v>3</v>
      </c>
      <c r="W3210">
        <v>2</v>
      </c>
      <c r="X3210">
        <v>3</v>
      </c>
      <c r="Y3210">
        <v>3</v>
      </c>
      <c r="Z3210">
        <v>2</v>
      </c>
      <c r="AA3210">
        <v>3</v>
      </c>
      <c r="AB3210">
        <v>1</v>
      </c>
      <c r="AC3210">
        <v>10</v>
      </c>
      <c r="AD3210">
        <v>1</v>
      </c>
      <c r="AE3210">
        <v>1</v>
      </c>
      <c r="AF3210">
        <v>2</v>
      </c>
      <c r="AG3210" s="1">
        <f t="shared" si="50"/>
        <v>0.12976190476190474</v>
      </c>
    </row>
    <row r="3211" spans="1:33">
      <c r="A3211">
        <v>80881</v>
      </c>
      <c r="B3211">
        <v>2</v>
      </c>
      <c r="C3211">
        <v>30</v>
      </c>
      <c r="D3211">
        <v>7</v>
      </c>
      <c r="E3211">
        <v>2</v>
      </c>
      <c r="G3211">
        <v>1</v>
      </c>
      <c r="H3211">
        <v>3</v>
      </c>
      <c r="I3211">
        <v>6</v>
      </c>
      <c r="J3211">
        <v>36</v>
      </c>
      <c r="K3211">
        <v>0.93</v>
      </c>
      <c r="L3211">
        <v>121</v>
      </c>
      <c r="M3211">
        <v>3.13</v>
      </c>
      <c r="N3211">
        <v>37</v>
      </c>
      <c r="O3211" s="1">
        <v>0.95583333333333342</v>
      </c>
      <c r="P3211" s="2">
        <v>39.148670316497778</v>
      </c>
      <c r="Q3211" s="1">
        <v>1.0113406498428594</v>
      </c>
      <c r="R3211">
        <v>1</v>
      </c>
      <c r="U3211">
        <v>77</v>
      </c>
      <c r="V3211">
        <v>4</v>
      </c>
      <c r="W3211">
        <v>2</v>
      </c>
      <c r="X3211">
        <v>3</v>
      </c>
      <c r="Y3211">
        <v>1</v>
      </c>
      <c r="Z3211">
        <v>2</v>
      </c>
      <c r="AA3211">
        <v>2</v>
      </c>
      <c r="AB3211">
        <v>0</v>
      </c>
      <c r="AC3211">
        <v>30</v>
      </c>
      <c r="AD3211">
        <v>1</v>
      </c>
      <c r="AE3211">
        <v>2</v>
      </c>
      <c r="AG3211" s="1">
        <f t="shared" si="50"/>
        <v>2.5833333333333375E-2</v>
      </c>
    </row>
    <row r="3212" spans="1:33">
      <c r="A3212">
        <v>80890</v>
      </c>
      <c r="B3212">
        <v>2</v>
      </c>
      <c r="C3212">
        <v>65</v>
      </c>
      <c r="D3212">
        <v>3</v>
      </c>
      <c r="E3212">
        <v>2</v>
      </c>
      <c r="G3212">
        <v>1</v>
      </c>
      <c r="H3212">
        <v>4</v>
      </c>
      <c r="I3212">
        <v>1</v>
      </c>
      <c r="J3212">
        <v>39</v>
      </c>
      <c r="K3212">
        <v>1.01</v>
      </c>
      <c r="L3212">
        <v>228</v>
      </c>
      <c r="M3212">
        <v>5.9</v>
      </c>
      <c r="N3212">
        <v>47</v>
      </c>
      <c r="O3212" s="1">
        <v>1.2171794871794872</v>
      </c>
      <c r="P3212" s="2">
        <v>33.256519917160297</v>
      </c>
      <c r="Q3212" s="1">
        <v>0.86125859272645899</v>
      </c>
      <c r="R3212">
        <v>2</v>
      </c>
      <c r="S3212">
        <v>2</v>
      </c>
      <c r="U3212">
        <v>4</v>
      </c>
      <c r="V3212">
        <v>3</v>
      </c>
      <c r="W3212">
        <v>3</v>
      </c>
      <c r="AB3212">
        <v>0</v>
      </c>
      <c r="AC3212">
        <v>0</v>
      </c>
      <c r="AD3212">
        <v>2</v>
      </c>
      <c r="AE3212">
        <v>1</v>
      </c>
      <c r="AF3212">
        <v>2</v>
      </c>
      <c r="AG3212" s="1">
        <f t="shared" si="50"/>
        <v>0.2071794871794872</v>
      </c>
    </row>
    <row r="3213" spans="1:33">
      <c r="A3213">
        <v>80892</v>
      </c>
      <c r="B3213">
        <v>2</v>
      </c>
      <c r="C3213">
        <v>59</v>
      </c>
      <c r="D3213">
        <v>6</v>
      </c>
      <c r="E3213">
        <v>2</v>
      </c>
      <c r="G3213">
        <v>2</v>
      </c>
      <c r="H3213">
        <v>5</v>
      </c>
      <c r="I3213">
        <v>1</v>
      </c>
      <c r="J3213">
        <v>57</v>
      </c>
      <c r="K3213">
        <v>1.47</v>
      </c>
      <c r="L3213">
        <v>194</v>
      </c>
      <c r="M3213">
        <v>5.0199999999999996</v>
      </c>
      <c r="N3213">
        <v>65</v>
      </c>
      <c r="O3213" s="1">
        <v>1.6763157894736842</v>
      </c>
      <c r="P3213" s="2">
        <v>55.409407524142573</v>
      </c>
      <c r="Q3213" s="1">
        <v>1.4289794572015717</v>
      </c>
      <c r="R3213">
        <v>1</v>
      </c>
      <c r="S3213">
        <v>2</v>
      </c>
      <c r="U3213">
        <v>15</v>
      </c>
      <c r="V3213">
        <v>3</v>
      </c>
      <c r="W3213">
        <v>1</v>
      </c>
      <c r="X3213">
        <v>3</v>
      </c>
      <c r="Y3213">
        <v>3</v>
      </c>
      <c r="Z3213">
        <v>2</v>
      </c>
      <c r="AA3213">
        <v>0</v>
      </c>
      <c r="AB3213">
        <v>0</v>
      </c>
      <c r="AC3213">
        <v>0</v>
      </c>
      <c r="AD3213">
        <v>1</v>
      </c>
      <c r="AE3213">
        <v>1</v>
      </c>
      <c r="AF3213">
        <v>2</v>
      </c>
      <c r="AG3213" s="1">
        <f t="shared" si="50"/>
        <v>0.20631578947368423</v>
      </c>
    </row>
    <row r="3214" spans="1:33">
      <c r="A3214">
        <v>80893</v>
      </c>
      <c r="B3214">
        <v>2</v>
      </c>
      <c r="C3214">
        <v>56</v>
      </c>
      <c r="D3214">
        <v>3</v>
      </c>
      <c r="E3214">
        <v>2</v>
      </c>
      <c r="G3214">
        <v>1</v>
      </c>
      <c r="H3214">
        <v>3</v>
      </c>
      <c r="I3214">
        <v>1</v>
      </c>
      <c r="J3214">
        <v>37</v>
      </c>
      <c r="K3214">
        <v>0.96</v>
      </c>
      <c r="L3214">
        <v>153</v>
      </c>
      <c r="M3214">
        <v>3.96</v>
      </c>
      <c r="N3214">
        <v>39</v>
      </c>
      <c r="O3214" s="1">
        <v>1.0118918918918918</v>
      </c>
      <c r="P3214" s="2">
        <v>36.060490679089725</v>
      </c>
      <c r="Q3214" s="1">
        <v>0.93562354194394959</v>
      </c>
      <c r="R3214">
        <v>2</v>
      </c>
      <c r="S3214">
        <v>1</v>
      </c>
      <c r="T3214">
        <v>1</v>
      </c>
      <c r="U3214">
        <v>3</v>
      </c>
      <c r="V3214">
        <v>4</v>
      </c>
      <c r="W3214">
        <v>2</v>
      </c>
      <c r="X3214">
        <v>2</v>
      </c>
      <c r="Y3214">
        <v>1</v>
      </c>
      <c r="Z3214">
        <v>1</v>
      </c>
      <c r="AA3214">
        <v>3</v>
      </c>
      <c r="AB3214">
        <v>3</v>
      </c>
      <c r="AC3214">
        <v>2</v>
      </c>
      <c r="AD3214">
        <v>1</v>
      </c>
      <c r="AE3214">
        <v>1</v>
      </c>
      <c r="AF3214">
        <v>2</v>
      </c>
      <c r="AG3214" s="1">
        <f t="shared" si="50"/>
        <v>5.1891891891891806E-2</v>
      </c>
    </row>
    <row r="3215" spans="1:33">
      <c r="A3215">
        <v>80894</v>
      </c>
      <c r="B3215">
        <v>2</v>
      </c>
      <c r="C3215">
        <v>67</v>
      </c>
      <c r="D3215">
        <v>3</v>
      </c>
      <c r="E3215">
        <v>2</v>
      </c>
      <c r="G3215">
        <v>1</v>
      </c>
      <c r="H3215">
        <v>4</v>
      </c>
      <c r="I3215">
        <v>1</v>
      </c>
      <c r="J3215">
        <v>68</v>
      </c>
      <c r="K3215">
        <v>1.76</v>
      </c>
      <c r="L3215">
        <v>161</v>
      </c>
      <c r="M3215">
        <v>4.16</v>
      </c>
      <c r="N3215">
        <v>71</v>
      </c>
      <c r="O3215" s="1">
        <v>1.8376470588235294</v>
      </c>
      <c r="P3215" s="2">
        <v>79.824342213515479</v>
      </c>
      <c r="Q3215" s="1">
        <v>2.0660417984674595</v>
      </c>
      <c r="R3215">
        <v>2</v>
      </c>
      <c r="S3215">
        <v>2</v>
      </c>
      <c r="U3215">
        <v>9</v>
      </c>
      <c r="V3215">
        <v>3</v>
      </c>
      <c r="W3215">
        <v>1</v>
      </c>
      <c r="AA3215">
        <v>2</v>
      </c>
      <c r="AB3215">
        <v>1</v>
      </c>
      <c r="AC3215">
        <v>0</v>
      </c>
      <c r="AD3215">
        <v>1</v>
      </c>
      <c r="AE3215">
        <v>1</v>
      </c>
      <c r="AF3215">
        <v>2</v>
      </c>
      <c r="AG3215" s="1">
        <f t="shared" si="50"/>
        <v>7.7647058823529402E-2</v>
      </c>
    </row>
    <row r="3216" spans="1:33">
      <c r="A3216">
        <v>80903</v>
      </c>
      <c r="B3216">
        <v>2</v>
      </c>
      <c r="C3216">
        <v>30</v>
      </c>
      <c r="D3216">
        <v>3</v>
      </c>
      <c r="E3216">
        <v>2</v>
      </c>
      <c r="G3216">
        <v>1</v>
      </c>
      <c r="H3216">
        <v>3</v>
      </c>
      <c r="I3216">
        <v>4</v>
      </c>
      <c r="J3216">
        <v>57</v>
      </c>
      <c r="K3216">
        <v>1.47</v>
      </c>
      <c r="L3216">
        <v>203</v>
      </c>
      <c r="M3216">
        <v>5.25</v>
      </c>
      <c r="N3216">
        <v>59</v>
      </c>
      <c r="O3216" s="1">
        <v>1.5215789473684211</v>
      </c>
      <c r="P3216" s="2">
        <v>68.097201421861129</v>
      </c>
      <c r="Q3216" s="1">
        <v>1.7561909840374712</v>
      </c>
      <c r="R3216">
        <v>2</v>
      </c>
      <c r="U3216">
        <v>7</v>
      </c>
      <c r="V3216">
        <v>3</v>
      </c>
      <c r="W3216">
        <v>2</v>
      </c>
      <c r="X3216">
        <v>3</v>
      </c>
      <c r="Y3216">
        <v>2</v>
      </c>
      <c r="Z3216">
        <v>2</v>
      </c>
      <c r="AA3216">
        <v>2</v>
      </c>
      <c r="AB3216">
        <v>7</v>
      </c>
      <c r="AC3216">
        <v>8</v>
      </c>
      <c r="AD3216">
        <v>1</v>
      </c>
      <c r="AE3216">
        <v>2</v>
      </c>
      <c r="AG3216" s="1">
        <f t="shared" si="50"/>
        <v>5.1578947368421169E-2</v>
      </c>
    </row>
    <row r="3217" spans="1:33">
      <c r="A3217">
        <v>80905</v>
      </c>
      <c r="B3217">
        <v>2</v>
      </c>
      <c r="C3217">
        <v>22</v>
      </c>
      <c r="D3217">
        <v>4</v>
      </c>
      <c r="E3217">
        <v>2</v>
      </c>
      <c r="G3217">
        <v>1</v>
      </c>
      <c r="H3217">
        <v>3</v>
      </c>
      <c r="I3217">
        <v>5</v>
      </c>
      <c r="J3217">
        <v>44</v>
      </c>
      <c r="K3217">
        <v>1.1399999999999999</v>
      </c>
      <c r="L3217">
        <v>87</v>
      </c>
      <c r="M3217">
        <v>2.25</v>
      </c>
      <c r="N3217">
        <v>47</v>
      </c>
      <c r="O3217" s="1">
        <v>1.2177272727272728</v>
      </c>
      <c r="P3217" s="2">
        <v>46.426377109495043</v>
      </c>
      <c r="Q3217" s="1">
        <v>1.2028652251096441</v>
      </c>
      <c r="R3217">
        <v>2</v>
      </c>
      <c r="U3217">
        <v>5</v>
      </c>
      <c r="V3217">
        <v>3</v>
      </c>
      <c r="W3217">
        <v>1</v>
      </c>
      <c r="AA3217">
        <v>2</v>
      </c>
      <c r="AB3217">
        <v>0</v>
      </c>
      <c r="AC3217">
        <v>2</v>
      </c>
      <c r="AD3217">
        <v>1</v>
      </c>
      <c r="AE3217">
        <v>2</v>
      </c>
      <c r="AG3217" s="1">
        <f t="shared" si="50"/>
        <v>7.7727272727272867E-2</v>
      </c>
    </row>
    <row r="3218" spans="1:33">
      <c r="A3218">
        <v>80908</v>
      </c>
      <c r="B3218">
        <v>2</v>
      </c>
      <c r="C3218">
        <v>53</v>
      </c>
      <c r="D3218">
        <v>4</v>
      </c>
      <c r="E3218">
        <v>2</v>
      </c>
      <c r="G3218">
        <v>1</v>
      </c>
      <c r="H3218">
        <v>3</v>
      </c>
      <c r="I3218">
        <v>1</v>
      </c>
      <c r="J3218">
        <v>81</v>
      </c>
      <c r="K3218">
        <v>2.09</v>
      </c>
      <c r="L3218">
        <v>259</v>
      </c>
      <c r="M3218">
        <v>6.7</v>
      </c>
      <c r="N3218">
        <v>80</v>
      </c>
      <c r="O3218" s="1">
        <v>2.0641975308641975</v>
      </c>
      <c r="P3218" s="2">
        <v>79.29870318106164</v>
      </c>
      <c r="Q3218" s="1">
        <v>2.046102341338504</v>
      </c>
      <c r="R3218">
        <v>1</v>
      </c>
      <c r="S3218">
        <v>2</v>
      </c>
      <c r="U3218">
        <v>8</v>
      </c>
      <c r="V3218">
        <v>3</v>
      </c>
      <c r="W3218">
        <v>3</v>
      </c>
      <c r="AA3218">
        <v>1</v>
      </c>
      <c r="AB3218">
        <v>0</v>
      </c>
      <c r="AC3218">
        <v>0</v>
      </c>
      <c r="AD3218">
        <v>1</v>
      </c>
      <c r="AE3218">
        <v>1</v>
      </c>
      <c r="AF3218">
        <v>2</v>
      </c>
      <c r="AG3218" s="1">
        <f t="shared" si="50"/>
        <v>-2.5802469135802308E-2</v>
      </c>
    </row>
    <row r="3219" spans="1:33">
      <c r="A3219">
        <v>80912</v>
      </c>
      <c r="B3219">
        <v>2</v>
      </c>
      <c r="C3219">
        <v>28</v>
      </c>
      <c r="D3219">
        <v>2</v>
      </c>
      <c r="E3219">
        <v>2</v>
      </c>
      <c r="G3219">
        <v>2</v>
      </c>
      <c r="H3219">
        <v>4</v>
      </c>
      <c r="I3219">
        <v>1</v>
      </c>
      <c r="J3219">
        <v>43</v>
      </c>
      <c r="K3219">
        <v>1.1100000000000001</v>
      </c>
      <c r="L3219">
        <v>181</v>
      </c>
      <c r="M3219">
        <v>4.68</v>
      </c>
      <c r="N3219">
        <v>51</v>
      </c>
      <c r="O3219" s="1">
        <v>1.3165116279069768</v>
      </c>
      <c r="P3219" s="2">
        <v>44.932325945614778</v>
      </c>
      <c r="Q3219" s="1">
        <v>1.1598809720844745</v>
      </c>
      <c r="R3219">
        <v>1</v>
      </c>
      <c r="U3219">
        <v>14</v>
      </c>
      <c r="V3219">
        <v>4</v>
      </c>
      <c r="W3219">
        <v>3</v>
      </c>
      <c r="X3219">
        <v>3</v>
      </c>
      <c r="Y3219">
        <v>3</v>
      </c>
      <c r="Z3219">
        <v>2</v>
      </c>
      <c r="AA3219">
        <v>4</v>
      </c>
      <c r="AB3219">
        <v>2</v>
      </c>
      <c r="AC3219">
        <v>0</v>
      </c>
      <c r="AD3219">
        <v>1</v>
      </c>
      <c r="AE3219">
        <v>2</v>
      </c>
      <c r="AG3219" s="1">
        <f t="shared" si="50"/>
        <v>0.20651162790697675</v>
      </c>
    </row>
    <row r="3220" spans="1:33">
      <c r="A3220">
        <v>80915</v>
      </c>
      <c r="B3220">
        <v>2</v>
      </c>
      <c r="C3220">
        <v>66</v>
      </c>
      <c r="D3220">
        <v>1</v>
      </c>
      <c r="E3220">
        <v>2</v>
      </c>
      <c r="G3220">
        <v>1</v>
      </c>
      <c r="H3220">
        <v>4</v>
      </c>
      <c r="I3220">
        <v>1</v>
      </c>
      <c r="J3220">
        <v>72</v>
      </c>
      <c r="K3220">
        <v>1.86</v>
      </c>
      <c r="L3220">
        <v>161</v>
      </c>
      <c r="M3220">
        <v>4.16</v>
      </c>
      <c r="N3220">
        <v>78</v>
      </c>
      <c r="O3220" s="1">
        <v>2.0150000000000001</v>
      </c>
      <c r="P3220" s="2">
        <v>70.749274122515274</v>
      </c>
      <c r="Q3220" s="1">
        <v>1.8276895814983112</v>
      </c>
      <c r="R3220">
        <v>1</v>
      </c>
      <c r="S3220">
        <v>2</v>
      </c>
      <c r="U3220">
        <v>7</v>
      </c>
      <c r="V3220">
        <v>1</v>
      </c>
      <c r="W3220">
        <v>2</v>
      </c>
      <c r="X3220">
        <v>3</v>
      </c>
      <c r="Y3220">
        <v>3</v>
      </c>
      <c r="Z3220">
        <v>3</v>
      </c>
      <c r="AA3220">
        <v>1</v>
      </c>
      <c r="AB3220">
        <v>0</v>
      </c>
      <c r="AC3220">
        <v>1</v>
      </c>
      <c r="AD3220">
        <v>1</v>
      </c>
      <c r="AE3220">
        <v>1</v>
      </c>
      <c r="AF3220">
        <v>2</v>
      </c>
      <c r="AG3220" s="1">
        <f t="shared" si="50"/>
        <v>0.15500000000000003</v>
      </c>
    </row>
    <row r="3221" spans="1:33">
      <c r="A3221">
        <v>80916</v>
      </c>
      <c r="B3221">
        <v>2</v>
      </c>
      <c r="C3221">
        <v>39</v>
      </c>
      <c r="D3221">
        <v>3</v>
      </c>
      <c r="E3221">
        <v>2</v>
      </c>
      <c r="G3221">
        <v>1</v>
      </c>
      <c r="H3221">
        <v>3</v>
      </c>
      <c r="I3221">
        <v>1</v>
      </c>
      <c r="J3221">
        <v>71</v>
      </c>
      <c r="K3221">
        <v>1.84</v>
      </c>
      <c r="L3221">
        <v>236</v>
      </c>
      <c r="M3221">
        <v>6.1</v>
      </c>
      <c r="N3221">
        <v>77</v>
      </c>
      <c r="O3221" s="1">
        <v>1.9954929577464791</v>
      </c>
      <c r="P3221" s="2">
        <v>73.078773923628603</v>
      </c>
      <c r="Q3221" s="1">
        <v>1.8938724509785441</v>
      </c>
      <c r="R3221">
        <v>2</v>
      </c>
      <c r="U3221">
        <v>15</v>
      </c>
      <c r="V3221">
        <v>3</v>
      </c>
      <c r="W3221">
        <v>1</v>
      </c>
      <c r="X3221">
        <v>3</v>
      </c>
      <c r="Y3221">
        <v>2</v>
      </c>
      <c r="Z3221">
        <v>1</v>
      </c>
      <c r="AA3221">
        <v>0</v>
      </c>
      <c r="AB3221">
        <v>0</v>
      </c>
      <c r="AC3221">
        <v>0</v>
      </c>
      <c r="AD3221">
        <v>1</v>
      </c>
      <c r="AE3221">
        <v>1</v>
      </c>
      <c r="AF3221">
        <v>2</v>
      </c>
      <c r="AG3221" s="1">
        <f t="shared" si="50"/>
        <v>0.15549295774647898</v>
      </c>
    </row>
    <row r="3222" spans="1:33">
      <c r="A3222">
        <v>80920</v>
      </c>
      <c r="B3222">
        <v>2</v>
      </c>
      <c r="C3222">
        <v>28</v>
      </c>
      <c r="D3222">
        <v>2</v>
      </c>
      <c r="E3222">
        <v>2</v>
      </c>
      <c r="G3222">
        <v>2</v>
      </c>
      <c r="H3222">
        <v>3</v>
      </c>
      <c r="I3222">
        <v>6</v>
      </c>
      <c r="J3222">
        <v>29</v>
      </c>
      <c r="K3222">
        <v>0.75</v>
      </c>
      <c r="L3222">
        <v>161</v>
      </c>
      <c r="M3222">
        <v>4.16</v>
      </c>
      <c r="N3222">
        <v>27</v>
      </c>
      <c r="O3222" s="1">
        <v>0.69827586206896552</v>
      </c>
      <c r="P3222" s="2">
        <v>20.047768102247161</v>
      </c>
      <c r="Q3222" s="1">
        <v>0.51847676126501274</v>
      </c>
      <c r="R3222">
        <v>2</v>
      </c>
      <c r="U3222">
        <v>6</v>
      </c>
      <c r="V3222">
        <v>5</v>
      </c>
      <c r="W3222">
        <v>1</v>
      </c>
      <c r="AA3222">
        <v>2</v>
      </c>
      <c r="AB3222">
        <v>0</v>
      </c>
      <c r="AC3222">
        <v>2</v>
      </c>
      <c r="AD3222">
        <v>1</v>
      </c>
      <c r="AE3222">
        <v>1</v>
      </c>
      <c r="AF3222">
        <v>2</v>
      </c>
      <c r="AG3222" s="1">
        <f t="shared" si="50"/>
        <v>-5.1724137931034475E-2</v>
      </c>
    </row>
    <row r="3223" spans="1:33">
      <c r="A3223">
        <v>80921</v>
      </c>
      <c r="B3223">
        <v>2</v>
      </c>
      <c r="C3223">
        <v>25</v>
      </c>
      <c r="D3223">
        <v>1</v>
      </c>
      <c r="E3223">
        <v>2</v>
      </c>
      <c r="G3223">
        <v>2</v>
      </c>
      <c r="H3223">
        <v>2</v>
      </c>
      <c r="I3223">
        <v>6</v>
      </c>
      <c r="J3223">
        <v>56</v>
      </c>
      <c r="K3223">
        <v>1.45</v>
      </c>
      <c r="L3223">
        <v>141</v>
      </c>
      <c r="M3223">
        <v>3.65</v>
      </c>
      <c r="N3223">
        <v>63</v>
      </c>
      <c r="O3223" s="1">
        <v>1.6312499999999999</v>
      </c>
      <c r="P3223" s="2">
        <v>56.193985803146916</v>
      </c>
      <c r="Q3223" s="1">
        <v>1.4550228466886252</v>
      </c>
      <c r="R3223">
        <v>1</v>
      </c>
      <c r="U3223">
        <v>14</v>
      </c>
      <c r="V3223">
        <v>3</v>
      </c>
      <c r="W3223">
        <v>2</v>
      </c>
      <c r="X3223">
        <v>3</v>
      </c>
      <c r="Y3223">
        <v>2</v>
      </c>
      <c r="Z3223">
        <v>2</v>
      </c>
      <c r="AA3223">
        <v>3</v>
      </c>
      <c r="AB3223">
        <v>1</v>
      </c>
      <c r="AC3223">
        <v>0</v>
      </c>
      <c r="AD3223">
        <v>1</v>
      </c>
      <c r="AE3223">
        <v>2</v>
      </c>
      <c r="AG3223" s="1">
        <f t="shared" si="50"/>
        <v>0.18124999999999991</v>
      </c>
    </row>
    <row r="3224" spans="1:33">
      <c r="A3224">
        <v>80924</v>
      </c>
      <c r="B3224">
        <v>2</v>
      </c>
      <c r="C3224">
        <v>39</v>
      </c>
      <c r="D3224">
        <v>4</v>
      </c>
      <c r="E3224">
        <v>2</v>
      </c>
      <c r="G3224">
        <v>1</v>
      </c>
      <c r="H3224">
        <v>4</v>
      </c>
      <c r="I3224">
        <v>1</v>
      </c>
      <c r="J3224">
        <v>36</v>
      </c>
      <c r="K3224">
        <v>0.93</v>
      </c>
      <c r="L3224">
        <v>194</v>
      </c>
      <c r="M3224">
        <v>5.0199999999999996</v>
      </c>
      <c r="N3224">
        <v>38</v>
      </c>
      <c r="O3224" s="1">
        <v>0.9816666666666668</v>
      </c>
      <c r="P3224" s="2">
        <v>33.591658406229897</v>
      </c>
      <c r="Q3224" s="1">
        <v>0.86778450882760572</v>
      </c>
      <c r="R3224">
        <v>2</v>
      </c>
      <c r="U3224">
        <v>12</v>
      </c>
      <c r="V3224">
        <v>3</v>
      </c>
      <c r="W3224">
        <v>3</v>
      </c>
      <c r="X3224">
        <v>3</v>
      </c>
      <c r="Y3224">
        <v>3</v>
      </c>
      <c r="Z3224">
        <v>3</v>
      </c>
      <c r="AA3224">
        <v>5</v>
      </c>
      <c r="AB3224">
        <v>0</v>
      </c>
      <c r="AC3224">
        <v>0</v>
      </c>
      <c r="AD3224">
        <v>1</v>
      </c>
      <c r="AE3224">
        <v>1</v>
      </c>
      <c r="AF3224">
        <v>2</v>
      </c>
      <c r="AG3224" s="1">
        <f t="shared" si="50"/>
        <v>5.166666666666675E-2</v>
      </c>
    </row>
    <row r="3225" spans="1:33">
      <c r="A3225">
        <v>80928</v>
      </c>
      <c r="B3225">
        <v>2</v>
      </c>
      <c r="C3225">
        <v>62</v>
      </c>
      <c r="D3225">
        <v>4</v>
      </c>
      <c r="E3225">
        <v>2</v>
      </c>
      <c r="G3225">
        <v>1</v>
      </c>
      <c r="H3225">
        <v>4</v>
      </c>
      <c r="I3225">
        <v>2</v>
      </c>
      <c r="J3225">
        <v>81</v>
      </c>
      <c r="K3225">
        <v>2.09</v>
      </c>
      <c r="L3225">
        <v>191</v>
      </c>
      <c r="M3225">
        <v>4.9400000000000004</v>
      </c>
      <c r="N3225">
        <v>81</v>
      </c>
      <c r="O3225" s="1">
        <v>2.09</v>
      </c>
      <c r="P3225" s="2">
        <v>80.840027091639513</v>
      </c>
      <c r="Q3225" s="1">
        <v>2.085872303969464</v>
      </c>
      <c r="R3225">
        <v>1</v>
      </c>
      <c r="S3225">
        <v>2</v>
      </c>
      <c r="U3225">
        <v>10</v>
      </c>
      <c r="V3225">
        <v>4</v>
      </c>
      <c r="W3225">
        <v>0</v>
      </c>
      <c r="AA3225">
        <v>0</v>
      </c>
      <c r="AB3225">
        <v>1</v>
      </c>
      <c r="AC3225">
        <v>10</v>
      </c>
      <c r="AD3225">
        <v>1</v>
      </c>
      <c r="AE3225">
        <v>1</v>
      </c>
      <c r="AF3225">
        <v>2</v>
      </c>
      <c r="AG3225" s="1">
        <f t="shared" si="50"/>
        <v>0</v>
      </c>
    </row>
    <row r="3226" spans="1:33">
      <c r="A3226">
        <v>80929</v>
      </c>
      <c r="B3226">
        <v>2</v>
      </c>
      <c r="C3226">
        <v>65</v>
      </c>
      <c r="D3226">
        <v>3</v>
      </c>
      <c r="E3226">
        <v>2</v>
      </c>
      <c r="G3226">
        <v>1</v>
      </c>
      <c r="H3226">
        <v>3</v>
      </c>
      <c r="I3226">
        <v>2</v>
      </c>
      <c r="J3226">
        <v>67</v>
      </c>
      <c r="K3226">
        <v>1.73</v>
      </c>
      <c r="L3226">
        <v>219</v>
      </c>
      <c r="M3226">
        <v>5.66</v>
      </c>
      <c r="N3226">
        <v>62</v>
      </c>
      <c r="O3226" s="1">
        <v>1.6008955223880599</v>
      </c>
      <c r="P3226" s="2">
        <v>64.474522459842873</v>
      </c>
      <c r="Q3226" s="1">
        <v>1.6647899082914652</v>
      </c>
      <c r="R3226">
        <v>2</v>
      </c>
      <c r="S3226">
        <v>2</v>
      </c>
      <c r="U3226">
        <v>7</v>
      </c>
      <c r="V3226">
        <v>2</v>
      </c>
      <c r="W3226">
        <v>3</v>
      </c>
      <c r="X3226">
        <v>3</v>
      </c>
      <c r="Y3226">
        <v>3</v>
      </c>
      <c r="Z3226">
        <v>3</v>
      </c>
      <c r="AA3226">
        <v>0</v>
      </c>
      <c r="AB3226">
        <v>0</v>
      </c>
      <c r="AC3226">
        <v>0</v>
      </c>
      <c r="AD3226">
        <v>2</v>
      </c>
      <c r="AE3226">
        <v>1</v>
      </c>
      <c r="AF3226">
        <v>2</v>
      </c>
      <c r="AG3226" s="1">
        <f t="shared" si="50"/>
        <v>-0.1291044776119401</v>
      </c>
    </row>
    <row r="3227" spans="1:33">
      <c r="A3227">
        <v>80941</v>
      </c>
      <c r="B3227">
        <v>2</v>
      </c>
      <c r="C3227">
        <v>51</v>
      </c>
      <c r="D3227">
        <v>4</v>
      </c>
      <c r="E3227">
        <v>2</v>
      </c>
      <c r="G3227">
        <v>1</v>
      </c>
      <c r="H3227">
        <v>3</v>
      </c>
      <c r="I3227">
        <v>1</v>
      </c>
      <c r="J3227">
        <v>48</v>
      </c>
      <c r="K3227">
        <v>1.24</v>
      </c>
      <c r="L3227">
        <v>204</v>
      </c>
      <c r="M3227">
        <v>5.28</v>
      </c>
      <c r="N3227">
        <v>55</v>
      </c>
      <c r="O3227" s="1">
        <v>1.4208333333333334</v>
      </c>
      <c r="P3227" s="2">
        <v>56.623560901920143</v>
      </c>
      <c r="Q3227" s="1">
        <v>1.4627753232996037</v>
      </c>
      <c r="R3227">
        <v>1</v>
      </c>
      <c r="S3227">
        <v>1</v>
      </c>
      <c r="T3227">
        <v>1</v>
      </c>
      <c r="U3227">
        <v>15</v>
      </c>
      <c r="V3227">
        <v>3</v>
      </c>
      <c r="W3227">
        <v>2</v>
      </c>
      <c r="X3227">
        <v>3</v>
      </c>
      <c r="Y3227">
        <v>2</v>
      </c>
      <c r="Z3227">
        <v>2</v>
      </c>
      <c r="AA3227">
        <v>1</v>
      </c>
      <c r="AB3227">
        <v>4</v>
      </c>
      <c r="AC3227">
        <v>0</v>
      </c>
      <c r="AD3227">
        <v>1</v>
      </c>
      <c r="AE3227">
        <v>1</v>
      </c>
      <c r="AF3227">
        <v>2</v>
      </c>
      <c r="AG3227" s="1">
        <f t="shared" si="50"/>
        <v>0.1808333333333334</v>
      </c>
    </row>
    <row r="3228" spans="1:33">
      <c r="A3228">
        <v>80943</v>
      </c>
      <c r="B3228">
        <v>2</v>
      </c>
      <c r="C3228">
        <v>78</v>
      </c>
      <c r="D3228">
        <v>3</v>
      </c>
      <c r="E3228">
        <v>2</v>
      </c>
      <c r="G3228">
        <v>1</v>
      </c>
      <c r="H3228">
        <v>3</v>
      </c>
      <c r="I3228">
        <v>2</v>
      </c>
      <c r="J3228">
        <v>56</v>
      </c>
      <c r="K3228">
        <v>1.45</v>
      </c>
      <c r="L3228">
        <v>216</v>
      </c>
      <c r="M3228">
        <v>5.59</v>
      </c>
      <c r="N3228">
        <v>53</v>
      </c>
      <c r="O3228" s="1">
        <v>1.3723214285714285</v>
      </c>
      <c r="P3228" s="2">
        <v>49.982752990527686</v>
      </c>
      <c r="Q3228" s="1">
        <v>1.294196282790449</v>
      </c>
      <c r="R3228">
        <v>1</v>
      </c>
      <c r="S3228">
        <v>2</v>
      </c>
      <c r="U3228">
        <v>5</v>
      </c>
      <c r="V3228">
        <v>2</v>
      </c>
      <c r="W3228">
        <v>3</v>
      </c>
      <c r="X3228">
        <v>3</v>
      </c>
      <c r="Y3228">
        <v>3</v>
      </c>
      <c r="Z3228">
        <v>3</v>
      </c>
      <c r="AA3228">
        <v>0</v>
      </c>
      <c r="AB3228">
        <v>0</v>
      </c>
      <c r="AC3228">
        <v>0</v>
      </c>
      <c r="AD3228">
        <v>1</v>
      </c>
      <c r="AE3228">
        <v>1</v>
      </c>
      <c r="AF3228">
        <v>2</v>
      </c>
      <c r="AG3228" s="1">
        <f t="shared" si="50"/>
        <v>-7.7678571428571486E-2</v>
      </c>
    </row>
    <row r="3229" spans="1:33">
      <c r="A3229">
        <v>80954</v>
      </c>
      <c r="B3229">
        <v>2</v>
      </c>
      <c r="C3229">
        <v>29</v>
      </c>
      <c r="D3229">
        <v>4</v>
      </c>
      <c r="E3229">
        <v>2</v>
      </c>
      <c r="G3229">
        <v>1</v>
      </c>
      <c r="H3229">
        <v>4</v>
      </c>
      <c r="I3229">
        <v>5</v>
      </c>
      <c r="J3229">
        <v>43</v>
      </c>
      <c r="K3229">
        <v>1.1100000000000001</v>
      </c>
      <c r="L3229">
        <v>149</v>
      </c>
      <c r="M3229">
        <v>3.85</v>
      </c>
      <c r="N3229">
        <v>49</v>
      </c>
      <c r="O3229" s="1">
        <v>1.2648837209302328</v>
      </c>
      <c r="P3229" s="2">
        <v>35.959737884864964</v>
      </c>
      <c r="Q3229" s="1">
        <v>0.92826300121395622</v>
      </c>
      <c r="R3229">
        <v>2</v>
      </c>
      <c r="U3229">
        <v>4</v>
      </c>
      <c r="V3229">
        <v>3</v>
      </c>
      <c r="W3229">
        <v>2</v>
      </c>
      <c r="AA3229">
        <v>2</v>
      </c>
      <c r="AB3229">
        <v>0</v>
      </c>
      <c r="AC3229">
        <v>2</v>
      </c>
      <c r="AD3229">
        <v>1</v>
      </c>
      <c r="AE3229">
        <v>2</v>
      </c>
      <c r="AG3229" s="1">
        <f t="shared" si="50"/>
        <v>0.15488372093023273</v>
      </c>
    </row>
    <row r="3230" spans="1:33">
      <c r="A3230">
        <v>80955</v>
      </c>
      <c r="B3230">
        <v>2</v>
      </c>
      <c r="C3230">
        <v>72</v>
      </c>
      <c r="D3230">
        <v>4</v>
      </c>
      <c r="E3230">
        <v>2</v>
      </c>
      <c r="G3230">
        <v>1</v>
      </c>
      <c r="H3230">
        <v>4</v>
      </c>
      <c r="I3230">
        <v>3</v>
      </c>
      <c r="J3230">
        <v>83</v>
      </c>
      <c r="K3230">
        <v>2.15</v>
      </c>
      <c r="L3230">
        <v>189</v>
      </c>
      <c r="M3230">
        <v>4.8899999999999997</v>
      </c>
      <c r="N3230">
        <v>84</v>
      </c>
      <c r="O3230" s="1">
        <v>2.1759036144578312</v>
      </c>
      <c r="P3230" s="2">
        <v>85.746703155618633</v>
      </c>
      <c r="Q3230" s="1">
        <v>2.2211495395732537</v>
      </c>
      <c r="R3230">
        <v>2</v>
      </c>
      <c r="S3230">
        <v>2</v>
      </c>
      <c r="U3230">
        <v>3</v>
      </c>
      <c r="V3230">
        <v>3</v>
      </c>
      <c r="W3230">
        <v>2</v>
      </c>
      <c r="X3230">
        <v>3</v>
      </c>
      <c r="Y3230">
        <v>2</v>
      </c>
      <c r="Z3230">
        <v>2</v>
      </c>
      <c r="AA3230">
        <v>1</v>
      </c>
      <c r="AB3230">
        <v>1</v>
      </c>
      <c r="AC3230">
        <v>0</v>
      </c>
      <c r="AD3230">
        <v>2</v>
      </c>
      <c r="AE3230">
        <v>1</v>
      </c>
      <c r="AF3230">
        <v>2</v>
      </c>
      <c r="AG3230" s="1">
        <f t="shared" si="50"/>
        <v>2.5903614457831292E-2</v>
      </c>
    </row>
    <row r="3231" spans="1:33">
      <c r="A3231">
        <v>80961</v>
      </c>
      <c r="B3231">
        <v>2</v>
      </c>
      <c r="C3231">
        <v>41</v>
      </c>
      <c r="D3231">
        <v>6</v>
      </c>
      <c r="E3231">
        <v>2</v>
      </c>
      <c r="G3231">
        <v>2</v>
      </c>
      <c r="H3231">
        <v>5</v>
      </c>
      <c r="I3231">
        <v>1</v>
      </c>
      <c r="J3231">
        <v>76</v>
      </c>
      <c r="K3231">
        <v>1.97</v>
      </c>
      <c r="L3231">
        <v>182</v>
      </c>
      <c r="M3231">
        <v>4.71</v>
      </c>
      <c r="N3231">
        <v>77</v>
      </c>
      <c r="O3231" s="1">
        <v>1.9959210526315789</v>
      </c>
      <c r="P3231" s="2">
        <v>73.297894285763604</v>
      </c>
      <c r="Q3231" s="1">
        <v>1.8999585755651882</v>
      </c>
      <c r="R3231">
        <v>1</v>
      </c>
      <c r="S3231">
        <v>2</v>
      </c>
      <c r="U3231">
        <v>14</v>
      </c>
      <c r="V3231">
        <v>1</v>
      </c>
      <c r="W3231">
        <v>3</v>
      </c>
      <c r="AA3231">
        <v>0</v>
      </c>
      <c r="AB3231">
        <v>0</v>
      </c>
      <c r="AC3231">
        <v>2</v>
      </c>
      <c r="AD3231">
        <v>1</v>
      </c>
      <c r="AE3231">
        <v>1</v>
      </c>
      <c r="AF3231">
        <v>2</v>
      </c>
      <c r="AG3231" s="1">
        <f t="shared" si="50"/>
        <v>2.5921052631578956E-2</v>
      </c>
    </row>
    <row r="3232" spans="1:33">
      <c r="A3232">
        <v>80962</v>
      </c>
      <c r="B3232">
        <v>2</v>
      </c>
      <c r="C3232">
        <v>72</v>
      </c>
      <c r="D3232">
        <v>4</v>
      </c>
      <c r="E3232">
        <v>2</v>
      </c>
      <c r="G3232">
        <v>2</v>
      </c>
      <c r="H3232">
        <v>4</v>
      </c>
      <c r="I3232">
        <v>1</v>
      </c>
      <c r="J3232">
        <v>90</v>
      </c>
      <c r="K3232">
        <v>2.33</v>
      </c>
      <c r="L3232">
        <v>234</v>
      </c>
      <c r="M3232">
        <v>6.05</v>
      </c>
      <c r="N3232">
        <v>86</v>
      </c>
      <c r="O3232" s="1">
        <v>2.2264444444444442</v>
      </c>
      <c r="P3232" s="2">
        <v>90.783864803283521</v>
      </c>
      <c r="Q3232" s="1">
        <v>2.3502933887961182</v>
      </c>
      <c r="R3232">
        <v>1</v>
      </c>
      <c r="S3232">
        <v>2</v>
      </c>
      <c r="U3232">
        <v>5</v>
      </c>
      <c r="V3232">
        <v>3</v>
      </c>
      <c r="W3232">
        <v>1</v>
      </c>
      <c r="AB3232">
        <v>0</v>
      </c>
      <c r="AC3232">
        <v>0</v>
      </c>
      <c r="AD3232">
        <v>2</v>
      </c>
      <c r="AE3232">
        <v>2</v>
      </c>
      <c r="AG3232" s="1">
        <f t="shared" si="50"/>
        <v>-0.10355555555555584</v>
      </c>
    </row>
    <row r="3233" spans="1:33">
      <c r="A3233">
        <v>80966</v>
      </c>
      <c r="B3233">
        <v>2</v>
      </c>
      <c r="C3233">
        <v>27</v>
      </c>
      <c r="D3233">
        <v>4</v>
      </c>
      <c r="E3233">
        <v>2</v>
      </c>
      <c r="G3233">
        <v>1</v>
      </c>
      <c r="H3233">
        <v>4</v>
      </c>
      <c r="I3233">
        <v>5</v>
      </c>
      <c r="J3233">
        <v>65</v>
      </c>
      <c r="K3233">
        <v>1.68</v>
      </c>
      <c r="L3233">
        <v>242</v>
      </c>
      <c r="M3233">
        <v>6.26</v>
      </c>
      <c r="N3233">
        <v>59</v>
      </c>
      <c r="O3233" s="1">
        <v>1.5249230769230768</v>
      </c>
      <c r="P3233" s="2">
        <v>63.247033061843219</v>
      </c>
      <c r="Q3233" s="1">
        <v>1.6346925468291786</v>
      </c>
      <c r="R3233">
        <v>2</v>
      </c>
      <c r="U3233">
        <v>8</v>
      </c>
      <c r="V3233">
        <v>4</v>
      </c>
      <c r="W3233">
        <v>2</v>
      </c>
      <c r="X3233">
        <v>3</v>
      </c>
      <c r="Y3233">
        <v>2</v>
      </c>
      <c r="Z3233">
        <v>3</v>
      </c>
      <c r="AA3233">
        <v>8</v>
      </c>
      <c r="AB3233">
        <v>0</v>
      </c>
      <c r="AC3233">
        <v>60</v>
      </c>
      <c r="AD3233">
        <v>1</v>
      </c>
      <c r="AE3233">
        <v>1</v>
      </c>
      <c r="AF3233">
        <v>1</v>
      </c>
      <c r="AG3233" s="1">
        <f t="shared" si="50"/>
        <v>-0.15507692307692311</v>
      </c>
    </row>
    <row r="3234" spans="1:33">
      <c r="A3234">
        <v>80973</v>
      </c>
      <c r="B3234">
        <v>2</v>
      </c>
      <c r="C3234">
        <v>47</v>
      </c>
      <c r="D3234">
        <v>4</v>
      </c>
      <c r="E3234">
        <v>2</v>
      </c>
      <c r="G3234">
        <v>2</v>
      </c>
      <c r="H3234">
        <v>4</v>
      </c>
      <c r="I3234">
        <v>3</v>
      </c>
      <c r="J3234">
        <v>65</v>
      </c>
      <c r="K3234">
        <v>1.68</v>
      </c>
      <c r="L3234">
        <v>262</v>
      </c>
      <c r="M3234">
        <v>6.78</v>
      </c>
      <c r="N3234">
        <v>73</v>
      </c>
      <c r="O3234" s="1">
        <v>1.8867692307692308</v>
      </c>
      <c r="P3234" s="2">
        <v>57.959651285498808</v>
      </c>
      <c r="Q3234" s="1">
        <v>1.4980340639944307</v>
      </c>
      <c r="R3234">
        <v>1</v>
      </c>
      <c r="S3234">
        <v>2</v>
      </c>
      <c r="U3234">
        <v>3</v>
      </c>
      <c r="V3234">
        <v>3</v>
      </c>
      <c r="W3234">
        <v>0</v>
      </c>
      <c r="AA3234">
        <v>0</v>
      </c>
      <c r="AB3234">
        <v>2</v>
      </c>
      <c r="AC3234">
        <v>0</v>
      </c>
      <c r="AD3234">
        <v>1</v>
      </c>
      <c r="AE3234">
        <v>1</v>
      </c>
      <c r="AF3234">
        <v>2</v>
      </c>
      <c r="AG3234" s="1">
        <f t="shared" si="50"/>
        <v>0.20676923076923082</v>
      </c>
    </row>
    <row r="3235" spans="1:33">
      <c r="A3235">
        <v>80975</v>
      </c>
      <c r="B3235">
        <v>2</v>
      </c>
      <c r="C3235">
        <v>26</v>
      </c>
      <c r="D3235">
        <v>4</v>
      </c>
      <c r="E3235">
        <v>2</v>
      </c>
      <c r="G3235">
        <v>1</v>
      </c>
      <c r="H3235">
        <v>3</v>
      </c>
      <c r="I3235">
        <v>1</v>
      </c>
      <c r="J3235">
        <v>44</v>
      </c>
      <c r="K3235">
        <v>1.1399999999999999</v>
      </c>
      <c r="L3235">
        <v>140</v>
      </c>
      <c r="M3235">
        <v>3.62</v>
      </c>
      <c r="N3235">
        <v>48</v>
      </c>
      <c r="O3235" s="1">
        <v>1.2436363636363637</v>
      </c>
      <c r="P3235" s="2">
        <v>36.231739033589193</v>
      </c>
      <c r="Q3235" s="1">
        <v>0.93873142041571989</v>
      </c>
      <c r="R3235">
        <v>1</v>
      </c>
      <c r="U3235">
        <v>5</v>
      </c>
      <c r="V3235">
        <v>4</v>
      </c>
      <c r="W3235">
        <v>3</v>
      </c>
      <c r="X3235">
        <v>3</v>
      </c>
      <c r="Y3235">
        <v>3</v>
      </c>
      <c r="Z3235">
        <v>3</v>
      </c>
      <c r="AA3235">
        <v>3</v>
      </c>
      <c r="AB3235">
        <v>0</v>
      </c>
      <c r="AC3235">
        <v>12</v>
      </c>
      <c r="AD3235">
        <v>1</v>
      </c>
      <c r="AE3235">
        <v>1</v>
      </c>
      <c r="AF3235">
        <v>2</v>
      </c>
      <c r="AG3235" s="1">
        <f t="shared" si="50"/>
        <v>0.10363636363636375</v>
      </c>
    </row>
    <row r="3236" spans="1:33">
      <c r="A3236">
        <v>80980</v>
      </c>
      <c r="B3236">
        <v>2</v>
      </c>
      <c r="C3236">
        <v>44</v>
      </c>
      <c r="D3236">
        <v>3</v>
      </c>
      <c r="E3236">
        <v>2</v>
      </c>
      <c r="G3236">
        <v>1</v>
      </c>
      <c r="H3236">
        <v>5</v>
      </c>
      <c r="I3236">
        <v>5</v>
      </c>
      <c r="J3236">
        <v>53</v>
      </c>
      <c r="K3236">
        <v>1.37</v>
      </c>
      <c r="L3236">
        <v>176</v>
      </c>
      <c r="M3236">
        <v>4.55</v>
      </c>
      <c r="N3236">
        <v>61</v>
      </c>
      <c r="O3236" s="1">
        <v>1.5767924528301889</v>
      </c>
      <c r="P3236" s="2">
        <v>56.940360509014781</v>
      </c>
      <c r="Q3236" s="1">
        <v>1.4718546018367973</v>
      </c>
      <c r="R3236">
        <v>2</v>
      </c>
      <c r="S3236">
        <v>2</v>
      </c>
      <c r="U3236">
        <v>8</v>
      </c>
      <c r="V3236">
        <v>3</v>
      </c>
      <c r="W3236">
        <v>3</v>
      </c>
      <c r="X3236">
        <v>3</v>
      </c>
      <c r="Y3236">
        <v>3</v>
      </c>
      <c r="Z3236">
        <v>3</v>
      </c>
      <c r="AA3236">
        <v>1</v>
      </c>
      <c r="AB3236">
        <v>0</v>
      </c>
      <c r="AC3236">
        <v>1</v>
      </c>
      <c r="AD3236">
        <v>1</v>
      </c>
      <c r="AE3236">
        <v>2</v>
      </c>
      <c r="AG3236" s="1">
        <f t="shared" si="50"/>
        <v>0.20679245283018877</v>
      </c>
    </row>
    <row r="3237" spans="1:33">
      <c r="A3237">
        <v>80981</v>
      </c>
      <c r="B3237">
        <v>2</v>
      </c>
      <c r="C3237">
        <v>25</v>
      </c>
      <c r="D3237">
        <v>3</v>
      </c>
      <c r="E3237">
        <v>2</v>
      </c>
      <c r="G3237">
        <v>1</v>
      </c>
      <c r="H3237">
        <v>5</v>
      </c>
      <c r="I3237">
        <v>6</v>
      </c>
      <c r="J3237">
        <v>64</v>
      </c>
      <c r="K3237">
        <v>1.66</v>
      </c>
      <c r="L3237">
        <v>161</v>
      </c>
      <c r="M3237">
        <v>4.16</v>
      </c>
      <c r="N3237">
        <v>73</v>
      </c>
      <c r="O3237" s="1">
        <v>1.8934374999999999</v>
      </c>
      <c r="P3237" s="2">
        <v>59.897671755447419</v>
      </c>
      <c r="Q3237" s="1">
        <v>1.5535958611569174</v>
      </c>
      <c r="R3237">
        <v>2</v>
      </c>
      <c r="U3237">
        <v>15</v>
      </c>
      <c r="V3237">
        <v>3</v>
      </c>
      <c r="W3237">
        <v>2</v>
      </c>
      <c r="X3237">
        <v>3</v>
      </c>
      <c r="Y3237">
        <v>3</v>
      </c>
      <c r="Z3237">
        <v>2</v>
      </c>
      <c r="AA3237">
        <v>1</v>
      </c>
      <c r="AB3237">
        <v>0</v>
      </c>
      <c r="AC3237">
        <v>0</v>
      </c>
      <c r="AD3237">
        <v>1</v>
      </c>
      <c r="AE3237">
        <v>1</v>
      </c>
      <c r="AF3237">
        <v>1</v>
      </c>
      <c r="AG3237" s="1">
        <f t="shared" si="50"/>
        <v>0.23343749999999996</v>
      </c>
    </row>
    <row r="3238" spans="1:33">
      <c r="A3238">
        <v>80987</v>
      </c>
      <c r="B3238">
        <v>2</v>
      </c>
      <c r="C3238">
        <v>80</v>
      </c>
      <c r="D3238">
        <v>3</v>
      </c>
      <c r="E3238">
        <v>2</v>
      </c>
      <c r="G3238">
        <v>1</v>
      </c>
      <c r="H3238">
        <v>3</v>
      </c>
      <c r="I3238">
        <v>2</v>
      </c>
      <c r="J3238">
        <v>72</v>
      </c>
      <c r="K3238">
        <v>1.86</v>
      </c>
      <c r="L3238">
        <v>188</v>
      </c>
      <c r="M3238">
        <v>4.8600000000000003</v>
      </c>
      <c r="N3238">
        <v>78</v>
      </c>
      <c r="O3238" s="1">
        <v>2.0150000000000001</v>
      </c>
      <c r="P3238" s="2">
        <v>71.532222306012116</v>
      </c>
      <c r="Q3238" s="1">
        <v>1.847915742905313</v>
      </c>
      <c r="R3238">
        <v>1</v>
      </c>
      <c r="S3238">
        <v>1</v>
      </c>
      <c r="T3238">
        <v>3</v>
      </c>
      <c r="U3238">
        <v>6</v>
      </c>
      <c r="V3238">
        <v>2</v>
      </c>
      <c r="W3238">
        <v>2</v>
      </c>
      <c r="X3238">
        <v>3</v>
      </c>
      <c r="Y3238">
        <v>3</v>
      </c>
      <c r="Z3238">
        <v>2</v>
      </c>
      <c r="AB3238">
        <v>0</v>
      </c>
      <c r="AC3238">
        <v>0</v>
      </c>
      <c r="AD3238">
        <v>2</v>
      </c>
      <c r="AE3238">
        <v>1</v>
      </c>
      <c r="AF3238">
        <v>2</v>
      </c>
      <c r="AG3238" s="1">
        <f t="shared" si="50"/>
        <v>0.15500000000000003</v>
      </c>
    </row>
    <row r="3239" spans="1:33">
      <c r="A3239">
        <v>80988</v>
      </c>
      <c r="B3239">
        <v>2</v>
      </c>
      <c r="C3239">
        <v>65</v>
      </c>
      <c r="D3239">
        <v>1</v>
      </c>
      <c r="E3239">
        <v>2</v>
      </c>
      <c r="G3239">
        <v>1</v>
      </c>
      <c r="H3239">
        <v>5</v>
      </c>
      <c r="I3239">
        <v>2</v>
      </c>
      <c r="J3239">
        <v>58</v>
      </c>
      <c r="K3239">
        <v>1.5</v>
      </c>
      <c r="L3239">
        <v>209</v>
      </c>
      <c r="M3239">
        <v>5.4</v>
      </c>
      <c r="N3239">
        <v>52</v>
      </c>
      <c r="O3239" s="1">
        <v>1.3448275862068966</v>
      </c>
      <c r="P3239" s="2">
        <v>50.115787250825583</v>
      </c>
      <c r="Q3239" s="1">
        <v>1.296097946142041</v>
      </c>
      <c r="R3239">
        <v>1</v>
      </c>
      <c r="S3239">
        <v>2</v>
      </c>
      <c r="U3239">
        <v>6</v>
      </c>
      <c r="V3239">
        <v>3</v>
      </c>
      <c r="W3239">
        <v>2</v>
      </c>
      <c r="X3239">
        <v>3</v>
      </c>
      <c r="Y3239">
        <v>3</v>
      </c>
      <c r="Z3239">
        <v>2</v>
      </c>
      <c r="AB3239">
        <v>0</v>
      </c>
      <c r="AC3239">
        <v>0</v>
      </c>
      <c r="AD3239">
        <v>2</v>
      </c>
      <c r="AE3239">
        <v>1</v>
      </c>
      <c r="AF3239">
        <v>2</v>
      </c>
      <c r="AG3239" s="1">
        <f t="shared" si="50"/>
        <v>-0.15517241379310343</v>
      </c>
    </row>
    <row r="3240" spans="1:33">
      <c r="A3240">
        <v>81009</v>
      </c>
      <c r="B3240">
        <v>2</v>
      </c>
      <c r="C3240">
        <v>56</v>
      </c>
      <c r="D3240">
        <v>6</v>
      </c>
      <c r="E3240">
        <v>2</v>
      </c>
      <c r="G3240">
        <v>2</v>
      </c>
      <c r="H3240">
        <v>3</v>
      </c>
      <c r="I3240">
        <v>1</v>
      </c>
      <c r="J3240">
        <v>59</v>
      </c>
      <c r="K3240">
        <v>1.53</v>
      </c>
      <c r="L3240">
        <v>147</v>
      </c>
      <c r="M3240">
        <v>3.8</v>
      </c>
      <c r="N3240">
        <v>66</v>
      </c>
      <c r="O3240" s="1">
        <v>1.7115254237288136</v>
      </c>
      <c r="P3240" s="2">
        <v>51.803251833441706</v>
      </c>
      <c r="Q3240" s="1">
        <v>1.3433724627994204</v>
      </c>
      <c r="R3240">
        <v>1</v>
      </c>
      <c r="S3240">
        <v>2</v>
      </c>
      <c r="U3240">
        <v>4</v>
      </c>
      <c r="V3240">
        <v>5</v>
      </c>
      <c r="W3240">
        <v>0</v>
      </c>
      <c r="X3240">
        <v>9</v>
      </c>
      <c r="Y3240">
        <v>9</v>
      </c>
      <c r="Z3240">
        <v>3</v>
      </c>
      <c r="AB3240">
        <v>0</v>
      </c>
      <c r="AC3240">
        <v>0</v>
      </c>
      <c r="AD3240">
        <v>2</v>
      </c>
      <c r="AE3240">
        <v>1</v>
      </c>
      <c r="AF3240">
        <v>2</v>
      </c>
      <c r="AG3240" s="1">
        <f t="shared" si="50"/>
        <v>0.18152542372881353</v>
      </c>
    </row>
    <row r="3241" spans="1:33">
      <c r="A3241">
        <v>81011</v>
      </c>
      <c r="B3241">
        <v>2</v>
      </c>
      <c r="C3241">
        <v>60</v>
      </c>
      <c r="D3241">
        <v>1</v>
      </c>
      <c r="E3241">
        <v>2</v>
      </c>
      <c r="G3241">
        <v>1</v>
      </c>
      <c r="H3241">
        <v>4</v>
      </c>
      <c r="I3241">
        <v>1</v>
      </c>
      <c r="J3241">
        <v>51</v>
      </c>
      <c r="K3241">
        <v>1.32</v>
      </c>
      <c r="L3241">
        <v>241</v>
      </c>
      <c r="M3241">
        <v>6.23</v>
      </c>
      <c r="N3241">
        <v>56</v>
      </c>
      <c r="O3241" s="1">
        <v>1.4494117647058824</v>
      </c>
      <c r="P3241" s="2">
        <v>55.511722848765082</v>
      </c>
      <c r="Q3241" s="1">
        <v>1.436774003144508</v>
      </c>
      <c r="R3241">
        <v>2</v>
      </c>
      <c r="S3241">
        <v>1</v>
      </c>
      <c r="T3241">
        <v>2</v>
      </c>
      <c r="U3241">
        <v>9</v>
      </c>
      <c r="V3241">
        <v>4</v>
      </c>
      <c r="W3241">
        <v>0</v>
      </c>
      <c r="AA3241">
        <v>4</v>
      </c>
      <c r="AB3241">
        <v>2</v>
      </c>
      <c r="AC3241">
        <v>2</v>
      </c>
      <c r="AD3241">
        <v>1</v>
      </c>
      <c r="AE3241">
        <v>1</v>
      </c>
      <c r="AF3241">
        <v>2</v>
      </c>
      <c r="AG3241" s="1">
        <f t="shared" si="50"/>
        <v>0.12941176470588234</v>
      </c>
    </row>
    <row r="3242" spans="1:33">
      <c r="A3242">
        <v>81023</v>
      </c>
      <c r="B3242">
        <v>2</v>
      </c>
      <c r="C3242">
        <v>22</v>
      </c>
      <c r="D3242">
        <v>4</v>
      </c>
      <c r="E3242">
        <v>2</v>
      </c>
      <c r="G3242">
        <v>1</v>
      </c>
      <c r="H3242">
        <v>4</v>
      </c>
      <c r="I3242">
        <v>6</v>
      </c>
      <c r="J3242">
        <v>50</v>
      </c>
      <c r="K3242">
        <v>1.29</v>
      </c>
      <c r="L3242">
        <v>152</v>
      </c>
      <c r="M3242">
        <v>3.93</v>
      </c>
      <c r="N3242">
        <v>44</v>
      </c>
      <c r="O3242" s="1">
        <v>1.1352000000000002</v>
      </c>
      <c r="P3242" s="2">
        <v>44.1660352331551</v>
      </c>
      <c r="Q3242" s="1">
        <v>1.1394837090154015</v>
      </c>
      <c r="R3242">
        <v>2</v>
      </c>
      <c r="U3242">
        <v>4</v>
      </c>
      <c r="V3242">
        <v>4</v>
      </c>
      <c r="W3242">
        <v>0</v>
      </c>
      <c r="AA3242">
        <v>4</v>
      </c>
      <c r="AB3242">
        <v>30</v>
      </c>
      <c r="AC3242">
        <v>10</v>
      </c>
      <c r="AD3242">
        <v>1</v>
      </c>
      <c r="AE3242">
        <v>1</v>
      </c>
      <c r="AF3242">
        <v>1</v>
      </c>
      <c r="AG3242" s="1">
        <f t="shared" si="50"/>
        <v>-0.15479999999999983</v>
      </c>
    </row>
    <row r="3243" spans="1:33">
      <c r="A3243">
        <v>81025</v>
      </c>
      <c r="B3243">
        <v>2</v>
      </c>
      <c r="C3243">
        <v>69</v>
      </c>
      <c r="D3243">
        <v>1</v>
      </c>
      <c r="E3243">
        <v>2</v>
      </c>
      <c r="G3243">
        <v>2</v>
      </c>
      <c r="H3243">
        <v>3</v>
      </c>
      <c r="I3243">
        <v>3</v>
      </c>
      <c r="J3243">
        <v>49</v>
      </c>
      <c r="K3243">
        <v>1.27</v>
      </c>
      <c r="L3243">
        <v>178</v>
      </c>
      <c r="M3243">
        <v>4.5999999999999996</v>
      </c>
      <c r="N3243">
        <v>44</v>
      </c>
      <c r="O3243" s="1">
        <v>1.1404081632653063</v>
      </c>
      <c r="P3243" s="2">
        <v>47.010447786009095</v>
      </c>
      <c r="Q3243" s="1">
        <v>1.2184340548618684</v>
      </c>
      <c r="R3243">
        <v>1</v>
      </c>
      <c r="S3243">
        <v>2</v>
      </c>
      <c r="U3243">
        <v>12</v>
      </c>
      <c r="V3243">
        <v>4</v>
      </c>
      <c r="W3243">
        <v>1</v>
      </c>
      <c r="AA3243">
        <v>0</v>
      </c>
      <c r="AB3243">
        <v>0</v>
      </c>
      <c r="AC3243">
        <v>0</v>
      </c>
      <c r="AD3243">
        <v>2</v>
      </c>
      <c r="AE3243">
        <v>1</v>
      </c>
      <c r="AF3243">
        <v>2</v>
      </c>
      <c r="AG3243" s="1">
        <f t="shared" si="50"/>
        <v>-0.12959183673469377</v>
      </c>
    </row>
    <row r="3244" spans="1:33">
      <c r="A3244">
        <v>81026</v>
      </c>
      <c r="B3244">
        <v>2</v>
      </c>
      <c r="C3244">
        <v>80</v>
      </c>
      <c r="D3244">
        <v>3</v>
      </c>
      <c r="E3244">
        <v>2</v>
      </c>
      <c r="G3244">
        <v>1</v>
      </c>
      <c r="H3244">
        <v>5</v>
      </c>
      <c r="I3244">
        <v>3</v>
      </c>
      <c r="J3244">
        <v>61</v>
      </c>
      <c r="K3244">
        <v>1.58</v>
      </c>
      <c r="L3244">
        <v>198</v>
      </c>
      <c r="M3244">
        <v>5.12</v>
      </c>
      <c r="N3244">
        <v>56</v>
      </c>
      <c r="O3244" s="1">
        <v>1.4504918032786887</v>
      </c>
      <c r="P3244" s="2">
        <v>64.883080879314562</v>
      </c>
      <c r="Q3244" s="1">
        <v>1.6805781604806067</v>
      </c>
      <c r="R3244">
        <v>2</v>
      </c>
      <c r="S3244">
        <v>2</v>
      </c>
      <c r="U3244">
        <v>6</v>
      </c>
      <c r="V3244">
        <v>2</v>
      </c>
      <c r="W3244">
        <v>0</v>
      </c>
      <c r="X3244">
        <v>3</v>
      </c>
      <c r="Y3244">
        <v>2</v>
      </c>
      <c r="Z3244">
        <v>3</v>
      </c>
      <c r="AB3244">
        <v>0</v>
      </c>
      <c r="AC3244">
        <v>4</v>
      </c>
      <c r="AD3244">
        <v>2</v>
      </c>
      <c r="AE3244">
        <v>1</v>
      </c>
      <c r="AF3244">
        <v>2</v>
      </c>
      <c r="AG3244" s="1">
        <f t="shared" si="50"/>
        <v>-0.12950819672131142</v>
      </c>
    </row>
    <row r="3245" spans="1:33">
      <c r="A3245">
        <v>81040</v>
      </c>
      <c r="B3245">
        <v>2</v>
      </c>
      <c r="C3245">
        <v>52</v>
      </c>
      <c r="D3245">
        <v>3</v>
      </c>
      <c r="E3245">
        <v>2</v>
      </c>
      <c r="G3245">
        <v>1</v>
      </c>
      <c r="H3245">
        <v>2</v>
      </c>
      <c r="I3245">
        <v>6</v>
      </c>
      <c r="J3245">
        <v>68</v>
      </c>
      <c r="K3245">
        <v>1.76</v>
      </c>
      <c r="L3245">
        <v>150</v>
      </c>
      <c r="M3245">
        <v>3.88</v>
      </c>
      <c r="N3245">
        <v>75</v>
      </c>
      <c r="O3245" s="1">
        <v>1.9411764705882353</v>
      </c>
      <c r="P3245" s="2">
        <v>63.180032734056311</v>
      </c>
      <c r="Q3245" s="1">
        <v>1.6352479060579281</v>
      </c>
      <c r="R3245">
        <v>2</v>
      </c>
      <c r="S3245">
        <v>2</v>
      </c>
      <c r="U3245">
        <v>9</v>
      </c>
      <c r="V3245">
        <v>5</v>
      </c>
      <c r="W3245">
        <v>2</v>
      </c>
      <c r="X3245">
        <v>3</v>
      </c>
      <c r="Y3245">
        <v>3</v>
      </c>
      <c r="Z3245">
        <v>3</v>
      </c>
      <c r="AA3245">
        <v>5</v>
      </c>
      <c r="AB3245">
        <v>1</v>
      </c>
      <c r="AC3245">
        <v>0</v>
      </c>
      <c r="AD3245">
        <v>1</v>
      </c>
      <c r="AE3245">
        <v>2</v>
      </c>
      <c r="AG3245" s="1">
        <f t="shared" si="50"/>
        <v>0.18117647058823527</v>
      </c>
    </row>
    <row r="3246" spans="1:33">
      <c r="A3246">
        <v>81041</v>
      </c>
      <c r="B3246">
        <v>2</v>
      </c>
      <c r="C3246">
        <v>23</v>
      </c>
      <c r="D3246">
        <v>4</v>
      </c>
      <c r="E3246">
        <v>2</v>
      </c>
      <c r="G3246">
        <v>1</v>
      </c>
      <c r="H3246">
        <v>4</v>
      </c>
      <c r="I3246">
        <v>5</v>
      </c>
      <c r="J3246">
        <v>40</v>
      </c>
      <c r="K3246">
        <v>1.03</v>
      </c>
      <c r="L3246">
        <v>153</v>
      </c>
      <c r="M3246">
        <v>3.96</v>
      </c>
      <c r="N3246">
        <v>43</v>
      </c>
      <c r="O3246" s="1">
        <v>1.1072500000000001</v>
      </c>
      <c r="P3246" s="2">
        <v>31.882726549376883</v>
      </c>
      <c r="Q3246" s="1">
        <v>0.82098020864645471</v>
      </c>
      <c r="R3246">
        <v>2</v>
      </c>
      <c r="U3246">
        <v>2</v>
      </c>
      <c r="V3246">
        <v>5</v>
      </c>
      <c r="W3246">
        <v>2</v>
      </c>
      <c r="X3246">
        <v>4</v>
      </c>
      <c r="Y3246">
        <v>4</v>
      </c>
      <c r="Z3246">
        <v>4</v>
      </c>
      <c r="AA3246">
        <v>3</v>
      </c>
      <c r="AB3246">
        <v>0</v>
      </c>
      <c r="AC3246">
        <v>0</v>
      </c>
      <c r="AD3246">
        <v>1</v>
      </c>
      <c r="AE3246">
        <v>1</v>
      </c>
      <c r="AF3246">
        <v>2</v>
      </c>
      <c r="AG3246" s="1">
        <f t="shared" si="50"/>
        <v>7.7250000000000041E-2</v>
      </c>
    </row>
    <row r="3247" spans="1:33">
      <c r="A3247">
        <v>81050</v>
      </c>
      <c r="B3247">
        <v>2</v>
      </c>
      <c r="C3247">
        <v>38</v>
      </c>
      <c r="D3247">
        <v>7</v>
      </c>
      <c r="E3247">
        <v>2</v>
      </c>
      <c r="G3247">
        <v>2</v>
      </c>
      <c r="H3247">
        <v>2</v>
      </c>
      <c r="I3247">
        <v>1</v>
      </c>
      <c r="J3247">
        <v>42</v>
      </c>
      <c r="K3247">
        <v>1.0900000000000001</v>
      </c>
      <c r="L3247">
        <v>148</v>
      </c>
      <c r="M3247">
        <v>3.83</v>
      </c>
      <c r="N3247">
        <v>38</v>
      </c>
      <c r="O3247" s="1">
        <v>0.98619047619047628</v>
      </c>
      <c r="P3247" s="2">
        <v>36.97318285360172</v>
      </c>
      <c r="Q3247" s="1">
        <v>0.9595421264387114</v>
      </c>
      <c r="R3247">
        <v>2</v>
      </c>
      <c r="U3247">
        <v>8</v>
      </c>
      <c r="V3247">
        <v>4</v>
      </c>
      <c r="W3247">
        <v>0</v>
      </c>
      <c r="X3247">
        <v>3</v>
      </c>
      <c r="Y3247">
        <v>2</v>
      </c>
      <c r="Z3247">
        <v>1</v>
      </c>
      <c r="AA3247">
        <v>2</v>
      </c>
      <c r="AB3247">
        <v>4</v>
      </c>
      <c r="AC3247">
        <v>6</v>
      </c>
      <c r="AD3247">
        <v>1</v>
      </c>
      <c r="AE3247">
        <v>1</v>
      </c>
      <c r="AF3247">
        <v>2</v>
      </c>
      <c r="AG3247" s="1">
        <f t="shared" si="50"/>
        <v>-0.1038095238095238</v>
      </c>
    </row>
    <row r="3248" spans="1:33">
      <c r="A3248">
        <v>81052</v>
      </c>
      <c r="B3248">
        <v>2</v>
      </c>
      <c r="C3248">
        <v>44</v>
      </c>
      <c r="D3248">
        <v>1</v>
      </c>
      <c r="E3248">
        <v>2</v>
      </c>
      <c r="G3248">
        <v>2</v>
      </c>
      <c r="H3248">
        <v>2</v>
      </c>
      <c r="I3248">
        <v>1</v>
      </c>
      <c r="J3248">
        <v>67</v>
      </c>
      <c r="K3248">
        <v>1.73</v>
      </c>
      <c r="L3248">
        <v>219</v>
      </c>
      <c r="M3248">
        <v>5.66</v>
      </c>
      <c r="N3248">
        <v>70</v>
      </c>
      <c r="O3248" s="1">
        <v>1.8074626865671641</v>
      </c>
      <c r="P3248" s="2">
        <v>75.913022526548914</v>
      </c>
      <c r="Q3248" s="1">
        <v>1.960142223446711</v>
      </c>
      <c r="R3248">
        <v>1</v>
      </c>
      <c r="S3248">
        <v>2</v>
      </c>
      <c r="U3248">
        <v>10</v>
      </c>
      <c r="V3248">
        <v>4</v>
      </c>
      <c r="W3248">
        <v>1</v>
      </c>
      <c r="AA3248">
        <v>7</v>
      </c>
      <c r="AB3248">
        <v>4</v>
      </c>
      <c r="AC3248">
        <v>0</v>
      </c>
      <c r="AD3248">
        <v>1</v>
      </c>
      <c r="AE3248">
        <v>1</v>
      </c>
      <c r="AF3248">
        <v>2</v>
      </c>
      <c r="AG3248" s="1">
        <f t="shared" si="50"/>
        <v>7.7462686567164152E-2</v>
      </c>
    </row>
    <row r="3249" spans="1:33">
      <c r="A3249">
        <v>81054</v>
      </c>
      <c r="B3249">
        <v>2</v>
      </c>
      <c r="C3249">
        <v>66</v>
      </c>
      <c r="D3249">
        <v>6</v>
      </c>
      <c r="E3249">
        <v>2</v>
      </c>
      <c r="G3249">
        <v>2</v>
      </c>
      <c r="H3249">
        <v>3</v>
      </c>
      <c r="I3249">
        <v>1</v>
      </c>
      <c r="J3249">
        <v>48</v>
      </c>
      <c r="K3249">
        <v>1.24</v>
      </c>
      <c r="L3249">
        <v>161</v>
      </c>
      <c r="M3249">
        <v>4.16</v>
      </c>
      <c r="N3249">
        <v>54</v>
      </c>
      <c r="O3249" s="1">
        <v>1.3949999999999998</v>
      </c>
      <c r="P3249" s="2">
        <v>51.326802198444369</v>
      </c>
      <c r="Q3249" s="1">
        <v>1.3259423901264795</v>
      </c>
      <c r="R3249">
        <v>1</v>
      </c>
      <c r="S3249">
        <v>2</v>
      </c>
      <c r="U3249">
        <v>5</v>
      </c>
      <c r="V3249">
        <v>3</v>
      </c>
      <c r="W3249">
        <v>3</v>
      </c>
      <c r="AB3249">
        <v>0</v>
      </c>
      <c r="AC3249">
        <v>0</v>
      </c>
      <c r="AD3249">
        <v>2</v>
      </c>
      <c r="AE3249">
        <v>1</v>
      </c>
      <c r="AF3249">
        <v>2</v>
      </c>
      <c r="AG3249" s="1">
        <f t="shared" si="50"/>
        <v>0.1549999999999998</v>
      </c>
    </row>
    <row r="3250" spans="1:33">
      <c r="A3250">
        <v>81055</v>
      </c>
      <c r="B3250">
        <v>2</v>
      </c>
      <c r="C3250">
        <v>48</v>
      </c>
      <c r="D3250">
        <v>1</v>
      </c>
      <c r="E3250">
        <v>2</v>
      </c>
      <c r="G3250">
        <v>2</v>
      </c>
      <c r="H3250">
        <v>1</v>
      </c>
      <c r="I3250">
        <v>1</v>
      </c>
      <c r="J3250">
        <v>63</v>
      </c>
      <c r="K3250">
        <v>1.63</v>
      </c>
      <c r="L3250">
        <v>176</v>
      </c>
      <c r="M3250">
        <v>4.55</v>
      </c>
      <c r="N3250">
        <v>64</v>
      </c>
      <c r="O3250" s="1">
        <v>1.6558730158730157</v>
      </c>
      <c r="P3250" s="2">
        <v>53.604912255263258</v>
      </c>
      <c r="Q3250" s="1">
        <v>1.3869207456520494</v>
      </c>
      <c r="R3250">
        <v>1</v>
      </c>
      <c r="S3250">
        <v>2</v>
      </c>
      <c r="U3250">
        <v>7</v>
      </c>
      <c r="V3250">
        <v>3</v>
      </c>
      <c r="W3250">
        <v>2</v>
      </c>
      <c r="AA3250">
        <v>2</v>
      </c>
      <c r="AB3250">
        <v>0</v>
      </c>
      <c r="AC3250">
        <v>0</v>
      </c>
      <c r="AD3250">
        <v>1</v>
      </c>
      <c r="AE3250">
        <v>2</v>
      </c>
      <c r="AG3250" s="1">
        <f t="shared" si="50"/>
        <v>2.5873015873015826E-2</v>
      </c>
    </row>
    <row r="3251" spans="1:33">
      <c r="A3251">
        <v>81056</v>
      </c>
      <c r="B3251">
        <v>2</v>
      </c>
      <c r="C3251">
        <v>49</v>
      </c>
      <c r="D3251">
        <v>1</v>
      </c>
      <c r="E3251">
        <v>2</v>
      </c>
      <c r="G3251">
        <v>1</v>
      </c>
      <c r="H3251">
        <v>5</v>
      </c>
      <c r="I3251">
        <v>1</v>
      </c>
      <c r="J3251">
        <v>55</v>
      </c>
      <c r="K3251">
        <v>1.42</v>
      </c>
      <c r="L3251">
        <v>213</v>
      </c>
      <c r="M3251">
        <v>5.51</v>
      </c>
      <c r="N3251">
        <v>49</v>
      </c>
      <c r="O3251" s="1">
        <v>1.265090909090909</v>
      </c>
      <c r="P3251" s="2">
        <v>53.029381161645482</v>
      </c>
      <c r="Q3251" s="1">
        <v>1.3691222045370288</v>
      </c>
      <c r="R3251">
        <v>2</v>
      </c>
      <c r="S3251">
        <v>2</v>
      </c>
      <c r="U3251">
        <v>8</v>
      </c>
      <c r="V3251">
        <v>4</v>
      </c>
      <c r="W3251">
        <v>1</v>
      </c>
      <c r="AB3251">
        <v>0</v>
      </c>
      <c r="AC3251">
        <v>0</v>
      </c>
      <c r="AD3251">
        <v>1</v>
      </c>
      <c r="AE3251">
        <v>1</v>
      </c>
      <c r="AF3251">
        <v>2</v>
      </c>
      <c r="AG3251" s="1">
        <f t="shared" si="50"/>
        <v>-0.15490909090909089</v>
      </c>
    </row>
    <row r="3252" spans="1:33">
      <c r="A3252">
        <v>81057</v>
      </c>
      <c r="B3252">
        <v>2</v>
      </c>
      <c r="C3252">
        <v>52</v>
      </c>
      <c r="D3252">
        <v>3</v>
      </c>
      <c r="E3252">
        <v>2</v>
      </c>
      <c r="G3252">
        <v>1</v>
      </c>
      <c r="H3252">
        <v>2</v>
      </c>
      <c r="I3252">
        <v>5</v>
      </c>
      <c r="J3252">
        <v>77</v>
      </c>
      <c r="K3252">
        <v>1.99</v>
      </c>
      <c r="L3252">
        <v>278</v>
      </c>
      <c r="M3252">
        <v>7.19</v>
      </c>
      <c r="N3252">
        <v>76</v>
      </c>
      <c r="O3252" s="1">
        <v>1.9641558441558442</v>
      </c>
      <c r="P3252" s="2">
        <v>71.1234577806826</v>
      </c>
      <c r="Q3252" s="1">
        <v>1.8381257270591995</v>
      </c>
      <c r="R3252">
        <v>2</v>
      </c>
      <c r="S3252">
        <v>2</v>
      </c>
      <c r="U3252">
        <v>3</v>
      </c>
      <c r="V3252">
        <v>3</v>
      </c>
      <c r="W3252">
        <v>3</v>
      </c>
      <c r="X3252">
        <v>3</v>
      </c>
      <c r="Y3252">
        <v>3</v>
      </c>
      <c r="Z3252">
        <v>3</v>
      </c>
      <c r="AB3252">
        <v>0</v>
      </c>
      <c r="AC3252">
        <v>0</v>
      </c>
      <c r="AD3252">
        <v>2</v>
      </c>
      <c r="AE3252">
        <v>2</v>
      </c>
      <c r="AG3252" s="1">
        <f t="shared" si="50"/>
        <v>-2.5844155844155781E-2</v>
      </c>
    </row>
    <row r="3253" spans="1:33">
      <c r="A3253">
        <v>81063</v>
      </c>
      <c r="B3253">
        <v>2</v>
      </c>
      <c r="C3253">
        <v>80</v>
      </c>
      <c r="D3253">
        <v>3</v>
      </c>
      <c r="E3253">
        <v>2</v>
      </c>
      <c r="G3253">
        <v>1</v>
      </c>
      <c r="H3253">
        <v>3</v>
      </c>
      <c r="I3253">
        <v>2</v>
      </c>
      <c r="J3253">
        <v>41</v>
      </c>
      <c r="K3253">
        <v>1.06</v>
      </c>
      <c r="L3253">
        <v>165</v>
      </c>
      <c r="M3253">
        <v>4.2699999999999996</v>
      </c>
      <c r="N3253">
        <v>47</v>
      </c>
      <c r="O3253" s="1">
        <v>1.2151219512195122</v>
      </c>
      <c r="P3253" s="2">
        <v>44.485953566602696</v>
      </c>
      <c r="Q3253" s="1">
        <v>1.150124653185338</v>
      </c>
      <c r="R3253">
        <v>1</v>
      </c>
      <c r="S3253">
        <v>2</v>
      </c>
      <c r="U3253">
        <v>5</v>
      </c>
      <c r="V3253">
        <v>3</v>
      </c>
      <c r="W3253">
        <v>0</v>
      </c>
      <c r="AB3253">
        <v>0</v>
      </c>
      <c r="AC3253">
        <v>0</v>
      </c>
      <c r="AD3253">
        <v>1</v>
      </c>
      <c r="AE3253">
        <v>1</v>
      </c>
      <c r="AF3253">
        <v>2</v>
      </c>
      <c r="AG3253" s="1">
        <f t="shared" si="50"/>
        <v>0.15512195121951211</v>
      </c>
    </row>
    <row r="3254" spans="1:33">
      <c r="A3254">
        <v>81069</v>
      </c>
      <c r="B3254">
        <v>2</v>
      </c>
      <c r="C3254">
        <v>26</v>
      </c>
      <c r="D3254">
        <v>3</v>
      </c>
      <c r="E3254">
        <v>2</v>
      </c>
      <c r="G3254">
        <v>1</v>
      </c>
      <c r="H3254">
        <v>3</v>
      </c>
      <c r="I3254">
        <v>4</v>
      </c>
      <c r="J3254">
        <v>39</v>
      </c>
      <c r="K3254">
        <v>1.01</v>
      </c>
      <c r="L3254">
        <v>168</v>
      </c>
      <c r="M3254">
        <v>4.34</v>
      </c>
      <c r="N3254">
        <v>38</v>
      </c>
      <c r="O3254" s="1">
        <v>0.98410256410256414</v>
      </c>
      <c r="P3254" s="2">
        <v>48.675615000024031</v>
      </c>
      <c r="Q3254" s="1">
        <v>1.2605736192313917</v>
      </c>
      <c r="R3254">
        <v>2</v>
      </c>
      <c r="U3254">
        <v>2</v>
      </c>
      <c r="V3254">
        <v>3</v>
      </c>
      <c r="W3254">
        <v>2</v>
      </c>
      <c r="X3254">
        <v>3</v>
      </c>
      <c r="Y3254">
        <v>3</v>
      </c>
      <c r="Z3254">
        <v>2</v>
      </c>
      <c r="AA3254">
        <v>1</v>
      </c>
      <c r="AB3254">
        <v>0</v>
      </c>
      <c r="AC3254">
        <v>30</v>
      </c>
      <c r="AD3254">
        <v>1</v>
      </c>
      <c r="AE3254">
        <v>1</v>
      </c>
      <c r="AF3254">
        <v>2</v>
      </c>
      <c r="AG3254" s="1">
        <f t="shared" si="50"/>
        <v>-2.5897435897435872E-2</v>
      </c>
    </row>
    <row r="3255" spans="1:33">
      <c r="A3255">
        <v>81078</v>
      </c>
      <c r="B3255">
        <v>2</v>
      </c>
      <c r="C3255">
        <v>53</v>
      </c>
      <c r="D3255">
        <v>2</v>
      </c>
      <c r="E3255">
        <v>2</v>
      </c>
      <c r="G3255">
        <v>2</v>
      </c>
      <c r="H3255">
        <v>4</v>
      </c>
      <c r="I3255">
        <v>5</v>
      </c>
      <c r="J3255">
        <v>50</v>
      </c>
      <c r="K3255">
        <v>1.29</v>
      </c>
      <c r="L3255">
        <v>192</v>
      </c>
      <c r="M3255">
        <v>4.97</v>
      </c>
      <c r="N3255">
        <v>55</v>
      </c>
      <c r="O3255" s="1">
        <v>1.419</v>
      </c>
      <c r="P3255" s="2">
        <v>46.603730672677351</v>
      </c>
      <c r="Q3255" s="1">
        <v>1.2023762513550758</v>
      </c>
      <c r="R3255">
        <v>1</v>
      </c>
      <c r="S3255">
        <v>2</v>
      </c>
      <c r="U3255">
        <v>12</v>
      </c>
      <c r="V3255">
        <v>4</v>
      </c>
      <c r="W3255">
        <v>3</v>
      </c>
      <c r="X3255">
        <v>3</v>
      </c>
      <c r="Y3255">
        <v>3</v>
      </c>
      <c r="Z3255">
        <v>2</v>
      </c>
      <c r="AA3255">
        <v>1</v>
      </c>
      <c r="AB3255">
        <v>0</v>
      </c>
      <c r="AC3255">
        <v>0</v>
      </c>
      <c r="AD3255">
        <v>1</v>
      </c>
      <c r="AE3255">
        <v>2</v>
      </c>
      <c r="AG3255" s="1">
        <f t="shared" si="50"/>
        <v>0.129</v>
      </c>
    </row>
    <row r="3256" spans="1:33">
      <c r="A3256">
        <v>81082</v>
      </c>
      <c r="B3256">
        <v>2</v>
      </c>
      <c r="C3256">
        <v>60</v>
      </c>
      <c r="D3256">
        <v>2</v>
      </c>
      <c r="E3256">
        <v>2</v>
      </c>
      <c r="G3256">
        <v>2</v>
      </c>
      <c r="H3256">
        <v>1</v>
      </c>
      <c r="I3256">
        <v>5</v>
      </c>
      <c r="J3256">
        <v>57</v>
      </c>
      <c r="K3256">
        <v>1.47</v>
      </c>
      <c r="L3256">
        <v>202</v>
      </c>
      <c r="M3256">
        <v>5.22</v>
      </c>
      <c r="N3256">
        <v>67</v>
      </c>
      <c r="O3256" s="1">
        <v>1.7278947368421052</v>
      </c>
      <c r="P3256" s="2">
        <v>64.25113067961459</v>
      </c>
      <c r="Q3256" s="1">
        <v>1.657002843842692</v>
      </c>
      <c r="R3256">
        <v>1</v>
      </c>
      <c r="S3256">
        <v>1</v>
      </c>
      <c r="T3256">
        <v>1</v>
      </c>
      <c r="U3256">
        <v>77</v>
      </c>
      <c r="V3256">
        <v>4</v>
      </c>
      <c r="W3256">
        <v>3</v>
      </c>
      <c r="X3256">
        <v>3</v>
      </c>
      <c r="Y3256">
        <v>0</v>
      </c>
      <c r="Z3256">
        <v>0</v>
      </c>
      <c r="AA3256">
        <v>5</v>
      </c>
      <c r="AB3256">
        <v>0</v>
      </c>
      <c r="AC3256">
        <v>0</v>
      </c>
      <c r="AD3256">
        <v>1</v>
      </c>
      <c r="AE3256">
        <v>2</v>
      </c>
      <c r="AG3256" s="1">
        <f t="shared" si="50"/>
        <v>0.25789473684210518</v>
      </c>
    </row>
    <row r="3257" spans="1:33">
      <c r="A3257">
        <v>81084</v>
      </c>
      <c r="B3257">
        <v>2</v>
      </c>
      <c r="C3257">
        <v>26</v>
      </c>
      <c r="D3257">
        <v>2</v>
      </c>
      <c r="E3257">
        <v>2</v>
      </c>
      <c r="G3257">
        <v>2</v>
      </c>
      <c r="H3257">
        <v>3</v>
      </c>
      <c r="I3257">
        <v>5</v>
      </c>
      <c r="J3257">
        <v>60</v>
      </c>
      <c r="K3257">
        <v>1.55</v>
      </c>
      <c r="L3257">
        <v>155</v>
      </c>
      <c r="M3257">
        <v>4.01</v>
      </c>
      <c r="N3257">
        <v>62</v>
      </c>
      <c r="O3257" s="1">
        <v>1.6016666666666668</v>
      </c>
      <c r="P3257" s="2">
        <v>60.073146544952337</v>
      </c>
      <c r="Q3257" s="1">
        <v>1.5518896190779354</v>
      </c>
      <c r="R3257">
        <v>2</v>
      </c>
      <c r="U3257">
        <v>15</v>
      </c>
      <c r="V3257">
        <v>3</v>
      </c>
      <c r="W3257">
        <v>2</v>
      </c>
      <c r="X3257">
        <v>3</v>
      </c>
      <c r="Y3257">
        <v>3</v>
      </c>
      <c r="Z3257">
        <v>3</v>
      </c>
      <c r="AA3257">
        <v>10</v>
      </c>
      <c r="AB3257">
        <v>0</v>
      </c>
      <c r="AC3257">
        <v>0</v>
      </c>
      <c r="AD3257">
        <v>1</v>
      </c>
      <c r="AE3257">
        <v>2</v>
      </c>
      <c r="AG3257" s="1">
        <f t="shared" si="50"/>
        <v>5.166666666666675E-2</v>
      </c>
    </row>
    <row r="3258" spans="1:33">
      <c r="A3258">
        <v>81087</v>
      </c>
      <c r="B3258">
        <v>2</v>
      </c>
      <c r="C3258">
        <v>36</v>
      </c>
      <c r="D3258">
        <v>6</v>
      </c>
      <c r="E3258">
        <v>2</v>
      </c>
      <c r="G3258">
        <v>1</v>
      </c>
      <c r="H3258">
        <v>5</v>
      </c>
      <c r="I3258">
        <v>1</v>
      </c>
      <c r="J3258">
        <v>74</v>
      </c>
      <c r="K3258">
        <v>1.91</v>
      </c>
      <c r="L3258">
        <v>145</v>
      </c>
      <c r="M3258">
        <v>3.75</v>
      </c>
      <c r="N3258">
        <v>70</v>
      </c>
      <c r="O3258" s="1">
        <v>1.8067567567567566</v>
      </c>
      <c r="P3258" s="2">
        <v>79.007195378346864</v>
      </c>
      <c r="Q3258" s="1">
        <v>2.0392397726032767</v>
      </c>
      <c r="R3258">
        <v>1</v>
      </c>
      <c r="U3258">
        <v>15</v>
      </c>
      <c r="V3258">
        <v>2</v>
      </c>
      <c r="W3258">
        <v>3</v>
      </c>
      <c r="X3258">
        <v>3</v>
      </c>
      <c r="Y3258">
        <v>3</v>
      </c>
      <c r="Z3258">
        <v>3</v>
      </c>
      <c r="AA3258">
        <v>1</v>
      </c>
      <c r="AB3258">
        <v>0</v>
      </c>
      <c r="AC3258">
        <v>1</v>
      </c>
      <c r="AD3258">
        <v>1</v>
      </c>
      <c r="AE3258">
        <v>1</v>
      </c>
      <c r="AF3258">
        <v>2</v>
      </c>
      <c r="AG3258" s="1">
        <f t="shared" si="50"/>
        <v>-0.1032432432432433</v>
      </c>
    </row>
    <row r="3259" spans="1:33">
      <c r="A3259">
        <v>81088</v>
      </c>
      <c r="B3259">
        <v>2</v>
      </c>
      <c r="C3259">
        <v>54</v>
      </c>
      <c r="D3259">
        <v>1</v>
      </c>
      <c r="E3259">
        <v>2</v>
      </c>
      <c r="G3259">
        <v>2</v>
      </c>
      <c r="H3259">
        <v>1</v>
      </c>
      <c r="I3259">
        <v>1</v>
      </c>
      <c r="J3259">
        <v>57</v>
      </c>
      <c r="K3259">
        <v>1.47</v>
      </c>
      <c r="L3259">
        <v>192</v>
      </c>
      <c r="M3259">
        <v>4.97</v>
      </c>
      <c r="N3259">
        <v>66</v>
      </c>
      <c r="O3259" s="1">
        <v>1.7021052631578946</v>
      </c>
      <c r="P3259" s="2">
        <v>56.012312658214888</v>
      </c>
      <c r="Q3259" s="1">
        <v>1.4445280632908051</v>
      </c>
      <c r="R3259">
        <v>1</v>
      </c>
      <c r="S3259">
        <v>2</v>
      </c>
      <c r="U3259">
        <v>6</v>
      </c>
      <c r="V3259">
        <v>4</v>
      </c>
      <c r="W3259">
        <v>3</v>
      </c>
      <c r="X3259">
        <v>3</v>
      </c>
      <c r="Y3259">
        <v>3</v>
      </c>
      <c r="Z3259">
        <v>3</v>
      </c>
      <c r="AB3259">
        <v>0</v>
      </c>
      <c r="AC3259">
        <v>0</v>
      </c>
      <c r="AD3259">
        <v>2</v>
      </c>
      <c r="AE3259">
        <v>1</v>
      </c>
      <c r="AF3259">
        <v>2</v>
      </c>
      <c r="AG3259" s="1">
        <f t="shared" si="50"/>
        <v>0.23210526315789459</v>
      </c>
    </row>
    <row r="3260" spans="1:33">
      <c r="A3260">
        <v>81093</v>
      </c>
      <c r="B3260">
        <v>2</v>
      </c>
      <c r="C3260">
        <v>36</v>
      </c>
      <c r="D3260">
        <v>3</v>
      </c>
      <c r="E3260">
        <v>2</v>
      </c>
      <c r="G3260">
        <v>1</v>
      </c>
      <c r="H3260">
        <v>3</v>
      </c>
      <c r="I3260">
        <v>6</v>
      </c>
      <c r="J3260">
        <v>47</v>
      </c>
      <c r="K3260">
        <v>1.22</v>
      </c>
      <c r="L3260">
        <v>171</v>
      </c>
      <c r="M3260">
        <v>4.42</v>
      </c>
      <c r="N3260">
        <v>56</v>
      </c>
      <c r="O3260" s="1">
        <v>1.4536170212765955</v>
      </c>
      <c r="P3260" s="2">
        <v>43.441395615426011</v>
      </c>
      <c r="Q3260" s="1">
        <v>1.127627715974888</v>
      </c>
      <c r="R3260">
        <v>2</v>
      </c>
      <c r="U3260">
        <v>4</v>
      </c>
      <c r="V3260">
        <v>4</v>
      </c>
      <c r="W3260">
        <v>1</v>
      </c>
      <c r="X3260">
        <v>3</v>
      </c>
      <c r="Y3260">
        <v>3</v>
      </c>
      <c r="Z3260">
        <v>1</v>
      </c>
      <c r="AA3260">
        <v>3</v>
      </c>
      <c r="AB3260">
        <v>6</v>
      </c>
      <c r="AC3260">
        <v>10</v>
      </c>
      <c r="AD3260">
        <v>1</v>
      </c>
      <c r="AE3260">
        <v>1</v>
      </c>
      <c r="AF3260">
        <v>2</v>
      </c>
      <c r="AG3260" s="1">
        <f t="shared" si="50"/>
        <v>0.23361702127659556</v>
      </c>
    </row>
    <row r="3261" spans="1:33">
      <c r="A3261">
        <v>81096</v>
      </c>
      <c r="B3261">
        <v>2</v>
      </c>
      <c r="C3261">
        <v>24</v>
      </c>
      <c r="D3261">
        <v>3</v>
      </c>
      <c r="E3261">
        <v>2</v>
      </c>
      <c r="G3261">
        <v>1</v>
      </c>
      <c r="H3261">
        <v>4</v>
      </c>
      <c r="I3261">
        <v>1</v>
      </c>
      <c r="J3261">
        <v>21</v>
      </c>
      <c r="K3261">
        <v>0.54</v>
      </c>
      <c r="L3261">
        <v>187</v>
      </c>
      <c r="M3261">
        <v>4.84</v>
      </c>
      <c r="N3261">
        <v>20</v>
      </c>
      <c r="O3261" s="1">
        <v>0.51428571428571435</v>
      </c>
      <c r="P3261" s="2">
        <v>20.137481340066703</v>
      </c>
      <c r="Q3261" s="1">
        <v>0.51782094874457241</v>
      </c>
      <c r="R3261">
        <v>2</v>
      </c>
      <c r="U3261">
        <v>2</v>
      </c>
      <c r="V3261">
        <v>3</v>
      </c>
      <c r="W3261">
        <v>1</v>
      </c>
      <c r="AA3261">
        <v>7</v>
      </c>
      <c r="AB3261">
        <v>5</v>
      </c>
      <c r="AC3261">
        <v>2</v>
      </c>
      <c r="AD3261">
        <v>1</v>
      </c>
      <c r="AE3261">
        <v>2</v>
      </c>
      <c r="AG3261" s="1">
        <f t="shared" si="50"/>
        <v>-2.571428571428569E-2</v>
      </c>
    </row>
    <row r="3262" spans="1:33">
      <c r="A3262">
        <v>81097</v>
      </c>
      <c r="B3262">
        <v>2</v>
      </c>
      <c r="C3262">
        <v>21</v>
      </c>
      <c r="D3262">
        <v>3</v>
      </c>
      <c r="E3262">
        <v>2</v>
      </c>
      <c r="G3262">
        <v>1</v>
      </c>
      <c r="H3262">
        <v>3</v>
      </c>
      <c r="I3262">
        <v>6</v>
      </c>
      <c r="J3262">
        <v>55</v>
      </c>
      <c r="K3262">
        <v>1.42</v>
      </c>
      <c r="L3262">
        <v>168</v>
      </c>
      <c r="M3262">
        <v>4.34</v>
      </c>
      <c r="N3262">
        <v>60</v>
      </c>
      <c r="O3262" s="1">
        <v>1.5490909090909089</v>
      </c>
      <c r="P3262" s="2">
        <v>52.322592971348335</v>
      </c>
      <c r="Q3262" s="1">
        <v>1.3508742185329934</v>
      </c>
      <c r="R3262">
        <v>2</v>
      </c>
      <c r="U3262">
        <v>6</v>
      </c>
      <c r="V3262">
        <v>3</v>
      </c>
      <c r="W3262">
        <v>2</v>
      </c>
      <c r="AA3262">
        <v>1</v>
      </c>
      <c r="AB3262">
        <v>0</v>
      </c>
      <c r="AC3262">
        <v>3</v>
      </c>
      <c r="AD3262">
        <v>1</v>
      </c>
      <c r="AE3262">
        <v>2</v>
      </c>
      <c r="AG3262" s="1">
        <f t="shared" si="50"/>
        <v>0.12909090909090892</v>
      </c>
    </row>
    <row r="3263" spans="1:33">
      <c r="A3263">
        <v>81099</v>
      </c>
      <c r="B3263">
        <v>2</v>
      </c>
      <c r="C3263">
        <v>36</v>
      </c>
      <c r="D3263">
        <v>4</v>
      </c>
      <c r="E3263">
        <v>2</v>
      </c>
      <c r="G3263">
        <v>1</v>
      </c>
      <c r="H3263">
        <v>3</v>
      </c>
      <c r="I3263">
        <v>5</v>
      </c>
      <c r="J3263">
        <v>50</v>
      </c>
      <c r="K3263">
        <v>1.29</v>
      </c>
      <c r="L3263">
        <v>207</v>
      </c>
      <c r="M3263">
        <v>5.35</v>
      </c>
      <c r="N3263">
        <v>51</v>
      </c>
      <c r="O3263" s="1">
        <v>1.3158000000000001</v>
      </c>
      <c r="P3263" s="2">
        <v>52.707229045109031</v>
      </c>
      <c r="Q3263" s="1">
        <v>1.3598465093638132</v>
      </c>
      <c r="R3263">
        <v>2</v>
      </c>
      <c r="U3263">
        <v>6</v>
      </c>
      <c r="V3263">
        <v>5</v>
      </c>
      <c r="W3263">
        <v>0</v>
      </c>
      <c r="AA3263">
        <v>5</v>
      </c>
      <c r="AB3263">
        <v>1</v>
      </c>
      <c r="AC3263">
        <v>0</v>
      </c>
      <c r="AD3263">
        <v>1</v>
      </c>
      <c r="AE3263">
        <v>1</v>
      </c>
      <c r="AF3263">
        <v>2</v>
      </c>
      <c r="AG3263" s="1">
        <f t="shared" si="50"/>
        <v>2.5800000000000045E-2</v>
      </c>
    </row>
    <row r="3264" spans="1:33">
      <c r="A3264">
        <v>81100</v>
      </c>
      <c r="B3264">
        <v>2</v>
      </c>
      <c r="C3264">
        <v>80</v>
      </c>
      <c r="D3264">
        <v>3</v>
      </c>
      <c r="E3264">
        <v>2</v>
      </c>
      <c r="G3264">
        <v>1</v>
      </c>
      <c r="H3264">
        <v>4</v>
      </c>
      <c r="I3264">
        <v>1</v>
      </c>
      <c r="J3264">
        <v>35</v>
      </c>
      <c r="K3264">
        <v>0.91</v>
      </c>
      <c r="L3264">
        <v>113</v>
      </c>
      <c r="M3264">
        <v>2.92</v>
      </c>
      <c r="N3264">
        <v>34</v>
      </c>
      <c r="O3264" s="1">
        <v>0.88400000000000001</v>
      </c>
      <c r="P3264" s="2">
        <v>21.330443363643855</v>
      </c>
      <c r="Q3264" s="1">
        <v>0.55459152745474027</v>
      </c>
      <c r="R3264">
        <v>1</v>
      </c>
      <c r="S3264">
        <v>1</v>
      </c>
      <c r="T3264">
        <v>1</v>
      </c>
      <c r="U3264">
        <v>5</v>
      </c>
      <c r="V3264">
        <v>3</v>
      </c>
      <c r="W3264">
        <v>0</v>
      </c>
      <c r="X3264">
        <v>3</v>
      </c>
      <c r="Y3264">
        <v>2</v>
      </c>
      <c r="Z3264">
        <v>2</v>
      </c>
      <c r="AA3264">
        <v>1</v>
      </c>
      <c r="AB3264">
        <v>1</v>
      </c>
      <c r="AC3264">
        <v>6</v>
      </c>
      <c r="AD3264">
        <v>1</v>
      </c>
      <c r="AE3264">
        <v>1</v>
      </c>
      <c r="AF3264">
        <v>2</v>
      </c>
      <c r="AG3264" s="1">
        <f t="shared" si="50"/>
        <v>-2.6000000000000023E-2</v>
      </c>
    </row>
    <row r="3265" spans="1:33">
      <c r="A3265">
        <v>81101</v>
      </c>
      <c r="B3265">
        <v>2</v>
      </c>
      <c r="C3265">
        <v>38</v>
      </c>
      <c r="D3265">
        <v>3</v>
      </c>
      <c r="E3265">
        <v>2</v>
      </c>
      <c r="G3265">
        <v>1</v>
      </c>
      <c r="H3265">
        <v>5</v>
      </c>
      <c r="I3265">
        <v>1</v>
      </c>
      <c r="J3265">
        <v>67</v>
      </c>
      <c r="K3265">
        <v>1.73</v>
      </c>
      <c r="L3265">
        <v>243</v>
      </c>
      <c r="M3265">
        <v>6.28</v>
      </c>
      <c r="N3265">
        <v>68</v>
      </c>
      <c r="O3265" s="1">
        <v>1.755820895522388</v>
      </c>
      <c r="P3265" s="2">
        <v>69.549305038580002</v>
      </c>
      <c r="Q3265" s="1">
        <v>1.7958253390558716</v>
      </c>
      <c r="R3265">
        <v>2</v>
      </c>
      <c r="U3265">
        <v>10</v>
      </c>
      <c r="V3265">
        <v>2</v>
      </c>
      <c r="W3265">
        <v>1</v>
      </c>
      <c r="X3265">
        <v>3</v>
      </c>
      <c r="Y3265">
        <v>3</v>
      </c>
      <c r="Z3265">
        <v>1</v>
      </c>
      <c r="AA3265">
        <v>1</v>
      </c>
      <c r="AB3265">
        <v>0</v>
      </c>
      <c r="AC3265">
        <v>4</v>
      </c>
      <c r="AD3265">
        <v>1</v>
      </c>
      <c r="AE3265">
        <v>1</v>
      </c>
      <c r="AF3265">
        <v>2</v>
      </c>
      <c r="AG3265" s="1">
        <f t="shared" si="50"/>
        <v>2.5820895522387977E-2</v>
      </c>
    </row>
    <row r="3266" spans="1:33">
      <c r="A3266">
        <v>81104</v>
      </c>
      <c r="B3266">
        <v>2</v>
      </c>
      <c r="C3266">
        <v>67</v>
      </c>
      <c r="D3266">
        <v>4</v>
      </c>
      <c r="E3266">
        <v>2</v>
      </c>
      <c r="G3266">
        <v>1</v>
      </c>
      <c r="H3266">
        <v>4</v>
      </c>
      <c r="I3266">
        <v>2</v>
      </c>
      <c r="J3266">
        <v>87</v>
      </c>
      <c r="K3266">
        <v>2.25</v>
      </c>
      <c r="L3266">
        <v>181</v>
      </c>
      <c r="M3266">
        <v>4.68</v>
      </c>
      <c r="N3266">
        <v>96</v>
      </c>
      <c r="O3266" s="1">
        <v>2.4827586206896552</v>
      </c>
      <c r="P3266" s="2">
        <v>85.47896408611156</v>
      </c>
      <c r="Q3266" s="1">
        <v>2.2106628642959887</v>
      </c>
      <c r="R3266">
        <v>1</v>
      </c>
      <c r="S3266">
        <v>2</v>
      </c>
      <c r="U3266">
        <v>2</v>
      </c>
      <c r="V3266">
        <v>3</v>
      </c>
      <c r="W3266">
        <v>1</v>
      </c>
      <c r="X3266">
        <v>3</v>
      </c>
      <c r="Y3266">
        <v>3</v>
      </c>
      <c r="Z3266">
        <v>2</v>
      </c>
      <c r="AB3266">
        <v>0</v>
      </c>
      <c r="AC3266">
        <v>0</v>
      </c>
      <c r="AD3266">
        <v>1</v>
      </c>
      <c r="AE3266">
        <v>1</v>
      </c>
      <c r="AF3266">
        <v>2</v>
      </c>
      <c r="AG3266" s="1">
        <f t="shared" si="50"/>
        <v>0.23275862068965525</v>
      </c>
    </row>
    <row r="3267" spans="1:33">
      <c r="A3267">
        <v>81107</v>
      </c>
      <c r="B3267">
        <v>2</v>
      </c>
      <c r="C3267">
        <v>54</v>
      </c>
      <c r="D3267">
        <v>1</v>
      </c>
      <c r="E3267">
        <v>2</v>
      </c>
      <c r="G3267">
        <v>1</v>
      </c>
      <c r="H3267">
        <v>4</v>
      </c>
      <c r="I3267">
        <v>1</v>
      </c>
      <c r="J3267">
        <v>46</v>
      </c>
      <c r="K3267">
        <v>1.19</v>
      </c>
      <c r="L3267">
        <v>221</v>
      </c>
      <c r="M3267">
        <v>5.72</v>
      </c>
      <c r="N3267">
        <v>43</v>
      </c>
      <c r="O3267" s="1">
        <v>1.112391304347826</v>
      </c>
      <c r="P3267" s="2">
        <v>52.159952516875002</v>
      </c>
      <c r="Q3267" s="1">
        <v>1.3493552933713315</v>
      </c>
      <c r="R3267">
        <v>1</v>
      </c>
      <c r="S3267">
        <v>1</v>
      </c>
      <c r="T3267">
        <v>2</v>
      </c>
      <c r="U3267">
        <v>6</v>
      </c>
      <c r="V3267">
        <v>2</v>
      </c>
      <c r="W3267">
        <v>1</v>
      </c>
      <c r="X3267">
        <v>9</v>
      </c>
      <c r="Y3267">
        <v>3</v>
      </c>
      <c r="Z3267">
        <v>3</v>
      </c>
      <c r="AA3267">
        <v>4</v>
      </c>
      <c r="AB3267">
        <v>0</v>
      </c>
      <c r="AC3267">
        <v>2</v>
      </c>
      <c r="AD3267">
        <v>1</v>
      </c>
      <c r="AE3267">
        <v>1</v>
      </c>
      <c r="AF3267">
        <v>2</v>
      </c>
      <c r="AG3267" s="1">
        <f t="shared" ref="AG3267:AG3330" si="51">O:O-K:K</f>
        <v>-7.7608695652173987E-2</v>
      </c>
    </row>
    <row r="3268" spans="1:33">
      <c r="A3268">
        <v>81109</v>
      </c>
      <c r="B3268">
        <v>2</v>
      </c>
      <c r="C3268">
        <v>77</v>
      </c>
      <c r="D3268">
        <v>4</v>
      </c>
      <c r="E3268">
        <v>2</v>
      </c>
      <c r="G3268">
        <v>1</v>
      </c>
      <c r="H3268">
        <v>3</v>
      </c>
      <c r="I3268">
        <v>1</v>
      </c>
      <c r="J3268">
        <v>46</v>
      </c>
      <c r="K3268">
        <v>1.19</v>
      </c>
      <c r="L3268">
        <v>147</v>
      </c>
      <c r="M3268">
        <v>3.8</v>
      </c>
      <c r="N3268">
        <v>44</v>
      </c>
      <c r="O3268" s="1">
        <v>1.1382608695652174</v>
      </c>
      <c r="P3268" s="2">
        <v>47.988189887657001</v>
      </c>
      <c r="Q3268" s="1">
        <v>1.2414336079633006</v>
      </c>
      <c r="R3268">
        <v>2</v>
      </c>
      <c r="S3268">
        <v>2</v>
      </c>
      <c r="U3268">
        <v>5</v>
      </c>
      <c r="V3268">
        <v>4</v>
      </c>
      <c r="W3268">
        <v>1</v>
      </c>
      <c r="X3268">
        <v>3</v>
      </c>
      <c r="Y3268">
        <v>3</v>
      </c>
      <c r="Z3268">
        <v>2</v>
      </c>
      <c r="AB3268">
        <v>0</v>
      </c>
      <c r="AC3268">
        <v>0</v>
      </c>
      <c r="AD3268">
        <v>1</v>
      </c>
      <c r="AE3268">
        <v>1</v>
      </c>
      <c r="AF3268">
        <v>2</v>
      </c>
      <c r="AG3268" s="1">
        <f t="shared" si="51"/>
        <v>-5.173913043478251E-2</v>
      </c>
    </row>
    <row r="3269" spans="1:33">
      <c r="A3269">
        <v>81110</v>
      </c>
      <c r="B3269">
        <v>2</v>
      </c>
      <c r="C3269">
        <v>56</v>
      </c>
      <c r="D3269">
        <v>3</v>
      </c>
      <c r="E3269">
        <v>2</v>
      </c>
      <c r="G3269">
        <v>1</v>
      </c>
      <c r="H3269">
        <v>5</v>
      </c>
      <c r="I3269">
        <v>1</v>
      </c>
      <c r="J3269">
        <v>75</v>
      </c>
      <c r="K3269">
        <v>1.94</v>
      </c>
      <c r="L3269">
        <v>223</v>
      </c>
      <c r="M3269">
        <v>5.77</v>
      </c>
      <c r="N3269">
        <v>85</v>
      </c>
      <c r="O3269" s="1">
        <v>2.1986666666666665</v>
      </c>
      <c r="P3269" s="2">
        <v>73.999074972619084</v>
      </c>
      <c r="Q3269" s="1">
        <v>1.9141094059584138</v>
      </c>
      <c r="R3269">
        <v>1</v>
      </c>
      <c r="S3269">
        <v>2</v>
      </c>
      <c r="U3269">
        <v>15</v>
      </c>
      <c r="V3269">
        <v>2</v>
      </c>
      <c r="W3269">
        <v>1</v>
      </c>
      <c r="X3269">
        <v>3</v>
      </c>
      <c r="Y3269">
        <v>3</v>
      </c>
      <c r="Z3269">
        <v>2</v>
      </c>
      <c r="AA3269">
        <v>0</v>
      </c>
      <c r="AB3269">
        <v>0</v>
      </c>
      <c r="AC3269">
        <v>0</v>
      </c>
      <c r="AD3269">
        <v>2</v>
      </c>
      <c r="AE3269">
        <v>1</v>
      </c>
      <c r="AF3269">
        <v>2</v>
      </c>
      <c r="AG3269" s="1">
        <f t="shared" si="51"/>
        <v>0.2586666666666666</v>
      </c>
    </row>
    <row r="3270" spans="1:33">
      <c r="A3270">
        <v>81111</v>
      </c>
      <c r="B3270">
        <v>2</v>
      </c>
      <c r="C3270">
        <v>77</v>
      </c>
      <c r="D3270">
        <v>3</v>
      </c>
      <c r="E3270">
        <v>2</v>
      </c>
      <c r="G3270">
        <v>1</v>
      </c>
      <c r="H3270">
        <v>4</v>
      </c>
      <c r="I3270">
        <v>2</v>
      </c>
      <c r="J3270">
        <v>89</v>
      </c>
      <c r="K3270">
        <v>2.2999999999999998</v>
      </c>
      <c r="L3270">
        <v>154</v>
      </c>
      <c r="M3270">
        <v>3.98</v>
      </c>
      <c r="N3270">
        <v>94</v>
      </c>
      <c r="O3270" s="1">
        <v>2.4292134831460674</v>
      </c>
      <c r="P3270" s="2">
        <v>89.627956978324377</v>
      </c>
      <c r="Q3270" s="1">
        <v>2.3162281016870345</v>
      </c>
      <c r="R3270">
        <v>1</v>
      </c>
      <c r="S3270">
        <v>2</v>
      </c>
      <c r="U3270">
        <v>7</v>
      </c>
      <c r="V3270">
        <v>2</v>
      </c>
      <c r="W3270">
        <v>2</v>
      </c>
      <c r="AA3270">
        <v>0</v>
      </c>
      <c r="AB3270">
        <v>0</v>
      </c>
      <c r="AC3270">
        <v>0</v>
      </c>
      <c r="AD3270">
        <v>1</v>
      </c>
      <c r="AE3270">
        <v>1</v>
      </c>
      <c r="AF3270">
        <v>2</v>
      </c>
      <c r="AG3270" s="1">
        <f t="shared" si="51"/>
        <v>0.12921348314606762</v>
      </c>
    </row>
    <row r="3271" spans="1:33">
      <c r="A3271">
        <v>81118</v>
      </c>
      <c r="B3271">
        <v>2</v>
      </c>
      <c r="C3271">
        <v>40</v>
      </c>
      <c r="D3271">
        <v>6</v>
      </c>
      <c r="E3271">
        <v>2</v>
      </c>
      <c r="G3271">
        <v>2</v>
      </c>
      <c r="H3271">
        <v>5</v>
      </c>
      <c r="I3271">
        <v>1</v>
      </c>
      <c r="J3271">
        <v>73</v>
      </c>
      <c r="K3271">
        <v>1.89</v>
      </c>
      <c r="L3271">
        <v>198</v>
      </c>
      <c r="M3271">
        <v>5.12</v>
      </c>
      <c r="N3271">
        <v>78</v>
      </c>
      <c r="O3271" s="1">
        <v>2.0194520547945203</v>
      </c>
      <c r="P3271" s="2">
        <v>74.674897167533715</v>
      </c>
      <c r="Q3271" s="1">
        <v>1.9333637759813525</v>
      </c>
      <c r="R3271">
        <v>2</v>
      </c>
      <c r="S3271">
        <v>2</v>
      </c>
      <c r="U3271">
        <v>9</v>
      </c>
      <c r="V3271">
        <v>3</v>
      </c>
      <c r="W3271">
        <v>3</v>
      </c>
      <c r="AA3271">
        <v>0</v>
      </c>
      <c r="AB3271">
        <v>0</v>
      </c>
      <c r="AC3271">
        <v>10</v>
      </c>
      <c r="AD3271">
        <v>1</v>
      </c>
      <c r="AE3271">
        <v>1</v>
      </c>
      <c r="AF3271">
        <v>2</v>
      </c>
      <c r="AG3271" s="1">
        <f t="shared" si="51"/>
        <v>0.12945205479452038</v>
      </c>
    </row>
    <row r="3272" spans="1:33">
      <c r="A3272">
        <v>81119</v>
      </c>
      <c r="B3272">
        <v>2</v>
      </c>
      <c r="C3272">
        <v>37</v>
      </c>
      <c r="D3272">
        <v>2</v>
      </c>
      <c r="E3272">
        <v>2</v>
      </c>
      <c r="G3272">
        <v>1</v>
      </c>
      <c r="H3272">
        <v>3</v>
      </c>
      <c r="I3272">
        <v>1</v>
      </c>
      <c r="J3272">
        <v>63</v>
      </c>
      <c r="K3272">
        <v>1.63</v>
      </c>
      <c r="L3272">
        <v>200</v>
      </c>
      <c r="M3272">
        <v>5.17</v>
      </c>
      <c r="N3272">
        <v>71</v>
      </c>
      <c r="O3272" s="1">
        <v>1.8369841269841267</v>
      </c>
      <c r="P3272" s="2">
        <v>59.892197652376353</v>
      </c>
      <c r="Q3272" s="1">
        <v>1.5495917805297372</v>
      </c>
      <c r="R3272">
        <v>1</v>
      </c>
      <c r="U3272">
        <v>14</v>
      </c>
      <c r="V3272">
        <v>3</v>
      </c>
      <c r="W3272">
        <v>3</v>
      </c>
      <c r="X3272">
        <v>3</v>
      </c>
      <c r="Y3272">
        <v>3</v>
      </c>
      <c r="Z3272">
        <v>3</v>
      </c>
      <c r="AA3272">
        <v>3</v>
      </c>
      <c r="AB3272">
        <v>0</v>
      </c>
      <c r="AC3272">
        <v>0</v>
      </c>
      <c r="AD3272">
        <v>1</v>
      </c>
      <c r="AE3272">
        <v>1</v>
      </c>
      <c r="AF3272">
        <v>2</v>
      </c>
      <c r="AG3272" s="1">
        <f t="shared" si="51"/>
        <v>0.20698412698412683</v>
      </c>
    </row>
    <row r="3273" spans="1:33">
      <c r="A3273">
        <v>81122</v>
      </c>
      <c r="B3273">
        <v>2</v>
      </c>
      <c r="C3273">
        <v>37</v>
      </c>
      <c r="D3273">
        <v>4</v>
      </c>
      <c r="E3273">
        <v>2</v>
      </c>
      <c r="G3273">
        <v>1</v>
      </c>
      <c r="H3273">
        <v>4</v>
      </c>
      <c r="I3273">
        <v>6</v>
      </c>
      <c r="J3273">
        <v>55</v>
      </c>
      <c r="K3273">
        <v>1.42</v>
      </c>
      <c r="L3273">
        <v>202</v>
      </c>
      <c r="M3273">
        <v>5.22</v>
      </c>
      <c r="N3273">
        <v>58</v>
      </c>
      <c r="O3273" s="1">
        <v>1.4974545454545454</v>
      </c>
      <c r="P3273" s="2">
        <v>60.132162259645192</v>
      </c>
      <c r="Q3273" s="1">
        <v>1.5525030983399304</v>
      </c>
      <c r="R3273">
        <v>1</v>
      </c>
      <c r="U3273">
        <v>5</v>
      </c>
      <c r="V3273">
        <v>2</v>
      </c>
      <c r="W3273">
        <v>3</v>
      </c>
      <c r="X3273">
        <v>3</v>
      </c>
      <c r="Y3273">
        <v>3</v>
      </c>
      <c r="Z3273">
        <v>3</v>
      </c>
      <c r="AA3273">
        <v>2</v>
      </c>
      <c r="AB3273">
        <v>0</v>
      </c>
      <c r="AC3273">
        <v>4</v>
      </c>
      <c r="AD3273">
        <v>1</v>
      </c>
      <c r="AE3273">
        <v>1</v>
      </c>
      <c r="AF3273">
        <v>2</v>
      </c>
      <c r="AG3273" s="1">
        <f t="shared" si="51"/>
        <v>7.7454545454545443E-2</v>
      </c>
    </row>
    <row r="3274" spans="1:33">
      <c r="A3274">
        <v>81134</v>
      </c>
      <c r="B3274">
        <v>2</v>
      </c>
      <c r="C3274">
        <v>75</v>
      </c>
      <c r="D3274">
        <v>3</v>
      </c>
      <c r="E3274">
        <v>2</v>
      </c>
      <c r="G3274">
        <v>1</v>
      </c>
      <c r="H3274">
        <v>3</v>
      </c>
      <c r="I3274">
        <v>1</v>
      </c>
      <c r="J3274">
        <v>66</v>
      </c>
      <c r="K3274">
        <v>1.71</v>
      </c>
      <c r="L3274">
        <v>190</v>
      </c>
      <c r="M3274">
        <v>4.91</v>
      </c>
      <c r="N3274">
        <v>69</v>
      </c>
      <c r="O3274" s="1">
        <v>1.7877272727272726</v>
      </c>
      <c r="P3274" s="2">
        <v>76.182521509871904</v>
      </c>
      <c r="Q3274" s="1">
        <v>1.9738198754830449</v>
      </c>
      <c r="R3274">
        <v>1</v>
      </c>
      <c r="S3274">
        <v>2</v>
      </c>
      <c r="U3274">
        <v>5</v>
      </c>
      <c r="V3274">
        <v>4</v>
      </c>
      <c r="W3274">
        <v>3</v>
      </c>
      <c r="X3274">
        <v>9</v>
      </c>
      <c r="Y3274">
        <v>0</v>
      </c>
      <c r="Z3274">
        <v>0</v>
      </c>
      <c r="AA3274">
        <v>1</v>
      </c>
      <c r="AB3274">
        <v>1</v>
      </c>
      <c r="AC3274">
        <v>0</v>
      </c>
      <c r="AD3274">
        <v>1</v>
      </c>
      <c r="AE3274">
        <v>2</v>
      </c>
      <c r="AF3274">
        <v>2</v>
      </c>
      <c r="AG3274" s="1">
        <f t="shared" si="51"/>
        <v>7.7727272727272645E-2</v>
      </c>
    </row>
    <row r="3275" spans="1:33">
      <c r="A3275">
        <v>81136</v>
      </c>
      <c r="B3275">
        <v>2</v>
      </c>
      <c r="C3275">
        <v>78</v>
      </c>
      <c r="D3275">
        <v>2</v>
      </c>
      <c r="E3275">
        <v>2</v>
      </c>
      <c r="G3275">
        <v>2</v>
      </c>
      <c r="H3275">
        <v>3</v>
      </c>
      <c r="I3275">
        <v>2</v>
      </c>
      <c r="J3275">
        <v>47</v>
      </c>
      <c r="K3275">
        <v>1.22</v>
      </c>
      <c r="L3275">
        <v>224</v>
      </c>
      <c r="M3275">
        <v>5.79</v>
      </c>
      <c r="N3275">
        <v>48</v>
      </c>
      <c r="O3275" s="1">
        <v>1.2459574468085106</v>
      </c>
      <c r="P3275" s="2">
        <v>52.867159564560239</v>
      </c>
      <c r="Q3275" s="1">
        <v>1.3722964823141168</v>
      </c>
      <c r="R3275">
        <v>2</v>
      </c>
      <c r="S3275">
        <v>2</v>
      </c>
      <c r="U3275">
        <v>5</v>
      </c>
      <c r="V3275">
        <v>2</v>
      </c>
      <c r="W3275">
        <v>0</v>
      </c>
      <c r="AA3275">
        <v>1</v>
      </c>
      <c r="AB3275">
        <v>0</v>
      </c>
      <c r="AC3275">
        <v>0</v>
      </c>
      <c r="AD3275">
        <v>1</v>
      </c>
      <c r="AE3275">
        <v>1</v>
      </c>
      <c r="AF3275">
        <v>2</v>
      </c>
      <c r="AG3275" s="1">
        <f t="shared" si="51"/>
        <v>2.5957446808510642E-2</v>
      </c>
    </row>
    <row r="3276" spans="1:33">
      <c r="A3276">
        <v>81138</v>
      </c>
      <c r="B3276">
        <v>2</v>
      </c>
      <c r="C3276">
        <v>42</v>
      </c>
      <c r="D3276">
        <v>6</v>
      </c>
      <c r="E3276">
        <v>2</v>
      </c>
      <c r="G3276">
        <v>2</v>
      </c>
      <c r="H3276">
        <v>4</v>
      </c>
      <c r="I3276">
        <v>1</v>
      </c>
      <c r="J3276">
        <v>63</v>
      </c>
      <c r="K3276">
        <v>1.63</v>
      </c>
      <c r="L3276">
        <v>199</v>
      </c>
      <c r="M3276">
        <v>5.15</v>
      </c>
      <c r="N3276">
        <v>65</v>
      </c>
      <c r="O3276" s="1">
        <v>1.6817460317460315</v>
      </c>
      <c r="P3276" s="2">
        <v>61.86102113816456</v>
      </c>
      <c r="Q3276" s="1">
        <v>1.600531181828702</v>
      </c>
      <c r="R3276">
        <v>2</v>
      </c>
      <c r="S3276">
        <v>2</v>
      </c>
      <c r="U3276">
        <v>15</v>
      </c>
      <c r="V3276">
        <v>3</v>
      </c>
      <c r="W3276">
        <v>3</v>
      </c>
      <c r="X3276">
        <v>3</v>
      </c>
      <c r="Y3276">
        <v>3</v>
      </c>
      <c r="Z3276">
        <v>3</v>
      </c>
      <c r="AA3276">
        <v>0</v>
      </c>
      <c r="AB3276">
        <v>0</v>
      </c>
      <c r="AC3276">
        <v>12</v>
      </c>
      <c r="AD3276">
        <v>1</v>
      </c>
      <c r="AE3276">
        <v>1</v>
      </c>
      <c r="AF3276">
        <v>2</v>
      </c>
      <c r="AG3276" s="1">
        <f t="shared" si="51"/>
        <v>5.1746031746031651E-2</v>
      </c>
    </row>
    <row r="3277" spans="1:33">
      <c r="A3277">
        <v>81142</v>
      </c>
      <c r="B3277">
        <v>2</v>
      </c>
      <c r="C3277">
        <v>60</v>
      </c>
      <c r="D3277">
        <v>4</v>
      </c>
      <c r="E3277">
        <v>2</v>
      </c>
      <c r="G3277">
        <v>1</v>
      </c>
      <c r="H3277">
        <v>5</v>
      </c>
      <c r="I3277">
        <v>3</v>
      </c>
      <c r="J3277">
        <v>50</v>
      </c>
      <c r="K3277">
        <v>1.29</v>
      </c>
      <c r="L3277">
        <v>187</v>
      </c>
      <c r="M3277">
        <v>4.84</v>
      </c>
      <c r="N3277">
        <v>55</v>
      </c>
      <c r="O3277" s="1">
        <v>1.419</v>
      </c>
      <c r="P3277" s="2">
        <v>49.089808202650623</v>
      </c>
      <c r="Q3277" s="1">
        <v>1.2665170516283861</v>
      </c>
      <c r="R3277">
        <v>2</v>
      </c>
      <c r="S3277">
        <v>1</v>
      </c>
      <c r="T3277">
        <v>2</v>
      </c>
      <c r="U3277">
        <v>15</v>
      </c>
      <c r="V3277">
        <v>3</v>
      </c>
      <c r="W3277">
        <v>2</v>
      </c>
      <c r="X3277">
        <v>3</v>
      </c>
      <c r="Y3277">
        <v>3</v>
      </c>
      <c r="Z3277">
        <v>3</v>
      </c>
      <c r="AA3277">
        <v>1</v>
      </c>
      <c r="AB3277">
        <v>0</v>
      </c>
      <c r="AC3277">
        <v>1</v>
      </c>
      <c r="AD3277">
        <v>1</v>
      </c>
      <c r="AE3277">
        <v>1</v>
      </c>
      <c r="AF3277">
        <v>2</v>
      </c>
      <c r="AG3277" s="1">
        <f t="shared" si="51"/>
        <v>0.129</v>
      </c>
    </row>
    <row r="3278" spans="1:33">
      <c r="A3278">
        <v>81147</v>
      </c>
      <c r="B3278">
        <v>2</v>
      </c>
      <c r="C3278">
        <v>46</v>
      </c>
      <c r="D3278">
        <v>3</v>
      </c>
      <c r="E3278">
        <v>2</v>
      </c>
      <c r="G3278">
        <v>1</v>
      </c>
      <c r="H3278">
        <v>4</v>
      </c>
      <c r="I3278">
        <v>1</v>
      </c>
      <c r="J3278">
        <v>59</v>
      </c>
      <c r="K3278">
        <v>1.53</v>
      </c>
      <c r="L3278">
        <v>813</v>
      </c>
      <c r="M3278">
        <v>21.02</v>
      </c>
      <c r="N3278">
        <v>65</v>
      </c>
      <c r="O3278" s="1">
        <v>1.6855932203389832</v>
      </c>
      <c r="P3278" s="2">
        <v>50.061396578719531</v>
      </c>
      <c r="Q3278" s="1">
        <v>1.2982023180583202</v>
      </c>
      <c r="R3278">
        <v>2</v>
      </c>
      <c r="S3278">
        <v>2</v>
      </c>
      <c r="U3278">
        <v>15</v>
      </c>
      <c r="V3278">
        <v>4</v>
      </c>
      <c r="W3278">
        <v>1</v>
      </c>
      <c r="X3278">
        <v>3</v>
      </c>
      <c r="Y3278">
        <v>3</v>
      </c>
      <c r="Z3278">
        <v>1</v>
      </c>
      <c r="AB3278">
        <v>4</v>
      </c>
      <c r="AC3278">
        <v>4</v>
      </c>
      <c r="AD3278">
        <v>1</v>
      </c>
      <c r="AE3278">
        <v>1</v>
      </c>
      <c r="AF3278">
        <v>2</v>
      </c>
      <c r="AG3278" s="1">
        <f t="shared" si="51"/>
        <v>0.15559322033898315</v>
      </c>
    </row>
    <row r="3279" spans="1:33">
      <c r="A3279">
        <v>81148</v>
      </c>
      <c r="B3279">
        <v>2</v>
      </c>
      <c r="C3279">
        <v>73</v>
      </c>
      <c r="D3279">
        <v>4</v>
      </c>
      <c r="E3279">
        <v>2</v>
      </c>
      <c r="G3279">
        <v>1</v>
      </c>
      <c r="H3279">
        <v>5</v>
      </c>
      <c r="I3279">
        <v>1</v>
      </c>
      <c r="J3279">
        <v>72</v>
      </c>
      <c r="K3279">
        <v>1.86</v>
      </c>
      <c r="L3279">
        <v>173</v>
      </c>
      <c r="M3279">
        <v>4.47</v>
      </c>
      <c r="N3279">
        <v>71</v>
      </c>
      <c r="O3279" s="1">
        <v>1.8341666666666667</v>
      </c>
      <c r="P3279" s="2">
        <v>75.661019287751117</v>
      </c>
      <c r="Q3279" s="1">
        <v>1.9545763316002374</v>
      </c>
      <c r="R3279">
        <v>2</v>
      </c>
      <c r="S3279">
        <v>2</v>
      </c>
      <c r="U3279">
        <v>7</v>
      </c>
      <c r="V3279">
        <v>1</v>
      </c>
      <c r="W3279">
        <v>2</v>
      </c>
      <c r="X3279">
        <v>3</v>
      </c>
      <c r="Y3279">
        <v>9</v>
      </c>
      <c r="Z3279">
        <v>2</v>
      </c>
      <c r="AB3279">
        <v>2</v>
      </c>
      <c r="AC3279">
        <v>0</v>
      </c>
      <c r="AD3279">
        <v>1</v>
      </c>
      <c r="AE3279">
        <v>1</v>
      </c>
      <c r="AF3279">
        <v>2</v>
      </c>
      <c r="AG3279" s="1">
        <f t="shared" si="51"/>
        <v>-2.5833333333333375E-2</v>
      </c>
    </row>
    <row r="3280" spans="1:33">
      <c r="A3280">
        <v>81152</v>
      </c>
      <c r="B3280">
        <v>2</v>
      </c>
      <c r="C3280">
        <v>34</v>
      </c>
      <c r="D3280">
        <v>4</v>
      </c>
      <c r="E3280">
        <v>2</v>
      </c>
      <c r="G3280">
        <v>1</v>
      </c>
      <c r="H3280">
        <v>3</v>
      </c>
      <c r="I3280">
        <v>6</v>
      </c>
      <c r="J3280">
        <v>74</v>
      </c>
      <c r="K3280">
        <v>1.91</v>
      </c>
      <c r="L3280">
        <v>236</v>
      </c>
      <c r="M3280">
        <v>6.1</v>
      </c>
      <c r="N3280">
        <v>84</v>
      </c>
      <c r="O3280" s="1">
        <v>2.1681081081081079</v>
      </c>
      <c r="P3280" s="2">
        <v>72.680822863834621</v>
      </c>
      <c r="Q3280" s="1">
        <v>1.8759509685124882</v>
      </c>
      <c r="R3280">
        <v>2</v>
      </c>
      <c r="U3280">
        <v>7</v>
      </c>
      <c r="V3280">
        <v>3</v>
      </c>
      <c r="W3280">
        <v>2</v>
      </c>
      <c r="AA3280">
        <v>2</v>
      </c>
      <c r="AB3280">
        <v>0</v>
      </c>
      <c r="AC3280">
        <v>4</v>
      </c>
      <c r="AD3280">
        <v>1</v>
      </c>
      <c r="AE3280">
        <v>1</v>
      </c>
      <c r="AF3280">
        <v>2</v>
      </c>
      <c r="AG3280" s="1">
        <f t="shared" si="51"/>
        <v>0.25810810810810803</v>
      </c>
    </row>
    <row r="3281" spans="1:33">
      <c r="A3281">
        <v>81153</v>
      </c>
      <c r="B3281">
        <v>2</v>
      </c>
      <c r="C3281">
        <v>30</v>
      </c>
      <c r="D3281">
        <v>6</v>
      </c>
      <c r="E3281">
        <v>2</v>
      </c>
      <c r="G3281">
        <v>2</v>
      </c>
      <c r="H3281">
        <v>5</v>
      </c>
      <c r="I3281">
        <v>1</v>
      </c>
      <c r="J3281">
        <v>48</v>
      </c>
      <c r="K3281">
        <v>1.24</v>
      </c>
      <c r="L3281">
        <v>166</v>
      </c>
      <c r="M3281">
        <v>4.29</v>
      </c>
      <c r="N3281">
        <v>54</v>
      </c>
      <c r="O3281" s="1">
        <v>1.3949999999999998</v>
      </c>
      <c r="P3281" s="2">
        <v>55.473676325817515</v>
      </c>
      <c r="Q3281" s="1">
        <v>1.4330699717502859</v>
      </c>
      <c r="R3281">
        <v>1</v>
      </c>
      <c r="U3281">
        <v>6</v>
      </c>
      <c r="V3281">
        <v>3</v>
      </c>
      <c r="W3281">
        <v>2</v>
      </c>
      <c r="X3281">
        <v>2</v>
      </c>
      <c r="Y3281">
        <v>2</v>
      </c>
      <c r="Z3281">
        <v>2</v>
      </c>
      <c r="AA3281">
        <v>1</v>
      </c>
      <c r="AB3281">
        <v>1</v>
      </c>
      <c r="AC3281">
        <v>0</v>
      </c>
      <c r="AD3281">
        <v>1</v>
      </c>
      <c r="AE3281">
        <v>1</v>
      </c>
      <c r="AF3281">
        <v>1</v>
      </c>
      <c r="AG3281" s="1">
        <f t="shared" si="51"/>
        <v>0.1549999999999998</v>
      </c>
    </row>
    <row r="3282" spans="1:33">
      <c r="A3282">
        <v>81155</v>
      </c>
      <c r="B3282">
        <v>2</v>
      </c>
      <c r="C3282">
        <v>56</v>
      </c>
      <c r="D3282">
        <v>4</v>
      </c>
      <c r="E3282">
        <v>2</v>
      </c>
      <c r="G3282">
        <v>1</v>
      </c>
      <c r="H3282">
        <v>3</v>
      </c>
      <c r="I3282">
        <v>6</v>
      </c>
      <c r="J3282">
        <v>68</v>
      </c>
      <c r="K3282">
        <v>1.76</v>
      </c>
      <c r="L3282">
        <v>191</v>
      </c>
      <c r="M3282">
        <v>4.9400000000000004</v>
      </c>
      <c r="N3282">
        <v>63</v>
      </c>
      <c r="O3282" s="1">
        <v>1.6305882352941177</v>
      </c>
      <c r="P3282" s="2">
        <v>66.200663601337382</v>
      </c>
      <c r="Q3282" s="1">
        <v>1.7134289402699086</v>
      </c>
      <c r="R3282">
        <v>1</v>
      </c>
      <c r="S3282">
        <v>2</v>
      </c>
      <c r="U3282">
        <v>8</v>
      </c>
      <c r="V3282">
        <v>3</v>
      </c>
      <c r="W3282">
        <v>1</v>
      </c>
      <c r="AB3282">
        <v>0</v>
      </c>
      <c r="AC3282">
        <v>0</v>
      </c>
      <c r="AD3282">
        <v>1</v>
      </c>
      <c r="AE3282">
        <v>2</v>
      </c>
      <c r="AG3282" s="1">
        <f t="shared" si="51"/>
        <v>-0.12941176470588234</v>
      </c>
    </row>
    <row r="3283" spans="1:33">
      <c r="A3283">
        <v>81159</v>
      </c>
      <c r="B3283">
        <v>2</v>
      </c>
      <c r="C3283">
        <v>24</v>
      </c>
      <c r="D3283">
        <v>3</v>
      </c>
      <c r="E3283">
        <v>2</v>
      </c>
      <c r="G3283">
        <v>1</v>
      </c>
      <c r="H3283">
        <v>2</v>
      </c>
      <c r="I3283">
        <v>6</v>
      </c>
      <c r="J3283">
        <v>70</v>
      </c>
      <c r="K3283">
        <v>1.81</v>
      </c>
      <c r="L3283">
        <v>192</v>
      </c>
      <c r="M3283">
        <v>4.97</v>
      </c>
      <c r="N3283">
        <v>69</v>
      </c>
      <c r="O3283" s="1">
        <v>1.7841428571428573</v>
      </c>
      <c r="P3283" s="2">
        <v>74.200162185028091</v>
      </c>
      <c r="Q3283" s="1">
        <v>1.9186041936414406</v>
      </c>
      <c r="R3283">
        <v>2</v>
      </c>
      <c r="U3283">
        <v>9</v>
      </c>
      <c r="V3283">
        <v>3</v>
      </c>
      <c r="W3283">
        <v>0</v>
      </c>
      <c r="AA3283">
        <v>0</v>
      </c>
      <c r="AB3283">
        <v>0</v>
      </c>
      <c r="AC3283">
        <v>0</v>
      </c>
      <c r="AD3283">
        <v>1</v>
      </c>
      <c r="AE3283">
        <v>2</v>
      </c>
      <c r="AG3283" s="1">
        <f t="shared" si="51"/>
        <v>-2.5857142857142801E-2</v>
      </c>
    </row>
    <row r="3284" spans="1:33">
      <c r="A3284">
        <v>81162</v>
      </c>
      <c r="B3284">
        <v>2</v>
      </c>
      <c r="C3284">
        <v>80</v>
      </c>
      <c r="D3284">
        <v>6</v>
      </c>
      <c r="E3284">
        <v>2</v>
      </c>
      <c r="G3284">
        <v>2</v>
      </c>
      <c r="H3284">
        <v>1</v>
      </c>
      <c r="I3284">
        <v>2</v>
      </c>
      <c r="J3284">
        <v>55</v>
      </c>
      <c r="K3284">
        <v>1.42</v>
      </c>
      <c r="L3284">
        <v>224</v>
      </c>
      <c r="M3284">
        <v>5.79</v>
      </c>
      <c r="N3284">
        <v>63</v>
      </c>
      <c r="O3284" s="1">
        <v>1.6265454545454545</v>
      </c>
      <c r="P3284" s="2">
        <v>46.972304361300949</v>
      </c>
      <c r="Q3284" s="1">
        <v>1.2127394944190426</v>
      </c>
      <c r="R3284">
        <v>1</v>
      </c>
      <c r="S3284">
        <v>2</v>
      </c>
      <c r="U3284">
        <v>14</v>
      </c>
      <c r="V3284">
        <v>3</v>
      </c>
      <c r="W3284">
        <v>3</v>
      </c>
      <c r="X3284">
        <v>3</v>
      </c>
      <c r="Y3284">
        <v>3</v>
      </c>
      <c r="Z3284">
        <v>3</v>
      </c>
      <c r="AB3284">
        <v>0</v>
      </c>
      <c r="AC3284">
        <v>0</v>
      </c>
      <c r="AD3284">
        <v>2</v>
      </c>
      <c r="AE3284">
        <v>1</v>
      </c>
      <c r="AF3284">
        <v>2</v>
      </c>
      <c r="AG3284" s="1">
        <f t="shared" si="51"/>
        <v>0.20654545454545459</v>
      </c>
    </row>
    <row r="3285" spans="1:33">
      <c r="A3285">
        <v>81163</v>
      </c>
      <c r="B3285">
        <v>2</v>
      </c>
      <c r="C3285">
        <v>79</v>
      </c>
      <c r="D3285">
        <v>4</v>
      </c>
      <c r="E3285">
        <v>2</v>
      </c>
      <c r="G3285">
        <v>1</v>
      </c>
      <c r="H3285">
        <v>1</v>
      </c>
      <c r="I3285">
        <v>2</v>
      </c>
      <c r="J3285">
        <v>68</v>
      </c>
      <c r="K3285">
        <v>1.76</v>
      </c>
      <c r="L3285">
        <v>141</v>
      </c>
      <c r="M3285">
        <v>3.65</v>
      </c>
      <c r="N3285">
        <v>73</v>
      </c>
      <c r="O3285" s="1">
        <v>1.8894117647058821</v>
      </c>
      <c r="P3285" s="2">
        <v>78.304711338070447</v>
      </c>
      <c r="Q3285" s="1">
        <v>2.0267101758088821</v>
      </c>
      <c r="R3285">
        <v>1</v>
      </c>
      <c r="S3285">
        <v>2</v>
      </c>
      <c r="U3285">
        <v>6</v>
      </c>
      <c r="V3285">
        <v>3</v>
      </c>
      <c r="W3285">
        <v>2</v>
      </c>
      <c r="X3285">
        <v>3</v>
      </c>
      <c r="Y3285">
        <v>2</v>
      </c>
      <c r="Z3285">
        <v>2</v>
      </c>
      <c r="AB3285">
        <v>0</v>
      </c>
      <c r="AC3285">
        <v>0</v>
      </c>
      <c r="AD3285">
        <v>1</v>
      </c>
      <c r="AE3285">
        <v>1</v>
      </c>
      <c r="AF3285">
        <v>2</v>
      </c>
      <c r="AG3285" s="1">
        <f t="shared" si="51"/>
        <v>0.12941176470588212</v>
      </c>
    </row>
    <row r="3286" spans="1:33">
      <c r="A3286">
        <v>81166</v>
      </c>
      <c r="B3286">
        <v>2</v>
      </c>
      <c r="C3286">
        <v>73</v>
      </c>
      <c r="D3286">
        <v>3</v>
      </c>
      <c r="E3286">
        <v>2</v>
      </c>
      <c r="G3286">
        <v>2</v>
      </c>
      <c r="H3286">
        <v>5</v>
      </c>
      <c r="I3286">
        <v>1</v>
      </c>
      <c r="J3286">
        <v>37</v>
      </c>
      <c r="K3286">
        <v>0.96</v>
      </c>
      <c r="L3286">
        <v>173</v>
      </c>
      <c r="M3286">
        <v>4.47</v>
      </c>
      <c r="N3286">
        <v>37</v>
      </c>
      <c r="O3286" s="1">
        <v>0.95999999999999985</v>
      </c>
      <c r="P3286" s="2">
        <v>34.17889938259907</v>
      </c>
      <c r="Q3286" s="1">
        <v>0.88680387587284071</v>
      </c>
      <c r="R3286">
        <v>1</v>
      </c>
      <c r="S3286">
        <v>2</v>
      </c>
      <c r="U3286">
        <v>2</v>
      </c>
      <c r="V3286">
        <v>3</v>
      </c>
      <c r="W3286">
        <v>2</v>
      </c>
      <c r="X3286">
        <v>3</v>
      </c>
      <c r="Y3286">
        <v>3</v>
      </c>
      <c r="Z3286">
        <v>3</v>
      </c>
      <c r="AA3286">
        <v>0</v>
      </c>
      <c r="AB3286">
        <v>0</v>
      </c>
      <c r="AC3286">
        <v>0</v>
      </c>
      <c r="AD3286">
        <v>2</v>
      </c>
      <c r="AE3286">
        <v>1</v>
      </c>
      <c r="AF3286">
        <v>2</v>
      </c>
      <c r="AG3286" s="1">
        <f t="shared" si="51"/>
        <v>0</v>
      </c>
    </row>
    <row r="3287" spans="1:33">
      <c r="A3287">
        <v>81168</v>
      </c>
      <c r="B3287">
        <v>2</v>
      </c>
      <c r="C3287">
        <v>28</v>
      </c>
      <c r="D3287">
        <v>6</v>
      </c>
      <c r="E3287">
        <v>2</v>
      </c>
      <c r="G3287">
        <v>2</v>
      </c>
      <c r="H3287">
        <v>4</v>
      </c>
      <c r="I3287">
        <v>5</v>
      </c>
      <c r="J3287">
        <v>95</v>
      </c>
      <c r="K3287">
        <v>2.46</v>
      </c>
      <c r="L3287">
        <v>160</v>
      </c>
      <c r="M3287">
        <v>4.1399999999999997</v>
      </c>
      <c r="N3287">
        <v>99</v>
      </c>
      <c r="O3287" s="1">
        <v>2.5635789473684212</v>
      </c>
      <c r="P3287" s="2">
        <v>85.363223453850708</v>
      </c>
      <c r="Q3287" s="1">
        <v>2.2104582073312917</v>
      </c>
      <c r="R3287">
        <v>1</v>
      </c>
      <c r="U3287">
        <v>9</v>
      </c>
      <c r="V3287">
        <v>3</v>
      </c>
      <c r="W3287">
        <v>2</v>
      </c>
      <c r="X3287">
        <v>3</v>
      </c>
      <c r="Y3287">
        <v>0</v>
      </c>
      <c r="Z3287">
        <v>1</v>
      </c>
      <c r="AA3287">
        <v>1</v>
      </c>
      <c r="AB3287">
        <v>0</v>
      </c>
      <c r="AC3287">
        <v>0</v>
      </c>
      <c r="AD3287">
        <v>1</v>
      </c>
      <c r="AE3287">
        <v>1</v>
      </c>
      <c r="AF3287">
        <v>2</v>
      </c>
      <c r="AG3287" s="1">
        <f t="shared" si="51"/>
        <v>0.10357894736842121</v>
      </c>
    </row>
    <row r="3288" spans="1:33">
      <c r="A3288">
        <v>81170</v>
      </c>
      <c r="B3288">
        <v>2</v>
      </c>
      <c r="C3288">
        <v>24</v>
      </c>
      <c r="D3288">
        <v>3</v>
      </c>
      <c r="E3288">
        <v>2</v>
      </c>
      <c r="G3288">
        <v>1</v>
      </c>
      <c r="H3288">
        <v>2</v>
      </c>
      <c r="I3288">
        <v>6</v>
      </c>
      <c r="J3288">
        <v>49</v>
      </c>
      <c r="K3288">
        <v>1.27</v>
      </c>
      <c r="L3288">
        <v>136</v>
      </c>
      <c r="M3288">
        <v>3.52</v>
      </c>
      <c r="N3288">
        <v>46</v>
      </c>
      <c r="O3288" s="1">
        <v>1.1922448979591838</v>
      </c>
      <c r="P3288" s="2">
        <v>42.93748326342488</v>
      </c>
      <c r="Q3288" s="1">
        <v>1.1128694641744816</v>
      </c>
      <c r="R3288">
        <v>2</v>
      </c>
      <c r="U3288">
        <v>7</v>
      </c>
      <c r="V3288">
        <v>4</v>
      </c>
      <c r="W3288">
        <v>0</v>
      </c>
      <c r="AA3288">
        <v>10</v>
      </c>
      <c r="AB3288">
        <v>0</v>
      </c>
      <c r="AC3288">
        <v>20</v>
      </c>
      <c r="AD3288">
        <v>1</v>
      </c>
      <c r="AE3288">
        <v>2</v>
      </c>
      <c r="AG3288" s="1">
        <f t="shared" si="51"/>
        <v>-7.775510204081626E-2</v>
      </c>
    </row>
    <row r="3289" spans="1:33">
      <c r="A3289">
        <v>81171</v>
      </c>
      <c r="B3289">
        <v>2</v>
      </c>
      <c r="C3289">
        <v>49</v>
      </c>
      <c r="D3289">
        <v>1</v>
      </c>
      <c r="E3289">
        <v>2</v>
      </c>
      <c r="G3289">
        <v>2</v>
      </c>
      <c r="H3289">
        <v>1</v>
      </c>
      <c r="I3289">
        <v>1</v>
      </c>
      <c r="J3289">
        <v>47</v>
      </c>
      <c r="K3289">
        <v>1.22</v>
      </c>
      <c r="L3289">
        <v>221</v>
      </c>
      <c r="M3289">
        <v>5.72</v>
      </c>
      <c r="N3289">
        <v>44</v>
      </c>
      <c r="O3289" s="1">
        <v>1.142127659574468</v>
      </c>
      <c r="P3289" s="2">
        <v>45.468104751673721</v>
      </c>
      <c r="Q3289" s="1">
        <v>1.1802359105753604</v>
      </c>
      <c r="R3289">
        <v>1</v>
      </c>
      <c r="S3289">
        <v>2</v>
      </c>
      <c r="U3289">
        <v>9</v>
      </c>
      <c r="V3289">
        <v>3</v>
      </c>
      <c r="W3289">
        <v>2</v>
      </c>
      <c r="X3289">
        <v>3</v>
      </c>
      <c r="Y3289">
        <v>3</v>
      </c>
      <c r="Z3289">
        <v>2</v>
      </c>
      <c r="AB3289">
        <v>0</v>
      </c>
      <c r="AC3289">
        <v>0</v>
      </c>
      <c r="AD3289">
        <v>1</v>
      </c>
      <c r="AE3289">
        <v>1</v>
      </c>
      <c r="AF3289">
        <v>2</v>
      </c>
      <c r="AG3289" s="1">
        <f t="shared" si="51"/>
        <v>-7.7872340425531927E-2</v>
      </c>
    </row>
    <row r="3290" spans="1:33">
      <c r="A3290">
        <v>81173</v>
      </c>
      <c r="B3290">
        <v>2</v>
      </c>
      <c r="C3290">
        <v>50</v>
      </c>
      <c r="D3290">
        <v>1</v>
      </c>
      <c r="E3290">
        <v>2</v>
      </c>
      <c r="G3290">
        <v>1</v>
      </c>
      <c r="H3290">
        <v>4</v>
      </c>
      <c r="I3290">
        <v>6</v>
      </c>
      <c r="J3290">
        <v>63</v>
      </c>
      <c r="K3290">
        <v>1.63</v>
      </c>
      <c r="L3290">
        <v>235</v>
      </c>
      <c r="M3290">
        <v>6.08</v>
      </c>
      <c r="N3290">
        <v>73</v>
      </c>
      <c r="O3290" s="1">
        <v>1.8887301587301586</v>
      </c>
      <c r="P3290" s="2">
        <v>62.869892070671199</v>
      </c>
      <c r="Q3290" s="1">
        <v>1.6266337154792707</v>
      </c>
      <c r="R3290">
        <v>1</v>
      </c>
      <c r="S3290">
        <v>2</v>
      </c>
      <c r="U3290">
        <v>14</v>
      </c>
      <c r="V3290">
        <v>4</v>
      </c>
      <c r="W3290">
        <v>3</v>
      </c>
      <c r="X3290">
        <v>3</v>
      </c>
      <c r="Y3290">
        <v>3</v>
      </c>
      <c r="Z3290">
        <v>3</v>
      </c>
      <c r="AA3290">
        <v>7</v>
      </c>
      <c r="AB3290">
        <v>150</v>
      </c>
      <c r="AC3290">
        <v>0</v>
      </c>
      <c r="AD3290">
        <v>1</v>
      </c>
      <c r="AE3290">
        <v>1</v>
      </c>
      <c r="AF3290">
        <v>2</v>
      </c>
      <c r="AG3290" s="1">
        <f t="shared" si="51"/>
        <v>0.2587301587301587</v>
      </c>
    </row>
    <row r="3291" spans="1:33">
      <c r="A3291">
        <v>81174</v>
      </c>
      <c r="B3291">
        <v>2</v>
      </c>
      <c r="C3291">
        <v>31</v>
      </c>
      <c r="D3291">
        <v>4</v>
      </c>
      <c r="E3291">
        <v>2</v>
      </c>
      <c r="G3291">
        <v>1</v>
      </c>
      <c r="H3291">
        <v>5</v>
      </c>
      <c r="I3291">
        <v>1</v>
      </c>
      <c r="J3291">
        <v>63</v>
      </c>
      <c r="K3291">
        <v>1.63</v>
      </c>
      <c r="L3291">
        <v>135</v>
      </c>
      <c r="M3291">
        <v>3.49</v>
      </c>
      <c r="N3291">
        <v>57</v>
      </c>
      <c r="O3291" s="1">
        <v>1.4747619047619047</v>
      </c>
      <c r="P3291" s="2">
        <v>60.664946983910269</v>
      </c>
      <c r="Q3291" s="1">
        <v>1.5695851362503768</v>
      </c>
      <c r="R3291">
        <v>1</v>
      </c>
      <c r="U3291">
        <v>6</v>
      </c>
      <c r="V3291">
        <v>4</v>
      </c>
      <c r="W3291">
        <v>4</v>
      </c>
      <c r="X3291">
        <v>3</v>
      </c>
      <c r="Y3291">
        <v>1</v>
      </c>
      <c r="Z3291">
        <v>4</v>
      </c>
      <c r="AA3291">
        <v>1</v>
      </c>
      <c r="AB3291">
        <v>2</v>
      </c>
      <c r="AC3291">
        <v>2</v>
      </c>
      <c r="AD3291">
        <v>1</v>
      </c>
      <c r="AE3291">
        <v>2</v>
      </c>
      <c r="AG3291" s="1">
        <f t="shared" si="51"/>
        <v>-0.15523809523809518</v>
      </c>
    </row>
    <row r="3292" spans="1:33">
      <c r="A3292">
        <v>81176</v>
      </c>
      <c r="B3292">
        <v>2</v>
      </c>
      <c r="C3292">
        <v>38</v>
      </c>
      <c r="D3292">
        <v>1</v>
      </c>
      <c r="E3292">
        <v>2</v>
      </c>
      <c r="G3292">
        <v>2</v>
      </c>
      <c r="H3292">
        <v>3</v>
      </c>
      <c r="I3292">
        <v>1</v>
      </c>
      <c r="J3292">
        <v>53</v>
      </c>
      <c r="K3292">
        <v>1.37</v>
      </c>
      <c r="L3292">
        <v>145</v>
      </c>
      <c r="M3292">
        <v>3.75</v>
      </c>
      <c r="N3292">
        <v>55</v>
      </c>
      <c r="O3292" s="1">
        <v>1.4216981132075472</v>
      </c>
      <c r="P3292" s="2">
        <v>43.913050453048619</v>
      </c>
      <c r="Q3292" s="1">
        <v>1.1351109268052191</v>
      </c>
      <c r="R3292">
        <v>1</v>
      </c>
      <c r="U3292">
        <v>7</v>
      </c>
      <c r="V3292">
        <v>4</v>
      </c>
      <c r="W3292">
        <v>3</v>
      </c>
      <c r="X3292">
        <v>3</v>
      </c>
      <c r="Y3292">
        <v>3</v>
      </c>
      <c r="Z3292">
        <v>3</v>
      </c>
      <c r="AB3292">
        <v>3</v>
      </c>
      <c r="AC3292">
        <v>0</v>
      </c>
      <c r="AD3292">
        <v>1</v>
      </c>
      <c r="AE3292">
        <v>2</v>
      </c>
      <c r="AG3292" s="1">
        <f t="shared" si="51"/>
        <v>5.1698113207547136E-2</v>
      </c>
    </row>
    <row r="3293" spans="1:33">
      <c r="A3293">
        <v>81177</v>
      </c>
      <c r="B3293">
        <v>2</v>
      </c>
      <c r="C3293">
        <v>48</v>
      </c>
      <c r="D3293">
        <v>1</v>
      </c>
      <c r="E3293">
        <v>2</v>
      </c>
      <c r="G3293">
        <v>1</v>
      </c>
      <c r="H3293">
        <v>2</v>
      </c>
      <c r="I3293">
        <v>1</v>
      </c>
      <c r="J3293">
        <v>51</v>
      </c>
      <c r="K3293">
        <v>1.32</v>
      </c>
      <c r="L3293">
        <v>173</v>
      </c>
      <c r="M3293">
        <v>4.47</v>
      </c>
      <c r="N3293">
        <v>45</v>
      </c>
      <c r="O3293" s="1">
        <v>1.1647058823529413</v>
      </c>
      <c r="P3293" s="2">
        <v>52.328033799795591</v>
      </c>
      <c r="Q3293" s="1">
        <v>1.3543726395241213</v>
      </c>
      <c r="R3293">
        <v>2</v>
      </c>
      <c r="S3293">
        <v>2</v>
      </c>
      <c r="U3293">
        <v>14</v>
      </c>
      <c r="V3293">
        <v>4</v>
      </c>
      <c r="W3293">
        <v>1</v>
      </c>
      <c r="AA3293">
        <v>2</v>
      </c>
      <c r="AB3293">
        <v>3</v>
      </c>
      <c r="AC3293">
        <v>0</v>
      </c>
      <c r="AD3293">
        <v>2</v>
      </c>
      <c r="AE3293">
        <v>1</v>
      </c>
      <c r="AF3293">
        <v>2</v>
      </c>
      <c r="AG3293" s="1">
        <f t="shared" si="51"/>
        <v>-0.1552941176470588</v>
      </c>
    </row>
    <row r="3294" spans="1:33">
      <c r="A3294">
        <v>81186</v>
      </c>
      <c r="B3294">
        <v>2</v>
      </c>
      <c r="C3294">
        <v>42</v>
      </c>
      <c r="D3294">
        <v>3</v>
      </c>
      <c r="E3294">
        <v>2</v>
      </c>
      <c r="G3294">
        <v>1</v>
      </c>
      <c r="H3294">
        <v>4</v>
      </c>
      <c r="I3294">
        <v>5</v>
      </c>
      <c r="J3294">
        <v>57</v>
      </c>
      <c r="K3294">
        <v>1.47</v>
      </c>
      <c r="L3294">
        <v>185</v>
      </c>
      <c r="M3294">
        <v>4.78</v>
      </c>
      <c r="N3294">
        <v>60</v>
      </c>
      <c r="O3294" s="1">
        <v>1.5473684210526317</v>
      </c>
      <c r="P3294" s="2">
        <v>64.648668172417899</v>
      </c>
      <c r="Q3294" s="1">
        <v>1.6672551265518301</v>
      </c>
      <c r="R3294">
        <v>2</v>
      </c>
      <c r="S3294">
        <v>2</v>
      </c>
      <c r="U3294">
        <v>6</v>
      </c>
      <c r="V3294">
        <v>2</v>
      </c>
      <c r="W3294">
        <v>0</v>
      </c>
      <c r="X3294">
        <v>3</v>
      </c>
      <c r="Y3294">
        <v>3</v>
      </c>
      <c r="Z3294">
        <v>3</v>
      </c>
      <c r="AB3294">
        <v>0</v>
      </c>
      <c r="AC3294">
        <v>0</v>
      </c>
      <c r="AD3294">
        <v>1</v>
      </c>
      <c r="AE3294">
        <v>2</v>
      </c>
      <c r="AG3294" s="1">
        <f t="shared" si="51"/>
        <v>7.7368421052631753E-2</v>
      </c>
    </row>
    <row r="3295" spans="1:33">
      <c r="A3295">
        <v>81190</v>
      </c>
      <c r="B3295">
        <v>2</v>
      </c>
      <c r="C3295">
        <v>23</v>
      </c>
      <c r="D3295">
        <v>2</v>
      </c>
      <c r="E3295">
        <v>2</v>
      </c>
      <c r="G3295">
        <v>1</v>
      </c>
      <c r="H3295">
        <v>5</v>
      </c>
      <c r="I3295">
        <v>5</v>
      </c>
      <c r="J3295">
        <v>75</v>
      </c>
      <c r="K3295">
        <v>1.94</v>
      </c>
      <c r="L3295">
        <v>197</v>
      </c>
      <c r="M3295">
        <v>5.09</v>
      </c>
      <c r="N3295">
        <v>81</v>
      </c>
      <c r="O3295" s="1">
        <v>2.0951999999999997</v>
      </c>
      <c r="P3295" s="2">
        <v>88.800565645467032</v>
      </c>
      <c r="Q3295" s="1">
        <v>2.296974631362747</v>
      </c>
      <c r="R3295">
        <v>1</v>
      </c>
      <c r="U3295">
        <v>15</v>
      </c>
      <c r="V3295">
        <v>4</v>
      </c>
      <c r="W3295">
        <v>1</v>
      </c>
      <c r="AA3295">
        <v>3</v>
      </c>
      <c r="AB3295">
        <v>2</v>
      </c>
      <c r="AC3295">
        <v>0</v>
      </c>
      <c r="AD3295">
        <v>1</v>
      </c>
      <c r="AE3295">
        <v>1</v>
      </c>
      <c r="AF3295">
        <v>2</v>
      </c>
      <c r="AG3295" s="1">
        <f t="shared" si="51"/>
        <v>0.15519999999999978</v>
      </c>
    </row>
    <row r="3296" spans="1:33">
      <c r="A3296">
        <v>81192</v>
      </c>
      <c r="B3296">
        <v>2</v>
      </c>
      <c r="C3296">
        <v>41</v>
      </c>
      <c r="D3296">
        <v>7</v>
      </c>
      <c r="E3296">
        <v>2</v>
      </c>
      <c r="G3296">
        <v>2</v>
      </c>
      <c r="H3296">
        <v>4</v>
      </c>
      <c r="I3296">
        <v>1</v>
      </c>
      <c r="J3296">
        <v>55</v>
      </c>
      <c r="K3296">
        <v>1.42</v>
      </c>
      <c r="L3296">
        <v>193</v>
      </c>
      <c r="M3296">
        <v>4.99</v>
      </c>
      <c r="N3296">
        <v>59</v>
      </c>
      <c r="O3296" s="1">
        <v>1.5232727272727273</v>
      </c>
      <c r="P3296" s="2">
        <v>47.896529752548169</v>
      </c>
      <c r="Q3296" s="1">
        <v>1.2366013136112437</v>
      </c>
      <c r="R3296">
        <v>2</v>
      </c>
      <c r="S3296">
        <v>1</v>
      </c>
      <c r="T3296">
        <v>2</v>
      </c>
      <c r="U3296">
        <v>10</v>
      </c>
      <c r="V3296">
        <v>4</v>
      </c>
      <c r="W3296">
        <v>0</v>
      </c>
      <c r="AA3296">
        <v>8</v>
      </c>
      <c r="AB3296">
        <v>12</v>
      </c>
      <c r="AC3296">
        <v>0</v>
      </c>
      <c r="AD3296">
        <v>1</v>
      </c>
      <c r="AE3296">
        <v>2</v>
      </c>
      <c r="AG3296" s="1">
        <f t="shared" si="51"/>
        <v>0.1032727272727274</v>
      </c>
    </row>
    <row r="3297" spans="1:33">
      <c r="A3297">
        <v>81196</v>
      </c>
      <c r="B3297">
        <v>2</v>
      </c>
      <c r="C3297">
        <v>41</v>
      </c>
      <c r="D3297">
        <v>6</v>
      </c>
      <c r="E3297">
        <v>2</v>
      </c>
      <c r="G3297">
        <v>2</v>
      </c>
      <c r="H3297">
        <v>1</v>
      </c>
      <c r="I3297">
        <v>3</v>
      </c>
      <c r="J3297">
        <v>70</v>
      </c>
      <c r="K3297">
        <v>1.81</v>
      </c>
      <c r="L3297">
        <v>171</v>
      </c>
      <c r="M3297">
        <v>4.42</v>
      </c>
      <c r="N3297">
        <v>68</v>
      </c>
      <c r="O3297" s="1">
        <v>1.7582857142857142</v>
      </c>
      <c r="P3297" s="2">
        <v>64.650732667569855</v>
      </c>
      <c r="Q3297" s="1">
        <v>1.6716832304043063</v>
      </c>
      <c r="R3297">
        <v>1</v>
      </c>
      <c r="S3297">
        <v>2</v>
      </c>
      <c r="U3297">
        <v>7</v>
      </c>
      <c r="V3297">
        <v>2</v>
      </c>
      <c r="W3297">
        <v>0</v>
      </c>
      <c r="AA3297">
        <v>0</v>
      </c>
      <c r="AB3297">
        <v>0</v>
      </c>
      <c r="AC3297">
        <v>0</v>
      </c>
      <c r="AD3297">
        <v>1</v>
      </c>
      <c r="AE3297">
        <v>1</v>
      </c>
      <c r="AF3297">
        <v>2</v>
      </c>
      <c r="AG3297" s="1">
        <f t="shared" si="51"/>
        <v>-5.1714285714285824E-2</v>
      </c>
    </row>
    <row r="3298" spans="1:33">
      <c r="A3298">
        <v>81197</v>
      </c>
      <c r="B3298">
        <v>2</v>
      </c>
      <c r="C3298">
        <v>47</v>
      </c>
      <c r="D3298">
        <v>4</v>
      </c>
      <c r="E3298">
        <v>2</v>
      </c>
      <c r="G3298">
        <v>1</v>
      </c>
      <c r="H3298">
        <v>5</v>
      </c>
      <c r="I3298">
        <v>3</v>
      </c>
      <c r="J3298">
        <v>74</v>
      </c>
      <c r="K3298">
        <v>1.91</v>
      </c>
      <c r="L3298">
        <v>176</v>
      </c>
      <c r="M3298">
        <v>4.55</v>
      </c>
      <c r="N3298">
        <v>80</v>
      </c>
      <c r="O3298" s="1">
        <v>2.0648648648648646</v>
      </c>
      <c r="P3298" s="2">
        <v>69.467327301423666</v>
      </c>
      <c r="Q3298" s="1">
        <v>1.793008042509719</v>
      </c>
      <c r="R3298">
        <v>2</v>
      </c>
      <c r="S3298">
        <v>2</v>
      </c>
      <c r="U3298">
        <v>77</v>
      </c>
      <c r="V3298">
        <v>3</v>
      </c>
      <c r="W3298">
        <v>3</v>
      </c>
      <c r="X3298">
        <v>3</v>
      </c>
      <c r="Y3298">
        <v>3</v>
      </c>
      <c r="Z3298">
        <v>3</v>
      </c>
      <c r="AA3298">
        <v>2</v>
      </c>
      <c r="AB3298">
        <v>2</v>
      </c>
      <c r="AC3298">
        <v>1</v>
      </c>
      <c r="AD3298">
        <v>1</v>
      </c>
      <c r="AE3298">
        <v>1</v>
      </c>
      <c r="AF3298">
        <v>2</v>
      </c>
      <c r="AG3298" s="1">
        <f t="shared" si="51"/>
        <v>0.15486486486486473</v>
      </c>
    </row>
    <row r="3299" spans="1:33">
      <c r="A3299">
        <v>81202</v>
      </c>
      <c r="B3299">
        <v>2</v>
      </c>
      <c r="C3299">
        <v>38</v>
      </c>
      <c r="D3299">
        <v>3</v>
      </c>
      <c r="E3299">
        <v>2</v>
      </c>
      <c r="G3299">
        <v>1</v>
      </c>
      <c r="H3299">
        <v>3</v>
      </c>
      <c r="I3299">
        <v>6</v>
      </c>
      <c r="J3299">
        <v>65</v>
      </c>
      <c r="K3299">
        <v>1.68</v>
      </c>
      <c r="L3299">
        <v>154</v>
      </c>
      <c r="M3299">
        <v>3.98</v>
      </c>
      <c r="N3299">
        <v>73</v>
      </c>
      <c r="O3299" s="1">
        <v>1.8867692307692308</v>
      </c>
      <c r="P3299" s="2">
        <v>53.601361109275956</v>
      </c>
      <c r="Q3299" s="1">
        <v>1.3853890255935939</v>
      </c>
      <c r="R3299">
        <v>2</v>
      </c>
      <c r="U3299">
        <v>5</v>
      </c>
      <c r="V3299">
        <v>3</v>
      </c>
      <c r="W3299">
        <v>1</v>
      </c>
      <c r="X3299">
        <v>3</v>
      </c>
      <c r="Y3299">
        <v>3</v>
      </c>
      <c r="Z3299">
        <v>1</v>
      </c>
      <c r="AA3299">
        <v>1</v>
      </c>
      <c r="AB3299">
        <v>0</v>
      </c>
      <c r="AC3299">
        <v>0</v>
      </c>
      <c r="AD3299">
        <v>1</v>
      </c>
      <c r="AE3299">
        <v>2</v>
      </c>
      <c r="AG3299" s="1">
        <f t="shared" si="51"/>
        <v>0.20676923076923082</v>
      </c>
    </row>
    <row r="3300" spans="1:33">
      <c r="A3300">
        <v>81204</v>
      </c>
      <c r="B3300">
        <v>2</v>
      </c>
      <c r="C3300">
        <v>65</v>
      </c>
      <c r="D3300">
        <v>4</v>
      </c>
      <c r="E3300">
        <v>2</v>
      </c>
      <c r="G3300">
        <v>2</v>
      </c>
      <c r="H3300">
        <v>3</v>
      </c>
      <c r="I3300">
        <v>1</v>
      </c>
      <c r="J3300">
        <v>46</v>
      </c>
      <c r="K3300">
        <v>1.19</v>
      </c>
      <c r="L3300">
        <v>205</v>
      </c>
      <c r="M3300">
        <v>5.3</v>
      </c>
      <c r="N3300">
        <v>52</v>
      </c>
      <c r="O3300" s="1">
        <v>1.3452173913043477</v>
      </c>
      <c r="P3300" s="2">
        <v>47.581196472882162</v>
      </c>
      <c r="Q3300" s="1">
        <v>1.2309048652767343</v>
      </c>
      <c r="R3300">
        <v>1</v>
      </c>
      <c r="S3300">
        <v>2</v>
      </c>
      <c r="U3300">
        <v>77</v>
      </c>
      <c r="V3300">
        <v>3</v>
      </c>
      <c r="W3300">
        <v>0</v>
      </c>
      <c r="X3300">
        <v>3</v>
      </c>
      <c r="Y3300">
        <v>2</v>
      </c>
      <c r="Z3300">
        <v>1</v>
      </c>
      <c r="AB3300">
        <v>0</v>
      </c>
      <c r="AC3300">
        <v>0</v>
      </c>
      <c r="AD3300">
        <v>2</v>
      </c>
      <c r="AE3300">
        <v>1</v>
      </c>
      <c r="AF3300">
        <v>2</v>
      </c>
      <c r="AG3300" s="1">
        <f t="shared" si="51"/>
        <v>0.15521739130434775</v>
      </c>
    </row>
    <row r="3301" spans="1:33">
      <c r="A3301">
        <v>81210</v>
      </c>
      <c r="B3301">
        <v>2</v>
      </c>
      <c r="C3301">
        <v>69</v>
      </c>
      <c r="D3301">
        <v>3</v>
      </c>
      <c r="E3301">
        <v>2</v>
      </c>
      <c r="G3301">
        <v>2</v>
      </c>
      <c r="H3301">
        <v>4</v>
      </c>
      <c r="I3301">
        <v>1</v>
      </c>
      <c r="J3301">
        <v>49</v>
      </c>
      <c r="K3301">
        <v>1.27</v>
      </c>
      <c r="L3301">
        <v>161</v>
      </c>
      <c r="M3301">
        <v>4.16</v>
      </c>
      <c r="N3301">
        <v>43</v>
      </c>
      <c r="O3301" s="1">
        <v>1.1144897959183673</v>
      </c>
      <c r="P3301" s="2">
        <v>46.700998536551666</v>
      </c>
      <c r="Q3301" s="1">
        <v>1.2104136355391961</v>
      </c>
      <c r="R3301">
        <v>2</v>
      </c>
      <c r="S3301">
        <v>2</v>
      </c>
      <c r="U3301">
        <v>15</v>
      </c>
      <c r="V3301">
        <v>3</v>
      </c>
      <c r="W3301">
        <v>1</v>
      </c>
      <c r="AA3301">
        <v>5</v>
      </c>
      <c r="AB3301">
        <v>0</v>
      </c>
      <c r="AC3301">
        <v>0</v>
      </c>
      <c r="AD3301">
        <v>1</v>
      </c>
      <c r="AE3301">
        <v>1</v>
      </c>
      <c r="AF3301">
        <v>2</v>
      </c>
      <c r="AG3301" s="1">
        <f t="shared" si="51"/>
        <v>-0.15551020408163274</v>
      </c>
    </row>
    <row r="3302" spans="1:33">
      <c r="A3302">
        <v>81212</v>
      </c>
      <c r="B3302">
        <v>2</v>
      </c>
      <c r="C3302">
        <v>37</v>
      </c>
      <c r="D3302">
        <v>4</v>
      </c>
      <c r="E3302">
        <v>2</v>
      </c>
      <c r="G3302">
        <v>1</v>
      </c>
      <c r="H3302">
        <v>3</v>
      </c>
      <c r="I3302">
        <v>5</v>
      </c>
      <c r="J3302">
        <v>63</v>
      </c>
      <c r="K3302">
        <v>1.63</v>
      </c>
      <c r="L3302">
        <v>164</v>
      </c>
      <c r="M3302">
        <v>4.24</v>
      </c>
      <c r="N3302">
        <v>69</v>
      </c>
      <c r="O3302" s="1">
        <v>1.7852380952380953</v>
      </c>
      <c r="P3302" s="2">
        <v>66.853419479287908</v>
      </c>
      <c r="Q3302" s="1">
        <v>1.7296995833530047</v>
      </c>
      <c r="R3302">
        <v>1</v>
      </c>
      <c r="U3302">
        <v>6</v>
      </c>
      <c r="V3302">
        <v>3</v>
      </c>
      <c r="W3302">
        <v>3</v>
      </c>
      <c r="X3302">
        <v>3</v>
      </c>
      <c r="Y3302">
        <v>3</v>
      </c>
      <c r="Z3302">
        <v>3</v>
      </c>
      <c r="AA3302">
        <v>1</v>
      </c>
      <c r="AB3302">
        <v>3</v>
      </c>
      <c r="AC3302">
        <v>4</v>
      </c>
      <c r="AD3302">
        <v>1</v>
      </c>
      <c r="AE3302">
        <v>1</v>
      </c>
      <c r="AF3302">
        <v>2</v>
      </c>
      <c r="AG3302" s="1">
        <f t="shared" si="51"/>
        <v>0.1552380952380954</v>
      </c>
    </row>
    <row r="3303" spans="1:33">
      <c r="A3303">
        <v>81216</v>
      </c>
      <c r="B3303">
        <v>2</v>
      </c>
      <c r="C3303">
        <v>30</v>
      </c>
      <c r="D3303">
        <v>7</v>
      </c>
      <c r="E3303">
        <v>2</v>
      </c>
      <c r="G3303">
        <v>1</v>
      </c>
      <c r="H3303">
        <v>5</v>
      </c>
      <c r="I3303">
        <v>1</v>
      </c>
      <c r="J3303">
        <v>69</v>
      </c>
      <c r="K3303">
        <v>1.78</v>
      </c>
      <c r="L3303">
        <v>219</v>
      </c>
      <c r="M3303">
        <v>5.66</v>
      </c>
      <c r="N3303">
        <v>67</v>
      </c>
      <c r="O3303" s="1">
        <v>1.7284057971014493</v>
      </c>
      <c r="P3303" s="2">
        <v>62.514117199422778</v>
      </c>
      <c r="Q3303" s="1">
        <v>1.6126830234053993</v>
      </c>
      <c r="R3303">
        <v>1</v>
      </c>
      <c r="U3303">
        <v>15</v>
      </c>
      <c r="V3303">
        <v>1</v>
      </c>
      <c r="W3303">
        <v>1</v>
      </c>
      <c r="X3303">
        <v>3</v>
      </c>
      <c r="Y3303">
        <v>2</v>
      </c>
      <c r="Z3303">
        <v>1</v>
      </c>
      <c r="AB3303">
        <v>1</v>
      </c>
      <c r="AC3303">
        <v>0</v>
      </c>
      <c r="AD3303">
        <v>2</v>
      </c>
      <c r="AE3303">
        <v>1</v>
      </c>
      <c r="AF3303">
        <v>2</v>
      </c>
      <c r="AG3303" s="1">
        <f t="shared" si="51"/>
        <v>-5.1594202898550767E-2</v>
      </c>
    </row>
    <row r="3304" spans="1:33">
      <c r="A3304">
        <v>81221</v>
      </c>
      <c r="B3304">
        <v>2</v>
      </c>
      <c r="C3304">
        <v>68</v>
      </c>
      <c r="D3304">
        <v>2</v>
      </c>
      <c r="E3304">
        <v>2</v>
      </c>
      <c r="G3304">
        <v>2</v>
      </c>
      <c r="H3304">
        <v>3</v>
      </c>
      <c r="I3304">
        <v>2</v>
      </c>
      <c r="J3304">
        <v>49</v>
      </c>
      <c r="K3304">
        <v>1.27</v>
      </c>
      <c r="L3304">
        <v>209</v>
      </c>
      <c r="M3304">
        <v>5.4</v>
      </c>
      <c r="N3304">
        <v>52</v>
      </c>
      <c r="O3304" s="1">
        <v>1.3477551020408165</v>
      </c>
      <c r="P3304" s="2">
        <v>53.337880115220486</v>
      </c>
      <c r="Q3304" s="1">
        <v>1.3824307703332657</v>
      </c>
      <c r="R3304">
        <v>1</v>
      </c>
      <c r="S3304">
        <v>1</v>
      </c>
      <c r="T3304">
        <v>2</v>
      </c>
      <c r="U3304">
        <v>15</v>
      </c>
      <c r="V3304">
        <v>3</v>
      </c>
      <c r="W3304">
        <v>3</v>
      </c>
      <c r="X3304">
        <v>2</v>
      </c>
      <c r="Y3304">
        <v>0</v>
      </c>
      <c r="Z3304">
        <v>3</v>
      </c>
      <c r="AA3304">
        <v>0</v>
      </c>
      <c r="AB3304">
        <v>0</v>
      </c>
      <c r="AC3304">
        <v>0</v>
      </c>
      <c r="AD3304">
        <v>1</v>
      </c>
      <c r="AE3304">
        <v>1</v>
      </c>
      <c r="AF3304">
        <v>2</v>
      </c>
      <c r="AG3304" s="1">
        <f t="shared" si="51"/>
        <v>7.7755102040816482E-2</v>
      </c>
    </row>
    <row r="3305" spans="1:33">
      <c r="A3305">
        <v>81223</v>
      </c>
      <c r="B3305">
        <v>2</v>
      </c>
      <c r="C3305">
        <v>21</v>
      </c>
      <c r="D3305">
        <v>4</v>
      </c>
      <c r="E3305">
        <v>2</v>
      </c>
      <c r="G3305">
        <v>1</v>
      </c>
      <c r="H3305">
        <v>3</v>
      </c>
      <c r="I3305">
        <v>5</v>
      </c>
      <c r="J3305">
        <v>47</v>
      </c>
      <c r="K3305">
        <v>1.22</v>
      </c>
      <c r="L3305">
        <v>165</v>
      </c>
      <c r="M3305">
        <v>4.2699999999999996</v>
      </c>
      <c r="N3305">
        <v>52</v>
      </c>
      <c r="O3305" s="1">
        <v>1.3497872340425532</v>
      </c>
      <c r="P3305" s="2">
        <v>41.729423454905898</v>
      </c>
      <c r="Q3305" s="1">
        <v>1.083189289680536</v>
      </c>
      <c r="R3305">
        <v>2</v>
      </c>
      <c r="U3305">
        <v>4</v>
      </c>
      <c r="V3305">
        <v>3</v>
      </c>
      <c r="W3305">
        <v>2</v>
      </c>
      <c r="X3305">
        <v>3</v>
      </c>
      <c r="Y3305">
        <v>2</v>
      </c>
      <c r="Z3305">
        <v>2</v>
      </c>
      <c r="AA3305">
        <v>0</v>
      </c>
      <c r="AB3305">
        <v>0</v>
      </c>
      <c r="AC3305">
        <v>2</v>
      </c>
      <c r="AD3305">
        <v>1</v>
      </c>
      <c r="AE3305">
        <v>1</v>
      </c>
      <c r="AF3305">
        <v>2</v>
      </c>
      <c r="AG3305" s="1">
        <f t="shared" si="51"/>
        <v>0.12978723404255321</v>
      </c>
    </row>
    <row r="3306" spans="1:33">
      <c r="A3306">
        <v>81228</v>
      </c>
      <c r="B3306">
        <v>2</v>
      </c>
      <c r="C3306">
        <v>65</v>
      </c>
      <c r="D3306">
        <v>3</v>
      </c>
      <c r="E3306">
        <v>2</v>
      </c>
      <c r="G3306">
        <v>1</v>
      </c>
      <c r="H3306">
        <v>5</v>
      </c>
      <c r="I3306">
        <v>1</v>
      </c>
      <c r="J3306">
        <v>56</v>
      </c>
      <c r="K3306">
        <v>1.45</v>
      </c>
      <c r="L3306">
        <v>155</v>
      </c>
      <c r="M3306">
        <v>4.01</v>
      </c>
      <c r="N3306">
        <v>56</v>
      </c>
      <c r="O3306" s="1">
        <v>1.45</v>
      </c>
      <c r="P3306" s="2">
        <v>47.889650839740469</v>
      </c>
      <c r="Q3306" s="1">
        <v>1.2399998878147085</v>
      </c>
      <c r="R3306">
        <v>2</v>
      </c>
      <c r="S3306">
        <v>2</v>
      </c>
      <c r="U3306">
        <v>15</v>
      </c>
      <c r="V3306">
        <v>2</v>
      </c>
      <c r="W3306">
        <v>3</v>
      </c>
      <c r="X3306">
        <v>3</v>
      </c>
      <c r="Y3306">
        <v>3</v>
      </c>
      <c r="Z3306">
        <v>3</v>
      </c>
      <c r="AB3306">
        <v>1</v>
      </c>
      <c r="AC3306">
        <v>0</v>
      </c>
      <c r="AD3306">
        <v>2</v>
      </c>
      <c r="AE3306">
        <v>1</v>
      </c>
      <c r="AF3306">
        <v>2</v>
      </c>
      <c r="AG3306" s="1">
        <f t="shared" si="51"/>
        <v>0</v>
      </c>
    </row>
    <row r="3307" spans="1:33">
      <c r="A3307">
        <v>81230</v>
      </c>
      <c r="B3307">
        <v>2</v>
      </c>
      <c r="C3307">
        <v>52</v>
      </c>
      <c r="D3307">
        <v>4</v>
      </c>
      <c r="E3307">
        <v>2</v>
      </c>
      <c r="G3307">
        <v>1</v>
      </c>
      <c r="H3307">
        <v>3</v>
      </c>
      <c r="I3307">
        <v>5</v>
      </c>
      <c r="J3307">
        <v>79</v>
      </c>
      <c r="K3307">
        <v>2.04</v>
      </c>
      <c r="L3307">
        <v>192</v>
      </c>
      <c r="M3307">
        <v>4.97</v>
      </c>
      <c r="N3307">
        <v>86</v>
      </c>
      <c r="O3307" s="1">
        <v>2.2207594936708861</v>
      </c>
      <c r="P3307" s="2">
        <v>83.130218361321781</v>
      </c>
      <c r="Q3307" s="1">
        <v>2.1466537399632459</v>
      </c>
      <c r="R3307">
        <v>2</v>
      </c>
      <c r="S3307">
        <v>2</v>
      </c>
      <c r="U3307">
        <v>8</v>
      </c>
      <c r="V3307">
        <v>3</v>
      </c>
      <c r="W3307">
        <v>2</v>
      </c>
      <c r="X3307">
        <v>1</v>
      </c>
      <c r="Y3307">
        <v>2</v>
      </c>
      <c r="Z3307">
        <v>2</v>
      </c>
      <c r="AA3307">
        <v>0</v>
      </c>
      <c r="AB3307">
        <v>2</v>
      </c>
      <c r="AC3307">
        <v>0</v>
      </c>
      <c r="AD3307">
        <v>1</v>
      </c>
      <c r="AE3307">
        <v>1</v>
      </c>
      <c r="AF3307">
        <v>2</v>
      </c>
      <c r="AG3307" s="1">
        <f t="shared" si="51"/>
        <v>0.18075949367088606</v>
      </c>
    </row>
    <row r="3308" spans="1:33">
      <c r="A3308">
        <v>81231</v>
      </c>
      <c r="B3308">
        <v>2</v>
      </c>
      <c r="C3308">
        <v>44</v>
      </c>
      <c r="D3308">
        <v>4</v>
      </c>
      <c r="E3308">
        <v>2</v>
      </c>
      <c r="G3308">
        <v>1</v>
      </c>
      <c r="H3308">
        <v>4</v>
      </c>
      <c r="I3308">
        <v>5</v>
      </c>
      <c r="J3308">
        <v>42</v>
      </c>
      <c r="K3308">
        <v>1.0900000000000001</v>
      </c>
      <c r="L3308">
        <v>197</v>
      </c>
      <c r="M3308">
        <v>5.09</v>
      </c>
      <c r="N3308">
        <v>50</v>
      </c>
      <c r="O3308" s="1">
        <v>1.2976190476190479</v>
      </c>
      <c r="P3308" s="2">
        <v>33.996308319071652</v>
      </c>
      <c r="Q3308" s="1">
        <v>0.88228514447114526</v>
      </c>
      <c r="R3308">
        <v>2</v>
      </c>
      <c r="S3308">
        <v>1</v>
      </c>
      <c r="T3308">
        <v>1</v>
      </c>
      <c r="U3308">
        <v>3</v>
      </c>
      <c r="V3308">
        <v>3</v>
      </c>
      <c r="W3308">
        <v>1</v>
      </c>
      <c r="X3308">
        <v>3</v>
      </c>
      <c r="Y3308">
        <v>3</v>
      </c>
      <c r="Z3308">
        <v>1</v>
      </c>
      <c r="AB3308">
        <v>0</v>
      </c>
      <c r="AC3308">
        <v>0</v>
      </c>
      <c r="AD3308">
        <v>1</v>
      </c>
      <c r="AE3308">
        <v>1</v>
      </c>
      <c r="AF3308">
        <v>2</v>
      </c>
      <c r="AG3308" s="1">
        <f t="shared" si="51"/>
        <v>0.20761904761904781</v>
      </c>
    </row>
    <row r="3309" spans="1:33">
      <c r="A3309">
        <v>81232</v>
      </c>
      <c r="B3309">
        <v>2</v>
      </c>
      <c r="C3309">
        <v>59</v>
      </c>
      <c r="D3309">
        <v>3</v>
      </c>
      <c r="E3309">
        <v>2</v>
      </c>
      <c r="G3309">
        <v>1</v>
      </c>
      <c r="H3309">
        <v>4</v>
      </c>
      <c r="I3309">
        <v>1</v>
      </c>
      <c r="J3309">
        <v>52</v>
      </c>
      <c r="K3309">
        <v>1.34</v>
      </c>
      <c r="L3309">
        <v>263</v>
      </c>
      <c r="M3309">
        <v>6.8</v>
      </c>
      <c r="N3309">
        <v>52</v>
      </c>
      <c r="O3309" s="1">
        <v>1.34</v>
      </c>
      <c r="P3309" s="2">
        <v>50.354081324364088</v>
      </c>
      <c r="Q3309" s="1">
        <v>1.2975859418201514</v>
      </c>
      <c r="R3309">
        <v>2</v>
      </c>
      <c r="S3309">
        <v>1</v>
      </c>
      <c r="T3309">
        <v>2</v>
      </c>
      <c r="U3309">
        <v>4</v>
      </c>
      <c r="V3309">
        <v>1</v>
      </c>
      <c r="W3309">
        <v>3</v>
      </c>
      <c r="X3309">
        <v>3</v>
      </c>
      <c r="Y3309">
        <v>3</v>
      </c>
      <c r="Z3309">
        <v>3</v>
      </c>
      <c r="AA3309">
        <v>2</v>
      </c>
      <c r="AB3309">
        <v>0</v>
      </c>
      <c r="AC3309">
        <v>8</v>
      </c>
      <c r="AD3309">
        <v>1</v>
      </c>
      <c r="AE3309">
        <v>2</v>
      </c>
      <c r="AG3309" s="1">
        <f t="shared" si="51"/>
        <v>0</v>
      </c>
    </row>
    <row r="3310" spans="1:33">
      <c r="A3310">
        <v>81238</v>
      </c>
      <c r="B3310">
        <v>2</v>
      </c>
      <c r="C3310">
        <v>21</v>
      </c>
      <c r="D3310">
        <v>3</v>
      </c>
      <c r="E3310">
        <v>2</v>
      </c>
      <c r="G3310">
        <v>1</v>
      </c>
      <c r="H3310">
        <v>2</v>
      </c>
      <c r="I3310">
        <v>1</v>
      </c>
      <c r="J3310">
        <v>51</v>
      </c>
      <c r="K3310">
        <v>1.32</v>
      </c>
      <c r="L3310">
        <v>185</v>
      </c>
      <c r="M3310">
        <v>4.78</v>
      </c>
      <c r="N3310">
        <v>50</v>
      </c>
      <c r="O3310" s="1">
        <v>1.2941176470588236</v>
      </c>
      <c r="P3310" s="2">
        <v>53.351884369441663</v>
      </c>
      <c r="Q3310" s="1">
        <v>1.3808723013267257</v>
      </c>
      <c r="R3310">
        <v>2</v>
      </c>
      <c r="U3310">
        <v>7</v>
      </c>
      <c r="V3310">
        <v>3</v>
      </c>
      <c r="W3310">
        <v>3</v>
      </c>
      <c r="X3310">
        <v>4</v>
      </c>
      <c r="Y3310">
        <v>4</v>
      </c>
      <c r="Z3310">
        <v>4</v>
      </c>
      <c r="AB3310">
        <v>0</v>
      </c>
      <c r="AC3310">
        <v>0</v>
      </c>
      <c r="AD3310">
        <v>2</v>
      </c>
      <c r="AE3310">
        <v>2</v>
      </c>
      <c r="AG3310" s="1">
        <f t="shared" si="51"/>
        <v>-2.5882352941176467E-2</v>
      </c>
    </row>
    <row r="3311" spans="1:33">
      <c r="A3311">
        <v>81244</v>
      </c>
      <c r="B3311">
        <v>2</v>
      </c>
      <c r="C3311">
        <v>47</v>
      </c>
      <c r="D3311">
        <v>1</v>
      </c>
      <c r="E3311">
        <v>2</v>
      </c>
      <c r="G3311">
        <v>1</v>
      </c>
      <c r="H3311">
        <v>5</v>
      </c>
      <c r="I3311">
        <v>1</v>
      </c>
      <c r="J3311">
        <v>58</v>
      </c>
      <c r="K3311">
        <v>1.5</v>
      </c>
      <c r="L3311">
        <v>241</v>
      </c>
      <c r="M3311">
        <v>6.23</v>
      </c>
      <c r="N3311">
        <v>65</v>
      </c>
      <c r="O3311" s="1">
        <v>1.6810344827586208</v>
      </c>
      <c r="P3311" s="2">
        <v>75.711952222961656</v>
      </c>
      <c r="Q3311" s="1">
        <v>1.9580677299041809</v>
      </c>
      <c r="R3311">
        <v>1</v>
      </c>
      <c r="S3311">
        <v>2</v>
      </c>
      <c r="U3311">
        <v>15</v>
      </c>
      <c r="V3311">
        <v>4</v>
      </c>
      <c r="W3311">
        <v>2</v>
      </c>
      <c r="X3311">
        <v>3</v>
      </c>
      <c r="Y3311">
        <v>3</v>
      </c>
      <c r="Z3311">
        <v>2</v>
      </c>
      <c r="AA3311">
        <v>2</v>
      </c>
      <c r="AB3311">
        <v>20</v>
      </c>
      <c r="AC3311">
        <v>20</v>
      </c>
      <c r="AD3311">
        <v>1</v>
      </c>
      <c r="AE3311">
        <v>1</v>
      </c>
      <c r="AF3311">
        <v>2</v>
      </c>
      <c r="AG3311" s="1">
        <f t="shared" si="51"/>
        <v>0.18103448275862077</v>
      </c>
    </row>
    <row r="3312" spans="1:33">
      <c r="A3312">
        <v>81248</v>
      </c>
      <c r="B3312">
        <v>2</v>
      </c>
      <c r="C3312">
        <v>68</v>
      </c>
      <c r="D3312">
        <v>3</v>
      </c>
      <c r="E3312">
        <v>2</v>
      </c>
      <c r="G3312">
        <v>1</v>
      </c>
      <c r="H3312">
        <v>3</v>
      </c>
      <c r="I3312">
        <v>2</v>
      </c>
      <c r="J3312">
        <v>51</v>
      </c>
      <c r="K3312">
        <v>1.32</v>
      </c>
      <c r="L3312">
        <v>227</v>
      </c>
      <c r="M3312">
        <v>5.87</v>
      </c>
      <c r="N3312">
        <v>52</v>
      </c>
      <c r="O3312" s="1">
        <v>1.3458823529411765</v>
      </c>
      <c r="P3312" s="2">
        <v>56.223165875520209</v>
      </c>
      <c r="Q3312" s="1">
        <v>1.455187822660523</v>
      </c>
      <c r="R3312">
        <v>2</v>
      </c>
      <c r="S3312">
        <v>1</v>
      </c>
      <c r="T3312">
        <v>1</v>
      </c>
      <c r="U3312">
        <v>3</v>
      </c>
      <c r="V3312">
        <v>4</v>
      </c>
      <c r="W3312">
        <v>3</v>
      </c>
      <c r="X3312">
        <v>3</v>
      </c>
      <c r="Y3312">
        <v>3</v>
      </c>
      <c r="Z3312">
        <v>3</v>
      </c>
      <c r="AB3312">
        <v>0</v>
      </c>
      <c r="AC3312">
        <v>0</v>
      </c>
      <c r="AD3312">
        <v>1</v>
      </c>
      <c r="AE3312">
        <v>1</v>
      </c>
      <c r="AF3312">
        <v>2</v>
      </c>
      <c r="AG3312" s="1">
        <f t="shared" si="51"/>
        <v>2.5882352941176467E-2</v>
      </c>
    </row>
    <row r="3313" spans="1:33">
      <c r="A3313">
        <v>81251</v>
      </c>
      <c r="B3313">
        <v>2</v>
      </c>
      <c r="C3313">
        <v>80</v>
      </c>
      <c r="D3313">
        <v>3</v>
      </c>
      <c r="E3313">
        <v>2</v>
      </c>
      <c r="G3313">
        <v>2</v>
      </c>
      <c r="H3313">
        <v>3</v>
      </c>
      <c r="I3313">
        <v>2</v>
      </c>
      <c r="J3313">
        <v>86</v>
      </c>
      <c r="K3313">
        <v>2.2200000000000002</v>
      </c>
      <c r="L3313">
        <v>204</v>
      </c>
      <c r="M3313">
        <v>5.28</v>
      </c>
      <c r="N3313">
        <v>91</v>
      </c>
      <c r="O3313" s="1">
        <v>2.3490697674418608</v>
      </c>
      <c r="P3313" s="2">
        <v>82.725777168468284</v>
      </c>
      <c r="Q3313" s="1">
        <v>2.1354793641162746</v>
      </c>
      <c r="R3313">
        <v>1</v>
      </c>
      <c r="S3313">
        <v>1</v>
      </c>
      <c r="T3313">
        <v>1</v>
      </c>
      <c r="U3313">
        <v>5</v>
      </c>
      <c r="V3313">
        <v>5</v>
      </c>
      <c r="W3313">
        <v>3</v>
      </c>
      <c r="X3313">
        <v>3</v>
      </c>
      <c r="Y3313">
        <v>3</v>
      </c>
      <c r="Z3313">
        <v>2</v>
      </c>
      <c r="AB3313">
        <v>0</v>
      </c>
      <c r="AC3313">
        <v>0</v>
      </c>
      <c r="AD3313">
        <v>2</v>
      </c>
      <c r="AE3313">
        <v>1</v>
      </c>
      <c r="AF3313">
        <v>2</v>
      </c>
      <c r="AG3313" s="1">
        <f t="shared" si="51"/>
        <v>0.12906976744186061</v>
      </c>
    </row>
    <row r="3314" spans="1:33">
      <c r="A3314">
        <v>81262</v>
      </c>
      <c r="B3314">
        <v>2</v>
      </c>
      <c r="C3314">
        <v>71</v>
      </c>
      <c r="D3314">
        <v>3</v>
      </c>
      <c r="E3314">
        <v>2</v>
      </c>
      <c r="G3314">
        <v>1</v>
      </c>
      <c r="H3314">
        <v>4</v>
      </c>
      <c r="I3314">
        <v>1</v>
      </c>
      <c r="J3314">
        <v>74</v>
      </c>
      <c r="K3314">
        <v>1.91</v>
      </c>
      <c r="L3314">
        <v>215</v>
      </c>
      <c r="M3314">
        <v>5.56</v>
      </c>
      <c r="N3314">
        <v>78</v>
      </c>
      <c r="O3314" s="1">
        <v>2.013243243243243</v>
      </c>
      <c r="P3314" s="2">
        <v>65.422733292181007</v>
      </c>
      <c r="Q3314" s="1">
        <v>1.6886137917306179</v>
      </c>
      <c r="R3314">
        <v>2</v>
      </c>
      <c r="S3314">
        <v>2</v>
      </c>
      <c r="U3314">
        <v>14</v>
      </c>
      <c r="V3314">
        <v>2</v>
      </c>
      <c r="W3314">
        <v>0</v>
      </c>
      <c r="AA3314">
        <v>0</v>
      </c>
      <c r="AB3314">
        <v>0</v>
      </c>
      <c r="AC3314">
        <v>1</v>
      </c>
      <c r="AD3314">
        <v>1</v>
      </c>
      <c r="AE3314">
        <v>1</v>
      </c>
      <c r="AF3314">
        <v>2</v>
      </c>
      <c r="AG3314" s="1">
        <f t="shared" si="51"/>
        <v>0.10324324324324308</v>
      </c>
    </row>
    <row r="3315" spans="1:33">
      <c r="A3315">
        <v>81264</v>
      </c>
      <c r="B3315">
        <v>2</v>
      </c>
      <c r="C3315">
        <v>21</v>
      </c>
      <c r="D3315">
        <v>3</v>
      </c>
      <c r="E3315">
        <v>2</v>
      </c>
      <c r="G3315">
        <v>1</v>
      </c>
      <c r="H3315">
        <v>3</v>
      </c>
      <c r="I3315">
        <v>5</v>
      </c>
      <c r="J3315">
        <v>43</v>
      </c>
      <c r="K3315">
        <v>1.1100000000000001</v>
      </c>
      <c r="L3315">
        <v>145</v>
      </c>
      <c r="M3315">
        <v>3.75</v>
      </c>
      <c r="N3315">
        <v>47</v>
      </c>
      <c r="O3315" s="1">
        <v>1.2132558139534884</v>
      </c>
      <c r="P3315" s="2">
        <v>44.000819677625557</v>
      </c>
      <c r="Q3315" s="1">
        <v>1.1358351126084738</v>
      </c>
      <c r="R3315">
        <v>2</v>
      </c>
      <c r="U3315">
        <v>14</v>
      </c>
      <c r="V3315">
        <v>3</v>
      </c>
      <c r="W3315">
        <v>3</v>
      </c>
      <c r="X3315">
        <v>1</v>
      </c>
      <c r="Y3315">
        <v>1</v>
      </c>
      <c r="Z3315">
        <v>2</v>
      </c>
      <c r="AA3315">
        <v>4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 s="1">
        <f t="shared" si="51"/>
        <v>0.10325581395348826</v>
      </c>
    </row>
    <row r="3316" spans="1:33">
      <c r="A3316">
        <v>81267</v>
      </c>
      <c r="B3316">
        <v>2</v>
      </c>
      <c r="C3316">
        <v>75</v>
      </c>
      <c r="D3316">
        <v>2</v>
      </c>
      <c r="E3316">
        <v>2</v>
      </c>
      <c r="G3316">
        <v>1</v>
      </c>
      <c r="H3316">
        <v>4</v>
      </c>
      <c r="I3316">
        <v>3</v>
      </c>
      <c r="J3316">
        <v>64</v>
      </c>
      <c r="K3316">
        <v>1.66</v>
      </c>
      <c r="L3316">
        <v>249</v>
      </c>
      <c r="M3316">
        <v>6.44</v>
      </c>
      <c r="N3316">
        <v>73</v>
      </c>
      <c r="O3316" s="1">
        <v>1.8934374999999999</v>
      </c>
      <c r="P3316" s="2">
        <v>68.738289291223865</v>
      </c>
      <c r="Q3316" s="1">
        <v>1.7828993784911189</v>
      </c>
      <c r="R3316">
        <v>1</v>
      </c>
      <c r="S3316">
        <v>2</v>
      </c>
      <c r="U3316">
        <v>8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0</v>
      </c>
      <c r="AB3316">
        <v>17</v>
      </c>
      <c r="AC3316">
        <v>0</v>
      </c>
      <c r="AD3316">
        <v>2</v>
      </c>
      <c r="AE3316">
        <v>1</v>
      </c>
      <c r="AF3316">
        <v>2</v>
      </c>
      <c r="AG3316" s="1">
        <f t="shared" si="51"/>
        <v>0.23343749999999996</v>
      </c>
    </row>
    <row r="3317" spans="1:33">
      <c r="A3317">
        <v>81268</v>
      </c>
      <c r="B3317">
        <v>2</v>
      </c>
      <c r="C3317">
        <v>22</v>
      </c>
      <c r="D3317">
        <v>3</v>
      </c>
      <c r="E3317">
        <v>2</v>
      </c>
      <c r="G3317">
        <v>1</v>
      </c>
      <c r="H3317">
        <v>3</v>
      </c>
      <c r="I3317">
        <v>5</v>
      </c>
      <c r="J3317">
        <v>42</v>
      </c>
      <c r="K3317">
        <v>1.0900000000000001</v>
      </c>
      <c r="L3317">
        <v>212</v>
      </c>
      <c r="M3317">
        <v>5.48</v>
      </c>
      <c r="N3317">
        <v>48</v>
      </c>
      <c r="O3317" s="1">
        <v>1.245714285714286</v>
      </c>
      <c r="P3317" s="2">
        <v>38.760835411412842</v>
      </c>
      <c r="Q3317" s="1">
        <v>1.0059359666295238</v>
      </c>
      <c r="R3317">
        <v>1</v>
      </c>
      <c r="U3317">
        <v>3</v>
      </c>
      <c r="V3317">
        <v>5</v>
      </c>
      <c r="W3317">
        <v>3</v>
      </c>
      <c r="X3317">
        <v>3</v>
      </c>
      <c r="Y3317">
        <v>3</v>
      </c>
      <c r="Z3317">
        <v>3</v>
      </c>
      <c r="AA3317">
        <v>10</v>
      </c>
      <c r="AB3317">
        <v>0</v>
      </c>
      <c r="AC3317">
        <v>0</v>
      </c>
      <c r="AD3317">
        <v>1</v>
      </c>
      <c r="AE3317">
        <v>1</v>
      </c>
      <c r="AF3317">
        <v>1</v>
      </c>
      <c r="AG3317" s="1">
        <f t="shared" si="51"/>
        <v>0.15571428571428592</v>
      </c>
    </row>
    <row r="3318" spans="1:33">
      <c r="A3318">
        <v>81269</v>
      </c>
      <c r="B3318">
        <v>2</v>
      </c>
      <c r="C3318">
        <v>80</v>
      </c>
      <c r="D3318">
        <v>3</v>
      </c>
      <c r="E3318">
        <v>2</v>
      </c>
      <c r="G3318">
        <v>1</v>
      </c>
      <c r="H3318">
        <v>2</v>
      </c>
      <c r="I3318">
        <v>1</v>
      </c>
      <c r="J3318">
        <v>40</v>
      </c>
      <c r="K3318">
        <v>1.03</v>
      </c>
      <c r="L3318">
        <v>255</v>
      </c>
      <c r="M3318">
        <v>6.59</v>
      </c>
      <c r="N3318">
        <v>38</v>
      </c>
      <c r="O3318" s="1">
        <v>0.97850000000000004</v>
      </c>
      <c r="P3318" s="2">
        <v>55.23965296797288</v>
      </c>
      <c r="Q3318" s="1">
        <v>1.4224210639253017</v>
      </c>
      <c r="R3318">
        <v>2</v>
      </c>
      <c r="S3318">
        <v>2</v>
      </c>
      <c r="U3318">
        <v>5</v>
      </c>
      <c r="V3318">
        <v>4</v>
      </c>
      <c r="W3318">
        <v>3</v>
      </c>
      <c r="X3318">
        <v>3</v>
      </c>
      <c r="Y3318">
        <v>3</v>
      </c>
      <c r="Z3318">
        <v>3</v>
      </c>
      <c r="AA3318">
        <v>3</v>
      </c>
      <c r="AB3318">
        <v>0</v>
      </c>
      <c r="AC3318">
        <v>0</v>
      </c>
      <c r="AD3318">
        <v>1</v>
      </c>
      <c r="AE3318">
        <v>1</v>
      </c>
      <c r="AF3318">
        <v>2</v>
      </c>
      <c r="AG3318" s="1">
        <f t="shared" si="51"/>
        <v>-5.149999999999999E-2</v>
      </c>
    </row>
    <row r="3319" spans="1:33">
      <c r="A3319">
        <v>81272</v>
      </c>
      <c r="B3319">
        <v>2</v>
      </c>
      <c r="C3319">
        <v>46</v>
      </c>
      <c r="D3319">
        <v>1</v>
      </c>
      <c r="E3319">
        <v>2</v>
      </c>
      <c r="G3319">
        <v>2</v>
      </c>
      <c r="H3319">
        <v>1</v>
      </c>
      <c r="I3319">
        <v>5</v>
      </c>
      <c r="J3319">
        <v>47</v>
      </c>
      <c r="K3319">
        <v>1.22</v>
      </c>
      <c r="L3319">
        <v>163</v>
      </c>
      <c r="M3319">
        <v>4.22</v>
      </c>
      <c r="N3319">
        <v>48</v>
      </c>
      <c r="O3319" s="1">
        <v>1.2459574468085106</v>
      </c>
      <c r="P3319" s="2">
        <v>35.496655663699386</v>
      </c>
      <c r="Q3319" s="1">
        <v>0.92140255127049464</v>
      </c>
      <c r="R3319">
        <v>1</v>
      </c>
      <c r="S3319">
        <v>2</v>
      </c>
      <c r="U3319">
        <v>99</v>
      </c>
      <c r="V3319">
        <v>2</v>
      </c>
      <c r="W3319">
        <v>3</v>
      </c>
      <c r="X3319">
        <v>9</v>
      </c>
      <c r="Y3319">
        <v>3</v>
      </c>
      <c r="Z3319">
        <v>3</v>
      </c>
      <c r="AB3319">
        <v>0</v>
      </c>
      <c r="AC3319">
        <v>0</v>
      </c>
      <c r="AD3319">
        <v>1</v>
      </c>
      <c r="AE3319">
        <v>2</v>
      </c>
      <c r="AG3319" s="1">
        <f t="shared" si="51"/>
        <v>2.5957446808510642E-2</v>
      </c>
    </row>
    <row r="3320" spans="1:33">
      <c r="A3320">
        <v>81275</v>
      </c>
      <c r="B3320">
        <v>2</v>
      </c>
      <c r="C3320">
        <v>50</v>
      </c>
      <c r="D3320">
        <v>1</v>
      </c>
      <c r="E3320">
        <v>2</v>
      </c>
      <c r="G3320">
        <v>2</v>
      </c>
      <c r="H3320">
        <v>1</v>
      </c>
      <c r="I3320">
        <v>1</v>
      </c>
      <c r="J3320">
        <v>63</v>
      </c>
      <c r="K3320">
        <v>1.63</v>
      </c>
      <c r="L3320">
        <v>189</v>
      </c>
      <c r="M3320">
        <v>4.8899999999999997</v>
      </c>
      <c r="N3320">
        <v>63</v>
      </c>
      <c r="O3320" s="1">
        <v>1.63</v>
      </c>
      <c r="P3320" s="2">
        <v>64.822434824375108</v>
      </c>
      <c r="Q3320" s="1">
        <v>1.677151885138594</v>
      </c>
      <c r="R3320">
        <v>1</v>
      </c>
      <c r="S3320">
        <v>2</v>
      </c>
      <c r="U3320">
        <v>6</v>
      </c>
      <c r="V3320">
        <v>3</v>
      </c>
      <c r="W3320">
        <v>2</v>
      </c>
      <c r="AB3320">
        <v>0</v>
      </c>
      <c r="AC3320">
        <v>0</v>
      </c>
      <c r="AD3320">
        <v>1</v>
      </c>
      <c r="AE3320">
        <v>1</v>
      </c>
      <c r="AF3320">
        <v>2</v>
      </c>
      <c r="AG3320" s="1">
        <f t="shared" si="51"/>
        <v>0</v>
      </c>
    </row>
    <row r="3321" spans="1:33">
      <c r="A3321">
        <v>81276</v>
      </c>
      <c r="B3321">
        <v>2</v>
      </c>
      <c r="C3321">
        <v>48</v>
      </c>
      <c r="D3321">
        <v>3</v>
      </c>
      <c r="E3321">
        <v>2</v>
      </c>
      <c r="G3321">
        <v>1</v>
      </c>
      <c r="H3321">
        <v>5</v>
      </c>
      <c r="I3321">
        <v>1</v>
      </c>
      <c r="J3321">
        <v>83</v>
      </c>
      <c r="K3321">
        <v>2.15</v>
      </c>
      <c r="L3321">
        <v>345</v>
      </c>
      <c r="M3321">
        <v>8.92</v>
      </c>
      <c r="N3321">
        <v>90</v>
      </c>
      <c r="O3321" s="1">
        <v>2.3313253012048194</v>
      </c>
      <c r="P3321" s="2">
        <v>83.723668064802652</v>
      </c>
      <c r="Q3321" s="1">
        <v>2.1687456185460925</v>
      </c>
      <c r="R3321">
        <v>2</v>
      </c>
      <c r="S3321">
        <v>2</v>
      </c>
      <c r="U3321">
        <v>15</v>
      </c>
      <c r="V3321">
        <v>2</v>
      </c>
      <c r="W3321">
        <v>3</v>
      </c>
      <c r="X3321">
        <v>3</v>
      </c>
      <c r="Y3321">
        <v>3</v>
      </c>
      <c r="Z3321">
        <v>3</v>
      </c>
      <c r="AA3321">
        <v>1</v>
      </c>
      <c r="AB3321">
        <v>0</v>
      </c>
      <c r="AC3321">
        <v>0</v>
      </c>
      <c r="AD3321">
        <v>1</v>
      </c>
      <c r="AE3321">
        <v>1</v>
      </c>
      <c r="AF3321">
        <v>2</v>
      </c>
      <c r="AG3321" s="1">
        <f t="shared" si="51"/>
        <v>0.18132530120481949</v>
      </c>
    </row>
    <row r="3322" spans="1:33">
      <c r="A3322">
        <v>81282</v>
      </c>
      <c r="B3322">
        <v>2</v>
      </c>
      <c r="C3322">
        <v>61</v>
      </c>
      <c r="D3322">
        <v>3</v>
      </c>
      <c r="E3322">
        <v>2</v>
      </c>
      <c r="G3322">
        <v>1</v>
      </c>
      <c r="H3322">
        <v>4</v>
      </c>
      <c r="I3322">
        <v>1</v>
      </c>
      <c r="J3322">
        <v>57</v>
      </c>
      <c r="K3322">
        <v>1.47</v>
      </c>
      <c r="L3322">
        <v>206</v>
      </c>
      <c r="M3322">
        <v>5.33</v>
      </c>
      <c r="N3322">
        <v>54</v>
      </c>
      <c r="O3322" s="1">
        <v>1.3926315789473684</v>
      </c>
      <c r="P3322" s="2">
        <v>62.969966340257173</v>
      </c>
      <c r="Q3322" s="1">
        <v>1.6239622898276851</v>
      </c>
      <c r="R3322">
        <v>2</v>
      </c>
      <c r="S3322">
        <v>2</v>
      </c>
      <c r="U3322">
        <v>10</v>
      </c>
      <c r="V3322">
        <v>3</v>
      </c>
      <c r="W3322">
        <v>0</v>
      </c>
      <c r="X3322">
        <v>3</v>
      </c>
      <c r="Y3322">
        <v>3</v>
      </c>
      <c r="Z3322">
        <v>0</v>
      </c>
      <c r="AA3322">
        <v>0</v>
      </c>
      <c r="AB3322">
        <v>2</v>
      </c>
      <c r="AC3322">
        <v>0</v>
      </c>
      <c r="AD3322">
        <v>1</v>
      </c>
      <c r="AE3322">
        <v>1</v>
      </c>
      <c r="AF3322">
        <v>2</v>
      </c>
      <c r="AG3322" s="1">
        <f t="shared" si="51"/>
        <v>-7.7368421052631531E-2</v>
      </c>
    </row>
    <row r="3323" spans="1:33">
      <c r="A3323">
        <v>81283</v>
      </c>
      <c r="B3323">
        <v>2</v>
      </c>
      <c r="C3323">
        <v>67</v>
      </c>
      <c r="D3323">
        <v>1</v>
      </c>
      <c r="E3323">
        <v>2</v>
      </c>
      <c r="G3323">
        <v>2</v>
      </c>
      <c r="H3323">
        <v>1</v>
      </c>
      <c r="I3323">
        <v>1</v>
      </c>
      <c r="J3323">
        <v>54</v>
      </c>
      <c r="K3323">
        <v>1.4</v>
      </c>
      <c r="L3323">
        <v>217</v>
      </c>
      <c r="M3323">
        <v>5.61</v>
      </c>
      <c r="N3323">
        <v>49</v>
      </c>
      <c r="O3323" s="1">
        <v>1.2703703703703704</v>
      </c>
      <c r="P3323" s="2">
        <v>63.953951284484909</v>
      </c>
      <c r="Q3323" s="1">
        <v>1.658065403671831</v>
      </c>
      <c r="R3323">
        <v>1</v>
      </c>
      <c r="S3323">
        <v>2</v>
      </c>
      <c r="U3323">
        <v>7</v>
      </c>
      <c r="V3323">
        <v>1</v>
      </c>
      <c r="W3323">
        <v>3</v>
      </c>
      <c r="X3323">
        <v>3</v>
      </c>
      <c r="Y3323">
        <v>3</v>
      </c>
      <c r="Z3323">
        <v>3</v>
      </c>
      <c r="AB3323">
        <v>0</v>
      </c>
      <c r="AC3323">
        <v>0</v>
      </c>
      <c r="AD3323">
        <v>2</v>
      </c>
      <c r="AE3323">
        <v>1</v>
      </c>
      <c r="AF3323">
        <v>2</v>
      </c>
      <c r="AG3323" s="1">
        <f t="shared" si="51"/>
        <v>-0.12962962962962954</v>
      </c>
    </row>
    <row r="3324" spans="1:33">
      <c r="A3324">
        <v>81284</v>
      </c>
      <c r="B3324">
        <v>2</v>
      </c>
      <c r="C3324">
        <v>64</v>
      </c>
      <c r="D3324">
        <v>2</v>
      </c>
      <c r="E3324">
        <v>2</v>
      </c>
      <c r="G3324">
        <v>2</v>
      </c>
      <c r="H3324">
        <v>4</v>
      </c>
      <c r="I3324">
        <v>1</v>
      </c>
      <c r="J3324">
        <v>75</v>
      </c>
      <c r="K3324">
        <v>1.94</v>
      </c>
      <c r="L3324">
        <v>182</v>
      </c>
      <c r="M3324">
        <v>4.71</v>
      </c>
      <c r="N3324">
        <v>83</v>
      </c>
      <c r="O3324" s="1">
        <v>2.1469333333333331</v>
      </c>
      <c r="P3324" s="2">
        <v>67.553357706023235</v>
      </c>
      <c r="Q3324" s="1">
        <v>1.7473801859958011</v>
      </c>
      <c r="R3324">
        <v>1</v>
      </c>
      <c r="S3324">
        <v>1</v>
      </c>
      <c r="T3324">
        <v>2</v>
      </c>
      <c r="U3324">
        <v>6</v>
      </c>
      <c r="V3324">
        <v>3</v>
      </c>
      <c r="W3324">
        <v>3</v>
      </c>
      <c r="X3324">
        <v>3</v>
      </c>
      <c r="Y3324">
        <v>3</v>
      </c>
      <c r="Z3324">
        <v>3</v>
      </c>
      <c r="AA3324">
        <v>0</v>
      </c>
      <c r="AB3324">
        <v>0</v>
      </c>
      <c r="AC3324">
        <v>0</v>
      </c>
      <c r="AD3324">
        <v>2</v>
      </c>
      <c r="AE3324">
        <v>1</v>
      </c>
      <c r="AF3324">
        <v>2</v>
      </c>
      <c r="AG3324" s="1">
        <f t="shared" si="51"/>
        <v>0.20693333333333319</v>
      </c>
    </row>
    <row r="3325" spans="1:33">
      <c r="A3325">
        <v>81285</v>
      </c>
      <c r="B3325">
        <v>2</v>
      </c>
      <c r="C3325">
        <v>74</v>
      </c>
      <c r="D3325">
        <v>1</v>
      </c>
      <c r="E3325">
        <v>2</v>
      </c>
      <c r="G3325">
        <v>1</v>
      </c>
      <c r="H3325">
        <v>2</v>
      </c>
      <c r="I3325">
        <v>1</v>
      </c>
      <c r="J3325">
        <v>50</v>
      </c>
      <c r="K3325">
        <v>1.29</v>
      </c>
      <c r="L3325">
        <v>240</v>
      </c>
      <c r="M3325">
        <v>6.21</v>
      </c>
      <c r="N3325">
        <v>50</v>
      </c>
      <c r="O3325" s="1">
        <v>1.29</v>
      </c>
      <c r="P3325" s="2">
        <v>48.616730515997169</v>
      </c>
      <c r="Q3325" s="1">
        <v>1.2543116473127269</v>
      </c>
      <c r="R3325">
        <v>1</v>
      </c>
      <c r="S3325">
        <v>2</v>
      </c>
      <c r="U3325">
        <v>77</v>
      </c>
      <c r="V3325">
        <v>3</v>
      </c>
      <c r="W3325">
        <v>0</v>
      </c>
      <c r="X3325">
        <v>3</v>
      </c>
      <c r="Y3325">
        <v>3</v>
      </c>
      <c r="Z3325">
        <v>3</v>
      </c>
      <c r="AB3325">
        <v>0</v>
      </c>
      <c r="AC3325">
        <v>4</v>
      </c>
      <c r="AD3325">
        <v>1</v>
      </c>
      <c r="AE3325">
        <v>1</v>
      </c>
      <c r="AF3325">
        <v>2</v>
      </c>
      <c r="AG3325" s="1">
        <f t="shared" si="51"/>
        <v>0</v>
      </c>
    </row>
    <row r="3326" spans="1:33">
      <c r="A3326">
        <v>81287</v>
      </c>
      <c r="B3326">
        <v>2</v>
      </c>
      <c r="C3326">
        <v>21</v>
      </c>
      <c r="D3326">
        <v>3</v>
      </c>
      <c r="E3326">
        <v>2</v>
      </c>
      <c r="G3326">
        <v>1</v>
      </c>
      <c r="H3326">
        <v>2</v>
      </c>
      <c r="I3326">
        <v>5</v>
      </c>
      <c r="J3326">
        <v>63</v>
      </c>
      <c r="K3326">
        <v>1.63</v>
      </c>
      <c r="L3326">
        <v>184</v>
      </c>
      <c r="M3326">
        <v>4.76</v>
      </c>
      <c r="N3326">
        <v>60</v>
      </c>
      <c r="O3326" s="1">
        <v>1.5523809523809524</v>
      </c>
      <c r="P3326" s="2">
        <v>66.672537560430541</v>
      </c>
      <c r="Q3326" s="1">
        <v>1.7250196225952663</v>
      </c>
      <c r="R3326">
        <v>2</v>
      </c>
      <c r="U3326">
        <v>9</v>
      </c>
      <c r="V3326">
        <v>4</v>
      </c>
      <c r="W3326">
        <v>1</v>
      </c>
      <c r="X3326">
        <v>3</v>
      </c>
      <c r="Y3326">
        <v>3</v>
      </c>
      <c r="Z3326">
        <v>1</v>
      </c>
      <c r="AA3326">
        <v>3</v>
      </c>
      <c r="AB3326">
        <v>4</v>
      </c>
      <c r="AC3326">
        <v>25</v>
      </c>
      <c r="AD3326">
        <v>1</v>
      </c>
      <c r="AE3326">
        <v>1</v>
      </c>
      <c r="AF3326">
        <v>2</v>
      </c>
      <c r="AG3326" s="1">
        <f t="shared" si="51"/>
        <v>-7.7619047619047477E-2</v>
      </c>
    </row>
    <row r="3327" spans="1:33">
      <c r="A3327">
        <v>81288</v>
      </c>
      <c r="B3327">
        <v>2</v>
      </c>
      <c r="C3327">
        <v>71</v>
      </c>
      <c r="D3327">
        <v>6</v>
      </c>
      <c r="E3327">
        <v>2</v>
      </c>
      <c r="G3327">
        <v>2</v>
      </c>
      <c r="H3327">
        <v>5</v>
      </c>
      <c r="I3327">
        <v>2</v>
      </c>
      <c r="J3327">
        <v>76</v>
      </c>
      <c r="K3327">
        <v>1.97</v>
      </c>
      <c r="L3327">
        <v>234</v>
      </c>
      <c r="M3327">
        <v>6.05</v>
      </c>
      <c r="N3327">
        <v>83</v>
      </c>
      <c r="O3327" s="1">
        <v>2.1514473684210524</v>
      </c>
      <c r="P3327" s="2">
        <v>77.914104931463811</v>
      </c>
      <c r="Q3327" s="1">
        <v>2.0196156146708382</v>
      </c>
      <c r="R3327">
        <v>1</v>
      </c>
      <c r="S3327">
        <v>2</v>
      </c>
      <c r="U3327">
        <v>4</v>
      </c>
      <c r="V3327">
        <v>3</v>
      </c>
      <c r="W3327">
        <v>0</v>
      </c>
      <c r="AA3327">
        <v>1</v>
      </c>
      <c r="AB3327">
        <v>2</v>
      </c>
      <c r="AC3327">
        <v>0</v>
      </c>
      <c r="AD3327">
        <v>1</v>
      </c>
      <c r="AE3327">
        <v>1</v>
      </c>
      <c r="AF3327">
        <v>2</v>
      </c>
      <c r="AG3327" s="1">
        <f t="shared" si="51"/>
        <v>0.18144736842105247</v>
      </c>
    </row>
    <row r="3328" spans="1:33">
      <c r="A3328">
        <v>81296</v>
      </c>
      <c r="B3328">
        <v>2</v>
      </c>
      <c r="C3328">
        <v>63</v>
      </c>
      <c r="D3328">
        <v>3</v>
      </c>
      <c r="E3328">
        <v>2</v>
      </c>
      <c r="G3328">
        <v>1</v>
      </c>
      <c r="H3328">
        <v>4</v>
      </c>
      <c r="I3328">
        <v>1</v>
      </c>
      <c r="J3328">
        <v>65</v>
      </c>
      <c r="K3328">
        <v>1.68</v>
      </c>
      <c r="L3328">
        <v>181</v>
      </c>
      <c r="M3328">
        <v>4.68</v>
      </c>
      <c r="N3328">
        <v>70</v>
      </c>
      <c r="O3328" s="1">
        <v>1.8092307692307692</v>
      </c>
      <c r="P3328" s="2">
        <v>61.933211175498279</v>
      </c>
      <c r="Q3328" s="1">
        <v>1.600735304228263</v>
      </c>
      <c r="R3328">
        <v>2</v>
      </c>
      <c r="S3328">
        <v>2</v>
      </c>
      <c r="U3328">
        <v>4</v>
      </c>
      <c r="V3328">
        <v>3</v>
      </c>
      <c r="W3328">
        <v>0</v>
      </c>
      <c r="AA3328">
        <v>0</v>
      </c>
      <c r="AB3328">
        <v>0</v>
      </c>
      <c r="AC3328">
        <v>0</v>
      </c>
      <c r="AD3328">
        <v>1</v>
      </c>
      <c r="AE3328">
        <v>1</v>
      </c>
      <c r="AF3328">
        <v>2</v>
      </c>
      <c r="AG3328" s="1">
        <f t="shared" si="51"/>
        <v>0.12923076923076926</v>
      </c>
    </row>
    <row r="3329" spans="1:33">
      <c r="A3329">
        <v>81302</v>
      </c>
      <c r="B3329">
        <v>2</v>
      </c>
      <c r="C3329">
        <v>69</v>
      </c>
      <c r="D3329">
        <v>3</v>
      </c>
      <c r="E3329">
        <v>2</v>
      </c>
      <c r="G3329">
        <v>1</v>
      </c>
      <c r="H3329">
        <v>3</v>
      </c>
      <c r="I3329">
        <v>3</v>
      </c>
      <c r="J3329">
        <v>74</v>
      </c>
      <c r="K3329">
        <v>1.91</v>
      </c>
      <c r="L3329">
        <v>161</v>
      </c>
      <c r="M3329">
        <v>4.16</v>
      </c>
      <c r="N3329">
        <v>69</v>
      </c>
      <c r="O3329" s="1">
        <v>1.7809459459459458</v>
      </c>
      <c r="P3329" s="2">
        <v>87.461266229312486</v>
      </c>
      <c r="Q3329" s="1">
        <v>2.2574461959187411</v>
      </c>
      <c r="R3329">
        <v>1</v>
      </c>
      <c r="S3329">
        <v>1</v>
      </c>
      <c r="T3329">
        <v>3</v>
      </c>
      <c r="U3329">
        <v>4</v>
      </c>
      <c r="V3329">
        <v>3</v>
      </c>
      <c r="W3329">
        <v>3</v>
      </c>
      <c r="X3329">
        <v>3</v>
      </c>
      <c r="Y3329">
        <v>3</v>
      </c>
      <c r="Z3329">
        <v>3</v>
      </c>
      <c r="AB3329">
        <v>0</v>
      </c>
      <c r="AC3329">
        <v>5</v>
      </c>
      <c r="AD3329">
        <v>1</v>
      </c>
      <c r="AE3329">
        <v>1</v>
      </c>
      <c r="AF3329">
        <v>2</v>
      </c>
      <c r="AG3329" s="1">
        <f t="shared" si="51"/>
        <v>-0.12905405405405412</v>
      </c>
    </row>
    <row r="3330" spans="1:33">
      <c r="A3330">
        <v>81309</v>
      </c>
      <c r="B3330">
        <v>2</v>
      </c>
      <c r="C3330">
        <v>55</v>
      </c>
      <c r="D3330">
        <v>6</v>
      </c>
      <c r="E3330">
        <v>2</v>
      </c>
      <c r="G3330">
        <v>2</v>
      </c>
      <c r="H3330">
        <v>3</v>
      </c>
      <c r="I3330">
        <v>1</v>
      </c>
      <c r="J3330">
        <v>56</v>
      </c>
      <c r="K3330">
        <v>1.45</v>
      </c>
      <c r="L3330">
        <v>209</v>
      </c>
      <c r="M3330">
        <v>5.4</v>
      </c>
      <c r="N3330">
        <v>55</v>
      </c>
      <c r="O3330" s="1">
        <v>1.4241071428571428</v>
      </c>
      <c r="P3330" s="2">
        <v>51.214373389779411</v>
      </c>
      <c r="Q3330" s="1">
        <v>1.3260864538425026</v>
      </c>
      <c r="R3330">
        <v>1</v>
      </c>
      <c r="S3330">
        <v>2</v>
      </c>
      <c r="U3330">
        <v>7</v>
      </c>
      <c r="V3330">
        <v>1</v>
      </c>
      <c r="W3330">
        <v>0</v>
      </c>
      <c r="AA3330">
        <v>0</v>
      </c>
      <c r="AB3330">
        <v>0</v>
      </c>
      <c r="AC3330">
        <v>0</v>
      </c>
      <c r="AD3330">
        <v>1</v>
      </c>
      <c r="AE3330">
        <v>1</v>
      </c>
      <c r="AF3330">
        <v>2</v>
      </c>
      <c r="AG3330" s="1">
        <f t="shared" si="51"/>
        <v>-2.5892857142857162E-2</v>
      </c>
    </row>
    <row r="3331" spans="1:33">
      <c r="A3331">
        <v>81316</v>
      </c>
      <c r="B3331">
        <v>2</v>
      </c>
      <c r="C3331">
        <v>43</v>
      </c>
      <c r="D3331">
        <v>3</v>
      </c>
      <c r="E3331">
        <v>2</v>
      </c>
      <c r="G3331">
        <v>1</v>
      </c>
      <c r="H3331">
        <v>3</v>
      </c>
      <c r="I3331">
        <v>1</v>
      </c>
      <c r="J3331">
        <v>55</v>
      </c>
      <c r="K3331">
        <v>1.42</v>
      </c>
      <c r="L3331">
        <v>208</v>
      </c>
      <c r="M3331">
        <v>5.38</v>
      </c>
      <c r="N3331">
        <v>50</v>
      </c>
      <c r="O3331" s="1">
        <v>1.290909090909091</v>
      </c>
      <c r="P3331" s="2">
        <v>49.931200325798855</v>
      </c>
      <c r="Q3331" s="1">
        <v>1.2891328084115341</v>
      </c>
      <c r="R3331">
        <v>2</v>
      </c>
      <c r="S3331">
        <v>1</v>
      </c>
      <c r="T3331">
        <v>2</v>
      </c>
      <c r="U3331">
        <v>7</v>
      </c>
      <c r="V3331">
        <v>4</v>
      </c>
      <c r="W3331">
        <v>0</v>
      </c>
      <c r="AB3331">
        <v>0</v>
      </c>
      <c r="AC3331">
        <v>1</v>
      </c>
      <c r="AD3331">
        <v>1</v>
      </c>
      <c r="AE3331">
        <v>1</v>
      </c>
      <c r="AF3331">
        <v>1</v>
      </c>
      <c r="AG3331" s="1">
        <f t="shared" ref="AG3331:AG3394" si="52">O:O-K:K</f>
        <v>-0.12909090909090892</v>
      </c>
    </row>
    <row r="3332" spans="1:33">
      <c r="A3332">
        <v>81317</v>
      </c>
      <c r="B3332">
        <v>2</v>
      </c>
      <c r="C3332">
        <v>45</v>
      </c>
      <c r="D3332">
        <v>3</v>
      </c>
      <c r="E3332">
        <v>2</v>
      </c>
      <c r="G3332">
        <v>1</v>
      </c>
      <c r="H3332">
        <v>5</v>
      </c>
      <c r="I3332">
        <v>1</v>
      </c>
      <c r="J3332">
        <v>70</v>
      </c>
      <c r="K3332">
        <v>1.81</v>
      </c>
      <c r="L3332">
        <v>186</v>
      </c>
      <c r="M3332">
        <v>4.8099999999999996</v>
      </c>
      <c r="N3332">
        <v>80</v>
      </c>
      <c r="O3332" s="1">
        <v>2.0685714285714289</v>
      </c>
      <c r="P3332" s="2">
        <v>65.991769026643652</v>
      </c>
      <c r="Q3332" s="1">
        <v>1.7063585991175001</v>
      </c>
      <c r="R3332">
        <v>2</v>
      </c>
      <c r="S3332">
        <v>2</v>
      </c>
      <c r="U3332">
        <v>15</v>
      </c>
      <c r="V3332">
        <v>2</v>
      </c>
      <c r="W3332">
        <v>3</v>
      </c>
      <c r="X3332">
        <v>2</v>
      </c>
      <c r="Y3332">
        <v>2</v>
      </c>
      <c r="Z3332">
        <v>2</v>
      </c>
      <c r="AA3332">
        <v>2</v>
      </c>
      <c r="AB3332">
        <v>4</v>
      </c>
      <c r="AC3332">
        <v>0</v>
      </c>
      <c r="AD3332">
        <v>1</v>
      </c>
      <c r="AE3332">
        <v>1</v>
      </c>
      <c r="AF3332">
        <v>2</v>
      </c>
      <c r="AG3332" s="1">
        <f t="shared" si="52"/>
        <v>0.2585714285714289</v>
      </c>
    </row>
    <row r="3333" spans="1:33">
      <c r="A3333">
        <v>81319</v>
      </c>
      <c r="B3333">
        <v>2</v>
      </c>
      <c r="C3333">
        <v>38</v>
      </c>
      <c r="D3333">
        <v>4</v>
      </c>
      <c r="E3333">
        <v>2</v>
      </c>
      <c r="G3333">
        <v>2</v>
      </c>
      <c r="H3333">
        <v>4</v>
      </c>
      <c r="I3333">
        <v>3</v>
      </c>
      <c r="J3333">
        <v>63</v>
      </c>
      <c r="K3333">
        <v>1.63</v>
      </c>
      <c r="L3333">
        <v>167</v>
      </c>
      <c r="M3333">
        <v>4.32</v>
      </c>
      <c r="N3333">
        <v>60</v>
      </c>
      <c r="O3333" s="1">
        <v>1.5523809523809524</v>
      </c>
      <c r="P3333" s="2">
        <v>65.50243517122972</v>
      </c>
      <c r="Q3333" s="1">
        <v>1.6947455449064197</v>
      </c>
      <c r="R3333">
        <v>2</v>
      </c>
      <c r="U3333">
        <v>7</v>
      </c>
      <c r="V3333">
        <v>4</v>
      </c>
      <c r="W3333">
        <v>2</v>
      </c>
      <c r="X3333">
        <v>3</v>
      </c>
      <c r="Y3333">
        <v>3</v>
      </c>
      <c r="Z3333">
        <v>3</v>
      </c>
      <c r="AA3333">
        <v>2</v>
      </c>
      <c r="AB3333">
        <v>3</v>
      </c>
      <c r="AC3333">
        <v>0</v>
      </c>
      <c r="AD3333">
        <v>1</v>
      </c>
      <c r="AE3333">
        <v>1</v>
      </c>
      <c r="AF3333">
        <v>2</v>
      </c>
      <c r="AG3333" s="1">
        <f t="shared" si="52"/>
        <v>-7.7619047619047477E-2</v>
      </c>
    </row>
    <row r="3334" spans="1:33">
      <c r="A3334">
        <v>81321</v>
      </c>
      <c r="B3334">
        <v>2</v>
      </c>
      <c r="C3334">
        <v>80</v>
      </c>
      <c r="D3334">
        <v>1</v>
      </c>
      <c r="E3334">
        <v>2</v>
      </c>
      <c r="G3334">
        <v>2</v>
      </c>
      <c r="H3334">
        <v>2</v>
      </c>
      <c r="I3334">
        <v>2</v>
      </c>
      <c r="J3334">
        <v>59</v>
      </c>
      <c r="K3334">
        <v>1.53</v>
      </c>
      <c r="L3334">
        <v>171</v>
      </c>
      <c r="M3334">
        <v>4.42</v>
      </c>
      <c r="N3334">
        <v>63</v>
      </c>
      <c r="O3334" s="1">
        <v>1.633728813559322</v>
      </c>
      <c r="P3334" s="2">
        <v>63.314260805340858</v>
      </c>
      <c r="Q3334" s="1">
        <v>1.6418782886808732</v>
      </c>
      <c r="R3334">
        <v>1</v>
      </c>
      <c r="S3334">
        <v>2</v>
      </c>
      <c r="U3334">
        <v>10</v>
      </c>
      <c r="V3334">
        <v>3</v>
      </c>
      <c r="W3334">
        <v>2</v>
      </c>
      <c r="X3334">
        <v>3</v>
      </c>
      <c r="Y3334">
        <v>3</v>
      </c>
      <c r="Z3334">
        <v>2</v>
      </c>
      <c r="AB3334">
        <v>0</v>
      </c>
      <c r="AC3334">
        <v>0</v>
      </c>
      <c r="AD3334">
        <v>1</v>
      </c>
      <c r="AE3334">
        <v>1</v>
      </c>
      <c r="AF3334">
        <v>2</v>
      </c>
      <c r="AG3334" s="1">
        <f t="shared" si="52"/>
        <v>0.10372881355932195</v>
      </c>
    </row>
    <row r="3335" spans="1:33">
      <c r="A3335">
        <v>81322</v>
      </c>
      <c r="B3335">
        <v>2</v>
      </c>
      <c r="C3335">
        <v>55</v>
      </c>
      <c r="D3335">
        <v>6</v>
      </c>
      <c r="E3335">
        <v>2</v>
      </c>
      <c r="G3335">
        <v>2</v>
      </c>
      <c r="H3335">
        <v>3</v>
      </c>
      <c r="I3335">
        <v>3</v>
      </c>
      <c r="J3335">
        <v>63</v>
      </c>
      <c r="K3335">
        <v>1.63</v>
      </c>
      <c r="L3335">
        <v>195</v>
      </c>
      <c r="M3335">
        <v>5.04</v>
      </c>
      <c r="N3335">
        <v>65</v>
      </c>
      <c r="O3335" s="1">
        <v>1.6817460317460315</v>
      </c>
      <c r="P3335" s="2">
        <v>56.253757433918224</v>
      </c>
      <c r="Q3335" s="1">
        <v>1.4554543590045508</v>
      </c>
      <c r="R3335">
        <v>1</v>
      </c>
      <c r="S3335">
        <v>2</v>
      </c>
      <c r="U3335">
        <v>7</v>
      </c>
      <c r="V3335">
        <v>3</v>
      </c>
      <c r="W3335">
        <v>3</v>
      </c>
      <c r="X3335">
        <v>0</v>
      </c>
      <c r="Y3335">
        <v>0</v>
      </c>
      <c r="Z3335">
        <v>0</v>
      </c>
      <c r="AB3335">
        <v>0</v>
      </c>
      <c r="AC3335">
        <v>0</v>
      </c>
      <c r="AD3335">
        <v>2</v>
      </c>
      <c r="AE3335">
        <v>1</v>
      </c>
      <c r="AF3335">
        <v>2</v>
      </c>
      <c r="AG3335" s="1">
        <f t="shared" si="52"/>
        <v>5.1746031746031651E-2</v>
      </c>
    </row>
    <row r="3336" spans="1:33">
      <c r="A3336">
        <v>81329</v>
      </c>
      <c r="B3336">
        <v>2</v>
      </c>
      <c r="C3336">
        <v>63</v>
      </c>
      <c r="D3336">
        <v>4</v>
      </c>
      <c r="E3336">
        <v>2</v>
      </c>
      <c r="G3336">
        <v>1</v>
      </c>
      <c r="H3336">
        <v>3</v>
      </c>
      <c r="I3336">
        <v>1</v>
      </c>
      <c r="J3336">
        <v>64</v>
      </c>
      <c r="K3336">
        <v>1.66</v>
      </c>
      <c r="L3336">
        <v>215</v>
      </c>
      <c r="M3336">
        <v>5.56</v>
      </c>
      <c r="N3336">
        <v>66</v>
      </c>
      <c r="O3336" s="1">
        <v>1.7118749999999998</v>
      </c>
      <c r="P3336" s="2">
        <v>67.849874292400912</v>
      </c>
      <c r="Q3336" s="1">
        <v>1.7598561144591485</v>
      </c>
      <c r="R3336">
        <v>2</v>
      </c>
      <c r="S3336">
        <v>1</v>
      </c>
      <c r="T3336">
        <v>1</v>
      </c>
      <c r="U3336">
        <v>8</v>
      </c>
      <c r="V3336">
        <v>3</v>
      </c>
      <c r="W3336">
        <v>1</v>
      </c>
      <c r="AA3336">
        <v>2</v>
      </c>
      <c r="AB3336">
        <v>0</v>
      </c>
      <c r="AC3336">
        <v>0</v>
      </c>
      <c r="AD3336">
        <v>1</v>
      </c>
      <c r="AE3336">
        <v>2</v>
      </c>
      <c r="AG3336" s="1">
        <f t="shared" si="52"/>
        <v>5.1874999999999893E-2</v>
      </c>
    </row>
    <row r="3337" spans="1:33">
      <c r="A3337">
        <v>81331</v>
      </c>
      <c r="B3337">
        <v>2</v>
      </c>
      <c r="C3337">
        <v>27</v>
      </c>
      <c r="D3337">
        <v>3</v>
      </c>
      <c r="E3337">
        <v>2</v>
      </c>
      <c r="G3337">
        <v>2</v>
      </c>
      <c r="H3337">
        <v>5</v>
      </c>
      <c r="I3337">
        <v>5</v>
      </c>
      <c r="J3337">
        <v>61</v>
      </c>
      <c r="K3337">
        <v>1.58</v>
      </c>
      <c r="L3337">
        <v>161</v>
      </c>
      <c r="M3337">
        <v>4.16</v>
      </c>
      <c r="N3337">
        <v>66</v>
      </c>
      <c r="O3337" s="1">
        <v>1.7095081967213115</v>
      </c>
      <c r="P3337" s="2">
        <v>63.596775041359237</v>
      </c>
      <c r="Q3337" s="1">
        <v>1.6472607305794689</v>
      </c>
      <c r="R3337">
        <v>1</v>
      </c>
      <c r="U3337">
        <v>8</v>
      </c>
      <c r="V3337">
        <v>4</v>
      </c>
      <c r="W3337">
        <v>1</v>
      </c>
      <c r="X3337">
        <v>3</v>
      </c>
      <c r="Y3337">
        <v>3</v>
      </c>
      <c r="Z3337">
        <v>2</v>
      </c>
      <c r="AA3337">
        <v>0</v>
      </c>
      <c r="AB3337">
        <v>10</v>
      </c>
      <c r="AC3337">
        <v>0</v>
      </c>
      <c r="AD3337">
        <v>2</v>
      </c>
      <c r="AE3337">
        <v>1</v>
      </c>
      <c r="AF3337">
        <v>2</v>
      </c>
      <c r="AG3337" s="1">
        <f t="shared" si="52"/>
        <v>0.12950819672131142</v>
      </c>
    </row>
    <row r="3338" spans="1:33">
      <c r="A3338">
        <v>81343</v>
      </c>
      <c r="B3338">
        <v>2</v>
      </c>
      <c r="C3338">
        <v>65</v>
      </c>
      <c r="D3338">
        <v>6</v>
      </c>
      <c r="E3338">
        <v>2</v>
      </c>
      <c r="G3338">
        <v>2</v>
      </c>
      <c r="H3338">
        <v>5</v>
      </c>
      <c r="I3338">
        <v>1</v>
      </c>
      <c r="J3338">
        <v>52</v>
      </c>
      <c r="K3338">
        <v>1.34</v>
      </c>
      <c r="L3338">
        <v>204</v>
      </c>
      <c r="M3338">
        <v>5.28</v>
      </c>
      <c r="N3338">
        <v>58</v>
      </c>
      <c r="O3338" s="1">
        <v>1.4946153846153847</v>
      </c>
      <c r="P3338" s="2">
        <v>53.375563262064603</v>
      </c>
      <c r="Q3338" s="1">
        <v>1.3754472071378188</v>
      </c>
      <c r="R3338">
        <v>1</v>
      </c>
      <c r="S3338">
        <v>2</v>
      </c>
      <c r="U3338">
        <v>77</v>
      </c>
      <c r="V3338">
        <v>2</v>
      </c>
      <c r="W3338">
        <v>0</v>
      </c>
      <c r="AA3338">
        <v>2</v>
      </c>
      <c r="AB3338">
        <v>4</v>
      </c>
      <c r="AC3338">
        <v>0</v>
      </c>
      <c r="AD3338">
        <v>1</v>
      </c>
      <c r="AE3338">
        <v>1</v>
      </c>
      <c r="AF3338">
        <v>1</v>
      </c>
      <c r="AG3338" s="1">
        <f t="shared" si="52"/>
        <v>0.1546153846153846</v>
      </c>
    </row>
    <row r="3339" spans="1:33">
      <c r="A3339">
        <v>81345</v>
      </c>
      <c r="B3339">
        <v>2</v>
      </c>
      <c r="C3339">
        <v>63</v>
      </c>
      <c r="D3339">
        <v>4</v>
      </c>
      <c r="E3339">
        <v>2</v>
      </c>
      <c r="G3339">
        <v>1</v>
      </c>
      <c r="H3339">
        <v>3</v>
      </c>
      <c r="I3339">
        <v>3</v>
      </c>
      <c r="J3339">
        <v>54</v>
      </c>
      <c r="K3339">
        <v>1.4</v>
      </c>
      <c r="L3339">
        <v>206</v>
      </c>
      <c r="M3339">
        <v>5.33</v>
      </c>
      <c r="N3339">
        <v>54</v>
      </c>
      <c r="O3339" s="1">
        <v>1.4</v>
      </c>
      <c r="P3339" s="2">
        <v>65.292624019984061</v>
      </c>
      <c r="Q3339" s="1">
        <v>1.6927717338514385</v>
      </c>
      <c r="R3339">
        <v>1</v>
      </c>
      <c r="S3339">
        <v>2</v>
      </c>
      <c r="U3339">
        <v>7</v>
      </c>
      <c r="V3339">
        <v>2</v>
      </c>
      <c r="W3339">
        <v>1</v>
      </c>
      <c r="X3339">
        <v>3</v>
      </c>
      <c r="Y3339">
        <v>3</v>
      </c>
      <c r="Z3339">
        <v>1</v>
      </c>
      <c r="AA3339">
        <v>1</v>
      </c>
      <c r="AB3339">
        <v>0</v>
      </c>
      <c r="AC3339">
        <v>0</v>
      </c>
      <c r="AD3339">
        <v>1</v>
      </c>
      <c r="AE3339">
        <v>1</v>
      </c>
      <c r="AF3339">
        <v>2</v>
      </c>
      <c r="AG3339" s="1">
        <f t="shared" si="52"/>
        <v>0</v>
      </c>
    </row>
    <row r="3340" spans="1:33">
      <c r="A3340">
        <v>81350</v>
      </c>
      <c r="B3340">
        <v>2</v>
      </c>
      <c r="C3340">
        <v>58</v>
      </c>
      <c r="D3340">
        <v>2</v>
      </c>
      <c r="E3340">
        <v>2</v>
      </c>
      <c r="G3340">
        <v>2</v>
      </c>
      <c r="H3340">
        <v>4</v>
      </c>
      <c r="I3340">
        <v>1</v>
      </c>
      <c r="J3340">
        <v>64</v>
      </c>
      <c r="K3340">
        <v>1.66</v>
      </c>
      <c r="L3340">
        <v>245</v>
      </c>
      <c r="M3340">
        <v>6.34</v>
      </c>
      <c r="N3340">
        <v>71</v>
      </c>
      <c r="O3340" s="1">
        <v>1.8415625</v>
      </c>
      <c r="P3340" s="2">
        <v>57.693763910137676</v>
      </c>
      <c r="Q3340" s="1">
        <v>1.4964320014191959</v>
      </c>
      <c r="R3340">
        <v>1</v>
      </c>
      <c r="S3340">
        <v>2</v>
      </c>
      <c r="U3340">
        <v>6</v>
      </c>
      <c r="V3340">
        <v>2</v>
      </c>
      <c r="W3340">
        <v>0</v>
      </c>
      <c r="AB3340">
        <v>0</v>
      </c>
      <c r="AC3340">
        <v>0</v>
      </c>
      <c r="AD3340">
        <v>1</v>
      </c>
      <c r="AE3340">
        <v>2</v>
      </c>
      <c r="AG3340" s="1">
        <f t="shared" si="52"/>
        <v>0.18156250000000007</v>
      </c>
    </row>
    <row r="3341" spans="1:33">
      <c r="A3341">
        <v>81357</v>
      </c>
      <c r="B3341">
        <v>2</v>
      </c>
      <c r="C3341">
        <v>66</v>
      </c>
      <c r="D3341">
        <v>3</v>
      </c>
      <c r="E3341">
        <v>2</v>
      </c>
      <c r="G3341">
        <v>1</v>
      </c>
      <c r="H3341">
        <v>4</v>
      </c>
      <c r="I3341">
        <v>3</v>
      </c>
      <c r="J3341">
        <v>54</v>
      </c>
      <c r="K3341">
        <v>1.4</v>
      </c>
      <c r="L3341">
        <v>208</v>
      </c>
      <c r="M3341">
        <v>5.38</v>
      </c>
      <c r="N3341">
        <v>54</v>
      </c>
      <c r="O3341" s="1">
        <v>1.4</v>
      </c>
      <c r="P3341" s="2">
        <v>59.384221673542783</v>
      </c>
      <c r="Q3341" s="1">
        <v>1.5395909322770349</v>
      </c>
      <c r="R3341">
        <v>2</v>
      </c>
      <c r="S3341">
        <v>2</v>
      </c>
      <c r="U3341">
        <v>3</v>
      </c>
      <c r="V3341">
        <v>2</v>
      </c>
      <c r="W3341">
        <v>2</v>
      </c>
      <c r="X3341">
        <v>3</v>
      </c>
      <c r="Y3341">
        <v>3</v>
      </c>
      <c r="Z3341">
        <v>3</v>
      </c>
      <c r="AA3341">
        <v>0</v>
      </c>
      <c r="AB3341">
        <v>0</v>
      </c>
      <c r="AC3341">
        <v>0</v>
      </c>
      <c r="AD3341">
        <v>1</v>
      </c>
      <c r="AE3341">
        <v>1</v>
      </c>
      <c r="AF3341">
        <v>2</v>
      </c>
      <c r="AG3341" s="1">
        <f t="shared" si="52"/>
        <v>0</v>
      </c>
    </row>
    <row r="3342" spans="1:33">
      <c r="A3342">
        <v>81358</v>
      </c>
      <c r="B3342">
        <v>2</v>
      </c>
      <c r="C3342">
        <v>77</v>
      </c>
      <c r="D3342">
        <v>4</v>
      </c>
      <c r="E3342">
        <v>2</v>
      </c>
      <c r="G3342">
        <v>2</v>
      </c>
      <c r="H3342">
        <v>1</v>
      </c>
      <c r="I3342">
        <v>2</v>
      </c>
      <c r="J3342">
        <v>54</v>
      </c>
      <c r="K3342">
        <v>1.4</v>
      </c>
      <c r="L3342">
        <v>233</v>
      </c>
      <c r="M3342">
        <v>6.03</v>
      </c>
      <c r="N3342">
        <v>60</v>
      </c>
      <c r="O3342" s="1">
        <v>1.5555555555555556</v>
      </c>
      <c r="P3342" s="2">
        <v>47.691243634926479</v>
      </c>
      <c r="Q3342" s="1">
        <v>1.2364396497943901</v>
      </c>
      <c r="R3342">
        <v>1</v>
      </c>
      <c r="S3342">
        <v>2</v>
      </c>
      <c r="U3342">
        <v>2</v>
      </c>
      <c r="V3342">
        <v>5</v>
      </c>
      <c r="W3342">
        <v>0</v>
      </c>
      <c r="AA3342">
        <v>0</v>
      </c>
      <c r="AB3342">
        <v>0</v>
      </c>
      <c r="AC3342">
        <v>0</v>
      </c>
      <c r="AD3342">
        <v>2</v>
      </c>
      <c r="AE3342">
        <v>1</v>
      </c>
      <c r="AF3342">
        <v>2</v>
      </c>
      <c r="AG3342" s="1">
        <f t="shared" si="52"/>
        <v>0.15555555555555567</v>
      </c>
    </row>
    <row r="3343" spans="1:33">
      <c r="A3343">
        <v>81359</v>
      </c>
      <c r="B3343">
        <v>2</v>
      </c>
      <c r="C3343">
        <v>57</v>
      </c>
      <c r="D3343">
        <v>4</v>
      </c>
      <c r="E3343">
        <v>2</v>
      </c>
      <c r="G3343">
        <v>1</v>
      </c>
      <c r="H3343">
        <v>4</v>
      </c>
      <c r="I3343">
        <v>3</v>
      </c>
      <c r="J3343">
        <v>58</v>
      </c>
      <c r="K3343">
        <v>1.5</v>
      </c>
      <c r="L3343">
        <v>174</v>
      </c>
      <c r="M3343">
        <v>4.5</v>
      </c>
      <c r="N3343">
        <v>63</v>
      </c>
      <c r="O3343" s="1">
        <v>1.6293103448275863</v>
      </c>
      <c r="P3343" s="2">
        <v>75.684020301665072</v>
      </c>
      <c r="Q3343" s="1">
        <v>1.957345352629269</v>
      </c>
      <c r="R3343">
        <v>2</v>
      </c>
      <c r="S3343">
        <v>2</v>
      </c>
      <c r="U3343">
        <v>3</v>
      </c>
      <c r="V3343">
        <v>3</v>
      </c>
      <c r="W3343">
        <v>1</v>
      </c>
      <c r="AB3343">
        <v>0</v>
      </c>
      <c r="AC3343">
        <v>8</v>
      </c>
      <c r="AD3343">
        <v>2</v>
      </c>
      <c r="AE3343">
        <v>1</v>
      </c>
      <c r="AF3343">
        <v>2</v>
      </c>
      <c r="AG3343" s="1">
        <f t="shared" si="52"/>
        <v>0.1293103448275863</v>
      </c>
    </row>
    <row r="3344" spans="1:33">
      <c r="A3344">
        <v>81368</v>
      </c>
      <c r="B3344">
        <v>2</v>
      </c>
      <c r="C3344">
        <v>65</v>
      </c>
      <c r="D3344">
        <v>3</v>
      </c>
      <c r="E3344">
        <v>2</v>
      </c>
      <c r="G3344">
        <v>1</v>
      </c>
      <c r="H3344">
        <v>3</v>
      </c>
      <c r="I3344">
        <v>2</v>
      </c>
      <c r="J3344">
        <v>51</v>
      </c>
      <c r="K3344">
        <v>1.32</v>
      </c>
      <c r="L3344">
        <v>246</v>
      </c>
      <c r="M3344">
        <v>6.36</v>
      </c>
      <c r="N3344">
        <v>53</v>
      </c>
      <c r="O3344" s="1">
        <v>1.371764705882353</v>
      </c>
      <c r="P3344" s="2">
        <v>55.870475741263547</v>
      </c>
      <c r="Q3344" s="1">
        <v>1.4460593721268211</v>
      </c>
      <c r="R3344">
        <v>1</v>
      </c>
      <c r="S3344">
        <v>1</v>
      </c>
      <c r="T3344">
        <v>2</v>
      </c>
      <c r="U3344">
        <v>7</v>
      </c>
      <c r="V3344">
        <v>2</v>
      </c>
      <c r="W3344">
        <v>0</v>
      </c>
      <c r="AB3344">
        <v>0</v>
      </c>
      <c r="AC3344">
        <v>0</v>
      </c>
      <c r="AD3344">
        <v>1</v>
      </c>
      <c r="AE3344">
        <v>1</v>
      </c>
      <c r="AF3344">
        <v>2</v>
      </c>
      <c r="AG3344" s="1">
        <f t="shared" si="52"/>
        <v>5.1764705882352935E-2</v>
      </c>
    </row>
    <row r="3345" spans="1:33">
      <c r="A3345">
        <v>81370</v>
      </c>
      <c r="B3345">
        <v>2</v>
      </c>
      <c r="C3345">
        <v>43</v>
      </c>
      <c r="D3345">
        <v>4</v>
      </c>
      <c r="E3345">
        <v>2</v>
      </c>
      <c r="G3345">
        <v>1</v>
      </c>
      <c r="H3345">
        <v>2</v>
      </c>
      <c r="I3345">
        <v>5</v>
      </c>
      <c r="J3345">
        <v>57</v>
      </c>
      <c r="K3345">
        <v>1.47</v>
      </c>
      <c r="L3345">
        <v>175</v>
      </c>
      <c r="M3345">
        <v>4.53</v>
      </c>
      <c r="N3345">
        <v>54</v>
      </c>
      <c r="O3345" s="1">
        <v>1.3926315789473684</v>
      </c>
      <c r="P3345" s="2">
        <v>55.376948856983397</v>
      </c>
      <c r="Q3345" s="1">
        <v>1.4281423652590455</v>
      </c>
      <c r="R3345">
        <v>1</v>
      </c>
      <c r="S3345">
        <v>2</v>
      </c>
      <c r="U3345">
        <v>2</v>
      </c>
      <c r="V3345">
        <v>3</v>
      </c>
      <c r="W3345">
        <v>2</v>
      </c>
      <c r="X3345">
        <v>2</v>
      </c>
      <c r="Y3345">
        <v>3</v>
      </c>
      <c r="Z3345">
        <v>1</v>
      </c>
      <c r="AB3345">
        <v>0</v>
      </c>
      <c r="AC3345">
        <v>0</v>
      </c>
      <c r="AD3345">
        <v>2</v>
      </c>
      <c r="AE3345">
        <v>1</v>
      </c>
      <c r="AF3345">
        <v>2</v>
      </c>
      <c r="AG3345" s="1">
        <f t="shared" si="52"/>
        <v>-7.7368421052631531E-2</v>
      </c>
    </row>
    <row r="3346" spans="1:33">
      <c r="A3346">
        <v>81372</v>
      </c>
      <c r="B3346">
        <v>2</v>
      </c>
      <c r="C3346">
        <v>31</v>
      </c>
      <c r="D3346">
        <v>3</v>
      </c>
      <c r="E3346">
        <v>2</v>
      </c>
      <c r="G3346">
        <v>1</v>
      </c>
      <c r="H3346">
        <v>4</v>
      </c>
      <c r="I3346">
        <v>1</v>
      </c>
      <c r="J3346">
        <v>57</v>
      </c>
      <c r="K3346">
        <v>1.47</v>
      </c>
      <c r="L3346">
        <v>206</v>
      </c>
      <c r="M3346">
        <v>5.33</v>
      </c>
      <c r="N3346">
        <v>53</v>
      </c>
      <c r="O3346" s="1">
        <v>1.3668421052631579</v>
      </c>
      <c r="P3346" s="2">
        <v>61.814077077233051</v>
      </c>
      <c r="Q3346" s="1">
        <v>1.5941525140970629</v>
      </c>
      <c r="R3346">
        <v>2</v>
      </c>
      <c r="U3346">
        <v>10</v>
      </c>
      <c r="V3346">
        <v>3</v>
      </c>
      <c r="W3346">
        <v>1</v>
      </c>
      <c r="X3346">
        <v>3</v>
      </c>
      <c r="Y3346">
        <v>1</v>
      </c>
      <c r="Z3346">
        <v>1</v>
      </c>
      <c r="AA3346">
        <v>2</v>
      </c>
      <c r="AB3346">
        <v>0</v>
      </c>
      <c r="AC3346">
        <v>0</v>
      </c>
      <c r="AD3346">
        <v>1</v>
      </c>
      <c r="AE3346">
        <v>1</v>
      </c>
      <c r="AF3346">
        <v>2</v>
      </c>
      <c r="AG3346" s="1">
        <f t="shared" si="52"/>
        <v>-0.10315789473684212</v>
      </c>
    </row>
    <row r="3347" spans="1:33">
      <c r="A3347">
        <v>81374</v>
      </c>
      <c r="B3347">
        <v>2</v>
      </c>
      <c r="C3347">
        <v>43</v>
      </c>
      <c r="D3347">
        <v>3</v>
      </c>
      <c r="E3347">
        <v>2</v>
      </c>
      <c r="G3347">
        <v>2</v>
      </c>
      <c r="H3347">
        <v>4</v>
      </c>
      <c r="I3347">
        <v>1</v>
      </c>
      <c r="J3347">
        <v>90</v>
      </c>
      <c r="K3347">
        <v>2.33</v>
      </c>
      <c r="L3347">
        <v>270</v>
      </c>
      <c r="M3347">
        <v>6.98</v>
      </c>
      <c r="N3347">
        <v>85</v>
      </c>
      <c r="O3347" s="1">
        <v>2.2005555555555558</v>
      </c>
      <c r="P3347" s="2">
        <v>83.308141915305086</v>
      </c>
      <c r="Q3347" s="1">
        <v>2.1567552295851207</v>
      </c>
      <c r="R3347">
        <v>2</v>
      </c>
      <c r="S3347">
        <v>2</v>
      </c>
      <c r="U3347">
        <v>9</v>
      </c>
      <c r="V3347">
        <v>2</v>
      </c>
      <c r="W3347">
        <v>1</v>
      </c>
      <c r="X3347">
        <v>3</v>
      </c>
      <c r="Y3347">
        <v>3</v>
      </c>
      <c r="Z3347">
        <v>3</v>
      </c>
      <c r="AA3347">
        <v>1</v>
      </c>
      <c r="AB3347">
        <v>0</v>
      </c>
      <c r="AC3347">
        <v>4</v>
      </c>
      <c r="AD3347">
        <v>2</v>
      </c>
      <c r="AE3347">
        <v>1</v>
      </c>
      <c r="AF3347">
        <v>2</v>
      </c>
      <c r="AG3347" s="1">
        <f t="shared" si="52"/>
        <v>-0.12944444444444425</v>
      </c>
    </row>
    <row r="3348" spans="1:33">
      <c r="A3348">
        <v>81375</v>
      </c>
      <c r="B3348">
        <v>2</v>
      </c>
      <c r="C3348">
        <v>41</v>
      </c>
      <c r="D3348">
        <v>6</v>
      </c>
      <c r="E3348">
        <v>2</v>
      </c>
      <c r="G3348">
        <v>2</v>
      </c>
      <c r="H3348">
        <v>4</v>
      </c>
      <c r="I3348">
        <v>1</v>
      </c>
      <c r="J3348">
        <v>27</v>
      </c>
      <c r="K3348">
        <v>0.7</v>
      </c>
      <c r="L3348">
        <v>174</v>
      </c>
      <c r="M3348">
        <v>4.5</v>
      </c>
      <c r="N3348">
        <v>24</v>
      </c>
      <c r="O3348" s="1">
        <v>0.62222222222222212</v>
      </c>
      <c r="P3348" s="2">
        <v>30.258907384152746</v>
      </c>
      <c r="Q3348" s="1">
        <v>0.78449019144099708</v>
      </c>
      <c r="R3348">
        <v>2</v>
      </c>
      <c r="S3348">
        <v>2</v>
      </c>
      <c r="U3348">
        <v>14</v>
      </c>
      <c r="V3348">
        <v>3</v>
      </c>
      <c r="W3348">
        <v>2</v>
      </c>
      <c r="AA3348">
        <v>2</v>
      </c>
      <c r="AB3348">
        <v>0</v>
      </c>
      <c r="AC3348">
        <v>0</v>
      </c>
      <c r="AD3348">
        <v>1</v>
      </c>
      <c r="AE3348">
        <v>1</v>
      </c>
      <c r="AF3348">
        <v>2</v>
      </c>
      <c r="AG3348" s="1">
        <f t="shared" si="52"/>
        <v>-7.7777777777777835E-2</v>
      </c>
    </row>
    <row r="3349" spans="1:33">
      <c r="A3349">
        <v>81378</v>
      </c>
      <c r="B3349">
        <v>2</v>
      </c>
      <c r="C3349">
        <v>49</v>
      </c>
      <c r="D3349">
        <v>3</v>
      </c>
      <c r="E3349">
        <v>2</v>
      </c>
      <c r="G3349">
        <v>1</v>
      </c>
      <c r="H3349">
        <v>2</v>
      </c>
      <c r="I3349">
        <v>5</v>
      </c>
      <c r="J3349">
        <v>40</v>
      </c>
      <c r="K3349">
        <v>1.03</v>
      </c>
      <c r="L3349">
        <v>155</v>
      </c>
      <c r="M3349">
        <v>4.01</v>
      </c>
      <c r="N3349">
        <v>50</v>
      </c>
      <c r="O3349" s="1">
        <v>1.2875000000000001</v>
      </c>
      <c r="P3349" s="2">
        <v>39.592805775903138</v>
      </c>
      <c r="Q3349" s="1">
        <v>1.0195147487295058</v>
      </c>
      <c r="R3349">
        <v>2</v>
      </c>
      <c r="S3349">
        <v>2</v>
      </c>
      <c r="U3349">
        <v>5</v>
      </c>
      <c r="V3349">
        <v>5</v>
      </c>
      <c r="W3349">
        <v>1</v>
      </c>
      <c r="X3349">
        <v>3</v>
      </c>
      <c r="Y3349">
        <v>3</v>
      </c>
      <c r="Z3349">
        <v>2</v>
      </c>
      <c r="AA3349">
        <v>0</v>
      </c>
      <c r="AB3349">
        <v>1</v>
      </c>
      <c r="AC3349">
        <v>1</v>
      </c>
      <c r="AD3349">
        <v>1</v>
      </c>
      <c r="AE3349">
        <v>1</v>
      </c>
      <c r="AF3349">
        <v>2</v>
      </c>
      <c r="AG3349" s="1">
        <f t="shared" si="52"/>
        <v>0.25750000000000006</v>
      </c>
    </row>
    <row r="3350" spans="1:33">
      <c r="A3350">
        <v>81381</v>
      </c>
      <c r="B3350">
        <v>2</v>
      </c>
      <c r="C3350">
        <v>73</v>
      </c>
      <c r="D3350">
        <v>3</v>
      </c>
      <c r="E3350">
        <v>2</v>
      </c>
      <c r="G3350">
        <v>2</v>
      </c>
      <c r="H3350">
        <v>1</v>
      </c>
      <c r="I3350">
        <v>2</v>
      </c>
      <c r="J3350">
        <v>55</v>
      </c>
      <c r="K3350">
        <v>1.42</v>
      </c>
      <c r="L3350">
        <v>190</v>
      </c>
      <c r="M3350">
        <v>4.91</v>
      </c>
      <c r="N3350">
        <v>58</v>
      </c>
      <c r="O3350" s="1">
        <v>1.4974545454545454</v>
      </c>
      <c r="P3350" s="2">
        <v>49.059096888751334</v>
      </c>
      <c r="Q3350" s="1">
        <v>1.26661668330958</v>
      </c>
      <c r="R3350">
        <v>1</v>
      </c>
      <c r="S3350">
        <v>2</v>
      </c>
      <c r="U3350">
        <v>3</v>
      </c>
      <c r="V3350">
        <v>1</v>
      </c>
      <c r="W3350">
        <v>3</v>
      </c>
      <c r="X3350">
        <v>3</v>
      </c>
      <c r="Y3350">
        <v>3</v>
      </c>
      <c r="Z3350">
        <v>3</v>
      </c>
      <c r="AA3350">
        <v>0</v>
      </c>
      <c r="AB3350">
        <v>0</v>
      </c>
      <c r="AC3350">
        <v>1</v>
      </c>
      <c r="AD3350">
        <v>2</v>
      </c>
      <c r="AE3350">
        <v>1</v>
      </c>
      <c r="AF3350">
        <v>2</v>
      </c>
      <c r="AG3350" s="1">
        <f t="shared" si="52"/>
        <v>7.7454545454545443E-2</v>
      </c>
    </row>
    <row r="3351" spans="1:33">
      <c r="A3351">
        <v>81406</v>
      </c>
      <c r="B3351">
        <v>2</v>
      </c>
      <c r="C3351">
        <v>26</v>
      </c>
      <c r="D3351">
        <v>3</v>
      </c>
      <c r="E3351">
        <v>2</v>
      </c>
      <c r="G3351">
        <v>1</v>
      </c>
      <c r="H3351">
        <v>3</v>
      </c>
      <c r="I3351">
        <v>1</v>
      </c>
      <c r="J3351">
        <v>36</v>
      </c>
      <c r="K3351">
        <v>0.93</v>
      </c>
      <c r="L3351">
        <v>163</v>
      </c>
      <c r="M3351">
        <v>4.22</v>
      </c>
      <c r="N3351">
        <v>43</v>
      </c>
      <c r="O3351" s="1">
        <v>1.1108333333333333</v>
      </c>
      <c r="P3351" s="2">
        <v>28.866623268749827</v>
      </c>
      <c r="Q3351" s="1">
        <v>0.74572110110937062</v>
      </c>
      <c r="R3351">
        <v>2</v>
      </c>
      <c r="U3351">
        <v>3</v>
      </c>
      <c r="V3351">
        <v>2</v>
      </c>
      <c r="W3351">
        <v>2</v>
      </c>
      <c r="X3351">
        <v>3</v>
      </c>
      <c r="Y3351">
        <v>2</v>
      </c>
      <c r="Z3351">
        <v>2</v>
      </c>
      <c r="AA3351">
        <v>1</v>
      </c>
      <c r="AB3351">
        <v>0</v>
      </c>
      <c r="AC3351">
        <v>0</v>
      </c>
      <c r="AD3351">
        <v>1</v>
      </c>
      <c r="AE3351">
        <v>1</v>
      </c>
      <c r="AF3351">
        <v>2</v>
      </c>
      <c r="AG3351" s="1">
        <f t="shared" si="52"/>
        <v>0.18083333333333329</v>
      </c>
    </row>
    <row r="3352" spans="1:33">
      <c r="A3352">
        <v>81408</v>
      </c>
      <c r="B3352">
        <v>2</v>
      </c>
      <c r="C3352">
        <v>30</v>
      </c>
      <c r="D3352">
        <v>3</v>
      </c>
      <c r="E3352">
        <v>2</v>
      </c>
      <c r="G3352">
        <v>1</v>
      </c>
      <c r="H3352">
        <v>2</v>
      </c>
      <c r="I3352">
        <v>1</v>
      </c>
      <c r="J3352">
        <v>44</v>
      </c>
      <c r="K3352">
        <v>1.1399999999999999</v>
      </c>
      <c r="L3352">
        <v>184</v>
      </c>
      <c r="M3352">
        <v>4.76</v>
      </c>
      <c r="N3352">
        <v>49</v>
      </c>
      <c r="O3352" s="1">
        <v>1.2695454545454543</v>
      </c>
      <c r="P3352" s="2">
        <v>42.831957619621548</v>
      </c>
      <c r="Q3352" s="1">
        <v>1.1097370837811036</v>
      </c>
      <c r="R3352">
        <v>2</v>
      </c>
      <c r="U3352">
        <v>7</v>
      </c>
      <c r="V3352">
        <v>3</v>
      </c>
      <c r="W3352">
        <v>3</v>
      </c>
      <c r="X3352">
        <v>3</v>
      </c>
      <c r="Y3352">
        <v>3</v>
      </c>
      <c r="Z3352">
        <v>3</v>
      </c>
      <c r="AB3352">
        <v>0</v>
      </c>
      <c r="AC3352">
        <v>1</v>
      </c>
      <c r="AD3352">
        <v>2</v>
      </c>
      <c r="AE3352">
        <v>1</v>
      </c>
      <c r="AF3352">
        <v>2</v>
      </c>
      <c r="AG3352" s="1">
        <f t="shared" si="52"/>
        <v>0.12954545454545441</v>
      </c>
    </row>
    <row r="3353" spans="1:33">
      <c r="A3353">
        <v>81409</v>
      </c>
      <c r="B3353">
        <v>2</v>
      </c>
      <c r="C3353">
        <v>65</v>
      </c>
      <c r="D3353">
        <v>7</v>
      </c>
      <c r="E3353">
        <v>2</v>
      </c>
      <c r="G3353">
        <v>1</v>
      </c>
      <c r="H3353">
        <v>3</v>
      </c>
      <c r="I3353">
        <v>5</v>
      </c>
      <c r="J3353">
        <v>99</v>
      </c>
      <c r="K3353">
        <v>2.56</v>
      </c>
      <c r="L3353">
        <v>172</v>
      </c>
      <c r="M3353">
        <v>4.45</v>
      </c>
      <c r="N3353">
        <v>96</v>
      </c>
      <c r="O3353" s="1">
        <v>2.4824242424242424</v>
      </c>
      <c r="P3353" s="2">
        <v>97.43595965529714</v>
      </c>
      <c r="Q3353" s="1">
        <v>2.5195561284602088</v>
      </c>
      <c r="R3353">
        <v>1</v>
      </c>
      <c r="S3353">
        <v>1</v>
      </c>
      <c r="T3353">
        <v>1</v>
      </c>
      <c r="U3353">
        <v>10</v>
      </c>
      <c r="V3353">
        <v>3</v>
      </c>
      <c r="W3353">
        <v>3</v>
      </c>
      <c r="X3353">
        <v>3</v>
      </c>
      <c r="Y3353">
        <v>3</v>
      </c>
      <c r="Z3353">
        <v>3</v>
      </c>
      <c r="AB3353">
        <v>2</v>
      </c>
      <c r="AC3353">
        <v>0</v>
      </c>
      <c r="AD3353">
        <v>1</v>
      </c>
      <c r="AE3353">
        <v>1</v>
      </c>
      <c r="AF3353">
        <v>2</v>
      </c>
      <c r="AG3353" s="1">
        <f t="shared" si="52"/>
        <v>-7.7575757575757631E-2</v>
      </c>
    </row>
    <row r="3354" spans="1:33">
      <c r="A3354">
        <v>81413</v>
      </c>
      <c r="B3354">
        <v>2</v>
      </c>
      <c r="C3354">
        <v>50</v>
      </c>
      <c r="D3354">
        <v>3</v>
      </c>
      <c r="E3354">
        <v>2</v>
      </c>
      <c r="G3354">
        <v>1</v>
      </c>
      <c r="H3354">
        <v>5</v>
      </c>
      <c r="I3354">
        <v>3</v>
      </c>
      <c r="J3354">
        <v>106</v>
      </c>
      <c r="K3354">
        <v>2.74</v>
      </c>
      <c r="L3354">
        <v>227</v>
      </c>
      <c r="M3354">
        <v>5.87</v>
      </c>
      <c r="N3354">
        <v>104</v>
      </c>
      <c r="O3354" s="1">
        <v>2.6883018867924533</v>
      </c>
      <c r="P3354" s="2">
        <v>106.66774775298926</v>
      </c>
      <c r="Q3354" s="1">
        <v>2.7572606494640617</v>
      </c>
      <c r="R3354">
        <v>1</v>
      </c>
      <c r="S3354">
        <v>1</v>
      </c>
      <c r="T3354">
        <v>2</v>
      </c>
      <c r="U3354">
        <v>10</v>
      </c>
      <c r="V3354">
        <v>1</v>
      </c>
      <c r="W3354">
        <v>2</v>
      </c>
      <c r="X3354">
        <v>3</v>
      </c>
      <c r="Y3354">
        <v>2</v>
      </c>
      <c r="Z3354">
        <v>1</v>
      </c>
      <c r="AA3354">
        <v>0</v>
      </c>
      <c r="AB3354">
        <v>8</v>
      </c>
      <c r="AC3354">
        <v>0</v>
      </c>
      <c r="AD3354">
        <v>1</v>
      </c>
      <c r="AE3354">
        <v>1</v>
      </c>
      <c r="AF3354">
        <v>2</v>
      </c>
      <c r="AG3354" s="1">
        <f t="shared" si="52"/>
        <v>-5.1698113207546914E-2</v>
      </c>
    </row>
    <row r="3355" spans="1:33">
      <c r="A3355">
        <v>81418</v>
      </c>
      <c r="B3355">
        <v>2</v>
      </c>
      <c r="C3355">
        <v>61</v>
      </c>
      <c r="D3355">
        <v>4</v>
      </c>
      <c r="E3355">
        <v>2</v>
      </c>
      <c r="G3355">
        <v>1</v>
      </c>
      <c r="H3355">
        <v>2</v>
      </c>
      <c r="I3355">
        <v>5</v>
      </c>
      <c r="J3355">
        <v>95</v>
      </c>
      <c r="K3355">
        <v>2.46</v>
      </c>
      <c r="L3355">
        <v>227</v>
      </c>
      <c r="M3355">
        <v>5.87</v>
      </c>
      <c r="N3355">
        <v>104</v>
      </c>
      <c r="O3355" s="1">
        <v>2.6930526315789476</v>
      </c>
      <c r="P3355" s="2">
        <v>84.786481156244236</v>
      </c>
      <c r="Q3355" s="1">
        <v>2.1955236173090613</v>
      </c>
      <c r="R3355">
        <v>1</v>
      </c>
      <c r="S3355">
        <v>2</v>
      </c>
      <c r="U3355">
        <v>5</v>
      </c>
      <c r="V3355">
        <v>2</v>
      </c>
      <c r="W3355">
        <v>1</v>
      </c>
      <c r="X3355">
        <v>2</v>
      </c>
      <c r="Y3355">
        <v>2</v>
      </c>
      <c r="Z3355">
        <v>2</v>
      </c>
      <c r="AA3355">
        <v>3</v>
      </c>
      <c r="AB3355">
        <v>0</v>
      </c>
      <c r="AC3355">
        <v>8</v>
      </c>
      <c r="AD3355">
        <v>2</v>
      </c>
      <c r="AE3355">
        <v>1</v>
      </c>
      <c r="AF3355">
        <v>2</v>
      </c>
      <c r="AG3355" s="1">
        <f t="shared" si="52"/>
        <v>0.23305263157894762</v>
      </c>
    </row>
    <row r="3356" spans="1:33">
      <c r="A3356">
        <v>81428</v>
      </c>
      <c r="B3356">
        <v>2</v>
      </c>
      <c r="C3356">
        <v>26</v>
      </c>
      <c r="D3356">
        <v>4</v>
      </c>
      <c r="E3356">
        <v>2</v>
      </c>
      <c r="G3356">
        <v>1</v>
      </c>
      <c r="H3356">
        <v>4</v>
      </c>
      <c r="I3356">
        <v>6</v>
      </c>
      <c r="J3356">
        <v>68</v>
      </c>
      <c r="K3356">
        <v>1.76</v>
      </c>
      <c r="L3356">
        <v>141</v>
      </c>
      <c r="M3356">
        <v>3.65</v>
      </c>
      <c r="N3356">
        <v>71</v>
      </c>
      <c r="O3356" s="1">
        <v>1.8376470588235294</v>
      </c>
      <c r="P3356" s="2">
        <v>62.35673514726345</v>
      </c>
      <c r="Q3356" s="1">
        <v>1.6139390273409364</v>
      </c>
      <c r="R3356">
        <v>2</v>
      </c>
      <c r="U3356">
        <v>6</v>
      </c>
      <c r="V3356">
        <v>5</v>
      </c>
      <c r="W3356">
        <v>3</v>
      </c>
      <c r="AA3356">
        <v>5</v>
      </c>
      <c r="AB3356">
        <v>0</v>
      </c>
      <c r="AC3356">
        <v>0</v>
      </c>
      <c r="AD3356">
        <v>1</v>
      </c>
      <c r="AE3356">
        <v>1</v>
      </c>
      <c r="AF3356">
        <v>2</v>
      </c>
      <c r="AG3356" s="1">
        <f t="shared" si="52"/>
        <v>7.7647058823529402E-2</v>
      </c>
    </row>
    <row r="3357" spans="1:33">
      <c r="A3357">
        <v>81429</v>
      </c>
      <c r="B3357">
        <v>2</v>
      </c>
      <c r="C3357">
        <v>65</v>
      </c>
      <c r="D3357">
        <v>3</v>
      </c>
      <c r="E3357">
        <v>2</v>
      </c>
      <c r="G3357">
        <v>1</v>
      </c>
      <c r="H3357">
        <v>5</v>
      </c>
      <c r="I3357">
        <v>1</v>
      </c>
      <c r="J3357">
        <v>48</v>
      </c>
      <c r="K3357">
        <v>1.24</v>
      </c>
      <c r="L3357">
        <v>211</v>
      </c>
      <c r="M3357">
        <v>5.46</v>
      </c>
      <c r="N3357">
        <v>50</v>
      </c>
      <c r="O3357" s="1">
        <v>1.2916666666666667</v>
      </c>
      <c r="P3357" s="2">
        <v>41.863102422259971</v>
      </c>
      <c r="Q3357" s="1">
        <v>1.0814634792417159</v>
      </c>
      <c r="R3357">
        <v>2</v>
      </c>
      <c r="S3357">
        <v>2</v>
      </c>
      <c r="U3357">
        <v>15</v>
      </c>
      <c r="V3357">
        <v>2</v>
      </c>
      <c r="W3357">
        <v>3</v>
      </c>
      <c r="X3357">
        <v>3</v>
      </c>
      <c r="Y3357">
        <v>3</v>
      </c>
      <c r="Z3357">
        <v>3</v>
      </c>
      <c r="AA3357">
        <v>2</v>
      </c>
      <c r="AB3357">
        <v>0</v>
      </c>
      <c r="AC3357">
        <v>1</v>
      </c>
      <c r="AD3357">
        <v>1</v>
      </c>
      <c r="AE3357">
        <v>1</v>
      </c>
      <c r="AF3357">
        <v>2</v>
      </c>
      <c r="AG3357" s="1">
        <f t="shared" si="52"/>
        <v>5.166666666666675E-2</v>
      </c>
    </row>
    <row r="3358" spans="1:33">
      <c r="A3358">
        <v>81436</v>
      </c>
      <c r="B3358">
        <v>2</v>
      </c>
      <c r="C3358">
        <v>80</v>
      </c>
      <c r="D3358">
        <v>3</v>
      </c>
      <c r="E3358">
        <v>2</v>
      </c>
      <c r="G3358">
        <v>1</v>
      </c>
      <c r="H3358">
        <v>2</v>
      </c>
      <c r="I3358">
        <v>2</v>
      </c>
      <c r="J3358">
        <v>57</v>
      </c>
      <c r="K3358">
        <v>1.47</v>
      </c>
      <c r="L3358">
        <v>179</v>
      </c>
      <c r="M3358">
        <v>4.63</v>
      </c>
      <c r="N3358">
        <v>52</v>
      </c>
      <c r="O3358" s="1">
        <v>1.3410526315789473</v>
      </c>
      <c r="P3358" s="2">
        <v>51.377348588820979</v>
      </c>
      <c r="Q3358" s="1">
        <v>1.3249947793959096</v>
      </c>
      <c r="R3358">
        <v>2</v>
      </c>
      <c r="S3358">
        <v>2</v>
      </c>
      <c r="U3358">
        <v>2</v>
      </c>
      <c r="V3358">
        <v>3</v>
      </c>
      <c r="W3358">
        <v>2</v>
      </c>
      <c r="AA3358">
        <v>0</v>
      </c>
      <c r="AB3358">
        <v>0</v>
      </c>
      <c r="AC3358">
        <v>4</v>
      </c>
      <c r="AD3358">
        <v>1</v>
      </c>
      <c r="AE3358">
        <v>1</v>
      </c>
      <c r="AF3358">
        <v>2</v>
      </c>
      <c r="AG3358" s="1">
        <f t="shared" si="52"/>
        <v>-0.1289473684210527</v>
      </c>
    </row>
    <row r="3359" spans="1:33">
      <c r="A3359">
        <v>81438</v>
      </c>
      <c r="B3359">
        <v>2</v>
      </c>
      <c r="C3359">
        <v>56</v>
      </c>
      <c r="D3359">
        <v>1</v>
      </c>
      <c r="E3359">
        <v>2</v>
      </c>
      <c r="G3359">
        <v>1</v>
      </c>
      <c r="H3359">
        <v>4</v>
      </c>
      <c r="I3359">
        <v>3</v>
      </c>
      <c r="J3359">
        <v>50</v>
      </c>
      <c r="K3359">
        <v>1.29</v>
      </c>
      <c r="L3359">
        <v>176</v>
      </c>
      <c r="M3359">
        <v>4.55</v>
      </c>
      <c r="N3359">
        <v>56</v>
      </c>
      <c r="O3359" s="1">
        <v>1.4448000000000001</v>
      </c>
      <c r="P3359" s="2">
        <v>50.977676348502115</v>
      </c>
      <c r="Q3359" s="1">
        <v>1.3152240497913548</v>
      </c>
      <c r="R3359">
        <v>1</v>
      </c>
      <c r="S3359">
        <v>1</v>
      </c>
      <c r="T3359">
        <v>2</v>
      </c>
      <c r="U3359">
        <v>9</v>
      </c>
      <c r="V3359">
        <v>5</v>
      </c>
      <c r="W3359">
        <v>2</v>
      </c>
      <c r="AA3359">
        <v>1</v>
      </c>
      <c r="AB3359">
        <v>0</v>
      </c>
      <c r="AC3359">
        <v>0</v>
      </c>
      <c r="AD3359">
        <v>1</v>
      </c>
      <c r="AE3359">
        <v>2</v>
      </c>
      <c r="AG3359" s="1">
        <f t="shared" si="52"/>
        <v>0.15480000000000005</v>
      </c>
    </row>
    <row r="3360" spans="1:33">
      <c r="A3360">
        <v>81442</v>
      </c>
      <c r="B3360">
        <v>2</v>
      </c>
      <c r="C3360">
        <v>32</v>
      </c>
      <c r="D3360">
        <v>2</v>
      </c>
      <c r="E3360">
        <v>2</v>
      </c>
      <c r="G3360">
        <v>2</v>
      </c>
      <c r="H3360">
        <v>1</v>
      </c>
      <c r="I3360">
        <v>3</v>
      </c>
      <c r="J3360">
        <v>62</v>
      </c>
      <c r="K3360">
        <v>1.6</v>
      </c>
      <c r="L3360">
        <v>182</v>
      </c>
      <c r="M3360">
        <v>4.71</v>
      </c>
      <c r="N3360">
        <v>60</v>
      </c>
      <c r="O3360" s="1">
        <v>1.5483870967741935</v>
      </c>
      <c r="P3360" s="2">
        <v>56.10631818213767</v>
      </c>
      <c r="Q3360" s="1">
        <v>1.4479049853454884</v>
      </c>
      <c r="R3360">
        <v>1</v>
      </c>
      <c r="U3360">
        <v>77</v>
      </c>
      <c r="V3360">
        <v>4</v>
      </c>
      <c r="W3360">
        <v>3</v>
      </c>
      <c r="X3360">
        <v>3</v>
      </c>
      <c r="Y3360">
        <v>3</v>
      </c>
      <c r="Z3360">
        <v>3</v>
      </c>
      <c r="AA3360">
        <v>2</v>
      </c>
      <c r="AB3360">
        <v>0</v>
      </c>
      <c r="AC3360">
        <v>0</v>
      </c>
      <c r="AD3360">
        <v>1</v>
      </c>
      <c r="AE3360">
        <v>2</v>
      </c>
      <c r="AG3360" s="1">
        <f t="shared" si="52"/>
        <v>-5.1612903225806583E-2</v>
      </c>
    </row>
    <row r="3361" spans="1:33">
      <c r="A3361">
        <v>81444</v>
      </c>
      <c r="B3361">
        <v>2</v>
      </c>
      <c r="C3361">
        <v>51</v>
      </c>
      <c r="D3361">
        <v>1</v>
      </c>
      <c r="E3361">
        <v>2</v>
      </c>
      <c r="G3361">
        <v>2</v>
      </c>
      <c r="H3361">
        <v>4</v>
      </c>
      <c r="I3361">
        <v>1</v>
      </c>
      <c r="J3361">
        <v>46</v>
      </c>
      <c r="K3361">
        <v>1.19</v>
      </c>
      <c r="L3361">
        <v>183</v>
      </c>
      <c r="M3361">
        <v>4.7300000000000004</v>
      </c>
      <c r="N3361">
        <v>51</v>
      </c>
      <c r="O3361" s="1">
        <v>1.3193478260869564</v>
      </c>
      <c r="P3361" s="2">
        <v>42.121252184898125</v>
      </c>
      <c r="Q3361" s="1">
        <v>1.0896584804354079</v>
      </c>
      <c r="R3361">
        <v>1</v>
      </c>
      <c r="S3361">
        <v>1</v>
      </c>
      <c r="T3361">
        <v>1</v>
      </c>
      <c r="U3361">
        <v>10</v>
      </c>
      <c r="V3361">
        <v>1</v>
      </c>
      <c r="W3361">
        <v>3</v>
      </c>
      <c r="X3361">
        <v>3</v>
      </c>
      <c r="Y3361">
        <v>3</v>
      </c>
      <c r="Z3361">
        <v>3</v>
      </c>
      <c r="AB3361">
        <v>0</v>
      </c>
      <c r="AC3361">
        <v>0</v>
      </c>
      <c r="AD3361">
        <v>1</v>
      </c>
      <c r="AE3361">
        <v>1</v>
      </c>
      <c r="AF3361">
        <v>2</v>
      </c>
      <c r="AG3361" s="1">
        <f t="shared" si="52"/>
        <v>0.1293478260869565</v>
      </c>
    </row>
    <row r="3362" spans="1:33">
      <c r="A3362">
        <v>81447</v>
      </c>
      <c r="B3362">
        <v>2</v>
      </c>
      <c r="C3362">
        <v>69</v>
      </c>
      <c r="D3362">
        <v>3</v>
      </c>
      <c r="E3362">
        <v>2</v>
      </c>
      <c r="G3362">
        <v>1</v>
      </c>
      <c r="H3362">
        <v>5</v>
      </c>
      <c r="I3362">
        <v>5</v>
      </c>
      <c r="J3362">
        <v>59</v>
      </c>
      <c r="K3362">
        <v>1.53</v>
      </c>
      <c r="L3362">
        <v>139</v>
      </c>
      <c r="M3362">
        <v>3.59</v>
      </c>
      <c r="N3362">
        <v>68</v>
      </c>
      <c r="O3362" s="1">
        <v>1.7633898305084748</v>
      </c>
      <c r="P3362" s="2">
        <v>60.191937743681201</v>
      </c>
      <c r="Q3362" s="1">
        <v>1.5609095719971566</v>
      </c>
      <c r="R3362">
        <v>2</v>
      </c>
      <c r="S3362">
        <v>1</v>
      </c>
      <c r="T3362">
        <v>2</v>
      </c>
      <c r="U3362">
        <v>2</v>
      </c>
      <c r="V3362">
        <v>1</v>
      </c>
      <c r="W3362">
        <v>3</v>
      </c>
      <c r="X3362">
        <v>3</v>
      </c>
      <c r="Y3362">
        <v>3</v>
      </c>
      <c r="Z3362">
        <v>3</v>
      </c>
      <c r="AA3362">
        <v>0</v>
      </c>
      <c r="AB3362">
        <v>0</v>
      </c>
      <c r="AC3362">
        <v>0</v>
      </c>
      <c r="AD3362">
        <v>2</v>
      </c>
      <c r="AE3362">
        <v>1</v>
      </c>
      <c r="AF3362">
        <v>2</v>
      </c>
      <c r="AG3362" s="1">
        <f t="shared" si="52"/>
        <v>0.23338983050847473</v>
      </c>
    </row>
    <row r="3363" spans="1:33">
      <c r="A3363">
        <v>81450</v>
      </c>
      <c r="B3363">
        <v>2</v>
      </c>
      <c r="C3363">
        <v>56</v>
      </c>
      <c r="D3363">
        <v>6</v>
      </c>
      <c r="E3363">
        <v>2</v>
      </c>
      <c r="G3363">
        <v>2</v>
      </c>
      <c r="H3363">
        <v>2</v>
      </c>
      <c r="I3363">
        <v>3</v>
      </c>
      <c r="J3363">
        <v>47</v>
      </c>
      <c r="K3363">
        <v>1.22</v>
      </c>
      <c r="L3363">
        <v>180</v>
      </c>
      <c r="M3363">
        <v>4.6500000000000004</v>
      </c>
      <c r="N3363">
        <v>53</v>
      </c>
      <c r="O3363" s="1">
        <v>1.3757446808510638</v>
      </c>
      <c r="P3363" s="2">
        <v>47.064121711749301</v>
      </c>
      <c r="Q3363" s="1">
        <v>1.221664435922003</v>
      </c>
      <c r="R3363">
        <v>1</v>
      </c>
      <c r="S3363">
        <v>2</v>
      </c>
      <c r="U3363">
        <v>8</v>
      </c>
      <c r="V3363">
        <v>3</v>
      </c>
      <c r="W3363">
        <v>3</v>
      </c>
      <c r="X3363">
        <v>2</v>
      </c>
      <c r="Y3363">
        <v>2</v>
      </c>
      <c r="Z3363">
        <v>2</v>
      </c>
      <c r="AA3363">
        <v>0</v>
      </c>
      <c r="AB3363">
        <v>0</v>
      </c>
      <c r="AC3363">
        <v>0</v>
      </c>
      <c r="AD3363">
        <v>1</v>
      </c>
      <c r="AE3363">
        <v>1</v>
      </c>
      <c r="AF3363">
        <v>2</v>
      </c>
      <c r="AG3363" s="1">
        <f t="shared" si="52"/>
        <v>0.15574468085106385</v>
      </c>
    </row>
    <row r="3364" spans="1:33">
      <c r="A3364">
        <v>81453</v>
      </c>
      <c r="B3364">
        <v>2</v>
      </c>
      <c r="C3364">
        <v>22</v>
      </c>
      <c r="D3364">
        <v>4</v>
      </c>
      <c r="E3364">
        <v>2</v>
      </c>
      <c r="G3364">
        <v>1</v>
      </c>
      <c r="H3364">
        <v>4</v>
      </c>
      <c r="I3364">
        <v>5</v>
      </c>
      <c r="J3364">
        <v>83</v>
      </c>
      <c r="K3364">
        <v>2.15</v>
      </c>
      <c r="L3364">
        <v>201</v>
      </c>
      <c r="M3364">
        <v>5.2</v>
      </c>
      <c r="N3364">
        <v>79</v>
      </c>
      <c r="O3364" s="1">
        <v>2.0463855421686747</v>
      </c>
      <c r="P3364" s="2">
        <v>81.35250871351441</v>
      </c>
      <c r="Q3364" s="1">
        <v>2.107324020892241</v>
      </c>
      <c r="R3364">
        <v>2</v>
      </c>
      <c r="U3364">
        <v>15</v>
      </c>
      <c r="V3364">
        <v>3</v>
      </c>
      <c r="W3364">
        <v>2</v>
      </c>
      <c r="AA3364">
        <v>3</v>
      </c>
      <c r="AB3364">
        <v>0</v>
      </c>
      <c r="AC3364">
        <v>1</v>
      </c>
      <c r="AD3364">
        <v>1</v>
      </c>
      <c r="AE3364">
        <v>1</v>
      </c>
      <c r="AF3364">
        <v>2</v>
      </c>
      <c r="AG3364" s="1">
        <f t="shared" si="52"/>
        <v>-0.10361445783132517</v>
      </c>
    </row>
    <row r="3365" spans="1:33">
      <c r="A3365">
        <v>81457</v>
      </c>
      <c r="B3365">
        <v>2</v>
      </c>
      <c r="C3365">
        <v>45</v>
      </c>
      <c r="D3365">
        <v>3</v>
      </c>
      <c r="E3365">
        <v>2</v>
      </c>
      <c r="G3365">
        <v>2</v>
      </c>
      <c r="H3365">
        <v>5</v>
      </c>
      <c r="I3365">
        <v>1</v>
      </c>
      <c r="J3365">
        <v>57</v>
      </c>
      <c r="K3365">
        <v>1.47</v>
      </c>
      <c r="L3365">
        <v>136</v>
      </c>
      <c r="M3365">
        <v>3.52</v>
      </c>
      <c r="N3365">
        <v>63</v>
      </c>
      <c r="O3365" s="1">
        <v>1.6247368421052633</v>
      </c>
      <c r="P3365" s="2">
        <v>62.224954459721893</v>
      </c>
      <c r="Q3365" s="1">
        <v>1.6047488255401963</v>
      </c>
      <c r="R3365">
        <v>2</v>
      </c>
      <c r="S3365">
        <v>2</v>
      </c>
      <c r="U3365">
        <v>15</v>
      </c>
      <c r="V3365">
        <v>2</v>
      </c>
      <c r="W3365">
        <v>2</v>
      </c>
      <c r="X3365">
        <v>3</v>
      </c>
      <c r="Y3365">
        <v>3</v>
      </c>
      <c r="Z3365">
        <v>2</v>
      </c>
      <c r="AA3365">
        <v>1</v>
      </c>
      <c r="AB3365">
        <v>0</v>
      </c>
      <c r="AC3365">
        <v>0</v>
      </c>
      <c r="AD3365">
        <v>1</v>
      </c>
      <c r="AE3365">
        <v>1</v>
      </c>
      <c r="AF3365">
        <v>2</v>
      </c>
      <c r="AG3365" s="1">
        <f t="shared" si="52"/>
        <v>0.15473684210526328</v>
      </c>
    </row>
    <row r="3366" spans="1:33">
      <c r="A3366">
        <v>81460</v>
      </c>
      <c r="B3366">
        <v>2</v>
      </c>
      <c r="C3366">
        <v>46</v>
      </c>
      <c r="D3366">
        <v>4</v>
      </c>
      <c r="E3366">
        <v>2</v>
      </c>
      <c r="G3366">
        <v>2</v>
      </c>
      <c r="H3366">
        <v>4</v>
      </c>
      <c r="I3366">
        <v>1</v>
      </c>
      <c r="J3366">
        <v>52</v>
      </c>
      <c r="K3366">
        <v>1.34</v>
      </c>
      <c r="L3366">
        <v>135</v>
      </c>
      <c r="M3366">
        <v>3.49</v>
      </c>
      <c r="N3366">
        <v>46</v>
      </c>
      <c r="O3366" s="1">
        <v>1.1853846153846155</v>
      </c>
      <c r="P3366" s="2">
        <v>60.818755375991536</v>
      </c>
      <c r="Q3366" s="1">
        <v>1.5672525423813206</v>
      </c>
      <c r="R3366">
        <v>1</v>
      </c>
      <c r="S3366">
        <v>2</v>
      </c>
      <c r="U3366">
        <v>14</v>
      </c>
      <c r="V3366">
        <v>1</v>
      </c>
      <c r="W3366">
        <v>0</v>
      </c>
      <c r="X3366">
        <v>2</v>
      </c>
      <c r="Y3366">
        <v>3</v>
      </c>
      <c r="Z3366">
        <v>1</v>
      </c>
      <c r="AB3366">
        <v>0</v>
      </c>
      <c r="AC3366">
        <v>1</v>
      </c>
      <c r="AD3366">
        <v>2</v>
      </c>
      <c r="AE3366">
        <v>1</v>
      </c>
      <c r="AF3366">
        <v>2</v>
      </c>
      <c r="AG3366" s="1">
        <f t="shared" si="52"/>
        <v>-0.1546153846153846</v>
      </c>
    </row>
    <row r="3367" spans="1:33">
      <c r="A3367">
        <v>81462</v>
      </c>
      <c r="B3367">
        <v>2</v>
      </c>
      <c r="C3367">
        <v>53</v>
      </c>
      <c r="D3367">
        <v>2</v>
      </c>
      <c r="E3367">
        <v>2</v>
      </c>
      <c r="G3367">
        <v>2</v>
      </c>
      <c r="H3367">
        <v>3</v>
      </c>
      <c r="I3367">
        <v>1</v>
      </c>
      <c r="J3367">
        <v>55</v>
      </c>
      <c r="K3367">
        <v>1.42</v>
      </c>
      <c r="L3367">
        <v>218</v>
      </c>
      <c r="M3367">
        <v>5.64</v>
      </c>
      <c r="N3367">
        <v>58</v>
      </c>
      <c r="O3367" s="1">
        <v>1.4974545454545454</v>
      </c>
      <c r="P3367" s="2">
        <v>56.204967774066972</v>
      </c>
      <c r="Q3367" s="1">
        <v>1.4511100770759107</v>
      </c>
      <c r="R3367">
        <v>1</v>
      </c>
      <c r="S3367">
        <v>1</v>
      </c>
      <c r="T3367">
        <v>1</v>
      </c>
      <c r="U3367">
        <v>77</v>
      </c>
      <c r="V3367">
        <v>4</v>
      </c>
      <c r="W3367">
        <v>2</v>
      </c>
      <c r="X3367">
        <v>2</v>
      </c>
      <c r="Y3367">
        <v>2</v>
      </c>
      <c r="Z3367">
        <v>2</v>
      </c>
      <c r="AA3367">
        <v>2</v>
      </c>
      <c r="AB3367">
        <v>0</v>
      </c>
      <c r="AC3367">
        <v>0</v>
      </c>
      <c r="AD3367">
        <v>2</v>
      </c>
      <c r="AE3367">
        <v>1</v>
      </c>
      <c r="AF3367">
        <v>1</v>
      </c>
      <c r="AG3367" s="1">
        <f t="shared" si="52"/>
        <v>7.7454545454545443E-2</v>
      </c>
    </row>
    <row r="3368" spans="1:33">
      <c r="A3368">
        <v>81463</v>
      </c>
      <c r="B3368">
        <v>2</v>
      </c>
      <c r="C3368">
        <v>53</v>
      </c>
      <c r="D3368">
        <v>4</v>
      </c>
      <c r="E3368">
        <v>2</v>
      </c>
      <c r="G3368">
        <v>1</v>
      </c>
      <c r="H3368">
        <v>2</v>
      </c>
      <c r="I3368">
        <v>4</v>
      </c>
      <c r="J3368">
        <v>44</v>
      </c>
      <c r="K3368">
        <v>1.1399999999999999</v>
      </c>
      <c r="L3368">
        <v>132</v>
      </c>
      <c r="M3368">
        <v>3.41</v>
      </c>
      <c r="N3368">
        <v>45</v>
      </c>
      <c r="O3368" s="1">
        <v>1.1659090909090908</v>
      </c>
      <c r="P3368" s="2">
        <v>28.980939907405762</v>
      </c>
      <c r="Q3368" s="1">
        <v>0.75086980669187653</v>
      </c>
      <c r="R3368">
        <v>1</v>
      </c>
      <c r="S3368">
        <v>1</v>
      </c>
      <c r="T3368">
        <v>1</v>
      </c>
      <c r="U3368">
        <v>5</v>
      </c>
      <c r="V3368">
        <v>4</v>
      </c>
      <c r="W3368">
        <v>0</v>
      </c>
      <c r="AA3368">
        <v>0</v>
      </c>
      <c r="AB3368">
        <v>1</v>
      </c>
      <c r="AC3368">
        <v>0</v>
      </c>
      <c r="AD3368">
        <v>2</v>
      </c>
      <c r="AE3368">
        <v>1</v>
      </c>
      <c r="AF3368">
        <v>2</v>
      </c>
      <c r="AG3368" s="1">
        <f t="shared" si="52"/>
        <v>2.5909090909090882E-2</v>
      </c>
    </row>
    <row r="3369" spans="1:33">
      <c r="A3369">
        <v>81465</v>
      </c>
      <c r="B3369">
        <v>2</v>
      </c>
      <c r="C3369">
        <v>68</v>
      </c>
      <c r="D3369">
        <v>6</v>
      </c>
      <c r="E3369">
        <v>2</v>
      </c>
      <c r="G3369">
        <v>2</v>
      </c>
      <c r="H3369">
        <v>4</v>
      </c>
      <c r="I3369">
        <v>1</v>
      </c>
      <c r="J3369">
        <v>44</v>
      </c>
      <c r="K3369">
        <v>1.1399999999999999</v>
      </c>
      <c r="L3369">
        <v>193</v>
      </c>
      <c r="M3369">
        <v>4.99</v>
      </c>
      <c r="N3369">
        <v>48</v>
      </c>
      <c r="O3369" s="1">
        <v>1.2436363636363637</v>
      </c>
      <c r="P3369" s="2">
        <v>37.898847925915838</v>
      </c>
      <c r="Q3369" s="1">
        <v>0.98192469626236478</v>
      </c>
      <c r="R3369">
        <v>1</v>
      </c>
      <c r="S3369">
        <v>2</v>
      </c>
      <c r="U3369">
        <v>3</v>
      </c>
      <c r="V3369">
        <v>2</v>
      </c>
      <c r="W3369">
        <v>0</v>
      </c>
      <c r="AA3369">
        <v>1</v>
      </c>
      <c r="AB3369">
        <v>0</v>
      </c>
      <c r="AC3369">
        <v>0</v>
      </c>
      <c r="AD3369">
        <v>1</v>
      </c>
      <c r="AE3369">
        <v>1</v>
      </c>
      <c r="AF3369">
        <v>2</v>
      </c>
      <c r="AG3369" s="1">
        <f t="shared" si="52"/>
        <v>0.10363636363636375</v>
      </c>
    </row>
    <row r="3370" spans="1:33">
      <c r="A3370">
        <v>81470</v>
      </c>
      <c r="B3370">
        <v>2</v>
      </c>
      <c r="C3370">
        <v>43</v>
      </c>
      <c r="D3370">
        <v>6</v>
      </c>
      <c r="E3370">
        <v>2</v>
      </c>
      <c r="G3370">
        <v>2</v>
      </c>
      <c r="H3370">
        <v>5</v>
      </c>
      <c r="I3370">
        <v>1</v>
      </c>
      <c r="J3370">
        <v>69</v>
      </c>
      <c r="K3370">
        <v>1.78</v>
      </c>
      <c r="L3370">
        <v>223</v>
      </c>
      <c r="M3370">
        <v>5.77</v>
      </c>
      <c r="N3370">
        <v>77</v>
      </c>
      <c r="O3370" s="1">
        <v>1.9863768115942029</v>
      </c>
      <c r="P3370" s="2">
        <v>67.892251475337375</v>
      </c>
      <c r="Q3370" s="1">
        <v>1.7514232989289933</v>
      </c>
      <c r="R3370">
        <v>1</v>
      </c>
      <c r="S3370">
        <v>2</v>
      </c>
      <c r="U3370">
        <v>14</v>
      </c>
      <c r="V3370">
        <v>2</v>
      </c>
      <c r="W3370">
        <v>2</v>
      </c>
      <c r="X3370">
        <v>4</v>
      </c>
      <c r="Y3370">
        <v>4</v>
      </c>
      <c r="Z3370">
        <v>4</v>
      </c>
      <c r="AA3370">
        <v>0</v>
      </c>
      <c r="AB3370">
        <v>0</v>
      </c>
      <c r="AC3370">
        <v>3</v>
      </c>
      <c r="AD3370">
        <v>2</v>
      </c>
      <c r="AE3370">
        <v>1</v>
      </c>
      <c r="AF3370">
        <v>2</v>
      </c>
      <c r="AG3370" s="1">
        <f t="shared" si="52"/>
        <v>0.20637681159420285</v>
      </c>
    </row>
    <row r="3371" spans="1:33">
      <c r="A3371">
        <v>81474</v>
      </c>
      <c r="B3371">
        <v>2</v>
      </c>
      <c r="C3371">
        <v>78</v>
      </c>
      <c r="D3371">
        <v>3</v>
      </c>
      <c r="E3371">
        <v>2</v>
      </c>
      <c r="G3371">
        <v>1</v>
      </c>
      <c r="H3371">
        <v>2</v>
      </c>
      <c r="I3371">
        <v>3</v>
      </c>
      <c r="J3371">
        <v>74</v>
      </c>
      <c r="K3371">
        <v>1.91</v>
      </c>
      <c r="L3371">
        <v>137</v>
      </c>
      <c r="M3371">
        <v>3.54</v>
      </c>
      <c r="N3371">
        <v>69</v>
      </c>
      <c r="O3371" s="1">
        <v>1.7809459459459458</v>
      </c>
      <c r="P3371" s="2">
        <v>70.761479243662649</v>
      </c>
      <c r="Q3371" s="1">
        <v>1.8264111534512928</v>
      </c>
      <c r="R3371">
        <v>2</v>
      </c>
      <c r="S3371">
        <v>2</v>
      </c>
      <c r="U3371">
        <v>7</v>
      </c>
      <c r="V3371">
        <v>4</v>
      </c>
      <c r="W3371">
        <v>3</v>
      </c>
      <c r="X3371">
        <v>3</v>
      </c>
      <c r="Y3371">
        <v>3</v>
      </c>
      <c r="Z3371">
        <v>3</v>
      </c>
      <c r="AA3371">
        <v>1</v>
      </c>
      <c r="AB3371">
        <v>0</v>
      </c>
      <c r="AC3371">
        <v>8</v>
      </c>
      <c r="AD3371">
        <v>1</v>
      </c>
      <c r="AE3371">
        <v>1</v>
      </c>
      <c r="AF3371">
        <v>2</v>
      </c>
      <c r="AG3371" s="1">
        <f t="shared" si="52"/>
        <v>-0.12905405405405412</v>
      </c>
    </row>
    <row r="3372" spans="1:33">
      <c r="A3372">
        <v>81475</v>
      </c>
      <c r="B3372">
        <v>2</v>
      </c>
      <c r="C3372">
        <v>42</v>
      </c>
      <c r="D3372">
        <v>3</v>
      </c>
      <c r="E3372">
        <v>2</v>
      </c>
      <c r="G3372">
        <v>1</v>
      </c>
      <c r="H3372">
        <v>4</v>
      </c>
      <c r="I3372">
        <v>4</v>
      </c>
      <c r="J3372">
        <v>64</v>
      </c>
      <c r="K3372">
        <v>1.66</v>
      </c>
      <c r="L3372">
        <v>149</v>
      </c>
      <c r="M3372">
        <v>3.85</v>
      </c>
      <c r="N3372">
        <v>61</v>
      </c>
      <c r="O3372" s="1">
        <v>1.5821874999999999</v>
      </c>
      <c r="P3372" s="2">
        <v>65.488108055386661</v>
      </c>
      <c r="Q3372" s="1">
        <v>1.6985978026865913</v>
      </c>
      <c r="R3372">
        <v>1</v>
      </c>
      <c r="S3372">
        <v>2</v>
      </c>
      <c r="U3372">
        <v>5</v>
      </c>
      <c r="V3372">
        <v>4</v>
      </c>
      <c r="W3372">
        <v>2</v>
      </c>
      <c r="X3372">
        <v>3</v>
      </c>
      <c r="Y3372">
        <v>2</v>
      </c>
      <c r="Z3372">
        <v>2</v>
      </c>
      <c r="AB3372">
        <v>30</v>
      </c>
      <c r="AC3372">
        <v>30</v>
      </c>
      <c r="AD3372">
        <v>1</v>
      </c>
      <c r="AE3372">
        <v>2</v>
      </c>
      <c r="AG3372" s="1">
        <f t="shared" si="52"/>
        <v>-7.7812500000000062E-2</v>
      </c>
    </row>
    <row r="3373" spans="1:33">
      <c r="A3373">
        <v>81477</v>
      </c>
      <c r="B3373">
        <v>2</v>
      </c>
      <c r="C3373">
        <v>70</v>
      </c>
      <c r="D3373">
        <v>3</v>
      </c>
      <c r="E3373">
        <v>2</v>
      </c>
      <c r="G3373">
        <v>1</v>
      </c>
      <c r="H3373">
        <v>4</v>
      </c>
      <c r="I3373">
        <v>1</v>
      </c>
      <c r="J3373">
        <v>81</v>
      </c>
      <c r="K3373">
        <v>2.09</v>
      </c>
      <c r="L3373">
        <v>265</v>
      </c>
      <c r="M3373">
        <v>6.85</v>
      </c>
      <c r="N3373">
        <v>83</v>
      </c>
      <c r="O3373" s="1">
        <v>2.1416049382716049</v>
      </c>
      <c r="P3373" s="2">
        <v>75.946877276210273</v>
      </c>
      <c r="Q3373" s="1">
        <v>1.9596169568799933</v>
      </c>
      <c r="R3373">
        <v>2</v>
      </c>
      <c r="S3373">
        <v>2</v>
      </c>
      <c r="U3373">
        <v>7</v>
      </c>
      <c r="V3373">
        <v>1</v>
      </c>
      <c r="W3373">
        <v>2</v>
      </c>
      <c r="X3373">
        <v>3</v>
      </c>
      <c r="Y3373">
        <v>3</v>
      </c>
      <c r="Z3373">
        <v>2</v>
      </c>
      <c r="AA3373">
        <v>0</v>
      </c>
      <c r="AB3373">
        <v>1</v>
      </c>
      <c r="AC3373">
        <v>0</v>
      </c>
      <c r="AD3373">
        <v>1</v>
      </c>
      <c r="AE3373">
        <v>1</v>
      </c>
      <c r="AF3373">
        <v>2</v>
      </c>
      <c r="AG3373" s="1">
        <f t="shared" si="52"/>
        <v>5.1604938271605061E-2</v>
      </c>
    </row>
    <row r="3374" spans="1:33">
      <c r="A3374">
        <v>81481</v>
      </c>
      <c r="B3374">
        <v>2</v>
      </c>
      <c r="C3374">
        <v>28</v>
      </c>
      <c r="D3374">
        <v>2</v>
      </c>
      <c r="E3374">
        <v>2</v>
      </c>
      <c r="G3374">
        <v>2</v>
      </c>
      <c r="H3374">
        <v>3</v>
      </c>
      <c r="I3374">
        <v>1</v>
      </c>
      <c r="J3374">
        <v>36</v>
      </c>
      <c r="K3374">
        <v>0.93</v>
      </c>
      <c r="L3374">
        <v>178</v>
      </c>
      <c r="M3374">
        <v>4.5999999999999996</v>
      </c>
      <c r="N3374">
        <v>39</v>
      </c>
      <c r="O3374" s="1">
        <v>1.0075000000000001</v>
      </c>
      <c r="P3374" s="2">
        <v>35.396662138628827</v>
      </c>
      <c r="Q3374" s="1">
        <v>0.91441377191457796</v>
      </c>
      <c r="R3374">
        <v>1</v>
      </c>
      <c r="U3374">
        <v>9</v>
      </c>
      <c r="V3374">
        <v>3</v>
      </c>
      <c r="W3374">
        <v>2</v>
      </c>
      <c r="X3374">
        <v>3</v>
      </c>
      <c r="Y3374">
        <v>3</v>
      </c>
      <c r="Z3374">
        <v>2</v>
      </c>
      <c r="AA3374">
        <v>7</v>
      </c>
      <c r="AB3374">
        <v>30</v>
      </c>
      <c r="AC3374">
        <v>0</v>
      </c>
      <c r="AD3374">
        <v>1</v>
      </c>
      <c r="AE3374">
        <v>1</v>
      </c>
      <c r="AF3374">
        <v>2</v>
      </c>
      <c r="AG3374" s="1">
        <f t="shared" si="52"/>
        <v>7.7500000000000013E-2</v>
      </c>
    </row>
    <row r="3375" spans="1:33">
      <c r="A3375">
        <v>81490</v>
      </c>
      <c r="B3375">
        <v>2</v>
      </c>
      <c r="C3375">
        <v>26</v>
      </c>
      <c r="D3375">
        <v>3</v>
      </c>
      <c r="E3375">
        <v>2</v>
      </c>
      <c r="G3375">
        <v>1</v>
      </c>
      <c r="H3375">
        <v>4</v>
      </c>
      <c r="I3375">
        <v>5</v>
      </c>
      <c r="J3375">
        <v>44</v>
      </c>
      <c r="K3375">
        <v>1.1399999999999999</v>
      </c>
      <c r="L3375">
        <v>210</v>
      </c>
      <c r="M3375">
        <v>5.43</v>
      </c>
      <c r="N3375">
        <v>53</v>
      </c>
      <c r="O3375" s="1">
        <v>1.3731818181818181</v>
      </c>
      <c r="P3375" s="2">
        <v>37.312407371334658</v>
      </c>
      <c r="Q3375" s="1">
        <v>0.96673055462094337</v>
      </c>
      <c r="R3375">
        <v>2</v>
      </c>
      <c r="U3375">
        <v>6</v>
      </c>
      <c r="V3375">
        <v>3</v>
      </c>
      <c r="W3375">
        <v>1</v>
      </c>
      <c r="AA3375">
        <v>7</v>
      </c>
      <c r="AB3375">
        <v>0</v>
      </c>
      <c r="AC3375">
        <v>4</v>
      </c>
      <c r="AD3375">
        <v>1</v>
      </c>
      <c r="AE3375">
        <v>2</v>
      </c>
      <c r="AG3375" s="1">
        <f t="shared" si="52"/>
        <v>0.23318181818181816</v>
      </c>
    </row>
    <row r="3376" spans="1:33">
      <c r="A3376">
        <v>81492</v>
      </c>
      <c r="B3376">
        <v>2</v>
      </c>
      <c r="C3376">
        <v>51</v>
      </c>
      <c r="D3376">
        <v>6</v>
      </c>
      <c r="E3376">
        <v>2</v>
      </c>
      <c r="G3376">
        <v>2</v>
      </c>
      <c r="H3376">
        <v>5</v>
      </c>
      <c r="I3376">
        <v>1</v>
      </c>
      <c r="J3376">
        <v>69</v>
      </c>
      <c r="K3376">
        <v>1.78</v>
      </c>
      <c r="L3376">
        <v>216</v>
      </c>
      <c r="M3376">
        <v>5.59</v>
      </c>
      <c r="N3376">
        <v>69</v>
      </c>
      <c r="O3376" s="1">
        <v>1.78</v>
      </c>
      <c r="P3376" s="2">
        <v>55.074055600858728</v>
      </c>
      <c r="Q3376" s="1">
        <v>1.4207509995583845</v>
      </c>
      <c r="R3376">
        <v>1</v>
      </c>
      <c r="S3376">
        <v>2</v>
      </c>
      <c r="U3376">
        <v>14</v>
      </c>
      <c r="V3376">
        <v>1</v>
      </c>
      <c r="W3376">
        <v>2</v>
      </c>
      <c r="X3376">
        <v>2</v>
      </c>
      <c r="Y3376">
        <v>2</v>
      </c>
      <c r="Z3376">
        <v>2</v>
      </c>
      <c r="AA3376">
        <v>2</v>
      </c>
      <c r="AB3376">
        <v>0</v>
      </c>
      <c r="AC3376">
        <v>0</v>
      </c>
      <c r="AD3376">
        <v>1</v>
      </c>
      <c r="AE3376">
        <v>1</v>
      </c>
      <c r="AF3376">
        <v>2</v>
      </c>
      <c r="AG3376" s="1">
        <f t="shared" si="52"/>
        <v>0</v>
      </c>
    </row>
    <row r="3377" spans="1:33">
      <c r="A3377">
        <v>81495</v>
      </c>
      <c r="B3377">
        <v>2</v>
      </c>
      <c r="C3377">
        <v>74</v>
      </c>
      <c r="D3377">
        <v>3</v>
      </c>
      <c r="E3377">
        <v>2</v>
      </c>
      <c r="G3377">
        <v>1</v>
      </c>
      <c r="H3377">
        <v>4</v>
      </c>
      <c r="I3377">
        <v>1</v>
      </c>
      <c r="J3377">
        <v>82</v>
      </c>
      <c r="K3377">
        <v>2.12</v>
      </c>
      <c r="L3377">
        <v>181</v>
      </c>
      <c r="M3377">
        <v>4.68</v>
      </c>
      <c r="N3377">
        <v>82</v>
      </c>
      <c r="O3377" s="1">
        <v>2.12</v>
      </c>
      <c r="P3377" s="2">
        <v>78.42004308357555</v>
      </c>
      <c r="Q3377" s="1">
        <v>2.027445016307075</v>
      </c>
      <c r="R3377">
        <v>2</v>
      </c>
      <c r="S3377">
        <v>2</v>
      </c>
      <c r="U3377">
        <v>77</v>
      </c>
      <c r="V3377">
        <v>3</v>
      </c>
      <c r="W3377">
        <v>0</v>
      </c>
      <c r="X3377">
        <v>3</v>
      </c>
      <c r="Y3377">
        <v>3</v>
      </c>
      <c r="Z3377">
        <v>3</v>
      </c>
      <c r="AB3377">
        <v>0</v>
      </c>
      <c r="AC3377">
        <v>2</v>
      </c>
      <c r="AD3377">
        <v>2</v>
      </c>
      <c r="AE3377">
        <v>1</v>
      </c>
      <c r="AF3377">
        <v>2</v>
      </c>
      <c r="AG3377" s="1">
        <f t="shared" si="52"/>
        <v>0</v>
      </c>
    </row>
    <row r="3378" spans="1:33">
      <c r="A3378">
        <v>81497</v>
      </c>
      <c r="B3378">
        <v>2</v>
      </c>
      <c r="C3378">
        <v>72</v>
      </c>
      <c r="D3378">
        <v>6</v>
      </c>
      <c r="E3378">
        <v>2</v>
      </c>
      <c r="G3378">
        <v>2</v>
      </c>
      <c r="H3378">
        <v>5</v>
      </c>
      <c r="I3378">
        <v>1</v>
      </c>
      <c r="J3378">
        <v>65</v>
      </c>
      <c r="K3378">
        <v>1.68</v>
      </c>
      <c r="L3378">
        <v>254</v>
      </c>
      <c r="M3378">
        <v>6.57</v>
      </c>
      <c r="N3378">
        <v>62</v>
      </c>
      <c r="O3378" s="1">
        <v>1.6024615384615384</v>
      </c>
      <c r="P3378" s="2">
        <v>54.853966243343926</v>
      </c>
      <c r="Q3378" s="1">
        <v>1.4177640505971967</v>
      </c>
      <c r="R3378">
        <v>2</v>
      </c>
      <c r="S3378">
        <v>2</v>
      </c>
      <c r="U3378">
        <v>8</v>
      </c>
      <c r="V3378">
        <v>2</v>
      </c>
      <c r="W3378">
        <v>0</v>
      </c>
      <c r="AB3378">
        <v>0</v>
      </c>
      <c r="AC3378">
        <v>1</v>
      </c>
      <c r="AD3378">
        <v>2</v>
      </c>
      <c r="AE3378">
        <v>1</v>
      </c>
      <c r="AF3378">
        <v>2</v>
      </c>
      <c r="AG3378" s="1">
        <f t="shared" si="52"/>
        <v>-7.7538461538461556E-2</v>
      </c>
    </row>
    <row r="3379" spans="1:33">
      <c r="A3379">
        <v>81503</v>
      </c>
      <c r="B3379">
        <v>2</v>
      </c>
      <c r="C3379">
        <v>43</v>
      </c>
      <c r="D3379">
        <v>6</v>
      </c>
      <c r="E3379">
        <v>2</v>
      </c>
      <c r="G3379">
        <v>2</v>
      </c>
      <c r="H3379">
        <v>3</v>
      </c>
      <c r="I3379">
        <v>5</v>
      </c>
      <c r="J3379">
        <v>34</v>
      </c>
      <c r="K3379">
        <v>0.88</v>
      </c>
      <c r="L3379">
        <v>159</v>
      </c>
      <c r="M3379">
        <v>4.1100000000000003</v>
      </c>
      <c r="N3379">
        <v>36</v>
      </c>
      <c r="O3379" s="1">
        <v>0.93176470588235294</v>
      </c>
      <c r="P3379" s="2">
        <v>45.436123254323753</v>
      </c>
      <c r="Q3379" s="1">
        <v>1.1759937783472032</v>
      </c>
      <c r="R3379">
        <v>1</v>
      </c>
      <c r="S3379">
        <v>2</v>
      </c>
      <c r="U3379">
        <v>14</v>
      </c>
      <c r="V3379">
        <v>3</v>
      </c>
      <c r="W3379">
        <v>2</v>
      </c>
      <c r="AA3379">
        <v>7</v>
      </c>
      <c r="AB3379">
        <v>0</v>
      </c>
      <c r="AC3379">
        <v>0</v>
      </c>
      <c r="AD3379">
        <v>1</v>
      </c>
      <c r="AE3379">
        <v>1</v>
      </c>
      <c r="AF3379">
        <v>2</v>
      </c>
      <c r="AG3379" s="1">
        <f t="shared" si="52"/>
        <v>5.1764705882352935E-2</v>
      </c>
    </row>
    <row r="3380" spans="1:33">
      <c r="A3380">
        <v>81506</v>
      </c>
      <c r="B3380">
        <v>2</v>
      </c>
      <c r="C3380">
        <v>22</v>
      </c>
      <c r="D3380">
        <v>3</v>
      </c>
      <c r="E3380">
        <v>2</v>
      </c>
      <c r="G3380">
        <v>1</v>
      </c>
      <c r="H3380">
        <v>4</v>
      </c>
      <c r="I3380">
        <v>6</v>
      </c>
      <c r="J3380">
        <v>42</v>
      </c>
      <c r="K3380">
        <v>1.0900000000000001</v>
      </c>
      <c r="L3380">
        <v>214</v>
      </c>
      <c r="M3380">
        <v>5.53</v>
      </c>
      <c r="N3380">
        <v>44</v>
      </c>
      <c r="O3380" s="1">
        <v>1.141904761904762</v>
      </c>
      <c r="P3380" s="2">
        <v>45.132485797678711</v>
      </c>
      <c r="Q3380" s="1">
        <v>1.171295464749281</v>
      </c>
      <c r="R3380">
        <v>2</v>
      </c>
      <c r="U3380">
        <v>2</v>
      </c>
      <c r="V3380">
        <v>3</v>
      </c>
      <c r="W3380">
        <v>0</v>
      </c>
      <c r="AB3380">
        <v>0</v>
      </c>
      <c r="AC3380">
        <v>5</v>
      </c>
      <c r="AD3380">
        <v>1</v>
      </c>
      <c r="AE3380">
        <v>1</v>
      </c>
      <c r="AF3380">
        <v>2</v>
      </c>
      <c r="AG3380" s="1">
        <f t="shared" si="52"/>
        <v>5.1904761904761898E-2</v>
      </c>
    </row>
    <row r="3381" spans="1:33">
      <c r="A3381">
        <v>81508</v>
      </c>
      <c r="B3381">
        <v>2</v>
      </c>
      <c r="C3381">
        <v>52</v>
      </c>
      <c r="D3381">
        <v>2</v>
      </c>
      <c r="E3381">
        <v>2</v>
      </c>
      <c r="G3381">
        <v>2</v>
      </c>
      <c r="H3381">
        <v>3</v>
      </c>
      <c r="I3381">
        <v>1</v>
      </c>
      <c r="J3381">
        <v>47</v>
      </c>
      <c r="K3381">
        <v>1.22</v>
      </c>
      <c r="L3381">
        <v>168</v>
      </c>
      <c r="M3381">
        <v>4.34</v>
      </c>
      <c r="N3381">
        <v>51</v>
      </c>
      <c r="O3381" s="1">
        <v>1.3238297872340425</v>
      </c>
      <c r="P3381" s="2">
        <v>44.170416299514088</v>
      </c>
      <c r="Q3381" s="1">
        <v>1.1465512316044082</v>
      </c>
      <c r="R3381">
        <v>2</v>
      </c>
      <c r="S3381">
        <v>2</v>
      </c>
      <c r="U3381">
        <v>9</v>
      </c>
      <c r="V3381">
        <v>2</v>
      </c>
      <c r="W3381">
        <v>3</v>
      </c>
      <c r="X3381">
        <v>3</v>
      </c>
      <c r="Y3381">
        <v>3</v>
      </c>
      <c r="Z3381">
        <v>3</v>
      </c>
      <c r="AA3381">
        <v>1</v>
      </c>
      <c r="AB3381">
        <v>3</v>
      </c>
      <c r="AC3381">
        <v>3</v>
      </c>
      <c r="AD3381">
        <v>1</v>
      </c>
      <c r="AE3381">
        <v>1</v>
      </c>
      <c r="AF3381">
        <v>2</v>
      </c>
      <c r="AG3381" s="1">
        <f t="shared" si="52"/>
        <v>0.10382978723404257</v>
      </c>
    </row>
    <row r="3382" spans="1:33">
      <c r="A3382">
        <v>81521</v>
      </c>
      <c r="B3382">
        <v>2</v>
      </c>
      <c r="C3382">
        <v>55</v>
      </c>
      <c r="D3382">
        <v>2</v>
      </c>
      <c r="E3382">
        <v>2</v>
      </c>
      <c r="G3382">
        <v>2</v>
      </c>
      <c r="H3382">
        <v>4</v>
      </c>
      <c r="I3382">
        <v>1</v>
      </c>
      <c r="J3382">
        <v>80</v>
      </c>
      <c r="K3382">
        <v>2.0699999999999998</v>
      </c>
      <c r="L3382">
        <v>158</v>
      </c>
      <c r="M3382">
        <v>4.09</v>
      </c>
      <c r="N3382">
        <v>89</v>
      </c>
      <c r="O3382" s="1">
        <v>2.3028749999999998</v>
      </c>
      <c r="P3382" s="2">
        <v>83.063542716822539</v>
      </c>
      <c r="Q3382" s="1">
        <v>2.1492691677977831</v>
      </c>
      <c r="R3382">
        <v>1</v>
      </c>
      <c r="S3382">
        <v>2</v>
      </c>
      <c r="U3382">
        <v>15</v>
      </c>
      <c r="V3382">
        <v>3</v>
      </c>
      <c r="W3382">
        <v>3</v>
      </c>
      <c r="AB3382">
        <v>0</v>
      </c>
      <c r="AC3382">
        <v>0</v>
      </c>
      <c r="AD3382">
        <v>1</v>
      </c>
      <c r="AE3382">
        <v>1</v>
      </c>
      <c r="AF3382">
        <v>2</v>
      </c>
      <c r="AG3382" s="1">
        <f t="shared" si="52"/>
        <v>0.23287499999999994</v>
      </c>
    </row>
    <row r="3383" spans="1:33">
      <c r="A3383">
        <v>81523</v>
      </c>
      <c r="B3383">
        <v>2</v>
      </c>
      <c r="C3383">
        <v>57</v>
      </c>
      <c r="D3383">
        <v>4</v>
      </c>
      <c r="E3383">
        <v>2</v>
      </c>
      <c r="G3383">
        <v>1</v>
      </c>
      <c r="H3383">
        <v>3</v>
      </c>
      <c r="I3383">
        <v>2</v>
      </c>
      <c r="J3383">
        <v>59</v>
      </c>
      <c r="K3383">
        <v>1.53</v>
      </c>
      <c r="L3383">
        <v>172</v>
      </c>
      <c r="M3383">
        <v>4.45</v>
      </c>
      <c r="N3383">
        <v>57</v>
      </c>
      <c r="O3383" s="1">
        <v>1.4781355932203391</v>
      </c>
      <c r="P3383" s="2">
        <v>60.904350093222973</v>
      </c>
      <c r="Q3383" s="1">
        <v>1.5793839939429009</v>
      </c>
      <c r="R3383">
        <v>2</v>
      </c>
      <c r="S3383">
        <v>2</v>
      </c>
      <c r="U3383">
        <v>3</v>
      </c>
      <c r="V3383">
        <v>4</v>
      </c>
      <c r="W3383">
        <v>1</v>
      </c>
      <c r="AA3383">
        <v>2</v>
      </c>
      <c r="AB3383">
        <v>1</v>
      </c>
      <c r="AC3383">
        <v>0</v>
      </c>
      <c r="AD3383">
        <v>1</v>
      </c>
      <c r="AE3383">
        <v>1</v>
      </c>
      <c r="AF3383">
        <v>2</v>
      </c>
      <c r="AG3383" s="1">
        <f t="shared" si="52"/>
        <v>-5.1864406779660976E-2</v>
      </c>
    </row>
    <row r="3384" spans="1:33">
      <c r="A3384">
        <v>81528</v>
      </c>
      <c r="B3384">
        <v>2</v>
      </c>
      <c r="C3384">
        <v>41</v>
      </c>
      <c r="D3384">
        <v>7</v>
      </c>
      <c r="E3384">
        <v>2</v>
      </c>
      <c r="G3384">
        <v>1</v>
      </c>
      <c r="H3384">
        <v>3</v>
      </c>
      <c r="I3384">
        <v>6</v>
      </c>
      <c r="J3384">
        <v>32</v>
      </c>
      <c r="K3384">
        <v>0.83</v>
      </c>
      <c r="L3384">
        <v>161</v>
      </c>
      <c r="M3384">
        <v>4.16</v>
      </c>
      <c r="N3384">
        <v>31</v>
      </c>
      <c r="O3384" s="1">
        <v>0.80406250000000001</v>
      </c>
      <c r="P3384" s="2">
        <v>38.901867843120201</v>
      </c>
      <c r="Q3384" s="1">
        <v>1.0090171971809301</v>
      </c>
      <c r="R3384">
        <v>1</v>
      </c>
      <c r="S3384">
        <v>2</v>
      </c>
      <c r="U3384">
        <v>4</v>
      </c>
      <c r="V3384">
        <v>3</v>
      </c>
      <c r="W3384">
        <v>2</v>
      </c>
      <c r="AB3384">
        <v>1</v>
      </c>
      <c r="AC3384">
        <v>0</v>
      </c>
      <c r="AD3384">
        <v>1</v>
      </c>
      <c r="AE3384">
        <v>2</v>
      </c>
      <c r="AG3384" s="1">
        <f t="shared" si="52"/>
        <v>-2.5937499999999947E-2</v>
      </c>
    </row>
    <row r="3385" spans="1:33">
      <c r="A3385">
        <v>81530</v>
      </c>
      <c r="B3385">
        <v>2</v>
      </c>
      <c r="C3385">
        <v>73</v>
      </c>
      <c r="D3385">
        <v>7</v>
      </c>
      <c r="E3385">
        <v>2</v>
      </c>
      <c r="G3385">
        <v>1</v>
      </c>
      <c r="H3385">
        <v>4</v>
      </c>
      <c r="I3385">
        <v>1</v>
      </c>
      <c r="J3385">
        <v>69</v>
      </c>
      <c r="K3385">
        <v>1.78</v>
      </c>
      <c r="L3385">
        <v>157</v>
      </c>
      <c r="M3385">
        <v>4.0599999999999996</v>
      </c>
      <c r="N3385">
        <v>78</v>
      </c>
      <c r="O3385" s="1">
        <v>2.0121739130434784</v>
      </c>
      <c r="P3385" s="2">
        <v>69.577209506016672</v>
      </c>
      <c r="Q3385" s="1">
        <v>1.7948903321841982</v>
      </c>
      <c r="R3385">
        <v>1</v>
      </c>
      <c r="S3385">
        <v>2</v>
      </c>
      <c r="U3385">
        <v>9</v>
      </c>
      <c r="V3385">
        <v>3</v>
      </c>
      <c r="W3385">
        <v>1</v>
      </c>
      <c r="AA3385">
        <v>3</v>
      </c>
      <c r="AB3385">
        <v>0</v>
      </c>
      <c r="AC3385">
        <v>0</v>
      </c>
      <c r="AD3385">
        <v>1</v>
      </c>
      <c r="AE3385">
        <v>1</v>
      </c>
      <c r="AF3385">
        <v>2</v>
      </c>
      <c r="AG3385" s="1">
        <f t="shared" si="52"/>
        <v>0.23217391304347834</v>
      </c>
    </row>
    <row r="3386" spans="1:33">
      <c r="A3386">
        <v>81533</v>
      </c>
      <c r="B3386">
        <v>2</v>
      </c>
      <c r="C3386">
        <v>25</v>
      </c>
      <c r="D3386">
        <v>3</v>
      </c>
      <c r="E3386">
        <v>2</v>
      </c>
      <c r="G3386">
        <v>1</v>
      </c>
      <c r="H3386">
        <v>4</v>
      </c>
      <c r="I3386">
        <v>1</v>
      </c>
      <c r="J3386">
        <v>66</v>
      </c>
      <c r="K3386">
        <v>1.71</v>
      </c>
      <c r="L3386">
        <v>150</v>
      </c>
      <c r="M3386">
        <v>3.88</v>
      </c>
      <c r="N3386">
        <v>71</v>
      </c>
      <c r="O3386" s="1">
        <v>1.8395454545454546</v>
      </c>
      <c r="P3386" s="2">
        <v>65.797570179088112</v>
      </c>
      <c r="Q3386" s="1">
        <v>1.7047552273672828</v>
      </c>
      <c r="R3386">
        <v>2</v>
      </c>
      <c r="U3386">
        <v>6</v>
      </c>
      <c r="V3386">
        <v>4</v>
      </c>
      <c r="W3386">
        <v>1</v>
      </c>
      <c r="AA3386">
        <v>1</v>
      </c>
      <c r="AB3386">
        <v>0</v>
      </c>
      <c r="AC3386">
        <v>1</v>
      </c>
      <c r="AD3386">
        <v>1</v>
      </c>
      <c r="AE3386">
        <v>1</v>
      </c>
      <c r="AF3386">
        <v>2</v>
      </c>
      <c r="AG3386" s="1">
        <f t="shared" si="52"/>
        <v>0.12954545454545463</v>
      </c>
    </row>
    <row r="3387" spans="1:33">
      <c r="A3387">
        <v>81534</v>
      </c>
      <c r="B3387">
        <v>2</v>
      </c>
      <c r="C3387">
        <v>49</v>
      </c>
      <c r="D3387">
        <v>2</v>
      </c>
      <c r="E3387">
        <v>2</v>
      </c>
      <c r="G3387">
        <v>1</v>
      </c>
      <c r="H3387">
        <v>3</v>
      </c>
      <c r="I3387">
        <v>6</v>
      </c>
      <c r="J3387">
        <v>40</v>
      </c>
      <c r="K3387">
        <v>1.03</v>
      </c>
      <c r="L3387">
        <v>167</v>
      </c>
      <c r="M3387">
        <v>4.32</v>
      </c>
      <c r="N3387">
        <v>48</v>
      </c>
      <c r="O3387" s="1">
        <v>1.236</v>
      </c>
      <c r="P3387" s="2">
        <v>31.26371807247088</v>
      </c>
      <c r="Q3387" s="1">
        <v>0.80504074036612516</v>
      </c>
      <c r="R3387">
        <v>1</v>
      </c>
      <c r="S3387">
        <v>2</v>
      </c>
      <c r="U3387">
        <v>4</v>
      </c>
      <c r="V3387">
        <v>4</v>
      </c>
      <c r="W3387">
        <v>2</v>
      </c>
      <c r="AA3387">
        <v>2</v>
      </c>
      <c r="AB3387">
        <v>0</v>
      </c>
      <c r="AC3387">
        <v>1</v>
      </c>
      <c r="AD3387">
        <v>1</v>
      </c>
      <c r="AE3387">
        <v>1</v>
      </c>
      <c r="AF3387">
        <v>2</v>
      </c>
      <c r="AG3387" s="1">
        <f t="shared" si="52"/>
        <v>0.20599999999999996</v>
      </c>
    </row>
    <row r="3388" spans="1:33">
      <c r="A3388">
        <v>81535</v>
      </c>
      <c r="B3388">
        <v>2</v>
      </c>
      <c r="C3388">
        <v>46</v>
      </c>
      <c r="D3388">
        <v>2</v>
      </c>
      <c r="E3388">
        <v>2</v>
      </c>
      <c r="G3388">
        <v>1</v>
      </c>
      <c r="H3388">
        <v>4</v>
      </c>
      <c r="I3388">
        <v>1</v>
      </c>
      <c r="J3388">
        <v>69</v>
      </c>
      <c r="K3388">
        <v>1.78</v>
      </c>
      <c r="L3388">
        <v>289</v>
      </c>
      <c r="M3388">
        <v>7.47</v>
      </c>
      <c r="N3388">
        <v>76</v>
      </c>
      <c r="O3388" s="1">
        <v>1.9605797101449276</v>
      </c>
      <c r="P3388" s="2">
        <v>67.572736422176959</v>
      </c>
      <c r="Q3388" s="1">
        <v>1.7431807366880434</v>
      </c>
      <c r="R3388">
        <v>2</v>
      </c>
      <c r="S3388">
        <v>2</v>
      </c>
      <c r="U3388">
        <v>12</v>
      </c>
      <c r="V3388">
        <v>3</v>
      </c>
      <c r="W3388">
        <v>0</v>
      </c>
      <c r="X3388">
        <v>3</v>
      </c>
      <c r="Y3388">
        <v>3</v>
      </c>
      <c r="Z3388">
        <v>2</v>
      </c>
      <c r="AA3388">
        <v>0</v>
      </c>
      <c r="AB3388">
        <v>0</v>
      </c>
      <c r="AC3388">
        <v>0</v>
      </c>
      <c r="AD3388">
        <v>1</v>
      </c>
      <c r="AE3388">
        <v>1</v>
      </c>
      <c r="AF3388">
        <v>2</v>
      </c>
      <c r="AG3388" s="1">
        <f t="shared" si="52"/>
        <v>0.18057971014492757</v>
      </c>
    </row>
    <row r="3389" spans="1:33">
      <c r="A3389">
        <v>81537</v>
      </c>
      <c r="B3389">
        <v>2</v>
      </c>
      <c r="C3389">
        <v>55</v>
      </c>
      <c r="D3389">
        <v>2</v>
      </c>
      <c r="E3389">
        <v>2</v>
      </c>
      <c r="G3389">
        <v>2</v>
      </c>
      <c r="H3389">
        <v>4</v>
      </c>
      <c r="I3389">
        <v>3</v>
      </c>
      <c r="J3389">
        <v>54</v>
      </c>
      <c r="K3389">
        <v>1.4</v>
      </c>
      <c r="L3389">
        <v>188</v>
      </c>
      <c r="M3389">
        <v>4.8600000000000003</v>
      </c>
      <c r="N3389">
        <v>54</v>
      </c>
      <c r="O3389" s="1">
        <v>1.4</v>
      </c>
      <c r="P3389" s="2">
        <v>53.342930518599523</v>
      </c>
      <c r="Q3389" s="1">
        <v>1.3829648652970246</v>
      </c>
      <c r="R3389">
        <v>1</v>
      </c>
      <c r="S3389">
        <v>2</v>
      </c>
      <c r="U3389">
        <v>12</v>
      </c>
      <c r="V3389">
        <v>4</v>
      </c>
      <c r="W3389">
        <v>3</v>
      </c>
      <c r="X3389">
        <v>3</v>
      </c>
      <c r="Y3389">
        <v>3</v>
      </c>
      <c r="Z3389">
        <v>3</v>
      </c>
      <c r="AA3389">
        <v>0</v>
      </c>
      <c r="AB3389">
        <v>0</v>
      </c>
      <c r="AC3389">
        <v>0</v>
      </c>
      <c r="AD3389">
        <v>1</v>
      </c>
      <c r="AE3389">
        <v>2</v>
      </c>
      <c r="AG3389" s="1">
        <f t="shared" si="52"/>
        <v>0</v>
      </c>
    </row>
    <row r="3390" spans="1:33">
      <c r="A3390">
        <v>81547</v>
      </c>
      <c r="B3390">
        <v>2</v>
      </c>
      <c r="C3390">
        <v>60</v>
      </c>
      <c r="D3390">
        <v>3</v>
      </c>
      <c r="E3390">
        <v>2</v>
      </c>
      <c r="G3390">
        <v>1</v>
      </c>
      <c r="H3390">
        <v>1</v>
      </c>
      <c r="I3390">
        <v>2</v>
      </c>
      <c r="J3390">
        <v>33</v>
      </c>
      <c r="K3390">
        <v>0.85</v>
      </c>
      <c r="L3390">
        <v>206</v>
      </c>
      <c r="M3390">
        <v>5.33</v>
      </c>
      <c r="N3390">
        <v>30</v>
      </c>
      <c r="O3390" s="1">
        <v>0.77272727272727271</v>
      </c>
      <c r="P3390" s="2">
        <v>27.080240972725161</v>
      </c>
      <c r="Q3390" s="1">
        <v>0.69752135838837537</v>
      </c>
      <c r="R3390">
        <v>1</v>
      </c>
      <c r="S3390">
        <v>1</v>
      </c>
      <c r="T3390">
        <v>1</v>
      </c>
      <c r="U3390">
        <v>3</v>
      </c>
      <c r="V3390">
        <v>5</v>
      </c>
      <c r="W3390">
        <v>0</v>
      </c>
      <c r="AB3390">
        <v>0</v>
      </c>
      <c r="AC3390">
        <v>0</v>
      </c>
      <c r="AD3390">
        <v>2</v>
      </c>
      <c r="AE3390">
        <v>1</v>
      </c>
      <c r="AF3390">
        <v>2</v>
      </c>
      <c r="AG3390" s="1">
        <f t="shared" si="52"/>
        <v>-7.7272727272727271E-2</v>
      </c>
    </row>
    <row r="3391" spans="1:33">
      <c r="A3391">
        <v>81552</v>
      </c>
      <c r="B3391">
        <v>2</v>
      </c>
      <c r="C3391">
        <v>62</v>
      </c>
      <c r="D3391">
        <v>4</v>
      </c>
      <c r="E3391">
        <v>2</v>
      </c>
      <c r="G3391">
        <v>1</v>
      </c>
      <c r="H3391">
        <v>3</v>
      </c>
      <c r="I3391">
        <v>6</v>
      </c>
      <c r="J3391">
        <v>49</v>
      </c>
      <c r="K3391">
        <v>1.27</v>
      </c>
      <c r="L3391">
        <v>157</v>
      </c>
      <c r="M3391">
        <v>4.0599999999999996</v>
      </c>
      <c r="N3391">
        <v>43</v>
      </c>
      <c r="O3391" s="1">
        <v>1.1144897959183673</v>
      </c>
      <c r="P3391" s="2">
        <v>52.161346495009759</v>
      </c>
      <c r="Q3391" s="1">
        <v>1.3519369397686203</v>
      </c>
      <c r="R3391">
        <v>1</v>
      </c>
      <c r="S3391">
        <v>2</v>
      </c>
      <c r="U3391">
        <v>77</v>
      </c>
      <c r="V3391">
        <v>1</v>
      </c>
      <c r="W3391">
        <v>3</v>
      </c>
      <c r="X3391">
        <v>3</v>
      </c>
      <c r="Y3391">
        <v>3</v>
      </c>
      <c r="Z3391">
        <v>3</v>
      </c>
      <c r="AA3391">
        <v>1</v>
      </c>
      <c r="AB3391">
        <v>0</v>
      </c>
      <c r="AC3391">
        <v>2</v>
      </c>
      <c r="AD3391">
        <v>1</v>
      </c>
      <c r="AE3391">
        <v>1</v>
      </c>
      <c r="AF3391">
        <v>2</v>
      </c>
      <c r="AG3391" s="1">
        <f t="shared" si="52"/>
        <v>-0.15551020408163274</v>
      </c>
    </row>
    <row r="3392" spans="1:33">
      <c r="A3392">
        <v>81553</v>
      </c>
      <c r="B3392">
        <v>2</v>
      </c>
      <c r="C3392">
        <v>26</v>
      </c>
      <c r="D3392">
        <v>3</v>
      </c>
      <c r="E3392">
        <v>2</v>
      </c>
      <c r="G3392">
        <v>1</v>
      </c>
      <c r="H3392">
        <v>5</v>
      </c>
      <c r="I3392">
        <v>1</v>
      </c>
      <c r="J3392">
        <v>68</v>
      </c>
      <c r="K3392">
        <v>1.76</v>
      </c>
      <c r="L3392">
        <v>171</v>
      </c>
      <c r="M3392">
        <v>4.42</v>
      </c>
      <c r="N3392">
        <v>69</v>
      </c>
      <c r="O3392" s="1">
        <v>1.7858823529411765</v>
      </c>
      <c r="P3392" s="2">
        <v>64.874654249511437</v>
      </c>
      <c r="Q3392" s="1">
        <v>1.6791086982226491</v>
      </c>
      <c r="R3392">
        <v>2</v>
      </c>
      <c r="U3392">
        <v>15</v>
      </c>
      <c r="V3392">
        <v>3</v>
      </c>
      <c r="W3392">
        <v>3</v>
      </c>
      <c r="X3392">
        <v>3</v>
      </c>
      <c r="Y3392">
        <v>3</v>
      </c>
      <c r="Z3392">
        <v>3</v>
      </c>
      <c r="AA3392">
        <v>2</v>
      </c>
      <c r="AB3392">
        <v>0</v>
      </c>
      <c r="AC3392">
        <v>5</v>
      </c>
      <c r="AD3392">
        <v>1</v>
      </c>
      <c r="AE3392">
        <v>1</v>
      </c>
      <c r="AF3392">
        <v>2</v>
      </c>
      <c r="AG3392" s="1">
        <f t="shared" si="52"/>
        <v>2.5882352941176467E-2</v>
      </c>
    </row>
    <row r="3393" spans="1:33">
      <c r="A3393">
        <v>81556</v>
      </c>
      <c r="B3393">
        <v>2</v>
      </c>
      <c r="C3393">
        <v>25</v>
      </c>
      <c r="D3393">
        <v>2</v>
      </c>
      <c r="E3393">
        <v>2</v>
      </c>
      <c r="G3393">
        <v>1</v>
      </c>
      <c r="H3393">
        <v>4</v>
      </c>
      <c r="I3393">
        <v>5</v>
      </c>
      <c r="J3393">
        <v>69</v>
      </c>
      <c r="K3393">
        <v>1.78</v>
      </c>
      <c r="L3393">
        <v>187</v>
      </c>
      <c r="M3393">
        <v>4.84</v>
      </c>
      <c r="N3393">
        <v>74</v>
      </c>
      <c r="O3393" s="1">
        <v>1.9089855072463768</v>
      </c>
      <c r="P3393" s="2">
        <v>68.802595989015671</v>
      </c>
      <c r="Q3393" s="1">
        <v>1.7749075487021435</v>
      </c>
      <c r="R3393">
        <v>2</v>
      </c>
      <c r="U3393">
        <v>14</v>
      </c>
      <c r="V3393">
        <v>3</v>
      </c>
      <c r="W3393">
        <v>1</v>
      </c>
      <c r="AA3393">
        <v>0</v>
      </c>
      <c r="AB3393">
        <v>4</v>
      </c>
      <c r="AC3393">
        <v>0</v>
      </c>
      <c r="AD3393">
        <v>1</v>
      </c>
      <c r="AE3393">
        <v>1</v>
      </c>
      <c r="AF3393">
        <v>2</v>
      </c>
      <c r="AG3393" s="1">
        <f t="shared" si="52"/>
        <v>0.12898550724637681</v>
      </c>
    </row>
    <row r="3394" spans="1:33">
      <c r="A3394">
        <v>81568</v>
      </c>
      <c r="B3394">
        <v>2</v>
      </c>
      <c r="C3394">
        <v>36</v>
      </c>
      <c r="D3394">
        <v>3</v>
      </c>
      <c r="E3394">
        <v>2</v>
      </c>
      <c r="G3394">
        <v>1</v>
      </c>
      <c r="H3394">
        <v>3</v>
      </c>
      <c r="I3394">
        <v>1</v>
      </c>
      <c r="J3394">
        <v>79</v>
      </c>
      <c r="K3394">
        <v>2.04</v>
      </c>
      <c r="L3394">
        <v>197</v>
      </c>
      <c r="M3394">
        <v>5.09</v>
      </c>
      <c r="N3394">
        <v>75</v>
      </c>
      <c r="O3394" s="1">
        <v>1.9367088607594938</v>
      </c>
      <c r="P3394" s="2">
        <v>76.26015585738719</v>
      </c>
      <c r="Q3394" s="1">
        <v>1.9692495942920236</v>
      </c>
      <c r="R3394">
        <v>2</v>
      </c>
      <c r="U3394">
        <v>8</v>
      </c>
      <c r="V3394">
        <v>3</v>
      </c>
      <c r="W3394">
        <v>3</v>
      </c>
      <c r="AA3394">
        <v>1</v>
      </c>
      <c r="AB3394">
        <v>0</v>
      </c>
      <c r="AC3394">
        <v>4</v>
      </c>
      <c r="AD3394">
        <v>1</v>
      </c>
      <c r="AE3394">
        <v>1</v>
      </c>
      <c r="AF3394">
        <v>2</v>
      </c>
      <c r="AG3394" s="1">
        <f t="shared" si="52"/>
        <v>-0.10329113924050626</v>
      </c>
    </row>
    <row r="3395" spans="1:33">
      <c r="A3395">
        <v>81570</v>
      </c>
      <c r="B3395">
        <v>2</v>
      </c>
      <c r="C3395">
        <v>58</v>
      </c>
      <c r="D3395">
        <v>4</v>
      </c>
      <c r="E3395">
        <v>2</v>
      </c>
      <c r="G3395">
        <v>1</v>
      </c>
      <c r="H3395">
        <v>4</v>
      </c>
      <c r="I3395">
        <v>5</v>
      </c>
      <c r="J3395">
        <v>74</v>
      </c>
      <c r="K3395">
        <v>1.91</v>
      </c>
      <c r="L3395">
        <v>200</v>
      </c>
      <c r="M3395">
        <v>5.17</v>
      </c>
      <c r="N3395">
        <v>80</v>
      </c>
      <c r="O3395" s="1">
        <v>2.0648648648648646</v>
      </c>
      <c r="P3395" s="2">
        <v>72.112850417585278</v>
      </c>
      <c r="Q3395" s="1">
        <v>1.8612911391565927</v>
      </c>
      <c r="R3395">
        <v>2</v>
      </c>
      <c r="S3395">
        <v>2</v>
      </c>
      <c r="U3395">
        <v>6</v>
      </c>
      <c r="V3395">
        <v>4</v>
      </c>
      <c r="W3395">
        <v>2</v>
      </c>
      <c r="X3395">
        <v>3</v>
      </c>
      <c r="Y3395">
        <v>3</v>
      </c>
      <c r="Z3395">
        <v>3</v>
      </c>
      <c r="AA3395">
        <v>1</v>
      </c>
      <c r="AB3395">
        <v>1</v>
      </c>
      <c r="AC3395">
        <v>1</v>
      </c>
      <c r="AD3395">
        <v>2</v>
      </c>
      <c r="AE3395">
        <v>1</v>
      </c>
      <c r="AF3395">
        <v>2</v>
      </c>
      <c r="AG3395" s="1">
        <f t="shared" ref="AG3395:AG3458" si="53">O:O-K:K</f>
        <v>0.15486486486486473</v>
      </c>
    </row>
    <row r="3396" spans="1:33">
      <c r="A3396">
        <v>81573</v>
      </c>
      <c r="B3396">
        <v>2</v>
      </c>
      <c r="C3396">
        <v>64</v>
      </c>
      <c r="D3396">
        <v>4</v>
      </c>
      <c r="E3396">
        <v>2</v>
      </c>
      <c r="G3396">
        <v>2</v>
      </c>
      <c r="H3396">
        <v>1</v>
      </c>
      <c r="I3396">
        <v>5</v>
      </c>
      <c r="J3396">
        <v>42</v>
      </c>
      <c r="K3396">
        <v>1.0900000000000001</v>
      </c>
      <c r="L3396">
        <v>158</v>
      </c>
      <c r="M3396">
        <v>4.09</v>
      </c>
      <c r="N3396">
        <v>41</v>
      </c>
      <c r="O3396" s="1">
        <v>1.0640476190476191</v>
      </c>
      <c r="P3396" s="2">
        <v>41.324799264547885</v>
      </c>
      <c r="Q3396" s="1">
        <v>1.072476933294219</v>
      </c>
      <c r="R3396">
        <v>1</v>
      </c>
      <c r="S3396">
        <v>2</v>
      </c>
      <c r="U3396">
        <v>1</v>
      </c>
      <c r="V3396">
        <v>1</v>
      </c>
      <c r="W3396">
        <v>0</v>
      </c>
      <c r="AB3396">
        <v>0</v>
      </c>
      <c r="AC3396">
        <v>0</v>
      </c>
      <c r="AD3396">
        <v>2</v>
      </c>
      <c r="AE3396">
        <v>1</v>
      </c>
      <c r="AF3396">
        <v>2</v>
      </c>
      <c r="AG3396" s="1">
        <f t="shared" si="53"/>
        <v>-2.5952380952380949E-2</v>
      </c>
    </row>
    <row r="3397" spans="1:33">
      <c r="A3397">
        <v>81576</v>
      </c>
      <c r="B3397">
        <v>2</v>
      </c>
      <c r="C3397">
        <v>40</v>
      </c>
      <c r="D3397">
        <v>1</v>
      </c>
      <c r="E3397">
        <v>2</v>
      </c>
      <c r="G3397">
        <v>2</v>
      </c>
      <c r="H3397">
        <v>1</v>
      </c>
      <c r="I3397">
        <v>1</v>
      </c>
      <c r="J3397">
        <v>61</v>
      </c>
      <c r="K3397">
        <v>1.58</v>
      </c>
      <c r="L3397">
        <v>174</v>
      </c>
      <c r="M3397">
        <v>4.5</v>
      </c>
      <c r="N3397">
        <v>57</v>
      </c>
      <c r="O3397" s="1">
        <v>1.4763934426229508</v>
      </c>
      <c r="P3397" s="2">
        <v>56.100546337427147</v>
      </c>
      <c r="Q3397" s="1">
        <v>1.453096118248113</v>
      </c>
      <c r="R3397">
        <v>1</v>
      </c>
      <c r="S3397">
        <v>1</v>
      </c>
      <c r="T3397">
        <v>2</v>
      </c>
      <c r="U3397">
        <v>12</v>
      </c>
      <c r="V3397">
        <v>4</v>
      </c>
      <c r="W3397">
        <v>2</v>
      </c>
      <c r="X3397">
        <v>3</v>
      </c>
      <c r="Y3397">
        <v>2</v>
      </c>
      <c r="Z3397">
        <v>2</v>
      </c>
      <c r="AA3397">
        <v>2</v>
      </c>
      <c r="AB3397">
        <v>0</v>
      </c>
      <c r="AC3397">
        <v>0</v>
      </c>
      <c r="AD3397">
        <v>1</v>
      </c>
      <c r="AE3397">
        <v>2</v>
      </c>
      <c r="AG3397" s="1">
        <f t="shared" si="53"/>
        <v>-0.10360655737704927</v>
      </c>
    </row>
    <row r="3398" spans="1:33">
      <c r="A3398">
        <v>81579</v>
      </c>
      <c r="B3398">
        <v>2</v>
      </c>
      <c r="C3398">
        <v>73</v>
      </c>
      <c r="D3398">
        <v>1</v>
      </c>
      <c r="E3398">
        <v>2</v>
      </c>
      <c r="G3398">
        <v>2</v>
      </c>
      <c r="H3398">
        <v>1</v>
      </c>
      <c r="I3398">
        <v>5</v>
      </c>
      <c r="J3398">
        <v>61</v>
      </c>
      <c r="K3398">
        <v>1.58</v>
      </c>
      <c r="L3398">
        <v>218</v>
      </c>
      <c r="M3398">
        <v>5.64</v>
      </c>
      <c r="N3398">
        <v>56</v>
      </c>
      <c r="O3398" s="1">
        <v>1.4504918032786887</v>
      </c>
      <c r="P3398" s="2">
        <v>59.545433481376314</v>
      </c>
      <c r="Q3398" s="1">
        <v>1.5423243426323701</v>
      </c>
      <c r="R3398">
        <v>1</v>
      </c>
      <c r="S3398">
        <v>2</v>
      </c>
      <c r="U3398">
        <v>5</v>
      </c>
      <c r="V3398">
        <v>5</v>
      </c>
      <c r="W3398">
        <v>2</v>
      </c>
      <c r="X3398">
        <v>3</v>
      </c>
      <c r="Y3398">
        <v>3</v>
      </c>
      <c r="Z3398">
        <v>2</v>
      </c>
      <c r="AB3398">
        <v>0</v>
      </c>
      <c r="AC3398">
        <v>0</v>
      </c>
      <c r="AD3398">
        <v>1</v>
      </c>
      <c r="AE3398">
        <v>1</v>
      </c>
      <c r="AF3398">
        <v>2</v>
      </c>
      <c r="AG3398" s="1">
        <f t="shared" si="53"/>
        <v>-0.12950819672131142</v>
      </c>
    </row>
    <row r="3399" spans="1:33">
      <c r="A3399">
        <v>81580</v>
      </c>
      <c r="B3399">
        <v>2</v>
      </c>
      <c r="C3399">
        <v>68</v>
      </c>
      <c r="D3399">
        <v>3</v>
      </c>
      <c r="E3399">
        <v>2</v>
      </c>
      <c r="G3399">
        <v>1</v>
      </c>
      <c r="H3399">
        <v>4</v>
      </c>
      <c r="I3399">
        <v>3</v>
      </c>
      <c r="J3399">
        <v>55</v>
      </c>
      <c r="K3399">
        <v>1.42</v>
      </c>
      <c r="L3399">
        <v>183</v>
      </c>
      <c r="M3399">
        <v>4.7300000000000004</v>
      </c>
      <c r="N3399">
        <v>51</v>
      </c>
      <c r="O3399" s="1">
        <v>1.3167272727272727</v>
      </c>
      <c r="P3399" s="2">
        <v>53.323316153687983</v>
      </c>
      <c r="Q3399" s="1">
        <v>1.3767110716043078</v>
      </c>
      <c r="R3399">
        <v>2</v>
      </c>
      <c r="S3399">
        <v>2</v>
      </c>
      <c r="U3399">
        <v>6</v>
      </c>
      <c r="V3399">
        <v>2</v>
      </c>
      <c r="W3399">
        <v>1</v>
      </c>
      <c r="X3399">
        <v>3</v>
      </c>
      <c r="Y3399">
        <v>3</v>
      </c>
      <c r="Z3399">
        <v>1</v>
      </c>
      <c r="AA3399">
        <v>1</v>
      </c>
      <c r="AB3399">
        <v>2</v>
      </c>
      <c r="AC3399">
        <v>3</v>
      </c>
      <c r="AD3399">
        <v>1</v>
      </c>
      <c r="AE3399">
        <v>1</v>
      </c>
      <c r="AF3399">
        <v>2</v>
      </c>
      <c r="AG3399" s="1">
        <f t="shared" si="53"/>
        <v>-0.10327272727272718</v>
      </c>
    </row>
    <row r="3400" spans="1:33">
      <c r="A3400">
        <v>81584</v>
      </c>
      <c r="B3400">
        <v>2</v>
      </c>
      <c r="C3400">
        <v>48</v>
      </c>
      <c r="D3400">
        <v>4</v>
      </c>
      <c r="E3400">
        <v>2</v>
      </c>
      <c r="G3400">
        <v>1</v>
      </c>
      <c r="H3400">
        <v>5</v>
      </c>
      <c r="I3400">
        <v>1</v>
      </c>
      <c r="J3400">
        <v>67</v>
      </c>
      <c r="K3400">
        <v>1.73</v>
      </c>
      <c r="L3400">
        <v>182</v>
      </c>
      <c r="M3400">
        <v>4.71</v>
      </c>
      <c r="N3400">
        <v>64</v>
      </c>
      <c r="O3400" s="1">
        <v>1.6525373134328358</v>
      </c>
      <c r="P3400" s="2">
        <v>62.624019576528205</v>
      </c>
      <c r="Q3400" s="1">
        <v>1.6170082666775192</v>
      </c>
      <c r="R3400">
        <v>2</v>
      </c>
      <c r="S3400">
        <v>2</v>
      </c>
      <c r="U3400">
        <v>15</v>
      </c>
      <c r="V3400">
        <v>3</v>
      </c>
      <c r="W3400">
        <v>0</v>
      </c>
      <c r="X3400">
        <v>2</v>
      </c>
      <c r="Y3400">
        <v>2</v>
      </c>
      <c r="Z3400">
        <v>2</v>
      </c>
      <c r="AA3400">
        <v>3</v>
      </c>
      <c r="AB3400">
        <v>1</v>
      </c>
      <c r="AC3400">
        <v>0</v>
      </c>
      <c r="AD3400">
        <v>1</v>
      </c>
      <c r="AE3400">
        <v>1</v>
      </c>
      <c r="AF3400">
        <v>2</v>
      </c>
      <c r="AG3400" s="1">
        <f t="shared" si="53"/>
        <v>-7.7462686567164152E-2</v>
      </c>
    </row>
    <row r="3401" spans="1:33">
      <c r="A3401">
        <v>81587</v>
      </c>
      <c r="B3401">
        <v>2</v>
      </c>
      <c r="C3401">
        <v>66</v>
      </c>
      <c r="D3401">
        <v>3</v>
      </c>
      <c r="E3401">
        <v>2</v>
      </c>
      <c r="G3401">
        <v>1</v>
      </c>
      <c r="H3401">
        <v>4</v>
      </c>
      <c r="I3401">
        <v>3</v>
      </c>
      <c r="J3401">
        <v>46</v>
      </c>
      <c r="K3401">
        <v>1.19</v>
      </c>
      <c r="L3401">
        <v>249</v>
      </c>
      <c r="M3401">
        <v>6.44</v>
      </c>
      <c r="N3401">
        <v>42</v>
      </c>
      <c r="O3401" s="1">
        <v>1.0865217391304347</v>
      </c>
      <c r="P3401" s="2">
        <v>51.642534865678243</v>
      </c>
      <c r="Q3401" s="1">
        <v>1.3359699236990676</v>
      </c>
      <c r="R3401">
        <v>2</v>
      </c>
      <c r="S3401">
        <v>1</v>
      </c>
      <c r="T3401">
        <v>2</v>
      </c>
      <c r="U3401">
        <v>3</v>
      </c>
      <c r="V3401">
        <v>3</v>
      </c>
      <c r="W3401">
        <v>0</v>
      </c>
      <c r="X3401">
        <v>3</v>
      </c>
      <c r="Y3401">
        <v>3</v>
      </c>
      <c r="Z3401">
        <v>1</v>
      </c>
      <c r="AB3401">
        <v>0</v>
      </c>
      <c r="AC3401">
        <v>5</v>
      </c>
      <c r="AD3401">
        <v>1</v>
      </c>
      <c r="AE3401">
        <v>1</v>
      </c>
      <c r="AF3401">
        <v>1</v>
      </c>
      <c r="AG3401" s="1">
        <f t="shared" si="53"/>
        <v>-0.10347826086956524</v>
      </c>
    </row>
    <row r="3402" spans="1:33">
      <c r="A3402">
        <v>81600</v>
      </c>
      <c r="B3402">
        <v>2</v>
      </c>
      <c r="C3402">
        <v>70</v>
      </c>
      <c r="D3402">
        <v>3</v>
      </c>
      <c r="E3402">
        <v>2</v>
      </c>
      <c r="G3402">
        <v>1</v>
      </c>
      <c r="H3402">
        <v>2</v>
      </c>
      <c r="I3402">
        <v>1</v>
      </c>
      <c r="J3402">
        <v>44</v>
      </c>
      <c r="K3402">
        <v>1.1399999999999999</v>
      </c>
      <c r="L3402">
        <v>128</v>
      </c>
      <c r="M3402">
        <v>3.31</v>
      </c>
      <c r="N3402">
        <v>48</v>
      </c>
      <c r="O3402" s="1">
        <v>1.2436363636363637</v>
      </c>
      <c r="P3402" s="2">
        <v>37.369234579857675</v>
      </c>
      <c r="Q3402" s="1">
        <v>0.96820289593267606</v>
      </c>
      <c r="R3402">
        <v>2</v>
      </c>
      <c r="S3402">
        <v>2</v>
      </c>
      <c r="U3402">
        <v>14</v>
      </c>
      <c r="V3402">
        <v>3</v>
      </c>
      <c r="W3402">
        <v>0</v>
      </c>
      <c r="X3402">
        <v>0</v>
      </c>
      <c r="Y3402">
        <v>0</v>
      </c>
      <c r="Z3402">
        <v>0</v>
      </c>
      <c r="AB3402">
        <v>0</v>
      </c>
      <c r="AC3402">
        <v>0</v>
      </c>
      <c r="AD3402">
        <v>1</v>
      </c>
      <c r="AE3402">
        <v>1</v>
      </c>
      <c r="AF3402">
        <v>2</v>
      </c>
      <c r="AG3402" s="1">
        <f t="shared" si="53"/>
        <v>0.10363636363636375</v>
      </c>
    </row>
    <row r="3403" spans="1:33">
      <c r="A3403">
        <v>81602</v>
      </c>
      <c r="B3403">
        <v>2</v>
      </c>
      <c r="C3403">
        <v>37</v>
      </c>
      <c r="D3403">
        <v>3</v>
      </c>
      <c r="E3403">
        <v>2</v>
      </c>
      <c r="G3403">
        <v>1</v>
      </c>
      <c r="H3403">
        <v>5</v>
      </c>
      <c r="I3403">
        <v>3</v>
      </c>
      <c r="J3403">
        <v>74</v>
      </c>
      <c r="K3403">
        <v>1.91</v>
      </c>
      <c r="L3403">
        <v>255</v>
      </c>
      <c r="M3403">
        <v>6.59</v>
      </c>
      <c r="N3403">
        <v>76</v>
      </c>
      <c r="O3403" s="1">
        <v>1.9616216216216216</v>
      </c>
      <c r="P3403" s="2">
        <v>88.429305280289697</v>
      </c>
      <c r="Q3403" s="1">
        <v>2.2824320687209907</v>
      </c>
      <c r="R3403">
        <v>2</v>
      </c>
      <c r="U3403">
        <v>12</v>
      </c>
      <c r="V3403">
        <v>3</v>
      </c>
      <c r="W3403">
        <v>3</v>
      </c>
      <c r="X3403">
        <v>3</v>
      </c>
      <c r="Y3403">
        <v>2</v>
      </c>
      <c r="Z3403">
        <v>4</v>
      </c>
      <c r="AA3403">
        <v>0</v>
      </c>
      <c r="AB3403">
        <v>30</v>
      </c>
      <c r="AC3403">
        <v>30</v>
      </c>
      <c r="AD3403">
        <v>1</v>
      </c>
      <c r="AE3403">
        <v>1</v>
      </c>
      <c r="AF3403">
        <v>2</v>
      </c>
      <c r="AG3403" s="1">
        <f t="shared" si="53"/>
        <v>5.1621621621621649E-2</v>
      </c>
    </row>
    <row r="3404" spans="1:33">
      <c r="A3404">
        <v>81603</v>
      </c>
      <c r="B3404">
        <v>2</v>
      </c>
      <c r="C3404">
        <v>76</v>
      </c>
      <c r="D3404">
        <v>3</v>
      </c>
      <c r="E3404">
        <v>2</v>
      </c>
      <c r="G3404">
        <v>1</v>
      </c>
      <c r="H3404">
        <v>4</v>
      </c>
      <c r="I3404">
        <v>2</v>
      </c>
      <c r="J3404">
        <v>46</v>
      </c>
      <c r="K3404">
        <v>1.19</v>
      </c>
      <c r="L3404">
        <v>190</v>
      </c>
      <c r="M3404">
        <v>4.91</v>
      </c>
      <c r="N3404">
        <v>53</v>
      </c>
      <c r="O3404" s="1">
        <v>1.3710869565217392</v>
      </c>
      <c r="P3404" s="2">
        <v>45.894234716299977</v>
      </c>
      <c r="Q3404" s="1">
        <v>1.1872638980955863</v>
      </c>
      <c r="R3404">
        <v>2</v>
      </c>
      <c r="S3404">
        <v>2</v>
      </c>
      <c r="U3404">
        <v>4</v>
      </c>
      <c r="V3404">
        <v>4</v>
      </c>
      <c r="W3404">
        <v>3</v>
      </c>
      <c r="X3404">
        <v>3</v>
      </c>
      <c r="Y3404">
        <v>3</v>
      </c>
      <c r="Z3404">
        <v>3</v>
      </c>
      <c r="AA3404">
        <v>2</v>
      </c>
      <c r="AB3404">
        <v>3</v>
      </c>
      <c r="AC3404">
        <v>0</v>
      </c>
      <c r="AD3404">
        <v>1</v>
      </c>
      <c r="AE3404">
        <v>1</v>
      </c>
      <c r="AF3404">
        <v>2</v>
      </c>
      <c r="AG3404" s="1">
        <f t="shared" si="53"/>
        <v>0.18108695652173923</v>
      </c>
    </row>
    <row r="3405" spans="1:33">
      <c r="A3405">
        <v>81604</v>
      </c>
      <c r="B3405">
        <v>2</v>
      </c>
      <c r="C3405">
        <v>29</v>
      </c>
      <c r="D3405">
        <v>4</v>
      </c>
      <c r="E3405">
        <v>2</v>
      </c>
      <c r="G3405">
        <v>2</v>
      </c>
      <c r="H3405">
        <v>4</v>
      </c>
      <c r="I3405">
        <v>5</v>
      </c>
      <c r="J3405">
        <v>41</v>
      </c>
      <c r="K3405">
        <v>1.06</v>
      </c>
      <c r="L3405">
        <v>137</v>
      </c>
      <c r="M3405">
        <v>3.54</v>
      </c>
      <c r="N3405">
        <v>44</v>
      </c>
      <c r="O3405" s="1">
        <v>1.1375609756097562</v>
      </c>
      <c r="P3405" s="2">
        <v>35.236284308206422</v>
      </c>
      <c r="Q3405" s="1">
        <v>0.91098686260241002</v>
      </c>
      <c r="R3405">
        <v>2</v>
      </c>
      <c r="U3405">
        <v>6</v>
      </c>
      <c r="V3405">
        <v>4</v>
      </c>
      <c r="W3405">
        <v>2</v>
      </c>
      <c r="X3405">
        <v>2</v>
      </c>
      <c r="Y3405">
        <v>2</v>
      </c>
      <c r="Z3405">
        <v>2</v>
      </c>
      <c r="AA3405">
        <v>2</v>
      </c>
      <c r="AB3405">
        <v>2</v>
      </c>
      <c r="AC3405">
        <v>0</v>
      </c>
      <c r="AD3405">
        <v>1</v>
      </c>
      <c r="AE3405">
        <v>1</v>
      </c>
      <c r="AF3405">
        <v>2</v>
      </c>
      <c r="AG3405" s="1">
        <f t="shared" si="53"/>
        <v>7.7560975609756166E-2</v>
      </c>
    </row>
    <row r="3406" spans="1:33">
      <c r="A3406">
        <v>81606</v>
      </c>
      <c r="B3406">
        <v>2</v>
      </c>
      <c r="C3406">
        <v>42</v>
      </c>
      <c r="D3406">
        <v>6</v>
      </c>
      <c r="E3406">
        <v>2</v>
      </c>
      <c r="G3406">
        <v>2</v>
      </c>
      <c r="H3406">
        <v>5</v>
      </c>
      <c r="I3406">
        <v>1</v>
      </c>
      <c r="J3406">
        <v>43</v>
      </c>
      <c r="K3406">
        <v>1.1100000000000001</v>
      </c>
      <c r="L3406">
        <v>142</v>
      </c>
      <c r="M3406">
        <v>3.67</v>
      </c>
      <c r="N3406">
        <v>48</v>
      </c>
      <c r="O3406" s="1">
        <v>1.2390697674418605</v>
      </c>
      <c r="P3406" s="2">
        <v>53.123819119054815</v>
      </c>
      <c r="Q3406" s="1">
        <v>1.3713357958639734</v>
      </c>
      <c r="R3406">
        <v>1</v>
      </c>
      <c r="S3406">
        <v>2</v>
      </c>
      <c r="U3406">
        <v>15</v>
      </c>
      <c r="V3406">
        <v>3</v>
      </c>
      <c r="W3406">
        <v>0</v>
      </c>
      <c r="X3406">
        <v>3</v>
      </c>
      <c r="Y3406">
        <v>3</v>
      </c>
      <c r="Z3406">
        <v>3</v>
      </c>
      <c r="AA3406">
        <v>1</v>
      </c>
      <c r="AB3406">
        <v>0</v>
      </c>
      <c r="AC3406">
        <v>0</v>
      </c>
      <c r="AD3406">
        <v>1</v>
      </c>
      <c r="AE3406">
        <v>1</v>
      </c>
      <c r="AF3406">
        <v>2</v>
      </c>
      <c r="AG3406" s="1">
        <f t="shared" si="53"/>
        <v>0.12906976744186038</v>
      </c>
    </row>
    <row r="3407" spans="1:33">
      <c r="A3407">
        <v>81607</v>
      </c>
      <c r="B3407">
        <v>2</v>
      </c>
      <c r="C3407">
        <v>29</v>
      </c>
      <c r="D3407">
        <v>1</v>
      </c>
      <c r="E3407">
        <v>2</v>
      </c>
      <c r="G3407">
        <v>1</v>
      </c>
      <c r="H3407">
        <v>4</v>
      </c>
      <c r="I3407">
        <v>5</v>
      </c>
      <c r="J3407">
        <v>31</v>
      </c>
      <c r="K3407">
        <v>0.8</v>
      </c>
      <c r="L3407">
        <v>105</v>
      </c>
      <c r="M3407">
        <v>2.72</v>
      </c>
      <c r="N3407">
        <v>25</v>
      </c>
      <c r="O3407" s="1">
        <v>0.64516129032258063</v>
      </c>
      <c r="P3407" s="2">
        <v>29.805886172114906</v>
      </c>
      <c r="Q3407" s="1">
        <v>0.76918415928038475</v>
      </c>
      <c r="R3407">
        <v>2</v>
      </c>
      <c r="U3407">
        <v>14</v>
      </c>
      <c r="V3407">
        <v>3</v>
      </c>
      <c r="W3407">
        <v>1</v>
      </c>
      <c r="AA3407">
        <v>1</v>
      </c>
      <c r="AB3407">
        <v>1</v>
      </c>
      <c r="AC3407">
        <v>5</v>
      </c>
      <c r="AD3407">
        <v>1</v>
      </c>
      <c r="AE3407">
        <v>1</v>
      </c>
      <c r="AF3407">
        <v>2</v>
      </c>
      <c r="AG3407" s="1">
        <f t="shared" si="53"/>
        <v>-0.15483870967741942</v>
      </c>
    </row>
    <row r="3408" spans="1:33">
      <c r="A3408">
        <v>81608</v>
      </c>
      <c r="B3408">
        <v>2</v>
      </c>
      <c r="C3408">
        <v>33</v>
      </c>
      <c r="D3408">
        <v>3</v>
      </c>
      <c r="E3408">
        <v>2</v>
      </c>
      <c r="G3408">
        <v>1</v>
      </c>
      <c r="H3408">
        <v>5</v>
      </c>
      <c r="I3408">
        <v>1</v>
      </c>
      <c r="J3408">
        <v>84</v>
      </c>
      <c r="K3408">
        <v>2.17</v>
      </c>
      <c r="L3408">
        <v>150</v>
      </c>
      <c r="M3408">
        <v>3.88</v>
      </c>
      <c r="N3408">
        <v>82</v>
      </c>
      <c r="O3408" s="1">
        <v>2.1183333333333332</v>
      </c>
      <c r="P3408" s="2">
        <v>70.867550674014296</v>
      </c>
      <c r="Q3408" s="1">
        <v>1.8307450590787027</v>
      </c>
      <c r="R3408">
        <v>1</v>
      </c>
      <c r="U3408">
        <v>15</v>
      </c>
      <c r="V3408">
        <v>2</v>
      </c>
      <c r="W3408">
        <v>3</v>
      </c>
      <c r="X3408">
        <v>3</v>
      </c>
      <c r="Y3408">
        <v>3</v>
      </c>
      <c r="Z3408">
        <v>2</v>
      </c>
      <c r="AA3408">
        <v>0</v>
      </c>
      <c r="AB3408">
        <v>3</v>
      </c>
      <c r="AC3408">
        <v>0</v>
      </c>
      <c r="AD3408">
        <v>1</v>
      </c>
      <c r="AE3408">
        <v>1</v>
      </c>
      <c r="AF3408">
        <v>2</v>
      </c>
      <c r="AG3408" s="1">
        <f t="shared" si="53"/>
        <v>-5.166666666666675E-2</v>
      </c>
    </row>
    <row r="3409" spans="1:33">
      <c r="A3409">
        <v>81613</v>
      </c>
      <c r="B3409">
        <v>2</v>
      </c>
      <c r="C3409">
        <v>41</v>
      </c>
      <c r="D3409">
        <v>3</v>
      </c>
      <c r="E3409">
        <v>2</v>
      </c>
      <c r="G3409">
        <v>1</v>
      </c>
      <c r="H3409">
        <v>3</v>
      </c>
      <c r="I3409">
        <v>1</v>
      </c>
      <c r="J3409">
        <v>30</v>
      </c>
      <c r="K3409">
        <v>0.78</v>
      </c>
      <c r="L3409">
        <v>326</v>
      </c>
      <c r="M3409">
        <v>8.43</v>
      </c>
      <c r="N3409">
        <v>27</v>
      </c>
      <c r="O3409" s="1">
        <v>0.70200000000000007</v>
      </c>
      <c r="P3409" s="2">
        <v>34.215825546432633</v>
      </c>
      <c r="Q3409" s="1">
        <v>0.88961146420724857</v>
      </c>
      <c r="R3409">
        <v>1</v>
      </c>
      <c r="S3409">
        <v>2</v>
      </c>
      <c r="U3409">
        <v>4</v>
      </c>
      <c r="V3409">
        <v>4</v>
      </c>
      <c r="W3409">
        <v>0</v>
      </c>
      <c r="AA3409">
        <v>2</v>
      </c>
      <c r="AB3409">
        <v>0</v>
      </c>
      <c r="AC3409">
        <v>2</v>
      </c>
      <c r="AD3409">
        <v>1</v>
      </c>
      <c r="AE3409">
        <v>2</v>
      </c>
      <c r="AG3409" s="1">
        <f t="shared" si="53"/>
        <v>-7.7999999999999958E-2</v>
      </c>
    </row>
    <row r="3410" spans="1:33">
      <c r="A3410">
        <v>81622</v>
      </c>
      <c r="B3410">
        <v>2</v>
      </c>
      <c r="C3410">
        <v>65</v>
      </c>
      <c r="D3410">
        <v>2</v>
      </c>
      <c r="E3410">
        <v>2</v>
      </c>
      <c r="G3410">
        <v>1</v>
      </c>
      <c r="H3410">
        <v>3</v>
      </c>
      <c r="I3410">
        <v>1</v>
      </c>
      <c r="J3410">
        <v>30</v>
      </c>
      <c r="K3410">
        <v>0.78</v>
      </c>
      <c r="L3410">
        <v>163</v>
      </c>
      <c r="M3410">
        <v>4.22</v>
      </c>
      <c r="N3410">
        <v>28</v>
      </c>
      <c r="O3410" s="1">
        <v>0.72799999999999998</v>
      </c>
      <c r="P3410" s="2">
        <v>33.837499928498303</v>
      </c>
      <c r="Q3410" s="1">
        <v>0.87977499814095594</v>
      </c>
      <c r="R3410">
        <v>2</v>
      </c>
      <c r="S3410">
        <v>1</v>
      </c>
      <c r="T3410">
        <v>2</v>
      </c>
      <c r="U3410">
        <v>8</v>
      </c>
      <c r="V3410">
        <v>3</v>
      </c>
      <c r="W3410">
        <v>0</v>
      </c>
      <c r="AA3410">
        <v>1</v>
      </c>
      <c r="AB3410">
        <v>0</v>
      </c>
      <c r="AC3410">
        <v>1</v>
      </c>
      <c r="AD3410">
        <v>1</v>
      </c>
      <c r="AE3410">
        <v>1</v>
      </c>
      <c r="AF3410">
        <v>2</v>
      </c>
      <c r="AG3410" s="1">
        <f t="shared" si="53"/>
        <v>-5.2000000000000046E-2</v>
      </c>
    </row>
    <row r="3411" spans="1:33">
      <c r="A3411">
        <v>81623</v>
      </c>
      <c r="B3411">
        <v>2</v>
      </c>
      <c r="C3411">
        <v>63</v>
      </c>
      <c r="D3411">
        <v>6</v>
      </c>
      <c r="E3411">
        <v>2</v>
      </c>
      <c r="G3411">
        <v>2</v>
      </c>
      <c r="H3411">
        <v>5</v>
      </c>
      <c r="I3411">
        <v>1</v>
      </c>
      <c r="J3411">
        <v>59</v>
      </c>
      <c r="K3411">
        <v>1.53</v>
      </c>
      <c r="L3411">
        <v>332</v>
      </c>
      <c r="M3411">
        <v>8.59</v>
      </c>
      <c r="N3411">
        <v>63</v>
      </c>
      <c r="O3411" s="1">
        <v>1.633728813559322</v>
      </c>
      <c r="P3411" s="2">
        <v>47.468064193054033</v>
      </c>
      <c r="Q3411" s="1">
        <v>1.230951495175808</v>
      </c>
      <c r="R3411">
        <v>1</v>
      </c>
      <c r="S3411">
        <v>2</v>
      </c>
      <c r="U3411">
        <v>8</v>
      </c>
      <c r="V3411">
        <v>2</v>
      </c>
      <c r="W3411">
        <v>1</v>
      </c>
      <c r="X3411">
        <v>3</v>
      </c>
      <c r="Y3411">
        <v>3</v>
      </c>
      <c r="Z3411">
        <v>2</v>
      </c>
      <c r="AA3411">
        <v>2</v>
      </c>
      <c r="AB3411">
        <v>0</v>
      </c>
      <c r="AC3411">
        <v>0</v>
      </c>
      <c r="AD3411">
        <v>1</v>
      </c>
      <c r="AE3411">
        <v>1</v>
      </c>
      <c r="AF3411">
        <v>2</v>
      </c>
      <c r="AG3411" s="1">
        <f t="shared" si="53"/>
        <v>0.10372881355932195</v>
      </c>
    </row>
    <row r="3412" spans="1:33">
      <c r="A3412">
        <v>81624</v>
      </c>
      <c r="B3412">
        <v>2</v>
      </c>
      <c r="C3412">
        <v>62</v>
      </c>
      <c r="D3412">
        <v>3</v>
      </c>
      <c r="E3412">
        <v>2</v>
      </c>
      <c r="G3412">
        <v>1</v>
      </c>
      <c r="H3412">
        <v>4</v>
      </c>
      <c r="I3412">
        <v>1</v>
      </c>
      <c r="J3412">
        <v>50</v>
      </c>
      <c r="K3412">
        <v>1.29</v>
      </c>
      <c r="L3412">
        <v>125</v>
      </c>
      <c r="M3412">
        <v>3.23</v>
      </c>
      <c r="N3412">
        <v>54</v>
      </c>
      <c r="O3412" s="1">
        <v>1.3932</v>
      </c>
      <c r="P3412" s="2">
        <v>58.265884384500978</v>
      </c>
      <c r="Q3412" s="1">
        <v>1.5032598171201252</v>
      </c>
      <c r="R3412">
        <v>2</v>
      </c>
      <c r="S3412">
        <v>2</v>
      </c>
      <c r="U3412">
        <v>6</v>
      </c>
      <c r="V3412">
        <v>2</v>
      </c>
      <c r="W3412">
        <v>0</v>
      </c>
      <c r="X3412">
        <v>3</v>
      </c>
      <c r="Y3412">
        <v>2</v>
      </c>
      <c r="Z3412">
        <v>2</v>
      </c>
      <c r="AA3412">
        <v>2</v>
      </c>
      <c r="AB3412">
        <v>0</v>
      </c>
      <c r="AC3412">
        <v>2</v>
      </c>
      <c r="AD3412">
        <v>1</v>
      </c>
      <c r="AE3412">
        <v>1</v>
      </c>
      <c r="AF3412">
        <v>2</v>
      </c>
      <c r="AG3412" s="1">
        <f t="shared" si="53"/>
        <v>0.10319999999999996</v>
      </c>
    </row>
    <row r="3413" spans="1:33">
      <c r="A3413">
        <v>81625</v>
      </c>
      <c r="B3413">
        <v>2</v>
      </c>
      <c r="C3413">
        <v>41</v>
      </c>
      <c r="D3413">
        <v>2</v>
      </c>
      <c r="E3413">
        <v>2</v>
      </c>
      <c r="G3413">
        <v>2</v>
      </c>
      <c r="H3413">
        <v>3</v>
      </c>
      <c r="I3413">
        <v>1</v>
      </c>
      <c r="J3413">
        <v>53</v>
      </c>
      <c r="K3413">
        <v>1.37</v>
      </c>
      <c r="L3413">
        <v>177</v>
      </c>
      <c r="M3413">
        <v>4.58</v>
      </c>
      <c r="N3413">
        <v>59</v>
      </c>
      <c r="O3413" s="1">
        <v>1.5250943396226417</v>
      </c>
      <c r="P3413" s="2">
        <v>49.083977466197055</v>
      </c>
      <c r="Q3413" s="1">
        <v>1.268774511862075</v>
      </c>
      <c r="R3413">
        <v>1</v>
      </c>
      <c r="S3413">
        <v>2</v>
      </c>
      <c r="U3413">
        <v>10</v>
      </c>
      <c r="V3413">
        <v>2</v>
      </c>
      <c r="W3413">
        <v>1</v>
      </c>
      <c r="X3413">
        <v>1</v>
      </c>
      <c r="Y3413">
        <v>1</v>
      </c>
      <c r="Z3413">
        <v>3</v>
      </c>
      <c r="AA3413">
        <v>2</v>
      </c>
      <c r="AB3413">
        <v>1</v>
      </c>
      <c r="AC3413">
        <v>4</v>
      </c>
      <c r="AD3413">
        <v>1</v>
      </c>
      <c r="AE3413">
        <v>1</v>
      </c>
      <c r="AF3413">
        <v>2</v>
      </c>
      <c r="AG3413" s="1">
        <f t="shared" si="53"/>
        <v>0.15509433962264163</v>
      </c>
    </row>
    <row r="3414" spans="1:33">
      <c r="A3414">
        <v>81626</v>
      </c>
      <c r="B3414">
        <v>2</v>
      </c>
      <c r="C3414">
        <v>40</v>
      </c>
      <c r="D3414">
        <v>2</v>
      </c>
      <c r="E3414">
        <v>2</v>
      </c>
      <c r="G3414">
        <v>2</v>
      </c>
      <c r="H3414">
        <v>4</v>
      </c>
      <c r="I3414">
        <v>4</v>
      </c>
      <c r="J3414">
        <v>41</v>
      </c>
      <c r="K3414">
        <v>1.06</v>
      </c>
      <c r="L3414">
        <v>204</v>
      </c>
      <c r="M3414">
        <v>5.28</v>
      </c>
      <c r="N3414">
        <v>36</v>
      </c>
      <c r="O3414" s="1">
        <v>0.93073170731707322</v>
      </c>
      <c r="P3414" s="2">
        <v>46.960639706912602</v>
      </c>
      <c r="Q3414" s="1">
        <v>1.2141043436421306</v>
      </c>
      <c r="R3414">
        <v>1</v>
      </c>
      <c r="S3414">
        <v>2</v>
      </c>
      <c r="U3414">
        <v>6</v>
      </c>
      <c r="V3414">
        <v>5</v>
      </c>
      <c r="W3414">
        <v>3</v>
      </c>
      <c r="X3414">
        <v>3</v>
      </c>
      <c r="Y3414">
        <v>3</v>
      </c>
      <c r="Z3414">
        <v>3</v>
      </c>
      <c r="AA3414">
        <v>3</v>
      </c>
      <c r="AB3414">
        <v>0</v>
      </c>
      <c r="AC3414">
        <v>0</v>
      </c>
      <c r="AD3414">
        <v>1</v>
      </c>
      <c r="AE3414">
        <v>1</v>
      </c>
      <c r="AF3414">
        <v>2</v>
      </c>
      <c r="AG3414" s="1">
        <f t="shared" si="53"/>
        <v>-0.12926829268292683</v>
      </c>
    </row>
    <row r="3415" spans="1:33">
      <c r="A3415">
        <v>81627</v>
      </c>
      <c r="B3415">
        <v>2</v>
      </c>
      <c r="C3415">
        <v>24</v>
      </c>
      <c r="D3415">
        <v>3</v>
      </c>
      <c r="E3415">
        <v>2</v>
      </c>
      <c r="G3415">
        <v>1</v>
      </c>
      <c r="H3415">
        <v>4</v>
      </c>
      <c r="I3415">
        <v>1</v>
      </c>
      <c r="J3415">
        <v>49</v>
      </c>
      <c r="K3415">
        <v>1.27</v>
      </c>
      <c r="L3415">
        <v>131</v>
      </c>
      <c r="M3415">
        <v>3.39</v>
      </c>
      <c r="N3415">
        <v>47</v>
      </c>
      <c r="O3415" s="1">
        <v>1.2181632653061225</v>
      </c>
      <c r="P3415" s="2">
        <v>44.622573092373571</v>
      </c>
      <c r="Q3415" s="1">
        <v>1.1565442413737641</v>
      </c>
      <c r="R3415">
        <v>2</v>
      </c>
      <c r="U3415">
        <v>12</v>
      </c>
      <c r="V3415">
        <v>5</v>
      </c>
      <c r="W3415">
        <v>2</v>
      </c>
      <c r="X3415">
        <v>9</v>
      </c>
      <c r="Y3415">
        <v>9</v>
      </c>
      <c r="Z3415">
        <v>2</v>
      </c>
      <c r="AA3415">
        <v>14</v>
      </c>
      <c r="AB3415">
        <v>0</v>
      </c>
      <c r="AC3415">
        <v>0</v>
      </c>
      <c r="AD3415">
        <v>1</v>
      </c>
      <c r="AE3415">
        <v>1</v>
      </c>
      <c r="AF3415">
        <v>2</v>
      </c>
      <c r="AG3415" s="1">
        <f t="shared" si="53"/>
        <v>-5.1836734693877506E-2</v>
      </c>
    </row>
    <row r="3416" spans="1:33">
      <c r="A3416">
        <v>81629</v>
      </c>
      <c r="B3416">
        <v>2</v>
      </c>
      <c r="C3416">
        <v>57</v>
      </c>
      <c r="D3416">
        <v>3</v>
      </c>
      <c r="E3416">
        <v>2</v>
      </c>
      <c r="G3416">
        <v>1</v>
      </c>
      <c r="H3416">
        <v>3</v>
      </c>
      <c r="I3416">
        <v>1</v>
      </c>
      <c r="J3416">
        <v>68</v>
      </c>
      <c r="K3416">
        <v>1.76</v>
      </c>
      <c r="L3416">
        <v>183</v>
      </c>
      <c r="M3416">
        <v>4.7300000000000004</v>
      </c>
      <c r="N3416">
        <v>73</v>
      </c>
      <c r="O3416" s="1">
        <v>1.8894117647058821</v>
      </c>
      <c r="P3416" s="2">
        <v>77.101252155262713</v>
      </c>
      <c r="Q3416" s="1">
        <v>1.9955618204891525</v>
      </c>
      <c r="R3416">
        <v>2</v>
      </c>
      <c r="S3416">
        <v>2</v>
      </c>
      <c r="U3416">
        <v>14</v>
      </c>
      <c r="V3416">
        <v>4</v>
      </c>
      <c r="W3416">
        <v>2</v>
      </c>
      <c r="AA3416">
        <v>3</v>
      </c>
      <c r="AB3416">
        <v>5</v>
      </c>
      <c r="AC3416">
        <v>0</v>
      </c>
      <c r="AD3416">
        <v>1</v>
      </c>
      <c r="AE3416">
        <v>1</v>
      </c>
      <c r="AF3416">
        <v>2</v>
      </c>
      <c r="AG3416" s="1">
        <f t="shared" si="53"/>
        <v>0.12941176470588212</v>
      </c>
    </row>
    <row r="3417" spans="1:33">
      <c r="A3417">
        <v>81640</v>
      </c>
      <c r="B3417">
        <v>2</v>
      </c>
      <c r="C3417">
        <v>70</v>
      </c>
      <c r="D3417">
        <v>3</v>
      </c>
      <c r="E3417">
        <v>2</v>
      </c>
      <c r="G3417">
        <v>1</v>
      </c>
      <c r="H3417">
        <v>3</v>
      </c>
      <c r="I3417">
        <v>3</v>
      </c>
      <c r="J3417">
        <v>52</v>
      </c>
      <c r="K3417">
        <v>1.34</v>
      </c>
      <c r="L3417">
        <v>187</v>
      </c>
      <c r="M3417">
        <v>4.84</v>
      </c>
      <c r="N3417">
        <v>49</v>
      </c>
      <c r="O3417" s="1">
        <v>1.262692307692308</v>
      </c>
      <c r="P3417" s="2">
        <v>50.761642359771173</v>
      </c>
      <c r="Q3417" s="1">
        <v>1.3080884761941034</v>
      </c>
      <c r="R3417">
        <v>2</v>
      </c>
      <c r="S3417">
        <v>2</v>
      </c>
      <c r="U3417">
        <v>4</v>
      </c>
      <c r="V3417">
        <v>2</v>
      </c>
      <c r="W3417">
        <v>3</v>
      </c>
      <c r="X3417">
        <v>3</v>
      </c>
      <c r="Y3417">
        <v>3</v>
      </c>
      <c r="Z3417">
        <v>3</v>
      </c>
      <c r="AB3417">
        <v>0</v>
      </c>
      <c r="AC3417">
        <v>0</v>
      </c>
      <c r="AD3417">
        <v>1</v>
      </c>
      <c r="AE3417">
        <v>1</v>
      </c>
      <c r="AF3417">
        <v>2</v>
      </c>
      <c r="AG3417" s="1">
        <f t="shared" si="53"/>
        <v>-7.7307692307692077E-2</v>
      </c>
    </row>
    <row r="3418" spans="1:33">
      <c r="A3418">
        <v>81643</v>
      </c>
      <c r="B3418">
        <v>2</v>
      </c>
      <c r="C3418">
        <v>50</v>
      </c>
      <c r="D3418">
        <v>2</v>
      </c>
      <c r="E3418">
        <v>2</v>
      </c>
      <c r="G3418">
        <v>1</v>
      </c>
      <c r="H3418">
        <v>5</v>
      </c>
      <c r="I3418">
        <v>6</v>
      </c>
      <c r="J3418">
        <v>60</v>
      </c>
      <c r="K3418">
        <v>1.55</v>
      </c>
      <c r="L3418">
        <v>163</v>
      </c>
      <c r="M3418">
        <v>4.22</v>
      </c>
      <c r="N3418">
        <v>61</v>
      </c>
      <c r="O3418" s="1">
        <v>1.5758333333333332</v>
      </c>
      <c r="P3418" s="2">
        <v>55.511054039849519</v>
      </c>
      <c r="Q3418" s="1">
        <v>1.4340355626961128</v>
      </c>
      <c r="R3418">
        <v>2</v>
      </c>
      <c r="S3418">
        <v>2</v>
      </c>
      <c r="U3418">
        <v>5</v>
      </c>
      <c r="V3418">
        <v>2</v>
      </c>
      <c r="W3418">
        <v>3</v>
      </c>
      <c r="X3418">
        <v>3</v>
      </c>
      <c r="Y3418">
        <v>3</v>
      </c>
      <c r="Z3418">
        <v>3</v>
      </c>
      <c r="AB3418">
        <v>1</v>
      </c>
      <c r="AC3418">
        <v>4</v>
      </c>
      <c r="AD3418">
        <v>1</v>
      </c>
      <c r="AE3418">
        <v>2</v>
      </c>
      <c r="AG3418" s="1">
        <f t="shared" si="53"/>
        <v>2.5833333333333153E-2</v>
      </c>
    </row>
    <row r="3419" spans="1:33">
      <c r="A3419">
        <v>81645</v>
      </c>
      <c r="B3419">
        <v>2</v>
      </c>
      <c r="C3419">
        <v>52</v>
      </c>
      <c r="D3419">
        <v>2</v>
      </c>
      <c r="E3419">
        <v>2</v>
      </c>
      <c r="G3419">
        <v>2</v>
      </c>
      <c r="H3419">
        <v>3</v>
      </c>
      <c r="I3419">
        <v>1</v>
      </c>
      <c r="J3419">
        <v>74</v>
      </c>
      <c r="K3419">
        <v>1.91</v>
      </c>
      <c r="L3419">
        <v>195</v>
      </c>
      <c r="M3419">
        <v>5.04</v>
      </c>
      <c r="N3419">
        <v>68</v>
      </c>
      <c r="O3419" s="1">
        <v>1.755135135135135</v>
      </c>
      <c r="P3419" s="2">
        <v>82.082129583204562</v>
      </c>
      <c r="Q3419" s="1">
        <v>2.1186063176205501</v>
      </c>
      <c r="R3419">
        <v>1</v>
      </c>
      <c r="S3419">
        <v>2</v>
      </c>
      <c r="U3419">
        <v>15</v>
      </c>
      <c r="V3419">
        <v>3</v>
      </c>
      <c r="W3419">
        <v>2</v>
      </c>
      <c r="X3419">
        <v>3</v>
      </c>
      <c r="Y3419">
        <v>3</v>
      </c>
      <c r="Z3419">
        <v>3</v>
      </c>
      <c r="AA3419">
        <v>0</v>
      </c>
      <c r="AB3419">
        <v>1</v>
      </c>
      <c r="AC3419">
        <v>1</v>
      </c>
      <c r="AD3419">
        <v>2</v>
      </c>
      <c r="AE3419">
        <v>1</v>
      </c>
      <c r="AF3419">
        <v>2</v>
      </c>
      <c r="AG3419" s="1">
        <f t="shared" si="53"/>
        <v>-0.15486486486486495</v>
      </c>
    </row>
    <row r="3420" spans="1:33">
      <c r="A3420">
        <v>81647</v>
      </c>
      <c r="B3420">
        <v>2</v>
      </c>
      <c r="C3420">
        <v>36</v>
      </c>
      <c r="D3420">
        <v>3</v>
      </c>
      <c r="E3420">
        <v>2</v>
      </c>
      <c r="G3420">
        <v>1</v>
      </c>
      <c r="H3420">
        <v>4</v>
      </c>
      <c r="I3420">
        <v>1</v>
      </c>
      <c r="J3420">
        <v>64</v>
      </c>
      <c r="K3420">
        <v>1.66</v>
      </c>
      <c r="L3420">
        <v>145</v>
      </c>
      <c r="M3420">
        <v>3.75</v>
      </c>
      <c r="N3420">
        <v>71</v>
      </c>
      <c r="O3420" s="1">
        <v>1.8415625</v>
      </c>
      <c r="P3420" s="2">
        <v>64.933465758553936</v>
      </c>
      <c r="Q3420" s="1">
        <v>1.6842117681124926</v>
      </c>
      <c r="R3420">
        <v>2</v>
      </c>
      <c r="U3420">
        <v>15</v>
      </c>
      <c r="V3420">
        <v>2</v>
      </c>
      <c r="W3420">
        <v>3</v>
      </c>
      <c r="X3420">
        <v>3</v>
      </c>
      <c r="Y3420">
        <v>3</v>
      </c>
      <c r="Z3420">
        <v>3</v>
      </c>
      <c r="AA3420">
        <v>1</v>
      </c>
      <c r="AB3420">
        <v>0</v>
      </c>
      <c r="AC3420">
        <v>0</v>
      </c>
      <c r="AD3420">
        <v>1</v>
      </c>
      <c r="AE3420">
        <v>1</v>
      </c>
      <c r="AF3420">
        <v>2</v>
      </c>
      <c r="AG3420" s="1">
        <f t="shared" si="53"/>
        <v>0.18156250000000007</v>
      </c>
    </row>
    <row r="3421" spans="1:33">
      <c r="A3421">
        <v>81648</v>
      </c>
      <c r="B3421">
        <v>2</v>
      </c>
      <c r="C3421">
        <v>63</v>
      </c>
      <c r="D3421">
        <v>3</v>
      </c>
      <c r="E3421">
        <v>2</v>
      </c>
      <c r="G3421">
        <v>1</v>
      </c>
      <c r="H3421">
        <v>5</v>
      </c>
      <c r="I3421">
        <v>2</v>
      </c>
      <c r="J3421">
        <v>41</v>
      </c>
      <c r="K3421">
        <v>1.06</v>
      </c>
      <c r="L3421">
        <v>185</v>
      </c>
      <c r="M3421">
        <v>4.78</v>
      </c>
      <c r="N3421">
        <v>45</v>
      </c>
      <c r="O3421" s="1">
        <v>1.1634146341463416</v>
      </c>
      <c r="P3421" s="2">
        <v>37.845378318245778</v>
      </c>
      <c r="Q3421" s="1">
        <v>0.97844148822781774</v>
      </c>
      <c r="R3421">
        <v>2</v>
      </c>
      <c r="S3421">
        <v>1</v>
      </c>
      <c r="T3421">
        <v>2</v>
      </c>
      <c r="U3421">
        <v>7</v>
      </c>
      <c r="V3421">
        <v>3</v>
      </c>
      <c r="W3421">
        <v>2</v>
      </c>
      <c r="X3421">
        <v>3</v>
      </c>
      <c r="Y3421">
        <v>3</v>
      </c>
      <c r="Z3421">
        <v>2</v>
      </c>
      <c r="AA3421">
        <v>1</v>
      </c>
      <c r="AB3421">
        <v>20</v>
      </c>
      <c r="AC3421">
        <v>10</v>
      </c>
      <c r="AD3421">
        <v>1</v>
      </c>
      <c r="AE3421">
        <v>1</v>
      </c>
      <c r="AF3421">
        <v>2</v>
      </c>
      <c r="AG3421" s="1">
        <f t="shared" si="53"/>
        <v>0.10341463414634156</v>
      </c>
    </row>
    <row r="3422" spans="1:33">
      <c r="A3422">
        <v>81659</v>
      </c>
      <c r="B3422">
        <v>2</v>
      </c>
      <c r="C3422">
        <v>38</v>
      </c>
      <c r="D3422">
        <v>1</v>
      </c>
      <c r="E3422">
        <v>2</v>
      </c>
      <c r="G3422">
        <v>2</v>
      </c>
      <c r="H3422">
        <v>4</v>
      </c>
      <c r="I3422">
        <v>4</v>
      </c>
      <c r="J3422">
        <v>45</v>
      </c>
      <c r="K3422">
        <v>1.1599999999999999</v>
      </c>
      <c r="L3422">
        <v>195</v>
      </c>
      <c r="M3422">
        <v>5.04</v>
      </c>
      <c r="N3422">
        <v>41</v>
      </c>
      <c r="O3422" s="1">
        <v>1.0568888888888888</v>
      </c>
      <c r="P3422" s="2">
        <v>41.991077623480685</v>
      </c>
      <c r="Q3422" s="1">
        <v>1.0824366676275019</v>
      </c>
      <c r="R3422">
        <v>1</v>
      </c>
      <c r="U3422">
        <v>2</v>
      </c>
      <c r="V3422">
        <v>4</v>
      </c>
      <c r="W3422">
        <v>2</v>
      </c>
      <c r="AA3422">
        <v>2</v>
      </c>
      <c r="AB3422">
        <v>0</v>
      </c>
      <c r="AC3422">
        <v>8</v>
      </c>
      <c r="AD3422">
        <v>1</v>
      </c>
      <c r="AE3422">
        <v>2</v>
      </c>
      <c r="AG3422" s="1">
        <f t="shared" si="53"/>
        <v>-0.10311111111111115</v>
      </c>
    </row>
    <row r="3423" spans="1:33">
      <c r="A3423">
        <v>81661</v>
      </c>
      <c r="B3423">
        <v>2</v>
      </c>
      <c r="C3423">
        <v>51</v>
      </c>
      <c r="D3423">
        <v>3</v>
      </c>
      <c r="E3423">
        <v>2</v>
      </c>
      <c r="G3423">
        <v>1</v>
      </c>
      <c r="H3423">
        <v>4</v>
      </c>
      <c r="I3423">
        <v>5</v>
      </c>
      <c r="J3423">
        <v>50</v>
      </c>
      <c r="K3423">
        <v>1.29</v>
      </c>
      <c r="L3423">
        <v>230</v>
      </c>
      <c r="M3423">
        <v>5.95</v>
      </c>
      <c r="N3423">
        <v>50</v>
      </c>
      <c r="O3423" s="1">
        <v>1.29</v>
      </c>
      <c r="P3423" s="2">
        <v>50.610021068489608</v>
      </c>
      <c r="Q3423" s="1">
        <v>1.3057385435670319</v>
      </c>
      <c r="R3423">
        <v>2</v>
      </c>
      <c r="S3423">
        <v>1</v>
      </c>
      <c r="T3423">
        <v>2</v>
      </c>
      <c r="U3423">
        <v>7</v>
      </c>
      <c r="V3423">
        <v>3</v>
      </c>
      <c r="W3423">
        <v>1</v>
      </c>
      <c r="AA3423">
        <v>1</v>
      </c>
      <c r="AB3423">
        <v>1</v>
      </c>
      <c r="AC3423">
        <v>0</v>
      </c>
      <c r="AD3423">
        <v>1</v>
      </c>
      <c r="AE3423">
        <v>2</v>
      </c>
      <c r="AG3423" s="1">
        <f t="shared" si="53"/>
        <v>0</v>
      </c>
    </row>
    <row r="3424" spans="1:33">
      <c r="A3424">
        <v>81662</v>
      </c>
      <c r="B3424">
        <v>2</v>
      </c>
      <c r="C3424">
        <v>33</v>
      </c>
      <c r="D3424">
        <v>3</v>
      </c>
      <c r="E3424">
        <v>2</v>
      </c>
      <c r="G3424">
        <v>1</v>
      </c>
      <c r="H3424">
        <v>2</v>
      </c>
      <c r="I3424">
        <v>1</v>
      </c>
      <c r="J3424">
        <v>40</v>
      </c>
      <c r="K3424">
        <v>1.03</v>
      </c>
      <c r="L3424">
        <v>222</v>
      </c>
      <c r="M3424">
        <v>5.74</v>
      </c>
      <c r="N3424">
        <v>44</v>
      </c>
      <c r="O3424" s="1">
        <v>1.133</v>
      </c>
      <c r="P3424" s="2">
        <v>33.667487300224153</v>
      </c>
      <c r="Q3424" s="1">
        <v>0.86693779798077197</v>
      </c>
      <c r="R3424">
        <v>2</v>
      </c>
      <c r="U3424">
        <v>6</v>
      </c>
      <c r="V3424">
        <v>3</v>
      </c>
      <c r="W3424">
        <v>1</v>
      </c>
      <c r="X3424">
        <v>3</v>
      </c>
      <c r="Y3424">
        <v>3</v>
      </c>
      <c r="Z3424">
        <v>3</v>
      </c>
      <c r="AA3424">
        <v>1</v>
      </c>
      <c r="AB3424">
        <v>2</v>
      </c>
      <c r="AC3424">
        <v>1</v>
      </c>
      <c r="AD3424">
        <v>1</v>
      </c>
      <c r="AE3424">
        <v>1</v>
      </c>
      <c r="AF3424">
        <v>2</v>
      </c>
      <c r="AG3424" s="1">
        <f t="shared" si="53"/>
        <v>0.10299999999999998</v>
      </c>
    </row>
    <row r="3425" spans="1:33">
      <c r="A3425">
        <v>81664</v>
      </c>
      <c r="B3425">
        <v>2</v>
      </c>
      <c r="C3425">
        <v>51</v>
      </c>
      <c r="D3425">
        <v>3</v>
      </c>
      <c r="E3425">
        <v>1</v>
      </c>
      <c r="F3425">
        <v>2</v>
      </c>
      <c r="G3425">
        <v>1</v>
      </c>
      <c r="H3425">
        <v>5</v>
      </c>
      <c r="I3425">
        <v>3</v>
      </c>
      <c r="J3425">
        <v>39</v>
      </c>
      <c r="K3425">
        <v>1.01</v>
      </c>
      <c r="L3425">
        <v>148</v>
      </c>
      <c r="M3425">
        <v>3.83</v>
      </c>
      <c r="N3425">
        <v>35</v>
      </c>
      <c r="O3425" s="1">
        <v>0.90641025641025641</v>
      </c>
      <c r="P3425" s="2">
        <v>44.599143137061105</v>
      </c>
      <c r="Q3425" s="1">
        <v>1.1550034504726081</v>
      </c>
      <c r="R3425">
        <v>2</v>
      </c>
      <c r="S3425">
        <v>1</v>
      </c>
      <c r="T3425">
        <v>1</v>
      </c>
      <c r="U3425">
        <v>9</v>
      </c>
      <c r="V3425">
        <v>5</v>
      </c>
      <c r="W3425">
        <v>1</v>
      </c>
      <c r="X3425">
        <v>3</v>
      </c>
      <c r="Y3425">
        <v>2</v>
      </c>
      <c r="Z3425">
        <v>2</v>
      </c>
      <c r="AA3425">
        <v>2</v>
      </c>
      <c r="AB3425">
        <v>4</v>
      </c>
      <c r="AC3425">
        <v>0</v>
      </c>
      <c r="AD3425">
        <v>1</v>
      </c>
      <c r="AE3425">
        <v>1</v>
      </c>
      <c r="AF3425">
        <v>2</v>
      </c>
      <c r="AG3425" s="1">
        <f t="shared" si="53"/>
        <v>-0.1035897435897436</v>
      </c>
    </row>
    <row r="3426" spans="1:33">
      <c r="A3426">
        <v>81666</v>
      </c>
      <c r="B3426">
        <v>2</v>
      </c>
      <c r="C3426">
        <v>37</v>
      </c>
      <c r="D3426">
        <v>3</v>
      </c>
      <c r="E3426">
        <v>2</v>
      </c>
      <c r="G3426">
        <v>1</v>
      </c>
      <c r="H3426">
        <v>4</v>
      </c>
      <c r="I3426">
        <v>1</v>
      </c>
      <c r="J3426">
        <v>33</v>
      </c>
      <c r="K3426">
        <v>0.85</v>
      </c>
      <c r="L3426">
        <v>124</v>
      </c>
      <c r="M3426">
        <v>3.21</v>
      </c>
      <c r="N3426">
        <v>27</v>
      </c>
      <c r="O3426" s="1">
        <v>0.69545454545454544</v>
      </c>
      <c r="P3426" s="2">
        <v>32.069491437437705</v>
      </c>
      <c r="Q3426" s="1">
        <v>0.8260323552067288</v>
      </c>
      <c r="R3426">
        <v>2</v>
      </c>
      <c r="V3426">
        <v>4</v>
      </c>
      <c r="W3426">
        <v>0</v>
      </c>
      <c r="AA3426">
        <v>2</v>
      </c>
      <c r="AB3426">
        <v>0</v>
      </c>
      <c r="AC3426">
        <v>16</v>
      </c>
      <c r="AD3426">
        <v>1</v>
      </c>
      <c r="AE3426">
        <v>1</v>
      </c>
      <c r="AF3426">
        <v>2</v>
      </c>
      <c r="AG3426" s="1">
        <f t="shared" si="53"/>
        <v>-0.15454545454545454</v>
      </c>
    </row>
    <row r="3427" spans="1:33">
      <c r="A3427">
        <v>81669</v>
      </c>
      <c r="B3427">
        <v>2</v>
      </c>
      <c r="C3427">
        <v>39</v>
      </c>
      <c r="D3427">
        <v>3</v>
      </c>
      <c r="E3427">
        <v>2</v>
      </c>
      <c r="G3427">
        <v>1</v>
      </c>
      <c r="H3427">
        <v>4</v>
      </c>
      <c r="I3427">
        <v>4</v>
      </c>
      <c r="J3427">
        <v>24</v>
      </c>
      <c r="K3427">
        <v>0.62</v>
      </c>
      <c r="L3427">
        <v>225</v>
      </c>
      <c r="M3427">
        <v>5.82</v>
      </c>
      <c r="N3427">
        <v>25</v>
      </c>
      <c r="O3427" s="1">
        <v>0.64583333333333337</v>
      </c>
      <c r="P3427" s="2">
        <v>26.170137236063351</v>
      </c>
      <c r="Q3427" s="1">
        <v>0.67606187859830325</v>
      </c>
      <c r="R3427">
        <v>2</v>
      </c>
      <c r="U3427">
        <v>6</v>
      </c>
      <c r="V3427">
        <v>3</v>
      </c>
      <c r="W3427">
        <v>3</v>
      </c>
      <c r="X3427">
        <v>3</v>
      </c>
      <c r="Y3427">
        <v>3</v>
      </c>
      <c r="Z3427">
        <v>3</v>
      </c>
      <c r="AB3427">
        <v>0</v>
      </c>
      <c r="AC3427">
        <v>6</v>
      </c>
      <c r="AD3427">
        <v>1</v>
      </c>
      <c r="AE3427">
        <v>1</v>
      </c>
      <c r="AF3427">
        <v>2</v>
      </c>
      <c r="AG3427" s="1">
        <f t="shared" si="53"/>
        <v>2.5833333333333375E-2</v>
      </c>
    </row>
    <row r="3428" spans="1:33">
      <c r="A3428">
        <v>81672</v>
      </c>
      <c r="B3428">
        <v>2</v>
      </c>
      <c r="C3428">
        <v>33</v>
      </c>
      <c r="D3428">
        <v>1</v>
      </c>
      <c r="E3428">
        <v>2</v>
      </c>
      <c r="G3428">
        <v>1</v>
      </c>
      <c r="H3428">
        <v>5</v>
      </c>
      <c r="I3428">
        <v>4</v>
      </c>
      <c r="J3428">
        <v>77</v>
      </c>
      <c r="K3428">
        <v>1.99</v>
      </c>
      <c r="L3428">
        <v>190</v>
      </c>
      <c r="M3428">
        <v>4.91</v>
      </c>
      <c r="N3428">
        <v>74</v>
      </c>
      <c r="O3428" s="1">
        <v>1.9124675324675324</v>
      </c>
      <c r="P3428" s="2">
        <v>83.916761426248286</v>
      </c>
      <c r="Q3428" s="1">
        <v>2.1687578602368061</v>
      </c>
      <c r="R3428">
        <v>2</v>
      </c>
      <c r="U3428">
        <v>3</v>
      </c>
      <c r="V3428">
        <v>3</v>
      </c>
      <c r="W3428">
        <v>0</v>
      </c>
      <c r="AB3428">
        <v>0</v>
      </c>
      <c r="AC3428">
        <v>0</v>
      </c>
      <c r="AD3428">
        <v>1</v>
      </c>
      <c r="AE3428">
        <v>2</v>
      </c>
      <c r="AG3428" s="1">
        <f t="shared" si="53"/>
        <v>-7.7532467532467564E-2</v>
      </c>
    </row>
    <row r="3429" spans="1:33">
      <c r="A3429">
        <v>81674</v>
      </c>
      <c r="B3429">
        <v>2</v>
      </c>
      <c r="C3429">
        <v>74</v>
      </c>
      <c r="D3429">
        <v>3</v>
      </c>
      <c r="E3429">
        <v>2</v>
      </c>
      <c r="G3429">
        <v>1</v>
      </c>
      <c r="H3429">
        <v>5</v>
      </c>
      <c r="I3429">
        <v>2</v>
      </c>
      <c r="J3429">
        <v>84</v>
      </c>
      <c r="K3429">
        <v>2.17</v>
      </c>
      <c r="L3429">
        <v>230</v>
      </c>
      <c r="M3429">
        <v>5.95</v>
      </c>
      <c r="N3429">
        <v>90</v>
      </c>
      <c r="O3429" s="1">
        <v>2.3249999999999997</v>
      </c>
      <c r="P3429" s="2">
        <v>93.377105129245905</v>
      </c>
      <c r="Q3429" s="1">
        <v>2.4122418825055192</v>
      </c>
      <c r="R3429">
        <v>2</v>
      </c>
      <c r="S3429">
        <v>2</v>
      </c>
      <c r="U3429">
        <v>5</v>
      </c>
      <c r="V3429">
        <v>1</v>
      </c>
      <c r="W3429">
        <v>3</v>
      </c>
      <c r="X3429">
        <v>3</v>
      </c>
      <c r="Y3429">
        <v>3</v>
      </c>
      <c r="Z3429">
        <v>3</v>
      </c>
      <c r="AB3429">
        <v>0</v>
      </c>
      <c r="AC3429">
        <v>0</v>
      </c>
      <c r="AD3429">
        <v>2</v>
      </c>
      <c r="AE3429">
        <v>1</v>
      </c>
      <c r="AF3429">
        <v>2</v>
      </c>
      <c r="AG3429" s="1">
        <f t="shared" si="53"/>
        <v>0.1549999999999998</v>
      </c>
    </row>
    <row r="3430" spans="1:33">
      <c r="A3430">
        <v>81675</v>
      </c>
      <c r="B3430">
        <v>2</v>
      </c>
      <c r="C3430">
        <v>74</v>
      </c>
      <c r="D3430">
        <v>3</v>
      </c>
      <c r="E3430">
        <v>2</v>
      </c>
      <c r="G3430">
        <v>1</v>
      </c>
      <c r="H3430">
        <v>4</v>
      </c>
      <c r="I3430">
        <v>2</v>
      </c>
      <c r="J3430">
        <v>66</v>
      </c>
      <c r="K3430">
        <v>1.71</v>
      </c>
      <c r="L3430">
        <v>270</v>
      </c>
      <c r="M3430">
        <v>6.98</v>
      </c>
      <c r="N3430">
        <v>64</v>
      </c>
      <c r="O3430" s="1">
        <v>1.6581818181818182</v>
      </c>
      <c r="P3430" s="2">
        <v>69.832063484150964</v>
      </c>
      <c r="Q3430" s="1">
        <v>1.8092852811802751</v>
      </c>
      <c r="R3430">
        <v>2</v>
      </c>
      <c r="S3430">
        <v>2</v>
      </c>
      <c r="U3430">
        <v>7</v>
      </c>
      <c r="V3430">
        <v>2</v>
      </c>
      <c r="W3430">
        <v>2</v>
      </c>
      <c r="X3430">
        <v>3</v>
      </c>
      <c r="Y3430">
        <v>2</v>
      </c>
      <c r="Z3430">
        <v>2</v>
      </c>
      <c r="AA3430">
        <v>0</v>
      </c>
      <c r="AB3430">
        <v>2</v>
      </c>
      <c r="AC3430">
        <v>0</v>
      </c>
      <c r="AD3430">
        <v>1</v>
      </c>
      <c r="AE3430">
        <v>1</v>
      </c>
      <c r="AF3430">
        <v>2</v>
      </c>
      <c r="AG3430" s="1">
        <f t="shared" si="53"/>
        <v>-5.1818181818181763E-2</v>
      </c>
    </row>
    <row r="3431" spans="1:33">
      <c r="A3431">
        <v>81681</v>
      </c>
      <c r="B3431">
        <v>2</v>
      </c>
      <c r="C3431">
        <v>42</v>
      </c>
      <c r="D3431">
        <v>1</v>
      </c>
      <c r="E3431">
        <v>2</v>
      </c>
      <c r="G3431">
        <v>2</v>
      </c>
      <c r="H3431">
        <v>3</v>
      </c>
      <c r="I3431">
        <v>1</v>
      </c>
      <c r="J3431">
        <v>40</v>
      </c>
      <c r="K3431">
        <v>1.03</v>
      </c>
      <c r="L3431">
        <v>153</v>
      </c>
      <c r="M3431">
        <v>3.96</v>
      </c>
      <c r="N3431">
        <v>47</v>
      </c>
      <c r="O3431" s="1">
        <v>1.21025</v>
      </c>
      <c r="P3431" s="2">
        <v>44.86934434917584</v>
      </c>
      <c r="Q3431" s="1">
        <v>1.155385616991278</v>
      </c>
      <c r="R3431">
        <v>1</v>
      </c>
      <c r="S3431">
        <v>2</v>
      </c>
      <c r="U3431">
        <v>14</v>
      </c>
      <c r="V3431">
        <v>5</v>
      </c>
      <c r="W3431">
        <v>2</v>
      </c>
      <c r="X3431">
        <v>1</v>
      </c>
      <c r="Y3431">
        <v>2</v>
      </c>
      <c r="Z3431">
        <v>1</v>
      </c>
      <c r="AA3431">
        <v>1</v>
      </c>
      <c r="AB3431">
        <v>12</v>
      </c>
      <c r="AC3431">
        <v>0</v>
      </c>
      <c r="AD3431">
        <v>1</v>
      </c>
      <c r="AE3431">
        <v>1</v>
      </c>
      <c r="AF3431">
        <v>2</v>
      </c>
      <c r="AG3431" s="1">
        <f t="shared" si="53"/>
        <v>0.18025000000000002</v>
      </c>
    </row>
    <row r="3432" spans="1:33">
      <c r="A3432">
        <v>81686</v>
      </c>
      <c r="B3432">
        <v>2</v>
      </c>
      <c r="C3432">
        <v>55</v>
      </c>
      <c r="D3432">
        <v>1</v>
      </c>
      <c r="E3432">
        <v>2</v>
      </c>
      <c r="G3432">
        <v>2</v>
      </c>
      <c r="H3432">
        <v>4</v>
      </c>
      <c r="I3432">
        <v>1</v>
      </c>
      <c r="J3432">
        <v>53</v>
      </c>
      <c r="K3432">
        <v>1.37</v>
      </c>
      <c r="L3432">
        <v>219</v>
      </c>
      <c r="M3432">
        <v>5.66</v>
      </c>
      <c r="N3432">
        <v>50</v>
      </c>
      <c r="O3432" s="1">
        <v>1.2924528301886793</v>
      </c>
      <c r="P3432" s="2">
        <v>49.890018269370231</v>
      </c>
      <c r="Q3432" s="1">
        <v>1.2896099062082493</v>
      </c>
      <c r="R3432">
        <v>1</v>
      </c>
      <c r="S3432">
        <v>2</v>
      </c>
      <c r="U3432">
        <v>10</v>
      </c>
      <c r="V3432">
        <v>4</v>
      </c>
      <c r="W3432">
        <v>1</v>
      </c>
      <c r="X3432">
        <v>3</v>
      </c>
      <c r="Y3432">
        <v>3</v>
      </c>
      <c r="Z3432">
        <v>3</v>
      </c>
      <c r="AA3432">
        <v>0</v>
      </c>
      <c r="AB3432">
        <v>4</v>
      </c>
      <c r="AC3432">
        <v>0</v>
      </c>
      <c r="AD3432">
        <v>1</v>
      </c>
      <c r="AE3432">
        <v>2</v>
      </c>
      <c r="AG3432" s="1">
        <f t="shared" si="53"/>
        <v>-7.7547169811320815E-2</v>
      </c>
    </row>
    <row r="3433" spans="1:33">
      <c r="A3433">
        <v>81694</v>
      </c>
      <c r="B3433">
        <v>2</v>
      </c>
      <c r="C3433">
        <v>80</v>
      </c>
      <c r="D3433">
        <v>4</v>
      </c>
      <c r="E3433">
        <v>2</v>
      </c>
      <c r="G3433">
        <v>1</v>
      </c>
      <c r="H3433">
        <v>2</v>
      </c>
      <c r="I3433">
        <v>1</v>
      </c>
      <c r="J3433">
        <v>66</v>
      </c>
      <c r="K3433">
        <v>1.71</v>
      </c>
      <c r="L3433">
        <v>176</v>
      </c>
      <c r="M3433">
        <v>4.55</v>
      </c>
      <c r="N3433">
        <v>60</v>
      </c>
      <c r="O3433" s="1">
        <v>1.5545454545454545</v>
      </c>
      <c r="P3433" s="2">
        <v>61.692021691385001</v>
      </c>
      <c r="Q3433" s="1">
        <v>1.5983841983677023</v>
      </c>
      <c r="R3433">
        <v>1</v>
      </c>
      <c r="S3433">
        <v>2</v>
      </c>
      <c r="U3433">
        <v>6</v>
      </c>
      <c r="V3433">
        <v>2</v>
      </c>
      <c r="W3433">
        <v>2</v>
      </c>
      <c r="AB3433">
        <v>0</v>
      </c>
      <c r="AC3433">
        <v>0</v>
      </c>
      <c r="AD3433">
        <v>2</v>
      </c>
      <c r="AE3433">
        <v>1</v>
      </c>
      <c r="AF3433">
        <v>2</v>
      </c>
      <c r="AG3433" s="1">
        <f t="shared" si="53"/>
        <v>-0.15545454545454551</v>
      </c>
    </row>
    <row r="3434" spans="1:33">
      <c r="A3434">
        <v>81695</v>
      </c>
      <c r="B3434">
        <v>2</v>
      </c>
      <c r="C3434">
        <v>36</v>
      </c>
      <c r="D3434">
        <v>4</v>
      </c>
      <c r="E3434">
        <v>2</v>
      </c>
      <c r="G3434">
        <v>1</v>
      </c>
      <c r="H3434">
        <v>5</v>
      </c>
      <c r="I3434">
        <v>5</v>
      </c>
      <c r="J3434">
        <v>67</v>
      </c>
      <c r="K3434">
        <v>1.73</v>
      </c>
      <c r="L3434">
        <v>164</v>
      </c>
      <c r="M3434">
        <v>4.24</v>
      </c>
      <c r="N3434">
        <v>74</v>
      </c>
      <c r="O3434" s="1">
        <v>1.9107462686567165</v>
      </c>
      <c r="P3434" s="2">
        <v>76.137374918855571</v>
      </c>
      <c r="Q3434" s="1">
        <v>1.9659352031286588</v>
      </c>
      <c r="R3434">
        <v>2</v>
      </c>
      <c r="U3434">
        <v>7</v>
      </c>
      <c r="V3434">
        <v>3</v>
      </c>
      <c r="W3434">
        <v>0</v>
      </c>
      <c r="X3434">
        <v>3</v>
      </c>
      <c r="Y3434">
        <v>3</v>
      </c>
      <c r="Z3434">
        <v>0</v>
      </c>
      <c r="AA3434">
        <v>3</v>
      </c>
      <c r="AB3434">
        <v>0</v>
      </c>
      <c r="AC3434">
        <v>0</v>
      </c>
      <c r="AD3434">
        <v>1</v>
      </c>
      <c r="AE3434">
        <v>1</v>
      </c>
      <c r="AF3434">
        <v>2</v>
      </c>
      <c r="AG3434" s="1">
        <f t="shared" si="53"/>
        <v>0.1807462686567165</v>
      </c>
    </row>
    <row r="3435" spans="1:33">
      <c r="A3435">
        <v>81697</v>
      </c>
      <c r="B3435">
        <v>2</v>
      </c>
      <c r="C3435">
        <v>25</v>
      </c>
      <c r="D3435">
        <v>3</v>
      </c>
      <c r="E3435">
        <v>2</v>
      </c>
      <c r="G3435">
        <v>1</v>
      </c>
      <c r="H3435">
        <v>4</v>
      </c>
      <c r="I3435">
        <v>1</v>
      </c>
      <c r="J3435">
        <v>49</v>
      </c>
      <c r="K3435">
        <v>1.27</v>
      </c>
      <c r="L3435">
        <v>190</v>
      </c>
      <c r="M3435">
        <v>4.91</v>
      </c>
      <c r="N3435">
        <v>46</v>
      </c>
      <c r="O3435" s="1">
        <v>1.1922448979591838</v>
      </c>
      <c r="P3435" s="2">
        <v>39.866182169301169</v>
      </c>
      <c r="Q3435" s="1">
        <v>1.0332663541839282</v>
      </c>
      <c r="R3435">
        <v>1</v>
      </c>
      <c r="U3435">
        <v>9</v>
      </c>
      <c r="V3435">
        <v>3</v>
      </c>
      <c r="W3435">
        <v>3</v>
      </c>
      <c r="X3435">
        <v>3</v>
      </c>
      <c r="Y3435">
        <v>3</v>
      </c>
      <c r="Z3435">
        <v>3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2</v>
      </c>
      <c r="AG3435" s="1">
        <f t="shared" si="53"/>
        <v>-7.775510204081626E-2</v>
      </c>
    </row>
    <row r="3436" spans="1:33">
      <c r="A3436">
        <v>81700</v>
      </c>
      <c r="B3436">
        <v>2</v>
      </c>
      <c r="C3436">
        <v>30</v>
      </c>
      <c r="D3436">
        <v>6</v>
      </c>
      <c r="E3436">
        <v>2</v>
      </c>
      <c r="G3436">
        <v>1</v>
      </c>
      <c r="H3436">
        <v>4</v>
      </c>
      <c r="I3436">
        <v>1</v>
      </c>
      <c r="J3436">
        <v>39</v>
      </c>
      <c r="K3436">
        <v>1.01</v>
      </c>
      <c r="L3436">
        <v>216</v>
      </c>
      <c r="M3436">
        <v>5.59</v>
      </c>
      <c r="N3436">
        <v>40</v>
      </c>
      <c r="O3436" s="1">
        <v>1.0358974358974358</v>
      </c>
      <c r="P3436" s="2">
        <v>41.393021571209459</v>
      </c>
      <c r="Q3436" s="1">
        <v>1.0719731227415783</v>
      </c>
      <c r="R3436">
        <v>1</v>
      </c>
      <c r="U3436">
        <v>14</v>
      </c>
      <c r="V3436">
        <v>3</v>
      </c>
      <c r="W3436">
        <v>3</v>
      </c>
      <c r="X3436">
        <v>3</v>
      </c>
      <c r="Y3436">
        <v>3</v>
      </c>
      <c r="Z3436">
        <v>3</v>
      </c>
      <c r="AA3436">
        <v>2</v>
      </c>
      <c r="AB3436">
        <v>5</v>
      </c>
      <c r="AC3436">
        <v>6</v>
      </c>
      <c r="AD3436">
        <v>1</v>
      </c>
      <c r="AE3436">
        <v>1</v>
      </c>
      <c r="AF3436">
        <v>2</v>
      </c>
      <c r="AG3436" s="1">
        <f t="shared" si="53"/>
        <v>2.5897435897435761E-2</v>
      </c>
    </row>
    <row r="3437" spans="1:33">
      <c r="A3437">
        <v>81708</v>
      </c>
      <c r="B3437">
        <v>2</v>
      </c>
      <c r="C3437">
        <v>38</v>
      </c>
      <c r="D3437">
        <v>3</v>
      </c>
      <c r="E3437">
        <v>2</v>
      </c>
      <c r="G3437">
        <v>1</v>
      </c>
      <c r="H3437">
        <v>5</v>
      </c>
      <c r="I3437">
        <v>3</v>
      </c>
      <c r="J3437">
        <v>54</v>
      </c>
      <c r="K3437">
        <v>1.4</v>
      </c>
      <c r="L3437">
        <v>130</v>
      </c>
      <c r="M3437">
        <v>3.36</v>
      </c>
      <c r="N3437">
        <v>56</v>
      </c>
      <c r="O3437" s="1">
        <v>1.4518518518518517</v>
      </c>
      <c r="P3437" s="2">
        <v>48.659222364117397</v>
      </c>
      <c r="Q3437" s="1">
        <v>1.2615353946252656</v>
      </c>
      <c r="R3437">
        <v>2</v>
      </c>
      <c r="U3437">
        <v>1</v>
      </c>
      <c r="V3437">
        <v>2</v>
      </c>
      <c r="W3437">
        <v>0</v>
      </c>
      <c r="AA3437">
        <v>0</v>
      </c>
      <c r="AB3437">
        <v>0</v>
      </c>
      <c r="AC3437">
        <v>0</v>
      </c>
      <c r="AD3437">
        <v>1</v>
      </c>
      <c r="AE3437">
        <v>1</v>
      </c>
      <c r="AF3437">
        <v>1</v>
      </c>
      <c r="AG3437" s="1">
        <f t="shared" si="53"/>
        <v>5.1851851851851816E-2</v>
      </c>
    </row>
    <row r="3438" spans="1:33">
      <c r="A3438">
        <v>81711</v>
      </c>
      <c r="B3438">
        <v>2</v>
      </c>
      <c r="C3438">
        <v>32</v>
      </c>
      <c r="D3438">
        <v>1</v>
      </c>
      <c r="E3438">
        <v>2</v>
      </c>
      <c r="G3438">
        <v>1</v>
      </c>
      <c r="H3438">
        <v>2</v>
      </c>
      <c r="I3438">
        <v>1</v>
      </c>
      <c r="J3438">
        <v>35</v>
      </c>
      <c r="K3438">
        <v>0.91</v>
      </c>
      <c r="L3438">
        <v>267</v>
      </c>
      <c r="M3438">
        <v>6.9</v>
      </c>
      <c r="N3438">
        <v>45</v>
      </c>
      <c r="O3438" s="1">
        <v>1.1700000000000002</v>
      </c>
      <c r="P3438" s="2">
        <v>44.310184781553311</v>
      </c>
      <c r="Q3438" s="1">
        <v>1.152064804320386</v>
      </c>
      <c r="R3438">
        <v>2</v>
      </c>
      <c r="U3438">
        <v>6</v>
      </c>
      <c r="V3438">
        <v>4</v>
      </c>
      <c r="W3438">
        <v>2</v>
      </c>
      <c r="X3438">
        <v>2</v>
      </c>
      <c r="Y3438">
        <v>2</v>
      </c>
      <c r="Z3438">
        <v>2</v>
      </c>
      <c r="AA3438">
        <v>3</v>
      </c>
      <c r="AB3438">
        <v>2</v>
      </c>
      <c r="AC3438">
        <v>0</v>
      </c>
      <c r="AD3438">
        <v>1</v>
      </c>
      <c r="AE3438">
        <v>2</v>
      </c>
      <c r="AG3438" s="1">
        <f t="shared" si="53"/>
        <v>0.26000000000000012</v>
      </c>
    </row>
    <row r="3439" spans="1:33">
      <c r="A3439">
        <v>81714</v>
      </c>
      <c r="B3439">
        <v>2</v>
      </c>
      <c r="C3439">
        <v>58</v>
      </c>
      <c r="D3439">
        <v>6</v>
      </c>
      <c r="E3439">
        <v>2</v>
      </c>
      <c r="G3439">
        <v>1</v>
      </c>
      <c r="H3439">
        <v>4</v>
      </c>
      <c r="I3439">
        <v>1</v>
      </c>
      <c r="J3439">
        <v>75</v>
      </c>
      <c r="K3439">
        <v>1.94</v>
      </c>
      <c r="L3439">
        <v>204</v>
      </c>
      <c r="M3439">
        <v>5.28</v>
      </c>
      <c r="N3439">
        <v>77</v>
      </c>
      <c r="O3439" s="1">
        <v>1.9917333333333334</v>
      </c>
      <c r="P3439" s="2">
        <v>71.699928568600015</v>
      </c>
      <c r="Q3439" s="1">
        <v>1.8546381523077871</v>
      </c>
      <c r="R3439">
        <v>2</v>
      </c>
      <c r="S3439">
        <v>2</v>
      </c>
      <c r="U3439">
        <v>15</v>
      </c>
      <c r="V3439">
        <v>3</v>
      </c>
      <c r="W3439">
        <v>2</v>
      </c>
      <c r="X3439">
        <v>3</v>
      </c>
      <c r="Y3439">
        <v>1</v>
      </c>
      <c r="Z3439">
        <v>2</v>
      </c>
      <c r="AA3439">
        <v>0</v>
      </c>
      <c r="AB3439">
        <v>0</v>
      </c>
      <c r="AC3439">
        <v>1</v>
      </c>
      <c r="AD3439">
        <v>1</v>
      </c>
      <c r="AE3439">
        <v>1</v>
      </c>
      <c r="AF3439">
        <v>2</v>
      </c>
      <c r="AG3439" s="1">
        <f t="shared" si="53"/>
        <v>5.1733333333333409E-2</v>
      </c>
    </row>
    <row r="3440" spans="1:33">
      <c r="A3440">
        <v>81715</v>
      </c>
      <c r="B3440">
        <v>2</v>
      </c>
      <c r="C3440">
        <v>42</v>
      </c>
      <c r="D3440">
        <v>3</v>
      </c>
      <c r="E3440">
        <v>2</v>
      </c>
      <c r="G3440">
        <v>1</v>
      </c>
      <c r="H3440">
        <v>2</v>
      </c>
      <c r="I3440">
        <v>1</v>
      </c>
      <c r="J3440">
        <v>35</v>
      </c>
      <c r="K3440">
        <v>0.91</v>
      </c>
      <c r="L3440">
        <v>209</v>
      </c>
      <c r="M3440">
        <v>5.4</v>
      </c>
      <c r="N3440">
        <v>35</v>
      </c>
      <c r="O3440" s="1">
        <v>0.91</v>
      </c>
      <c r="P3440" s="2">
        <v>37.12484894683913</v>
      </c>
      <c r="Q3440" s="1">
        <v>0.96524607261781747</v>
      </c>
      <c r="R3440">
        <v>1</v>
      </c>
      <c r="S3440">
        <v>2</v>
      </c>
      <c r="U3440">
        <v>77</v>
      </c>
      <c r="V3440">
        <v>4</v>
      </c>
      <c r="W3440">
        <v>3</v>
      </c>
      <c r="X3440">
        <v>2</v>
      </c>
      <c r="Y3440">
        <v>2</v>
      </c>
      <c r="Z3440">
        <v>3</v>
      </c>
      <c r="AA3440">
        <v>1</v>
      </c>
      <c r="AB3440">
        <v>3</v>
      </c>
      <c r="AC3440">
        <v>2</v>
      </c>
      <c r="AD3440">
        <v>1</v>
      </c>
      <c r="AE3440">
        <v>2</v>
      </c>
      <c r="AG3440" s="1">
        <f t="shared" si="53"/>
        <v>0</v>
      </c>
    </row>
    <row r="3441" spans="1:33">
      <c r="A3441">
        <v>81721</v>
      </c>
      <c r="B3441">
        <v>2</v>
      </c>
      <c r="C3441">
        <v>39</v>
      </c>
      <c r="D3441">
        <v>3</v>
      </c>
      <c r="E3441">
        <v>2</v>
      </c>
      <c r="G3441">
        <v>1</v>
      </c>
      <c r="H3441">
        <v>4</v>
      </c>
      <c r="I3441">
        <v>1</v>
      </c>
      <c r="J3441">
        <v>48</v>
      </c>
      <c r="K3441">
        <v>1.24</v>
      </c>
      <c r="L3441">
        <v>176</v>
      </c>
      <c r="M3441">
        <v>4.55</v>
      </c>
      <c r="N3441">
        <v>50</v>
      </c>
      <c r="O3441" s="1">
        <v>1.2916666666666667</v>
      </c>
      <c r="P3441" s="2">
        <v>38.820122009643356</v>
      </c>
      <c r="Q3441" s="1">
        <v>1.0028531519157868</v>
      </c>
      <c r="R3441">
        <v>2</v>
      </c>
      <c r="U3441">
        <v>14</v>
      </c>
      <c r="V3441">
        <v>3</v>
      </c>
      <c r="W3441">
        <v>3</v>
      </c>
      <c r="X3441">
        <v>3</v>
      </c>
      <c r="Y3441">
        <v>3</v>
      </c>
      <c r="Z3441">
        <v>3</v>
      </c>
      <c r="AA3441">
        <v>4</v>
      </c>
      <c r="AB3441">
        <v>0</v>
      </c>
      <c r="AC3441">
        <v>0</v>
      </c>
      <c r="AD3441">
        <v>1</v>
      </c>
      <c r="AE3441">
        <v>1</v>
      </c>
      <c r="AF3441">
        <v>2</v>
      </c>
      <c r="AG3441" s="1">
        <f t="shared" si="53"/>
        <v>5.166666666666675E-2</v>
      </c>
    </row>
    <row r="3442" spans="1:33">
      <c r="A3442">
        <v>81722</v>
      </c>
      <c r="B3442">
        <v>2</v>
      </c>
      <c r="C3442">
        <v>47</v>
      </c>
      <c r="D3442">
        <v>4</v>
      </c>
      <c r="E3442">
        <v>2</v>
      </c>
      <c r="G3442">
        <v>2</v>
      </c>
      <c r="H3442">
        <v>5</v>
      </c>
      <c r="I3442">
        <v>1</v>
      </c>
      <c r="J3442">
        <v>58</v>
      </c>
      <c r="K3442">
        <v>1.5</v>
      </c>
      <c r="L3442">
        <v>295</v>
      </c>
      <c r="M3442">
        <v>7.63</v>
      </c>
      <c r="N3442">
        <v>56</v>
      </c>
      <c r="O3442" s="1">
        <v>1.4482758620689655</v>
      </c>
      <c r="P3442" s="2">
        <v>66.735280231449764</v>
      </c>
      <c r="Q3442" s="1">
        <v>1.7259124197788731</v>
      </c>
      <c r="R3442">
        <v>1</v>
      </c>
      <c r="S3442">
        <v>2</v>
      </c>
      <c r="U3442">
        <v>15</v>
      </c>
      <c r="V3442">
        <v>3</v>
      </c>
      <c r="W3442">
        <v>0</v>
      </c>
      <c r="AA3442">
        <v>0</v>
      </c>
      <c r="AB3442">
        <v>3</v>
      </c>
      <c r="AC3442">
        <v>6</v>
      </c>
      <c r="AD3442">
        <v>1</v>
      </c>
      <c r="AE3442">
        <v>1</v>
      </c>
      <c r="AF3442">
        <v>2</v>
      </c>
      <c r="AG3442" s="1">
        <f t="shared" si="53"/>
        <v>-5.1724137931034475E-2</v>
      </c>
    </row>
    <row r="3443" spans="1:33">
      <c r="A3443">
        <v>81725</v>
      </c>
      <c r="B3443">
        <v>2</v>
      </c>
      <c r="C3443">
        <v>40</v>
      </c>
      <c r="D3443">
        <v>6</v>
      </c>
      <c r="E3443">
        <v>2</v>
      </c>
      <c r="G3443">
        <v>2</v>
      </c>
      <c r="H3443">
        <v>5</v>
      </c>
      <c r="I3443">
        <v>1</v>
      </c>
      <c r="J3443">
        <v>60</v>
      </c>
      <c r="K3443">
        <v>1.55</v>
      </c>
      <c r="L3443">
        <v>153</v>
      </c>
      <c r="M3443">
        <v>3.96</v>
      </c>
      <c r="N3443">
        <v>69</v>
      </c>
      <c r="O3443" s="1">
        <v>1.7825</v>
      </c>
      <c r="P3443" s="2">
        <v>63.766276441725182</v>
      </c>
      <c r="Q3443" s="1">
        <v>1.6472954747445672</v>
      </c>
      <c r="R3443">
        <v>1</v>
      </c>
      <c r="S3443">
        <v>2</v>
      </c>
      <c r="U3443">
        <v>15</v>
      </c>
      <c r="V3443">
        <v>2</v>
      </c>
      <c r="W3443">
        <v>3</v>
      </c>
      <c r="X3443">
        <v>3</v>
      </c>
      <c r="Y3443">
        <v>3</v>
      </c>
      <c r="Z3443">
        <v>3</v>
      </c>
      <c r="AA3443">
        <v>0</v>
      </c>
      <c r="AB3443">
        <v>0</v>
      </c>
      <c r="AC3443">
        <v>0</v>
      </c>
      <c r="AD3443">
        <v>1</v>
      </c>
      <c r="AE3443">
        <v>1</v>
      </c>
      <c r="AF3443">
        <v>2</v>
      </c>
      <c r="AG3443" s="1">
        <f t="shared" si="53"/>
        <v>0.23249999999999993</v>
      </c>
    </row>
    <row r="3444" spans="1:33">
      <c r="A3444">
        <v>81726</v>
      </c>
      <c r="B3444">
        <v>2</v>
      </c>
      <c r="C3444">
        <v>80</v>
      </c>
      <c r="D3444">
        <v>4</v>
      </c>
      <c r="E3444">
        <v>2</v>
      </c>
      <c r="G3444">
        <v>1</v>
      </c>
      <c r="H3444">
        <v>5</v>
      </c>
      <c r="I3444">
        <v>2</v>
      </c>
      <c r="J3444">
        <v>73</v>
      </c>
      <c r="K3444">
        <v>1.89</v>
      </c>
      <c r="L3444">
        <v>249</v>
      </c>
      <c r="M3444">
        <v>6.44</v>
      </c>
      <c r="N3444">
        <v>82</v>
      </c>
      <c r="O3444" s="1">
        <v>2.1230136986301367</v>
      </c>
      <c r="P3444" s="2">
        <v>67.918000583688979</v>
      </c>
      <c r="Q3444" s="1">
        <v>1.7584249466187967</v>
      </c>
      <c r="R3444">
        <v>1</v>
      </c>
      <c r="S3444">
        <v>2</v>
      </c>
      <c r="U3444">
        <v>9</v>
      </c>
      <c r="V3444">
        <v>2</v>
      </c>
      <c r="W3444">
        <v>1</v>
      </c>
      <c r="X3444">
        <v>2</v>
      </c>
      <c r="Y3444">
        <v>2</v>
      </c>
      <c r="Z3444">
        <v>2</v>
      </c>
      <c r="AA3444">
        <v>2</v>
      </c>
      <c r="AB3444">
        <v>0</v>
      </c>
      <c r="AC3444">
        <v>0</v>
      </c>
      <c r="AD3444">
        <v>1</v>
      </c>
      <c r="AE3444">
        <v>1</v>
      </c>
      <c r="AF3444">
        <v>2</v>
      </c>
      <c r="AG3444" s="1">
        <f t="shared" si="53"/>
        <v>0.23301369863013677</v>
      </c>
    </row>
    <row r="3445" spans="1:33">
      <c r="A3445">
        <v>81733</v>
      </c>
      <c r="B3445">
        <v>2</v>
      </c>
      <c r="C3445">
        <v>73</v>
      </c>
      <c r="D3445">
        <v>4</v>
      </c>
      <c r="E3445">
        <v>2</v>
      </c>
      <c r="G3445">
        <v>1</v>
      </c>
      <c r="H3445">
        <v>3</v>
      </c>
      <c r="I3445">
        <v>1</v>
      </c>
      <c r="J3445">
        <v>70</v>
      </c>
      <c r="K3445">
        <v>1.81</v>
      </c>
      <c r="L3445">
        <v>221</v>
      </c>
      <c r="M3445">
        <v>5.72</v>
      </c>
      <c r="N3445">
        <v>73</v>
      </c>
      <c r="O3445" s="1">
        <v>1.8875714285714285</v>
      </c>
      <c r="P3445" s="2">
        <v>69.45752219275137</v>
      </c>
      <c r="Q3445" s="1">
        <v>1.7959730738411426</v>
      </c>
      <c r="R3445">
        <v>1</v>
      </c>
      <c r="S3445">
        <v>2</v>
      </c>
      <c r="U3445">
        <v>5</v>
      </c>
      <c r="V3445">
        <v>3</v>
      </c>
      <c r="W3445">
        <v>2</v>
      </c>
      <c r="AA3445">
        <v>5</v>
      </c>
      <c r="AB3445">
        <v>0</v>
      </c>
      <c r="AC3445">
        <v>0</v>
      </c>
      <c r="AD3445">
        <v>1</v>
      </c>
      <c r="AE3445">
        <v>1</v>
      </c>
      <c r="AF3445">
        <v>2</v>
      </c>
      <c r="AG3445" s="1">
        <f t="shared" si="53"/>
        <v>7.7571428571428402E-2</v>
      </c>
    </row>
    <row r="3446" spans="1:33">
      <c r="A3446">
        <v>81736</v>
      </c>
      <c r="B3446">
        <v>2</v>
      </c>
      <c r="C3446">
        <v>76</v>
      </c>
      <c r="D3446">
        <v>3</v>
      </c>
      <c r="E3446">
        <v>2</v>
      </c>
      <c r="G3446">
        <v>1</v>
      </c>
      <c r="H3446">
        <v>2</v>
      </c>
      <c r="I3446">
        <v>1</v>
      </c>
      <c r="J3446">
        <v>53</v>
      </c>
      <c r="K3446">
        <v>1.37</v>
      </c>
      <c r="L3446">
        <v>178</v>
      </c>
      <c r="M3446">
        <v>4.5999999999999996</v>
      </c>
      <c r="N3446">
        <v>56</v>
      </c>
      <c r="O3446" s="1">
        <v>1.4475471698113207</v>
      </c>
      <c r="P3446" s="2">
        <v>58.03738318983266</v>
      </c>
      <c r="Q3446" s="1">
        <v>1.5002116032088821</v>
      </c>
      <c r="R3446">
        <v>1</v>
      </c>
      <c r="S3446">
        <v>2</v>
      </c>
      <c r="U3446">
        <v>14</v>
      </c>
      <c r="V3446">
        <v>2</v>
      </c>
      <c r="W3446">
        <v>0</v>
      </c>
      <c r="AA3446">
        <v>0</v>
      </c>
      <c r="AC3446">
        <v>0</v>
      </c>
      <c r="AD3446">
        <v>2</v>
      </c>
      <c r="AE3446">
        <v>1</v>
      </c>
      <c r="AF3446">
        <v>2</v>
      </c>
      <c r="AG3446" s="1">
        <f t="shared" si="53"/>
        <v>7.7547169811320593E-2</v>
      </c>
    </row>
    <row r="3447" spans="1:33">
      <c r="A3447">
        <v>81750</v>
      </c>
      <c r="B3447">
        <v>2</v>
      </c>
      <c r="C3447">
        <v>22</v>
      </c>
      <c r="D3447">
        <v>1</v>
      </c>
      <c r="E3447">
        <v>2</v>
      </c>
      <c r="G3447">
        <v>1</v>
      </c>
      <c r="H3447">
        <v>4</v>
      </c>
      <c r="I3447">
        <v>3</v>
      </c>
      <c r="J3447">
        <v>53</v>
      </c>
      <c r="K3447">
        <v>1.37</v>
      </c>
      <c r="L3447">
        <v>160</v>
      </c>
      <c r="M3447">
        <v>4.1399999999999997</v>
      </c>
      <c r="N3447">
        <v>51</v>
      </c>
      <c r="O3447" s="1">
        <v>1.318301886792453</v>
      </c>
      <c r="P3447" s="2">
        <v>54.693144655962811</v>
      </c>
      <c r="Q3447" s="1">
        <v>1.4137661920503595</v>
      </c>
      <c r="R3447">
        <v>1</v>
      </c>
      <c r="U3447">
        <v>5</v>
      </c>
      <c r="V3447">
        <v>3</v>
      </c>
      <c r="W3447">
        <v>3</v>
      </c>
      <c r="AA3447">
        <v>3</v>
      </c>
      <c r="AB3447">
        <v>0</v>
      </c>
      <c r="AC3447">
        <v>1</v>
      </c>
      <c r="AD3447">
        <v>1</v>
      </c>
      <c r="AE3447">
        <v>2</v>
      </c>
      <c r="AG3447" s="1">
        <f t="shared" si="53"/>
        <v>-5.1698113207547136E-2</v>
      </c>
    </row>
    <row r="3448" spans="1:33">
      <c r="A3448">
        <v>81760</v>
      </c>
      <c r="B3448">
        <v>2</v>
      </c>
      <c r="C3448">
        <v>36</v>
      </c>
      <c r="D3448">
        <v>2</v>
      </c>
      <c r="E3448">
        <v>2</v>
      </c>
      <c r="G3448">
        <v>2</v>
      </c>
      <c r="H3448">
        <v>1</v>
      </c>
      <c r="I3448">
        <v>1</v>
      </c>
      <c r="J3448">
        <v>48</v>
      </c>
      <c r="K3448">
        <v>1.24</v>
      </c>
      <c r="L3448">
        <v>186</v>
      </c>
      <c r="M3448">
        <v>4.8099999999999996</v>
      </c>
      <c r="N3448">
        <v>46</v>
      </c>
      <c r="O3448" s="1">
        <v>1.1883333333333332</v>
      </c>
      <c r="P3448" s="2">
        <v>51.168309682678192</v>
      </c>
      <c r="Q3448" s="1">
        <v>1.3218480001358532</v>
      </c>
      <c r="R3448">
        <v>1</v>
      </c>
      <c r="U3448">
        <v>5</v>
      </c>
      <c r="V3448">
        <v>4</v>
      </c>
      <c r="W3448">
        <v>1</v>
      </c>
      <c r="AA3448">
        <v>0</v>
      </c>
      <c r="AB3448">
        <v>0</v>
      </c>
      <c r="AC3448">
        <v>0</v>
      </c>
      <c r="AD3448">
        <v>1</v>
      </c>
      <c r="AE3448">
        <v>2</v>
      </c>
      <c r="AG3448" s="1">
        <f t="shared" si="53"/>
        <v>-5.166666666666675E-2</v>
      </c>
    </row>
    <row r="3449" spans="1:33">
      <c r="A3449">
        <v>81762</v>
      </c>
      <c r="B3449">
        <v>2</v>
      </c>
      <c r="C3449">
        <v>22</v>
      </c>
      <c r="D3449">
        <v>2</v>
      </c>
      <c r="E3449">
        <v>2</v>
      </c>
      <c r="G3449">
        <v>1</v>
      </c>
      <c r="H3449">
        <v>2</v>
      </c>
      <c r="I3449">
        <v>4</v>
      </c>
      <c r="J3449">
        <v>45</v>
      </c>
      <c r="K3449">
        <v>1.1599999999999999</v>
      </c>
      <c r="L3449">
        <v>204</v>
      </c>
      <c r="M3449">
        <v>5.28</v>
      </c>
      <c r="N3449">
        <v>39</v>
      </c>
      <c r="O3449" s="1">
        <v>1.0053333333333332</v>
      </c>
      <c r="P3449" s="2">
        <v>48.151980619257678</v>
      </c>
      <c r="Q3449" s="1">
        <v>1.2412510559630867</v>
      </c>
      <c r="R3449">
        <v>2</v>
      </c>
      <c r="V3449">
        <v>3</v>
      </c>
      <c r="W3449">
        <v>3</v>
      </c>
      <c r="X3449">
        <v>3</v>
      </c>
      <c r="Y3449">
        <v>2</v>
      </c>
      <c r="Z3449">
        <v>2</v>
      </c>
      <c r="AA3449">
        <v>7</v>
      </c>
      <c r="AB3449">
        <v>17</v>
      </c>
      <c r="AC3449">
        <v>8</v>
      </c>
      <c r="AD3449">
        <v>1</v>
      </c>
      <c r="AE3449">
        <v>1</v>
      </c>
      <c r="AF3449">
        <v>2</v>
      </c>
      <c r="AG3449" s="1">
        <f t="shared" si="53"/>
        <v>-0.15466666666666673</v>
      </c>
    </row>
    <row r="3450" spans="1:33">
      <c r="A3450">
        <v>81763</v>
      </c>
      <c r="B3450">
        <v>2</v>
      </c>
      <c r="C3450">
        <v>61</v>
      </c>
      <c r="D3450">
        <v>3</v>
      </c>
      <c r="E3450">
        <v>2</v>
      </c>
      <c r="G3450">
        <v>1</v>
      </c>
      <c r="H3450">
        <v>2</v>
      </c>
      <c r="I3450">
        <v>2</v>
      </c>
      <c r="J3450">
        <v>32</v>
      </c>
      <c r="K3450">
        <v>0.83</v>
      </c>
      <c r="L3450">
        <v>279</v>
      </c>
      <c r="M3450">
        <v>7.21</v>
      </c>
      <c r="N3450">
        <v>32</v>
      </c>
      <c r="O3450" s="1">
        <v>0.83</v>
      </c>
      <c r="P3450" s="2">
        <v>27.84688670704077</v>
      </c>
      <c r="Q3450" s="1">
        <v>0.72227862396386999</v>
      </c>
      <c r="R3450">
        <v>1</v>
      </c>
      <c r="S3450">
        <v>2</v>
      </c>
      <c r="U3450">
        <v>6</v>
      </c>
      <c r="V3450">
        <v>3</v>
      </c>
      <c r="W3450">
        <v>3</v>
      </c>
      <c r="X3450">
        <v>3</v>
      </c>
      <c r="Y3450">
        <v>3</v>
      </c>
      <c r="Z3450">
        <v>3</v>
      </c>
      <c r="AB3450">
        <v>0</v>
      </c>
      <c r="AC3450">
        <v>180</v>
      </c>
      <c r="AD3450">
        <v>2</v>
      </c>
      <c r="AE3450">
        <v>1</v>
      </c>
      <c r="AF3450">
        <v>2</v>
      </c>
      <c r="AG3450" s="1">
        <f t="shared" si="53"/>
        <v>0</v>
      </c>
    </row>
    <row r="3451" spans="1:33">
      <c r="A3451">
        <v>81768</v>
      </c>
      <c r="B3451">
        <v>2</v>
      </c>
      <c r="C3451">
        <v>48</v>
      </c>
      <c r="D3451">
        <v>3</v>
      </c>
      <c r="E3451">
        <v>2</v>
      </c>
      <c r="G3451">
        <v>1</v>
      </c>
      <c r="H3451">
        <v>2</v>
      </c>
      <c r="I3451">
        <v>1</v>
      </c>
      <c r="J3451">
        <v>49</v>
      </c>
      <c r="K3451">
        <v>1.27</v>
      </c>
      <c r="L3451">
        <v>168</v>
      </c>
      <c r="M3451">
        <v>4.34</v>
      </c>
      <c r="N3451">
        <v>49</v>
      </c>
      <c r="O3451" s="1">
        <v>1.27</v>
      </c>
      <c r="P3451" s="2">
        <v>45.630843096390407</v>
      </c>
      <c r="Q3451" s="1">
        <v>1.1826769537227717</v>
      </c>
      <c r="R3451">
        <v>2</v>
      </c>
      <c r="S3451">
        <v>2</v>
      </c>
      <c r="U3451">
        <v>7</v>
      </c>
      <c r="V3451">
        <v>4</v>
      </c>
      <c r="W3451">
        <v>2</v>
      </c>
      <c r="X3451">
        <v>3</v>
      </c>
      <c r="Y3451">
        <v>3</v>
      </c>
      <c r="Z3451">
        <v>3</v>
      </c>
      <c r="AA3451">
        <v>3</v>
      </c>
      <c r="AB3451">
        <v>2</v>
      </c>
      <c r="AC3451">
        <v>1</v>
      </c>
      <c r="AD3451">
        <v>1</v>
      </c>
      <c r="AE3451">
        <v>1</v>
      </c>
      <c r="AF3451">
        <v>2</v>
      </c>
      <c r="AG3451" s="1">
        <f t="shared" si="53"/>
        <v>0</v>
      </c>
    </row>
    <row r="3452" spans="1:33">
      <c r="A3452">
        <v>81776</v>
      </c>
      <c r="B3452">
        <v>2</v>
      </c>
      <c r="C3452">
        <v>22</v>
      </c>
      <c r="D3452">
        <v>3</v>
      </c>
      <c r="E3452">
        <v>2</v>
      </c>
      <c r="G3452">
        <v>1</v>
      </c>
      <c r="H3452">
        <v>3</v>
      </c>
      <c r="I3452">
        <v>4</v>
      </c>
      <c r="J3452">
        <v>39</v>
      </c>
      <c r="K3452">
        <v>1.01</v>
      </c>
      <c r="L3452">
        <v>85</v>
      </c>
      <c r="M3452">
        <v>2.2000000000000002</v>
      </c>
      <c r="N3452">
        <v>39</v>
      </c>
      <c r="O3452" s="1">
        <v>1.01</v>
      </c>
      <c r="P3452" s="2">
        <v>40.804669883091471</v>
      </c>
      <c r="Q3452" s="1">
        <v>1.0567363226133946</v>
      </c>
      <c r="R3452">
        <v>1</v>
      </c>
      <c r="U3452">
        <v>2</v>
      </c>
      <c r="V3452">
        <v>5</v>
      </c>
      <c r="W3452">
        <v>3</v>
      </c>
      <c r="X3452">
        <v>9</v>
      </c>
      <c r="Y3452">
        <v>3</v>
      </c>
      <c r="Z3452">
        <v>3</v>
      </c>
      <c r="AA3452">
        <v>4</v>
      </c>
      <c r="AB3452">
        <v>1</v>
      </c>
      <c r="AC3452">
        <v>2</v>
      </c>
      <c r="AD3452">
        <v>1</v>
      </c>
      <c r="AE3452">
        <v>1</v>
      </c>
      <c r="AF3452">
        <v>2</v>
      </c>
      <c r="AG3452" s="1">
        <f t="shared" si="53"/>
        <v>0</v>
      </c>
    </row>
    <row r="3453" spans="1:33">
      <c r="A3453">
        <v>81777</v>
      </c>
      <c r="B3453">
        <v>2</v>
      </c>
      <c r="C3453">
        <v>63</v>
      </c>
      <c r="D3453">
        <v>3</v>
      </c>
      <c r="E3453">
        <v>2</v>
      </c>
      <c r="G3453">
        <v>1</v>
      </c>
      <c r="H3453">
        <v>5</v>
      </c>
      <c r="I3453">
        <v>2</v>
      </c>
      <c r="J3453">
        <v>57</v>
      </c>
      <c r="K3453">
        <v>1.47</v>
      </c>
      <c r="L3453">
        <v>179</v>
      </c>
      <c r="M3453">
        <v>4.63</v>
      </c>
      <c r="N3453">
        <v>64</v>
      </c>
      <c r="O3453" s="1">
        <v>1.6505263157894736</v>
      </c>
      <c r="P3453" s="2">
        <v>45.405413931258749</v>
      </c>
      <c r="Q3453" s="1">
        <v>1.1709817277008834</v>
      </c>
      <c r="R3453">
        <v>1</v>
      </c>
      <c r="S3453">
        <v>1</v>
      </c>
      <c r="T3453">
        <v>2</v>
      </c>
      <c r="U3453">
        <v>10</v>
      </c>
      <c r="V3453">
        <v>1</v>
      </c>
      <c r="W3453">
        <v>0</v>
      </c>
      <c r="AA3453">
        <v>1</v>
      </c>
      <c r="AB3453">
        <v>3</v>
      </c>
      <c r="AC3453">
        <v>3</v>
      </c>
      <c r="AD3453">
        <v>1</v>
      </c>
      <c r="AE3453">
        <v>1</v>
      </c>
      <c r="AF3453">
        <v>2</v>
      </c>
      <c r="AG3453" s="1">
        <f t="shared" si="53"/>
        <v>0.18052631578947365</v>
      </c>
    </row>
    <row r="3454" spans="1:33">
      <c r="A3454">
        <v>81779</v>
      </c>
      <c r="B3454">
        <v>2</v>
      </c>
      <c r="C3454">
        <v>63</v>
      </c>
      <c r="D3454">
        <v>2</v>
      </c>
      <c r="E3454">
        <v>2</v>
      </c>
      <c r="G3454">
        <v>2</v>
      </c>
      <c r="H3454">
        <v>1</v>
      </c>
      <c r="I3454">
        <v>6</v>
      </c>
      <c r="J3454">
        <v>37</v>
      </c>
      <c r="K3454">
        <v>0.96</v>
      </c>
      <c r="L3454">
        <v>161</v>
      </c>
      <c r="M3454">
        <v>4.16</v>
      </c>
      <c r="N3454">
        <v>41</v>
      </c>
      <c r="O3454" s="1">
        <v>1.0637837837837838</v>
      </c>
      <c r="P3454" s="2">
        <v>33.391905217224057</v>
      </c>
      <c r="Q3454" s="1">
        <v>0.86638456779824569</v>
      </c>
      <c r="R3454">
        <v>1</v>
      </c>
      <c r="S3454">
        <v>2</v>
      </c>
      <c r="U3454">
        <v>2</v>
      </c>
      <c r="V3454">
        <v>4</v>
      </c>
      <c r="W3454">
        <v>3</v>
      </c>
      <c r="X3454">
        <v>3</v>
      </c>
      <c r="Y3454">
        <v>3</v>
      </c>
      <c r="Z3454">
        <v>3</v>
      </c>
      <c r="AA3454">
        <v>0</v>
      </c>
      <c r="AB3454">
        <v>0</v>
      </c>
      <c r="AC3454">
        <v>0</v>
      </c>
      <c r="AD3454">
        <v>1</v>
      </c>
      <c r="AE3454">
        <v>1</v>
      </c>
      <c r="AF3454">
        <v>2</v>
      </c>
      <c r="AG3454" s="1">
        <f t="shared" si="53"/>
        <v>0.10378378378378383</v>
      </c>
    </row>
    <row r="3455" spans="1:33">
      <c r="A3455">
        <v>81784</v>
      </c>
      <c r="B3455">
        <v>2</v>
      </c>
      <c r="C3455">
        <v>53</v>
      </c>
      <c r="D3455">
        <v>4</v>
      </c>
      <c r="E3455">
        <v>2</v>
      </c>
      <c r="G3455">
        <v>1</v>
      </c>
      <c r="H3455">
        <v>3</v>
      </c>
      <c r="I3455">
        <v>3</v>
      </c>
      <c r="J3455">
        <v>64</v>
      </c>
      <c r="K3455">
        <v>1.66</v>
      </c>
      <c r="L3455">
        <v>180</v>
      </c>
      <c r="M3455">
        <v>4.6500000000000004</v>
      </c>
      <c r="N3455">
        <v>71</v>
      </c>
      <c r="O3455" s="1">
        <v>1.8415625</v>
      </c>
      <c r="P3455" s="2">
        <v>56.157024504683633</v>
      </c>
      <c r="Q3455" s="1">
        <v>1.4565728230902317</v>
      </c>
      <c r="R3455">
        <v>2</v>
      </c>
      <c r="S3455">
        <v>2</v>
      </c>
      <c r="U3455">
        <v>6</v>
      </c>
      <c r="V3455">
        <v>4</v>
      </c>
      <c r="W3455">
        <v>1</v>
      </c>
      <c r="AA3455">
        <v>2</v>
      </c>
      <c r="AB3455">
        <v>0</v>
      </c>
      <c r="AC3455">
        <v>2</v>
      </c>
      <c r="AD3455">
        <v>1</v>
      </c>
      <c r="AE3455">
        <v>2</v>
      </c>
      <c r="AG3455" s="1">
        <f t="shared" si="53"/>
        <v>0.18156250000000007</v>
      </c>
    </row>
    <row r="3456" spans="1:33">
      <c r="A3456">
        <v>81785</v>
      </c>
      <c r="B3456">
        <v>2</v>
      </c>
      <c r="C3456">
        <v>70</v>
      </c>
      <c r="D3456">
        <v>2</v>
      </c>
      <c r="E3456">
        <v>2</v>
      </c>
      <c r="G3456">
        <v>2</v>
      </c>
      <c r="H3456">
        <v>1</v>
      </c>
      <c r="I3456">
        <v>2</v>
      </c>
      <c r="J3456">
        <v>70</v>
      </c>
      <c r="K3456">
        <v>1.81</v>
      </c>
      <c r="L3456">
        <v>180</v>
      </c>
      <c r="M3456">
        <v>4.6500000000000004</v>
      </c>
      <c r="N3456">
        <v>66</v>
      </c>
      <c r="O3456" s="1">
        <v>1.7065714285714286</v>
      </c>
      <c r="P3456" s="2">
        <v>76.097830026277563</v>
      </c>
      <c r="Q3456" s="1">
        <v>1.9676724621080341</v>
      </c>
      <c r="R3456">
        <v>1</v>
      </c>
      <c r="S3456">
        <v>2</v>
      </c>
      <c r="U3456">
        <v>3</v>
      </c>
      <c r="V3456">
        <v>2</v>
      </c>
      <c r="W3456">
        <v>3</v>
      </c>
      <c r="X3456">
        <v>3</v>
      </c>
      <c r="Y3456">
        <v>1</v>
      </c>
      <c r="Z3456">
        <v>1</v>
      </c>
      <c r="AB3456">
        <v>0</v>
      </c>
      <c r="AC3456">
        <v>0</v>
      </c>
      <c r="AD3456">
        <v>1</v>
      </c>
      <c r="AE3456">
        <v>1</v>
      </c>
      <c r="AF3456">
        <v>2</v>
      </c>
      <c r="AG3456" s="1">
        <f t="shared" si="53"/>
        <v>-0.10342857142857143</v>
      </c>
    </row>
    <row r="3457" spans="1:33">
      <c r="A3457">
        <v>81794</v>
      </c>
      <c r="B3457">
        <v>2</v>
      </c>
      <c r="C3457">
        <v>80</v>
      </c>
      <c r="D3457">
        <v>3</v>
      </c>
      <c r="E3457">
        <v>2</v>
      </c>
      <c r="G3457">
        <v>1</v>
      </c>
      <c r="H3457">
        <v>5</v>
      </c>
      <c r="I3457">
        <v>5</v>
      </c>
      <c r="J3457">
        <v>78</v>
      </c>
      <c r="K3457">
        <v>2.02</v>
      </c>
      <c r="L3457">
        <v>224</v>
      </c>
      <c r="M3457">
        <v>5.79</v>
      </c>
      <c r="N3457">
        <v>83</v>
      </c>
      <c r="O3457" s="1">
        <v>2.1494871794871795</v>
      </c>
      <c r="P3457" s="2">
        <v>69.41944158645174</v>
      </c>
      <c r="Q3457" s="1">
        <v>1.7977855385209296</v>
      </c>
      <c r="R3457">
        <v>2</v>
      </c>
      <c r="S3457">
        <v>2</v>
      </c>
      <c r="U3457">
        <v>15</v>
      </c>
      <c r="V3457">
        <v>2</v>
      </c>
      <c r="W3457">
        <v>3</v>
      </c>
      <c r="X3457">
        <v>3</v>
      </c>
      <c r="Y3457">
        <v>3</v>
      </c>
      <c r="Z3457">
        <v>3</v>
      </c>
      <c r="AB3457">
        <v>0</v>
      </c>
      <c r="AC3457">
        <v>0</v>
      </c>
      <c r="AD3457">
        <v>1</v>
      </c>
      <c r="AE3457">
        <v>1</v>
      </c>
      <c r="AF3457">
        <v>2</v>
      </c>
      <c r="AG3457" s="1">
        <f t="shared" si="53"/>
        <v>0.12948717948717947</v>
      </c>
    </row>
    <row r="3458" spans="1:33">
      <c r="A3458">
        <v>81797</v>
      </c>
      <c r="B3458">
        <v>2</v>
      </c>
      <c r="C3458">
        <v>74</v>
      </c>
      <c r="D3458">
        <v>3</v>
      </c>
      <c r="E3458">
        <v>2</v>
      </c>
      <c r="G3458">
        <v>1</v>
      </c>
      <c r="H3458">
        <v>2</v>
      </c>
      <c r="I3458">
        <v>2</v>
      </c>
      <c r="J3458">
        <v>71</v>
      </c>
      <c r="K3458">
        <v>1.84</v>
      </c>
      <c r="L3458">
        <v>172</v>
      </c>
      <c r="M3458">
        <v>4.45</v>
      </c>
      <c r="N3458">
        <v>81</v>
      </c>
      <c r="O3458" s="1">
        <v>2.0991549295774652</v>
      </c>
      <c r="P3458" s="2">
        <v>69.920587782732881</v>
      </c>
      <c r="Q3458" s="1">
        <v>1.8120265002849085</v>
      </c>
      <c r="R3458">
        <v>1</v>
      </c>
      <c r="S3458">
        <v>2</v>
      </c>
      <c r="U3458">
        <v>7</v>
      </c>
      <c r="V3458">
        <v>3</v>
      </c>
      <c r="W3458">
        <v>1</v>
      </c>
      <c r="AA3458">
        <v>2</v>
      </c>
      <c r="AB3458">
        <v>0</v>
      </c>
      <c r="AC3458">
        <v>0</v>
      </c>
      <c r="AD3458">
        <v>1</v>
      </c>
      <c r="AE3458">
        <v>1</v>
      </c>
      <c r="AF3458">
        <v>2</v>
      </c>
      <c r="AG3458" s="1">
        <f t="shared" si="53"/>
        <v>0.25915492957746511</v>
      </c>
    </row>
    <row r="3459" spans="1:33">
      <c r="A3459">
        <v>81805</v>
      </c>
      <c r="B3459">
        <v>2</v>
      </c>
      <c r="C3459">
        <v>21</v>
      </c>
      <c r="D3459">
        <v>2</v>
      </c>
      <c r="E3459">
        <v>2</v>
      </c>
      <c r="G3459">
        <v>1</v>
      </c>
      <c r="H3459">
        <v>3</v>
      </c>
      <c r="I3459">
        <v>5</v>
      </c>
      <c r="J3459">
        <v>66</v>
      </c>
      <c r="K3459">
        <v>1.71</v>
      </c>
      <c r="L3459">
        <v>185</v>
      </c>
      <c r="M3459">
        <v>4.78</v>
      </c>
      <c r="N3459">
        <v>69</v>
      </c>
      <c r="O3459" s="1">
        <v>1.7877272727272726</v>
      </c>
      <c r="P3459" s="2">
        <v>72.406035439975057</v>
      </c>
      <c r="Q3459" s="1">
        <v>1.8759745545811719</v>
      </c>
      <c r="R3459">
        <v>1</v>
      </c>
      <c r="U3459">
        <v>5</v>
      </c>
      <c r="V3459">
        <v>2</v>
      </c>
      <c r="W3459">
        <v>2</v>
      </c>
      <c r="AA3459">
        <v>0</v>
      </c>
      <c r="AB3459">
        <v>0</v>
      </c>
      <c r="AC3459">
        <v>0</v>
      </c>
      <c r="AD3459">
        <v>1</v>
      </c>
      <c r="AE3459">
        <v>1</v>
      </c>
      <c r="AF3459">
        <v>2</v>
      </c>
      <c r="AG3459" s="1">
        <f t="shared" ref="AG3459:AG3522" si="54">O:O-K:K</f>
        <v>7.7727272727272645E-2</v>
      </c>
    </row>
    <row r="3460" spans="1:33">
      <c r="A3460">
        <v>81806</v>
      </c>
      <c r="B3460">
        <v>2</v>
      </c>
      <c r="C3460">
        <v>32</v>
      </c>
      <c r="D3460">
        <v>6</v>
      </c>
      <c r="E3460">
        <v>2</v>
      </c>
      <c r="G3460">
        <v>2</v>
      </c>
      <c r="H3460">
        <v>4</v>
      </c>
      <c r="I3460">
        <v>1</v>
      </c>
      <c r="J3460">
        <v>50</v>
      </c>
      <c r="K3460">
        <v>1.29</v>
      </c>
      <c r="L3460">
        <v>140</v>
      </c>
      <c r="M3460">
        <v>3.62</v>
      </c>
      <c r="N3460">
        <v>44</v>
      </c>
      <c r="O3460" s="1">
        <v>1.1352000000000002</v>
      </c>
      <c r="P3460" s="2">
        <v>55.57130222851093</v>
      </c>
      <c r="Q3460" s="1">
        <v>1.433739597495582</v>
      </c>
      <c r="R3460">
        <v>1</v>
      </c>
      <c r="U3460">
        <v>10</v>
      </c>
      <c r="V3460">
        <v>3</v>
      </c>
      <c r="W3460">
        <v>0</v>
      </c>
      <c r="X3460">
        <v>3</v>
      </c>
      <c r="Y3460">
        <v>3</v>
      </c>
      <c r="Z3460">
        <v>1</v>
      </c>
      <c r="AB3460">
        <v>0</v>
      </c>
      <c r="AC3460">
        <v>0</v>
      </c>
      <c r="AD3460">
        <v>2</v>
      </c>
      <c r="AE3460">
        <v>1</v>
      </c>
      <c r="AF3460">
        <v>2</v>
      </c>
      <c r="AG3460" s="1">
        <f t="shared" si="54"/>
        <v>-0.15479999999999983</v>
      </c>
    </row>
    <row r="3461" spans="1:33">
      <c r="A3461">
        <v>81812</v>
      </c>
      <c r="B3461">
        <v>2</v>
      </c>
      <c r="C3461">
        <v>64</v>
      </c>
      <c r="D3461">
        <v>3</v>
      </c>
      <c r="E3461">
        <v>2</v>
      </c>
      <c r="G3461">
        <v>1</v>
      </c>
      <c r="H3461">
        <v>5</v>
      </c>
      <c r="I3461">
        <v>1</v>
      </c>
      <c r="J3461">
        <v>72</v>
      </c>
      <c r="K3461">
        <v>1.86</v>
      </c>
      <c r="L3461">
        <v>203</v>
      </c>
      <c r="M3461">
        <v>5.25</v>
      </c>
      <c r="N3461">
        <v>82</v>
      </c>
      <c r="O3461" s="1">
        <v>2.1183333333333336</v>
      </c>
      <c r="P3461" s="2">
        <v>84.030564974822198</v>
      </c>
      <c r="Q3461" s="1">
        <v>2.170789595182907</v>
      </c>
      <c r="R3461">
        <v>2</v>
      </c>
      <c r="S3461">
        <v>2</v>
      </c>
      <c r="U3461">
        <v>9</v>
      </c>
      <c r="V3461">
        <v>2</v>
      </c>
      <c r="W3461">
        <v>2</v>
      </c>
      <c r="X3461">
        <v>3</v>
      </c>
      <c r="Y3461">
        <v>3</v>
      </c>
      <c r="Z3461">
        <v>2</v>
      </c>
      <c r="AA3461">
        <v>0</v>
      </c>
      <c r="AB3461">
        <v>0</v>
      </c>
      <c r="AC3461">
        <v>0</v>
      </c>
      <c r="AD3461">
        <v>2</v>
      </c>
      <c r="AE3461">
        <v>1</v>
      </c>
      <c r="AF3461">
        <v>2</v>
      </c>
      <c r="AG3461" s="1">
        <f t="shared" si="54"/>
        <v>0.25833333333333353</v>
      </c>
    </row>
    <row r="3462" spans="1:33">
      <c r="A3462">
        <v>81813</v>
      </c>
      <c r="B3462">
        <v>2</v>
      </c>
      <c r="C3462">
        <v>63</v>
      </c>
      <c r="D3462">
        <v>4</v>
      </c>
      <c r="E3462">
        <v>2</v>
      </c>
      <c r="G3462">
        <v>1</v>
      </c>
      <c r="H3462">
        <v>1</v>
      </c>
      <c r="I3462">
        <v>5</v>
      </c>
      <c r="J3462">
        <v>63</v>
      </c>
      <c r="K3462">
        <v>1.63</v>
      </c>
      <c r="L3462">
        <v>132</v>
      </c>
      <c r="M3462">
        <v>3.41</v>
      </c>
      <c r="N3462">
        <v>69</v>
      </c>
      <c r="O3462" s="1">
        <v>1.7852380952380953</v>
      </c>
      <c r="P3462" s="2">
        <v>58.220937607901007</v>
      </c>
      <c r="Q3462" s="1">
        <v>1.5063512428710895</v>
      </c>
      <c r="R3462">
        <v>1</v>
      </c>
      <c r="S3462">
        <v>2</v>
      </c>
      <c r="U3462">
        <v>9</v>
      </c>
      <c r="V3462">
        <v>2</v>
      </c>
      <c r="W3462">
        <v>2</v>
      </c>
      <c r="X3462">
        <v>3</v>
      </c>
      <c r="Y3462">
        <v>3</v>
      </c>
      <c r="Z3462">
        <v>3</v>
      </c>
      <c r="AA3462">
        <v>2</v>
      </c>
      <c r="AB3462">
        <v>0</v>
      </c>
      <c r="AC3462">
        <v>0</v>
      </c>
      <c r="AD3462">
        <v>2</v>
      </c>
      <c r="AE3462">
        <v>1</v>
      </c>
      <c r="AF3462">
        <v>2</v>
      </c>
      <c r="AG3462" s="1">
        <f t="shared" si="54"/>
        <v>0.1552380952380954</v>
      </c>
    </row>
    <row r="3463" spans="1:33">
      <c r="A3463">
        <v>81816</v>
      </c>
      <c r="B3463">
        <v>2</v>
      </c>
      <c r="C3463">
        <v>51</v>
      </c>
      <c r="D3463">
        <v>3</v>
      </c>
      <c r="E3463">
        <v>2</v>
      </c>
      <c r="G3463">
        <v>1</v>
      </c>
      <c r="H3463">
        <v>4</v>
      </c>
      <c r="I3463">
        <v>4</v>
      </c>
      <c r="J3463">
        <v>65</v>
      </c>
      <c r="K3463">
        <v>1.68</v>
      </c>
      <c r="L3463">
        <v>236</v>
      </c>
      <c r="M3463">
        <v>6.1</v>
      </c>
      <c r="N3463">
        <v>64</v>
      </c>
      <c r="O3463" s="1">
        <v>1.6541538461538461</v>
      </c>
      <c r="P3463" s="2">
        <v>83.462042685784098</v>
      </c>
      <c r="Q3463" s="1">
        <v>2.1571727955710354</v>
      </c>
      <c r="R3463">
        <v>2</v>
      </c>
      <c r="S3463">
        <v>2</v>
      </c>
      <c r="U3463">
        <v>3</v>
      </c>
      <c r="V3463">
        <v>1</v>
      </c>
      <c r="W3463">
        <v>3</v>
      </c>
      <c r="X3463">
        <v>3</v>
      </c>
      <c r="Y3463">
        <v>3</v>
      </c>
      <c r="Z3463">
        <v>3</v>
      </c>
      <c r="AB3463">
        <v>0</v>
      </c>
      <c r="AC3463">
        <v>2</v>
      </c>
      <c r="AD3463">
        <v>1</v>
      </c>
      <c r="AE3463">
        <v>1</v>
      </c>
      <c r="AF3463">
        <v>1</v>
      </c>
      <c r="AG3463" s="1">
        <f t="shared" si="54"/>
        <v>-2.5846153846153852E-2</v>
      </c>
    </row>
    <row r="3464" spans="1:33">
      <c r="A3464">
        <v>81822</v>
      </c>
      <c r="B3464">
        <v>2</v>
      </c>
      <c r="C3464">
        <v>51</v>
      </c>
      <c r="D3464">
        <v>6</v>
      </c>
      <c r="E3464">
        <v>2</v>
      </c>
      <c r="G3464">
        <v>2</v>
      </c>
      <c r="H3464">
        <v>5</v>
      </c>
      <c r="I3464">
        <v>1</v>
      </c>
      <c r="J3464">
        <v>50</v>
      </c>
      <c r="K3464">
        <v>1.29</v>
      </c>
      <c r="L3464">
        <v>198</v>
      </c>
      <c r="M3464">
        <v>5.12</v>
      </c>
      <c r="N3464">
        <v>55</v>
      </c>
      <c r="O3464" s="1">
        <v>1.419</v>
      </c>
      <c r="P3464" s="2">
        <v>55.011997082716611</v>
      </c>
      <c r="Q3464" s="1">
        <v>1.4193095247340886</v>
      </c>
      <c r="R3464">
        <v>1</v>
      </c>
      <c r="S3464">
        <v>2</v>
      </c>
      <c r="U3464">
        <v>9</v>
      </c>
      <c r="V3464">
        <v>2</v>
      </c>
      <c r="W3464">
        <v>3</v>
      </c>
      <c r="X3464">
        <v>3</v>
      </c>
      <c r="Y3464">
        <v>2</v>
      </c>
      <c r="Z3464">
        <v>2</v>
      </c>
      <c r="AB3464">
        <v>0</v>
      </c>
      <c r="AC3464">
        <v>0</v>
      </c>
      <c r="AD3464">
        <v>2</v>
      </c>
      <c r="AE3464">
        <v>1</v>
      </c>
      <c r="AF3464">
        <v>2</v>
      </c>
      <c r="AG3464" s="1">
        <f t="shared" si="54"/>
        <v>0.129</v>
      </c>
    </row>
    <row r="3465" spans="1:33">
      <c r="A3465">
        <v>81825</v>
      </c>
      <c r="B3465">
        <v>2</v>
      </c>
      <c r="C3465">
        <v>44</v>
      </c>
      <c r="D3465">
        <v>3</v>
      </c>
      <c r="E3465">
        <v>2</v>
      </c>
      <c r="G3465">
        <v>1</v>
      </c>
      <c r="H3465">
        <v>4</v>
      </c>
      <c r="I3465">
        <v>3</v>
      </c>
      <c r="J3465">
        <v>30</v>
      </c>
      <c r="K3465">
        <v>0.78</v>
      </c>
      <c r="L3465">
        <v>148</v>
      </c>
      <c r="M3465">
        <v>3.83</v>
      </c>
      <c r="N3465">
        <v>39</v>
      </c>
      <c r="O3465" s="1">
        <v>1.014</v>
      </c>
      <c r="P3465" s="2">
        <v>26.575478683284082</v>
      </c>
      <c r="Q3465" s="1">
        <v>0.69096244576538612</v>
      </c>
      <c r="R3465">
        <v>2</v>
      </c>
      <c r="S3465">
        <v>2</v>
      </c>
      <c r="U3465">
        <v>5</v>
      </c>
      <c r="V3465">
        <v>3</v>
      </c>
      <c r="W3465">
        <v>3</v>
      </c>
      <c r="X3465">
        <v>3</v>
      </c>
      <c r="Y3465">
        <v>3</v>
      </c>
      <c r="Z3465">
        <v>3</v>
      </c>
      <c r="AA3465">
        <v>4</v>
      </c>
      <c r="AB3465">
        <v>0</v>
      </c>
      <c r="AC3465">
        <v>2</v>
      </c>
      <c r="AD3465">
        <v>1</v>
      </c>
      <c r="AE3465">
        <v>1</v>
      </c>
      <c r="AF3465">
        <v>2</v>
      </c>
      <c r="AG3465" s="1">
        <f t="shared" si="54"/>
        <v>0.23399999999999999</v>
      </c>
    </row>
    <row r="3466" spans="1:33">
      <c r="A3466">
        <v>81826</v>
      </c>
      <c r="B3466">
        <v>2</v>
      </c>
      <c r="C3466">
        <v>69</v>
      </c>
      <c r="D3466">
        <v>4</v>
      </c>
      <c r="E3466">
        <v>2</v>
      </c>
      <c r="G3466">
        <v>1</v>
      </c>
      <c r="H3466">
        <v>4</v>
      </c>
      <c r="I3466">
        <v>3</v>
      </c>
      <c r="J3466">
        <v>63</v>
      </c>
      <c r="K3466">
        <v>1.63</v>
      </c>
      <c r="L3466">
        <v>161</v>
      </c>
      <c r="M3466">
        <v>4.16</v>
      </c>
      <c r="N3466">
        <v>70</v>
      </c>
      <c r="O3466" s="1">
        <v>1.8111111111111111</v>
      </c>
      <c r="P3466" s="2">
        <v>60.057959963639718</v>
      </c>
      <c r="Q3466" s="1">
        <v>1.5538805514402021</v>
      </c>
      <c r="R3466">
        <v>2</v>
      </c>
      <c r="S3466">
        <v>2</v>
      </c>
      <c r="U3466">
        <v>7</v>
      </c>
      <c r="V3466">
        <v>4</v>
      </c>
      <c r="W3466">
        <v>3</v>
      </c>
      <c r="X3466">
        <v>3</v>
      </c>
      <c r="Y3466">
        <v>3</v>
      </c>
      <c r="Z3466">
        <v>2</v>
      </c>
      <c r="AA3466">
        <v>0</v>
      </c>
      <c r="AB3466">
        <v>5</v>
      </c>
      <c r="AC3466">
        <v>0</v>
      </c>
      <c r="AD3466">
        <v>1</v>
      </c>
      <c r="AE3466">
        <v>1</v>
      </c>
      <c r="AF3466">
        <v>2</v>
      </c>
      <c r="AG3466" s="1">
        <f t="shared" si="54"/>
        <v>0.18111111111111122</v>
      </c>
    </row>
    <row r="3467" spans="1:33">
      <c r="A3467">
        <v>81827</v>
      </c>
      <c r="B3467">
        <v>2</v>
      </c>
      <c r="C3467">
        <v>73</v>
      </c>
      <c r="D3467">
        <v>3</v>
      </c>
      <c r="E3467">
        <v>2</v>
      </c>
      <c r="G3467">
        <v>1</v>
      </c>
      <c r="H3467">
        <v>5</v>
      </c>
      <c r="I3467">
        <v>1</v>
      </c>
      <c r="J3467">
        <v>67</v>
      </c>
      <c r="K3467">
        <v>1.73</v>
      </c>
      <c r="L3467">
        <v>165</v>
      </c>
      <c r="M3467">
        <v>4.2699999999999996</v>
      </c>
      <c r="N3467">
        <v>67</v>
      </c>
      <c r="O3467" s="1">
        <v>1.73</v>
      </c>
      <c r="P3467" s="2">
        <v>60.017130312844849</v>
      </c>
      <c r="Q3467" s="1">
        <v>1.5496960513615161</v>
      </c>
      <c r="R3467">
        <v>2</v>
      </c>
      <c r="S3467">
        <v>2</v>
      </c>
      <c r="U3467">
        <v>15</v>
      </c>
      <c r="V3467">
        <v>1</v>
      </c>
      <c r="W3467">
        <v>1</v>
      </c>
      <c r="AA3467">
        <v>0</v>
      </c>
      <c r="AB3467">
        <v>0</v>
      </c>
      <c r="AC3467">
        <v>0</v>
      </c>
      <c r="AD3467">
        <v>1</v>
      </c>
      <c r="AE3467">
        <v>1</v>
      </c>
      <c r="AF3467">
        <v>2</v>
      </c>
      <c r="AG3467" s="1">
        <f t="shared" si="54"/>
        <v>0</v>
      </c>
    </row>
    <row r="3468" spans="1:33">
      <c r="A3468">
        <v>81828</v>
      </c>
      <c r="B3468">
        <v>2</v>
      </c>
      <c r="C3468">
        <v>45</v>
      </c>
      <c r="D3468">
        <v>1</v>
      </c>
      <c r="E3468">
        <v>2</v>
      </c>
      <c r="G3468">
        <v>1</v>
      </c>
      <c r="H3468">
        <v>3</v>
      </c>
      <c r="I3468">
        <v>1</v>
      </c>
      <c r="J3468">
        <v>42</v>
      </c>
      <c r="K3468">
        <v>1.0900000000000001</v>
      </c>
      <c r="L3468">
        <v>190</v>
      </c>
      <c r="M3468">
        <v>4.91</v>
      </c>
      <c r="N3468">
        <v>41</v>
      </c>
      <c r="O3468" s="1">
        <v>1.0640476190476191</v>
      </c>
      <c r="P3468" s="2">
        <v>44.710091218179151</v>
      </c>
      <c r="Q3468" s="1">
        <v>1.1603333197098875</v>
      </c>
      <c r="R3468">
        <v>2</v>
      </c>
      <c r="S3468">
        <v>2</v>
      </c>
      <c r="U3468">
        <v>14</v>
      </c>
      <c r="V3468">
        <v>3</v>
      </c>
      <c r="W3468">
        <v>1</v>
      </c>
      <c r="X3468">
        <v>3</v>
      </c>
      <c r="Y3468">
        <v>3</v>
      </c>
      <c r="Z3468">
        <v>3</v>
      </c>
      <c r="AA3468">
        <v>2</v>
      </c>
      <c r="AB3468">
        <v>5</v>
      </c>
      <c r="AC3468">
        <v>2</v>
      </c>
      <c r="AD3468">
        <v>1</v>
      </c>
      <c r="AE3468">
        <v>1</v>
      </c>
      <c r="AF3468">
        <v>1</v>
      </c>
      <c r="AG3468" s="1">
        <f t="shared" si="54"/>
        <v>-2.5952380952380949E-2</v>
      </c>
    </row>
    <row r="3469" spans="1:33">
      <c r="A3469">
        <v>81829</v>
      </c>
      <c r="B3469">
        <v>2</v>
      </c>
      <c r="C3469">
        <v>43</v>
      </c>
      <c r="D3469">
        <v>4</v>
      </c>
      <c r="E3469">
        <v>2</v>
      </c>
      <c r="G3469">
        <v>2</v>
      </c>
      <c r="H3469">
        <v>4</v>
      </c>
      <c r="I3469">
        <v>4</v>
      </c>
      <c r="J3469">
        <v>65</v>
      </c>
      <c r="K3469">
        <v>1.68</v>
      </c>
      <c r="L3469">
        <v>141</v>
      </c>
      <c r="M3469">
        <v>3.65</v>
      </c>
      <c r="N3469">
        <v>67</v>
      </c>
      <c r="O3469" s="1">
        <v>1.7316923076923076</v>
      </c>
      <c r="P3469" s="2">
        <v>69.09298369011178</v>
      </c>
      <c r="Q3469" s="1">
        <v>1.7857878861444274</v>
      </c>
      <c r="R3469">
        <v>2</v>
      </c>
      <c r="S3469">
        <v>1</v>
      </c>
      <c r="T3469">
        <v>2</v>
      </c>
      <c r="U3469">
        <v>7</v>
      </c>
      <c r="V3469">
        <v>2</v>
      </c>
      <c r="W3469">
        <v>0</v>
      </c>
      <c r="AA3469">
        <v>2</v>
      </c>
      <c r="AB3469">
        <v>0</v>
      </c>
      <c r="AC3469">
        <v>0</v>
      </c>
      <c r="AD3469">
        <v>1</v>
      </c>
      <c r="AE3469">
        <v>1</v>
      </c>
      <c r="AF3469">
        <v>2</v>
      </c>
      <c r="AG3469" s="1">
        <f t="shared" si="54"/>
        <v>5.1692307692307704E-2</v>
      </c>
    </row>
    <row r="3470" spans="1:33">
      <c r="A3470">
        <v>81831</v>
      </c>
      <c r="B3470">
        <v>2</v>
      </c>
      <c r="C3470">
        <v>72</v>
      </c>
      <c r="D3470">
        <v>7</v>
      </c>
      <c r="E3470">
        <v>2</v>
      </c>
      <c r="G3470">
        <v>1</v>
      </c>
      <c r="H3470">
        <v>5</v>
      </c>
      <c r="I3470">
        <v>1</v>
      </c>
      <c r="J3470">
        <v>41</v>
      </c>
      <c r="K3470">
        <v>1.06</v>
      </c>
      <c r="L3470">
        <v>235</v>
      </c>
      <c r="M3470">
        <v>6.08</v>
      </c>
      <c r="N3470">
        <v>47</v>
      </c>
      <c r="O3470" s="1">
        <v>1.2151219512195122</v>
      </c>
      <c r="P3470" s="2">
        <v>40.313934386125652</v>
      </c>
      <c r="Q3470" s="1">
        <v>1.0422626938851998</v>
      </c>
      <c r="R3470">
        <v>2</v>
      </c>
      <c r="S3470">
        <v>1</v>
      </c>
      <c r="T3470">
        <v>3</v>
      </c>
      <c r="U3470">
        <v>7</v>
      </c>
      <c r="V3470">
        <v>5</v>
      </c>
      <c r="W3470">
        <v>1</v>
      </c>
      <c r="X3470">
        <v>3</v>
      </c>
      <c r="Y3470">
        <v>3</v>
      </c>
      <c r="Z3470">
        <v>2</v>
      </c>
      <c r="AA3470">
        <v>3</v>
      </c>
      <c r="AB3470">
        <v>4</v>
      </c>
      <c r="AC3470">
        <v>0</v>
      </c>
      <c r="AD3470">
        <v>1</v>
      </c>
      <c r="AE3470">
        <v>1</v>
      </c>
      <c r="AF3470">
        <v>2</v>
      </c>
      <c r="AG3470" s="1">
        <f t="shared" si="54"/>
        <v>0.15512195121951211</v>
      </c>
    </row>
    <row r="3471" spans="1:33">
      <c r="A3471">
        <v>81835</v>
      </c>
      <c r="B3471">
        <v>2</v>
      </c>
      <c r="C3471">
        <v>47</v>
      </c>
      <c r="D3471">
        <v>4</v>
      </c>
      <c r="E3471">
        <v>2</v>
      </c>
      <c r="G3471">
        <v>1</v>
      </c>
      <c r="H3471">
        <v>4</v>
      </c>
      <c r="I3471">
        <v>6</v>
      </c>
      <c r="J3471">
        <v>90</v>
      </c>
      <c r="K3471">
        <v>2.33</v>
      </c>
      <c r="L3471">
        <v>229</v>
      </c>
      <c r="M3471">
        <v>5.92</v>
      </c>
      <c r="N3471">
        <v>86</v>
      </c>
      <c r="O3471" s="1">
        <v>2.2264444444444442</v>
      </c>
      <c r="P3471" s="2">
        <v>88.554516990614843</v>
      </c>
      <c r="Q3471" s="1">
        <v>2.2925780509792508</v>
      </c>
      <c r="R3471">
        <v>1</v>
      </c>
      <c r="S3471">
        <v>2</v>
      </c>
      <c r="U3471">
        <v>12</v>
      </c>
      <c r="V3471">
        <v>3</v>
      </c>
      <c r="W3471">
        <v>0</v>
      </c>
      <c r="AA3471">
        <v>4</v>
      </c>
      <c r="AB3471">
        <v>0</v>
      </c>
      <c r="AC3471">
        <v>0</v>
      </c>
      <c r="AD3471">
        <v>1</v>
      </c>
      <c r="AE3471">
        <v>1</v>
      </c>
      <c r="AF3471">
        <v>1</v>
      </c>
      <c r="AG3471" s="1">
        <f t="shared" si="54"/>
        <v>-0.10355555555555584</v>
      </c>
    </row>
    <row r="3472" spans="1:33">
      <c r="A3472">
        <v>81836</v>
      </c>
      <c r="B3472">
        <v>2</v>
      </c>
      <c r="C3472">
        <v>36</v>
      </c>
      <c r="D3472">
        <v>4</v>
      </c>
      <c r="E3472">
        <v>2</v>
      </c>
      <c r="G3472">
        <v>1</v>
      </c>
      <c r="H3472">
        <v>5</v>
      </c>
      <c r="I3472">
        <v>1</v>
      </c>
      <c r="J3472">
        <v>54</v>
      </c>
      <c r="K3472">
        <v>1.4</v>
      </c>
      <c r="L3472">
        <v>208</v>
      </c>
      <c r="M3472">
        <v>5.38</v>
      </c>
      <c r="N3472">
        <v>62</v>
      </c>
      <c r="O3472" s="1">
        <v>1.6074074074074074</v>
      </c>
      <c r="P3472" s="2">
        <v>53.00715010815226</v>
      </c>
      <c r="Q3472" s="1">
        <v>1.3742594472483918</v>
      </c>
      <c r="R3472">
        <v>2</v>
      </c>
      <c r="U3472">
        <v>14</v>
      </c>
      <c r="V3472">
        <v>4</v>
      </c>
      <c r="W3472">
        <v>0</v>
      </c>
      <c r="AA3472">
        <v>3</v>
      </c>
      <c r="AB3472">
        <v>0</v>
      </c>
      <c r="AD3472">
        <v>1</v>
      </c>
      <c r="AE3472">
        <v>1</v>
      </c>
      <c r="AF3472">
        <v>2</v>
      </c>
      <c r="AG3472" s="1">
        <f t="shared" si="54"/>
        <v>0.20740740740740748</v>
      </c>
    </row>
    <row r="3473" spans="1:33">
      <c r="A3473">
        <v>81842</v>
      </c>
      <c r="B3473">
        <v>2</v>
      </c>
      <c r="C3473">
        <v>73</v>
      </c>
      <c r="D3473">
        <v>3</v>
      </c>
      <c r="E3473">
        <v>2</v>
      </c>
      <c r="G3473">
        <v>1</v>
      </c>
      <c r="H3473">
        <v>5</v>
      </c>
      <c r="I3473">
        <v>3</v>
      </c>
      <c r="J3473">
        <v>88</v>
      </c>
      <c r="K3473">
        <v>2.2799999999999998</v>
      </c>
      <c r="L3473">
        <v>235</v>
      </c>
      <c r="M3473">
        <v>6.08</v>
      </c>
      <c r="N3473">
        <v>96</v>
      </c>
      <c r="O3473" s="1">
        <v>2.4872727272727273</v>
      </c>
      <c r="P3473" s="2">
        <v>90.984170116843686</v>
      </c>
      <c r="Q3473" s="1">
        <v>2.3573171348454953</v>
      </c>
      <c r="R3473">
        <v>2</v>
      </c>
      <c r="S3473">
        <v>2</v>
      </c>
      <c r="U3473">
        <v>7</v>
      </c>
      <c r="V3473">
        <v>1</v>
      </c>
      <c r="W3473">
        <v>3</v>
      </c>
      <c r="X3473">
        <v>3</v>
      </c>
      <c r="Y3473">
        <v>3</v>
      </c>
      <c r="Z3473">
        <v>3</v>
      </c>
      <c r="AA3473">
        <v>0</v>
      </c>
      <c r="AB3473">
        <v>0</v>
      </c>
      <c r="AC3473">
        <v>0</v>
      </c>
      <c r="AD3473">
        <v>1</v>
      </c>
      <c r="AE3473">
        <v>1</v>
      </c>
      <c r="AF3473">
        <v>2</v>
      </c>
      <c r="AG3473" s="1">
        <f t="shared" si="54"/>
        <v>0.2072727272727275</v>
      </c>
    </row>
    <row r="3474" spans="1:33">
      <c r="A3474">
        <v>81847</v>
      </c>
      <c r="B3474">
        <v>2</v>
      </c>
      <c r="C3474">
        <v>38</v>
      </c>
      <c r="D3474">
        <v>3</v>
      </c>
      <c r="E3474">
        <v>2</v>
      </c>
      <c r="G3474">
        <v>1</v>
      </c>
      <c r="H3474">
        <v>4</v>
      </c>
      <c r="I3474">
        <v>5</v>
      </c>
      <c r="J3474">
        <v>40</v>
      </c>
      <c r="K3474">
        <v>1.03</v>
      </c>
      <c r="L3474">
        <v>164</v>
      </c>
      <c r="M3474">
        <v>4.24</v>
      </c>
      <c r="N3474">
        <v>39</v>
      </c>
      <c r="O3474" s="1">
        <v>1.0042500000000001</v>
      </c>
      <c r="P3474" s="2">
        <v>41.815233165288525</v>
      </c>
      <c r="Q3474" s="1">
        <v>1.0767422540061795</v>
      </c>
      <c r="R3474">
        <v>1</v>
      </c>
      <c r="U3474">
        <v>7</v>
      </c>
      <c r="V3474">
        <v>4</v>
      </c>
      <c r="W3474">
        <v>0</v>
      </c>
      <c r="AA3474">
        <v>10</v>
      </c>
      <c r="AB3474">
        <v>0</v>
      </c>
      <c r="AC3474">
        <v>4</v>
      </c>
      <c r="AD3474">
        <v>1</v>
      </c>
      <c r="AE3474">
        <v>1</v>
      </c>
      <c r="AF3474">
        <v>2</v>
      </c>
      <c r="AG3474" s="1">
        <f t="shared" si="54"/>
        <v>-2.574999999999994E-2</v>
      </c>
    </row>
    <row r="3475" spans="1:33">
      <c r="A3475">
        <v>81848</v>
      </c>
      <c r="B3475">
        <v>2</v>
      </c>
      <c r="C3475">
        <v>22</v>
      </c>
      <c r="D3475">
        <v>3</v>
      </c>
      <c r="E3475">
        <v>2</v>
      </c>
      <c r="G3475">
        <v>2</v>
      </c>
      <c r="H3475">
        <v>4</v>
      </c>
      <c r="I3475">
        <v>5</v>
      </c>
      <c r="J3475">
        <v>58</v>
      </c>
      <c r="K3475">
        <v>1.5</v>
      </c>
      <c r="L3475">
        <v>132</v>
      </c>
      <c r="M3475">
        <v>3.41</v>
      </c>
      <c r="N3475">
        <v>56</v>
      </c>
      <c r="O3475" s="1">
        <v>1.4482758620689655</v>
      </c>
      <c r="P3475" s="2">
        <v>58.854909809069653</v>
      </c>
      <c r="Q3475" s="1">
        <v>1.5221097364414566</v>
      </c>
      <c r="R3475">
        <v>1</v>
      </c>
      <c r="U3475">
        <v>15</v>
      </c>
      <c r="V3475">
        <v>1</v>
      </c>
      <c r="W3475">
        <v>3</v>
      </c>
      <c r="X3475">
        <v>3</v>
      </c>
      <c r="Y3475">
        <v>3</v>
      </c>
      <c r="Z3475">
        <v>3</v>
      </c>
      <c r="AA3475">
        <v>1</v>
      </c>
      <c r="AB3475">
        <v>0</v>
      </c>
      <c r="AC3475">
        <v>1</v>
      </c>
      <c r="AD3475">
        <v>1</v>
      </c>
      <c r="AE3475">
        <v>1</v>
      </c>
      <c r="AF3475">
        <v>2</v>
      </c>
      <c r="AG3475" s="1">
        <f t="shared" si="54"/>
        <v>-5.1724137931034475E-2</v>
      </c>
    </row>
    <row r="3476" spans="1:33">
      <c r="A3476">
        <v>81849</v>
      </c>
      <c r="B3476">
        <v>2</v>
      </c>
      <c r="C3476">
        <v>44</v>
      </c>
      <c r="D3476">
        <v>1</v>
      </c>
      <c r="E3476">
        <v>2</v>
      </c>
      <c r="G3476">
        <v>2</v>
      </c>
      <c r="H3476">
        <v>2</v>
      </c>
      <c r="I3476">
        <v>1</v>
      </c>
      <c r="J3476">
        <v>65</v>
      </c>
      <c r="K3476">
        <v>1.68</v>
      </c>
      <c r="L3476">
        <v>240</v>
      </c>
      <c r="M3476">
        <v>6.21</v>
      </c>
      <c r="N3476">
        <v>71</v>
      </c>
      <c r="O3476" s="1">
        <v>1.8350769230769231</v>
      </c>
      <c r="P3476" s="2">
        <v>61.629875244368243</v>
      </c>
      <c r="Q3476" s="1">
        <v>1.5928952370852099</v>
      </c>
      <c r="R3476">
        <v>1</v>
      </c>
      <c r="S3476">
        <v>2</v>
      </c>
      <c r="U3476">
        <v>5</v>
      </c>
      <c r="V3476">
        <v>4</v>
      </c>
      <c r="W3476">
        <v>1</v>
      </c>
      <c r="AA3476">
        <v>5</v>
      </c>
      <c r="AB3476">
        <v>0</v>
      </c>
      <c r="AC3476">
        <v>0</v>
      </c>
      <c r="AD3476">
        <v>1</v>
      </c>
      <c r="AE3476">
        <v>2</v>
      </c>
      <c r="AG3476" s="1">
        <f t="shared" si="54"/>
        <v>0.15507692307692311</v>
      </c>
    </row>
    <row r="3477" spans="1:33">
      <c r="A3477">
        <v>81855</v>
      </c>
      <c r="B3477">
        <v>2</v>
      </c>
      <c r="C3477">
        <v>27</v>
      </c>
      <c r="D3477">
        <v>1</v>
      </c>
      <c r="E3477">
        <v>2</v>
      </c>
      <c r="G3477">
        <v>1</v>
      </c>
      <c r="H3477">
        <v>4</v>
      </c>
      <c r="I3477">
        <v>1</v>
      </c>
      <c r="J3477">
        <v>25</v>
      </c>
      <c r="K3477">
        <v>0.65</v>
      </c>
      <c r="L3477">
        <v>167</v>
      </c>
      <c r="M3477">
        <v>4.32</v>
      </c>
      <c r="N3477">
        <v>20</v>
      </c>
      <c r="O3477" s="1">
        <v>0.52</v>
      </c>
      <c r="P3477" s="2">
        <v>16.429857008942843</v>
      </c>
      <c r="Q3477" s="1">
        <v>0.42717628223251397</v>
      </c>
      <c r="R3477">
        <v>2</v>
      </c>
      <c r="U3477">
        <v>4</v>
      </c>
      <c r="V3477">
        <v>3</v>
      </c>
      <c r="W3477">
        <v>2</v>
      </c>
      <c r="X3477">
        <v>3</v>
      </c>
      <c r="Y3477">
        <v>3</v>
      </c>
      <c r="Z3477">
        <v>1</v>
      </c>
      <c r="AA3477">
        <v>1</v>
      </c>
      <c r="AB3477">
        <v>8</v>
      </c>
      <c r="AC3477">
        <v>0</v>
      </c>
      <c r="AD3477">
        <v>1</v>
      </c>
      <c r="AE3477">
        <v>1</v>
      </c>
      <c r="AF3477">
        <v>2</v>
      </c>
      <c r="AG3477" s="1">
        <f t="shared" si="54"/>
        <v>-0.13</v>
      </c>
    </row>
    <row r="3478" spans="1:33">
      <c r="A3478">
        <v>81858</v>
      </c>
      <c r="B3478">
        <v>2</v>
      </c>
      <c r="C3478">
        <v>22</v>
      </c>
      <c r="D3478">
        <v>7</v>
      </c>
      <c r="E3478">
        <v>2</v>
      </c>
      <c r="G3478">
        <v>1</v>
      </c>
      <c r="H3478">
        <v>4</v>
      </c>
      <c r="I3478">
        <v>6</v>
      </c>
      <c r="J3478">
        <v>42</v>
      </c>
      <c r="K3478">
        <v>1.0900000000000001</v>
      </c>
      <c r="L3478">
        <v>151</v>
      </c>
      <c r="M3478">
        <v>3.9</v>
      </c>
      <c r="N3478">
        <v>43</v>
      </c>
      <c r="O3478" s="1">
        <v>1.115952380952381</v>
      </c>
      <c r="P3478" s="2">
        <v>37.888301313104634</v>
      </c>
      <c r="Q3478" s="1">
        <v>0.98329162931628689</v>
      </c>
      <c r="R3478">
        <v>1</v>
      </c>
      <c r="U3478">
        <v>6</v>
      </c>
      <c r="V3478">
        <v>4</v>
      </c>
      <c r="W3478">
        <v>0</v>
      </c>
      <c r="X3478">
        <v>3</v>
      </c>
      <c r="Y3478">
        <v>2</v>
      </c>
      <c r="Z3478">
        <v>1</v>
      </c>
      <c r="AA3478">
        <v>1</v>
      </c>
      <c r="AB3478">
        <v>0</v>
      </c>
      <c r="AC3478">
        <v>0</v>
      </c>
      <c r="AD3478">
        <v>1</v>
      </c>
      <c r="AE3478">
        <v>1</v>
      </c>
      <c r="AF3478">
        <v>2</v>
      </c>
      <c r="AG3478" s="1">
        <f t="shared" si="54"/>
        <v>2.5952380952380949E-2</v>
      </c>
    </row>
    <row r="3479" spans="1:33">
      <c r="A3479">
        <v>81866</v>
      </c>
      <c r="B3479">
        <v>2</v>
      </c>
      <c r="C3479">
        <v>53</v>
      </c>
      <c r="D3479">
        <v>4</v>
      </c>
      <c r="E3479">
        <v>2</v>
      </c>
      <c r="G3479">
        <v>2</v>
      </c>
      <c r="H3479">
        <v>4</v>
      </c>
      <c r="I3479">
        <v>4</v>
      </c>
      <c r="J3479">
        <v>48</v>
      </c>
      <c r="K3479">
        <v>1.24</v>
      </c>
      <c r="L3479">
        <v>198</v>
      </c>
      <c r="M3479">
        <v>5.12</v>
      </c>
      <c r="N3479">
        <v>46</v>
      </c>
      <c r="O3479" s="1">
        <v>1.1883333333333332</v>
      </c>
      <c r="P3479" s="2">
        <v>43.946961108989989</v>
      </c>
      <c r="Q3479" s="1">
        <v>1.1352964953155746</v>
      </c>
      <c r="R3479">
        <v>1</v>
      </c>
      <c r="S3479">
        <v>1</v>
      </c>
      <c r="T3479">
        <v>1</v>
      </c>
      <c r="U3479">
        <v>3</v>
      </c>
      <c r="V3479">
        <v>2</v>
      </c>
      <c r="W3479">
        <v>2</v>
      </c>
      <c r="X3479">
        <v>3</v>
      </c>
      <c r="Y3479">
        <v>3</v>
      </c>
      <c r="Z3479">
        <v>3</v>
      </c>
      <c r="AB3479">
        <v>0</v>
      </c>
      <c r="AC3479">
        <v>0</v>
      </c>
      <c r="AD3479">
        <v>2</v>
      </c>
      <c r="AE3479">
        <v>1</v>
      </c>
      <c r="AF3479">
        <v>2</v>
      </c>
      <c r="AG3479" s="1">
        <f t="shared" si="54"/>
        <v>-5.166666666666675E-2</v>
      </c>
    </row>
    <row r="3480" spans="1:33">
      <c r="A3480">
        <v>81871</v>
      </c>
      <c r="B3480">
        <v>2</v>
      </c>
      <c r="C3480">
        <v>80</v>
      </c>
      <c r="D3480">
        <v>3</v>
      </c>
      <c r="E3480">
        <v>2</v>
      </c>
      <c r="G3480">
        <v>1</v>
      </c>
      <c r="H3480">
        <v>5</v>
      </c>
      <c r="I3480">
        <v>2</v>
      </c>
      <c r="J3480">
        <v>59</v>
      </c>
      <c r="K3480">
        <v>1.53</v>
      </c>
      <c r="L3480">
        <v>171</v>
      </c>
      <c r="M3480">
        <v>4.42</v>
      </c>
      <c r="N3480">
        <v>69</v>
      </c>
      <c r="O3480" s="1">
        <v>1.7893220338983051</v>
      </c>
      <c r="P3480" s="2">
        <v>59.149007830156535</v>
      </c>
      <c r="Q3480" s="1">
        <v>1.5338641013582965</v>
      </c>
      <c r="R3480">
        <v>1</v>
      </c>
      <c r="S3480">
        <v>2</v>
      </c>
      <c r="U3480">
        <v>7</v>
      </c>
      <c r="V3480">
        <v>3</v>
      </c>
      <c r="W3480">
        <v>2</v>
      </c>
      <c r="X3480">
        <v>3</v>
      </c>
      <c r="Y3480">
        <v>3</v>
      </c>
      <c r="Z3480">
        <v>3</v>
      </c>
      <c r="AA3480">
        <v>0</v>
      </c>
      <c r="AB3480">
        <v>0</v>
      </c>
      <c r="AC3480">
        <v>0</v>
      </c>
      <c r="AD3480">
        <v>1</v>
      </c>
      <c r="AE3480">
        <v>1</v>
      </c>
      <c r="AF3480">
        <v>2</v>
      </c>
      <c r="AG3480" s="1">
        <f t="shared" si="54"/>
        <v>0.2593220338983051</v>
      </c>
    </row>
    <row r="3481" spans="1:33">
      <c r="A3481">
        <v>81875</v>
      </c>
      <c r="B3481">
        <v>2</v>
      </c>
      <c r="C3481">
        <v>70</v>
      </c>
      <c r="D3481">
        <v>1</v>
      </c>
      <c r="E3481">
        <v>2</v>
      </c>
      <c r="G3481">
        <v>2</v>
      </c>
      <c r="H3481">
        <v>1</v>
      </c>
      <c r="I3481">
        <v>1</v>
      </c>
      <c r="J3481">
        <v>52</v>
      </c>
      <c r="K3481">
        <v>1.34</v>
      </c>
      <c r="L3481">
        <v>180</v>
      </c>
      <c r="M3481">
        <v>4.6500000000000004</v>
      </c>
      <c r="N3481">
        <v>47</v>
      </c>
      <c r="O3481" s="1">
        <v>1.2111538461538462</v>
      </c>
      <c r="P3481" s="2">
        <v>50.295857411803141</v>
      </c>
      <c r="Q3481" s="1">
        <v>1.2960855563810809</v>
      </c>
      <c r="R3481">
        <v>1</v>
      </c>
      <c r="S3481">
        <v>2</v>
      </c>
      <c r="U3481">
        <v>4</v>
      </c>
      <c r="V3481">
        <v>4</v>
      </c>
      <c r="W3481">
        <v>1</v>
      </c>
      <c r="X3481">
        <v>3</v>
      </c>
      <c r="Y3481">
        <v>2</v>
      </c>
      <c r="Z3481">
        <v>1</v>
      </c>
      <c r="AA3481">
        <v>1</v>
      </c>
      <c r="AB3481">
        <v>0</v>
      </c>
      <c r="AC3481">
        <v>0</v>
      </c>
      <c r="AD3481">
        <v>1</v>
      </c>
      <c r="AE3481">
        <v>2</v>
      </c>
      <c r="AG3481" s="1">
        <f t="shared" si="54"/>
        <v>-0.12884615384615383</v>
      </c>
    </row>
    <row r="3482" spans="1:33">
      <c r="A3482">
        <v>81877</v>
      </c>
      <c r="B3482">
        <v>2</v>
      </c>
      <c r="C3482">
        <v>44</v>
      </c>
      <c r="D3482">
        <v>2</v>
      </c>
      <c r="E3482">
        <v>2</v>
      </c>
      <c r="G3482">
        <v>1</v>
      </c>
      <c r="H3482">
        <v>5</v>
      </c>
      <c r="I3482">
        <v>1</v>
      </c>
      <c r="J3482">
        <v>64</v>
      </c>
      <c r="K3482">
        <v>1.66</v>
      </c>
      <c r="L3482">
        <v>148</v>
      </c>
      <c r="M3482">
        <v>3.83</v>
      </c>
      <c r="N3482">
        <v>67</v>
      </c>
      <c r="O3482" s="1">
        <v>1.7378125</v>
      </c>
      <c r="P3482" s="2">
        <v>53.522582826917706</v>
      </c>
      <c r="Q3482" s="1">
        <v>1.3882419920731779</v>
      </c>
      <c r="R3482">
        <v>2</v>
      </c>
      <c r="S3482">
        <v>2</v>
      </c>
      <c r="U3482">
        <v>15</v>
      </c>
      <c r="V3482">
        <v>2</v>
      </c>
      <c r="W3482">
        <v>0</v>
      </c>
      <c r="AA3482">
        <v>0</v>
      </c>
      <c r="AB3482">
        <v>60</v>
      </c>
      <c r="AC3482">
        <v>0</v>
      </c>
      <c r="AD3482">
        <v>1</v>
      </c>
      <c r="AE3482">
        <v>1</v>
      </c>
      <c r="AF3482">
        <v>2</v>
      </c>
      <c r="AG3482" s="1">
        <f t="shared" si="54"/>
        <v>7.7812500000000062E-2</v>
      </c>
    </row>
    <row r="3483" spans="1:33">
      <c r="A3483">
        <v>81882</v>
      </c>
      <c r="B3483">
        <v>2</v>
      </c>
      <c r="C3483">
        <v>36</v>
      </c>
      <c r="D3483">
        <v>2</v>
      </c>
      <c r="E3483">
        <v>2</v>
      </c>
      <c r="G3483">
        <v>2</v>
      </c>
      <c r="H3483">
        <v>3</v>
      </c>
      <c r="I3483">
        <v>6</v>
      </c>
      <c r="J3483">
        <v>39</v>
      </c>
      <c r="K3483">
        <v>1.01</v>
      </c>
      <c r="L3483">
        <v>156</v>
      </c>
      <c r="M3483">
        <v>4.03</v>
      </c>
      <c r="N3483">
        <v>49</v>
      </c>
      <c r="O3483" s="1">
        <v>1.268974358974359</v>
      </c>
      <c r="P3483" s="2">
        <v>38.504879283045661</v>
      </c>
      <c r="Q3483" s="1">
        <v>0.99717764297118261</v>
      </c>
      <c r="R3483">
        <v>1</v>
      </c>
      <c r="U3483">
        <v>1</v>
      </c>
      <c r="V3483">
        <v>3</v>
      </c>
      <c r="W3483">
        <v>2</v>
      </c>
      <c r="X3483">
        <v>3</v>
      </c>
      <c r="Y3483">
        <v>2</v>
      </c>
      <c r="Z3483">
        <v>2</v>
      </c>
      <c r="AA3483">
        <v>1</v>
      </c>
      <c r="AB3483">
        <v>0</v>
      </c>
      <c r="AC3483">
        <v>0</v>
      </c>
      <c r="AD3483">
        <v>1</v>
      </c>
      <c r="AE3483">
        <v>1</v>
      </c>
      <c r="AF3483">
        <v>2</v>
      </c>
      <c r="AG3483" s="1">
        <f t="shared" si="54"/>
        <v>0.25897435897435894</v>
      </c>
    </row>
    <row r="3484" spans="1:33">
      <c r="A3484">
        <v>81885</v>
      </c>
      <c r="B3484">
        <v>2</v>
      </c>
      <c r="C3484">
        <v>30</v>
      </c>
      <c r="D3484">
        <v>3</v>
      </c>
      <c r="E3484">
        <v>2</v>
      </c>
      <c r="G3484">
        <v>1</v>
      </c>
      <c r="H3484">
        <v>4</v>
      </c>
      <c r="I3484">
        <v>1</v>
      </c>
      <c r="J3484">
        <v>62</v>
      </c>
      <c r="K3484">
        <v>1.6</v>
      </c>
      <c r="L3484">
        <v>188</v>
      </c>
      <c r="M3484">
        <v>4.8600000000000003</v>
      </c>
      <c r="N3484">
        <v>71</v>
      </c>
      <c r="O3484" s="1">
        <v>1.8322580645161293</v>
      </c>
      <c r="P3484" s="2">
        <v>77.157169962305147</v>
      </c>
      <c r="Q3484" s="1">
        <v>1.9911527732207781</v>
      </c>
      <c r="R3484">
        <v>2</v>
      </c>
      <c r="U3484">
        <v>77</v>
      </c>
      <c r="V3484">
        <v>3</v>
      </c>
      <c r="W3484">
        <v>3</v>
      </c>
      <c r="X3484">
        <v>3</v>
      </c>
      <c r="Y3484">
        <v>3</v>
      </c>
      <c r="Z3484">
        <v>3</v>
      </c>
      <c r="AB3484">
        <v>0</v>
      </c>
      <c r="AC3484">
        <v>0</v>
      </c>
      <c r="AD3484">
        <v>2</v>
      </c>
      <c r="AE3484">
        <v>1</v>
      </c>
      <c r="AF3484">
        <v>2</v>
      </c>
      <c r="AG3484" s="1">
        <f t="shared" si="54"/>
        <v>0.23225806451612918</v>
      </c>
    </row>
    <row r="3485" spans="1:33">
      <c r="A3485">
        <v>81890</v>
      </c>
      <c r="B3485">
        <v>2</v>
      </c>
      <c r="C3485">
        <v>67</v>
      </c>
      <c r="D3485">
        <v>2</v>
      </c>
      <c r="E3485">
        <v>2</v>
      </c>
      <c r="G3485">
        <v>1</v>
      </c>
      <c r="H3485">
        <v>4</v>
      </c>
      <c r="I3485">
        <v>2</v>
      </c>
      <c r="J3485">
        <v>49</v>
      </c>
      <c r="K3485">
        <v>1.27</v>
      </c>
      <c r="L3485">
        <v>192</v>
      </c>
      <c r="M3485">
        <v>4.97</v>
      </c>
      <c r="N3485">
        <v>48</v>
      </c>
      <c r="O3485" s="1">
        <v>1.2440816326530613</v>
      </c>
      <c r="P3485" s="2">
        <v>45.814205102486454</v>
      </c>
      <c r="Q3485" s="1">
        <v>1.1874293975542407</v>
      </c>
      <c r="R3485">
        <v>2</v>
      </c>
      <c r="S3485">
        <v>2</v>
      </c>
      <c r="U3485">
        <v>3</v>
      </c>
      <c r="V3485">
        <v>5</v>
      </c>
      <c r="W3485">
        <v>3</v>
      </c>
      <c r="X3485">
        <v>3</v>
      </c>
      <c r="Y3485">
        <v>3</v>
      </c>
      <c r="Z3485">
        <v>3</v>
      </c>
      <c r="AB3485">
        <v>0</v>
      </c>
      <c r="AC3485">
        <v>8</v>
      </c>
      <c r="AD3485">
        <v>1</v>
      </c>
      <c r="AE3485">
        <v>1</v>
      </c>
      <c r="AF3485">
        <v>2</v>
      </c>
      <c r="AG3485" s="1">
        <f t="shared" si="54"/>
        <v>-2.5918367346938753E-2</v>
      </c>
    </row>
    <row r="3486" spans="1:33">
      <c r="A3486">
        <v>81891</v>
      </c>
      <c r="B3486">
        <v>2</v>
      </c>
      <c r="C3486">
        <v>28</v>
      </c>
      <c r="D3486">
        <v>6</v>
      </c>
      <c r="E3486">
        <v>2</v>
      </c>
      <c r="G3486">
        <v>2</v>
      </c>
      <c r="H3486">
        <v>5</v>
      </c>
      <c r="I3486">
        <v>1</v>
      </c>
      <c r="J3486">
        <v>54</v>
      </c>
      <c r="K3486">
        <v>1.4</v>
      </c>
      <c r="L3486">
        <v>192</v>
      </c>
      <c r="M3486">
        <v>4.97</v>
      </c>
      <c r="N3486">
        <v>50</v>
      </c>
      <c r="O3486" s="1">
        <v>1.2962962962962963</v>
      </c>
      <c r="P3486" s="2">
        <v>59.195221937448935</v>
      </c>
      <c r="Q3486" s="1">
        <v>1.5346909391190464</v>
      </c>
      <c r="R3486">
        <v>1</v>
      </c>
      <c r="U3486">
        <v>15</v>
      </c>
      <c r="V3486">
        <v>4</v>
      </c>
      <c r="W3486">
        <v>3</v>
      </c>
      <c r="X3486">
        <v>3</v>
      </c>
      <c r="Y3486">
        <v>3</v>
      </c>
      <c r="Z3486">
        <v>2</v>
      </c>
      <c r="AA3486">
        <v>0</v>
      </c>
      <c r="AB3486">
        <v>0</v>
      </c>
      <c r="AC3486">
        <v>0</v>
      </c>
      <c r="AD3486">
        <v>1</v>
      </c>
      <c r="AE3486">
        <v>1</v>
      </c>
      <c r="AF3486">
        <v>2</v>
      </c>
      <c r="AG3486" s="1">
        <f t="shared" si="54"/>
        <v>-0.10370370370370363</v>
      </c>
    </row>
    <row r="3487" spans="1:33">
      <c r="A3487">
        <v>81894</v>
      </c>
      <c r="B3487">
        <v>2</v>
      </c>
      <c r="C3487">
        <v>32</v>
      </c>
      <c r="D3487">
        <v>4</v>
      </c>
      <c r="E3487">
        <v>2</v>
      </c>
      <c r="G3487">
        <v>1</v>
      </c>
      <c r="H3487">
        <v>3</v>
      </c>
      <c r="I3487">
        <v>1</v>
      </c>
      <c r="J3487">
        <v>40</v>
      </c>
      <c r="K3487">
        <v>1.03</v>
      </c>
      <c r="L3487">
        <v>166</v>
      </c>
      <c r="M3487">
        <v>4.29</v>
      </c>
      <c r="N3487">
        <v>44</v>
      </c>
      <c r="O3487" s="1">
        <v>1.133</v>
      </c>
      <c r="P3487" s="2">
        <v>43.674251001462686</v>
      </c>
      <c r="Q3487" s="1">
        <v>1.1246119632876641</v>
      </c>
      <c r="R3487">
        <v>2</v>
      </c>
      <c r="U3487">
        <v>6</v>
      </c>
      <c r="V3487">
        <v>4</v>
      </c>
      <c r="W3487">
        <v>2</v>
      </c>
      <c r="X3487">
        <v>3</v>
      </c>
      <c r="Y3487">
        <v>3</v>
      </c>
      <c r="Z3487">
        <v>1</v>
      </c>
      <c r="AA3487">
        <v>7</v>
      </c>
      <c r="AB3487">
        <v>0</v>
      </c>
      <c r="AC3487">
        <v>1</v>
      </c>
      <c r="AD3487">
        <v>1</v>
      </c>
      <c r="AE3487">
        <v>2</v>
      </c>
      <c r="AG3487" s="1">
        <f t="shared" si="54"/>
        <v>0.10299999999999998</v>
      </c>
    </row>
    <row r="3488" spans="1:33">
      <c r="A3488">
        <v>81895</v>
      </c>
      <c r="B3488">
        <v>2</v>
      </c>
      <c r="C3488">
        <v>64</v>
      </c>
      <c r="D3488">
        <v>4</v>
      </c>
      <c r="E3488">
        <v>2</v>
      </c>
      <c r="G3488">
        <v>1</v>
      </c>
      <c r="H3488">
        <v>3</v>
      </c>
      <c r="I3488">
        <v>1</v>
      </c>
      <c r="J3488">
        <v>74</v>
      </c>
      <c r="K3488">
        <v>1.91</v>
      </c>
      <c r="L3488">
        <v>198</v>
      </c>
      <c r="M3488">
        <v>5.12</v>
      </c>
      <c r="N3488">
        <v>82</v>
      </c>
      <c r="O3488" s="1">
        <v>2.1164864864864867</v>
      </c>
      <c r="P3488" s="2">
        <v>76.178124100784757</v>
      </c>
      <c r="Q3488" s="1">
        <v>1.9662191490878227</v>
      </c>
      <c r="R3488">
        <v>1</v>
      </c>
      <c r="S3488">
        <v>2</v>
      </c>
      <c r="U3488">
        <v>7</v>
      </c>
      <c r="V3488">
        <v>3</v>
      </c>
      <c r="W3488">
        <v>0</v>
      </c>
      <c r="AA3488">
        <v>0</v>
      </c>
      <c r="AB3488">
        <v>1</v>
      </c>
      <c r="AC3488">
        <v>4</v>
      </c>
      <c r="AD3488">
        <v>1</v>
      </c>
      <c r="AE3488">
        <v>1</v>
      </c>
      <c r="AF3488">
        <v>2</v>
      </c>
      <c r="AG3488" s="1">
        <f t="shared" si="54"/>
        <v>0.20648648648648682</v>
      </c>
    </row>
    <row r="3489" spans="1:33">
      <c r="A3489">
        <v>81896</v>
      </c>
      <c r="B3489">
        <v>2</v>
      </c>
      <c r="C3489">
        <v>80</v>
      </c>
      <c r="D3489">
        <v>3</v>
      </c>
      <c r="E3489">
        <v>2</v>
      </c>
      <c r="G3489">
        <v>1</v>
      </c>
      <c r="H3489">
        <v>2</v>
      </c>
      <c r="I3489">
        <v>2</v>
      </c>
      <c r="J3489">
        <v>85</v>
      </c>
      <c r="K3489">
        <v>2.2000000000000002</v>
      </c>
      <c r="L3489">
        <v>201</v>
      </c>
      <c r="M3489">
        <v>5.2</v>
      </c>
      <c r="N3489">
        <v>84</v>
      </c>
      <c r="O3489" s="1">
        <v>2.1741176470588237</v>
      </c>
      <c r="P3489" s="2">
        <v>87.376776837584359</v>
      </c>
      <c r="Q3489" s="1">
        <v>2.2615165769727721</v>
      </c>
      <c r="R3489">
        <v>2</v>
      </c>
      <c r="S3489">
        <v>2</v>
      </c>
      <c r="U3489">
        <v>5</v>
      </c>
      <c r="V3489">
        <v>2</v>
      </c>
      <c r="W3489">
        <v>1</v>
      </c>
      <c r="X3489">
        <v>4</v>
      </c>
      <c r="Y3489">
        <v>2</v>
      </c>
      <c r="Z3489">
        <v>2</v>
      </c>
      <c r="AA3489">
        <v>0</v>
      </c>
      <c r="AB3489">
        <v>0</v>
      </c>
      <c r="AC3489">
        <v>0</v>
      </c>
      <c r="AD3489">
        <v>1</v>
      </c>
      <c r="AE3489">
        <v>1</v>
      </c>
      <c r="AF3489">
        <v>2</v>
      </c>
      <c r="AG3489" s="1">
        <f t="shared" si="54"/>
        <v>-2.5882352941176467E-2</v>
      </c>
    </row>
    <row r="3490" spans="1:33">
      <c r="A3490">
        <v>81898</v>
      </c>
      <c r="B3490">
        <v>2</v>
      </c>
      <c r="C3490">
        <v>29</v>
      </c>
      <c r="D3490">
        <v>6</v>
      </c>
      <c r="E3490">
        <v>2</v>
      </c>
      <c r="G3490">
        <v>1</v>
      </c>
      <c r="H3490">
        <v>4</v>
      </c>
      <c r="I3490">
        <v>1</v>
      </c>
      <c r="J3490">
        <v>43</v>
      </c>
      <c r="K3490">
        <v>1.1100000000000001</v>
      </c>
      <c r="L3490">
        <v>196</v>
      </c>
      <c r="M3490">
        <v>5.07</v>
      </c>
      <c r="N3490">
        <v>46</v>
      </c>
      <c r="O3490" s="1">
        <v>1.1874418604651162</v>
      </c>
      <c r="P3490" s="2">
        <v>50.768503072324457</v>
      </c>
      <c r="Q3490" s="1">
        <v>1.3105357769832593</v>
      </c>
      <c r="R3490">
        <v>1</v>
      </c>
      <c r="U3490">
        <v>6</v>
      </c>
      <c r="V3490">
        <v>3</v>
      </c>
      <c r="W3490">
        <v>1</v>
      </c>
      <c r="X3490">
        <v>3</v>
      </c>
      <c r="Y3490">
        <v>3</v>
      </c>
      <c r="Z3490">
        <v>1</v>
      </c>
      <c r="AA3490">
        <v>1</v>
      </c>
      <c r="AB3490">
        <v>1</v>
      </c>
      <c r="AC3490">
        <v>0</v>
      </c>
      <c r="AD3490">
        <v>1</v>
      </c>
      <c r="AE3490">
        <v>2</v>
      </c>
      <c r="AG3490" s="1">
        <f t="shared" si="54"/>
        <v>7.7441860465116141E-2</v>
      </c>
    </row>
    <row r="3491" spans="1:33">
      <c r="A3491">
        <v>81900</v>
      </c>
      <c r="B3491">
        <v>2</v>
      </c>
      <c r="C3491">
        <v>54</v>
      </c>
      <c r="D3491">
        <v>3</v>
      </c>
      <c r="E3491">
        <v>2</v>
      </c>
      <c r="G3491">
        <v>1</v>
      </c>
      <c r="H3491">
        <v>2</v>
      </c>
      <c r="I3491">
        <v>3</v>
      </c>
      <c r="J3491">
        <v>66</v>
      </c>
      <c r="K3491">
        <v>1.71</v>
      </c>
      <c r="L3491">
        <v>192</v>
      </c>
      <c r="M3491">
        <v>4.97</v>
      </c>
      <c r="N3491">
        <v>76</v>
      </c>
      <c r="O3491" s="1">
        <v>1.9690909090909092</v>
      </c>
      <c r="P3491" s="2">
        <v>66.204164989572831</v>
      </c>
      <c r="Q3491" s="1">
        <v>1.715289729275296</v>
      </c>
      <c r="R3491">
        <v>2</v>
      </c>
      <c r="S3491">
        <v>1</v>
      </c>
      <c r="T3491">
        <v>2</v>
      </c>
      <c r="U3491">
        <v>3</v>
      </c>
      <c r="V3491">
        <v>3</v>
      </c>
      <c r="W3491">
        <v>2</v>
      </c>
      <c r="AA3491">
        <v>1</v>
      </c>
      <c r="AB3491">
        <v>0</v>
      </c>
      <c r="AC3491">
        <v>1</v>
      </c>
      <c r="AD3491">
        <v>1</v>
      </c>
      <c r="AE3491">
        <v>1</v>
      </c>
      <c r="AF3491">
        <v>2</v>
      </c>
      <c r="AG3491" s="1">
        <f t="shared" si="54"/>
        <v>0.25909090909090926</v>
      </c>
    </row>
    <row r="3492" spans="1:33">
      <c r="A3492">
        <v>81904</v>
      </c>
      <c r="B3492">
        <v>2</v>
      </c>
      <c r="C3492">
        <v>47</v>
      </c>
      <c r="D3492">
        <v>2</v>
      </c>
      <c r="E3492">
        <v>2</v>
      </c>
      <c r="G3492">
        <v>2</v>
      </c>
      <c r="H3492">
        <v>4</v>
      </c>
      <c r="I3492">
        <v>5</v>
      </c>
      <c r="J3492">
        <v>36</v>
      </c>
      <c r="K3492">
        <v>0.93</v>
      </c>
      <c r="L3492">
        <v>147</v>
      </c>
      <c r="M3492">
        <v>3.8</v>
      </c>
      <c r="N3492">
        <v>46</v>
      </c>
      <c r="O3492" s="1">
        <v>1.1883333333333335</v>
      </c>
      <c r="P3492" s="2">
        <v>34.530593375452511</v>
      </c>
      <c r="Q3492" s="1">
        <v>0.89204032886585649</v>
      </c>
      <c r="R3492">
        <v>1</v>
      </c>
      <c r="S3492">
        <v>2</v>
      </c>
      <c r="U3492">
        <v>10</v>
      </c>
      <c r="V3492">
        <v>4</v>
      </c>
      <c r="W3492">
        <v>2</v>
      </c>
      <c r="X3492">
        <v>3</v>
      </c>
      <c r="Y3492">
        <v>3</v>
      </c>
      <c r="Z3492">
        <v>3</v>
      </c>
      <c r="AA3492">
        <v>1</v>
      </c>
      <c r="AB3492">
        <v>5</v>
      </c>
      <c r="AC3492">
        <v>0</v>
      </c>
      <c r="AD3492">
        <v>1</v>
      </c>
      <c r="AE3492">
        <v>1</v>
      </c>
      <c r="AF3492">
        <v>1</v>
      </c>
      <c r="AG3492" s="1">
        <f t="shared" si="54"/>
        <v>0.25833333333333341</v>
      </c>
    </row>
    <row r="3493" spans="1:33">
      <c r="A3493">
        <v>81919</v>
      </c>
      <c r="B3493">
        <v>2</v>
      </c>
      <c r="C3493">
        <v>45</v>
      </c>
      <c r="D3493">
        <v>3</v>
      </c>
      <c r="E3493">
        <v>2</v>
      </c>
      <c r="G3493">
        <v>1</v>
      </c>
      <c r="H3493">
        <v>4</v>
      </c>
      <c r="I3493">
        <v>3</v>
      </c>
      <c r="J3493">
        <v>34</v>
      </c>
      <c r="K3493">
        <v>0.88</v>
      </c>
      <c r="L3493">
        <v>104</v>
      </c>
      <c r="M3493">
        <v>2.69</v>
      </c>
      <c r="N3493">
        <v>32</v>
      </c>
      <c r="O3493" s="1">
        <v>0.82823529411764707</v>
      </c>
      <c r="P3493" s="2">
        <v>29.053154672902711</v>
      </c>
      <c r="Q3493" s="1">
        <v>0.75196400329865842</v>
      </c>
      <c r="R3493">
        <v>2</v>
      </c>
      <c r="S3493">
        <v>2</v>
      </c>
      <c r="U3493">
        <v>6</v>
      </c>
      <c r="V3493">
        <v>3</v>
      </c>
      <c r="W3493">
        <v>2</v>
      </c>
      <c r="AA3493">
        <v>3</v>
      </c>
      <c r="AB3493">
        <v>2</v>
      </c>
      <c r="AC3493">
        <v>2</v>
      </c>
      <c r="AD3493">
        <v>1</v>
      </c>
      <c r="AE3493">
        <v>1</v>
      </c>
      <c r="AF3493">
        <v>2</v>
      </c>
      <c r="AG3493" s="1">
        <f t="shared" si="54"/>
        <v>-5.1764705882352935E-2</v>
      </c>
    </row>
    <row r="3494" spans="1:33">
      <c r="A3494">
        <v>81932</v>
      </c>
      <c r="B3494">
        <v>2</v>
      </c>
      <c r="C3494">
        <v>24</v>
      </c>
      <c r="D3494">
        <v>4</v>
      </c>
      <c r="E3494">
        <v>2</v>
      </c>
      <c r="G3494">
        <v>2</v>
      </c>
      <c r="H3494">
        <v>2</v>
      </c>
      <c r="I3494">
        <v>6</v>
      </c>
      <c r="J3494">
        <v>62</v>
      </c>
      <c r="K3494">
        <v>1.6</v>
      </c>
      <c r="L3494">
        <v>197</v>
      </c>
      <c r="M3494">
        <v>5.09</v>
      </c>
      <c r="N3494">
        <v>65</v>
      </c>
      <c r="O3494" s="1">
        <v>1.6774193548387097</v>
      </c>
      <c r="P3494" s="2">
        <v>66.508896933909199</v>
      </c>
      <c r="Q3494" s="1">
        <v>1.7163586305524956</v>
      </c>
      <c r="R3494">
        <v>1</v>
      </c>
      <c r="U3494">
        <v>8</v>
      </c>
      <c r="V3494">
        <v>1</v>
      </c>
      <c r="W3494">
        <v>2</v>
      </c>
      <c r="X3494">
        <v>3</v>
      </c>
      <c r="Y3494">
        <v>1</v>
      </c>
      <c r="Z3494">
        <v>2</v>
      </c>
      <c r="AA3494">
        <v>0</v>
      </c>
      <c r="AB3494">
        <v>0</v>
      </c>
      <c r="AC3494">
        <v>0</v>
      </c>
      <c r="AD3494">
        <v>1</v>
      </c>
      <c r="AE3494">
        <v>2</v>
      </c>
      <c r="AG3494" s="1">
        <f t="shared" si="54"/>
        <v>7.7419354838709653E-2</v>
      </c>
    </row>
    <row r="3495" spans="1:33">
      <c r="A3495">
        <v>81933</v>
      </c>
      <c r="B3495">
        <v>2</v>
      </c>
      <c r="C3495">
        <v>80</v>
      </c>
      <c r="D3495">
        <v>7</v>
      </c>
      <c r="E3495">
        <v>2</v>
      </c>
      <c r="G3495">
        <v>1</v>
      </c>
      <c r="H3495">
        <v>1</v>
      </c>
      <c r="I3495">
        <v>2</v>
      </c>
      <c r="J3495">
        <v>39</v>
      </c>
      <c r="K3495">
        <v>1.01</v>
      </c>
      <c r="L3495">
        <v>200</v>
      </c>
      <c r="M3495">
        <v>5.17</v>
      </c>
      <c r="N3495">
        <v>41</v>
      </c>
      <c r="O3495" s="1">
        <v>1.061794871794872</v>
      </c>
      <c r="P3495" s="2">
        <v>28.033650812642904</v>
      </c>
      <c r="Q3495" s="1">
        <v>0.72599967489152128</v>
      </c>
      <c r="R3495">
        <v>1</v>
      </c>
      <c r="S3495">
        <v>1</v>
      </c>
      <c r="T3495">
        <v>3</v>
      </c>
      <c r="U3495">
        <v>2</v>
      </c>
      <c r="V3495">
        <v>3</v>
      </c>
      <c r="W3495">
        <v>3</v>
      </c>
      <c r="X3495">
        <v>1</v>
      </c>
      <c r="Y3495">
        <v>1</v>
      </c>
      <c r="Z3495">
        <v>2</v>
      </c>
      <c r="AB3495">
        <v>1</v>
      </c>
      <c r="AC3495">
        <v>0</v>
      </c>
      <c r="AD3495">
        <v>2</v>
      </c>
      <c r="AE3495">
        <v>1</v>
      </c>
      <c r="AF3495">
        <v>2</v>
      </c>
      <c r="AG3495" s="1">
        <f t="shared" si="54"/>
        <v>5.1794871794871966E-2</v>
      </c>
    </row>
    <row r="3496" spans="1:33">
      <c r="A3496">
        <v>81934</v>
      </c>
      <c r="B3496">
        <v>2</v>
      </c>
      <c r="C3496">
        <v>61</v>
      </c>
      <c r="D3496">
        <v>2</v>
      </c>
      <c r="E3496">
        <v>2</v>
      </c>
      <c r="G3496">
        <v>1</v>
      </c>
      <c r="H3496">
        <v>4</v>
      </c>
      <c r="I3496">
        <v>1</v>
      </c>
      <c r="J3496">
        <v>41</v>
      </c>
      <c r="K3496">
        <v>1.06</v>
      </c>
      <c r="L3496">
        <v>160</v>
      </c>
      <c r="M3496">
        <v>4.1399999999999997</v>
      </c>
      <c r="N3496">
        <v>51</v>
      </c>
      <c r="O3496" s="1">
        <v>1.3185365853658537</v>
      </c>
      <c r="P3496" s="2">
        <v>34.033932986644906</v>
      </c>
      <c r="Q3496" s="1">
        <v>0.87990168209374631</v>
      </c>
      <c r="R3496">
        <v>2</v>
      </c>
      <c r="S3496">
        <v>2</v>
      </c>
      <c r="U3496">
        <v>9</v>
      </c>
      <c r="V3496">
        <v>3</v>
      </c>
      <c r="W3496">
        <v>3</v>
      </c>
      <c r="X3496">
        <v>3</v>
      </c>
      <c r="Y3496">
        <v>3</v>
      </c>
      <c r="Z3496">
        <v>3</v>
      </c>
      <c r="AA3496">
        <v>3</v>
      </c>
      <c r="AB3496">
        <v>0</v>
      </c>
      <c r="AC3496">
        <v>0</v>
      </c>
      <c r="AD3496">
        <v>1</v>
      </c>
      <c r="AE3496">
        <v>1</v>
      </c>
      <c r="AF3496">
        <v>2</v>
      </c>
      <c r="AG3496" s="1">
        <f t="shared" si="54"/>
        <v>0.25853658536585367</v>
      </c>
    </row>
    <row r="3497" spans="1:33">
      <c r="A3497">
        <v>81935</v>
      </c>
      <c r="B3497">
        <v>2</v>
      </c>
      <c r="C3497">
        <v>47</v>
      </c>
      <c r="D3497">
        <v>3</v>
      </c>
      <c r="E3497">
        <v>2</v>
      </c>
      <c r="G3497">
        <v>1</v>
      </c>
      <c r="H3497">
        <v>2</v>
      </c>
      <c r="I3497">
        <v>3</v>
      </c>
      <c r="J3497">
        <v>45</v>
      </c>
      <c r="K3497">
        <v>1.1599999999999999</v>
      </c>
      <c r="L3497">
        <v>167</v>
      </c>
      <c r="M3497">
        <v>4.32</v>
      </c>
      <c r="N3497">
        <v>55</v>
      </c>
      <c r="O3497" s="1">
        <v>1.4177777777777778</v>
      </c>
      <c r="P3497" s="2">
        <v>41.481808550018627</v>
      </c>
      <c r="Q3497" s="1">
        <v>1.0693088426227022</v>
      </c>
      <c r="R3497">
        <v>2</v>
      </c>
      <c r="S3497">
        <v>1</v>
      </c>
      <c r="T3497">
        <v>1</v>
      </c>
      <c r="U3497">
        <v>2</v>
      </c>
      <c r="V3497">
        <v>3</v>
      </c>
      <c r="W3497">
        <v>2</v>
      </c>
      <c r="X3497">
        <v>3</v>
      </c>
      <c r="Y3497">
        <v>1</v>
      </c>
      <c r="Z3497">
        <v>1</v>
      </c>
      <c r="AB3497">
        <v>0</v>
      </c>
      <c r="AC3497">
        <v>30</v>
      </c>
      <c r="AD3497">
        <v>1</v>
      </c>
      <c r="AE3497">
        <v>1</v>
      </c>
      <c r="AF3497">
        <v>2</v>
      </c>
      <c r="AG3497" s="1">
        <f t="shared" si="54"/>
        <v>0.25777777777777788</v>
      </c>
    </row>
    <row r="3498" spans="1:33">
      <c r="A3498">
        <v>81940</v>
      </c>
      <c r="B3498">
        <v>2</v>
      </c>
      <c r="C3498">
        <v>24</v>
      </c>
      <c r="D3498">
        <v>1</v>
      </c>
      <c r="E3498">
        <v>2</v>
      </c>
      <c r="G3498">
        <v>1</v>
      </c>
      <c r="H3498">
        <v>4</v>
      </c>
      <c r="I3498">
        <v>5</v>
      </c>
      <c r="J3498">
        <v>55</v>
      </c>
      <c r="K3498">
        <v>1.42</v>
      </c>
      <c r="L3498">
        <v>136</v>
      </c>
      <c r="M3498">
        <v>3.52</v>
      </c>
      <c r="N3498">
        <v>62</v>
      </c>
      <c r="O3498" s="1">
        <v>1.6007272727272726</v>
      </c>
      <c r="P3498" s="2">
        <v>62.306838936133971</v>
      </c>
      <c r="Q3498" s="1">
        <v>1.6086492961692771</v>
      </c>
      <c r="R3498">
        <v>1</v>
      </c>
      <c r="U3498">
        <v>99</v>
      </c>
      <c r="V3498">
        <v>3</v>
      </c>
      <c r="W3498">
        <v>2</v>
      </c>
      <c r="X3498">
        <v>3</v>
      </c>
      <c r="Y3498">
        <v>2</v>
      </c>
      <c r="Z3498">
        <v>2</v>
      </c>
      <c r="AA3498">
        <v>1</v>
      </c>
      <c r="AB3498">
        <v>0</v>
      </c>
      <c r="AC3498">
        <v>0</v>
      </c>
      <c r="AD3498">
        <v>1</v>
      </c>
      <c r="AE3498">
        <v>2</v>
      </c>
      <c r="AG3498" s="1">
        <f t="shared" si="54"/>
        <v>0.18072727272727263</v>
      </c>
    </row>
    <row r="3499" spans="1:33">
      <c r="A3499">
        <v>81944</v>
      </c>
      <c r="B3499">
        <v>2</v>
      </c>
      <c r="C3499">
        <v>32</v>
      </c>
      <c r="D3499">
        <v>4</v>
      </c>
      <c r="E3499">
        <v>2</v>
      </c>
      <c r="G3499">
        <v>1</v>
      </c>
      <c r="H3499">
        <v>5</v>
      </c>
      <c r="I3499">
        <v>5</v>
      </c>
      <c r="J3499">
        <v>46</v>
      </c>
      <c r="K3499">
        <v>1.19</v>
      </c>
      <c r="L3499">
        <v>133</v>
      </c>
      <c r="M3499">
        <v>3.44</v>
      </c>
      <c r="N3499">
        <v>48</v>
      </c>
      <c r="O3499" s="1">
        <v>1.2417391304347825</v>
      </c>
      <c r="P3499" s="2">
        <v>46.743640370416593</v>
      </c>
      <c r="Q3499" s="1">
        <v>1.2092376530607769</v>
      </c>
      <c r="R3499">
        <v>2</v>
      </c>
      <c r="U3499">
        <v>9</v>
      </c>
      <c r="V3499">
        <v>3</v>
      </c>
      <c r="W3499">
        <v>2</v>
      </c>
      <c r="X3499">
        <v>3</v>
      </c>
      <c r="Y3499">
        <v>3</v>
      </c>
      <c r="Z3499">
        <v>2</v>
      </c>
      <c r="AA3499">
        <v>4</v>
      </c>
      <c r="AB3499">
        <v>0</v>
      </c>
      <c r="AC3499">
        <v>1</v>
      </c>
      <c r="AD3499">
        <v>1</v>
      </c>
      <c r="AE3499">
        <v>1</v>
      </c>
      <c r="AF3499">
        <v>2</v>
      </c>
      <c r="AG3499" s="1">
        <f t="shared" si="54"/>
        <v>5.173913043478251E-2</v>
      </c>
    </row>
    <row r="3500" spans="1:33">
      <c r="A3500">
        <v>81945</v>
      </c>
      <c r="B3500">
        <v>2</v>
      </c>
      <c r="C3500">
        <v>53</v>
      </c>
      <c r="D3500">
        <v>6</v>
      </c>
      <c r="E3500">
        <v>2</v>
      </c>
      <c r="G3500">
        <v>2</v>
      </c>
      <c r="H3500">
        <v>4</v>
      </c>
      <c r="I3500">
        <v>1</v>
      </c>
      <c r="J3500">
        <v>53</v>
      </c>
      <c r="K3500">
        <v>1.37</v>
      </c>
      <c r="L3500">
        <v>191</v>
      </c>
      <c r="M3500">
        <v>4.9400000000000004</v>
      </c>
      <c r="N3500">
        <v>54</v>
      </c>
      <c r="O3500" s="1">
        <v>1.3958490566037736</v>
      </c>
      <c r="P3500" s="2">
        <v>45.880586618195039</v>
      </c>
      <c r="Q3500" s="1">
        <v>1.1859698805080605</v>
      </c>
      <c r="R3500">
        <v>1</v>
      </c>
      <c r="S3500">
        <v>1</v>
      </c>
      <c r="T3500">
        <v>2</v>
      </c>
      <c r="U3500">
        <v>14</v>
      </c>
      <c r="V3500">
        <v>3</v>
      </c>
      <c r="W3500">
        <v>0</v>
      </c>
      <c r="AA3500">
        <v>0</v>
      </c>
      <c r="AB3500">
        <v>7</v>
      </c>
      <c r="AC3500">
        <v>0</v>
      </c>
      <c r="AD3500">
        <v>1</v>
      </c>
      <c r="AE3500">
        <v>1</v>
      </c>
      <c r="AF3500">
        <v>2</v>
      </c>
      <c r="AG3500" s="1">
        <f t="shared" si="54"/>
        <v>2.5849056603773457E-2</v>
      </c>
    </row>
    <row r="3501" spans="1:33">
      <c r="A3501">
        <v>81946</v>
      </c>
      <c r="B3501">
        <v>2</v>
      </c>
      <c r="C3501">
        <v>30</v>
      </c>
      <c r="D3501">
        <v>2</v>
      </c>
      <c r="E3501">
        <v>2</v>
      </c>
      <c r="G3501">
        <v>2</v>
      </c>
      <c r="H3501">
        <v>2</v>
      </c>
      <c r="I3501">
        <v>1</v>
      </c>
      <c r="J3501">
        <v>51</v>
      </c>
      <c r="K3501">
        <v>1.32</v>
      </c>
      <c r="L3501">
        <v>150</v>
      </c>
      <c r="M3501">
        <v>3.88</v>
      </c>
      <c r="N3501">
        <v>56</v>
      </c>
      <c r="O3501" s="1">
        <v>1.4494117647058824</v>
      </c>
      <c r="P3501" s="2">
        <v>56.03178206397461</v>
      </c>
      <c r="Q3501" s="1">
        <v>1.4502343593028724</v>
      </c>
      <c r="R3501">
        <v>1</v>
      </c>
      <c r="U3501">
        <v>77</v>
      </c>
      <c r="V3501">
        <v>2</v>
      </c>
      <c r="W3501">
        <v>0</v>
      </c>
      <c r="X3501">
        <v>3</v>
      </c>
      <c r="Y3501">
        <v>3</v>
      </c>
      <c r="Z3501">
        <v>1</v>
      </c>
      <c r="AA3501">
        <v>0</v>
      </c>
      <c r="AB3501">
        <v>0</v>
      </c>
      <c r="AC3501">
        <v>0</v>
      </c>
      <c r="AD3501">
        <v>1</v>
      </c>
      <c r="AE3501">
        <v>2</v>
      </c>
      <c r="AG3501" s="1">
        <f t="shared" si="54"/>
        <v>0.12941176470588234</v>
      </c>
    </row>
    <row r="3502" spans="1:33">
      <c r="A3502">
        <v>81953</v>
      </c>
      <c r="B3502">
        <v>2</v>
      </c>
      <c r="C3502">
        <v>22</v>
      </c>
      <c r="D3502">
        <v>3</v>
      </c>
      <c r="E3502">
        <v>2</v>
      </c>
      <c r="G3502">
        <v>1</v>
      </c>
      <c r="H3502">
        <v>4</v>
      </c>
      <c r="I3502">
        <v>6</v>
      </c>
      <c r="J3502">
        <v>53</v>
      </c>
      <c r="K3502">
        <v>1.37</v>
      </c>
      <c r="L3502">
        <v>135</v>
      </c>
      <c r="M3502">
        <v>3.49</v>
      </c>
      <c r="N3502">
        <v>54</v>
      </c>
      <c r="O3502" s="1">
        <v>1.3958490566037736</v>
      </c>
      <c r="P3502" s="2">
        <v>59.354912986056981</v>
      </c>
      <c r="Q3502" s="1">
        <v>1.5342685054886429</v>
      </c>
      <c r="R3502">
        <v>2</v>
      </c>
      <c r="U3502">
        <v>7</v>
      </c>
      <c r="V3502">
        <v>3</v>
      </c>
      <c r="W3502">
        <v>3</v>
      </c>
      <c r="X3502">
        <v>3</v>
      </c>
      <c r="Y3502">
        <v>3</v>
      </c>
      <c r="Z3502">
        <v>3</v>
      </c>
      <c r="AA3502">
        <v>2</v>
      </c>
      <c r="AB3502">
        <v>0</v>
      </c>
      <c r="AC3502">
        <v>0</v>
      </c>
      <c r="AD3502">
        <v>1</v>
      </c>
      <c r="AE3502">
        <v>1</v>
      </c>
      <c r="AF3502">
        <v>2</v>
      </c>
      <c r="AG3502" s="1">
        <f t="shared" si="54"/>
        <v>2.5849056603773457E-2</v>
      </c>
    </row>
    <row r="3503" spans="1:33">
      <c r="A3503">
        <v>81956</v>
      </c>
      <c r="B3503">
        <v>2</v>
      </c>
      <c r="C3503">
        <v>35</v>
      </c>
      <c r="D3503">
        <v>2</v>
      </c>
      <c r="E3503">
        <v>2</v>
      </c>
      <c r="G3503">
        <v>2</v>
      </c>
      <c r="H3503">
        <v>4</v>
      </c>
      <c r="I3503">
        <v>1</v>
      </c>
      <c r="J3503">
        <v>54</v>
      </c>
      <c r="K3503">
        <v>1.4</v>
      </c>
      <c r="L3503">
        <v>169</v>
      </c>
      <c r="M3503">
        <v>4.37</v>
      </c>
      <c r="N3503">
        <v>60</v>
      </c>
      <c r="O3503" s="1">
        <v>1.5555555555555556</v>
      </c>
      <c r="P3503" s="2">
        <v>42.802205689105342</v>
      </c>
      <c r="Q3503" s="1">
        <v>1.1096868141619902</v>
      </c>
      <c r="R3503">
        <v>1</v>
      </c>
      <c r="U3503">
        <v>14</v>
      </c>
      <c r="V3503">
        <v>3</v>
      </c>
      <c r="W3503">
        <v>0</v>
      </c>
      <c r="AA3503">
        <v>0</v>
      </c>
      <c r="AB3503">
        <v>4</v>
      </c>
      <c r="AC3503">
        <v>0</v>
      </c>
      <c r="AD3503">
        <v>1</v>
      </c>
      <c r="AE3503">
        <v>2</v>
      </c>
      <c r="AG3503" s="1">
        <f t="shared" si="54"/>
        <v>0.15555555555555567</v>
      </c>
    </row>
    <row r="3504" spans="1:33">
      <c r="A3504">
        <v>81962</v>
      </c>
      <c r="B3504">
        <v>2</v>
      </c>
      <c r="C3504">
        <v>38</v>
      </c>
      <c r="D3504">
        <v>3</v>
      </c>
      <c r="E3504">
        <v>2</v>
      </c>
      <c r="G3504">
        <v>1</v>
      </c>
      <c r="H3504">
        <v>4</v>
      </c>
      <c r="I3504">
        <v>1</v>
      </c>
      <c r="J3504">
        <v>52</v>
      </c>
      <c r="K3504">
        <v>1.34</v>
      </c>
      <c r="L3504">
        <v>183</v>
      </c>
      <c r="M3504">
        <v>4.7300000000000004</v>
      </c>
      <c r="N3504">
        <v>60</v>
      </c>
      <c r="O3504" s="1">
        <v>1.5461538461538462</v>
      </c>
      <c r="P3504" s="2">
        <v>44.670287576104627</v>
      </c>
      <c r="Q3504" s="1">
        <v>1.1511189490765423</v>
      </c>
      <c r="R3504">
        <v>2</v>
      </c>
      <c r="U3504">
        <v>5</v>
      </c>
      <c r="V3504">
        <v>3</v>
      </c>
      <c r="W3504">
        <v>3</v>
      </c>
      <c r="X3504">
        <v>3</v>
      </c>
      <c r="Y3504">
        <v>2</v>
      </c>
      <c r="Z3504">
        <v>3</v>
      </c>
      <c r="AA3504">
        <v>2</v>
      </c>
      <c r="AB3504">
        <v>0</v>
      </c>
      <c r="AC3504">
        <v>2</v>
      </c>
      <c r="AD3504">
        <v>1</v>
      </c>
      <c r="AE3504">
        <v>1</v>
      </c>
      <c r="AF3504">
        <v>2</v>
      </c>
      <c r="AG3504" s="1">
        <f t="shared" si="54"/>
        <v>0.20615384615384613</v>
      </c>
    </row>
    <row r="3505" spans="1:33">
      <c r="A3505">
        <v>81966</v>
      </c>
      <c r="B3505">
        <v>2</v>
      </c>
      <c r="C3505">
        <v>31</v>
      </c>
      <c r="D3505">
        <v>7</v>
      </c>
      <c r="E3505">
        <v>2</v>
      </c>
      <c r="G3505">
        <v>1</v>
      </c>
      <c r="H3505">
        <v>4</v>
      </c>
      <c r="I3505">
        <v>1</v>
      </c>
      <c r="J3505">
        <v>44</v>
      </c>
      <c r="K3505">
        <v>1.1399999999999999</v>
      </c>
      <c r="L3505">
        <v>149</v>
      </c>
      <c r="M3505">
        <v>3.85</v>
      </c>
      <c r="N3505">
        <v>39</v>
      </c>
      <c r="O3505" s="1">
        <v>1.0104545454545453</v>
      </c>
      <c r="P3505" s="2">
        <v>47.287336287475952</v>
      </c>
      <c r="Q3505" s="1">
        <v>1.2251718947209678</v>
      </c>
      <c r="R3505">
        <v>2</v>
      </c>
      <c r="U3505">
        <v>14</v>
      </c>
      <c r="V3505">
        <v>3</v>
      </c>
      <c r="W3505">
        <v>2</v>
      </c>
      <c r="AA3505">
        <v>3</v>
      </c>
      <c r="AB3505">
        <v>0</v>
      </c>
      <c r="AC3505">
        <v>1</v>
      </c>
      <c r="AD3505">
        <v>1</v>
      </c>
      <c r="AE3505">
        <v>1</v>
      </c>
      <c r="AF3505">
        <v>2</v>
      </c>
      <c r="AG3505" s="1">
        <f t="shared" si="54"/>
        <v>-0.12954545454545463</v>
      </c>
    </row>
    <row r="3506" spans="1:33">
      <c r="A3506">
        <v>81967</v>
      </c>
      <c r="B3506">
        <v>2</v>
      </c>
      <c r="C3506">
        <v>30</v>
      </c>
      <c r="D3506">
        <v>4</v>
      </c>
      <c r="E3506">
        <v>2</v>
      </c>
      <c r="G3506">
        <v>1</v>
      </c>
      <c r="H3506">
        <v>4</v>
      </c>
      <c r="I3506">
        <v>5</v>
      </c>
      <c r="J3506">
        <v>70</v>
      </c>
      <c r="K3506">
        <v>1.81</v>
      </c>
      <c r="L3506">
        <v>187</v>
      </c>
      <c r="M3506">
        <v>4.84</v>
      </c>
      <c r="N3506">
        <v>77</v>
      </c>
      <c r="O3506" s="1">
        <v>1.9910000000000001</v>
      </c>
      <c r="P3506" s="2">
        <v>74.266328279280259</v>
      </c>
      <c r="Q3506" s="1">
        <v>1.9203150597928182</v>
      </c>
      <c r="R3506">
        <v>2</v>
      </c>
      <c r="U3506">
        <v>1</v>
      </c>
      <c r="V3506">
        <v>3</v>
      </c>
      <c r="W3506">
        <v>0</v>
      </c>
      <c r="X3506">
        <v>3</v>
      </c>
      <c r="Y3506">
        <v>2</v>
      </c>
      <c r="Z3506">
        <v>0</v>
      </c>
      <c r="AA3506">
        <v>2</v>
      </c>
      <c r="AB3506">
        <v>30</v>
      </c>
      <c r="AC3506">
        <v>1</v>
      </c>
      <c r="AD3506">
        <v>1</v>
      </c>
      <c r="AE3506">
        <v>1</v>
      </c>
      <c r="AF3506">
        <v>1</v>
      </c>
      <c r="AG3506" s="1">
        <f t="shared" si="54"/>
        <v>0.18100000000000005</v>
      </c>
    </row>
    <row r="3507" spans="1:33">
      <c r="A3507">
        <v>81968</v>
      </c>
      <c r="B3507">
        <v>2</v>
      </c>
      <c r="C3507">
        <v>26</v>
      </c>
      <c r="D3507">
        <v>3</v>
      </c>
      <c r="E3507">
        <v>2</v>
      </c>
      <c r="G3507">
        <v>1</v>
      </c>
      <c r="H3507">
        <v>2</v>
      </c>
      <c r="I3507">
        <v>6</v>
      </c>
      <c r="J3507">
        <v>47</v>
      </c>
      <c r="K3507">
        <v>1.22</v>
      </c>
      <c r="L3507">
        <v>142</v>
      </c>
      <c r="M3507">
        <v>3.67</v>
      </c>
      <c r="N3507">
        <v>56</v>
      </c>
      <c r="O3507" s="1">
        <v>1.4536170212765955</v>
      </c>
      <c r="P3507" s="2">
        <v>50.938090940399555</v>
      </c>
      <c r="Q3507" s="1">
        <v>1.3222227861124989</v>
      </c>
      <c r="R3507">
        <v>2</v>
      </c>
      <c r="U3507">
        <v>2</v>
      </c>
      <c r="V3507">
        <v>3</v>
      </c>
      <c r="W3507">
        <v>2</v>
      </c>
      <c r="X3507">
        <v>3</v>
      </c>
      <c r="Y3507">
        <v>3</v>
      </c>
      <c r="Z3507">
        <v>3</v>
      </c>
      <c r="AA3507">
        <v>1</v>
      </c>
      <c r="AB3507">
        <v>3</v>
      </c>
      <c r="AC3507">
        <v>2</v>
      </c>
      <c r="AD3507">
        <v>1</v>
      </c>
      <c r="AE3507">
        <v>1</v>
      </c>
      <c r="AF3507">
        <v>2</v>
      </c>
      <c r="AG3507" s="1">
        <f t="shared" si="54"/>
        <v>0.23361702127659556</v>
      </c>
    </row>
    <row r="3508" spans="1:33">
      <c r="A3508">
        <v>81970</v>
      </c>
      <c r="B3508">
        <v>2</v>
      </c>
      <c r="C3508">
        <v>53</v>
      </c>
      <c r="D3508">
        <v>4</v>
      </c>
      <c r="E3508">
        <v>2</v>
      </c>
      <c r="G3508">
        <v>1</v>
      </c>
      <c r="H3508">
        <v>4</v>
      </c>
      <c r="I3508">
        <v>5</v>
      </c>
      <c r="J3508">
        <v>46</v>
      </c>
      <c r="K3508">
        <v>1.19</v>
      </c>
      <c r="L3508">
        <v>208</v>
      </c>
      <c r="M3508">
        <v>5.38</v>
      </c>
      <c r="N3508">
        <v>42</v>
      </c>
      <c r="O3508" s="1">
        <v>1.0865217391304347</v>
      </c>
      <c r="P3508" s="2">
        <v>53.844672311169404</v>
      </c>
      <c r="Q3508" s="1">
        <v>1.3929382619628605</v>
      </c>
      <c r="R3508">
        <v>1</v>
      </c>
      <c r="S3508">
        <v>1</v>
      </c>
      <c r="T3508">
        <v>1</v>
      </c>
      <c r="U3508">
        <v>4</v>
      </c>
      <c r="V3508">
        <v>3</v>
      </c>
      <c r="W3508">
        <v>0</v>
      </c>
      <c r="AA3508">
        <v>1</v>
      </c>
      <c r="AB3508">
        <v>0</v>
      </c>
      <c r="AC3508">
        <v>1</v>
      </c>
      <c r="AD3508">
        <v>1</v>
      </c>
      <c r="AE3508">
        <v>1</v>
      </c>
      <c r="AF3508">
        <v>2</v>
      </c>
      <c r="AG3508" s="1">
        <f t="shared" si="54"/>
        <v>-0.10347826086956524</v>
      </c>
    </row>
    <row r="3509" spans="1:33">
      <c r="A3509">
        <v>81975</v>
      </c>
      <c r="B3509">
        <v>2</v>
      </c>
      <c r="C3509">
        <v>48</v>
      </c>
      <c r="D3509">
        <v>3</v>
      </c>
      <c r="E3509">
        <v>2</v>
      </c>
      <c r="G3509">
        <v>1</v>
      </c>
      <c r="H3509">
        <v>4</v>
      </c>
      <c r="I3509">
        <v>5</v>
      </c>
      <c r="J3509">
        <v>63</v>
      </c>
      <c r="K3509">
        <v>1.63</v>
      </c>
      <c r="L3509">
        <v>229</v>
      </c>
      <c r="M3509">
        <v>5.92</v>
      </c>
      <c r="N3509">
        <v>62</v>
      </c>
      <c r="O3509" s="1">
        <v>1.6041269841269838</v>
      </c>
      <c r="P3509" s="2">
        <v>63.208206628217646</v>
      </c>
      <c r="Q3509" s="1">
        <v>1.6353869333967421</v>
      </c>
      <c r="R3509">
        <v>2</v>
      </c>
      <c r="S3509">
        <v>2</v>
      </c>
      <c r="U3509">
        <v>6</v>
      </c>
      <c r="V3509">
        <v>5</v>
      </c>
      <c r="W3509">
        <v>1</v>
      </c>
      <c r="X3509">
        <v>3</v>
      </c>
      <c r="Y3509">
        <v>3</v>
      </c>
      <c r="Z3509">
        <v>2</v>
      </c>
      <c r="AA3509">
        <v>6</v>
      </c>
      <c r="AB3509">
        <v>10</v>
      </c>
      <c r="AC3509">
        <v>30</v>
      </c>
      <c r="AD3509">
        <v>1</v>
      </c>
      <c r="AE3509">
        <v>1</v>
      </c>
      <c r="AF3509">
        <v>2</v>
      </c>
      <c r="AG3509" s="1">
        <f t="shared" si="54"/>
        <v>-2.5873015873016048E-2</v>
      </c>
    </row>
    <row r="3510" spans="1:33">
      <c r="A3510">
        <v>81978</v>
      </c>
      <c r="B3510">
        <v>2</v>
      </c>
      <c r="C3510">
        <v>63</v>
      </c>
      <c r="D3510">
        <v>3</v>
      </c>
      <c r="E3510">
        <v>2</v>
      </c>
      <c r="G3510">
        <v>1</v>
      </c>
      <c r="H3510">
        <v>4</v>
      </c>
      <c r="I3510">
        <v>1</v>
      </c>
      <c r="J3510">
        <v>40</v>
      </c>
      <c r="K3510">
        <v>1.03</v>
      </c>
      <c r="L3510">
        <v>208</v>
      </c>
      <c r="M3510">
        <v>5.38</v>
      </c>
      <c r="N3510">
        <v>37</v>
      </c>
      <c r="O3510" s="1">
        <v>0.95274999999999999</v>
      </c>
      <c r="P3510" s="2">
        <v>38.364601243547732</v>
      </c>
      <c r="Q3510" s="1">
        <v>0.98788848202135404</v>
      </c>
      <c r="R3510">
        <v>2</v>
      </c>
      <c r="S3510">
        <v>2</v>
      </c>
      <c r="U3510">
        <v>8</v>
      </c>
      <c r="V3510">
        <v>2</v>
      </c>
      <c r="W3510">
        <v>0</v>
      </c>
      <c r="AA3510">
        <v>2</v>
      </c>
      <c r="AB3510">
        <v>1</v>
      </c>
      <c r="AC3510">
        <v>0</v>
      </c>
      <c r="AD3510">
        <v>1</v>
      </c>
      <c r="AE3510">
        <v>1</v>
      </c>
      <c r="AF3510">
        <v>2</v>
      </c>
      <c r="AG3510" s="1">
        <f t="shared" si="54"/>
        <v>-7.7250000000000041E-2</v>
      </c>
    </row>
    <row r="3511" spans="1:33">
      <c r="A3511">
        <v>81982</v>
      </c>
      <c r="B3511">
        <v>2</v>
      </c>
      <c r="C3511">
        <v>55</v>
      </c>
      <c r="D3511">
        <v>4</v>
      </c>
      <c r="E3511">
        <v>2</v>
      </c>
      <c r="G3511">
        <v>1</v>
      </c>
      <c r="H3511">
        <v>1</v>
      </c>
      <c r="I3511">
        <v>1</v>
      </c>
      <c r="J3511">
        <v>37</v>
      </c>
      <c r="K3511">
        <v>0.96</v>
      </c>
      <c r="L3511">
        <v>139</v>
      </c>
      <c r="M3511">
        <v>3.59</v>
      </c>
      <c r="N3511">
        <v>39</v>
      </c>
      <c r="O3511" s="1">
        <v>1.0118918918918918</v>
      </c>
      <c r="P3511" s="2">
        <v>22.439397159334124</v>
      </c>
      <c r="Q3511" s="1">
        <v>0.58221138575569609</v>
      </c>
      <c r="R3511">
        <v>2</v>
      </c>
      <c r="S3511">
        <v>2</v>
      </c>
      <c r="U3511">
        <v>5</v>
      </c>
      <c r="V3511">
        <v>2</v>
      </c>
      <c r="W3511">
        <v>2</v>
      </c>
      <c r="X3511">
        <v>1</v>
      </c>
      <c r="Y3511">
        <v>1</v>
      </c>
      <c r="Z3511">
        <v>1</v>
      </c>
      <c r="AB3511">
        <v>0</v>
      </c>
      <c r="AC3511">
        <v>0</v>
      </c>
      <c r="AD3511">
        <v>1</v>
      </c>
      <c r="AE3511">
        <v>2</v>
      </c>
      <c r="AG3511" s="1">
        <f t="shared" si="54"/>
        <v>5.1891891891891806E-2</v>
      </c>
    </row>
    <row r="3512" spans="1:33">
      <c r="A3512">
        <v>81983</v>
      </c>
      <c r="B3512">
        <v>2</v>
      </c>
      <c r="C3512">
        <v>72</v>
      </c>
      <c r="D3512">
        <v>4</v>
      </c>
      <c r="E3512">
        <v>2</v>
      </c>
      <c r="G3512">
        <v>1</v>
      </c>
      <c r="H3512">
        <v>4</v>
      </c>
      <c r="I3512">
        <v>1</v>
      </c>
      <c r="J3512">
        <v>30</v>
      </c>
      <c r="K3512">
        <v>0.78</v>
      </c>
      <c r="L3512">
        <v>148</v>
      </c>
      <c r="M3512">
        <v>3.83</v>
      </c>
      <c r="N3512">
        <v>28</v>
      </c>
      <c r="O3512" s="1">
        <v>0.72799999999999998</v>
      </c>
      <c r="P3512" s="2">
        <v>31.977726480292404</v>
      </c>
      <c r="Q3512" s="1">
        <v>0.83142088848760254</v>
      </c>
      <c r="R3512">
        <v>1</v>
      </c>
      <c r="S3512">
        <v>1</v>
      </c>
      <c r="T3512">
        <v>2</v>
      </c>
      <c r="U3512">
        <v>15</v>
      </c>
      <c r="V3512">
        <v>4</v>
      </c>
      <c r="W3512">
        <v>2</v>
      </c>
      <c r="X3512">
        <v>3</v>
      </c>
      <c r="Y3512">
        <v>3</v>
      </c>
      <c r="Z3512">
        <v>3</v>
      </c>
      <c r="AB3512">
        <v>0</v>
      </c>
      <c r="AC3512">
        <v>0</v>
      </c>
      <c r="AD3512">
        <v>1</v>
      </c>
      <c r="AE3512">
        <v>1</v>
      </c>
      <c r="AF3512">
        <v>2</v>
      </c>
      <c r="AG3512" s="1">
        <f t="shared" si="54"/>
        <v>-5.2000000000000046E-2</v>
      </c>
    </row>
    <row r="3513" spans="1:33">
      <c r="A3513">
        <v>81987</v>
      </c>
      <c r="B3513">
        <v>2</v>
      </c>
      <c r="C3513">
        <v>80</v>
      </c>
      <c r="D3513">
        <v>6</v>
      </c>
      <c r="E3513">
        <v>2</v>
      </c>
      <c r="G3513">
        <v>2</v>
      </c>
      <c r="H3513">
        <v>1</v>
      </c>
      <c r="I3513">
        <v>1</v>
      </c>
      <c r="J3513">
        <v>55</v>
      </c>
      <c r="K3513">
        <v>1.42</v>
      </c>
      <c r="L3513">
        <v>199</v>
      </c>
      <c r="M3513">
        <v>5.15</v>
      </c>
      <c r="N3513">
        <v>60</v>
      </c>
      <c r="O3513" s="1">
        <v>1.5490909090909089</v>
      </c>
      <c r="P3513" s="2">
        <v>50.225199780622816</v>
      </c>
      <c r="Q3513" s="1">
        <v>1.2967233397906253</v>
      </c>
      <c r="R3513">
        <v>1</v>
      </c>
      <c r="S3513">
        <v>2</v>
      </c>
      <c r="U3513">
        <v>7</v>
      </c>
      <c r="V3513">
        <v>3</v>
      </c>
      <c r="W3513">
        <v>3</v>
      </c>
      <c r="X3513">
        <v>0</v>
      </c>
      <c r="Y3513">
        <v>0</v>
      </c>
      <c r="Z3513">
        <v>0</v>
      </c>
      <c r="AB3513">
        <v>0</v>
      </c>
      <c r="AC3513">
        <v>0</v>
      </c>
      <c r="AD3513">
        <v>2</v>
      </c>
      <c r="AE3513">
        <v>1</v>
      </c>
      <c r="AF3513">
        <v>2</v>
      </c>
      <c r="AG3513" s="1">
        <f t="shared" si="54"/>
        <v>0.12909090909090892</v>
      </c>
    </row>
    <row r="3514" spans="1:33">
      <c r="A3514">
        <v>81989</v>
      </c>
      <c r="B3514">
        <v>2</v>
      </c>
      <c r="C3514">
        <v>46</v>
      </c>
      <c r="D3514">
        <v>2</v>
      </c>
      <c r="E3514">
        <v>2</v>
      </c>
      <c r="G3514">
        <v>2</v>
      </c>
      <c r="H3514">
        <v>4</v>
      </c>
      <c r="I3514">
        <v>1</v>
      </c>
      <c r="J3514">
        <v>42</v>
      </c>
      <c r="K3514">
        <v>1.0900000000000001</v>
      </c>
      <c r="L3514">
        <v>242</v>
      </c>
      <c r="M3514">
        <v>6.26</v>
      </c>
      <c r="N3514">
        <v>45</v>
      </c>
      <c r="O3514" s="1">
        <v>1.1678571428571429</v>
      </c>
      <c r="P3514" s="2">
        <v>43.044062824804335</v>
      </c>
      <c r="Q3514" s="1">
        <v>1.1170959161675411</v>
      </c>
      <c r="R3514">
        <v>2</v>
      </c>
      <c r="S3514">
        <v>1</v>
      </c>
      <c r="T3514">
        <v>1</v>
      </c>
      <c r="U3514">
        <v>3</v>
      </c>
      <c r="V3514">
        <v>4</v>
      </c>
      <c r="W3514">
        <v>1</v>
      </c>
      <c r="AB3514">
        <v>0</v>
      </c>
      <c r="AC3514">
        <v>0</v>
      </c>
      <c r="AD3514">
        <v>1</v>
      </c>
      <c r="AE3514">
        <v>1</v>
      </c>
      <c r="AF3514">
        <v>2</v>
      </c>
      <c r="AG3514" s="1">
        <f t="shared" si="54"/>
        <v>7.7857142857142847E-2</v>
      </c>
    </row>
    <row r="3515" spans="1:33">
      <c r="A3515">
        <v>81992</v>
      </c>
      <c r="B3515">
        <v>2</v>
      </c>
      <c r="C3515">
        <v>51</v>
      </c>
      <c r="D3515">
        <v>6</v>
      </c>
      <c r="E3515">
        <v>2</v>
      </c>
      <c r="G3515">
        <v>2</v>
      </c>
      <c r="H3515">
        <v>5</v>
      </c>
      <c r="I3515">
        <v>3</v>
      </c>
      <c r="J3515">
        <v>73</v>
      </c>
      <c r="K3515">
        <v>1.89</v>
      </c>
      <c r="L3515">
        <v>231</v>
      </c>
      <c r="M3515">
        <v>5.97</v>
      </c>
      <c r="N3515">
        <v>71</v>
      </c>
      <c r="O3515" s="1">
        <v>1.8382191780821917</v>
      </c>
      <c r="P3515" s="2">
        <v>72.87164821307671</v>
      </c>
      <c r="Q3515" s="1">
        <v>1.8866769194892461</v>
      </c>
      <c r="R3515">
        <v>1</v>
      </c>
      <c r="S3515">
        <v>2</v>
      </c>
      <c r="U3515">
        <v>14</v>
      </c>
      <c r="V3515">
        <v>2</v>
      </c>
      <c r="W3515">
        <v>3</v>
      </c>
      <c r="X3515">
        <v>2</v>
      </c>
      <c r="Y3515">
        <v>2</v>
      </c>
      <c r="Z3515">
        <v>3</v>
      </c>
      <c r="AA3515">
        <v>0</v>
      </c>
      <c r="AB3515">
        <v>0</v>
      </c>
      <c r="AC3515">
        <v>0</v>
      </c>
      <c r="AD3515">
        <v>1</v>
      </c>
      <c r="AE3515">
        <v>1</v>
      </c>
      <c r="AF3515">
        <v>2</v>
      </c>
      <c r="AG3515" s="1">
        <f t="shared" si="54"/>
        <v>-5.1780821917808195E-2</v>
      </c>
    </row>
    <row r="3516" spans="1:33">
      <c r="A3516">
        <v>81998</v>
      </c>
      <c r="B3516">
        <v>2</v>
      </c>
      <c r="C3516">
        <v>56</v>
      </c>
      <c r="D3516">
        <v>3</v>
      </c>
      <c r="E3516">
        <v>2</v>
      </c>
      <c r="G3516">
        <v>1</v>
      </c>
      <c r="H3516">
        <v>4</v>
      </c>
      <c r="I3516">
        <v>6</v>
      </c>
      <c r="J3516">
        <v>40</v>
      </c>
      <c r="K3516">
        <v>1.03</v>
      </c>
      <c r="L3516">
        <v>158</v>
      </c>
      <c r="M3516">
        <v>4.09</v>
      </c>
      <c r="N3516">
        <v>44</v>
      </c>
      <c r="O3516" s="1">
        <v>1.133</v>
      </c>
      <c r="P3516" s="2">
        <v>38.995202095369713</v>
      </c>
      <c r="Q3516" s="1">
        <v>1.0041264539557702</v>
      </c>
      <c r="R3516">
        <v>2</v>
      </c>
      <c r="S3516">
        <v>1</v>
      </c>
      <c r="T3516">
        <v>3</v>
      </c>
      <c r="V3516">
        <v>5</v>
      </c>
      <c r="W3516">
        <v>1</v>
      </c>
      <c r="X3516">
        <v>3</v>
      </c>
      <c r="Y3516">
        <v>2</v>
      </c>
      <c r="Z3516">
        <v>3</v>
      </c>
      <c r="AB3516">
        <v>0</v>
      </c>
      <c r="AC3516">
        <v>3</v>
      </c>
      <c r="AD3516">
        <v>1</v>
      </c>
      <c r="AE3516">
        <v>1</v>
      </c>
      <c r="AF3516">
        <v>2</v>
      </c>
      <c r="AG3516" s="1">
        <f t="shared" si="54"/>
        <v>0.10299999999999998</v>
      </c>
    </row>
    <row r="3517" spans="1:33">
      <c r="A3517">
        <v>82002</v>
      </c>
      <c r="B3517">
        <v>2</v>
      </c>
      <c r="C3517">
        <v>28</v>
      </c>
      <c r="D3517">
        <v>3</v>
      </c>
      <c r="E3517">
        <v>2</v>
      </c>
      <c r="G3517">
        <v>1</v>
      </c>
      <c r="H3517">
        <v>4</v>
      </c>
      <c r="I3517">
        <v>1</v>
      </c>
      <c r="J3517">
        <v>48</v>
      </c>
      <c r="K3517">
        <v>1.24</v>
      </c>
      <c r="L3517">
        <v>144</v>
      </c>
      <c r="M3517">
        <v>3.72</v>
      </c>
      <c r="N3517">
        <v>53</v>
      </c>
      <c r="O3517" s="1">
        <v>1.3691666666666666</v>
      </c>
      <c r="P3517" s="2">
        <v>47.694196408712152</v>
      </c>
      <c r="Q3517" s="1">
        <v>1.2321000738917307</v>
      </c>
      <c r="R3517">
        <v>2</v>
      </c>
      <c r="U3517">
        <v>15</v>
      </c>
      <c r="V3517">
        <v>3</v>
      </c>
      <c r="W3517">
        <v>3</v>
      </c>
      <c r="X3517">
        <v>3</v>
      </c>
      <c r="Y3517">
        <v>3</v>
      </c>
      <c r="Z3517">
        <v>3</v>
      </c>
      <c r="AA3517">
        <v>0</v>
      </c>
      <c r="AB3517">
        <v>0</v>
      </c>
      <c r="AC3517">
        <v>0</v>
      </c>
      <c r="AD3517">
        <v>1</v>
      </c>
      <c r="AE3517">
        <v>2</v>
      </c>
      <c r="AG3517" s="1">
        <f t="shared" si="54"/>
        <v>0.12916666666666665</v>
      </c>
    </row>
    <row r="3518" spans="1:33">
      <c r="A3518">
        <v>82003</v>
      </c>
      <c r="B3518">
        <v>2</v>
      </c>
      <c r="C3518">
        <v>22</v>
      </c>
      <c r="D3518">
        <v>3</v>
      </c>
      <c r="E3518">
        <v>2</v>
      </c>
      <c r="G3518">
        <v>1</v>
      </c>
      <c r="H3518">
        <v>4</v>
      </c>
      <c r="I3518">
        <v>5</v>
      </c>
      <c r="J3518">
        <v>35</v>
      </c>
      <c r="K3518">
        <v>0.91</v>
      </c>
      <c r="L3518">
        <v>256</v>
      </c>
      <c r="M3518">
        <v>6.62</v>
      </c>
      <c r="N3518">
        <v>38</v>
      </c>
      <c r="O3518" s="1">
        <v>0.98799999999999999</v>
      </c>
      <c r="P3518" s="2">
        <v>38.377953767401344</v>
      </c>
      <c r="Q3518" s="1">
        <v>0.9978267979524349</v>
      </c>
      <c r="R3518">
        <v>1</v>
      </c>
      <c r="U3518">
        <v>15</v>
      </c>
      <c r="V3518">
        <v>4</v>
      </c>
      <c r="W3518">
        <v>1</v>
      </c>
      <c r="AA3518">
        <v>5</v>
      </c>
      <c r="AB3518">
        <v>2</v>
      </c>
      <c r="AC3518">
        <v>3</v>
      </c>
      <c r="AD3518">
        <v>1</v>
      </c>
      <c r="AE3518">
        <v>1</v>
      </c>
      <c r="AF3518">
        <v>2</v>
      </c>
      <c r="AG3518" s="1">
        <f t="shared" si="54"/>
        <v>7.7999999999999958E-2</v>
      </c>
    </row>
    <row r="3519" spans="1:33">
      <c r="A3519">
        <v>82007</v>
      </c>
      <c r="B3519">
        <v>2</v>
      </c>
      <c r="C3519">
        <v>55</v>
      </c>
      <c r="D3519">
        <v>3</v>
      </c>
      <c r="E3519">
        <v>2</v>
      </c>
      <c r="G3519">
        <v>1</v>
      </c>
      <c r="H3519">
        <v>3</v>
      </c>
      <c r="I3519">
        <v>1</v>
      </c>
      <c r="J3519">
        <v>108</v>
      </c>
      <c r="K3519">
        <v>2.79</v>
      </c>
      <c r="L3519">
        <v>249</v>
      </c>
      <c r="M3519">
        <v>6.44</v>
      </c>
      <c r="N3519">
        <v>109</v>
      </c>
      <c r="O3519" s="1">
        <v>2.8158333333333334</v>
      </c>
      <c r="P3519" s="2">
        <v>103.40077361513559</v>
      </c>
      <c r="Q3519" s="1">
        <v>2.6711866517243359</v>
      </c>
      <c r="R3519">
        <v>2</v>
      </c>
      <c r="S3519">
        <v>2</v>
      </c>
      <c r="U3519">
        <v>5</v>
      </c>
      <c r="V3519">
        <v>4</v>
      </c>
      <c r="W3519">
        <v>3</v>
      </c>
      <c r="X3519">
        <v>3</v>
      </c>
      <c r="Y3519">
        <v>3</v>
      </c>
      <c r="Z3519">
        <v>3</v>
      </c>
      <c r="AB3519">
        <v>0</v>
      </c>
      <c r="AC3519">
        <v>0</v>
      </c>
      <c r="AD3519">
        <v>1</v>
      </c>
      <c r="AE3519">
        <v>2</v>
      </c>
      <c r="AG3519" s="1">
        <f t="shared" si="54"/>
        <v>2.5833333333333375E-2</v>
      </c>
    </row>
    <row r="3520" spans="1:33">
      <c r="A3520">
        <v>82012</v>
      </c>
      <c r="B3520">
        <v>2</v>
      </c>
      <c r="C3520">
        <v>71</v>
      </c>
      <c r="D3520">
        <v>3</v>
      </c>
      <c r="E3520">
        <v>2</v>
      </c>
      <c r="G3520">
        <v>1</v>
      </c>
      <c r="H3520">
        <v>3</v>
      </c>
      <c r="I3520">
        <v>1</v>
      </c>
      <c r="J3520">
        <v>72</v>
      </c>
      <c r="K3520">
        <v>1.86</v>
      </c>
      <c r="L3520">
        <v>219</v>
      </c>
      <c r="M3520">
        <v>5.66</v>
      </c>
      <c r="N3520">
        <v>80</v>
      </c>
      <c r="O3520" s="1">
        <v>2.0666666666666669</v>
      </c>
      <c r="P3520" s="2">
        <v>71.04033275358654</v>
      </c>
      <c r="Q3520" s="1">
        <v>1.835208596134319</v>
      </c>
      <c r="R3520">
        <v>2</v>
      </c>
      <c r="S3520">
        <v>2</v>
      </c>
      <c r="U3520">
        <v>8</v>
      </c>
      <c r="V3520">
        <v>3</v>
      </c>
      <c r="W3520">
        <v>0</v>
      </c>
      <c r="AA3520">
        <v>0</v>
      </c>
      <c r="AB3520">
        <v>0</v>
      </c>
      <c r="AC3520">
        <v>0</v>
      </c>
      <c r="AD3520">
        <v>1</v>
      </c>
      <c r="AE3520">
        <v>1</v>
      </c>
      <c r="AF3520">
        <v>2</v>
      </c>
      <c r="AG3520" s="1">
        <f t="shared" si="54"/>
        <v>0.20666666666666678</v>
      </c>
    </row>
    <row r="3521" spans="1:33">
      <c r="A3521">
        <v>82021</v>
      </c>
      <c r="B3521">
        <v>2</v>
      </c>
      <c r="C3521">
        <v>53</v>
      </c>
      <c r="D3521">
        <v>2</v>
      </c>
      <c r="E3521">
        <v>2</v>
      </c>
      <c r="G3521">
        <v>1</v>
      </c>
      <c r="H3521">
        <v>4</v>
      </c>
      <c r="I3521">
        <v>1</v>
      </c>
      <c r="J3521">
        <v>81</v>
      </c>
      <c r="K3521">
        <v>2.09</v>
      </c>
      <c r="L3521">
        <v>277</v>
      </c>
      <c r="M3521">
        <v>7.16</v>
      </c>
      <c r="N3521">
        <v>88</v>
      </c>
      <c r="O3521" s="1">
        <v>2.2706172839506173</v>
      </c>
      <c r="P3521" s="2">
        <v>79.316083237730552</v>
      </c>
      <c r="Q3521" s="1">
        <v>2.0465507897142818</v>
      </c>
      <c r="R3521">
        <v>2</v>
      </c>
      <c r="S3521">
        <v>2</v>
      </c>
      <c r="U3521">
        <v>14</v>
      </c>
      <c r="V3521">
        <v>4</v>
      </c>
      <c r="W3521">
        <v>3</v>
      </c>
      <c r="X3521">
        <v>3</v>
      </c>
      <c r="Y3521">
        <v>3</v>
      </c>
      <c r="Z3521">
        <v>2</v>
      </c>
      <c r="AA3521">
        <v>1</v>
      </c>
      <c r="AB3521">
        <v>0</v>
      </c>
      <c r="AC3521">
        <v>4</v>
      </c>
      <c r="AD3521">
        <v>1</v>
      </c>
      <c r="AE3521">
        <v>1</v>
      </c>
      <c r="AF3521">
        <v>2</v>
      </c>
      <c r="AG3521" s="1">
        <f t="shared" si="54"/>
        <v>0.18061728395061749</v>
      </c>
    </row>
    <row r="3522" spans="1:33">
      <c r="A3522">
        <v>82023</v>
      </c>
      <c r="B3522">
        <v>2</v>
      </c>
      <c r="C3522">
        <v>41</v>
      </c>
      <c r="D3522">
        <v>3</v>
      </c>
      <c r="E3522">
        <v>2</v>
      </c>
      <c r="G3522">
        <v>1</v>
      </c>
      <c r="H3522">
        <v>5</v>
      </c>
      <c r="I3522">
        <v>1</v>
      </c>
      <c r="J3522">
        <v>105</v>
      </c>
      <c r="K3522">
        <v>2.72</v>
      </c>
      <c r="L3522">
        <v>186</v>
      </c>
      <c r="M3522">
        <v>4.8099999999999996</v>
      </c>
      <c r="N3522">
        <v>108</v>
      </c>
      <c r="O3522" s="1">
        <v>2.797714285714286</v>
      </c>
      <c r="P3522" s="2">
        <v>106.90383916818443</v>
      </c>
      <c r="Q3522" s="1">
        <v>2.769318500356778</v>
      </c>
      <c r="R3522">
        <v>2</v>
      </c>
      <c r="S3522">
        <v>2</v>
      </c>
      <c r="U3522">
        <v>7</v>
      </c>
      <c r="V3522">
        <v>4</v>
      </c>
      <c r="W3522">
        <v>2</v>
      </c>
      <c r="X3522">
        <v>3</v>
      </c>
      <c r="Y3522">
        <v>3</v>
      </c>
      <c r="Z3522">
        <v>3</v>
      </c>
      <c r="AB3522">
        <v>0</v>
      </c>
      <c r="AC3522">
        <v>0</v>
      </c>
      <c r="AD3522">
        <v>1</v>
      </c>
      <c r="AE3522">
        <v>1</v>
      </c>
      <c r="AF3522">
        <v>2</v>
      </c>
      <c r="AG3522" s="1">
        <f t="shared" si="54"/>
        <v>7.7714285714285847E-2</v>
      </c>
    </row>
    <row r="3523" spans="1:33">
      <c r="A3523">
        <v>82025</v>
      </c>
      <c r="B3523">
        <v>2</v>
      </c>
      <c r="C3523">
        <v>78</v>
      </c>
      <c r="D3523">
        <v>3</v>
      </c>
      <c r="E3523">
        <v>2</v>
      </c>
      <c r="G3523">
        <v>1</v>
      </c>
      <c r="H3523">
        <v>4</v>
      </c>
      <c r="I3523">
        <v>1</v>
      </c>
      <c r="J3523">
        <v>58</v>
      </c>
      <c r="K3523">
        <v>1.5</v>
      </c>
      <c r="L3523">
        <v>120</v>
      </c>
      <c r="M3523">
        <v>3.1</v>
      </c>
      <c r="N3523">
        <v>58</v>
      </c>
      <c r="O3523" s="1">
        <v>1.5</v>
      </c>
      <c r="P3523" s="2">
        <v>54.777895614815108</v>
      </c>
      <c r="Q3523" s="1">
        <v>1.4166697141762528</v>
      </c>
      <c r="R3523">
        <v>1</v>
      </c>
      <c r="S3523">
        <v>2</v>
      </c>
      <c r="U3523">
        <v>14</v>
      </c>
      <c r="V3523">
        <v>2</v>
      </c>
      <c r="W3523">
        <v>2</v>
      </c>
      <c r="X3523">
        <v>3</v>
      </c>
      <c r="Y3523">
        <v>2</v>
      </c>
      <c r="Z3523">
        <v>2</v>
      </c>
      <c r="AA3523">
        <v>2</v>
      </c>
      <c r="AB3523">
        <v>2</v>
      </c>
      <c r="AC3523">
        <v>0</v>
      </c>
      <c r="AD3523">
        <v>1</v>
      </c>
      <c r="AE3523">
        <v>1</v>
      </c>
      <c r="AF3523">
        <v>2</v>
      </c>
      <c r="AG3523" s="1">
        <f t="shared" ref="AG3523:AG3586" si="55">O:O-K:K</f>
        <v>0</v>
      </c>
    </row>
    <row r="3524" spans="1:33">
      <c r="A3524">
        <v>82028</v>
      </c>
      <c r="B3524">
        <v>2</v>
      </c>
      <c r="C3524">
        <v>46</v>
      </c>
      <c r="D3524">
        <v>4</v>
      </c>
      <c r="E3524">
        <v>2</v>
      </c>
      <c r="G3524">
        <v>1</v>
      </c>
      <c r="H3524">
        <v>4</v>
      </c>
      <c r="I3524">
        <v>3</v>
      </c>
      <c r="J3524">
        <v>58</v>
      </c>
      <c r="K3524">
        <v>1.5</v>
      </c>
      <c r="L3524">
        <v>147</v>
      </c>
      <c r="M3524">
        <v>3.8</v>
      </c>
      <c r="N3524">
        <v>56</v>
      </c>
      <c r="O3524" s="1">
        <v>1.4482758620689655</v>
      </c>
      <c r="P3524" s="2">
        <v>54.590326132243845</v>
      </c>
      <c r="Q3524" s="1">
        <v>1.4118187792821686</v>
      </c>
      <c r="R3524">
        <v>2</v>
      </c>
      <c r="S3524">
        <v>2</v>
      </c>
      <c r="U3524">
        <v>8</v>
      </c>
      <c r="V3524">
        <v>3</v>
      </c>
      <c r="W3524">
        <v>3</v>
      </c>
      <c r="X3524">
        <v>3</v>
      </c>
      <c r="Y3524">
        <v>3</v>
      </c>
      <c r="Z3524">
        <v>3</v>
      </c>
      <c r="AA3524">
        <v>3</v>
      </c>
      <c r="AB3524">
        <v>0</v>
      </c>
      <c r="AC3524">
        <v>5</v>
      </c>
      <c r="AD3524">
        <v>1</v>
      </c>
      <c r="AE3524">
        <v>1</v>
      </c>
      <c r="AF3524">
        <v>2</v>
      </c>
      <c r="AG3524" s="1">
        <f t="shared" si="55"/>
        <v>-5.1724137931034475E-2</v>
      </c>
    </row>
    <row r="3525" spans="1:33">
      <c r="A3525">
        <v>82031</v>
      </c>
      <c r="B3525">
        <v>2</v>
      </c>
      <c r="C3525">
        <v>80</v>
      </c>
      <c r="D3525">
        <v>3</v>
      </c>
      <c r="E3525">
        <v>2</v>
      </c>
      <c r="G3525">
        <v>1</v>
      </c>
      <c r="H3525">
        <v>4</v>
      </c>
      <c r="I3525">
        <v>1</v>
      </c>
      <c r="J3525">
        <v>43</v>
      </c>
      <c r="K3525">
        <v>1.1100000000000001</v>
      </c>
      <c r="L3525">
        <v>229</v>
      </c>
      <c r="M3525">
        <v>5.92</v>
      </c>
      <c r="N3525">
        <v>39</v>
      </c>
      <c r="O3525" s="1">
        <v>1.0067441860465118</v>
      </c>
      <c r="P3525" s="2">
        <v>43.282233660114933</v>
      </c>
      <c r="Q3525" s="1">
        <v>1.1172855665750601</v>
      </c>
      <c r="R3525">
        <v>1</v>
      </c>
      <c r="S3525">
        <v>2</v>
      </c>
      <c r="U3525">
        <v>5</v>
      </c>
      <c r="V3525">
        <v>3</v>
      </c>
      <c r="W3525">
        <v>3</v>
      </c>
      <c r="X3525">
        <v>3</v>
      </c>
      <c r="Y3525">
        <v>3</v>
      </c>
      <c r="Z3525">
        <v>3</v>
      </c>
      <c r="AA3525">
        <v>3</v>
      </c>
      <c r="AB3525">
        <v>0</v>
      </c>
      <c r="AC3525">
        <v>3</v>
      </c>
      <c r="AD3525">
        <v>1</v>
      </c>
      <c r="AE3525">
        <v>1</v>
      </c>
      <c r="AF3525">
        <v>2</v>
      </c>
      <c r="AG3525" s="1">
        <f t="shared" si="55"/>
        <v>-0.10325581395348826</v>
      </c>
    </row>
    <row r="3526" spans="1:33">
      <c r="A3526">
        <v>82037</v>
      </c>
      <c r="B3526">
        <v>2</v>
      </c>
      <c r="C3526">
        <v>43</v>
      </c>
      <c r="D3526">
        <v>1</v>
      </c>
      <c r="E3526">
        <v>2</v>
      </c>
      <c r="G3526">
        <v>1</v>
      </c>
      <c r="H3526">
        <v>2</v>
      </c>
      <c r="I3526">
        <v>5</v>
      </c>
      <c r="J3526">
        <v>37</v>
      </c>
      <c r="K3526">
        <v>0.96</v>
      </c>
      <c r="L3526">
        <v>340</v>
      </c>
      <c r="M3526">
        <v>8.7899999999999991</v>
      </c>
      <c r="N3526">
        <v>37</v>
      </c>
      <c r="O3526" s="1">
        <v>0.95999999999999985</v>
      </c>
      <c r="P3526" s="2">
        <v>32.954220061184898</v>
      </c>
      <c r="Q3526" s="1">
        <v>0.85502841239831084</v>
      </c>
      <c r="R3526">
        <v>1</v>
      </c>
      <c r="S3526">
        <v>2</v>
      </c>
      <c r="U3526">
        <v>6</v>
      </c>
      <c r="V3526">
        <v>5</v>
      </c>
      <c r="W3526">
        <v>2</v>
      </c>
      <c r="AA3526">
        <v>4</v>
      </c>
      <c r="AB3526">
        <v>0</v>
      </c>
      <c r="AC3526">
        <v>0</v>
      </c>
      <c r="AD3526">
        <v>1</v>
      </c>
      <c r="AE3526">
        <v>2</v>
      </c>
      <c r="AG3526" s="1">
        <f t="shared" si="55"/>
        <v>0</v>
      </c>
    </row>
    <row r="3527" spans="1:33">
      <c r="A3527">
        <v>82039</v>
      </c>
      <c r="B3527">
        <v>2</v>
      </c>
      <c r="C3527">
        <v>25</v>
      </c>
      <c r="D3527">
        <v>3</v>
      </c>
      <c r="E3527">
        <v>2</v>
      </c>
      <c r="G3527">
        <v>2</v>
      </c>
      <c r="H3527">
        <v>5</v>
      </c>
      <c r="I3527">
        <v>5</v>
      </c>
      <c r="J3527">
        <v>61</v>
      </c>
      <c r="K3527">
        <v>1.58</v>
      </c>
      <c r="L3527">
        <v>130</v>
      </c>
      <c r="M3527">
        <v>3.36</v>
      </c>
      <c r="N3527">
        <v>66</v>
      </c>
      <c r="O3527" s="1">
        <v>1.7095081967213115</v>
      </c>
      <c r="P3527" s="2">
        <v>63.149659823205887</v>
      </c>
      <c r="Q3527" s="1">
        <v>1.6356797134535297</v>
      </c>
      <c r="R3527">
        <v>2</v>
      </c>
      <c r="U3527">
        <v>5</v>
      </c>
      <c r="V3527">
        <v>2</v>
      </c>
      <c r="W3527">
        <v>2</v>
      </c>
      <c r="X3527">
        <v>2</v>
      </c>
      <c r="Y3527">
        <v>2</v>
      </c>
      <c r="Z3527">
        <v>2</v>
      </c>
      <c r="AA3527">
        <v>0</v>
      </c>
      <c r="AB3527">
        <v>0</v>
      </c>
      <c r="AC3527">
        <v>0</v>
      </c>
      <c r="AD3527">
        <v>1</v>
      </c>
      <c r="AE3527">
        <v>2</v>
      </c>
      <c r="AG3527" s="1">
        <f t="shared" si="55"/>
        <v>0.12950819672131142</v>
      </c>
    </row>
    <row r="3528" spans="1:33">
      <c r="A3528">
        <v>82041</v>
      </c>
      <c r="B3528">
        <v>2</v>
      </c>
      <c r="C3528">
        <v>66</v>
      </c>
      <c r="D3528">
        <v>3</v>
      </c>
      <c r="E3528">
        <v>2</v>
      </c>
      <c r="G3528">
        <v>1</v>
      </c>
      <c r="H3528">
        <v>2</v>
      </c>
      <c r="I3528">
        <v>1</v>
      </c>
      <c r="J3528">
        <v>74</v>
      </c>
      <c r="K3528">
        <v>1.91</v>
      </c>
      <c r="L3528">
        <v>256</v>
      </c>
      <c r="M3528">
        <v>6.62</v>
      </c>
      <c r="N3528">
        <v>81</v>
      </c>
      <c r="O3528" s="1">
        <v>2.0906756756756755</v>
      </c>
      <c r="P3528" s="2">
        <v>71.242715717488053</v>
      </c>
      <c r="Q3528" s="1">
        <v>1.838832257032462</v>
      </c>
      <c r="R3528">
        <v>2</v>
      </c>
      <c r="S3528">
        <v>2</v>
      </c>
      <c r="U3528">
        <v>7</v>
      </c>
      <c r="V3528">
        <v>1</v>
      </c>
      <c r="W3528">
        <v>0</v>
      </c>
      <c r="AA3528">
        <v>4</v>
      </c>
      <c r="AB3528">
        <v>0</v>
      </c>
      <c r="AC3528">
        <v>0</v>
      </c>
      <c r="AD3528">
        <v>1</v>
      </c>
      <c r="AE3528">
        <v>1</v>
      </c>
      <c r="AF3528">
        <v>2</v>
      </c>
      <c r="AG3528" s="1">
        <f t="shared" si="55"/>
        <v>0.18067567567567555</v>
      </c>
    </row>
    <row r="3529" spans="1:33">
      <c r="A3529">
        <v>82043</v>
      </c>
      <c r="B3529">
        <v>2</v>
      </c>
      <c r="C3529">
        <v>57</v>
      </c>
      <c r="D3529">
        <v>6</v>
      </c>
      <c r="E3529">
        <v>2</v>
      </c>
      <c r="G3529">
        <v>2</v>
      </c>
      <c r="H3529">
        <v>5</v>
      </c>
      <c r="I3529">
        <v>1</v>
      </c>
      <c r="J3529">
        <v>62</v>
      </c>
      <c r="K3529">
        <v>1.6</v>
      </c>
      <c r="L3529">
        <v>329</v>
      </c>
      <c r="M3529">
        <v>8.51</v>
      </c>
      <c r="N3529">
        <v>60</v>
      </c>
      <c r="O3529" s="1">
        <v>1.5483870967741935</v>
      </c>
      <c r="P3529" s="2">
        <v>52.711961966152899</v>
      </c>
      <c r="Q3529" s="1">
        <v>1.36030869590072</v>
      </c>
      <c r="R3529">
        <v>2</v>
      </c>
      <c r="S3529">
        <v>2</v>
      </c>
      <c r="U3529">
        <v>10</v>
      </c>
      <c r="V3529">
        <v>3</v>
      </c>
      <c r="W3529">
        <v>1</v>
      </c>
      <c r="AA3529">
        <v>0</v>
      </c>
      <c r="AB3529">
        <v>0</v>
      </c>
      <c r="AC3529">
        <v>0</v>
      </c>
      <c r="AD3529">
        <v>1</v>
      </c>
      <c r="AE3529">
        <v>1</v>
      </c>
      <c r="AF3529">
        <v>1</v>
      </c>
      <c r="AG3529" s="1">
        <f t="shared" si="55"/>
        <v>-5.1612903225806583E-2</v>
      </c>
    </row>
    <row r="3530" spans="1:33">
      <c r="A3530">
        <v>82051</v>
      </c>
      <c r="B3530">
        <v>2</v>
      </c>
      <c r="C3530">
        <v>42</v>
      </c>
      <c r="D3530">
        <v>2</v>
      </c>
      <c r="E3530">
        <v>2</v>
      </c>
      <c r="G3530">
        <v>2</v>
      </c>
      <c r="H3530">
        <v>4</v>
      </c>
      <c r="I3530">
        <v>1</v>
      </c>
      <c r="J3530">
        <v>56</v>
      </c>
      <c r="K3530">
        <v>1.45</v>
      </c>
      <c r="L3530">
        <v>162</v>
      </c>
      <c r="M3530">
        <v>4.1900000000000004</v>
      </c>
      <c r="N3530">
        <v>57</v>
      </c>
      <c r="O3530" s="1">
        <v>1.4758928571428569</v>
      </c>
      <c r="P3530" s="2">
        <v>54.849591152576352</v>
      </c>
      <c r="Q3530" s="1">
        <v>1.4202126280577805</v>
      </c>
      <c r="R3530">
        <v>1</v>
      </c>
      <c r="S3530">
        <v>2</v>
      </c>
      <c r="U3530">
        <v>15</v>
      </c>
      <c r="V3530">
        <v>1</v>
      </c>
      <c r="W3530">
        <v>2</v>
      </c>
      <c r="X3530">
        <v>2</v>
      </c>
      <c r="Y3530">
        <v>2</v>
      </c>
      <c r="Z3530">
        <v>2</v>
      </c>
      <c r="AA3530">
        <v>1</v>
      </c>
      <c r="AB3530">
        <v>0</v>
      </c>
      <c r="AC3530">
        <v>0</v>
      </c>
      <c r="AD3530">
        <v>1</v>
      </c>
      <c r="AE3530">
        <v>1</v>
      </c>
      <c r="AF3530">
        <v>2</v>
      </c>
      <c r="AG3530" s="1">
        <f t="shared" si="55"/>
        <v>2.589285714285694E-2</v>
      </c>
    </row>
    <row r="3531" spans="1:33">
      <c r="A3531">
        <v>82052</v>
      </c>
      <c r="B3531">
        <v>2</v>
      </c>
      <c r="C3531">
        <v>60</v>
      </c>
      <c r="D3531">
        <v>3</v>
      </c>
      <c r="E3531">
        <v>2</v>
      </c>
      <c r="G3531">
        <v>1</v>
      </c>
      <c r="H3531">
        <v>4</v>
      </c>
      <c r="I3531">
        <v>1</v>
      </c>
      <c r="J3531">
        <v>59</v>
      </c>
      <c r="K3531">
        <v>1.53</v>
      </c>
      <c r="L3531">
        <v>138</v>
      </c>
      <c r="M3531">
        <v>3.57</v>
      </c>
      <c r="N3531">
        <v>69</v>
      </c>
      <c r="O3531" s="1">
        <v>1.7893220338983051</v>
      </c>
      <c r="P3531" s="2">
        <v>58.570323090154886</v>
      </c>
      <c r="Q3531" s="1">
        <v>1.5188575309819827</v>
      </c>
      <c r="R3531">
        <v>1</v>
      </c>
      <c r="S3531">
        <v>2</v>
      </c>
      <c r="U3531">
        <v>12</v>
      </c>
      <c r="V3531">
        <v>3</v>
      </c>
      <c r="W3531">
        <v>3</v>
      </c>
      <c r="X3531">
        <v>2</v>
      </c>
      <c r="Y3531">
        <v>2</v>
      </c>
      <c r="Z3531">
        <v>3</v>
      </c>
      <c r="AA3531">
        <v>1</v>
      </c>
      <c r="AB3531">
        <v>0</v>
      </c>
      <c r="AC3531">
        <v>4</v>
      </c>
      <c r="AD3531">
        <v>1</v>
      </c>
      <c r="AE3531">
        <v>1</v>
      </c>
      <c r="AF3531">
        <v>2</v>
      </c>
      <c r="AG3531" s="1">
        <f t="shared" si="55"/>
        <v>0.2593220338983051</v>
      </c>
    </row>
    <row r="3532" spans="1:33">
      <c r="A3532">
        <v>82053</v>
      </c>
      <c r="B3532">
        <v>2</v>
      </c>
      <c r="C3532">
        <v>43</v>
      </c>
      <c r="D3532">
        <v>3</v>
      </c>
      <c r="E3532">
        <v>2</v>
      </c>
      <c r="G3532">
        <v>1</v>
      </c>
      <c r="H3532">
        <v>4</v>
      </c>
      <c r="I3532">
        <v>1</v>
      </c>
      <c r="J3532">
        <v>57</v>
      </c>
      <c r="K3532">
        <v>1.47</v>
      </c>
      <c r="L3532">
        <v>170</v>
      </c>
      <c r="M3532">
        <v>4.4000000000000004</v>
      </c>
      <c r="N3532">
        <v>52</v>
      </c>
      <c r="O3532" s="1">
        <v>1.3410526315789473</v>
      </c>
      <c r="P3532" s="2">
        <v>62.44541540895171</v>
      </c>
      <c r="Q3532" s="1">
        <v>1.6104343973887545</v>
      </c>
      <c r="R3532">
        <v>2</v>
      </c>
      <c r="S3532">
        <v>2</v>
      </c>
      <c r="U3532">
        <v>15</v>
      </c>
      <c r="V3532">
        <v>3</v>
      </c>
      <c r="W3532">
        <v>0</v>
      </c>
      <c r="X3532">
        <v>3</v>
      </c>
      <c r="Y3532">
        <v>3</v>
      </c>
      <c r="Z3532">
        <v>2</v>
      </c>
      <c r="AA3532">
        <v>0</v>
      </c>
      <c r="AB3532">
        <v>0</v>
      </c>
      <c r="AC3532">
        <v>0</v>
      </c>
      <c r="AD3532">
        <v>1</v>
      </c>
      <c r="AE3532">
        <v>1</v>
      </c>
      <c r="AF3532">
        <v>2</v>
      </c>
      <c r="AG3532" s="1">
        <f t="shared" si="55"/>
        <v>-0.1289473684210527</v>
      </c>
    </row>
    <row r="3533" spans="1:33">
      <c r="A3533">
        <v>82057</v>
      </c>
      <c r="B3533">
        <v>2</v>
      </c>
      <c r="C3533">
        <v>36</v>
      </c>
      <c r="D3533">
        <v>4</v>
      </c>
      <c r="E3533">
        <v>2</v>
      </c>
      <c r="G3533">
        <v>1</v>
      </c>
      <c r="H3533">
        <v>4</v>
      </c>
      <c r="I3533">
        <v>3</v>
      </c>
      <c r="J3533">
        <v>53</v>
      </c>
      <c r="K3533">
        <v>1.37</v>
      </c>
      <c r="L3533">
        <v>147</v>
      </c>
      <c r="M3533">
        <v>3.8</v>
      </c>
      <c r="N3533">
        <v>60</v>
      </c>
      <c r="O3533" s="1">
        <v>1.5509433962264152</v>
      </c>
      <c r="P3533" s="2">
        <v>50.546684763228136</v>
      </c>
      <c r="Q3533" s="1">
        <v>1.306584115577784</v>
      </c>
      <c r="R3533">
        <v>2</v>
      </c>
      <c r="U3533">
        <v>6</v>
      </c>
      <c r="V3533">
        <v>3</v>
      </c>
      <c r="W3533">
        <v>2</v>
      </c>
      <c r="X3533">
        <v>3</v>
      </c>
      <c r="Y3533">
        <v>3</v>
      </c>
      <c r="Z3533">
        <v>1</v>
      </c>
      <c r="AA3533">
        <v>0</v>
      </c>
      <c r="AB3533">
        <v>0</v>
      </c>
      <c r="AC3533">
        <v>2</v>
      </c>
      <c r="AD3533">
        <v>1</v>
      </c>
      <c r="AE3533">
        <v>1</v>
      </c>
      <c r="AF3533">
        <v>2</v>
      </c>
      <c r="AG3533" s="1">
        <f t="shared" si="55"/>
        <v>0.18094339622641509</v>
      </c>
    </row>
    <row r="3534" spans="1:33">
      <c r="A3534">
        <v>82059</v>
      </c>
      <c r="B3534">
        <v>2</v>
      </c>
      <c r="C3534">
        <v>29</v>
      </c>
      <c r="D3534">
        <v>6</v>
      </c>
      <c r="E3534">
        <v>2</v>
      </c>
      <c r="G3534">
        <v>1</v>
      </c>
      <c r="H3534">
        <v>4</v>
      </c>
      <c r="I3534">
        <v>5</v>
      </c>
      <c r="J3534">
        <v>46</v>
      </c>
      <c r="K3534">
        <v>1.19</v>
      </c>
      <c r="L3534">
        <v>134</v>
      </c>
      <c r="M3534">
        <v>3.47</v>
      </c>
      <c r="N3534">
        <v>46</v>
      </c>
      <c r="O3534" s="1">
        <v>1.19</v>
      </c>
      <c r="P3534" s="2">
        <v>43.302058532026358</v>
      </c>
      <c r="Q3534" s="1">
        <v>1.1202054272415514</v>
      </c>
      <c r="R3534">
        <v>2</v>
      </c>
      <c r="U3534">
        <v>15</v>
      </c>
      <c r="V3534">
        <v>5</v>
      </c>
      <c r="W3534">
        <v>0</v>
      </c>
      <c r="AA3534">
        <v>6</v>
      </c>
      <c r="AB3534">
        <v>2</v>
      </c>
      <c r="AC3534">
        <v>0</v>
      </c>
      <c r="AD3534">
        <v>1</v>
      </c>
      <c r="AE3534">
        <v>1</v>
      </c>
      <c r="AF3534">
        <v>2</v>
      </c>
      <c r="AG3534" s="1">
        <f t="shared" si="55"/>
        <v>0</v>
      </c>
    </row>
    <row r="3535" spans="1:33">
      <c r="A3535">
        <v>82060</v>
      </c>
      <c r="B3535">
        <v>2</v>
      </c>
      <c r="C3535">
        <v>25</v>
      </c>
      <c r="D3535">
        <v>4</v>
      </c>
      <c r="E3535">
        <v>2</v>
      </c>
      <c r="G3535">
        <v>1</v>
      </c>
      <c r="H3535">
        <v>3</v>
      </c>
      <c r="I3535">
        <v>5</v>
      </c>
      <c r="J3535">
        <v>41</v>
      </c>
      <c r="K3535">
        <v>1.06</v>
      </c>
      <c r="L3535">
        <v>214</v>
      </c>
      <c r="M3535">
        <v>5.53</v>
      </c>
      <c r="N3535">
        <v>47</v>
      </c>
      <c r="O3535" s="1">
        <v>1.2151219512195122</v>
      </c>
      <c r="P3535" s="2">
        <v>43.51164481950169</v>
      </c>
      <c r="Q3535" s="1">
        <v>1.1249352075285803</v>
      </c>
      <c r="R3535">
        <v>2</v>
      </c>
      <c r="U3535">
        <v>6</v>
      </c>
      <c r="V3535">
        <v>4</v>
      </c>
      <c r="W3535">
        <v>2</v>
      </c>
      <c r="AA3535">
        <v>5</v>
      </c>
      <c r="AB3535">
        <v>4</v>
      </c>
      <c r="AC3535">
        <v>7</v>
      </c>
      <c r="AD3535">
        <v>1</v>
      </c>
      <c r="AE3535">
        <v>2</v>
      </c>
      <c r="AG3535" s="1">
        <f t="shared" si="55"/>
        <v>0.15512195121951211</v>
      </c>
    </row>
    <row r="3536" spans="1:33">
      <c r="A3536">
        <v>82061</v>
      </c>
      <c r="B3536">
        <v>2</v>
      </c>
      <c r="C3536">
        <v>80</v>
      </c>
      <c r="D3536">
        <v>4</v>
      </c>
      <c r="E3536">
        <v>2</v>
      </c>
      <c r="G3536">
        <v>2</v>
      </c>
      <c r="H3536">
        <v>5</v>
      </c>
      <c r="I3536">
        <v>2</v>
      </c>
      <c r="J3536">
        <v>50</v>
      </c>
      <c r="K3536">
        <v>1.29</v>
      </c>
      <c r="L3536">
        <v>187</v>
      </c>
      <c r="M3536">
        <v>4.84</v>
      </c>
      <c r="N3536">
        <v>47</v>
      </c>
      <c r="O3536" s="1">
        <v>1.2126000000000001</v>
      </c>
      <c r="P3536" s="2">
        <v>41.927549887337804</v>
      </c>
      <c r="Q3536" s="1">
        <v>1.0817307870933153</v>
      </c>
      <c r="R3536">
        <v>1</v>
      </c>
      <c r="S3536">
        <v>1</v>
      </c>
      <c r="T3536">
        <v>1</v>
      </c>
      <c r="V3536">
        <v>4</v>
      </c>
      <c r="W3536">
        <v>1</v>
      </c>
      <c r="AA3536">
        <v>0</v>
      </c>
      <c r="AB3536">
        <v>0</v>
      </c>
      <c r="AC3536">
        <v>1</v>
      </c>
      <c r="AD3536">
        <v>1</v>
      </c>
      <c r="AE3536">
        <v>1</v>
      </c>
      <c r="AF3536">
        <v>2</v>
      </c>
      <c r="AG3536" s="1">
        <f t="shared" si="55"/>
        <v>-7.7399999999999913E-2</v>
      </c>
    </row>
    <row r="3537" spans="1:33">
      <c r="A3537">
        <v>82067</v>
      </c>
      <c r="B3537">
        <v>2</v>
      </c>
      <c r="C3537">
        <v>56</v>
      </c>
      <c r="D3537">
        <v>3</v>
      </c>
      <c r="E3537">
        <v>2</v>
      </c>
      <c r="G3537">
        <v>1</v>
      </c>
      <c r="H3537">
        <v>1</v>
      </c>
      <c r="I3537">
        <v>3</v>
      </c>
      <c r="J3537">
        <v>33</v>
      </c>
      <c r="K3537">
        <v>0.85</v>
      </c>
      <c r="L3537">
        <v>156</v>
      </c>
      <c r="M3537">
        <v>4.03</v>
      </c>
      <c r="N3537">
        <v>35</v>
      </c>
      <c r="O3537" s="1">
        <v>0.90151515151515149</v>
      </c>
      <c r="P3537" s="2">
        <v>36.428969267304382</v>
      </c>
      <c r="Q3537" s="1">
        <v>0.9383219356729916</v>
      </c>
      <c r="R3537">
        <v>2</v>
      </c>
      <c r="S3537">
        <v>2</v>
      </c>
      <c r="U3537">
        <v>2</v>
      </c>
      <c r="V3537">
        <v>5</v>
      </c>
      <c r="W3537">
        <v>3</v>
      </c>
      <c r="X3537">
        <v>3</v>
      </c>
      <c r="Y3537">
        <v>3</v>
      </c>
      <c r="Z3537">
        <v>3</v>
      </c>
      <c r="AB3537">
        <v>0</v>
      </c>
      <c r="AC3537">
        <v>20</v>
      </c>
      <c r="AD3537">
        <v>1</v>
      </c>
      <c r="AE3537">
        <v>1</v>
      </c>
      <c r="AF3537">
        <v>2</v>
      </c>
      <c r="AG3537" s="1">
        <f t="shared" si="55"/>
        <v>5.1515151515151514E-2</v>
      </c>
    </row>
    <row r="3538" spans="1:33">
      <c r="A3538">
        <v>82083</v>
      </c>
      <c r="B3538">
        <v>2</v>
      </c>
      <c r="C3538">
        <v>57</v>
      </c>
      <c r="D3538">
        <v>3</v>
      </c>
      <c r="E3538">
        <v>2</v>
      </c>
      <c r="G3538">
        <v>1</v>
      </c>
      <c r="H3538">
        <v>3</v>
      </c>
      <c r="I3538">
        <v>1</v>
      </c>
      <c r="J3538">
        <v>59</v>
      </c>
      <c r="K3538">
        <v>1.53</v>
      </c>
      <c r="L3538">
        <v>235</v>
      </c>
      <c r="M3538">
        <v>6.08</v>
      </c>
      <c r="N3538">
        <v>55</v>
      </c>
      <c r="O3538" s="1">
        <v>1.4262711864406781</v>
      </c>
      <c r="P3538" s="2">
        <v>61.266184997961915</v>
      </c>
      <c r="Q3538" s="1">
        <v>1.588767170286131</v>
      </c>
      <c r="R3538">
        <v>2</v>
      </c>
      <c r="S3538">
        <v>2</v>
      </c>
      <c r="U3538">
        <v>15</v>
      </c>
      <c r="V3538">
        <v>3</v>
      </c>
      <c r="W3538">
        <v>2</v>
      </c>
      <c r="X3538">
        <v>3</v>
      </c>
      <c r="Y3538">
        <v>3</v>
      </c>
      <c r="Z3538">
        <v>3</v>
      </c>
      <c r="AB3538">
        <v>0</v>
      </c>
      <c r="AC3538">
        <v>0</v>
      </c>
      <c r="AD3538">
        <v>1</v>
      </c>
      <c r="AE3538">
        <v>1</v>
      </c>
      <c r="AF3538">
        <v>2</v>
      </c>
      <c r="AG3538" s="1">
        <f t="shared" si="55"/>
        <v>-0.10372881355932195</v>
      </c>
    </row>
    <row r="3539" spans="1:33">
      <c r="A3539">
        <v>82090</v>
      </c>
      <c r="B3539">
        <v>2</v>
      </c>
      <c r="C3539">
        <v>48</v>
      </c>
      <c r="D3539">
        <v>6</v>
      </c>
      <c r="E3539">
        <v>2</v>
      </c>
      <c r="G3539">
        <v>2</v>
      </c>
      <c r="H3539">
        <v>1</v>
      </c>
      <c r="I3539">
        <v>1</v>
      </c>
      <c r="J3539">
        <v>46</v>
      </c>
      <c r="K3539">
        <v>1.19</v>
      </c>
      <c r="L3539">
        <v>185</v>
      </c>
      <c r="M3539">
        <v>4.78</v>
      </c>
      <c r="N3539">
        <v>55</v>
      </c>
      <c r="O3539" s="1">
        <v>1.4228260869565219</v>
      </c>
      <c r="P3539" s="2">
        <v>48.813699293261216</v>
      </c>
      <c r="Q3539" s="1">
        <v>1.2627891773691489</v>
      </c>
      <c r="R3539">
        <v>1</v>
      </c>
      <c r="S3539">
        <v>2</v>
      </c>
      <c r="U3539">
        <v>7</v>
      </c>
      <c r="V3539">
        <v>3</v>
      </c>
      <c r="W3539">
        <v>1</v>
      </c>
      <c r="AA3539">
        <v>0</v>
      </c>
      <c r="AB3539">
        <v>0</v>
      </c>
      <c r="AC3539">
        <v>0</v>
      </c>
      <c r="AD3539">
        <v>2</v>
      </c>
      <c r="AE3539">
        <v>1</v>
      </c>
      <c r="AF3539">
        <v>2</v>
      </c>
      <c r="AG3539" s="1">
        <f t="shared" si="55"/>
        <v>0.23282608695652196</v>
      </c>
    </row>
    <row r="3540" spans="1:33">
      <c r="A3540">
        <v>82091</v>
      </c>
      <c r="B3540">
        <v>2</v>
      </c>
      <c r="C3540">
        <v>69</v>
      </c>
      <c r="D3540">
        <v>4</v>
      </c>
      <c r="E3540">
        <v>2</v>
      </c>
      <c r="G3540">
        <v>1</v>
      </c>
      <c r="H3540">
        <v>2</v>
      </c>
      <c r="I3540">
        <v>2</v>
      </c>
      <c r="J3540">
        <v>45</v>
      </c>
      <c r="K3540">
        <v>1.1599999999999999</v>
      </c>
      <c r="L3540">
        <v>125</v>
      </c>
      <c r="M3540">
        <v>3.23</v>
      </c>
      <c r="N3540">
        <v>40</v>
      </c>
      <c r="O3540" s="1">
        <v>1.0311111111111111</v>
      </c>
      <c r="P3540" s="2">
        <v>48.470560783015671</v>
      </c>
      <c r="Q3540" s="1">
        <v>1.2494633446288483</v>
      </c>
      <c r="R3540">
        <v>1</v>
      </c>
      <c r="S3540">
        <v>2</v>
      </c>
      <c r="U3540">
        <v>6</v>
      </c>
      <c r="V3540">
        <v>3</v>
      </c>
      <c r="W3540">
        <v>0</v>
      </c>
      <c r="X3540">
        <v>3</v>
      </c>
      <c r="Y3540">
        <v>3</v>
      </c>
      <c r="Z3540">
        <v>3</v>
      </c>
      <c r="AB3540">
        <v>0</v>
      </c>
      <c r="AC3540">
        <v>0</v>
      </c>
      <c r="AD3540">
        <v>2</v>
      </c>
      <c r="AE3540">
        <v>1</v>
      </c>
      <c r="AF3540">
        <v>2</v>
      </c>
      <c r="AG3540" s="1">
        <f t="shared" si="55"/>
        <v>-0.12888888888888883</v>
      </c>
    </row>
    <row r="3541" spans="1:33">
      <c r="A3541">
        <v>82095</v>
      </c>
      <c r="B3541">
        <v>2</v>
      </c>
      <c r="C3541">
        <v>40</v>
      </c>
      <c r="D3541">
        <v>4</v>
      </c>
      <c r="E3541">
        <v>2</v>
      </c>
      <c r="G3541">
        <v>1</v>
      </c>
      <c r="H3541">
        <v>5</v>
      </c>
      <c r="I3541">
        <v>5</v>
      </c>
      <c r="J3541">
        <v>67</v>
      </c>
      <c r="K3541">
        <v>1.73</v>
      </c>
      <c r="L3541">
        <v>160</v>
      </c>
      <c r="M3541">
        <v>4.1399999999999997</v>
      </c>
      <c r="N3541">
        <v>74</v>
      </c>
      <c r="O3541" s="1">
        <v>1.9107462686567165</v>
      </c>
      <c r="P3541" s="2">
        <v>68.722686028990324</v>
      </c>
      <c r="Q3541" s="1">
        <v>1.7744812959724368</v>
      </c>
      <c r="R3541">
        <v>2</v>
      </c>
      <c r="S3541">
        <v>2</v>
      </c>
      <c r="U3541">
        <v>10</v>
      </c>
      <c r="V3541">
        <v>3</v>
      </c>
      <c r="W3541">
        <v>1</v>
      </c>
      <c r="AA3541">
        <v>3</v>
      </c>
      <c r="AB3541">
        <v>2</v>
      </c>
      <c r="AC3541">
        <v>0</v>
      </c>
      <c r="AD3541">
        <v>1</v>
      </c>
      <c r="AE3541">
        <v>1</v>
      </c>
      <c r="AF3541">
        <v>2</v>
      </c>
      <c r="AG3541" s="1">
        <f t="shared" si="55"/>
        <v>0.1807462686567165</v>
      </c>
    </row>
    <row r="3542" spans="1:33">
      <c r="A3542">
        <v>82102</v>
      </c>
      <c r="B3542">
        <v>2</v>
      </c>
      <c r="C3542">
        <v>56</v>
      </c>
      <c r="D3542">
        <v>6</v>
      </c>
      <c r="E3542">
        <v>2</v>
      </c>
      <c r="G3542">
        <v>2</v>
      </c>
      <c r="H3542">
        <v>1</v>
      </c>
      <c r="I3542">
        <v>1</v>
      </c>
      <c r="J3542">
        <v>73</v>
      </c>
      <c r="K3542">
        <v>1.89</v>
      </c>
      <c r="L3542">
        <v>171</v>
      </c>
      <c r="M3542">
        <v>4.42</v>
      </c>
      <c r="N3542">
        <v>68</v>
      </c>
      <c r="O3542" s="1">
        <v>1.7605479452054793</v>
      </c>
      <c r="P3542" s="2">
        <v>74.494815249016469</v>
      </c>
      <c r="Q3542" s="1">
        <v>1.9287013811046729</v>
      </c>
      <c r="R3542">
        <v>1</v>
      </c>
      <c r="S3542">
        <v>1</v>
      </c>
      <c r="T3542">
        <v>2</v>
      </c>
      <c r="U3542">
        <v>8</v>
      </c>
      <c r="V3542">
        <v>2</v>
      </c>
      <c r="W3542">
        <v>0</v>
      </c>
      <c r="AA3542">
        <v>0</v>
      </c>
      <c r="AB3542">
        <v>0</v>
      </c>
      <c r="AC3542">
        <v>0</v>
      </c>
      <c r="AD3542">
        <v>2</v>
      </c>
      <c r="AE3542">
        <v>2</v>
      </c>
      <c r="AG3542" s="1">
        <f t="shared" si="55"/>
        <v>-0.1294520547945206</v>
      </c>
    </row>
    <row r="3543" spans="1:33">
      <c r="A3543">
        <v>82105</v>
      </c>
      <c r="B3543">
        <v>2</v>
      </c>
      <c r="C3543">
        <v>49</v>
      </c>
      <c r="D3543">
        <v>1</v>
      </c>
      <c r="E3543">
        <v>2</v>
      </c>
      <c r="G3543">
        <v>2</v>
      </c>
      <c r="H3543">
        <v>2</v>
      </c>
      <c r="I3543">
        <v>1</v>
      </c>
      <c r="J3543">
        <v>34</v>
      </c>
      <c r="K3543">
        <v>0.88</v>
      </c>
      <c r="L3543">
        <v>213</v>
      </c>
      <c r="M3543">
        <v>5.51</v>
      </c>
      <c r="N3543">
        <v>35</v>
      </c>
      <c r="O3543" s="1">
        <v>0.90588235294117647</v>
      </c>
      <c r="P3543" s="2">
        <v>37.856566383306436</v>
      </c>
      <c r="Q3543" s="1">
        <v>0.97981701227381368</v>
      </c>
      <c r="R3543">
        <v>1</v>
      </c>
      <c r="S3543">
        <v>2</v>
      </c>
      <c r="U3543">
        <v>6</v>
      </c>
      <c r="V3543">
        <v>4</v>
      </c>
      <c r="W3543">
        <v>3</v>
      </c>
      <c r="X3543">
        <v>3</v>
      </c>
      <c r="Y3543">
        <v>3</v>
      </c>
      <c r="Z3543">
        <v>3</v>
      </c>
      <c r="AA3543">
        <v>0</v>
      </c>
      <c r="AB3543">
        <v>0</v>
      </c>
      <c r="AC3543">
        <v>0</v>
      </c>
      <c r="AD3543">
        <v>1</v>
      </c>
      <c r="AE3543">
        <v>2</v>
      </c>
      <c r="AG3543" s="1">
        <f t="shared" si="55"/>
        <v>2.5882352941176467E-2</v>
      </c>
    </row>
    <row r="3544" spans="1:33">
      <c r="A3544">
        <v>82106</v>
      </c>
      <c r="B3544">
        <v>2</v>
      </c>
      <c r="C3544">
        <v>33</v>
      </c>
      <c r="D3544">
        <v>1</v>
      </c>
      <c r="E3544">
        <v>2</v>
      </c>
      <c r="G3544">
        <v>2</v>
      </c>
      <c r="H3544">
        <v>1</v>
      </c>
      <c r="I3544">
        <v>1</v>
      </c>
      <c r="J3544">
        <v>53</v>
      </c>
      <c r="K3544">
        <v>1.37</v>
      </c>
      <c r="L3544">
        <v>191</v>
      </c>
      <c r="M3544">
        <v>4.9400000000000004</v>
      </c>
      <c r="N3544">
        <v>63</v>
      </c>
      <c r="O3544" s="1">
        <v>1.6284905660377358</v>
      </c>
      <c r="P3544" s="2">
        <v>49.207175709464515</v>
      </c>
      <c r="Q3544" s="1">
        <v>1.271959070225781</v>
      </c>
      <c r="R3544">
        <v>1</v>
      </c>
      <c r="U3544">
        <v>7</v>
      </c>
      <c r="V3544">
        <v>4</v>
      </c>
      <c r="W3544">
        <v>1</v>
      </c>
      <c r="X3544">
        <v>3</v>
      </c>
      <c r="Y3544">
        <v>3</v>
      </c>
      <c r="Z3544">
        <v>1</v>
      </c>
      <c r="AA3544">
        <v>2</v>
      </c>
      <c r="AB3544">
        <v>8</v>
      </c>
      <c r="AC3544">
        <v>4</v>
      </c>
      <c r="AD3544">
        <v>1</v>
      </c>
      <c r="AE3544">
        <v>1</v>
      </c>
      <c r="AF3544">
        <v>2</v>
      </c>
      <c r="AG3544" s="1">
        <f t="shared" si="55"/>
        <v>0.25849056603773568</v>
      </c>
    </row>
    <row r="3545" spans="1:33">
      <c r="A3545">
        <v>82112</v>
      </c>
      <c r="B3545">
        <v>2</v>
      </c>
      <c r="C3545">
        <v>37</v>
      </c>
      <c r="D3545">
        <v>3</v>
      </c>
      <c r="E3545">
        <v>2</v>
      </c>
      <c r="G3545">
        <v>1</v>
      </c>
      <c r="H3545">
        <v>5</v>
      </c>
      <c r="I3545">
        <v>1</v>
      </c>
      <c r="J3545">
        <v>70</v>
      </c>
      <c r="K3545">
        <v>1.81</v>
      </c>
      <c r="L3545">
        <v>155</v>
      </c>
      <c r="M3545">
        <v>4.01</v>
      </c>
      <c r="N3545">
        <v>79</v>
      </c>
      <c r="O3545" s="1">
        <v>2.0427142857142857</v>
      </c>
      <c r="P3545" s="2">
        <v>81.590034931675177</v>
      </c>
      <c r="Q3545" s="1">
        <v>2.1096851889476014</v>
      </c>
      <c r="R3545">
        <v>2</v>
      </c>
      <c r="U3545">
        <v>15</v>
      </c>
      <c r="V3545">
        <v>3</v>
      </c>
      <c r="W3545">
        <v>2</v>
      </c>
      <c r="X3545">
        <v>3</v>
      </c>
      <c r="Y3545">
        <v>2</v>
      </c>
      <c r="Z3545">
        <v>3</v>
      </c>
      <c r="AA3545">
        <v>1</v>
      </c>
      <c r="AB3545">
        <v>5</v>
      </c>
      <c r="AC3545">
        <v>1</v>
      </c>
      <c r="AD3545">
        <v>1</v>
      </c>
      <c r="AE3545">
        <v>1</v>
      </c>
      <c r="AF3545">
        <v>2</v>
      </c>
      <c r="AG3545" s="1">
        <f t="shared" si="55"/>
        <v>0.23271428571428565</v>
      </c>
    </row>
    <row r="3546" spans="1:33">
      <c r="A3546">
        <v>82120</v>
      </c>
      <c r="B3546">
        <v>2</v>
      </c>
      <c r="C3546">
        <v>36</v>
      </c>
      <c r="D3546">
        <v>3</v>
      </c>
      <c r="E3546">
        <v>2</v>
      </c>
      <c r="G3546">
        <v>1</v>
      </c>
      <c r="H3546">
        <v>4</v>
      </c>
      <c r="I3546">
        <v>5</v>
      </c>
      <c r="J3546">
        <v>70</v>
      </c>
      <c r="K3546">
        <v>1.81</v>
      </c>
      <c r="L3546">
        <v>163</v>
      </c>
      <c r="M3546">
        <v>4.22</v>
      </c>
      <c r="N3546">
        <v>79</v>
      </c>
      <c r="O3546" s="1">
        <v>2.0427142857142857</v>
      </c>
      <c r="P3546" s="2">
        <v>78.043402309595436</v>
      </c>
      <c r="Q3546" s="1">
        <v>2.0179794025766822</v>
      </c>
      <c r="R3546">
        <v>2</v>
      </c>
      <c r="U3546">
        <v>77</v>
      </c>
      <c r="V3546">
        <v>1</v>
      </c>
      <c r="W3546">
        <v>4</v>
      </c>
      <c r="X3546">
        <v>3</v>
      </c>
      <c r="Y3546">
        <v>3</v>
      </c>
      <c r="Z3546">
        <v>3</v>
      </c>
      <c r="AA3546">
        <v>0</v>
      </c>
      <c r="AB3546">
        <v>1</v>
      </c>
      <c r="AC3546">
        <v>0</v>
      </c>
      <c r="AD3546">
        <v>2</v>
      </c>
      <c r="AE3546">
        <v>1</v>
      </c>
      <c r="AF3546">
        <v>2</v>
      </c>
      <c r="AG3546" s="1">
        <f t="shared" si="55"/>
        <v>0.23271428571428565</v>
      </c>
    </row>
    <row r="3547" spans="1:33">
      <c r="A3547">
        <v>82124</v>
      </c>
      <c r="B3547">
        <v>2</v>
      </c>
      <c r="C3547">
        <v>26</v>
      </c>
      <c r="D3547">
        <v>7</v>
      </c>
      <c r="E3547">
        <v>2</v>
      </c>
      <c r="G3547">
        <v>1</v>
      </c>
      <c r="H3547">
        <v>2</v>
      </c>
      <c r="I3547">
        <v>6</v>
      </c>
      <c r="J3547">
        <v>47</v>
      </c>
      <c r="K3547">
        <v>1.22</v>
      </c>
      <c r="L3547">
        <v>204</v>
      </c>
      <c r="M3547">
        <v>5.28</v>
      </c>
      <c r="N3547">
        <v>47</v>
      </c>
      <c r="O3547" s="1">
        <v>1.22</v>
      </c>
      <c r="P3547" s="2">
        <v>55.262682916764732</v>
      </c>
      <c r="Q3547" s="1">
        <v>1.4344781523075099</v>
      </c>
      <c r="R3547">
        <v>2</v>
      </c>
      <c r="U3547">
        <v>3</v>
      </c>
      <c r="V3547">
        <v>4</v>
      </c>
      <c r="W3547">
        <v>3</v>
      </c>
      <c r="X3547">
        <v>3</v>
      </c>
      <c r="Y3547">
        <v>3</v>
      </c>
      <c r="Z3547">
        <v>3</v>
      </c>
      <c r="AA3547">
        <v>4</v>
      </c>
      <c r="AB3547">
        <v>0</v>
      </c>
      <c r="AC3547">
        <v>3</v>
      </c>
      <c r="AD3547">
        <v>1</v>
      </c>
      <c r="AE3547">
        <v>1</v>
      </c>
      <c r="AF3547">
        <v>1</v>
      </c>
      <c r="AG3547" s="1">
        <f t="shared" si="55"/>
        <v>0</v>
      </c>
    </row>
    <row r="3548" spans="1:33">
      <c r="A3548">
        <v>82125</v>
      </c>
      <c r="B3548">
        <v>2</v>
      </c>
      <c r="C3548">
        <v>69</v>
      </c>
      <c r="D3548">
        <v>3</v>
      </c>
      <c r="E3548">
        <v>2</v>
      </c>
      <c r="G3548">
        <v>1</v>
      </c>
      <c r="H3548">
        <v>4</v>
      </c>
      <c r="I3548">
        <v>3</v>
      </c>
      <c r="J3548">
        <v>60</v>
      </c>
      <c r="K3548">
        <v>1.55</v>
      </c>
      <c r="L3548">
        <v>244</v>
      </c>
      <c r="M3548">
        <v>6.31</v>
      </c>
      <c r="N3548">
        <v>64</v>
      </c>
      <c r="O3548" s="1">
        <v>1.6533333333333333</v>
      </c>
      <c r="P3548" s="2">
        <v>58.287593380137189</v>
      </c>
      <c r="Q3548" s="1">
        <v>1.5057628289868774</v>
      </c>
      <c r="R3548">
        <v>2</v>
      </c>
      <c r="S3548">
        <v>2</v>
      </c>
      <c r="U3548">
        <v>12</v>
      </c>
      <c r="V3548">
        <v>1</v>
      </c>
      <c r="W3548">
        <v>0</v>
      </c>
      <c r="X3548">
        <v>3</v>
      </c>
      <c r="Y3548">
        <v>3</v>
      </c>
      <c r="Z3548">
        <v>1</v>
      </c>
      <c r="AA3548">
        <v>0</v>
      </c>
      <c r="AB3548">
        <v>0</v>
      </c>
      <c r="AC3548">
        <v>0</v>
      </c>
      <c r="AD3548">
        <v>1</v>
      </c>
      <c r="AE3548">
        <v>1</v>
      </c>
      <c r="AF3548">
        <v>2</v>
      </c>
      <c r="AG3548" s="1">
        <f t="shared" si="55"/>
        <v>0.10333333333333328</v>
      </c>
    </row>
    <row r="3549" spans="1:33">
      <c r="A3549">
        <v>82127</v>
      </c>
      <c r="B3549">
        <v>2</v>
      </c>
      <c r="C3549">
        <v>30</v>
      </c>
      <c r="D3549">
        <v>7</v>
      </c>
      <c r="E3549">
        <v>2</v>
      </c>
      <c r="G3549">
        <v>2</v>
      </c>
      <c r="H3549">
        <v>5</v>
      </c>
      <c r="I3549">
        <v>1</v>
      </c>
      <c r="J3549">
        <v>44</v>
      </c>
      <c r="K3549">
        <v>1.1399999999999999</v>
      </c>
      <c r="L3549">
        <v>195</v>
      </c>
      <c r="M3549">
        <v>5.04</v>
      </c>
      <c r="N3549">
        <v>45</v>
      </c>
      <c r="O3549" s="1">
        <v>1.1659090909090908</v>
      </c>
      <c r="P3549" s="2">
        <v>49.316914699037802</v>
      </c>
      <c r="Q3549" s="1">
        <v>1.2777564262932521</v>
      </c>
      <c r="R3549">
        <v>2</v>
      </c>
      <c r="U3549">
        <v>15</v>
      </c>
      <c r="V3549">
        <v>2</v>
      </c>
      <c r="W3549">
        <v>2</v>
      </c>
      <c r="AA3549">
        <v>1</v>
      </c>
      <c r="AB3549">
        <v>0</v>
      </c>
      <c r="AC3549">
        <v>0</v>
      </c>
      <c r="AD3549">
        <v>1</v>
      </c>
      <c r="AE3549">
        <v>1</v>
      </c>
      <c r="AF3549">
        <v>2</v>
      </c>
      <c r="AG3549" s="1">
        <f t="shared" si="55"/>
        <v>2.5909090909090882E-2</v>
      </c>
    </row>
    <row r="3550" spans="1:33">
      <c r="A3550">
        <v>82130</v>
      </c>
      <c r="B3550">
        <v>2</v>
      </c>
      <c r="C3550">
        <v>67</v>
      </c>
      <c r="D3550">
        <v>4</v>
      </c>
      <c r="E3550">
        <v>2</v>
      </c>
      <c r="G3550">
        <v>1</v>
      </c>
      <c r="H3550">
        <v>2</v>
      </c>
      <c r="I3550">
        <v>3</v>
      </c>
      <c r="J3550">
        <v>60</v>
      </c>
      <c r="K3550">
        <v>1.55</v>
      </c>
      <c r="L3550">
        <v>230</v>
      </c>
      <c r="M3550">
        <v>5.95</v>
      </c>
      <c r="N3550">
        <v>68</v>
      </c>
      <c r="O3550" s="1">
        <v>1.7566666666666668</v>
      </c>
      <c r="P3550" s="2">
        <v>56.314598412054046</v>
      </c>
      <c r="Q3550" s="1">
        <v>1.4547937923113963</v>
      </c>
      <c r="R3550">
        <v>1</v>
      </c>
      <c r="S3550">
        <v>2</v>
      </c>
      <c r="U3550">
        <v>2</v>
      </c>
      <c r="V3550">
        <v>3</v>
      </c>
      <c r="W3550">
        <v>0</v>
      </c>
      <c r="AB3550">
        <v>0</v>
      </c>
      <c r="AC3550">
        <v>0</v>
      </c>
      <c r="AD3550">
        <v>2</v>
      </c>
      <c r="AE3550">
        <v>1</v>
      </c>
      <c r="AF3550">
        <v>2</v>
      </c>
      <c r="AG3550" s="1">
        <f t="shared" si="55"/>
        <v>0.20666666666666678</v>
      </c>
    </row>
    <row r="3551" spans="1:33">
      <c r="A3551">
        <v>82131</v>
      </c>
      <c r="B3551">
        <v>2</v>
      </c>
      <c r="C3551">
        <v>73</v>
      </c>
      <c r="D3551">
        <v>2</v>
      </c>
      <c r="E3551">
        <v>2</v>
      </c>
      <c r="G3551">
        <v>2</v>
      </c>
      <c r="H3551">
        <v>3</v>
      </c>
      <c r="I3551">
        <v>2</v>
      </c>
      <c r="J3551">
        <v>57</v>
      </c>
      <c r="K3551">
        <v>1.47</v>
      </c>
      <c r="L3551">
        <v>211</v>
      </c>
      <c r="M3551">
        <v>5.46</v>
      </c>
      <c r="N3551">
        <v>63</v>
      </c>
      <c r="O3551" s="1">
        <v>1.6247368421052633</v>
      </c>
      <c r="P3551" s="2">
        <v>62.615773402352289</v>
      </c>
      <c r="Q3551" s="1">
        <v>1.6148278403764538</v>
      </c>
      <c r="R3551">
        <v>1</v>
      </c>
      <c r="S3551">
        <v>2</v>
      </c>
      <c r="U3551">
        <v>1</v>
      </c>
      <c r="V3551">
        <v>4</v>
      </c>
      <c r="W3551">
        <v>0</v>
      </c>
      <c r="AB3551">
        <v>0</v>
      </c>
      <c r="AC3551">
        <v>0</v>
      </c>
      <c r="AD3551">
        <v>2</v>
      </c>
      <c r="AE3551">
        <v>1</v>
      </c>
      <c r="AF3551">
        <v>2</v>
      </c>
      <c r="AG3551" s="1">
        <f t="shared" si="55"/>
        <v>0.15473684210526328</v>
      </c>
    </row>
    <row r="3552" spans="1:33">
      <c r="A3552">
        <v>82133</v>
      </c>
      <c r="B3552">
        <v>2</v>
      </c>
      <c r="C3552">
        <v>61</v>
      </c>
      <c r="D3552">
        <v>3</v>
      </c>
      <c r="E3552">
        <v>2</v>
      </c>
      <c r="G3552">
        <v>1</v>
      </c>
      <c r="H3552">
        <v>4</v>
      </c>
      <c r="I3552">
        <v>1</v>
      </c>
      <c r="J3552">
        <v>45</v>
      </c>
      <c r="K3552">
        <v>1.1599999999999999</v>
      </c>
      <c r="L3552">
        <v>254</v>
      </c>
      <c r="M3552">
        <v>6.57</v>
      </c>
      <c r="N3552">
        <v>55</v>
      </c>
      <c r="O3552" s="1">
        <v>1.4177777777777778</v>
      </c>
      <c r="P3552" s="2">
        <v>45.609081830925966</v>
      </c>
      <c r="Q3552" s="1">
        <v>1.1757007760860916</v>
      </c>
      <c r="R3552">
        <v>2</v>
      </c>
      <c r="S3552">
        <v>1</v>
      </c>
      <c r="T3552">
        <v>2</v>
      </c>
      <c r="U3552">
        <v>14</v>
      </c>
      <c r="V3552">
        <v>2</v>
      </c>
      <c r="W3552">
        <v>2</v>
      </c>
      <c r="X3552">
        <v>3</v>
      </c>
      <c r="Y3552">
        <v>3</v>
      </c>
      <c r="Z3552">
        <v>2</v>
      </c>
      <c r="AA3552">
        <v>1</v>
      </c>
      <c r="AB3552">
        <v>4</v>
      </c>
      <c r="AC3552">
        <v>0</v>
      </c>
      <c r="AD3552">
        <v>1</v>
      </c>
      <c r="AE3552">
        <v>1</v>
      </c>
      <c r="AF3552">
        <v>2</v>
      </c>
      <c r="AG3552" s="1">
        <f t="shared" si="55"/>
        <v>0.25777777777777788</v>
      </c>
    </row>
    <row r="3553" spans="1:33">
      <c r="A3553">
        <v>82139</v>
      </c>
      <c r="B3553">
        <v>2</v>
      </c>
      <c r="C3553">
        <v>39</v>
      </c>
      <c r="D3553">
        <v>1</v>
      </c>
      <c r="E3553">
        <v>2</v>
      </c>
      <c r="G3553">
        <v>2</v>
      </c>
      <c r="H3553">
        <v>2</v>
      </c>
      <c r="I3553">
        <v>1</v>
      </c>
      <c r="J3553">
        <v>43</v>
      </c>
      <c r="K3553">
        <v>1.1100000000000001</v>
      </c>
      <c r="L3553">
        <v>187</v>
      </c>
      <c r="M3553">
        <v>4.84</v>
      </c>
      <c r="N3553">
        <v>45</v>
      </c>
      <c r="O3553" s="1">
        <v>1.1616279069767443</v>
      </c>
      <c r="P3553" s="2">
        <v>37.916892837911902</v>
      </c>
      <c r="Q3553" s="1">
        <v>0.97878490814144692</v>
      </c>
      <c r="R3553">
        <v>1</v>
      </c>
      <c r="U3553">
        <v>77</v>
      </c>
      <c r="V3553">
        <v>3</v>
      </c>
      <c r="W3553">
        <v>2</v>
      </c>
      <c r="X3553">
        <v>3</v>
      </c>
      <c r="Y3553">
        <v>3</v>
      </c>
      <c r="Z3553">
        <v>3</v>
      </c>
      <c r="AB3553">
        <v>0</v>
      </c>
      <c r="AC3553">
        <v>0</v>
      </c>
      <c r="AD3553">
        <v>2</v>
      </c>
      <c r="AE3553">
        <v>2</v>
      </c>
      <c r="AG3553" s="1">
        <f t="shared" si="55"/>
        <v>5.1627906976744242E-2</v>
      </c>
    </row>
    <row r="3554" spans="1:33">
      <c r="A3554">
        <v>82144</v>
      </c>
      <c r="B3554">
        <v>2</v>
      </c>
      <c r="C3554">
        <v>50</v>
      </c>
      <c r="D3554">
        <v>3</v>
      </c>
      <c r="E3554">
        <v>2</v>
      </c>
      <c r="G3554">
        <v>1</v>
      </c>
      <c r="H3554">
        <v>2</v>
      </c>
      <c r="I3554">
        <v>4</v>
      </c>
      <c r="J3554">
        <v>32</v>
      </c>
      <c r="K3554">
        <v>0.83</v>
      </c>
      <c r="L3554">
        <v>164</v>
      </c>
      <c r="M3554">
        <v>4.24</v>
      </c>
      <c r="N3554">
        <v>37</v>
      </c>
      <c r="O3554" s="1">
        <v>0.95968749999999992</v>
      </c>
      <c r="P3554" s="2">
        <v>24.605856176292633</v>
      </c>
      <c r="Q3554" s="1">
        <v>0.6382143945725901</v>
      </c>
      <c r="R3554">
        <v>2</v>
      </c>
      <c r="S3554">
        <v>2</v>
      </c>
      <c r="U3554">
        <v>2</v>
      </c>
      <c r="V3554">
        <v>3</v>
      </c>
      <c r="W3554">
        <v>1</v>
      </c>
      <c r="AA3554">
        <v>1</v>
      </c>
      <c r="AB3554">
        <v>2</v>
      </c>
      <c r="AC3554">
        <v>0</v>
      </c>
      <c r="AD3554">
        <v>1</v>
      </c>
      <c r="AE3554">
        <v>1</v>
      </c>
      <c r="AF3554">
        <v>2</v>
      </c>
      <c r="AG3554" s="1">
        <f t="shared" si="55"/>
        <v>0.12968749999999996</v>
      </c>
    </row>
    <row r="3555" spans="1:33">
      <c r="A3555">
        <v>82147</v>
      </c>
      <c r="B3555">
        <v>2</v>
      </c>
      <c r="C3555">
        <v>56</v>
      </c>
      <c r="D3555">
        <v>4</v>
      </c>
      <c r="E3555">
        <v>1</v>
      </c>
      <c r="F3555">
        <v>1</v>
      </c>
      <c r="G3555">
        <v>1</v>
      </c>
      <c r="H3555">
        <v>5</v>
      </c>
      <c r="I3555">
        <v>1</v>
      </c>
      <c r="J3555">
        <v>51</v>
      </c>
      <c r="K3555">
        <v>1.32</v>
      </c>
      <c r="L3555">
        <v>202</v>
      </c>
      <c r="M3555">
        <v>5.22</v>
      </c>
      <c r="N3555">
        <v>45</v>
      </c>
      <c r="O3555" s="1">
        <v>1.1647058823529413</v>
      </c>
      <c r="P3555" s="2">
        <v>52.559021864077444</v>
      </c>
      <c r="Q3555" s="1">
        <v>1.3603511541290632</v>
      </c>
      <c r="R3555">
        <v>2</v>
      </c>
      <c r="S3555">
        <v>2</v>
      </c>
      <c r="U3555">
        <v>15</v>
      </c>
      <c r="V3555">
        <v>4</v>
      </c>
      <c r="W3555">
        <v>1</v>
      </c>
      <c r="AA3555">
        <v>1</v>
      </c>
      <c r="AB3555">
        <v>0</v>
      </c>
      <c r="AC3555">
        <v>0</v>
      </c>
      <c r="AD3555">
        <v>1</v>
      </c>
      <c r="AE3555">
        <v>1</v>
      </c>
      <c r="AF3555">
        <v>2</v>
      </c>
      <c r="AG3555" s="1">
        <f t="shared" si="55"/>
        <v>-0.1552941176470588</v>
      </c>
    </row>
    <row r="3556" spans="1:33">
      <c r="A3556">
        <v>82160</v>
      </c>
      <c r="B3556">
        <v>2</v>
      </c>
      <c r="C3556">
        <v>60</v>
      </c>
      <c r="D3556">
        <v>4</v>
      </c>
      <c r="E3556">
        <v>2</v>
      </c>
      <c r="G3556">
        <v>1</v>
      </c>
      <c r="H3556">
        <v>3</v>
      </c>
      <c r="I3556">
        <v>4</v>
      </c>
      <c r="J3556">
        <v>62</v>
      </c>
      <c r="K3556">
        <v>1.6</v>
      </c>
      <c r="L3556">
        <v>143</v>
      </c>
      <c r="M3556">
        <v>3.7</v>
      </c>
      <c r="N3556">
        <v>69</v>
      </c>
      <c r="O3556" s="1">
        <v>1.7806451612903227</v>
      </c>
      <c r="P3556" s="2">
        <v>64.127343734656918</v>
      </c>
      <c r="Q3556" s="1">
        <v>1.6548991931524368</v>
      </c>
      <c r="R3556">
        <v>2</v>
      </c>
      <c r="S3556">
        <v>2</v>
      </c>
      <c r="U3556">
        <v>6</v>
      </c>
      <c r="V3556">
        <v>2</v>
      </c>
      <c r="W3556">
        <v>1</v>
      </c>
      <c r="X3556">
        <v>3</v>
      </c>
      <c r="Y3556">
        <v>3</v>
      </c>
      <c r="Z3556">
        <v>3</v>
      </c>
      <c r="AA3556">
        <v>4</v>
      </c>
      <c r="AB3556">
        <v>0</v>
      </c>
      <c r="AC3556">
        <v>1</v>
      </c>
      <c r="AD3556">
        <v>1</v>
      </c>
      <c r="AE3556">
        <v>1</v>
      </c>
      <c r="AF3556">
        <v>2</v>
      </c>
      <c r="AG3556" s="1">
        <f t="shared" si="55"/>
        <v>0.1806451612903226</v>
      </c>
    </row>
    <row r="3557" spans="1:33">
      <c r="A3557">
        <v>82161</v>
      </c>
      <c r="B3557">
        <v>2</v>
      </c>
      <c r="C3557">
        <v>39</v>
      </c>
      <c r="D3557">
        <v>1</v>
      </c>
      <c r="E3557">
        <v>2</v>
      </c>
      <c r="G3557">
        <v>1</v>
      </c>
      <c r="H3557">
        <v>5</v>
      </c>
      <c r="I3557">
        <v>1</v>
      </c>
      <c r="J3557">
        <v>31</v>
      </c>
      <c r="K3557">
        <v>0.8</v>
      </c>
      <c r="L3557">
        <v>240</v>
      </c>
      <c r="M3557">
        <v>6.21</v>
      </c>
      <c r="N3557">
        <v>31</v>
      </c>
      <c r="O3557" s="1">
        <v>0.8</v>
      </c>
      <c r="P3557" s="2">
        <v>30.806767826708594</v>
      </c>
      <c r="Q3557" s="1">
        <v>0.79501336326989924</v>
      </c>
      <c r="R3557">
        <v>2</v>
      </c>
      <c r="U3557">
        <v>15</v>
      </c>
      <c r="V3557">
        <v>5</v>
      </c>
      <c r="W3557">
        <v>0</v>
      </c>
      <c r="AA3557">
        <v>3</v>
      </c>
      <c r="AB3557">
        <v>0</v>
      </c>
      <c r="AC3557">
        <v>0</v>
      </c>
      <c r="AD3557">
        <v>1</v>
      </c>
      <c r="AE3557">
        <v>1</v>
      </c>
      <c r="AF3557">
        <v>2</v>
      </c>
      <c r="AG3557" s="1">
        <f t="shared" si="55"/>
        <v>0</v>
      </c>
    </row>
    <row r="3558" spans="1:33">
      <c r="A3558">
        <v>82163</v>
      </c>
      <c r="B3558">
        <v>2</v>
      </c>
      <c r="C3558">
        <v>51</v>
      </c>
      <c r="D3558">
        <v>3</v>
      </c>
      <c r="E3558">
        <v>1</v>
      </c>
      <c r="F3558">
        <v>2</v>
      </c>
      <c r="G3558">
        <v>1</v>
      </c>
      <c r="H3558">
        <v>2</v>
      </c>
      <c r="I3558">
        <v>1</v>
      </c>
      <c r="J3558">
        <v>46</v>
      </c>
      <c r="K3558">
        <v>1.19</v>
      </c>
      <c r="L3558">
        <v>149</v>
      </c>
      <c r="M3558">
        <v>3.85</v>
      </c>
      <c r="N3558">
        <v>52</v>
      </c>
      <c r="O3558" s="1">
        <v>1.3452173913043477</v>
      </c>
      <c r="P3558" s="2">
        <v>33.636499543350311</v>
      </c>
      <c r="Q3558" s="1">
        <v>0.87016161862145369</v>
      </c>
      <c r="R3558">
        <v>2</v>
      </c>
      <c r="S3558">
        <v>2</v>
      </c>
      <c r="U3558">
        <v>7</v>
      </c>
      <c r="V3558">
        <v>4</v>
      </c>
      <c r="W3558">
        <v>2</v>
      </c>
      <c r="AA3558">
        <v>0</v>
      </c>
      <c r="AB3558">
        <v>2</v>
      </c>
      <c r="AC3558">
        <v>0</v>
      </c>
      <c r="AD3558">
        <v>1</v>
      </c>
      <c r="AE3558">
        <v>1</v>
      </c>
      <c r="AF3558">
        <v>2</v>
      </c>
      <c r="AG3558" s="1">
        <f t="shared" si="55"/>
        <v>0.15521739130434775</v>
      </c>
    </row>
    <row r="3559" spans="1:33">
      <c r="A3559">
        <v>82169</v>
      </c>
      <c r="B3559">
        <v>2</v>
      </c>
      <c r="C3559">
        <v>58</v>
      </c>
      <c r="D3559">
        <v>2</v>
      </c>
      <c r="E3559">
        <v>2</v>
      </c>
      <c r="G3559">
        <v>2</v>
      </c>
      <c r="H3559">
        <v>2</v>
      </c>
      <c r="I3559">
        <v>5</v>
      </c>
      <c r="J3559">
        <v>86</v>
      </c>
      <c r="K3559">
        <v>2.2200000000000002</v>
      </c>
      <c r="L3559">
        <v>252</v>
      </c>
      <c r="M3559">
        <v>6.52</v>
      </c>
      <c r="N3559">
        <v>91</v>
      </c>
      <c r="O3559" s="1">
        <v>2.3490697674418608</v>
      </c>
      <c r="P3559" s="2">
        <v>81.472701276538132</v>
      </c>
      <c r="Q3559" s="1">
        <v>2.1031325213245893</v>
      </c>
      <c r="R3559">
        <v>1</v>
      </c>
      <c r="S3559">
        <v>1</v>
      </c>
      <c r="T3559">
        <v>2</v>
      </c>
      <c r="U3559">
        <v>12</v>
      </c>
      <c r="V3559">
        <v>3</v>
      </c>
      <c r="W3559">
        <v>0</v>
      </c>
      <c r="AA3559">
        <v>1</v>
      </c>
      <c r="AB3559">
        <v>0</v>
      </c>
      <c r="AC3559">
        <v>0</v>
      </c>
      <c r="AD3559">
        <v>1</v>
      </c>
      <c r="AE3559">
        <v>1</v>
      </c>
      <c r="AF3559">
        <v>1</v>
      </c>
      <c r="AG3559" s="1">
        <f t="shared" si="55"/>
        <v>0.12906976744186061</v>
      </c>
    </row>
    <row r="3560" spans="1:33">
      <c r="A3560">
        <v>82170</v>
      </c>
      <c r="B3560">
        <v>2</v>
      </c>
      <c r="C3560">
        <v>62</v>
      </c>
      <c r="D3560">
        <v>6</v>
      </c>
      <c r="E3560">
        <v>2</v>
      </c>
      <c r="G3560">
        <v>2</v>
      </c>
      <c r="H3560">
        <v>5</v>
      </c>
      <c r="I3560">
        <v>1</v>
      </c>
      <c r="J3560">
        <v>65</v>
      </c>
      <c r="K3560">
        <v>1.68</v>
      </c>
      <c r="L3560">
        <v>204</v>
      </c>
      <c r="M3560">
        <v>5.28</v>
      </c>
      <c r="N3560">
        <v>71</v>
      </c>
      <c r="O3560" s="1">
        <v>1.8350769230769231</v>
      </c>
      <c r="P3560" s="2">
        <v>66.216811170610598</v>
      </c>
      <c r="Q3560" s="1">
        <v>1.71144988871732</v>
      </c>
      <c r="R3560">
        <v>1</v>
      </c>
      <c r="S3560">
        <v>2</v>
      </c>
      <c r="U3560">
        <v>15</v>
      </c>
      <c r="V3560">
        <v>2</v>
      </c>
      <c r="W3560">
        <v>3</v>
      </c>
      <c r="X3560">
        <v>3</v>
      </c>
      <c r="Y3560">
        <v>3</v>
      </c>
      <c r="Z3560">
        <v>3</v>
      </c>
      <c r="AA3560">
        <v>0</v>
      </c>
      <c r="AB3560">
        <v>1</v>
      </c>
      <c r="AC3560">
        <v>2</v>
      </c>
      <c r="AD3560">
        <v>2</v>
      </c>
      <c r="AE3560">
        <v>1</v>
      </c>
      <c r="AF3560">
        <v>2</v>
      </c>
      <c r="AG3560" s="1">
        <f t="shared" si="55"/>
        <v>0.15507692307692311</v>
      </c>
    </row>
    <row r="3561" spans="1:33">
      <c r="A3561">
        <v>82173</v>
      </c>
      <c r="B3561">
        <v>2</v>
      </c>
      <c r="C3561">
        <v>63</v>
      </c>
      <c r="D3561">
        <v>3</v>
      </c>
      <c r="E3561">
        <v>2</v>
      </c>
      <c r="G3561">
        <v>1</v>
      </c>
      <c r="H3561">
        <v>3</v>
      </c>
      <c r="I3561">
        <v>1</v>
      </c>
      <c r="J3561">
        <v>42</v>
      </c>
      <c r="K3561">
        <v>1.0900000000000001</v>
      </c>
      <c r="L3561">
        <v>189</v>
      </c>
      <c r="M3561">
        <v>4.8899999999999997</v>
      </c>
      <c r="N3561">
        <v>38</v>
      </c>
      <c r="O3561" s="1">
        <v>0.98619047619047628</v>
      </c>
      <c r="P3561" s="2">
        <v>34.898268423730642</v>
      </c>
      <c r="Q3561" s="1">
        <v>0.90569315671110484</v>
      </c>
      <c r="R3561">
        <v>1</v>
      </c>
      <c r="S3561">
        <v>2</v>
      </c>
      <c r="U3561">
        <v>8</v>
      </c>
      <c r="V3561">
        <v>2</v>
      </c>
      <c r="W3561">
        <v>0</v>
      </c>
      <c r="AB3561">
        <v>0</v>
      </c>
      <c r="AC3561">
        <v>0</v>
      </c>
      <c r="AD3561">
        <v>2</v>
      </c>
      <c r="AE3561">
        <v>1</v>
      </c>
      <c r="AF3561">
        <v>2</v>
      </c>
      <c r="AG3561" s="1">
        <f t="shared" si="55"/>
        <v>-0.1038095238095238</v>
      </c>
    </row>
    <row r="3562" spans="1:33">
      <c r="A3562">
        <v>82181</v>
      </c>
      <c r="B3562">
        <v>2</v>
      </c>
      <c r="C3562">
        <v>60</v>
      </c>
      <c r="D3562">
        <v>3</v>
      </c>
      <c r="E3562">
        <v>2</v>
      </c>
      <c r="G3562">
        <v>1</v>
      </c>
      <c r="H3562">
        <v>5</v>
      </c>
      <c r="I3562">
        <v>3</v>
      </c>
      <c r="J3562">
        <v>67</v>
      </c>
      <c r="K3562">
        <v>1.73</v>
      </c>
      <c r="L3562">
        <v>205</v>
      </c>
      <c r="M3562">
        <v>5.3</v>
      </c>
      <c r="N3562">
        <v>70</v>
      </c>
      <c r="O3562" s="1">
        <v>1.8074626865671641</v>
      </c>
      <c r="P3562" s="2">
        <v>62.625447903417758</v>
      </c>
      <c r="Q3562" s="1">
        <v>1.6170451473569063</v>
      </c>
      <c r="R3562">
        <v>2</v>
      </c>
      <c r="S3562">
        <v>2</v>
      </c>
      <c r="U3562">
        <v>10</v>
      </c>
      <c r="V3562">
        <v>2</v>
      </c>
      <c r="W3562">
        <v>3</v>
      </c>
      <c r="X3562">
        <v>3</v>
      </c>
      <c r="Y3562">
        <v>3</v>
      </c>
      <c r="Z3562">
        <v>3</v>
      </c>
      <c r="AB3562">
        <v>0</v>
      </c>
      <c r="AC3562">
        <v>0</v>
      </c>
      <c r="AD3562">
        <v>1</v>
      </c>
      <c r="AE3562">
        <v>2</v>
      </c>
      <c r="AG3562" s="1">
        <f t="shared" si="55"/>
        <v>7.7462686567164152E-2</v>
      </c>
    </row>
    <row r="3563" spans="1:33">
      <c r="A3563">
        <v>82182</v>
      </c>
      <c r="B3563">
        <v>2</v>
      </c>
      <c r="C3563">
        <v>66</v>
      </c>
      <c r="D3563">
        <v>3</v>
      </c>
      <c r="E3563">
        <v>2</v>
      </c>
      <c r="G3563">
        <v>1</v>
      </c>
      <c r="H3563">
        <v>4</v>
      </c>
      <c r="I3563">
        <v>1</v>
      </c>
      <c r="J3563">
        <v>66</v>
      </c>
      <c r="K3563">
        <v>1.71</v>
      </c>
      <c r="L3563">
        <v>198</v>
      </c>
      <c r="M3563">
        <v>5.12</v>
      </c>
      <c r="N3563">
        <v>72</v>
      </c>
      <c r="O3563" s="1">
        <v>1.8654545454545455</v>
      </c>
      <c r="P3563" s="2">
        <v>74.620857824022494</v>
      </c>
      <c r="Q3563" s="1">
        <v>1.9333585890769465</v>
      </c>
      <c r="R3563">
        <v>1</v>
      </c>
      <c r="S3563">
        <v>2</v>
      </c>
      <c r="U3563">
        <v>15</v>
      </c>
      <c r="V3563">
        <v>2</v>
      </c>
      <c r="W3563">
        <v>3</v>
      </c>
      <c r="X3563">
        <v>3</v>
      </c>
      <c r="Y3563">
        <v>3</v>
      </c>
      <c r="Z3563">
        <v>3</v>
      </c>
      <c r="AA3563">
        <v>1</v>
      </c>
      <c r="AB3563">
        <v>1</v>
      </c>
      <c r="AC3563">
        <v>8</v>
      </c>
      <c r="AD3563">
        <v>1</v>
      </c>
      <c r="AE3563">
        <v>1</v>
      </c>
      <c r="AF3563">
        <v>2</v>
      </c>
      <c r="AG3563" s="1">
        <f t="shared" si="55"/>
        <v>0.15545454545454551</v>
      </c>
    </row>
    <row r="3564" spans="1:33">
      <c r="A3564">
        <v>82191</v>
      </c>
      <c r="B3564">
        <v>2</v>
      </c>
      <c r="C3564">
        <v>76</v>
      </c>
      <c r="D3564">
        <v>3</v>
      </c>
      <c r="E3564">
        <v>2</v>
      </c>
      <c r="G3564">
        <v>1</v>
      </c>
      <c r="H3564">
        <v>5</v>
      </c>
      <c r="I3564">
        <v>2</v>
      </c>
      <c r="J3564">
        <v>78</v>
      </c>
      <c r="K3564">
        <v>2.02</v>
      </c>
      <c r="L3564">
        <v>146</v>
      </c>
      <c r="M3564">
        <v>3.78</v>
      </c>
      <c r="N3564">
        <v>74</v>
      </c>
      <c r="O3564" s="1">
        <v>1.9164102564102563</v>
      </c>
      <c r="P3564" s="2">
        <v>79.205873889254761</v>
      </c>
      <c r="Q3564" s="1">
        <v>2.0512290417473671</v>
      </c>
      <c r="R3564">
        <v>1</v>
      </c>
      <c r="S3564">
        <v>1</v>
      </c>
      <c r="T3564">
        <v>2</v>
      </c>
      <c r="U3564">
        <v>4</v>
      </c>
      <c r="V3564">
        <v>3</v>
      </c>
      <c r="W3564">
        <v>2</v>
      </c>
      <c r="X3564">
        <v>3</v>
      </c>
      <c r="Y3564">
        <v>1</v>
      </c>
      <c r="Z3564">
        <v>1</v>
      </c>
      <c r="AA3564">
        <v>0</v>
      </c>
      <c r="AB3564">
        <v>0</v>
      </c>
      <c r="AC3564">
        <v>0</v>
      </c>
      <c r="AD3564">
        <v>1</v>
      </c>
      <c r="AE3564">
        <v>2</v>
      </c>
      <c r="AF3564">
        <v>2</v>
      </c>
      <c r="AG3564" s="1">
        <f t="shared" si="55"/>
        <v>-0.10358974358974371</v>
      </c>
    </row>
    <row r="3565" spans="1:33">
      <c r="A3565">
        <v>82192</v>
      </c>
      <c r="B3565">
        <v>2</v>
      </c>
      <c r="C3565">
        <v>53</v>
      </c>
      <c r="D3565">
        <v>2</v>
      </c>
      <c r="E3565">
        <v>2</v>
      </c>
      <c r="G3565">
        <v>2</v>
      </c>
      <c r="H3565">
        <v>5</v>
      </c>
      <c r="I3565">
        <v>1</v>
      </c>
      <c r="J3565">
        <v>92</v>
      </c>
      <c r="K3565">
        <v>2.38</v>
      </c>
      <c r="L3565">
        <v>290</v>
      </c>
      <c r="M3565">
        <v>7.5</v>
      </c>
      <c r="N3565">
        <v>95</v>
      </c>
      <c r="O3565" s="1">
        <v>2.4576086956521737</v>
      </c>
      <c r="P3565" s="2">
        <v>91.340357956513202</v>
      </c>
      <c r="Q3565" s="1">
        <v>2.3629353471358847</v>
      </c>
      <c r="R3565">
        <v>1</v>
      </c>
      <c r="S3565">
        <v>2</v>
      </c>
      <c r="U3565">
        <v>15</v>
      </c>
      <c r="V3565">
        <v>1</v>
      </c>
      <c r="W3565">
        <v>0</v>
      </c>
      <c r="AB3565">
        <v>3</v>
      </c>
      <c r="AC3565">
        <v>0</v>
      </c>
      <c r="AD3565">
        <v>1</v>
      </c>
      <c r="AE3565">
        <v>1</v>
      </c>
      <c r="AF3565">
        <v>2</v>
      </c>
      <c r="AG3565" s="1">
        <f t="shared" si="55"/>
        <v>7.7608695652173765E-2</v>
      </c>
    </row>
    <row r="3566" spans="1:33">
      <c r="A3566">
        <v>82194</v>
      </c>
      <c r="B3566">
        <v>2</v>
      </c>
      <c r="C3566">
        <v>23</v>
      </c>
      <c r="D3566">
        <v>2</v>
      </c>
      <c r="E3566">
        <v>2</v>
      </c>
      <c r="G3566">
        <v>2</v>
      </c>
      <c r="H3566">
        <v>4</v>
      </c>
      <c r="I3566">
        <v>5</v>
      </c>
      <c r="J3566">
        <v>49</v>
      </c>
      <c r="K3566">
        <v>1.27</v>
      </c>
      <c r="L3566">
        <v>155</v>
      </c>
      <c r="M3566">
        <v>4.01</v>
      </c>
      <c r="N3566">
        <v>44</v>
      </c>
      <c r="O3566" s="1">
        <v>1.1404081632653063</v>
      </c>
      <c r="P3566" s="2">
        <v>50.146960215146173</v>
      </c>
      <c r="Q3566" s="1">
        <v>1.2997273361884825</v>
      </c>
      <c r="R3566">
        <v>2</v>
      </c>
      <c r="U3566">
        <v>2</v>
      </c>
      <c r="V3566">
        <v>3</v>
      </c>
      <c r="W3566">
        <v>3</v>
      </c>
      <c r="X3566">
        <v>3</v>
      </c>
      <c r="Y3566">
        <v>3</v>
      </c>
      <c r="Z3566">
        <v>3</v>
      </c>
      <c r="AB3566">
        <v>0</v>
      </c>
      <c r="AC3566">
        <v>10</v>
      </c>
      <c r="AD3566">
        <v>1</v>
      </c>
      <c r="AE3566">
        <v>2</v>
      </c>
      <c r="AG3566" s="1">
        <f t="shared" si="55"/>
        <v>-0.12959183673469377</v>
      </c>
    </row>
    <row r="3567" spans="1:33">
      <c r="A3567">
        <v>82197</v>
      </c>
      <c r="B3567">
        <v>2</v>
      </c>
      <c r="C3567">
        <v>46</v>
      </c>
      <c r="D3567">
        <v>6</v>
      </c>
      <c r="E3567">
        <v>2</v>
      </c>
      <c r="G3567">
        <v>2</v>
      </c>
      <c r="H3567">
        <v>3</v>
      </c>
      <c r="I3567">
        <v>3</v>
      </c>
      <c r="J3567">
        <v>63</v>
      </c>
      <c r="K3567">
        <v>1.63</v>
      </c>
      <c r="L3567">
        <v>217</v>
      </c>
      <c r="M3567">
        <v>5.61</v>
      </c>
      <c r="N3567">
        <v>68</v>
      </c>
      <c r="O3567" s="1">
        <v>1.7593650793650792</v>
      </c>
      <c r="P3567" s="2">
        <v>68.630870175137019</v>
      </c>
      <c r="Q3567" s="1">
        <v>1.7756875934202117</v>
      </c>
      <c r="R3567">
        <v>2</v>
      </c>
      <c r="S3567">
        <v>2</v>
      </c>
      <c r="U3567">
        <v>8</v>
      </c>
      <c r="V3567">
        <v>3</v>
      </c>
      <c r="W3567">
        <v>0</v>
      </c>
      <c r="X3567">
        <v>3</v>
      </c>
      <c r="Y3567">
        <v>3</v>
      </c>
      <c r="Z3567">
        <v>1</v>
      </c>
      <c r="AA3567">
        <v>0</v>
      </c>
      <c r="AB3567">
        <v>2</v>
      </c>
      <c r="AC3567">
        <v>0</v>
      </c>
      <c r="AD3567">
        <v>1</v>
      </c>
      <c r="AE3567">
        <v>1</v>
      </c>
      <c r="AF3567">
        <v>2</v>
      </c>
      <c r="AG3567" s="1">
        <f t="shared" si="55"/>
        <v>0.12936507936507935</v>
      </c>
    </row>
    <row r="3568" spans="1:33">
      <c r="A3568">
        <v>82201</v>
      </c>
      <c r="B3568">
        <v>2</v>
      </c>
      <c r="C3568">
        <v>80</v>
      </c>
      <c r="D3568">
        <v>2</v>
      </c>
      <c r="E3568">
        <v>2</v>
      </c>
      <c r="G3568">
        <v>2</v>
      </c>
      <c r="H3568">
        <v>2</v>
      </c>
      <c r="I3568">
        <v>1</v>
      </c>
      <c r="J3568">
        <v>69</v>
      </c>
      <c r="K3568">
        <v>1.78</v>
      </c>
      <c r="L3568">
        <v>148</v>
      </c>
      <c r="M3568">
        <v>3.83</v>
      </c>
      <c r="N3568">
        <v>73</v>
      </c>
      <c r="O3568" s="1">
        <v>1.8831884057971013</v>
      </c>
      <c r="P3568" s="2">
        <v>70.306095414987254</v>
      </c>
      <c r="Q3568" s="1">
        <v>1.8136934759228596</v>
      </c>
      <c r="R3568">
        <v>1</v>
      </c>
      <c r="S3568">
        <v>2</v>
      </c>
      <c r="U3568">
        <v>5</v>
      </c>
      <c r="V3568">
        <v>2</v>
      </c>
      <c r="W3568">
        <v>3</v>
      </c>
      <c r="X3568">
        <v>3</v>
      </c>
      <c r="Y3568">
        <v>3</v>
      </c>
      <c r="Z3568">
        <v>3</v>
      </c>
      <c r="AB3568">
        <v>0</v>
      </c>
      <c r="AC3568">
        <v>0</v>
      </c>
      <c r="AD3568">
        <v>2</v>
      </c>
      <c r="AE3568">
        <v>1</v>
      </c>
      <c r="AF3568">
        <v>2</v>
      </c>
      <c r="AG3568" s="1">
        <f t="shared" si="55"/>
        <v>0.10318840579710131</v>
      </c>
    </row>
    <row r="3569" spans="1:33">
      <c r="A3569">
        <v>82205</v>
      </c>
      <c r="B3569">
        <v>2</v>
      </c>
      <c r="C3569">
        <v>43</v>
      </c>
      <c r="D3569">
        <v>3</v>
      </c>
      <c r="E3569">
        <v>2</v>
      </c>
      <c r="G3569">
        <v>1</v>
      </c>
      <c r="H3569">
        <v>5</v>
      </c>
      <c r="I3569">
        <v>1</v>
      </c>
      <c r="J3569">
        <v>91</v>
      </c>
      <c r="K3569">
        <v>2.35</v>
      </c>
      <c r="L3569">
        <v>204</v>
      </c>
      <c r="M3569">
        <v>5.28</v>
      </c>
      <c r="N3569">
        <v>88</v>
      </c>
      <c r="O3569" s="1">
        <v>2.2725274725274724</v>
      </c>
      <c r="P3569" s="2">
        <v>83.706026614941408</v>
      </c>
      <c r="Q3569" s="1">
        <v>2.1616391488473883</v>
      </c>
      <c r="R3569">
        <v>2</v>
      </c>
      <c r="S3569">
        <v>2</v>
      </c>
      <c r="U3569">
        <v>15</v>
      </c>
      <c r="V3569">
        <v>2</v>
      </c>
      <c r="W3569">
        <v>1</v>
      </c>
      <c r="AA3569">
        <v>1</v>
      </c>
      <c r="AB3569">
        <v>1</v>
      </c>
      <c r="AC3569">
        <v>0</v>
      </c>
      <c r="AD3569">
        <v>1</v>
      </c>
      <c r="AE3569">
        <v>1</v>
      </c>
      <c r="AF3569">
        <v>2</v>
      </c>
      <c r="AG3569" s="1">
        <f t="shared" si="55"/>
        <v>-7.7472527472527641E-2</v>
      </c>
    </row>
    <row r="3570" spans="1:33">
      <c r="A3570">
        <v>82207</v>
      </c>
      <c r="B3570">
        <v>2</v>
      </c>
      <c r="C3570">
        <v>37</v>
      </c>
      <c r="D3570">
        <v>3</v>
      </c>
      <c r="E3570">
        <v>2</v>
      </c>
      <c r="G3570">
        <v>1</v>
      </c>
      <c r="H3570">
        <v>5</v>
      </c>
      <c r="I3570">
        <v>1</v>
      </c>
      <c r="J3570">
        <v>73</v>
      </c>
      <c r="K3570">
        <v>1.89</v>
      </c>
      <c r="L3570">
        <v>182</v>
      </c>
      <c r="M3570">
        <v>4.71</v>
      </c>
      <c r="N3570">
        <v>73</v>
      </c>
      <c r="O3570" s="1">
        <v>1.89</v>
      </c>
      <c r="P3570" s="2">
        <v>81.013519972316715</v>
      </c>
      <c r="Q3570" s="1">
        <v>2.0974733253106654</v>
      </c>
      <c r="R3570">
        <v>2</v>
      </c>
      <c r="U3570">
        <v>15</v>
      </c>
      <c r="V3570">
        <v>4</v>
      </c>
      <c r="W3570">
        <v>3</v>
      </c>
      <c r="X3570">
        <v>3</v>
      </c>
      <c r="Y3570">
        <v>2</v>
      </c>
      <c r="Z3570">
        <v>2</v>
      </c>
      <c r="AA3570">
        <v>4</v>
      </c>
      <c r="AB3570">
        <v>20</v>
      </c>
      <c r="AC3570">
        <v>5</v>
      </c>
      <c r="AD3570">
        <v>1</v>
      </c>
      <c r="AE3570">
        <v>1</v>
      </c>
      <c r="AF3570">
        <v>2</v>
      </c>
      <c r="AG3570" s="1">
        <f t="shared" si="55"/>
        <v>0</v>
      </c>
    </row>
    <row r="3571" spans="1:33">
      <c r="A3571">
        <v>82211</v>
      </c>
      <c r="B3571">
        <v>2</v>
      </c>
      <c r="C3571">
        <v>54</v>
      </c>
      <c r="D3571">
        <v>3</v>
      </c>
      <c r="E3571">
        <v>2</v>
      </c>
      <c r="G3571">
        <v>1</v>
      </c>
      <c r="H3571">
        <v>5</v>
      </c>
      <c r="I3571">
        <v>3</v>
      </c>
      <c r="J3571">
        <v>66</v>
      </c>
      <c r="K3571">
        <v>1.71</v>
      </c>
      <c r="L3571">
        <v>193</v>
      </c>
      <c r="M3571">
        <v>4.99</v>
      </c>
      <c r="N3571">
        <v>67</v>
      </c>
      <c r="O3571" s="1">
        <v>1.7359090909090908</v>
      </c>
      <c r="P3571" s="2">
        <v>67.81595975374124</v>
      </c>
      <c r="Q3571" s="1">
        <v>1.7570498663469321</v>
      </c>
      <c r="R3571">
        <v>1</v>
      </c>
      <c r="S3571">
        <v>2</v>
      </c>
      <c r="U3571">
        <v>15</v>
      </c>
      <c r="V3571">
        <v>4</v>
      </c>
      <c r="W3571">
        <v>2</v>
      </c>
      <c r="AA3571">
        <v>3</v>
      </c>
      <c r="AB3571">
        <v>0</v>
      </c>
      <c r="AC3571">
        <v>17</v>
      </c>
      <c r="AD3571">
        <v>1</v>
      </c>
      <c r="AE3571">
        <v>1</v>
      </c>
      <c r="AF3571">
        <v>2</v>
      </c>
      <c r="AG3571" s="1">
        <f t="shared" si="55"/>
        <v>2.5909090909090882E-2</v>
      </c>
    </row>
    <row r="3572" spans="1:33">
      <c r="A3572">
        <v>82212</v>
      </c>
      <c r="B3572">
        <v>2</v>
      </c>
      <c r="C3572">
        <v>80</v>
      </c>
      <c r="D3572">
        <v>3</v>
      </c>
      <c r="E3572">
        <v>2</v>
      </c>
      <c r="G3572">
        <v>1</v>
      </c>
      <c r="H3572">
        <v>4</v>
      </c>
      <c r="I3572">
        <v>2</v>
      </c>
      <c r="J3572">
        <v>38</v>
      </c>
      <c r="K3572">
        <v>0.98</v>
      </c>
      <c r="L3572">
        <v>260</v>
      </c>
      <c r="M3572">
        <v>6.72</v>
      </c>
      <c r="N3572">
        <v>48</v>
      </c>
      <c r="O3572" s="1">
        <v>1.2378947368421052</v>
      </c>
      <c r="P3572" s="2">
        <v>40.22671909919535</v>
      </c>
      <c r="Q3572" s="1">
        <v>1.0374259136108275</v>
      </c>
      <c r="R3572">
        <v>2</v>
      </c>
      <c r="S3572">
        <v>2</v>
      </c>
      <c r="U3572">
        <v>3</v>
      </c>
      <c r="V3572">
        <v>1</v>
      </c>
      <c r="W3572">
        <v>1</v>
      </c>
      <c r="X3572">
        <v>3</v>
      </c>
      <c r="Y3572">
        <v>3</v>
      </c>
      <c r="Z3572">
        <v>2</v>
      </c>
      <c r="AA3572">
        <v>3</v>
      </c>
      <c r="AB3572">
        <v>0</v>
      </c>
      <c r="AC3572">
        <v>1</v>
      </c>
      <c r="AD3572">
        <v>1</v>
      </c>
      <c r="AE3572">
        <v>1</v>
      </c>
      <c r="AF3572">
        <v>2</v>
      </c>
      <c r="AG3572" s="1">
        <f t="shared" si="55"/>
        <v>0.25789473684210518</v>
      </c>
    </row>
    <row r="3573" spans="1:33">
      <c r="A3573">
        <v>82227</v>
      </c>
      <c r="B3573">
        <v>2</v>
      </c>
      <c r="C3573">
        <v>79</v>
      </c>
      <c r="D3573">
        <v>3</v>
      </c>
      <c r="E3573">
        <v>2</v>
      </c>
      <c r="G3573">
        <v>1</v>
      </c>
      <c r="H3573">
        <v>5</v>
      </c>
      <c r="I3573">
        <v>1</v>
      </c>
      <c r="J3573">
        <v>97</v>
      </c>
      <c r="K3573">
        <v>2.5099999999999998</v>
      </c>
      <c r="L3573">
        <v>223</v>
      </c>
      <c r="M3573">
        <v>5.77</v>
      </c>
      <c r="N3573">
        <v>98</v>
      </c>
      <c r="O3573" s="1">
        <v>2.5358762886597939</v>
      </c>
      <c r="P3573" s="2">
        <v>96.928810483861739</v>
      </c>
      <c r="Q3573" s="1">
        <v>2.508157879530855</v>
      </c>
      <c r="R3573">
        <v>2</v>
      </c>
      <c r="S3573">
        <v>2</v>
      </c>
      <c r="U3573">
        <v>15</v>
      </c>
      <c r="V3573">
        <v>1</v>
      </c>
      <c r="W3573">
        <v>2</v>
      </c>
      <c r="X3573">
        <v>3</v>
      </c>
      <c r="Y3573">
        <v>3</v>
      </c>
      <c r="Z3573">
        <v>2</v>
      </c>
      <c r="AB3573">
        <v>10</v>
      </c>
      <c r="AC3573">
        <v>0</v>
      </c>
      <c r="AD3573">
        <v>2</v>
      </c>
      <c r="AE3573">
        <v>1</v>
      </c>
      <c r="AF3573">
        <v>2</v>
      </c>
      <c r="AG3573" s="1">
        <f t="shared" si="55"/>
        <v>2.5876288659794078E-2</v>
      </c>
    </row>
    <row r="3574" spans="1:33">
      <c r="A3574">
        <v>82233</v>
      </c>
      <c r="B3574">
        <v>2</v>
      </c>
      <c r="C3574">
        <v>47</v>
      </c>
      <c r="D3574">
        <v>3</v>
      </c>
      <c r="E3574">
        <v>2</v>
      </c>
      <c r="G3574">
        <v>1</v>
      </c>
      <c r="H3574">
        <v>5</v>
      </c>
      <c r="I3574">
        <v>3</v>
      </c>
      <c r="J3574">
        <v>33</v>
      </c>
      <c r="K3574">
        <v>0.85</v>
      </c>
      <c r="L3574">
        <v>238</v>
      </c>
      <c r="M3574">
        <v>6.15</v>
      </c>
      <c r="N3574">
        <v>43</v>
      </c>
      <c r="O3574" s="1">
        <v>1.1075757575757574</v>
      </c>
      <c r="P3574" s="2">
        <v>38.595745960543532</v>
      </c>
      <c r="Q3574" s="1">
        <v>0.99413285049884859</v>
      </c>
      <c r="R3574">
        <v>2</v>
      </c>
      <c r="S3574">
        <v>1</v>
      </c>
      <c r="T3574">
        <v>1</v>
      </c>
      <c r="U3574">
        <v>4</v>
      </c>
      <c r="V3574">
        <v>3</v>
      </c>
      <c r="W3574">
        <v>3</v>
      </c>
      <c r="X3574">
        <v>0</v>
      </c>
      <c r="Y3574">
        <v>1</v>
      </c>
      <c r="Z3574">
        <v>2</v>
      </c>
      <c r="AA3574">
        <v>0</v>
      </c>
      <c r="AB3574">
        <v>0</v>
      </c>
      <c r="AC3574">
        <v>0</v>
      </c>
      <c r="AD3574">
        <v>1</v>
      </c>
      <c r="AE3574">
        <v>1</v>
      </c>
      <c r="AF3574">
        <v>2</v>
      </c>
      <c r="AG3574" s="1">
        <f t="shared" si="55"/>
        <v>0.25757575757575746</v>
      </c>
    </row>
    <row r="3575" spans="1:33">
      <c r="A3575">
        <v>82235</v>
      </c>
      <c r="B3575">
        <v>2</v>
      </c>
      <c r="C3575">
        <v>73</v>
      </c>
      <c r="D3575">
        <v>3</v>
      </c>
      <c r="E3575">
        <v>2</v>
      </c>
      <c r="G3575">
        <v>1</v>
      </c>
      <c r="H3575">
        <v>4</v>
      </c>
      <c r="I3575">
        <v>3</v>
      </c>
      <c r="J3575">
        <v>46</v>
      </c>
      <c r="K3575">
        <v>1.19</v>
      </c>
      <c r="L3575">
        <v>168</v>
      </c>
      <c r="M3575">
        <v>4.34</v>
      </c>
      <c r="N3575">
        <v>42</v>
      </c>
      <c r="O3575" s="1">
        <v>1.0865217391304347</v>
      </c>
      <c r="P3575" s="2">
        <v>44.201800377599263</v>
      </c>
      <c r="Q3575" s="1">
        <v>1.1434813575944156</v>
      </c>
      <c r="R3575">
        <v>2</v>
      </c>
      <c r="S3575">
        <v>2</v>
      </c>
      <c r="U3575">
        <v>3</v>
      </c>
      <c r="V3575">
        <v>2</v>
      </c>
      <c r="W3575">
        <v>2</v>
      </c>
      <c r="X3575">
        <v>2</v>
      </c>
      <c r="Y3575">
        <v>2</v>
      </c>
      <c r="Z3575">
        <v>2</v>
      </c>
      <c r="AA3575">
        <v>0</v>
      </c>
      <c r="AB3575">
        <v>0</v>
      </c>
      <c r="AC3575">
        <v>0</v>
      </c>
      <c r="AD3575">
        <v>1</v>
      </c>
      <c r="AE3575">
        <v>1</v>
      </c>
      <c r="AF3575">
        <v>2</v>
      </c>
      <c r="AG3575" s="1">
        <f t="shared" si="55"/>
        <v>-0.10347826086956524</v>
      </c>
    </row>
    <row r="3576" spans="1:33">
      <c r="A3576">
        <v>82238</v>
      </c>
      <c r="B3576">
        <v>2</v>
      </c>
      <c r="C3576">
        <v>66</v>
      </c>
      <c r="D3576">
        <v>4</v>
      </c>
      <c r="E3576">
        <v>2</v>
      </c>
      <c r="G3576">
        <v>1</v>
      </c>
      <c r="H3576">
        <v>2</v>
      </c>
      <c r="I3576">
        <v>1</v>
      </c>
      <c r="J3576">
        <v>50</v>
      </c>
      <c r="K3576">
        <v>1.29</v>
      </c>
      <c r="L3576">
        <v>192</v>
      </c>
      <c r="M3576">
        <v>4.97</v>
      </c>
      <c r="N3576">
        <v>57</v>
      </c>
      <c r="O3576" s="1">
        <v>1.4706000000000001</v>
      </c>
      <c r="P3576" s="2">
        <v>47.417736778694803</v>
      </c>
      <c r="Q3576" s="1">
        <v>1.2233776088903259</v>
      </c>
      <c r="R3576">
        <v>2</v>
      </c>
      <c r="S3576">
        <v>1</v>
      </c>
      <c r="T3576">
        <v>2</v>
      </c>
      <c r="U3576">
        <v>7</v>
      </c>
      <c r="V3576">
        <v>3</v>
      </c>
      <c r="W3576">
        <v>3</v>
      </c>
      <c r="X3576">
        <v>3</v>
      </c>
      <c r="Y3576">
        <v>3</v>
      </c>
      <c r="Z3576">
        <v>3</v>
      </c>
      <c r="AB3576">
        <v>0</v>
      </c>
      <c r="AC3576">
        <v>0</v>
      </c>
      <c r="AD3576">
        <v>1</v>
      </c>
      <c r="AE3576">
        <v>1</v>
      </c>
      <c r="AF3576">
        <v>2</v>
      </c>
      <c r="AG3576" s="1">
        <f t="shared" si="55"/>
        <v>0.18060000000000009</v>
      </c>
    </row>
    <row r="3577" spans="1:33">
      <c r="A3577">
        <v>82241</v>
      </c>
      <c r="B3577">
        <v>2</v>
      </c>
      <c r="C3577">
        <v>47</v>
      </c>
      <c r="D3577">
        <v>3</v>
      </c>
      <c r="E3577">
        <v>2</v>
      </c>
      <c r="G3577">
        <v>1</v>
      </c>
      <c r="H3577">
        <v>5</v>
      </c>
      <c r="I3577">
        <v>1</v>
      </c>
      <c r="J3577">
        <v>95</v>
      </c>
      <c r="K3577">
        <v>2.46</v>
      </c>
      <c r="L3577">
        <v>202</v>
      </c>
      <c r="M3577">
        <v>5.22</v>
      </c>
      <c r="N3577">
        <v>104</v>
      </c>
      <c r="O3577" s="1">
        <v>2.6930526315789476</v>
      </c>
      <c r="P3577" s="2">
        <v>101.61432101574107</v>
      </c>
      <c r="Q3577" s="1">
        <v>2.6312761020918214</v>
      </c>
      <c r="R3577">
        <v>2</v>
      </c>
      <c r="S3577">
        <v>2</v>
      </c>
      <c r="U3577">
        <v>15</v>
      </c>
      <c r="V3577">
        <v>1</v>
      </c>
      <c r="W3577">
        <v>1</v>
      </c>
      <c r="X3577">
        <v>3</v>
      </c>
      <c r="Y3577">
        <v>3</v>
      </c>
      <c r="Z3577">
        <v>3</v>
      </c>
      <c r="AA3577">
        <v>0</v>
      </c>
      <c r="AB3577">
        <v>0</v>
      </c>
      <c r="AC3577">
        <v>0</v>
      </c>
      <c r="AD3577">
        <v>1</v>
      </c>
      <c r="AE3577">
        <v>1</v>
      </c>
      <c r="AF3577">
        <v>2</v>
      </c>
      <c r="AG3577" s="1">
        <f t="shared" si="55"/>
        <v>0.23305263157894762</v>
      </c>
    </row>
    <row r="3578" spans="1:33">
      <c r="A3578">
        <v>82247</v>
      </c>
      <c r="B3578">
        <v>2</v>
      </c>
      <c r="C3578">
        <v>26</v>
      </c>
      <c r="D3578">
        <v>3</v>
      </c>
      <c r="E3578">
        <v>2</v>
      </c>
      <c r="G3578">
        <v>1</v>
      </c>
      <c r="H3578">
        <v>4</v>
      </c>
      <c r="I3578">
        <v>5</v>
      </c>
      <c r="J3578">
        <v>57</v>
      </c>
      <c r="K3578">
        <v>1.47</v>
      </c>
      <c r="L3578">
        <v>190</v>
      </c>
      <c r="M3578">
        <v>4.91</v>
      </c>
      <c r="N3578">
        <v>59</v>
      </c>
      <c r="O3578" s="1">
        <v>1.5215789473684211</v>
      </c>
      <c r="P3578" s="2">
        <v>50.728322836577931</v>
      </c>
      <c r="Q3578" s="1">
        <v>1.3082567468380624</v>
      </c>
      <c r="R3578">
        <v>2</v>
      </c>
      <c r="U3578">
        <v>13</v>
      </c>
      <c r="V3578">
        <v>3</v>
      </c>
      <c r="W3578">
        <v>0</v>
      </c>
      <c r="X3578">
        <v>3</v>
      </c>
      <c r="Y3578">
        <v>3</v>
      </c>
      <c r="Z3578">
        <v>0</v>
      </c>
      <c r="AB3578">
        <v>0</v>
      </c>
      <c r="AC3578">
        <v>0</v>
      </c>
      <c r="AD3578">
        <v>1</v>
      </c>
      <c r="AE3578">
        <v>2</v>
      </c>
      <c r="AG3578" s="1">
        <f t="shared" si="55"/>
        <v>5.1578947368421169E-2</v>
      </c>
    </row>
    <row r="3579" spans="1:33">
      <c r="A3579">
        <v>82252</v>
      </c>
      <c r="B3579">
        <v>2</v>
      </c>
      <c r="C3579">
        <v>40</v>
      </c>
      <c r="D3579">
        <v>4</v>
      </c>
      <c r="E3579">
        <v>2</v>
      </c>
      <c r="G3579">
        <v>1</v>
      </c>
      <c r="H3579">
        <v>4</v>
      </c>
      <c r="I3579">
        <v>4</v>
      </c>
      <c r="J3579">
        <v>59</v>
      </c>
      <c r="K3579">
        <v>1.53</v>
      </c>
      <c r="L3579">
        <v>145</v>
      </c>
      <c r="M3579">
        <v>3.75</v>
      </c>
      <c r="N3579">
        <v>61</v>
      </c>
      <c r="O3579" s="1">
        <v>1.581864406779661</v>
      </c>
      <c r="P3579" s="2">
        <v>49.383586774933022</v>
      </c>
      <c r="Q3579" s="1">
        <v>1.2806252163669074</v>
      </c>
      <c r="R3579">
        <v>1</v>
      </c>
      <c r="S3579">
        <v>2</v>
      </c>
      <c r="U3579">
        <v>6</v>
      </c>
      <c r="V3579">
        <v>4</v>
      </c>
      <c r="W3579">
        <v>3</v>
      </c>
      <c r="X3579">
        <v>3</v>
      </c>
      <c r="Y3579">
        <v>2</v>
      </c>
      <c r="Z3579">
        <v>2</v>
      </c>
      <c r="AA3579">
        <v>5</v>
      </c>
      <c r="AB3579">
        <v>4</v>
      </c>
      <c r="AC3579">
        <v>21</v>
      </c>
      <c r="AD3579">
        <v>1</v>
      </c>
      <c r="AE3579">
        <v>2</v>
      </c>
      <c r="AG3579" s="1">
        <f t="shared" si="55"/>
        <v>5.1864406779660976E-2</v>
      </c>
    </row>
    <row r="3580" spans="1:33">
      <c r="A3580">
        <v>82257</v>
      </c>
      <c r="B3580">
        <v>2</v>
      </c>
      <c r="C3580">
        <v>25</v>
      </c>
      <c r="D3580">
        <v>3</v>
      </c>
      <c r="E3580">
        <v>2</v>
      </c>
      <c r="G3580">
        <v>1</v>
      </c>
      <c r="H3580">
        <v>2</v>
      </c>
      <c r="I3580">
        <v>6</v>
      </c>
      <c r="J3580">
        <v>54</v>
      </c>
      <c r="K3580">
        <v>1.4</v>
      </c>
      <c r="L3580">
        <v>166</v>
      </c>
      <c r="M3580">
        <v>4.29</v>
      </c>
      <c r="N3580">
        <v>64</v>
      </c>
      <c r="O3580" s="1">
        <v>1.6592592592592592</v>
      </c>
      <c r="P3580" s="2">
        <v>39.594349726613416</v>
      </c>
      <c r="Q3580" s="1">
        <v>1.0265201780973849</v>
      </c>
      <c r="R3580">
        <v>1</v>
      </c>
      <c r="U3580">
        <v>7</v>
      </c>
      <c r="V3580">
        <v>5</v>
      </c>
      <c r="W3580">
        <v>0</v>
      </c>
      <c r="X3580">
        <v>3</v>
      </c>
      <c r="Y3580">
        <v>2</v>
      </c>
      <c r="Z3580">
        <v>1</v>
      </c>
      <c r="AA3580">
        <v>4</v>
      </c>
      <c r="AB3580">
        <v>0</v>
      </c>
      <c r="AC3580">
        <v>0</v>
      </c>
      <c r="AD3580">
        <v>1</v>
      </c>
      <c r="AE3580">
        <v>1</v>
      </c>
      <c r="AF3580">
        <v>1</v>
      </c>
      <c r="AG3580" s="1">
        <f t="shared" si="55"/>
        <v>0.2592592592592593</v>
      </c>
    </row>
    <row r="3581" spans="1:33">
      <c r="A3581">
        <v>82258</v>
      </c>
      <c r="B3581">
        <v>2</v>
      </c>
      <c r="C3581">
        <v>50</v>
      </c>
      <c r="D3581">
        <v>6</v>
      </c>
      <c r="E3581">
        <v>2</v>
      </c>
      <c r="G3581">
        <v>2</v>
      </c>
      <c r="H3581">
        <v>3</v>
      </c>
      <c r="I3581">
        <v>1</v>
      </c>
      <c r="J3581">
        <v>47</v>
      </c>
      <c r="K3581">
        <v>1.22</v>
      </c>
      <c r="L3581">
        <v>263</v>
      </c>
      <c r="M3581">
        <v>6.8</v>
      </c>
      <c r="N3581">
        <v>47</v>
      </c>
      <c r="O3581" s="1">
        <v>1.22</v>
      </c>
      <c r="P3581" s="2">
        <v>44.481227946749755</v>
      </c>
      <c r="Q3581" s="1">
        <v>1.1546191084049935</v>
      </c>
      <c r="R3581">
        <v>2</v>
      </c>
      <c r="S3581">
        <v>2</v>
      </c>
      <c r="U3581">
        <v>8</v>
      </c>
      <c r="V3581">
        <v>2</v>
      </c>
      <c r="W3581">
        <v>0</v>
      </c>
      <c r="X3581">
        <v>3</v>
      </c>
      <c r="Y3581">
        <v>3</v>
      </c>
      <c r="Z3581">
        <v>3</v>
      </c>
      <c r="AB3581">
        <v>0</v>
      </c>
      <c r="AC3581">
        <v>0</v>
      </c>
      <c r="AD3581">
        <v>1</v>
      </c>
      <c r="AE3581">
        <v>1</v>
      </c>
      <c r="AF3581">
        <v>2</v>
      </c>
      <c r="AG3581" s="1">
        <f t="shared" si="55"/>
        <v>0</v>
      </c>
    </row>
    <row r="3582" spans="1:33">
      <c r="A3582">
        <v>82277</v>
      </c>
      <c r="B3582">
        <v>2</v>
      </c>
      <c r="C3582">
        <v>71</v>
      </c>
      <c r="D3582">
        <v>4</v>
      </c>
      <c r="E3582">
        <v>2</v>
      </c>
      <c r="G3582">
        <v>1</v>
      </c>
      <c r="H3582">
        <v>4</v>
      </c>
      <c r="I3582">
        <v>2</v>
      </c>
      <c r="J3582">
        <v>65</v>
      </c>
      <c r="K3582">
        <v>1.68</v>
      </c>
      <c r="L3582">
        <v>207</v>
      </c>
      <c r="M3582">
        <v>5.35</v>
      </c>
      <c r="N3582">
        <v>59</v>
      </c>
      <c r="O3582" s="1">
        <v>1.5249230769230768</v>
      </c>
      <c r="P3582" s="2">
        <v>65.264828774641018</v>
      </c>
      <c r="Q3582" s="1">
        <v>1.68684480525226</v>
      </c>
      <c r="R3582">
        <v>1</v>
      </c>
      <c r="S3582">
        <v>2</v>
      </c>
      <c r="U3582">
        <v>7</v>
      </c>
      <c r="V3582">
        <v>3</v>
      </c>
      <c r="W3582">
        <v>3</v>
      </c>
      <c r="X3582">
        <v>2</v>
      </c>
      <c r="Y3582">
        <v>1</v>
      </c>
      <c r="Z3582">
        <v>2</v>
      </c>
      <c r="AA3582">
        <v>2</v>
      </c>
      <c r="AB3582">
        <v>4</v>
      </c>
      <c r="AC3582">
        <v>0</v>
      </c>
      <c r="AD3582">
        <v>1</v>
      </c>
      <c r="AE3582">
        <v>1</v>
      </c>
      <c r="AF3582">
        <v>2</v>
      </c>
      <c r="AG3582" s="1">
        <f t="shared" si="55"/>
        <v>-0.15507692307692311</v>
      </c>
    </row>
    <row r="3583" spans="1:33">
      <c r="A3583">
        <v>82281</v>
      </c>
      <c r="B3583">
        <v>2</v>
      </c>
      <c r="C3583">
        <v>41</v>
      </c>
      <c r="D3583">
        <v>4</v>
      </c>
      <c r="E3583">
        <v>2</v>
      </c>
      <c r="G3583">
        <v>1</v>
      </c>
      <c r="H3583">
        <v>2</v>
      </c>
      <c r="I3583">
        <v>1</v>
      </c>
      <c r="J3583">
        <v>65</v>
      </c>
      <c r="K3583">
        <v>1.68</v>
      </c>
      <c r="L3583">
        <v>171</v>
      </c>
      <c r="M3583">
        <v>4.42</v>
      </c>
      <c r="N3583">
        <v>64</v>
      </c>
      <c r="O3583" s="1">
        <v>1.6541538461538461</v>
      </c>
      <c r="P3583" s="2">
        <v>62.652758971617729</v>
      </c>
      <c r="Q3583" s="1">
        <v>1.6193328472664275</v>
      </c>
      <c r="R3583">
        <v>2</v>
      </c>
      <c r="S3583">
        <v>2</v>
      </c>
      <c r="U3583">
        <v>6</v>
      </c>
      <c r="V3583">
        <v>3</v>
      </c>
      <c r="W3583">
        <v>2</v>
      </c>
      <c r="X3583">
        <v>3</v>
      </c>
      <c r="Y3583">
        <v>3</v>
      </c>
      <c r="Z3583">
        <v>2</v>
      </c>
      <c r="AA3583">
        <v>1</v>
      </c>
      <c r="AB3583">
        <v>0</v>
      </c>
      <c r="AC3583">
        <v>0</v>
      </c>
      <c r="AD3583">
        <v>1</v>
      </c>
      <c r="AE3583">
        <v>2</v>
      </c>
      <c r="AG3583" s="1">
        <f t="shared" si="55"/>
        <v>-2.5846153846153852E-2</v>
      </c>
    </row>
    <row r="3584" spans="1:33">
      <c r="A3584">
        <v>82285</v>
      </c>
      <c r="B3584">
        <v>2</v>
      </c>
      <c r="C3584">
        <v>57</v>
      </c>
      <c r="D3584">
        <v>3</v>
      </c>
      <c r="E3584">
        <v>2</v>
      </c>
      <c r="G3584">
        <v>1</v>
      </c>
      <c r="H3584">
        <v>4</v>
      </c>
      <c r="I3584">
        <v>1</v>
      </c>
      <c r="J3584">
        <v>56</v>
      </c>
      <c r="K3584">
        <v>1.45</v>
      </c>
      <c r="L3584">
        <v>177</v>
      </c>
      <c r="M3584">
        <v>4.58</v>
      </c>
      <c r="N3584">
        <v>58</v>
      </c>
      <c r="O3584" s="1">
        <v>1.5017857142857143</v>
      </c>
      <c r="P3584" s="2">
        <v>54.248877498445808</v>
      </c>
      <c r="Q3584" s="1">
        <v>1.4046584352276148</v>
      </c>
      <c r="R3584">
        <v>1</v>
      </c>
      <c r="S3584">
        <v>2</v>
      </c>
      <c r="U3584">
        <v>7</v>
      </c>
      <c r="V3584">
        <v>4</v>
      </c>
      <c r="W3584">
        <v>1</v>
      </c>
      <c r="AA3584">
        <v>10</v>
      </c>
      <c r="AB3584">
        <v>5</v>
      </c>
      <c r="AC3584">
        <v>0</v>
      </c>
      <c r="AD3584">
        <v>1</v>
      </c>
      <c r="AE3584">
        <v>1</v>
      </c>
      <c r="AF3584">
        <v>2</v>
      </c>
      <c r="AG3584" s="1">
        <f t="shared" si="55"/>
        <v>5.1785714285714324E-2</v>
      </c>
    </row>
    <row r="3585" spans="1:33">
      <c r="A3585">
        <v>82291</v>
      </c>
      <c r="B3585">
        <v>2</v>
      </c>
      <c r="C3585">
        <v>62</v>
      </c>
      <c r="D3585">
        <v>3</v>
      </c>
      <c r="E3585">
        <v>2</v>
      </c>
      <c r="G3585">
        <v>1</v>
      </c>
      <c r="H3585">
        <v>3</v>
      </c>
      <c r="I3585">
        <v>1</v>
      </c>
      <c r="J3585">
        <v>52</v>
      </c>
      <c r="K3585">
        <v>1.34</v>
      </c>
      <c r="L3585">
        <v>202</v>
      </c>
      <c r="M3585">
        <v>5.22</v>
      </c>
      <c r="N3585">
        <v>57</v>
      </c>
      <c r="O3585" s="1">
        <v>1.4688461538461541</v>
      </c>
      <c r="P3585" s="2">
        <v>44.177303732246585</v>
      </c>
      <c r="Q3585" s="1">
        <v>1.1384151346386622</v>
      </c>
      <c r="R3585">
        <v>2</v>
      </c>
      <c r="S3585">
        <v>2</v>
      </c>
      <c r="U3585">
        <v>14</v>
      </c>
      <c r="V3585">
        <v>3</v>
      </c>
      <c r="W3585">
        <v>3</v>
      </c>
      <c r="X3585">
        <v>3</v>
      </c>
      <c r="Y3585">
        <v>3</v>
      </c>
      <c r="Z3585">
        <v>2</v>
      </c>
      <c r="AA3585">
        <v>0</v>
      </c>
      <c r="AB3585">
        <v>0</v>
      </c>
      <c r="AC3585">
        <v>0</v>
      </c>
      <c r="AD3585">
        <v>1</v>
      </c>
      <c r="AE3585">
        <v>1</v>
      </c>
      <c r="AF3585">
        <v>2</v>
      </c>
      <c r="AG3585" s="1">
        <f t="shared" si="55"/>
        <v>0.12884615384615405</v>
      </c>
    </row>
    <row r="3586" spans="1:33">
      <c r="A3586">
        <v>82300</v>
      </c>
      <c r="B3586">
        <v>2</v>
      </c>
      <c r="C3586">
        <v>80</v>
      </c>
      <c r="D3586">
        <v>3</v>
      </c>
      <c r="E3586">
        <v>2</v>
      </c>
      <c r="G3586">
        <v>1</v>
      </c>
      <c r="H3586">
        <v>3</v>
      </c>
      <c r="I3586">
        <v>2</v>
      </c>
      <c r="J3586">
        <v>64</v>
      </c>
      <c r="K3586">
        <v>1.66</v>
      </c>
      <c r="L3586">
        <v>144</v>
      </c>
      <c r="M3586">
        <v>3.72</v>
      </c>
      <c r="N3586">
        <v>66</v>
      </c>
      <c r="O3586" s="1">
        <v>1.7118749999999998</v>
      </c>
      <c r="P3586" s="2">
        <v>66.51001919043172</v>
      </c>
      <c r="Q3586" s="1">
        <v>1.7251036227518226</v>
      </c>
      <c r="R3586">
        <v>2</v>
      </c>
      <c r="S3586">
        <v>1</v>
      </c>
      <c r="T3586">
        <v>2</v>
      </c>
      <c r="U3586">
        <v>5</v>
      </c>
      <c r="V3586">
        <v>2</v>
      </c>
      <c r="W3586">
        <v>2</v>
      </c>
      <c r="X3586">
        <v>3</v>
      </c>
      <c r="Y3586">
        <v>3</v>
      </c>
      <c r="Z3586">
        <v>3</v>
      </c>
      <c r="AA3586">
        <v>0</v>
      </c>
      <c r="AB3586">
        <v>0</v>
      </c>
      <c r="AC3586">
        <v>20</v>
      </c>
      <c r="AD3586">
        <v>1</v>
      </c>
      <c r="AE3586">
        <v>1</v>
      </c>
      <c r="AF3586">
        <v>2</v>
      </c>
      <c r="AG3586" s="1">
        <f t="shared" si="55"/>
        <v>5.1874999999999893E-2</v>
      </c>
    </row>
    <row r="3587" spans="1:33">
      <c r="A3587">
        <v>82307</v>
      </c>
      <c r="B3587">
        <v>2</v>
      </c>
      <c r="C3587">
        <v>73</v>
      </c>
      <c r="D3587">
        <v>3</v>
      </c>
      <c r="E3587">
        <v>2</v>
      </c>
      <c r="G3587">
        <v>1</v>
      </c>
      <c r="H3587">
        <v>4</v>
      </c>
      <c r="I3587">
        <v>1</v>
      </c>
      <c r="J3587">
        <v>84</v>
      </c>
      <c r="K3587">
        <v>2.17</v>
      </c>
      <c r="L3587">
        <v>278</v>
      </c>
      <c r="M3587">
        <v>7.19</v>
      </c>
      <c r="N3587">
        <v>94</v>
      </c>
      <c r="O3587" s="1">
        <v>2.4283333333333332</v>
      </c>
      <c r="P3587" s="2">
        <v>87.146529821600524</v>
      </c>
      <c r="Q3587" s="1">
        <v>2.2512853537246804</v>
      </c>
      <c r="R3587">
        <v>2</v>
      </c>
      <c r="S3587">
        <v>1</v>
      </c>
      <c r="T3587">
        <v>2</v>
      </c>
      <c r="U3587">
        <v>6</v>
      </c>
      <c r="V3587">
        <v>2</v>
      </c>
      <c r="W3587">
        <v>3</v>
      </c>
      <c r="X3587">
        <v>3</v>
      </c>
      <c r="Y3587">
        <v>1</v>
      </c>
      <c r="Z3587">
        <v>3</v>
      </c>
      <c r="AB3587">
        <v>0</v>
      </c>
      <c r="AC3587">
        <v>1</v>
      </c>
      <c r="AD3587">
        <v>1</v>
      </c>
      <c r="AE3587">
        <v>1</v>
      </c>
      <c r="AF3587">
        <v>2</v>
      </c>
      <c r="AG3587" s="1">
        <f t="shared" ref="AG3587:AG3650" si="56">O:O-K:K</f>
        <v>0.2583333333333333</v>
      </c>
    </row>
    <row r="3588" spans="1:33">
      <c r="A3588">
        <v>82312</v>
      </c>
      <c r="B3588">
        <v>2</v>
      </c>
      <c r="C3588">
        <v>33</v>
      </c>
      <c r="D3588">
        <v>3</v>
      </c>
      <c r="E3588">
        <v>2</v>
      </c>
      <c r="G3588">
        <v>1</v>
      </c>
      <c r="H3588">
        <v>4</v>
      </c>
      <c r="I3588">
        <v>3</v>
      </c>
      <c r="J3588">
        <v>36</v>
      </c>
      <c r="K3588">
        <v>0.93</v>
      </c>
      <c r="L3588">
        <v>172</v>
      </c>
      <c r="M3588">
        <v>4.45</v>
      </c>
      <c r="N3588">
        <v>44</v>
      </c>
      <c r="O3588" s="1">
        <v>1.1366666666666667</v>
      </c>
      <c r="P3588" s="2">
        <v>43.603303307582621</v>
      </c>
      <c r="Q3588" s="1">
        <v>1.1264186687792177</v>
      </c>
      <c r="R3588">
        <v>2</v>
      </c>
      <c r="U3588">
        <v>5</v>
      </c>
      <c r="V3588">
        <v>3</v>
      </c>
      <c r="W3588">
        <v>3</v>
      </c>
      <c r="X3588">
        <v>3</v>
      </c>
      <c r="Y3588">
        <v>3</v>
      </c>
      <c r="Z3588">
        <v>3</v>
      </c>
      <c r="AA3588">
        <v>10</v>
      </c>
      <c r="AB3588">
        <v>0</v>
      </c>
      <c r="AC3588">
        <v>0</v>
      </c>
      <c r="AD3588">
        <v>1</v>
      </c>
      <c r="AE3588">
        <v>1</v>
      </c>
      <c r="AF3588">
        <v>2</v>
      </c>
      <c r="AG3588" s="1">
        <f t="shared" si="56"/>
        <v>0.20666666666666667</v>
      </c>
    </row>
    <row r="3589" spans="1:33">
      <c r="A3589">
        <v>82330</v>
      </c>
      <c r="B3589">
        <v>2</v>
      </c>
      <c r="C3589">
        <v>51</v>
      </c>
      <c r="D3589">
        <v>4</v>
      </c>
      <c r="E3589">
        <v>2</v>
      </c>
      <c r="G3589">
        <v>1</v>
      </c>
      <c r="H3589">
        <v>4</v>
      </c>
      <c r="I3589">
        <v>1</v>
      </c>
      <c r="J3589">
        <v>56</v>
      </c>
      <c r="K3589">
        <v>1.45</v>
      </c>
      <c r="L3589">
        <v>135</v>
      </c>
      <c r="M3589">
        <v>3.49</v>
      </c>
      <c r="N3589">
        <v>62</v>
      </c>
      <c r="O3589" s="1">
        <v>1.6053571428571427</v>
      </c>
      <c r="P3589" s="2">
        <v>63.717610121865349</v>
      </c>
      <c r="Q3589" s="1">
        <v>1.6498309763697276</v>
      </c>
      <c r="R3589">
        <v>2</v>
      </c>
      <c r="S3589">
        <v>2</v>
      </c>
      <c r="U3589">
        <v>15</v>
      </c>
      <c r="V3589">
        <v>3</v>
      </c>
      <c r="W3589">
        <v>2</v>
      </c>
      <c r="AA3589">
        <v>5</v>
      </c>
      <c r="AB3589">
        <v>0</v>
      </c>
      <c r="AC3589">
        <v>0</v>
      </c>
      <c r="AD3589">
        <v>1</v>
      </c>
      <c r="AE3589">
        <v>1</v>
      </c>
      <c r="AF3589">
        <v>2</v>
      </c>
      <c r="AG3589" s="1">
        <f t="shared" si="56"/>
        <v>0.15535714285714275</v>
      </c>
    </row>
    <row r="3590" spans="1:33">
      <c r="A3590">
        <v>82334</v>
      </c>
      <c r="B3590">
        <v>2</v>
      </c>
      <c r="C3590">
        <v>50</v>
      </c>
      <c r="D3590">
        <v>4</v>
      </c>
      <c r="E3590">
        <v>2</v>
      </c>
      <c r="G3590">
        <v>1</v>
      </c>
      <c r="H3590">
        <v>3</v>
      </c>
      <c r="I3590">
        <v>5</v>
      </c>
      <c r="J3590">
        <v>55</v>
      </c>
      <c r="K3590">
        <v>1.42</v>
      </c>
      <c r="L3590">
        <v>237</v>
      </c>
      <c r="M3590">
        <v>6.13</v>
      </c>
      <c r="N3590">
        <v>63</v>
      </c>
      <c r="O3590" s="1">
        <v>1.6265454545454545</v>
      </c>
      <c r="P3590" s="2">
        <v>48.746898828151124</v>
      </c>
      <c r="Q3590" s="1">
        <v>1.2585562970177198</v>
      </c>
      <c r="R3590">
        <v>2</v>
      </c>
      <c r="S3590">
        <v>2</v>
      </c>
      <c r="U3590">
        <v>2</v>
      </c>
      <c r="V3590">
        <v>4</v>
      </c>
      <c r="W3590">
        <v>1</v>
      </c>
      <c r="X3590">
        <v>3</v>
      </c>
      <c r="Y3590">
        <v>3</v>
      </c>
      <c r="Z3590">
        <v>1</v>
      </c>
      <c r="AA3590">
        <v>0</v>
      </c>
      <c r="AB3590">
        <v>6</v>
      </c>
      <c r="AC3590">
        <v>25</v>
      </c>
      <c r="AD3590">
        <v>1</v>
      </c>
      <c r="AE3590">
        <v>2</v>
      </c>
      <c r="AG3590" s="1">
        <f t="shared" si="56"/>
        <v>0.20654545454545459</v>
      </c>
    </row>
    <row r="3591" spans="1:33">
      <c r="A3591">
        <v>82337</v>
      </c>
      <c r="B3591">
        <v>2</v>
      </c>
      <c r="C3591">
        <v>35</v>
      </c>
      <c r="D3591">
        <v>3</v>
      </c>
      <c r="E3591">
        <v>2</v>
      </c>
      <c r="G3591">
        <v>1</v>
      </c>
      <c r="H3591">
        <v>5</v>
      </c>
      <c r="I3591">
        <v>3</v>
      </c>
      <c r="J3591">
        <v>55</v>
      </c>
      <c r="K3591">
        <v>1.42</v>
      </c>
      <c r="L3591">
        <v>121</v>
      </c>
      <c r="M3591">
        <v>3.13</v>
      </c>
      <c r="N3591">
        <v>60</v>
      </c>
      <c r="O3591" s="1">
        <v>1.5490909090909089</v>
      </c>
      <c r="P3591" s="2">
        <v>61.980807060386134</v>
      </c>
      <c r="Q3591" s="1">
        <v>1.6002317459226965</v>
      </c>
      <c r="R3591">
        <v>2</v>
      </c>
      <c r="U3591">
        <v>6</v>
      </c>
      <c r="V3591">
        <v>2</v>
      </c>
      <c r="W3591">
        <v>3</v>
      </c>
      <c r="X3591">
        <v>3</v>
      </c>
      <c r="Y3591">
        <v>3</v>
      </c>
      <c r="Z3591">
        <v>3</v>
      </c>
      <c r="AA3591">
        <v>0</v>
      </c>
      <c r="AB3591">
        <v>0</v>
      </c>
      <c r="AC3591">
        <v>1</v>
      </c>
      <c r="AD3591">
        <v>1</v>
      </c>
      <c r="AE3591">
        <v>2</v>
      </c>
      <c r="AG3591" s="1">
        <f t="shared" si="56"/>
        <v>0.12909090909090892</v>
      </c>
    </row>
    <row r="3592" spans="1:33">
      <c r="A3592">
        <v>82338</v>
      </c>
      <c r="B3592">
        <v>2</v>
      </c>
      <c r="C3592">
        <v>31</v>
      </c>
      <c r="D3592">
        <v>3</v>
      </c>
      <c r="E3592">
        <v>2</v>
      </c>
      <c r="G3592">
        <v>1</v>
      </c>
      <c r="H3592">
        <v>5</v>
      </c>
      <c r="I3592">
        <v>1</v>
      </c>
      <c r="J3592">
        <v>47</v>
      </c>
      <c r="K3592">
        <v>1.22</v>
      </c>
      <c r="L3592">
        <v>240</v>
      </c>
      <c r="M3592">
        <v>6.21</v>
      </c>
      <c r="N3592">
        <v>51</v>
      </c>
      <c r="O3592" s="1">
        <v>1.3238297872340425</v>
      </c>
      <c r="P3592" s="2">
        <v>44.631977334823745</v>
      </c>
      <c r="Q3592" s="1">
        <v>1.1585321776273396</v>
      </c>
      <c r="R3592">
        <v>2</v>
      </c>
      <c r="U3592">
        <v>6</v>
      </c>
      <c r="V3592">
        <v>3</v>
      </c>
      <c r="W3592">
        <v>1</v>
      </c>
      <c r="AA3592">
        <v>1</v>
      </c>
      <c r="AB3592">
        <v>0</v>
      </c>
      <c r="AC3592">
        <v>0</v>
      </c>
      <c r="AD3592">
        <v>1</v>
      </c>
      <c r="AE3592">
        <v>2</v>
      </c>
      <c r="AG3592" s="1">
        <f t="shared" si="56"/>
        <v>0.10382978723404257</v>
      </c>
    </row>
    <row r="3593" spans="1:33">
      <c r="A3593">
        <v>82342</v>
      </c>
      <c r="B3593">
        <v>2</v>
      </c>
      <c r="C3593">
        <v>25</v>
      </c>
      <c r="D3593">
        <v>4</v>
      </c>
      <c r="E3593">
        <v>2</v>
      </c>
      <c r="G3593">
        <v>1</v>
      </c>
      <c r="H3593">
        <v>4</v>
      </c>
      <c r="I3593">
        <v>5</v>
      </c>
      <c r="J3593">
        <v>38</v>
      </c>
      <c r="K3593">
        <v>0.98</v>
      </c>
      <c r="L3593">
        <v>151</v>
      </c>
      <c r="M3593">
        <v>3.9</v>
      </c>
      <c r="N3593">
        <v>46</v>
      </c>
      <c r="O3593" s="1">
        <v>1.1863157894736842</v>
      </c>
      <c r="P3593" s="2">
        <v>35.314933870908682</v>
      </c>
      <c r="Q3593" s="1">
        <v>0.91075355772343436</v>
      </c>
      <c r="R3593">
        <v>2</v>
      </c>
      <c r="U3593">
        <v>8</v>
      </c>
      <c r="V3593">
        <v>3</v>
      </c>
      <c r="W3593">
        <v>0</v>
      </c>
      <c r="X3593">
        <v>2</v>
      </c>
      <c r="Y3593">
        <v>1</v>
      </c>
      <c r="Z3593">
        <v>0</v>
      </c>
      <c r="AA3593">
        <v>2</v>
      </c>
      <c r="AB3593">
        <v>0</v>
      </c>
      <c r="AC3593">
        <v>0</v>
      </c>
      <c r="AD3593">
        <v>1</v>
      </c>
      <c r="AE3593">
        <v>1</v>
      </c>
      <c r="AF3593">
        <v>2</v>
      </c>
      <c r="AG3593" s="1">
        <f t="shared" si="56"/>
        <v>0.20631578947368423</v>
      </c>
    </row>
    <row r="3594" spans="1:33">
      <c r="A3594">
        <v>82343</v>
      </c>
      <c r="B3594">
        <v>2</v>
      </c>
      <c r="C3594">
        <v>66</v>
      </c>
      <c r="D3594">
        <v>3</v>
      </c>
      <c r="E3594">
        <v>2</v>
      </c>
      <c r="G3594">
        <v>1</v>
      </c>
      <c r="H3594">
        <v>5</v>
      </c>
      <c r="I3594">
        <v>1</v>
      </c>
      <c r="J3594">
        <v>73</v>
      </c>
      <c r="K3594">
        <v>1.89</v>
      </c>
      <c r="L3594">
        <v>172</v>
      </c>
      <c r="M3594">
        <v>4.45</v>
      </c>
      <c r="N3594">
        <v>69</v>
      </c>
      <c r="O3594" s="1">
        <v>1.7864383561643835</v>
      </c>
      <c r="P3594" s="2">
        <v>66.227725140718547</v>
      </c>
      <c r="Q3594" s="1">
        <v>1.7146630207665485</v>
      </c>
      <c r="R3594">
        <v>2</v>
      </c>
      <c r="S3594">
        <v>2</v>
      </c>
      <c r="U3594">
        <v>15</v>
      </c>
      <c r="V3594">
        <v>2</v>
      </c>
      <c r="W3594">
        <v>3</v>
      </c>
      <c r="X3594">
        <v>3</v>
      </c>
      <c r="Y3594">
        <v>2</v>
      </c>
      <c r="Z3594">
        <v>3</v>
      </c>
      <c r="AB3594">
        <v>0</v>
      </c>
      <c r="AC3594">
        <v>3</v>
      </c>
      <c r="AD3594">
        <v>1</v>
      </c>
      <c r="AE3594">
        <v>1</v>
      </c>
      <c r="AF3594">
        <v>2</v>
      </c>
      <c r="AG3594" s="1">
        <f t="shared" si="56"/>
        <v>-0.10356164383561639</v>
      </c>
    </row>
    <row r="3595" spans="1:33">
      <c r="A3595">
        <v>82346</v>
      </c>
      <c r="B3595">
        <v>2</v>
      </c>
      <c r="C3595">
        <v>51</v>
      </c>
      <c r="D3595">
        <v>4</v>
      </c>
      <c r="E3595">
        <v>2</v>
      </c>
      <c r="G3595">
        <v>1</v>
      </c>
      <c r="H3595">
        <v>5</v>
      </c>
      <c r="I3595">
        <v>4</v>
      </c>
      <c r="J3595">
        <v>43</v>
      </c>
      <c r="K3595">
        <v>1.1100000000000001</v>
      </c>
      <c r="L3595">
        <v>147</v>
      </c>
      <c r="M3595">
        <v>3.8</v>
      </c>
      <c r="N3595">
        <v>49</v>
      </c>
      <c r="O3595" s="1">
        <v>1.2648837209302328</v>
      </c>
      <c r="P3595" s="2">
        <v>41.651424752308877</v>
      </c>
      <c r="Q3595" s="1">
        <v>1.0751879412805316</v>
      </c>
      <c r="R3595">
        <v>2</v>
      </c>
      <c r="S3595">
        <v>2</v>
      </c>
      <c r="U3595">
        <v>7</v>
      </c>
      <c r="V3595">
        <v>3</v>
      </c>
      <c r="W3595">
        <v>2</v>
      </c>
      <c r="X3595">
        <v>3</v>
      </c>
      <c r="Y3595">
        <v>3</v>
      </c>
      <c r="Z3595">
        <v>2</v>
      </c>
      <c r="AA3595">
        <v>2</v>
      </c>
      <c r="AB3595">
        <v>0</v>
      </c>
      <c r="AC3595">
        <v>0</v>
      </c>
      <c r="AD3595">
        <v>1</v>
      </c>
      <c r="AE3595">
        <v>1</v>
      </c>
      <c r="AF3595">
        <v>2</v>
      </c>
      <c r="AG3595" s="1">
        <f t="shared" si="56"/>
        <v>0.15488372093023273</v>
      </c>
    </row>
    <row r="3596" spans="1:33">
      <c r="A3596">
        <v>82348</v>
      </c>
      <c r="B3596">
        <v>2</v>
      </c>
      <c r="C3596">
        <v>29</v>
      </c>
      <c r="D3596">
        <v>4</v>
      </c>
      <c r="E3596">
        <v>2</v>
      </c>
      <c r="G3596">
        <v>1</v>
      </c>
      <c r="H3596">
        <v>5</v>
      </c>
      <c r="I3596">
        <v>1</v>
      </c>
      <c r="J3596">
        <v>113</v>
      </c>
      <c r="K3596">
        <v>2.92</v>
      </c>
      <c r="L3596">
        <v>268</v>
      </c>
      <c r="M3596">
        <v>6.93</v>
      </c>
      <c r="N3596">
        <v>119</v>
      </c>
      <c r="O3596" s="1">
        <v>3.075044247787611</v>
      </c>
      <c r="P3596" s="2">
        <v>109.50438839514008</v>
      </c>
      <c r="Q3596" s="1">
        <v>2.8296709213611422</v>
      </c>
      <c r="R3596">
        <v>2</v>
      </c>
      <c r="U3596">
        <v>14</v>
      </c>
      <c r="V3596">
        <v>3</v>
      </c>
      <c r="W3596">
        <v>2</v>
      </c>
      <c r="X3596">
        <v>3</v>
      </c>
      <c r="Y3596">
        <v>3</v>
      </c>
      <c r="Z3596">
        <v>2</v>
      </c>
      <c r="AA3596">
        <v>0</v>
      </c>
      <c r="AB3596">
        <v>12</v>
      </c>
      <c r="AC3596">
        <v>0</v>
      </c>
      <c r="AD3596">
        <v>1</v>
      </c>
      <c r="AE3596">
        <v>1</v>
      </c>
      <c r="AF3596">
        <v>2</v>
      </c>
      <c r="AG3596" s="1">
        <f t="shared" si="56"/>
        <v>0.15504424778761106</v>
      </c>
    </row>
    <row r="3597" spans="1:33">
      <c r="A3597">
        <v>82354</v>
      </c>
      <c r="B3597">
        <v>2</v>
      </c>
      <c r="C3597">
        <v>57</v>
      </c>
      <c r="D3597">
        <v>3</v>
      </c>
      <c r="E3597">
        <v>2</v>
      </c>
      <c r="G3597">
        <v>1</v>
      </c>
      <c r="H3597">
        <v>3</v>
      </c>
      <c r="I3597">
        <v>1</v>
      </c>
      <c r="J3597">
        <v>50</v>
      </c>
      <c r="K3597">
        <v>1.29</v>
      </c>
      <c r="L3597">
        <v>190</v>
      </c>
      <c r="M3597">
        <v>4.91</v>
      </c>
      <c r="N3597">
        <v>48</v>
      </c>
      <c r="O3597" s="1">
        <v>1.2383999999999999</v>
      </c>
      <c r="P3597" s="2">
        <v>46.53669025981457</v>
      </c>
      <c r="Q3597" s="1">
        <v>1.2006466087032159</v>
      </c>
      <c r="R3597">
        <v>2</v>
      </c>
      <c r="S3597">
        <v>2</v>
      </c>
      <c r="U3597">
        <v>14</v>
      </c>
      <c r="V3597">
        <v>4</v>
      </c>
      <c r="W3597">
        <v>3</v>
      </c>
      <c r="X3597">
        <v>3</v>
      </c>
      <c r="Y3597">
        <v>3</v>
      </c>
      <c r="Z3597">
        <v>2</v>
      </c>
      <c r="AA3597">
        <v>2</v>
      </c>
      <c r="AB3597">
        <v>2</v>
      </c>
      <c r="AC3597">
        <v>20</v>
      </c>
      <c r="AD3597">
        <v>1</v>
      </c>
      <c r="AE3597">
        <v>1</v>
      </c>
      <c r="AF3597">
        <v>2</v>
      </c>
      <c r="AG3597" s="1">
        <f t="shared" si="56"/>
        <v>-5.160000000000009E-2</v>
      </c>
    </row>
    <row r="3598" spans="1:33">
      <c r="A3598">
        <v>82355</v>
      </c>
      <c r="B3598">
        <v>2</v>
      </c>
      <c r="C3598">
        <v>70</v>
      </c>
      <c r="D3598">
        <v>2</v>
      </c>
      <c r="E3598">
        <v>2</v>
      </c>
      <c r="G3598">
        <v>1</v>
      </c>
      <c r="H3598">
        <v>3</v>
      </c>
      <c r="I3598">
        <v>1</v>
      </c>
      <c r="J3598">
        <v>59</v>
      </c>
      <c r="K3598">
        <v>1.53</v>
      </c>
      <c r="L3598">
        <v>142</v>
      </c>
      <c r="M3598">
        <v>3.67</v>
      </c>
      <c r="N3598">
        <v>62</v>
      </c>
      <c r="O3598" s="1">
        <v>1.6077966101694916</v>
      </c>
      <c r="P3598" s="2">
        <v>67.527954051455225</v>
      </c>
      <c r="Q3598" s="1">
        <v>1.7511486389614659</v>
      </c>
      <c r="R3598">
        <v>1</v>
      </c>
      <c r="S3598">
        <v>2</v>
      </c>
      <c r="U3598">
        <v>7</v>
      </c>
      <c r="V3598">
        <v>2</v>
      </c>
      <c r="W3598">
        <v>2</v>
      </c>
      <c r="AA3598">
        <v>4</v>
      </c>
      <c r="AB3598">
        <v>0</v>
      </c>
      <c r="AC3598">
        <v>0</v>
      </c>
      <c r="AD3598">
        <v>2</v>
      </c>
      <c r="AE3598">
        <v>1</v>
      </c>
      <c r="AF3598">
        <v>2</v>
      </c>
      <c r="AG3598" s="1">
        <f t="shared" si="56"/>
        <v>7.7796610169491576E-2</v>
      </c>
    </row>
    <row r="3599" spans="1:33">
      <c r="A3599">
        <v>82356</v>
      </c>
      <c r="B3599">
        <v>2</v>
      </c>
      <c r="C3599">
        <v>63</v>
      </c>
      <c r="D3599">
        <v>4</v>
      </c>
      <c r="E3599">
        <v>2</v>
      </c>
      <c r="G3599">
        <v>1</v>
      </c>
      <c r="H3599">
        <v>3</v>
      </c>
      <c r="I3599">
        <v>1</v>
      </c>
      <c r="J3599">
        <v>41</v>
      </c>
      <c r="K3599">
        <v>1.06</v>
      </c>
      <c r="L3599">
        <v>179</v>
      </c>
      <c r="M3599">
        <v>4.63</v>
      </c>
      <c r="N3599">
        <v>49</v>
      </c>
      <c r="O3599" s="1">
        <v>1.2668292682926829</v>
      </c>
      <c r="P3599" s="2">
        <v>31.770244363429057</v>
      </c>
      <c r="Q3599" s="1">
        <v>0.82137704939597089</v>
      </c>
      <c r="R3599">
        <v>1</v>
      </c>
      <c r="S3599">
        <v>1</v>
      </c>
      <c r="T3599">
        <v>1</v>
      </c>
      <c r="U3599">
        <v>8</v>
      </c>
      <c r="V3599">
        <v>3</v>
      </c>
      <c r="W3599">
        <v>2</v>
      </c>
      <c r="AA3599">
        <v>4</v>
      </c>
      <c r="AB3599">
        <v>1</v>
      </c>
      <c r="AC3599">
        <v>0</v>
      </c>
      <c r="AD3599">
        <v>1</v>
      </c>
      <c r="AE3599">
        <v>1</v>
      </c>
      <c r="AF3599">
        <v>2</v>
      </c>
      <c r="AG3599" s="1">
        <f t="shared" si="56"/>
        <v>0.20682926829268289</v>
      </c>
    </row>
    <row r="3600" spans="1:33">
      <c r="A3600">
        <v>82357</v>
      </c>
      <c r="B3600">
        <v>2</v>
      </c>
      <c r="C3600">
        <v>26</v>
      </c>
      <c r="D3600">
        <v>4</v>
      </c>
      <c r="E3600">
        <v>2</v>
      </c>
      <c r="G3600">
        <v>1</v>
      </c>
      <c r="H3600">
        <v>3</v>
      </c>
      <c r="I3600">
        <v>6</v>
      </c>
      <c r="J3600">
        <v>55</v>
      </c>
      <c r="K3600">
        <v>1.42</v>
      </c>
      <c r="L3600">
        <v>206</v>
      </c>
      <c r="M3600">
        <v>5.33</v>
      </c>
      <c r="N3600">
        <v>65</v>
      </c>
      <c r="O3600" s="1">
        <v>1.6781818181818182</v>
      </c>
      <c r="P3600" s="2">
        <v>47.247374929821603</v>
      </c>
      <c r="Q3600" s="1">
        <v>1.2198413163699393</v>
      </c>
      <c r="R3600">
        <v>2</v>
      </c>
      <c r="U3600">
        <v>6</v>
      </c>
      <c r="V3600">
        <v>2</v>
      </c>
      <c r="W3600">
        <v>2</v>
      </c>
      <c r="X3600">
        <v>3</v>
      </c>
      <c r="Y3600">
        <v>3</v>
      </c>
      <c r="Z3600">
        <v>2</v>
      </c>
      <c r="AA3600">
        <v>7</v>
      </c>
      <c r="AB3600">
        <v>0</v>
      </c>
      <c r="AC3600">
        <v>0</v>
      </c>
      <c r="AD3600">
        <v>1</v>
      </c>
      <c r="AE3600">
        <v>2</v>
      </c>
      <c r="AG3600" s="1">
        <f t="shared" si="56"/>
        <v>0.25818181818181829</v>
      </c>
    </row>
    <row r="3601" spans="1:33">
      <c r="A3601">
        <v>82360</v>
      </c>
      <c r="B3601">
        <v>2</v>
      </c>
      <c r="C3601">
        <v>51</v>
      </c>
      <c r="D3601">
        <v>3</v>
      </c>
      <c r="E3601">
        <v>2</v>
      </c>
      <c r="G3601">
        <v>1</v>
      </c>
      <c r="H3601">
        <v>5</v>
      </c>
      <c r="I3601">
        <v>3</v>
      </c>
      <c r="J3601">
        <v>70</v>
      </c>
      <c r="K3601">
        <v>1.81</v>
      </c>
      <c r="L3601">
        <v>166</v>
      </c>
      <c r="M3601">
        <v>4.29</v>
      </c>
      <c r="N3601">
        <v>79</v>
      </c>
      <c r="O3601" s="1">
        <v>2.0427142857142857</v>
      </c>
      <c r="P3601" s="2">
        <v>70.750987665907331</v>
      </c>
      <c r="Q3601" s="1">
        <v>1.8294183953613181</v>
      </c>
      <c r="R3601">
        <v>1</v>
      </c>
      <c r="S3601">
        <v>2</v>
      </c>
      <c r="U3601">
        <v>15</v>
      </c>
      <c r="V3601">
        <v>1</v>
      </c>
      <c r="W3601">
        <v>2</v>
      </c>
      <c r="X3601">
        <v>2</v>
      </c>
      <c r="Y3601">
        <v>2</v>
      </c>
      <c r="Z3601">
        <v>2</v>
      </c>
      <c r="AA3601">
        <v>0</v>
      </c>
      <c r="AB3601">
        <v>0</v>
      </c>
      <c r="AC3601">
        <v>0</v>
      </c>
      <c r="AD3601">
        <v>1</v>
      </c>
      <c r="AE3601">
        <v>1</v>
      </c>
      <c r="AF3601">
        <v>2</v>
      </c>
      <c r="AG3601" s="1">
        <f t="shared" si="56"/>
        <v>0.23271428571428565</v>
      </c>
    </row>
    <row r="3602" spans="1:33">
      <c r="A3602">
        <v>82368</v>
      </c>
      <c r="B3602">
        <v>2</v>
      </c>
      <c r="C3602">
        <v>49</v>
      </c>
      <c r="D3602">
        <v>3</v>
      </c>
      <c r="E3602">
        <v>2</v>
      </c>
      <c r="G3602">
        <v>1</v>
      </c>
      <c r="H3602">
        <v>4</v>
      </c>
      <c r="I3602">
        <v>1</v>
      </c>
      <c r="J3602">
        <v>41</v>
      </c>
      <c r="K3602">
        <v>1.06</v>
      </c>
      <c r="L3602">
        <v>265</v>
      </c>
      <c r="M3602">
        <v>6.85</v>
      </c>
      <c r="N3602">
        <v>39</v>
      </c>
      <c r="O3602" s="1">
        <v>1.0082926829268293</v>
      </c>
      <c r="P3602" s="2">
        <v>33.265912809852658</v>
      </c>
      <c r="Q3602" s="1">
        <v>0.86004555069375166</v>
      </c>
      <c r="R3602">
        <v>2</v>
      </c>
      <c r="S3602">
        <v>2</v>
      </c>
      <c r="U3602">
        <v>4</v>
      </c>
      <c r="V3602">
        <v>4</v>
      </c>
      <c r="W3602">
        <v>3</v>
      </c>
      <c r="X3602">
        <v>3</v>
      </c>
      <c r="Y3602">
        <v>3</v>
      </c>
      <c r="Z3602">
        <v>3</v>
      </c>
      <c r="AB3602">
        <v>0</v>
      </c>
      <c r="AC3602">
        <v>0</v>
      </c>
      <c r="AD3602">
        <v>1</v>
      </c>
      <c r="AE3602">
        <v>2</v>
      </c>
      <c r="AG3602" s="1">
        <f t="shared" si="56"/>
        <v>-5.1707317073170778E-2</v>
      </c>
    </row>
    <row r="3603" spans="1:33">
      <c r="A3603">
        <v>82369</v>
      </c>
      <c r="B3603">
        <v>2</v>
      </c>
      <c r="C3603">
        <v>37</v>
      </c>
      <c r="D3603">
        <v>4</v>
      </c>
      <c r="E3603">
        <v>2</v>
      </c>
      <c r="G3603">
        <v>1</v>
      </c>
      <c r="H3603">
        <v>3</v>
      </c>
      <c r="I3603">
        <v>3</v>
      </c>
      <c r="J3603">
        <v>48</v>
      </c>
      <c r="K3603">
        <v>1.24</v>
      </c>
      <c r="L3603">
        <v>143</v>
      </c>
      <c r="M3603">
        <v>3.7</v>
      </c>
      <c r="N3603">
        <v>45</v>
      </c>
      <c r="O3603" s="1">
        <v>1.1624999999999999</v>
      </c>
      <c r="P3603" s="2">
        <v>41.091748589401448</v>
      </c>
      <c r="Q3603" s="1">
        <v>1.0615368385595374</v>
      </c>
      <c r="R3603">
        <v>2</v>
      </c>
      <c r="U3603">
        <v>6</v>
      </c>
      <c r="V3603">
        <v>4</v>
      </c>
      <c r="W3603">
        <v>0</v>
      </c>
      <c r="AA3603">
        <v>5</v>
      </c>
      <c r="AB3603">
        <v>0</v>
      </c>
      <c r="AC3603">
        <v>0</v>
      </c>
      <c r="AD3603">
        <v>1</v>
      </c>
      <c r="AE3603">
        <v>1</v>
      </c>
      <c r="AF3603">
        <v>2</v>
      </c>
      <c r="AG3603" s="1">
        <f t="shared" si="56"/>
        <v>-7.7500000000000124E-2</v>
      </c>
    </row>
    <row r="3604" spans="1:33">
      <c r="A3604">
        <v>82372</v>
      </c>
      <c r="B3604">
        <v>2</v>
      </c>
      <c r="C3604">
        <v>44</v>
      </c>
      <c r="D3604">
        <v>3</v>
      </c>
      <c r="E3604">
        <v>2</v>
      </c>
      <c r="G3604">
        <v>1</v>
      </c>
      <c r="H3604">
        <v>3</v>
      </c>
      <c r="I3604">
        <v>6</v>
      </c>
      <c r="J3604">
        <v>47</v>
      </c>
      <c r="K3604">
        <v>1.22</v>
      </c>
      <c r="L3604">
        <v>250</v>
      </c>
      <c r="M3604">
        <v>6.47</v>
      </c>
      <c r="N3604">
        <v>56</v>
      </c>
      <c r="O3604" s="1">
        <v>1.4536170212765955</v>
      </c>
      <c r="P3604" s="2">
        <v>46.297566795544675</v>
      </c>
      <c r="Q3604" s="1">
        <v>1.2017666274588192</v>
      </c>
      <c r="R3604">
        <v>1</v>
      </c>
      <c r="S3604">
        <v>1</v>
      </c>
      <c r="T3604">
        <v>1</v>
      </c>
      <c r="U3604">
        <v>6</v>
      </c>
      <c r="V3604">
        <v>4</v>
      </c>
      <c r="W3604">
        <v>2</v>
      </c>
      <c r="X3604">
        <v>3</v>
      </c>
      <c r="Y3604">
        <v>2</v>
      </c>
      <c r="Z3604">
        <v>2</v>
      </c>
      <c r="AA3604">
        <v>7</v>
      </c>
      <c r="AB3604">
        <v>0</v>
      </c>
      <c r="AC3604">
        <v>30</v>
      </c>
      <c r="AD3604">
        <v>1</v>
      </c>
      <c r="AE3604">
        <v>1</v>
      </c>
      <c r="AF3604">
        <v>2</v>
      </c>
      <c r="AG3604" s="1">
        <f t="shared" si="56"/>
        <v>0.23361702127659556</v>
      </c>
    </row>
    <row r="3605" spans="1:33">
      <c r="A3605">
        <v>82384</v>
      </c>
      <c r="B3605">
        <v>2</v>
      </c>
      <c r="C3605">
        <v>65</v>
      </c>
      <c r="D3605">
        <v>3</v>
      </c>
      <c r="E3605">
        <v>2</v>
      </c>
      <c r="G3605">
        <v>1</v>
      </c>
      <c r="H3605">
        <v>5</v>
      </c>
      <c r="I3605">
        <v>1</v>
      </c>
      <c r="J3605">
        <v>67</v>
      </c>
      <c r="K3605">
        <v>1.73</v>
      </c>
      <c r="L3605">
        <v>202</v>
      </c>
      <c r="M3605">
        <v>5.22</v>
      </c>
      <c r="N3605">
        <v>77</v>
      </c>
      <c r="O3605" s="1">
        <v>1.9882089552238806</v>
      </c>
      <c r="P3605" s="2">
        <v>73.137753724806103</v>
      </c>
      <c r="Q3605" s="1">
        <v>1.8884822976703666</v>
      </c>
      <c r="R3605">
        <v>1</v>
      </c>
      <c r="S3605">
        <v>2</v>
      </c>
      <c r="U3605">
        <v>15</v>
      </c>
      <c r="V3605">
        <v>3</v>
      </c>
      <c r="W3605">
        <v>2</v>
      </c>
      <c r="X3605">
        <v>4</v>
      </c>
      <c r="Y3605">
        <v>4</v>
      </c>
      <c r="Z3605">
        <v>4</v>
      </c>
      <c r="AB3605">
        <v>0</v>
      </c>
      <c r="AC3605">
        <v>0</v>
      </c>
      <c r="AD3605">
        <v>1</v>
      </c>
      <c r="AE3605">
        <v>1</v>
      </c>
      <c r="AF3605">
        <v>2</v>
      </c>
      <c r="AG3605" s="1">
        <f t="shared" si="56"/>
        <v>0.25820895522388065</v>
      </c>
    </row>
    <row r="3606" spans="1:33">
      <c r="A3606">
        <v>82389</v>
      </c>
      <c r="B3606">
        <v>2</v>
      </c>
      <c r="C3606">
        <v>34</v>
      </c>
      <c r="D3606">
        <v>3</v>
      </c>
      <c r="E3606">
        <v>2</v>
      </c>
      <c r="G3606">
        <v>1</v>
      </c>
      <c r="H3606">
        <v>4</v>
      </c>
      <c r="I3606">
        <v>5</v>
      </c>
      <c r="J3606">
        <v>48</v>
      </c>
      <c r="K3606">
        <v>1.24</v>
      </c>
      <c r="L3606">
        <v>216</v>
      </c>
      <c r="M3606">
        <v>5.59</v>
      </c>
      <c r="N3606">
        <v>42</v>
      </c>
      <c r="O3606" s="1">
        <v>1.085</v>
      </c>
      <c r="P3606" s="2">
        <v>60.308350975687112</v>
      </c>
      <c r="Q3606" s="1">
        <v>1.5579657335385837</v>
      </c>
      <c r="R3606">
        <v>1</v>
      </c>
      <c r="U3606">
        <v>7</v>
      </c>
      <c r="V3606">
        <v>3</v>
      </c>
      <c r="W3606">
        <v>3</v>
      </c>
      <c r="AA3606">
        <v>0</v>
      </c>
      <c r="AB3606">
        <v>0</v>
      </c>
      <c r="AC3606">
        <v>0</v>
      </c>
      <c r="AD3606">
        <v>1</v>
      </c>
      <c r="AE3606">
        <v>1</v>
      </c>
      <c r="AF3606">
        <v>2</v>
      </c>
      <c r="AG3606" s="1">
        <f t="shared" si="56"/>
        <v>-0.15500000000000003</v>
      </c>
    </row>
    <row r="3607" spans="1:33">
      <c r="A3607">
        <v>82395</v>
      </c>
      <c r="B3607">
        <v>2</v>
      </c>
      <c r="C3607">
        <v>25</v>
      </c>
      <c r="D3607">
        <v>6</v>
      </c>
      <c r="E3607">
        <v>2</v>
      </c>
      <c r="G3607">
        <v>1</v>
      </c>
      <c r="H3607">
        <v>5</v>
      </c>
      <c r="I3607">
        <v>1</v>
      </c>
      <c r="J3607">
        <v>57</v>
      </c>
      <c r="K3607">
        <v>1.47</v>
      </c>
      <c r="L3607">
        <v>155</v>
      </c>
      <c r="M3607">
        <v>4.01</v>
      </c>
      <c r="N3607">
        <v>58</v>
      </c>
      <c r="O3607" s="1">
        <v>1.4957894736842106</v>
      </c>
      <c r="P3607" s="2">
        <v>52.715087462732853</v>
      </c>
      <c r="Q3607" s="1">
        <v>1.3594943608810051</v>
      </c>
      <c r="R3607">
        <v>1</v>
      </c>
      <c r="U3607">
        <v>8</v>
      </c>
      <c r="V3607">
        <v>2</v>
      </c>
      <c r="W3607">
        <v>3</v>
      </c>
      <c r="X3607">
        <v>2</v>
      </c>
      <c r="Y3607">
        <v>3</v>
      </c>
      <c r="Z3607">
        <v>3</v>
      </c>
      <c r="AA3607">
        <v>0</v>
      </c>
      <c r="AB3607">
        <v>0</v>
      </c>
      <c r="AC3607">
        <v>0</v>
      </c>
      <c r="AD3607">
        <v>1</v>
      </c>
      <c r="AE3607">
        <v>1</v>
      </c>
      <c r="AF3607">
        <v>1</v>
      </c>
      <c r="AG3607" s="1">
        <f t="shared" si="56"/>
        <v>2.5789473684210584E-2</v>
      </c>
    </row>
    <row r="3608" spans="1:33">
      <c r="A3608">
        <v>82401</v>
      </c>
      <c r="B3608">
        <v>2</v>
      </c>
      <c r="C3608">
        <v>30</v>
      </c>
      <c r="D3608">
        <v>3</v>
      </c>
      <c r="E3608">
        <v>2</v>
      </c>
      <c r="G3608">
        <v>1</v>
      </c>
      <c r="H3608">
        <v>5</v>
      </c>
      <c r="I3608">
        <v>5</v>
      </c>
      <c r="J3608">
        <v>85</v>
      </c>
      <c r="K3608">
        <v>2.2000000000000002</v>
      </c>
      <c r="L3608">
        <v>181</v>
      </c>
      <c r="M3608">
        <v>4.68</v>
      </c>
      <c r="N3608">
        <v>88</v>
      </c>
      <c r="O3608" s="1">
        <v>2.2776470588235296</v>
      </c>
      <c r="P3608" s="2">
        <v>85.18552474568645</v>
      </c>
      <c r="Q3608" s="1">
        <v>2.204801816947179</v>
      </c>
      <c r="R3608">
        <v>2</v>
      </c>
      <c r="U3608">
        <v>15</v>
      </c>
      <c r="V3608">
        <v>1</v>
      </c>
      <c r="W3608">
        <v>0</v>
      </c>
      <c r="X3608">
        <v>3</v>
      </c>
      <c r="Y3608">
        <v>2</v>
      </c>
      <c r="Z3608">
        <v>1</v>
      </c>
      <c r="AA3608">
        <v>0</v>
      </c>
      <c r="AB3608">
        <v>0</v>
      </c>
      <c r="AC3608">
        <v>0</v>
      </c>
      <c r="AD3608">
        <v>2</v>
      </c>
      <c r="AE3608">
        <v>1</v>
      </c>
      <c r="AF3608">
        <v>2</v>
      </c>
      <c r="AG3608" s="1">
        <f t="shared" si="56"/>
        <v>7.7647058823529402E-2</v>
      </c>
    </row>
    <row r="3609" spans="1:33">
      <c r="A3609">
        <v>82405</v>
      </c>
      <c r="B3609">
        <v>2</v>
      </c>
      <c r="C3609">
        <v>53</v>
      </c>
      <c r="D3609">
        <v>3</v>
      </c>
      <c r="E3609">
        <v>2</v>
      </c>
      <c r="G3609">
        <v>1</v>
      </c>
      <c r="H3609">
        <v>5</v>
      </c>
      <c r="I3609">
        <v>1</v>
      </c>
      <c r="J3609">
        <v>63</v>
      </c>
      <c r="K3609">
        <v>1.63</v>
      </c>
      <c r="L3609">
        <v>228</v>
      </c>
      <c r="M3609">
        <v>5.9</v>
      </c>
      <c r="N3609">
        <v>69</v>
      </c>
      <c r="O3609" s="1">
        <v>1.7852380952380953</v>
      </c>
      <c r="P3609" s="2">
        <v>58.140353386085962</v>
      </c>
      <c r="Q3609" s="1">
        <v>1.5042662860209541</v>
      </c>
      <c r="R3609">
        <v>2</v>
      </c>
      <c r="S3609">
        <v>2</v>
      </c>
      <c r="U3609">
        <v>7</v>
      </c>
      <c r="V3609">
        <v>5</v>
      </c>
      <c r="W3609">
        <v>1</v>
      </c>
      <c r="AA3609">
        <v>0</v>
      </c>
      <c r="AB3609">
        <v>0</v>
      </c>
      <c r="AC3609">
        <v>1</v>
      </c>
      <c r="AD3609">
        <v>1</v>
      </c>
      <c r="AE3609">
        <v>1</v>
      </c>
      <c r="AF3609">
        <v>2</v>
      </c>
      <c r="AG3609" s="1">
        <f t="shared" si="56"/>
        <v>0.1552380952380954</v>
      </c>
    </row>
    <row r="3610" spans="1:33">
      <c r="A3610">
        <v>82412</v>
      </c>
      <c r="B3610">
        <v>2</v>
      </c>
      <c r="C3610">
        <v>22</v>
      </c>
      <c r="D3610">
        <v>2</v>
      </c>
      <c r="E3610">
        <v>2</v>
      </c>
      <c r="G3610">
        <v>1</v>
      </c>
      <c r="H3610">
        <v>4</v>
      </c>
      <c r="I3610">
        <v>5</v>
      </c>
      <c r="J3610">
        <v>58</v>
      </c>
      <c r="K3610">
        <v>1.5</v>
      </c>
      <c r="L3610">
        <v>188</v>
      </c>
      <c r="M3610">
        <v>4.8600000000000003</v>
      </c>
      <c r="N3610">
        <v>61</v>
      </c>
      <c r="O3610" s="1">
        <v>1.5775862068965518</v>
      </c>
      <c r="P3610" s="2">
        <v>53.270842045431394</v>
      </c>
      <c r="Q3610" s="1">
        <v>1.3776941908301223</v>
      </c>
      <c r="R3610">
        <v>2</v>
      </c>
      <c r="U3610">
        <v>7</v>
      </c>
      <c r="V3610">
        <v>5</v>
      </c>
      <c r="W3610">
        <v>1</v>
      </c>
      <c r="X3610">
        <v>2</v>
      </c>
      <c r="Y3610">
        <v>1</v>
      </c>
      <c r="Z3610">
        <v>1</v>
      </c>
      <c r="AA3610">
        <v>1</v>
      </c>
      <c r="AB3610">
        <v>1</v>
      </c>
      <c r="AC3610">
        <v>10</v>
      </c>
      <c r="AD3610">
        <v>1</v>
      </c>
      <c r="AE3610">
        <v>1</v>
      </c>
      <c r="AF3610">
        <v>1</v>
      </c>
      <c r="AG3610" s="1">
        <f t="shared" si="56"/>
        <v>7.7586206896551824E-2</v>
      </c>
    </row>
    <row r="3611" spans="1:33">
      <c r="A3611">
        <v>82413</v>
      </c>
      <c r="B3611">
        <v>2</v>
      </c>
      <c r="C3611">
        <v>47</v>
      </c>
      <c r="D3611">
        <v>3</v>
      </c>
      <c r="E3611">
        <v>2</v>
      </c>
      <c r="G3611">
        <v>1</v>
      </c>
      <c r="H3611">
        <v>4</v>
      </c>
      <c r="I3611">
        <v>3</v>
      </c>
      <c r="J3611">
        <v>50</v>
      </c>
      <c r="K3611">
        <v>1.29</v>
      </c>
      <c r="L3611">
        <v>235</v>
      </c>
      <c r="M3611">
        <v>6.08</v>
      </c>
      <c r="N3611">
        <v>55</v>
      </c>
      <c r="O3611" s="1">
        <v>1.419</v>
      </c>
      <c r="P3611" s="2">
        <v>49.147829601554207</v>
      </c>
      <c r="Q3611" s="1">
        <v>1.2680140037200984</v>
      </c>
      <c r="R3611">
        <v>2</v>
      </c>
      <c r="S3611">
        <v>1</v>
      </c>
      <c r="T3611">
        <v>1</v>
      </c>
      <c r="U3611">
        <v>6</v>
      </c>
      <c r="V3611">
        <v>4</v>
      </c>
      <c r="W3611">
        <v>3</v>
      </c>
      <c r="X3611">
        <v>3</v>
      </c>
      <c r="Y3611">
        <v>3</v>
      </c>
      <c r="Z3611">
        <v>3</v>
      </c>
      <c r="AA3611">
        <v>4</v>
      </c>
      <c r="AB3611">
        <v>0</v>
      </c>
      <c r="AC3611">
        <v>12</v>
      </c>
      <c r="AD3611">
        <v>1</v>
      </c>
      <c r="AE3611">
        <v>1</v>
      </c>
      <c r="AF3611">
        <v>2</v>
      </c>
      <c r="AG3611" s="1">
        <f t="shared" si="56"/>
        <v>0.129</v>
      </c>
    </row>
    <row r="3612" spans="1:33">
      <c r="A3612">
        <v>82417</v>
      </c>
      <c r="B3612">
        <v>2</v>
      </c>
      <c r="C3612">
        <v>51</v>
      </c>
      <c r="D3612">
        <v>1</v>
      </c>
      <c r="E3612">
        <v>2</v>
      </c>
      <c r="G3612">
        <v>2</v>
      </c>
      <c r="H3612">
        <v>1</v>
      </c>
      <c r="I3612">
        <v>1</v>
      </c>
      <c r="J3612">
        <v>80</v>
      </c>
      <c r="K3612">
        <v>2.0699999999999998</v>
      </c>
      <c r="L3612">
        <v>285</v>
      </c>
      <c r="M3612">
        <v>7.37</v>
      </c>
      <c r="N3612">
        <v>88</v>
      </c>
      <c r="O3612" s="1">
        <v>2.2770000000000001</v>
      </c>
      <c r="P3612" s="2">
        <v>74.619773750957776</v>
      </c>
      <c r="Q3612" s="1">
        <v>1.9307866458060325</v>
      </c>
      <c r="R3612">
        <v>1</v>
      </c>
      <c r="S3612">
        <v>1</v>
      </c>
      <c r="T3612">
        <v>2</v>
      </c>
      <c r="U3612">
        <v>8</v>
      </c>
      <c r="V3612">
        <v>3</v>
      </c>
      <c r="W3612">
        <v>3</v>
      </c>
      <c r="X3612">
        <v>0</v>
      </c>
      <c r="Y3612">
        <v>2</v>
      </c>
      <c r="Z3612">
        <v>2</v>
      </c>
      <c r="AA3612">
        <v>2</v>
      </c>
      <c r="AB3612">
        <v>0</v>
      </c>
      <c r="AC3612">
        <v>1</v>
      </c>
      <c r="AD3612">
        <v>1</v>
      </c>
      <c r="AE3612">
        <v>1</v>
      </c>
      <c r="AF3612">
        <v>2</v>
      </c>
      <c r="AG3612" s="1">
        <f t="shared" si="56"/>
        <v>0.20700000000000029</v>
      </c>
    </row>
    <row r="3613" spans="1:33">
      <c r="A3613">
        <v>82424</v>
      </c>
      <c r="B3613">
        <v>2</v>
      </c>
      <c r="C3613">
        <v>70</v>
      </c>
      <c r="D3613">
        <v>3</v>
      </c>
      <c r="E3613">
        <v>2</v>
      </c>
      <c r="G3613">
        <v>1</v>
      </c>
      <c r="H3613">
        <v>3</v>
      </c>
      <c r="I3613">
        <v>2</v>
      </c>
      <c r="J3613">
        <v>53</v>
      </c>
      <c r="K3613">
        <v>1.37</v>
      </c>
      <c r="L3613">
        <v>162</v>
      </c>
      <c r="M3613">
        <v>4.1900000000000004</v>
      </c>
      <c r="N3613">
        <v>51</v>
      </c>
      <c r="O3613" s="1">
        <v>1.318301886792453</v>
      </c>
      <c r="P3613" s="2">
        <v>36.688827532082513</v>
      </c>
      <c r="Q3613" s="1">
        <v>0.94837157960288776</v>
      </c>
      <c r="R3613">
        <v>2</v>
      </c>
      <c r="S3613">
        <v>2</v>
      </c>
      <c r="U3613">
        <v>2</v>
      </c>
      <c r="V3613">
        <v>3</v>
      </c>
      <c r="W3613">
        <v>0</v>
      </c>
      <c r="AA3613">
        <v>1</v>
      </c>
      <c r="AB3613">
        <v>0</v>
      </c>
      <c r="AC3613">
        <v>1</v>
      </c>
      <c r="AD3613">
        <v>1</v>
      </c>
      <c r="AE3613">
        <v>1</v>
      </c>
      <c r="AF3613">
        <v>2</v>
      </c>
      <c r="AG3613" s="1">
        <f t="shared" si="56"/>
        <v>-5.1698113207547136E-2</v>
      </c>
    </row>
    <row r="3614" spans="1:33">
      <c r="A3614">
        <v>82425</v>
      </c>
      <c r="B3614">
        <v>2</v>
      </c>
      <c r="C3614">
        <v>43</v>
      </c>
      <c r="D3614">
        <v>4</v>
      </c>
      <c r="E3614">
        <v>2</v>
      </c>
      <c r="G3614">
        <v>1</v>
      </c>
      <c r="H3614">
        <v>4</v>
      </c>
      <c r="I3614">
        <v>4</v>
      </c>
      <c r="J3614">
        <v>46</v>
      </c>
      <c r="K3614">
        <v>1.19</v>
      </c>
      <c r="L3614">
        <v>174</v>
      </c>
      <c r="M3614">
        <v>4.5</v>
      </c>
      <c r="N3614">
        <v>51</v>
      </c>
      <c r="O3614" s="1">
        <v>1.3193478260869564</v>
      </c>
      <c r="P3614" s="2">
        <v>51.733910436596531</v>
      </c>
      <c r="Q3614" s="1">
        <v>1.3383337699902145</v>
      </c>
      <c r="R3614">
        <v>2</v>
      </c>
      <c r="S3614">
        <v>1</v>
      </c>
      <c r="T3614">
        <v>2</v>
      </c>
      <c r="U3614">
        <v>8</v>
      </c>
      <c r="V3614">
        <v>5</v>
      </c>
      <c r="W3614">
        <v>2</v>
      </c>
      <c r="X3614">
        <v>3</v>
      </c>
      <c r="Y3614">
        <v>3</v>
      </c>
      <c r="Z3614">
        <v>3</v>
      </c>
      <c r="AA3614">
        <v>2</v>
      </c>
      <c r="AB3614">
        <v>5</v>
      </c>
      <c r="AC3614">
        <v>5</v>
      </c>
      <c r="AD3614">
        <v>1</v>
      </c>
      <c r="AE3614">
        <v>1</v>
      </c>
      <c r="AF3614">
        <v>2</v>
      </c>
      <c r="AG3614" s="1">
        <f t="shared" si="56"/>
        <v>0.1293478260869565</v>
      </c>
    </row>
    <row r="3615" spans="1:33">
      <c r="A3615">
        <v>82428</v>
      </c>
      <c r="B3615">
        <v>2</v>
      </c>
      <c r="C3615">
        <v>26</v>
      </c>
      <c r="D3615">
        <v>6</v>
      </c>
      <c r="E3615">
        <v>2</v>
      </c>
      <c r="G3615">
        <v>1</v>
      </c>
      <c r="H3615">
        <v>5</v>
      </c>
      <c r="I3615">
        <v>5</v>
      </c>
      <c r="J3615">
        <v>44</v>
      </c>
      <c r="K3615">
        <v>1.1399999999999999</v>
      </c>
      <c r="L3615">
        <v>173</v>
      </c>
      <c r="M3615">
        <v>4.47</v>
      </c>
      <c r="N3615">
        <v>42</v>
      </c>
      <c r="O3615" s="1">
        <v>1.0881818181818181</v>
      </c>
      <c r="P3615" s="2">
        <v>43.403504951572785</v>
      </c>
      <c r="Q3615" s="1">
        <v>1.1245453555634766</v>
      </c>
      <c r="R3615">
        <v>1</v>
      </c>
      <c r="U3615">
        <v>7</v>
      </c>
      <c r="V3615">
        <v>3</v>
      </c>
      <c r="W3615">
        <v>0</v>
      </c>
      <c r="X3615">
        <v>3</v>
      </c>
      <c r="Y3615">
        <v>2</v>
      </c>
      <c r="Z3615">
        <v>1</v>
      </c>
      <c r="AA3615">
        <v>1</v>
      </c>
      <c r="AB3615">
        <v>4</v>
      </c>
      <c r="AC3615">
        <v>6</v>
      </c>
      <c r="AD3615">
        <v>1</v>
      </c>
      <c r="AE3615">
        <v>1</v>
      </c>
      <c r="AF3615">
        <v>2</v>
      </c>
      <c r="AG3615" s="1">
        <f t="shared" si="56"/>
        <v>-5.1818181818181763E-2</v>
      </c>
    </row>
    <row r="3616" spans="1:33">
      <c r="A3616">
        <v>82430</v>
      </c>
      <c r="B3616">
        <v>2</v>
      </c>
      <c r="C3616">
        <v>24</v>
      </c>
      <c r="D3616">
        <v>2</v>
      </c>
      <c r="E3616">
        <v>2</v>
      </c>
      <c r="G3616">
        <v>1</v>
      </c>
      <c r="H3616">
        <v>4</v>
      </c>
      <c r="I3616">
        <v>6</v>
      </c>
      <c r="J3616">
        <v>43</v>
      </c>
      <c r="K3616">
        <v>1.1100000000000001</v>
      </c>
      <c r="L3616">
        <v>160</v>
      </c>
      <c r="M3616">
        <v>4.1399999999999997</v>
      </c>
      <c r="N3616">
        <v>48</v>
      </c>
      <c r="O3616" s="1">
        <v>1.2390697674418605</v>
      </c>
      <c r="P3616" s="2">
        <v>52.887565510982334</v>
      </c>
      <c r="Q3616" s="1">
        <v>1.3652371562137302</v>
      </c>
      <c r="R3616">
        <v>2</v>
      </c>
      <c r="U3616">
        <v>7</v>
      </c>
      <c r="V3616">
        <v>4</v>
      </c>
      <c r="W3616">
        <v>2</v>
      </c>
      <c r="AB3616">
        <v>0</v>
      </c>
      <c r="AC3616">
        <v>0</v>
      </c>
      <c r="AD3616">
        <v>1</v>
      </c>
      <c r="AE3616">
        <v>1</v>
      </c>
      <c r="AF3616">
        <v>1</v>
      </c>
      <c r="AG3616" s="1">
        <f t="shared" si="56"/>
        <v>0.12906976744186038</v>
      </c>
    </row>
    <row r="3617" spans="1:33">
      <c r="A3617">
        <v>82434</v>
      </c>
      <c r="B3617">
        <v>2</v>
      </c>
      <c r="C3617">
        <v>70</v>
      </c>
      <c r="D3617">
        <v>1</v>
      </c>
      <c r="E3617">
        <v>2</v>
      </c>
      <c r="G3617">
        <v>2</v>
      </c>
      <c r="H3617">
        <v>1</v>
      </c>
      <c r="I3617">
        <v>1</v>
      </c>
      <c r="J3617">
        <v>55</v>
      </c>
      <c r="K3617">
        <v>1.42</v>
      </c>
      <c r="L3617">
        <v>232</v>
      </c>
      <c r="M3617">
        <v>6</v>
      </c>
      <c r="N3617">
        <v>59</v>
      </c>
      <c r="O3617" s="1">
        <v>1.5232727272727273</v>
      </c>
      <c r="P3617" s="2">
        <v>63.742404151630375</v>
      </c>
      <c r="Q3617" s="1">
        <v>1.6457129799148205</v>
      </c>
      <c r="R3617">
        <v>1</v>
      </c>
      <c r="S3617">
        <v>1</v>
      </c>
      <c r="T3617">
        <v>2</v>
      </c>
      <c r="U3617">
        <v>12</v>
      </c>
      <c r="V3617">
        <v>4</v>
      </c>
      <c r="W3617">
        <v>1</v>
      </c>
      <c r="X3617">
        <v>3</v>
      </c>
      <c r="Y3617">
        <v>3</v>
      </c>
      <c r="Z3617">
        <v>3</v>
      </c>
      <c r="AA3617">
        <v>1</v>
      </c>
      <c r="AB3617">
        <v>0</v>
      </c>
      <c r="AC3617">
        <v>0</v>
      </c>
      <c r="AD3617">
        <v>1</v>
      </c>
      <c r="AE3617">
        <v>1</v>
      </c>
      <c r="AF3617">
        <v>2</v>
      </c>
      <c r="AG3617" s="1">
        <f t="shared" si="56"/>
        <v>0.1032727272727274</v>
      </c>
    </row>
    <row r="3618" spans="1:33">
      <c r="A3618">
        <v>82439</v>
      </c>
      <c r="B3618">
        <v>2</v>
      </c>
      <c r="C3618">
        <v>48</v>
      </c>
      <c r="D3618">
        <v>3</v>
      </c>
      <c r="E3618">
        <v>2</v>
      </c>
      <c r="G3618">
        <v>1</v>
      </c>
      <c r="H3618">
        <v>5</v>
      </c>
      <c r="I3618">
        <v>1</v>
      </c>
      <c r="J3618">
        <v>53</v>
      </c>
      <c r="K3618">
        <v>1.37</v>
      </c>
      <c r="L3618">
        <v>182</v>
      </c>
      <c r="M3618">
        <v>4.71</v>
      </c>
      <c r="N3618">
        <v>57</v>
      </c>
      <c r="O3618" s="1">
        <v>1.4733962264150944</v>
      </c>
      <c r="P3618" s="2">
        <v>48.052769900224426</v>
      </c>
      <c r="Q3618" s="1">
        <v>1.242118769119009</v>
      </c>
      <c r="R3618">
        <v>2</v>
      </c>
      <c r="S3618">
        <v>2</v>
      </c>
      <c r="U3618">
        <v>15</v>
      </c>
      <c r="V3618">
        <v>2</v>
      </c>
      <c r="W3618">
        <v>1</v>
      </c>
      <c r="X3618">
        <v>3</v>
      </c>
      <c r="Y3618">
        <v>3</v>
      </c>
      <c r="Z3618">
        <v>3</v>
      </c>
      <c r="AA3618">
        <v>1</v>
      </c>
      <c r="AB3618">
        <v>1</v>
      </c>
      <c r="AC3618">
        <v>0</v>
      </c>
      <c r="AD3618">
        <v>1</v>
      </c>
      <c r="AE3618">
        <v>1</v>
      </c>
      <c r="AF3618">
        <v>2</v>
      </c>
      <c r="AG3618" s="1">
        <f t="shared" si="56"/>
        <v>0.10339622641509427</v>
      </c>
    </row>
    <row r="3619" spans="1:33">
      <c r="A3619">
        <v>82440</v>
      </c>
      <c r="B3619">
        <v>2</v>
      </c>
      <c r="C3619">
        <v>63</v>
      </c>
      <c r="D3619">
        <v>3</v>
      </c>
      <c r="E3619">
        <v>2</v>
      </c>
      <c r="G3619">
        <v>1</v>
      </c>
      <c r="H3619">
        <v>4</v>
      </c>
      <c r="I3619">
        <v>1</v>
      </c>
      <c r="J3619">
        <v>95</v>
      </c>
      <c r="K3619">
        <v>2.46</v>
      </c>
      <c r="L3619">
        <v>240</v>
      </c>
      <c r="M3619">
        <v>6.21</v>
      </c>
      <c r="N3619">
        <v>98</v>
      </c>
      <c r="O3619" s="1">
        <v>2.5376842105263155</v>
      </c>
      <c r="P3619" s="2">
        <v>78.525226470386116</v>
      </c>
      <c r="Q3619" s="1">
        <v>2.0333900749173668</v>
      </c>
      <c r="R3619">
        <v>2</v>
      </c>
      <c r="S3619">
        <v>2</v>
      </c>
      <c r="U3619">
        <v>15</v>
      </c>
      <c r="V3619">
        <v>2</v>
      </c>
      <c r="W3619">
        <v>1</v>
      </c>
      <c r="X3619">
        <v>3</v>
      </c>
      <c r="Y3619">
        <v>3</v>
      </c>
      <c r="Z3619">
        <v>1</v>
      </c>
      <c r="AA3619">
        <v>0</v>
      </c>
      <c r="AB3619">
        <v>0</v>
      </c>
      <c r="AC3619">
        <v>2</v>
      </c>
      <c r="AD3619">
        <v>1</v>
      </c>
      <c r="AE3619">
        <v>1</v>
      </c>
      <c r="AF3619">
        <v>2</v>
      </c>
      <c r="AG3619" s="1">
        <f t="shared" si="56"/>
        <v>7.7684210526315578E-2</v>
      </c>
    </row>
    <row r="3620" spans="1:33">
      <c r="A3620">
        <v>82441</v>
      </c>
      <c r="B3620">
        <v>2</v>
      </c>
      <c r="C3620">
        <v>80</v>
      </c>
      <c r="D3620">
        <v>3</v>
      </c>
      <c r="E3620">
        <v>2</v>
      </c>
      <c r="G3620">
        <v>1</v>
      </c>
      <c r="H3620">
        <v>4</v>
      </c>
      <c r="I3620">
        <v>2</v>
      </c>
      <c r="J3620">
        <v>60</v>
      </c>
      <c r="K3620">
        <v>1.55</v>
      </c>
      <c r="L3620">
        <v>143</v>
      </c>
      <c r="M3620">
        <v>3.7</v>
      </c>
      <c r="N3620">
        <v>63</v>
      </c>
      <c r="O3620" s="1">
        <v>1.6275000000000002</v>
      </c>
      <c r="P3620" s="2">
        <v>58.809635995444289</v>
      </c>
      <c r="Q3620" s="1">
        <v>1.5192489298823106</v>
      </c>
      <c r="R3620">
        <v>1</v>
      </c>
      <c r="S3620">
        <v>2</v>
      </c>
      <c r="U3620">
        <v>14</v>
      </c>
      <c r="V3620">
        <v>3</v>
      </c>
      <c r="W3620">
        <v>3</v>
      </c>
      <c r="X3620">
        <v>3</v>
      </c>
      <c r="Y3620">
        <v>3</v>
      </c>
      <c r="Z3620">
        <v>3</v>
      </c>
      <c r="AA3620">
        <v>0</v>
      </c>
      <c r="AB3620">
        <v>6</v>
      </c>
      <c r="AC3620">
        <v>2</v>
      </c>
      <c r="AD3620">
        <v>1</v>
      </c>
      <c r="AE3620">
        <v>1</v>
      </c>
      <c r="AF3620">
        <v>2</v>
      </c>
      <c r="AG3620" s="1">
        <f t="shared" si="56"/>
        <v>7.7500000000000124E-2</v>
      </c>
    </row>
    <row r="3621" spans="1:33">
      <c r="A3621">
        <v>82445</v>
      </c>
      <c r="B3621">
        <v>2</v>
      </c>
      <c r="C3621">
        <v>52</v>
      </c>
      <c r="D3621">
        <v>2</v>
      </c>
      <c r="E3621">
        <v>2</v>
      </c>
      <c r="G3621">
        <v>1</v>
      </c>
      <c r="H3621">
        <v>4</v>
      </c>
      <c r="I3621">
        <v>1</v>
      </c>
      <c r="J3621">
        <v>51</v>
      </c>
      <c r="K3621">
        <v>1.32</v>
      </c>
      <c r="L3621">
        <v>195</v>
      </c>
      <c r="M3621">
        <v>5.04</v>
      </c>
      <c r="N3621">
        <v>61</v>
      </c>
      <c r="O3621" s="1">
        <v>1.578823529411765</v>
      </c>
      <c r="P3621" s="2">
        <v>49.395577829517102</v>
      </c>
      <c r="Q3621" s="1">
        <v>1.2784737791169132</v>
      </c>
      <c r="R3621">
        <v>2</v>
      </c>
      <c r="S3621">
        <v>2</v>
      </c>
      <c r="U3621">
        <v>15</v>
      </c>
      <c r="V3621">
        <v>4</v>
      </c>
      <c r="W3621">
        <v>1</v>
      </c>
      <c r="X3621">
        <v>3</v>
      </c>
      <c r="Y3621">
        <v>2</v>
      </c>
      <c r="Z3621">
        <v>1</v>
      </c>
      <c r="AA3621">
        <v>1</v>
      </c>
      <c r="AB3621">
        <v>12</v>
      </c>
      <c r="AC3621">
        <v>0</v>
      </c>
      <c r="AD3621">
        <v>1</v>
      </c>
      <c r="AE3621">
        <v>1</v>
      </c>
      <c r="AF3621">
        <v>2</v>
      </c>
      <c r="AG3621" s="1">
        <f t="shared" si="56"/>
        <v>0.2588235294117649</v>
      </c>
    </row>
    <row r="3622" spans="1:33">
      <c r="A3622">
        <v>82450</v>
      </c>
      <c r="B3622">
        <v>2</v>
      </c>
      <c r="C3622">
        <v>34</v>
      </c>
      <c r="D3622">
        <v>1</v>
      </c>
      <c r="E3622">
        <v>2</v>
      </c>
      <c r="G3622">
        <v>2</v>
      </c>
      <c r="H3622">
        <v>3</v>
      </c>
      <c r="I3622">
        <v>1</v>
      </c>
      <c r="J3622">
        <v>60</v>
      </c>
      <c r="K3622">
        <v>1.55</v>
      </c>
      <c r="L3622">
        <v>170</v>
      </c>
      <c r="M3622">
        <v>4.4000000000000004</v>
      </c>
      <c r="N3622">
        <v>57</v>
      </c>
      <c r="O3622" s="1">
        <v>1.4725000000000001</v>
      </c>
      <c r="P3622" s="2">
        <v>67.243333212373514</v>
      </c>
      <c r="Q3622" s="1">
        <v>1.7371194413196491</v>
      </c>
      <c r="R3622">
        <v>1</v>
      </c>
      <c r="U3622">
        <v>2</v>
      </c>
      <c r="V3622">
        <v>4</v>
      </c>
      <c r="W3622">
        <v>3</v>
      </c>
      <c r="X3622">
        <v>3</v>
      </c>
      <c r="Y3622">
        <v>3</v>
      </c>
      <c r="Z3622">
        <v>3</v>
      </c>
      <c r="AA3622">
        <v>1</v>
      </c>
      <c r="AB3622">
        <v>0</v>
      </c>
      <c r="AC3622">
        <v>0</v>
      </c>
      <c r="AD3622">
        <v>1</v>
      </c>
      <c r="AE3622">
        <v>1</v>
      </c>
      <c r="AF3622">
        <v>2</v>
      </c>
      <c r="AG3622" s="1">
        <f t="shared" si="56"/>
        <v>-7.7499999999999902E-2</v>
      </c>
    </row>
    <row r="3623" spans="1:33">
      <c r="A3623">
        <v>82451</v>
      </c>
      <c r="B3623">
        <v>2</v>
      </c>
      <c r="C3623">
        <v>34</v>
      </c>
      <c r="D3623">
        <v>3</v>
      </c>
      <c r="E3623">
        <v>2</v>
      </c>
      <c r="G3623">
        <v>1</v>
      </c>
      <c r="H3623">
        <v>5</v>
      </c>
      <c r="I3623">
        <v>5</v>
      </c>
      <c r="J3623">
        <v>57</v>
      </c>
      <c r="K3623">
        <v>1.47</v>
      </c>
      <c r="L3623">
        <v>179</v>
      </c>
      <c r="M3623">
        <v>4.63</v>
      </c>
      <c r="N3623">
        <v>60</v>
      </c>
      <c r="O3623" s="1">
        <v>1.5473684210526317</v>
      </c>
      <c r="P3623" s="2">
        <v>58.409802817992727</v>
      </c>
      <c r="Q3623" s="1">
        <v>1.5063580726745491</v>
      </c>
      <c r="R3623">
        <v>2</v>
      </c>
      <c r="U3623">
        <v>4</v>
      </c>
      <c r="V3623">
        <v>4</v>
      </c>
      <c r="W3623">
        <v>1</v>
      </c>
      <c r="AA3623">
        <v>2</v>
      </c>
      <c r="AB3623">
        <v>0</v>
      </c>
      <c r="AC3623">
        <v>0</v>
      </c>
      <c r="AD3623">
        <v>1</v>
      </c>
      <c r="AE3623">
        <v>2</v>
      </c>
      <c r="AG3623" s="1">
        <f t="shared" si="56"/>
        <v>7.7368421052631753E-2</v>
      </c>
    </row>
    <row r="3624" spans="1:33">
      <c r="A3624">
        <v>82454</v>
      </c>
      <c r="B3624">
        <v>2</v>
      </c>
      <c r="C3624">
        <v>37</v>
      </c>
      <c r="D3624">
        <v>7</v>
      </c>
      <c r="E3624">
        <v>2</v>
      </c>
      <c r="G3624">
        <v>2</v>
      </c>
      <c r="H3624">
        <v>4</v>
      </c>
      <c r="I3624">
        <v>1</v>
      </c>
      <c r="J3624">
        <v>67</v>
      </c>
      <c r="K3624">
        <v>1.73</v>
      </c>
      <c r="L3624">
        <v>168</v>
      </c>
      <c r="M3624">
        <v>4.34</v>
      </c>
      <c r="N3624">
        <v>64</v>
      </c>
      <c r="O3624" s="1">
        <v>1.6525373134328358</v>
      </c>
      <c r="P3624" s="2">
        <v>59.90214065285879</v>
      </c>
      <c r="Q3624" s="1">
        <v>1.5467269153648613</v>
      </c>
      <c r="R3624">
        <v>2</v>
      </c>
      <c r="U3624">
        <v>6</v>
      </c>
      <c r="V3624">
        <v>1</v>
      </c>
      <c r="W3624">
        <v>3</v>
      </c>
      <c r="X3624">
        <v>3</v>
      </c>
      <c r="Y3624">
        <v>3</v>
      </c>
      <c r="Z3624">
        <v>3</v>
      </c>
      <c r="AA3624">
        <v>1</v>
      </c>
      <c r="AB3624">
        <v>0</v>
      </c>
      <c r="AC3624">
        <v>1</v>
      </c>
      <c r="AD3624">
        <v>1</v>
      </c>
      <c r="AE3624">
        <v>1</v>
      </c>
      <c r="AF3624">
        <v>2</v>
      </c>
      <c r="AG3624" s="1">
        <f t="shared" si="56"/>
        <v>-7.7462686567164152E-2</v>
      </c>
    </row>
    <row r="3625" spans="1:33">
      <c r="A3625">
        <v>82455</v>
      </c>
      <c r="B3625">
        <v>2</v>
      </c>
      <c r="C3625">
        <v>25</v>
      </c>
      <c r="D3625">
        <v>2</v>
      </c>
      <c r="E3625">
        <v>2</v>
      </c>
      <c r="G3625">
        <v>1</v>
      </c>
      <c r="H3625">
        <v>4</v>
      </c>
      <c r="I3625">
        <v>5</v>
      </c>
      <c r="J3625">
        <v>49</v>
      </c>
      <c r="K3625">
        <v>1.27</v>
      </c>
      <c r="L3625">
        <v>125</v>
      </c>
      <c r="M3625">
        <v>3.23</v>
      </c>
      <c r="N3625">
        <v>43</v>
      </c>
      <c r="O3625" s="1">
        <v>1.1144897959183673</v>
      </c>
      <c r="P3625" s="2">
        <v>59.339762913576379</v>
      </c>
      <c r="Q3625" s="1">
        <v>1.5379897734743264</v>
      </c>
      <c r="R3625">
        <v>2</v>
      </c>
      <c r="U3625">
        <v>77</v>
      </c>
      <c r="V3625">
        <v>3</v>
      </c>
      <c r="W3625">
        <v>1</v>
      </c>
      <c r="AA3625">
        <v>3</v>
      </c>
      <c r="AB3625">
        <v>0</v>
      </c>
      <c r="AC3625">
        <v>0</v>
      </c>
      <c r="AD3625">
        <v>1</v>
      </c>
      <c r="AE3625">
        <v>1</v>
      </c>
      <c r="AF3625">
        <v>2</v>
      </c>
      <c r="AG3625" s="1">
        <f t="shared" si="56"/>
        <v>-0.15551020408163274</v>
      </c>
    </row>
    <row r="3626" spans="1:33">
      <c r="A3626">
        <v>82459</v>
      </c>
      <c r="B3626">
        <v>2</v>
      </c>
      <c r="C3626">
        <v>80</v>
      </c>
      <c r="D3626">
        <v>3</v>
      </c>
      <c r="E3626">
        <v>2</v>
      </c>
      <c r="G3626">
        <v>1</v>
      </c>
      <c r="H3626">
        <v>4</v>
      </c>
      <c r="I3626">
        <v>2</v>
      </c>
      <c r="J3626">
        <v>74</v>
      </c>
      <c r="K3626">
        <v>1.91</v>
      </c>
      <c r="L3626">
        <v>211</v>
      </c>
      <c r="M3626">
        <v>5.46</v>
      </c>
      <c r="N3626">
        <v>77</v>
      </c>
      <c r="O3626" s="1">
        <v>1.9874324324324324</v>
      </c>
      <c r="P3626" s="2">
        <v>70.200939601710886</v>
      </c>
      <c r="Q3626" s="1">
        <v>1.8119431708009159</v>
      </c>
      <c r="R3626">
        <v>2</v>
      </c>
      <c r="S3626">
        <v>2</v>
      </c>
      <c r="U3626">
        <v>8</v>
      </c>
      <c r="V3626">
        <v>2</v>
      </c>
      <c r="W3626">
        <v>0</v>
      </c>
      <c r="X3626">
        <v>3</v>
      </c>
      <c r="Y3626">
        <v>3</v>
      </c>
      <c r="Z3626">
        <v>3</v>
      </c>
      <c r="AA3626">
        <v>0</v>
      </c>
      <c r="AB3626">
        <v>0</v>
      </c>
      <c r="AC3626">
        <v>0</v>
      </c>
      <c r="AD3626">
        <v>2</v>
      </c>
      <c r="AE3626">
        <v>1</v>
      </c>
      <c r="AF3626">
        <v>2</v>
      </c>
      <c r="AG3626" s="1">
        <f t="shared" si="56"/>
        <v>7.7432432432432474E-2</v>
      </c>
    </row>
    <row r="3627" spans="1:33">
      <c r="A3627">
        <v>82460</v>
      </c>
      <c r="B3627">
        <v>2</v>
      </c>
      <c r="C3627">
        <v>58</v>
      </c>
      <c r="D3627">
        <v>3</v>
      </c>
      <c r="E3627">
        <v>2</v>
      </c>
      <c r="G3627">
        <v>1</v>
      </c>
      <c r="H3627">
        <v>4</v>
      </c>
      <c r="I3627">
        <v>2</v>
      </c>
      <c r="J3627">
        <v>47</v>
      </c>
      <c r="K3627">
        <v>1.22</v>
      </c>
      <c r="L3627">
        <v>199</v>
      </c>
      <c r="M3627">
        <v>5.15</v>
      </c>
      <c r="N3627">
        <v>41</v>
      </c>
      <c r="O3627" s="1">
        <v>1.0642553191489361</v>
      </c>
      <c r="P3627" s="2">
        <v>47.672238945221039</v>
      </c>
      <c r="Q3627" s="1">
        <v>1.2374496066631844</v>
      </c>
      <c r="R3627">
        <v>2</v>
      </c>
      <c r="S3627">
        <v>1</v>
      </c>
      <c r="T3627">
        <v>1</v>
      </c>
      <c r="U3627">
        <v>12</v>
      </c>
      <c r="V3627">
        <v>4</v>
      </c>
      <c r="W3627">
        <v>1</v>
      </c>
      <c r="X3627">
        <v>3</v>
      </c>
      <c r="Y3627">
        <v>2</v>
      </c>
      <c r="Z3627">
        <v>2</v>
      </c>
      <c r="AA3627">
        <v>7</v>
      </c>
      <c r="AB3627">
        <v>0</v>
      </c>
      <c r="AC3627">
        <v>15</v>
      </c>
      <c r="AD3627">
        <v>1</v>
      </c>
      <c r="AE3627">
        <v>1</v>
      </c>
      <c r="AF3627">
        <v>2</v>
      </c>
      <c r="AG3627" s="1">
        <f t="shared" si="56"/>
        <v>-0.15574468085106385</v>
      </c>
    </row>
    <row r="3628" spans="1:33">
      <c r="A3628">
        <v>82463</v>
      </c>
      <c r="B3628">
        <v>2</v>
      </c>
      <c r="C3628">
        <v>48</v>
      </c>
      <c r="D3628">
        <v>6</v>
      </c>
      <c r="E3628">
        <v>2</v>
      </c>
      <c r="G3628">
        <v>2</v>
      </c>
      <c r="H3628">
        <v>5</v>
      </c>
      <c r="I3628">
        <v>1</v>
      </c>
      <c r="J3628">
        <v>44</v>
      </c>
      <c r="K3628">
        <v>1.1399999999999999</v>
      </c>
      <c r="L3628">
        <v>255</v>
      </c>
      <c r="M3628">
        <v>6.59</v>
      </c>
      <c r="N3628">
        <v>39</v>
      </c>
      <c r="O3628" s="1">
        <v>1.0104545454545453</v>
      </c>
      <c r="P3628" s="2">
        <v>39.543705160212951</v>
      </c>
      <c r="Q3628" s="1">
        <v>1.0245414518782445</v>
      </c>
      <c r="R3628">
        <v>1</v>
      </c>
      <c r="S3628">
        <v>2</v>
      </c>
      <c r="U3628">
        <v>15</v>
      </c>
      <c r="V3628">
        <v>2</v>
      </c>
      <c r="W3628">
        <v>1</v>
      </c>
      <c r="X3628">
        <v>3</v>
      </c>
      <c r="Y3628">
        <v>3</v>
      </c>
      <c r="Z3628">
        <v>1</v>
      </c>
      <c r="AB3628">
        <v>0</v>
      </c>
      <c r="AC3628">
        <v>0</v>
      </c>
      <c r="AD3628">
        <v>1</v>
      </c>
      <c r="AE3628">
        <v>1</v>
      </c>
      <c r="AF3628">
        <v>2</v>
      </c>
      <c r="AG3628" s="1">
        <f t="shared" si="56"/>
        <v>-0.12954545454545463</v>
      </c>
    </row>
    <row r="3629" spans="1:33">
      <c r="A3629">
        <v>82465</v>
      </c>
      <c r="B3629">
        <v>2</v>
      </c>
      <c r="C3629">
        <v>44</v>
      </c>
      <c r="D3629">
        <v>6</v>
      </c>
      <c r="E3629">
        <v>2</v>
      </c>
      <c r="G3629">
        <v>2</v>
      </c>
      <c r="H3629">
        <v>3</v>
      </c>
      <c r="I3629">
        <v>6</v>
      </c>
      <c r="J3629">
        <v>45</v>
      </c>
      <c r="K3629">
        <v>1.1599999999999999</v>
      </c>
      <c r="L3629">
        <v>197</v>
      </c>
      <c r="M3629">
        <v>5.09</v>
      </c>
      <c r="N3629">
        <v>51</v>
      </c>
      <c r="O3629" s="1">
        <v>1.3146666666666667</v>
      </c>
      <c r="P3629" s="2">
        <v>47.105059386180102</v>
      </c>
      <c r="Q3629" s="1">
        <v>1.2142637530659759</v>
      </c>
      <c r="R3629">
        <v>1</v>
      </c>
      <c r="S3629">
        <v>2</v>
      </c>
      <c r="U3629">
        <v>3</v>
      </c>
      <c r="V3629">
        <v>4</v>
      </c>
      <c r="W3629">
        <v>1</v>
      </c>
      <c r="AA3629">
        <v>2</v>
      </c>
      <c r="AB3629">
        <v>0</v>
      </c>
      <c r="AC3629">
        <v>0</v>
      </c>
      <c r="AD3629">
        <v>2</v>
      </c>
      <c r="AE3629">
        <v>1</v>
      </c>
      <c r="AF3629">
        <v>1</v>
      </c>
      <c r="AG3629" s="1">
        <f t="shared" si="56"/>
        <v>0.15466666666666673</v>
      </c>
    </row>
    <row r="3630" spans="1:33">
      <c r="A3630">
        <v>82482</v>
      </c>
      <c r="B3630">
        <v>2</v>
      </c>
      <c r="C3630">
        <v>80</v>
      </c>
      <c r="D3630">
        <v>4</v>
      </c>
      <c r="E3630">
        <v>2</v>
      </c>
      <c r="G3630">
        <v>1</v>
      </c>
      <c r="H3630">
        <v>5</v>
      </c>
      <c r="I3630">
        <v>2</v>
      </c>
      <c r="J3630">
        <v>56</v>
      </c>
      <c r="K3630">
        <v>1.45</v>
      </c>
      <c r="L3630">
        <v>156</v>
      </c>
      <c r="M3630">
        <v>4.03</v>
      </c>
      <c r="N3630">
        <v>57</v>
      </c>
      <c r="O3630" s="1">
        <v>1.4758928571428569</v>
      </c>
      <c r="P3630" s="2">
        <v>55.198269269125198</v>
      </c>
      <c r="Q3630" s="1">
        <v>1.4292409007184204</v>
      </c>
      <c r="R3630">
        <v>1</v>
      </c>
      <c r="S3630">
        <v>1</v>
      </c>
      <c r="T3630">
        <v>2</v>
      </c>
      <c r="U3630">
        <v>7</v>
      </c>
      <c r="V3630">
        <v>4</v>
      </c>
      <c r="W3630">
        <v>1</v>
      </c>
      <c r="AB3630">
        <v>0</v>
      </c>
      <c r="AC3630">
        <v>0</v>
      </c>
      <c r="AD3630">
        <v>1</v>
      </c>
      <c r="AE3630">
        <v>1</v>
      </c>
      <c r="AF3630">
        <v>2</v>
      </c>
      <c r="AG3630" s="1">
        <f t="shared" si="56"/>
        <v>2.589285714285694E-2</v>
      </c>
    </row>
    <row r="3631" spans="1:33">
      <c r="A3631">
        <v>82485</v>
      </c>
      <c r="B3631">
        <v>2</v>
      </c>
      <c r="C3631">
        <v>33</v>
      </c>
      <c r="D3631">
        <v>1</v>
      </c>
      <c r="E3631">
        <v>2</v>
      </c>
      <c r="G3631">
        <v>2</v>
      </c>
      <c r="H3631">
        <v>4</v>
      </c>
      <c r="I3631">
        <v>1</v>
      </c>
      <c r="J3631">
        <v>40</v>
      </c>
      <c r="K3631">
        <v>1.03</v>
      </c>
      <c r="L3631">
        <v>155</v>
      </c>
      <c r="M3631">
        <v>4.01</v>
      </c>
      <c r="N3631">
        <v>34</v>
      </c>
      <c r="O3631" s="1">
        <v>0.87550000000000006</v>
      </c>
      <c r="P3631" s="2">
        <v>40.968442833807742</v>
      </c>
      <c r="Q3631" s="1">
        <v>1.0549374029705494</v>
      </c>
      <c r="R3631">
        <v>1</v>
      </c>
      <c r="U3631">
        <v>7</v>
      </c>
      <c r="V3631">
        <v>2</v>
      </c>
      <c r="W3631">
        <v>3</v>
      </c>
      <c r="X3631">
        <v>3</v>
      </c>
      <c r="Y3631">
        <v>3</v>
      </c>
      <c r="Z3631">
        <v>3</v>
      </c>
      <c r="AB3631">
        <v>0</v>
      </c>
      <c r="AC3631">
        <v>0</v>
      </c>
      <c r="AD3631">
        <v>1</v>
      </c>
      <c r="AE3631">
        <v>2</v>
      </c>
      <c r="AG3631" s="1">
        <f t="shared" si="56"/>
        <v>-0.15449999999999997</v>
      </c>
    </row>
    <row r="3632" spans="1:33">
      <c r="A3632">
        <v>82492</v>
      </c>
      <c r="B3632">
        <v>2</v>
      </c>
      <c r="C3632">
        <v>25</v>
      </c>
      <c r="D3632">
        <v>3</v>
      </c>
      <c r="E3632">
        <v>2</v>
      </c>
      <c r="G3632">
        <v>1</v>
      </c>
      <c r="H3632">
        <v>4</v>
      </c>
      <c r="I3632">
        <v>1</v>
      </c>
      <c r="J3632">
        <v>70</v>
      </c>
      <c r="K3632">
        <v>1.81</v>
      </c>
      <c r="L3632">
        <v>149</v>
      </c>
      <c r="M3632">
        <v>3.85</v>
      </c>
      <c r="N3632">
        <v>72</v>
      </c>
      <c r="O3632" s="1">
        <v>1.8617142857142857</v>
      </c>
      <c r="P3632" s="2">
        <v>80.095513914948242</v>
      </c>
      <c r="Q3632" s="1">
        <v>2.0710411455150903</v>
      </c>
      <c r="R3632">
        <v>2</v>
      </c>
      <c r="U3632">
        <v>9</v>
      </c>
      <c r="V3632">
        <v>3</v>
      </c>
      <c r="W3632">
        <v>2</v>
      </c>
      <c r="X3632">
        <v>3</v>
      </c>
      <c r="Y3632">
        <v>3</v>
      </c>
      <c r="Z3632">
        <v>2</v>
      </c>
      <c r="AA3632">
        <v>2</v>
      </c>
      <c r="AB3632">
        <v>4</v>
      </c>
      <c r="AC3632">
        <v>1</v>
      </c>
      <c r="AD3632">
        <v>1</v>
      </c>
      <c r="AE3632">
        <v>1</v>
      </c>
      <c r="AF3632">
        <v>2</v>
      </c>
      <c r="AG3632" s="1">
        <f t="shared" si="56"/>
        <v>5.1714285714285602E-2</v>
      </c>
    </row>
    <row r="3633" spans="1:33">
      <c r="A3633">
        <v>82495</v>
      </c>
      <c r="B3633">
        <v>2</v>
      </c>
      <c r="C3633">
        <v>51</v>
      </c>
      <c r="D3633">
        <v>4</v>
      </c>
      <c r="E3633">
        <v>2</v>
      </c>
      <c r="G3633">
        <v>1</v>
      </c>
      <c r="H3633">
        <v>2</v>
      </c>
      <c r="I3633">
        <v>5</v>
      </c>
      <c r="J3633">
        <v>68</v>
      </c>
      <c r="K3633">
        <v>1.76</v>
      </c>
      <c r="L3633">
        <v>160</v>
      </c>
      <c r="M3633">
        <v>4.1399999999999997</v>
      </c>
      <c r="N3633">
        <v>64</v>
      </c>
      <c r="O3633" s="1">
        <v>1.6564705882352941</v>
      </c>
      <c r="P3633" s="2">
        <v>64.150287696524174</v>
      </c>
      <c r="Q3633" s="1">
        <v>1.6603603874394492</v>
      </c>
      <c r="R3633">
        <v>1</v>
      </c>
      <c r="S3633">
        <v>2</v>
      </c>
      <c r="U3633">
        <v>6</v>
      </c>
      <c r="V3633">
        <v>5</v>
      </c>
      <c r="W3633">
        <v>0</v>
      </c>
      <c r="AA3633">
        <v>15</v>
      </c>
      <c r="AB3633">
        <v>0</v>
      </c>
      <c r="AC3633">
        <v>5</v>
      </c>
      <c r="AD3633">
        <v>1</v>
      </c>
      <c r="AE3633">
        <v>2</v>
      </c>
      <c r="AG3633" s="1">
        <f t="shared" si="56"/>
        <v>-0.10352941176470587</v>
      </c>
    </row>
    <row r="3634" spans="1:33">
      <c r="A3634">
        <v>82501</v>
      </c>
      <c r="B3634">
        <v>2</v>
      </c>
      <c r="C3634">
        <v>38</v>
      </c>
      <c r="D3634">
        <v>2</v>
      </c>
      <c r="E3634">
        <v>2</v>
      </c>
      <c r="G3634">
        <v>2</v>
      </c>
      <c r="H3634">
        <v>4</v>
      </c>
      <c r="I3634">
        <v>1</v>
      </c>
      <c r="J3634">
        <v>73</v>
      </c>
      <c r="K3634">
        <v>1.89</v>
      </c>
      <c r="L3634">
        <v>170</v>
      </c>
      <c r="M3634">
        <v>4.4000000000000004</v>
      </c>
      <c r="N3634">
        <v>75</v>
      </c>
      <c r="O3634" s="1">
        <v>1.9417808219178083</v>
      </c>
      <c r="P3634" s="2">
        <v>67.842296535711441</v>
      </c>
      <c r="Q3634" s="1">
        <v>1.7564649377054056</v>
      </c>
      <c r="R3634">
        <v>1</v>
      </c>
      <c r="U3634">
        <v>15</v>
      </c>
      <c r="V3634">
        <v>1</v>
      </c>
      <c r="W3634">
        <v>0</v>
      </c>
      <c r="AA3634">
        <v>0</v>
      </c>
      <c r="AB3634">
        <v>0</v>
      </c>
      <c r="AC3634">
        <v>0</v>
      </c>
      <c r="AD3634">
        <v>1</v>
      </c>
      <c r="AE3634">
        <v>1</v>
      </c>
      <c r="AF3634">
        <v>2</v>
      </c>
      <c r="AG3634" s="1">
        <f t="shared" si="56"/>
        <v>5.1780821917808417E-2</v>
      </c>
    </row>
    <row r="3635" spans="1:33">
      <c r="A3635">
        <v>82512</v>
      </c>
      <c r="B3635">
        <v>2</v>
      </c>
      <c r="C3635">
        <v>21</v>
      </c>
      <c r="D3635">
        <v>3</v>
      </c>
      <c r="E3635">
        <v>2</v>
      </c>
      <c r="G3635">
        <v>1</v>
      </c>
      <c r="H3635">
        <v>3</v>
      </c>
      <c r="I3635">
        <v>5</v>
      </c>
      <c r="J3635">
        <v>45</v>
      </c>
      <c r="K3635">
        <v>1.1599999999999999</v>
      </c>
      <c r="L3635">
        <v>167</v>
      </c>
      <c r="M3635">
        <v>4.32</v>
      </c>
      <c r="N3635">
        <v>44</v>
      </c>
      <c r="O3635" s="1">
        <v>1.1342222222222222</v>
      </c>
      <c r="P3635" s="2">
        <v>52.472106958843597</v>
      </c>
      <c r="Q3635" s="1">
        <v>1.3526143127168571</v>
      </c>
      <c r="R3635">
        <v>1</v>
      </c>
      <c r="U3635">
        <v>5</v>
      </c>
      <c r="V3635">
        <v>2</v>
      </c>
      <c r="W3635">
        <v>3</v>
      </c>
      <c r="X3635">
        <v>3</v>
      </c>
      <c r="Y3635">
        <v>3</v>
      </c>
      <c r="Z3635">
        <v>3</v>
      </c>
      <c r="AA3635">
        <v>1</v>
      </c>
      <c r="AB3635">
        <v>0</v>
      </c>
      <c r="AC3635">
        <v>10</v>
      </c>
      <c r="AD3635">
        <v>1</v>
      </c>
      <c r="AE3635">
        <v>2</v>
      </c>
      <c r="AG3635" s="1">
        <f t="shared" si="56"/>
        <v>-2.5777777777777677E-2</v>
      </c>
    </row>
    <row r="3636" spans="1:33">
      <c r="A3636">
        <v>82519</v>
      </c>
      <c r="B3636">
        <v>2</v>
      </c>
      <c r="C3636">
        <v>25</v>
      </c>
      <c r="D3636">
        <v>1</v>
      </c>
      <c r="E3636">
        <v>2</v>
      </c>
      <c r="G3636">
        <v>1</v>
      </c>
      <c r="H3636">
        <v>5</v>
      </c>
      <c r="I3636">
        <v>5</v>
      </c>
      <c r="J3636">
        <v>66</v>
      </c>
      <c r="K3636">
        <v>1.71</v>
      </c>
      <c r="L3636">
        <v>173</v>
      </c>
      <c r="M3636">
        <v>4.47</v>
      </c>
      <c r="N3636">
        <v>73</v>
      </c>
      <c r="O3636" s="1">
        <v>1.8913636363636364</v>
      </c>
      <c r="P3636" s="2">
        <v>67.187134894942304</v>
      </c>
      <c r="Q3636" s="1">
        <v>1.7407575859144142</v>
      </c>
      <c r="R3636">
        <v>1</v>
      </c>
      <c r="U3636">
        <v>6</v>
      </c>
      <c r="V3636">
        <v>2</v>
      </c>
      <c r="W3636">
        <v>3</v>
      </c>
      <c r="X3636">
        <v>3</v>
      </c>
      <c r="Y3636">
        <v>3</v>
      </c>
      <c r="Z3636">
        <v>3</v>
      </c>
      <c r="AA3636">
        <v>1</v>
      </c>
      <c r="AB3636">
        <v>1</v>
      </c>
      <c r="AC3636">
        <v>0</v>
      </c>
      <c r="AD3636">
        <v>1</v>
      </c>
      <c r="AE3636">
        <v>1</v>
      </c>
      <c r="AF3636">
        <v>2</v>
      </c>
      <c r="AG3636" s="1">
        <f t="shared" si="56"/>
        <v>0.18136363636363639</v>
      </c>
    </row>
    <row r="3637" spans="1:33">
      <c r="A3637">
        <v>82521</v>
      </c>
      <c r="B3637">
        <v>2</v>
      </c>
      <c r="C3637">
        <v>70</v>
      </c>
      <c r="D3637">
        <v>3</v>
      </c>
      <c r="E3637">
        <v>2</v>
      </c>
      <c r="G3637">
        <v>1</v>
      </c>
      <c r="H3637">
        <v>3</v>
      </c>
      <c r="I3637">
        <v>1</v>
      </c>
      <c r="J3637">
        <v>59</v>
      </c>
      <c r="K3637">
        <v>1.53</v>
      </c>
      <c r="L3637">
        <v>185</v>
      </c>
      <c r="M3637">
        <v>4.78</v>
      </c>
      <c r="N3637">
        <v>68</v>
      </c>
      <c r="O3637" s="1">
        <v>1.7633898305084748</v>
      </c>
      <c r="P3637" s="2">
        <v>53.654438193049515</v>
      </c>
      <c r="Q3637" s="1">
        <v>1.3913778039892502</v>
      </c>
      <c r="R3637">
        <v>1</v>
      </c>
      <c r="S3637">
        <v>2</v>
      </c>
      <c r="U3637">
        <v>7</v>
      </c>
      <c r="V3637">
        <v>2</v>
      </c>
      <c r="W3637">
        <v>2</v>
      </c>
      <c r="X3637">
        <v>3</v>
      </c>
      <c r="Y3637">
        <v>3</v>
      </c>
      <c r="Z3637">
        <v>2</v>
      </c>
      <c r="AA3637">
        <v>0</v>
      </c>
      <c r="AB3637">
        <v>0</v>
      </c>
      <c r="AC3637">
        <v>0</v>
      </c>
      <c r="AD3637">
        <v>1</v>
      </c>
      <c r="AE3637">
        <v>1</v>
      </c>
      <c r="AF3637">
        <v>2</v>
      </c>
      <c r="AG3637" s="1">
        <f t="shared" si="56"/>
        <v>0.23338983050847473</v>
      </c>
    </row>
    <row r="3638" spans="1:33">
      <c r="A3638">
        <v>82524</v>
      </c>
      <c r="B3638">
        <v>2</v>
      </c>
      <c r="C3638">
        <v>21</v>
      </c>
      <c r="D3638">
        <v>4</v>
      </c>
      <c r="E3638">
        <v>2</v>
      </c>
      <c r="G3638">
        <v>1</v>
      </c>
      <c r="H3638">
        <v>4</v>
      </c>
      <c r="I3638">
        <v>5</v>
      </c>
      <c r="J3638">
        <v>37</v>
      </c>
      <c r="K3638">
        <v>0.96</v>
      </c>
      <c r="L3638">
        <v>140</v>
      </c>
      <c r="M3638">
        <v>3.62</v>
      </c>
      <c r="N3638">
        <v>39</v>
      </c>
      <c r="O3638" s="1">
        <v>1.0118918918918918</v>
      </c>
      <c r="P3638" s="2">
        <v>29.572631914306715</v>
      </c>
      <c r="Q3638" s="1">
        <v>0.76728990912795791</v>
      </c>
      <c r="R3638">
        <v>2</v>
      </c>
      <c r="U3638">
        <v>6</v>
      </c>
      <c r="V3638">
        <v>3</v>
      </c>
      <c r="W3638">
        <v>2</v>
      </c>
      <c r="X3638">
        <v>3</v>
      </c>
      <c r="Y3638">
        <v>3</v>
      </c>
      <c r="Z3638">
        <v>2</v>
      </c>
      <c r="AB3638">
        <v>21</v>
      </c>
      <c r="AC3638">
        <v>0</v>
      </c>
      <c r="AD3638">
        <v>1</v>
      </c>
      <c r="AE3638">
        <v>2</v>
      </c>
      <c r="AG3638" s="1">
        <f t="shared" si="56"/>
        <v>5.1891891891891806E-2</v>
      </c>
    </row>
    <row r="3639" spans="1:33">
      <c r="A3639">
        <v>82527</v>
      </c>
      <c r="B3639">
        <v>2</v>
      </c>
      <c r="C3639">
        <v>39</v>
      </c>
      <c r="D3639">
        <v>3</v>
      </c>
      <c r="E3639">
        <v>2</v>
      </c>
      <c r="G3639">
        <v>1</v>
      </c>
      <c r="H3639">
        <v>4</v>
      </c>
      <c r="I3639">
        <v>1</v>
      </c>
      <c r="J3639">
        <v>78</v>
      </c>
      <c r="K3639">
        <v>2.02</v>
      </c>
      <c r="L3639">
        <v>214</v>
      </c>
      <c r="M3639">
        <v>5.53</v>
      </c>
      <c r="N3639">
        <v>84</v>
      </c>
      <c r="O3639" s="1">
        <v>2.1753846153846155</v>
      </c>
      <c r="P3639" s="2">
        <v>74.451207082083869</v>
      </c>
      <c r="Q3639" s="1">
        <v>1.9280953628949926</v>
      </c>
      <c r="R3639">
        <v>1</v>
      </c>
      <c r="U3639">
        <v>15</v>
      </c>
      <c r="V3639">
        <v>3</v>
      </c>
      <c r="W3639">
        <v>3</v>
      </c>
      <c r="X3639">
        <v>3</v>
      </c>
      <c r="Y3639">
        <v>3</v>
      </c>
      <c r="Z3639">
        <v>3</v>
      </c>
      <c r="AA3639">
        <v>2</v>
      </c>
      <c r="AB3639">
        <v>0</v>
      </c>
      <c r="AC3639">
        <v>10</v>
      </c>
      <c r="AD3639">
        <v>1</v>
      </c>
      <c r="AE3639">
        <v>1</v>
      </c>
      <c r="AF3639">
        <v>2</v>
      </c>
      <c r="AG3639" s="1">
        <f t="shared" si="56"/>
        <v>0.15538461538461545</v>
      </c>
    </row>
    <row r="3640" spans="1:33">
      <c r="A3640">
        <v>82529</v>
      </c>
      <c r="B3640">
        <v>2</v>
      </c>
      <c r="C3640">
        <v>35</v>
      </c>
      <c r="D3640">
        <v>1</v>
      </c>
      <c r="E3640">
        <v>2</v>
      </c>
      <c r="G3640">
        <v>2</v>
      </c>
      <c r="H3640">
        <v>3</v>
      </c>
      <c r="I3640">
        <v>4</v>
      </c>
      <c r="J3640">
        <v>82</v>
      </c>
      <c r="K3640">
        <v>2.12</v>
      </c>
      <c r="L3640">
        <v>189</v>
      </c>
      <c r="M3640">
        <v>4.8899999999999997</v>
      </c>
      <c r="N3640">
        <v>84</v>
      </c>
      <c r="O3640" s="1">
        <v>2.1717073170731709</v>
      </c>
      <c r="P3640" s="2">
        <v>81.88320935683781</v>
      </c>
      <c r="Q3640" s="1">
        <v>2.1169805345914168</v>
      </c>
      <c r="R3640">
        <v>1</v>
      </c>
      <c r="U3640">
        <v>9</v>
      </c>
      <c r="V3640">
        <v>2</v>
      </c>
      <c r="W3640">
        <v>3</v>
      </c>
      <c r="X3640">
        <v>1</v>
      </c>
      <c r="Y3640">
        <v>1</v>
      </c>
      <c r="Z3640">
        <v>3</v>
      </c>
      <c r="AA3640">
        <v>2</v>
      </c>
      <c r="AB3640">
        <v>0</v>
      </c>
      <c r="AC3640">
        <v>0</v>
      </c>
      <c r="AD3640">
        <v>1</v>
      </c>
      <c r="AE3640">
        <v>1</v>
      </c>
      <c r="AF3640">
        <v>1</v>
      </c>
      <c r="AG3640" s="1">
        <f t="shared" si="56"/>
        <v>5.1707317073170778E-2</v>
      </c>
    </row>
    <row r="3641" spans="1:33">
      <c r="A3641">
        <v>82531</v>
      </c>
      <c r="B3641">
        <v>2</v>
      </c>
      <c r="C3641">
        <v>36</v>
      </c>
      <c r="D3641">
        <v>7</v>
      </c>
      <c r="E3641">
        <v>2</v>
      </c>
      <c r="G3641">
        <v>2</v>
      </c>
      <c r="H3641">
        <v>3</v>
      </c>
      <c r="I3641">
        <v>1</v>
      </c>
      <c r="J3641">
        <v>48</v>
      </c>
      <c r="K3641">
        <v>1.24</v>
      </c>
      <c r="L3641">
        <v>164</v>
      </c>
      <c r="M3641">
        <v>4.24</v>
      </c>
      <c r="N3641">
        <v>42</v>
      </c>
      <c r="O3641" s="1">
        <v>1.085</v>
      </c>
      <c r="P3641" s="2">
        <v>45.768214164301767</v>
      </c>
      <c r="Q3641" s="1">
        <v>1.1823455325777956</v>
      </c>
      <c r="R3641">
        <v>1</v>
      </c>
      <c r="U3641">
        <v>77</v>
      </c>
      <c r="V3641">
        <v>4</v>
      </c>
      <c r="W3641">
        <v>0</v>
      </c>
      <c r="X3641">
        <v>2</v>
      </c>
      <c r="Y3641">
        <v>2</v>
      </c>
      <c r="Z3641">
        <v>0</v>
      </c>
      <c r="AA3641">
        <v>3</v>
      </c>
      <c r="AB3641">
        <v>0</v>
      </c>
      <c r="AC3641">
        <v>3</v>
      </c>
      <c r="AD3641">
        <v>1</v>
      </c>
      <c r="AE3641">
        <v>2</v>
      </c>
      <c r="AG3641" s="1">
        <f t="shared" si="56"/>
        <v>-0.15500000000000003</v>
      </c>
    </row>
    <row r="3642" spans="1:33">
      <c r="A3642">
        <v>82533</v>
      </c>
      <c r="B3642">
        <v>2</v>
      </c>
      <c r="C3642">
        <v>26</v>
      </c>
      <c r="D3642">
        <v>3</v>
      </c>
      <c r="E3642">
        <v>2</v>
      </c>
      <c r="G3642">
        <v>1</v>
      </c>
      <c r="H3642">
        <v>5</v>
      </c>
      <c r="I3642">
        <v>1</v>
      </c>
      <c r="J3642">
        <v>56</v>
      </c>
      <c r="K3642">
        <v>1.45</v>
      </c>
      <c r="L3642">
        <v>190</v>
      </c>
      <c r="M3642">
        <v>4.91</v>
      </c>
      <c r="N3642">
        <v>54</v>
      </c>
      <c r="O3642" s="1">
        <v>1.3982142857142856</v>
      </c>
      <c r="P3642" s="2">
        <v>57.440241795920869</v>
      </c>
      <c r="Q3642" s="1">
        <v>1.487291975072951</v>
      </c>
      <c r="R3642">
        <v>2</v>
      </c>
      <c r="U3642">
        <v>12</v>
      </c>
      <c r="V3642">
        <v>3</v>
      </c>
      <c r="W3642">
        <v>2</v>
      </c>
      <c r="X3642">
        <v>2</v>
      </c>
      <c r="Y3642">
        <v>2</v>
      </c>
      <c r="Z3642">
        <v>2</v>
      </c>
      <c r="AA3642">
        <v>3</v>
      </c>
      <c r="AB3642">
        <v>0</v>
      </c>
      <c r="AC3642">
        <v>10</v>
      </c>
      <c r="AD3642">
        <v>1</v>
      </c>
      <c r="AE3642">
        <v>1</v>
      </c>
      <c r="AF3642">
        <v>2</v>
      </c>
      <c r="AG3642" s="1">
        <f t="shared" si="56"/>
        <v>-5.1785714285714324E-2</v>
      </c>
    </row>
    <row r="3643" spans="1:33">
      <c r="A3643">
        <v>82535</v>
      </c>
      <c r="B3643">
        <v>2</v>
      </c>
      <c r="C3643">
        <v>64</v>
      </c>
      <c r="D3643">
        <v>3</v>
      </c>
      <c r="E3643">
        <v>2</v>
      </c>
      <c r="G3643">
        <v>1</v>
      </c>
      <c r="H3643">
        <v>3</v>
      </c>
      <c r="I3643">
        <v>1</v>
      </c>
      <c r="J3643">
        <v>67</v>
      </c>
      <c r="K3643">
        <v>1.73</v>
      </c>
      <c r="L3643">
        <v>212</v>
      </c>
      <c r="M3643">
        <v>5.48</v>
      </c>
      <c r="N3643">
        <v>73</v>
      </c>
      <c r="O3643" s="1">
        <v>1.8849253731343283</v>
      </c>
      <c r="P3643" s="2">
        <v>65.077301878729898</v>
      </c>
      <c r="Q3643" s="1">
        <v>1.680354212689593</v>
      </c>
      <c r="R3643">
        <v>1</v>
      </c>
      <c r="S3643">
        <v>2</v>
      </c>
      <c r="U3643">
        <v>10</v>
      </c>
      <c r="V3643">
        <v>3</v>
      </c>
      <c r="W3643">
        <v>2</v>
      </c>
      <c r="AA3643">
        <v>2</v>
      </c>
      <c r="AB3643">
        <v>0</v>
      </c>
      <c r="AC3643">
        <v>2</v>
      </c>
      <c r="AD3643">
        <v>1</v>
      </c>
      <c r="AE3643">
        <v>1</v>
      </c>
      <c r="AF3643">
        <v>2</v>
      </c>
      <c r="AG3643" s="1">
        <f t="shared" si="56"/>
        <v>0.1549253731343283</v>
      </c>
    </row>
    <row r="3644" spans="1:33">
      <c r="A3644">
        <v>82536</v>
      </c>
      <c r="B3644">
        <v>2</v>
      </c>
      <c r="C3644">
        <v>49</v>
      </c>
      <c r="D3644">
        <v>7</v>
      </c>
      <c r="E3644">
        <v>1</v>
      </c>
      <c r="F3644">
        <v>2</v>
      </c>
      <c r="G3644">
        <v>1</v>
      </c>
      <c r="H3644">
        <v>5</v>
      </c>
      <c r="I3644">
        <v>3</v>
      </c>
      <c r="J3644">
        <v>64</v>
      </c>
      <c r="K3644">
        <v>1.66</v>
      </c>
      <c r="L3644">
        <v>232</v>
      </c>
      <c r="M3644">
        <v>6</v>
      </c>
      <c r="N3644">
        <v>59</v>
      </c>
      <c r="O3644" s="1">
        <v>1.5303125</v>
      </c>
      <c r="P3644" s="2">
        <v>60.049096048602884</v>
      </c>
      <c r="Q3644" s="1">
        <v>1.5575234287606372</v>
      </c>
      <c r="R3644">
        <v>1</v>
      </c>
      <c r="S3644">
        <v>2</v>
      </c>
      <c r="U3644">
        <v>14</v>
      </c>
      <c r="V3644">
        <v>2</v>
      </c>
      <c r="W3644">
        <v>1</v>
      </c>
      <c r="X3644">
        <v>3</v>
      </c>
      <c r="Y3644">
        <v>3</v>
      </c>
      <c r="Z3644">
        <v>2</v>
      </c>
      <c r="AA3644">
        <v>0</v>
      </c>
      <c r="AB3644">
        <v>0</v>
      </c>
      <c r="AC3644">
        <v>0</v>
      </c>
      <c r="AD3644">
        <v>1</v>
      </c>
      <c r="AE3644">
        <v>1</v>
      </c>
      <c r="AF3644">
        <v>2</v>
      </c>
      <c r="AG3644" s="1">
        <f t="shared" si="56"/>
        <v>-0.12968749999999996</v>
      </c>
    </row>
    <row r="3645" spans="1:33">
      <c r="A3645">
        <v>82538</v>
      </c>
      <c r="B3645">
        <v>2</v>
      </c>
      <c r="C3645">
        <v>26</v>
      </c>
      <c r="D3645">
        <v>1</v>
      </c>
      <c r="E3645">
        <v>2</v>
      </c>
      <c r="G3645">
        <v>1</v>
      </c>
      <c r="H3645">
        <v>5</v>
      </c>
      <c r="I3645">
        <v>5</v>
      </c>
      <c r="J3645">
        <v>66</v>
      </c>
      <c r="K3645">
        <v>1.71</v>
      </c>
      <c r="L3645">
        <v>162</v>
      </c>
      <c r="M3645">
        <v>4.1900000000000004</v>
      </c>
      <c r="N3645">
        <v>74</v>
      </c>
      <c r="O3645" s="1">
        <v>1.9172727272727272</v>
      </c>
      <c r="P3645" s="2">
        <v>56.593325916341627</v>
      </c>
      <c r="Q3645" s="1">
        <v>1.4662816260143057</v>
      </c>
      <c r="R3645">
        <v>1</v>
      </c>
      <c r="U3645">
        <v>6</v>
      </c>
      <c r="V3645">
        <v>3</v>
      </c>
      <c r="W3645">
        <v>2</v>
      </c>
      <c r="X3645">
        <v>3</v>
      </c>
      <c r="Y3645">
        <v>3</v>
      </c>
      <c r="Z3645">
        <v>2</v>
      </c>
      <c r="AA3645">
        <v>2</v>
      </c>
      <c r="AB3645">
        <v>0</v>
      </c>
      <c r="AC3645">
        <v>0</v>
      </c>
      <c r="AD3645">
        <v>1</v>
      </c>
      <c r="AE3645">
        <v>1</v>
      </c>
      <c r="AF3645">
        <v>2</v>
      </c>
      <c r="AG3645" s="1">
        <f t="shared" si="56"/>
        <v>0.20727272727272728</v>
      </c>
    </row>
    <row r="3646" spans="1:33">
      <c r="A3646">
        <v>82541</v>
      </c>
      <c r="B3646">
        <v>2</v>
      </c>
      <c r="C3646">
        <v>78</v>
      </c>
      <c r="D3646">
        <v>3</v>
      </c>
      <c r="E3646">
        <v>2</v>
      </c>
      <c r="G3646">
        <v>1</v>
      </c>
      <c r="H3646">
        <v>3</v>
      </c>
      <c r="I3646">
        <v>1</v>
      </c>
      <c r="J3646">
        <v>40</v>
      </c>
      <c r="K3646">
        <v>1.03</v>
      </c>
      <c r="L3646">
        <v>161</v>
      </c>
      <c r="M3646">
        <v>4.16</v>
      </c>
      <c r="N3646">
        <v>50</v>
      </c>
      <c r="O3646" s="1">
        <v>1.2875000000000001</v>
      </c>
      <c r="P3646" s="2">
        <v>32.8907524490198</v>
      </c>
      <c r="Q3646" s="1">
        <v>0.84693687556225983</v>
      </c>
      <c r="R3646">
        <v>2</v>
      </c>
      <c r="S3646">
        <v>1</v>
      </c>
      <c r="T3646">
        <v>1</v>
      </c>
      <c r="U3646">
        <v>7</v>
      </c>
      <c r="V3646">
        <v>3</v>
      </c>
      <c r="W3646">
        <v>3</v>
      </c>
      <c r="X3646">
        <v>3</v>
      </c>
      <c r="Y3646">
        <v>3</v>
      </c>
      <c r="Z3646">
        <v>3</v>
      </c>
      <c r="AA3646">
        <v>1</v>
      </c>
      <c r="AB3646">
        <v>0</v>
      </c>
      <c r="AC3646">
        <v>0</v>
      </c>
      <c r="AD3646">
        <v>1</v>
      </c>
      <c r="AE3646">
        <v>1</v>
      </c>
      <c r="AF3646">
        <v>2</v>
      </c>
      <c r="AG3646" s="1">
        <f t="shared" si="56"/>
        <v>0.25750000000000006</v>
      </c>
    </row>
    <row r="3647" spans="1:33">
      <c r="A3647">
        <v>82547</v>
      </c>
      <c r="B3647">
        <v>2</v>
      </c>
      <c r="C3647">
        <v>65</v>
      </c>
      <c r="D3647">
        <v>6</v>
      </c>
      <c r="E3647">
        <v>2</v>
      </c>
      <c r="G3647">
        <v>2</v>
      </c>
      <c r="H3647">
        <v>2</v>
      </c>
      <c r="I3647">
        <v>1</v>
      </c>
      <c r="J3647">
        <v>52</v>
      </c>
      <c r="K3647">
        <v>1.34</v>
      </c>
      <c r="L3647">
        <v>246</v>
      </c>
      <c r="M3647">
        <v>6.36</v>
      </c>
      <c r="N3647">
        <v>48</v>
      </c>
      <c r="O3647" s="1">
        <v>1.236923076923077</v>
      </c>
      <c r="P3647" s="2">
        <v>49.245441447943797</v>
      </c>
      <c r="Q3647" s="1">
        <v>1.2690171450047056</v>
      </c>
      <c r="R3647">
        <v>1</v>
      </c>
      <c r="S3647">
        <v>2</v>
      </c>
      <c r="U3647">
        <v>12</v>
      </c>
      <c r="V3647">
        <v>3</v>
      </c>
      <c r="W3647">
        <v>0</v>
      </c>
      <c r="X3647">
        <v>3</v>
      </c>
      <c r="Y3647">
        <v>3</v>
      </c>
      <c r="Z3647">
        <v>3</v>
      </c>
      <c r="AB3647">
        <v>0</v>
      </c>
      <c r="AC3647">
        <v>0</v>
      </c>
      <c r="AD3647">
        <v>1</v>
      </c>
      <c r="AE3647">
        <v>1</v>
      </c>
      <c r="AF3647">
        <v>2</v>
      </c>
      <c r="AG3647" s="1">
        <f t="shared" si="56"/>
        <v>-0.10307692307692307</v>
      </c>
    </row>
    <row r="3648" spans="1:33">
      <c r="A3648">
        <v>82550</v>
      </c>
      <c r="B3648">
        <v>2</v>
      </c>
      <c r="C3648">
        <v>34</v>
      </c>
      <c r="D3648">
        <v>2</v>
      </c>
      <c r="E3648">
        <v>2</v>
      </c>
      <c r="G3648">
        <v>1</v>
      </c>
      <c r="H3648">
        <v>4</v>
      </c>
      <c r="I3648">
        <v>5</v>
      </c>
      <c r="J3648">
        <v>93</v>
      </c>
      <c r="K3648">
        <v>2.4</v>
      </c>
      <c r="L3648">
        <v>205</v>
      </c>
      <c r="M3648">
        <v>5.3</v>
      </c>
      <c r="N3648">
        <v>97</v>
      </c>
      <c r="O3648" s="1">
        <v>2.5032258064516126</v>
      </c>
      <c r="P3648" s="2">
        <v>84.497365078953806</v>
      </c>
      <c r="Q3648" s="1">
        <v>2.1805771633278401</v>
      </c>
      <c r="R3648">
        <v>2</v>
      </c>
      <c r="U3648">
        <v>6</v>
      </c>
      <c r="V3648">
        <v>4</v>
      </c>
      <c r="W3648">
        <v>1</v>
      </c>
      <c r="X3648">
        <v>3</v>
      </c>
      <c r="Y3648">
        <v>2</v>
      </c>
      <c r="Z3648">
        <v>1</v>
      </c>
      <c r="AA3648">
        <v>2</v>
      </c>
      <c r="AB3648">
        <v>4</v>
      </c>
      <c r="AC3648">
        <v>16</v>
      </c>
      <c r="AD3648">
        <v>1</v>
      </c>
      <c r="AE3648">
        <v>2</v>
      </c>
      <c r="AG3648" s="1">
        <f t="shared" si="56"/>
        <v>0.10322580645161272</v>
      </c>
    </row>
    <row r="3649" spans="1:33">
      <c r="A3649">
        <v>82554</v>
      </c>
      <c r="B3649">
        <v>2</v>
      </c>
      <c r="C3649">
        <v>54</v>
      </c>
      <c r="D3649">
        <v>3</v>
      </c>
      <c r="E3649">
        <v>2</v>
      </c>
      <c r="G3649">
        <v>1</v>
      </c>
      <c r="H3649">
        <v>3</v>
      </c>
      <c r="I3649">
        <v>2</v>
      </c>
      <c r="J3649">
        <v>58</v>
      </c>
      <c r="K3649">
        <v>1.5</v>
      </c>
      <c r="L3649">
        <v>228</v>
      </c>
      <c r="M3649">
        <v>5.9</v>
      </c>
      <c r="N3649">
        <v>68</v>
      </c>
      <c r="O3649" s="1">
        <v>1.7586206896551724</v>
      </c>
      <c r="P3649" s="2">
        <v>54.855094793001719</v>
      </c>
      <c r="Q3649" s="1">
        <v>1.4186662446465963</v>
      </c>
      <c r="R3649">
        <v>2</v>
      </c>
      <c r="S3649">
        <v>2</v>
      </c>
      <c r="U3649">
        <v>15</v>
      </c>
      <c r="V3649">
        <v>2</v>
      </c>
      <c r="W3649">
        <v>3</v>
      </c>
      <c r="X3649">
        <v>3</v>
      </c>
      <c r="Y3649">
        <v>3</v>
      </c>
      <c r="Z3649">
        <v>3</v>
      </c>
      <c r="AA3649">
        <v>2</v>
      </c>
      <c r="AB3649">
        <v>0</v>
      </c>
      <c r="AC3649">
        <v>1</v>
      </c>
      <c r="AD3649">
        <v>1</v>
      </c>
      <c r="AE3649">
        <v>1</v>
      </c>
      <c r="AF3649">
        <v>2</v>
      </c>
      <c r="AG3649" s="1">
        <f t="shared" si="56"/>
        <v>0.25862068965517238</v>
      </c>
    </row>
    <row r="3650" spans="1:33">
      <c r="A3650">
        <v>82557</v>
      </c>
      <c r="B3650">
        <v>2</v>
      </c>
      <c r="C3650">
        <v>40</v>
      </c>
      <c r="D3650">
        <v>3</v>
      </c>
      <c r="E3650">
        <v>2</v>
      </c>
      <c r="G3650">
        <v>1</v>
      </c>
      <c r="H3650">
        <v>5</v>
      </c>
      <c r="I3650">
        <v>1</v>
      </c>
      <c r="J3650">
        <v>59</v>
      </c>
      <c r="K3650">
        <v>1.53</v>
      </c>
      <c r="L3650">
        <v>183</v>
      </c>
      <c r="M3650">
        <v>4.7300000000000004</v>
      </c>
      <c r="N3650">
        <v>64</v>
      </c>
      <c r="O3650" s="1">
        <v>1.6596610169491526</v>
      </c>
      <c r="P3650" s="2">
        <v>55.883764332767882</v>
      </c>
      <c r="Q3650" s="1">
        <v>1.4491891428666925</v>
      </c>
      <c r="R3650">
        <v>2</v>
      </c>
      <c r="S3650">
        <v>2</v>
      </c>
      <c r="U3650">
        <v>15</v>
      </c>
      <c r="V3650">
        <v>2</v>
      </c>
      <c r="W3650">
        <v>3</v>
      </c>
      <c r="X3650">
        <v>3</v>
      </c>
      <c r="Y3650">
        <v>3</v>
      </c>
      <c r="Z3650">
        <v>3</v>
      </c>
      <c r="AA3650">
        <v>1</v>
      </c>
      <c r="AB3650">
        <v>1</v>
      </c>
      <c r="AC3650">
        <v>4</v>
      </c>
      <c r="AD3650">
        <v>1</v>
      </c>
      <c r="AE3650">
        <v>1</v>
      </c>
      <c r="AF3650">
        <v>2</v>
      </c>
      <c r="AG3650" s="1">
        <f t="shared" si="56"/>
        <v>0.12966101694915255</v>
      </c>
    </row>
    <row r="3651" spans="1:33">
      <c r="A3651">
        <v>82558</v>
      </c>
      <c r="B3651">
        <v>2</v>
      </c>
      <c r="C3651">
        <v>54</v>
      </c>
      <c r="D3651">
        <v>3</v>
      </c>
      <c r="E3651">
        <v>2</v>
      </c>
      <c r="G3651">
        <v>1</v>
      </c>
      <c r="H3651">
        <v>4</v>
      </c>
      <c r="I3651">
        <v>1</v>
      </c>
      <c r="J3651">
        <v>60</v>
      </c>
      <c r="K3651">
        <v>1.55</v>
      </c>
      <c r="L3651">
        <v>199</v>
      </c>
      <c r="M3651">
        <v>5.15</v>
      </c>
      <c r="N3651">
        <v>68</v>
      </c>
      <c r="O3651" s="1">
        <v>1.7566666666666668</v>
      </c>
      <c r="P3651" s="2">
        <v>63.898162066763916</v>
      </c>
      <c r="Q3651" s="1">
        <v>1.6507025200580678</v>
      </c>
      <c r="R3651">
        <v>2</v>
      </c>
      <c r="S3651">
        <v>2</v>
      </c>
      <c r="U3651">
        <v>12</v>
      </c>
      <c r="V3651">
        <v>3</v>
      </c>
      <c r="W3651">
        <v>3</v>
      </c>
      <c r="X3651">
        <v>3</v>
      </c>
      <c r="Y3651">
        <v>3</v>
      </c>
      <c r="Z3651">
        <v>3</v>
      </c>
      <c r="AA3651">
        <v>1</v>
      </c>
      <c r="AB3651">
        <v>0</v>
      </c>
      <c r="AC3651">
        <v>0</v>
      </c>
      <c r="AD3651">
        <v>1</v>
      </c>
      <c r="AE3651">
        <v>1</v>
      </c>
      <c r="AF3651">
        <v>2</v>
      </c>
      <c r="AG3651" s="1">
        <f t="shared" ref="AG3651:AG3714" si="57">O:O-K:K</f>
        <v>0.20666666666666678</v>
      </c>
    </row>
    <row r="3652" spans="1:33">
      <c r="A3652">
        <v>82562</v>
      </c>
      <c r="B3652">
        <v>2</v>
      </c>
      <c r="C3652">
        <v>36</v>
      </c>
      <c r="D3652">
        <v>2</v>
      </c>
      <c r="E3652">
        <v>2</v>
      </c>
      <c r="G3652">
        <v>2</v>
      </c>
      <c r="H3652">
        <v>5</v>
      </c>
      <c r="I3652">
        <v>3</v>
      </c>
      <c r="J3652">
        <v>39</v>
      </c>
      <c r="K3652">
        <v>1.01</v>
      </c>
      <c r="L3652">
        <v>158</v>
      </c>
      <c r="M3652">
        <v>4.09</v>
      </c>
      <c r="N3652">
        <v>44</v>
      </c>
      <c r="O3652" s="1">
        <v>1.1394871794871795</v>
      </c>
      <c r="P3652" s="2">
        <v>48.128518113881285</v>
      </c>
      <c r="Q3652" s="1">
        <v>1.2464052126928231</v>
      </c>
      <c r="R3652">
        <v>2</v>
      </c>
      <c r="U3652">
        <v>8</v>
      </c>
      <c r="V3652">
        <v>2</v>
      </c>
      <c r="W3652">
        <v>0</v>
      </c>
      <c r="AA3652">
        <v>0</v>
      </c>
      <c r="AB3652">
        <v>0</v>
      </c>
      <c r="AC3652">
        <v>0</v>
      </c>
      <c r="AD3652">
        <v>1</v>
      </c>
      <c r="AE3652">
        <v>1</v>
      </c>
      <c r="AF3652">
        <v>2</v>
      </c>
      <c r="AG3652" s="1">
        <f t="shared" si="57"/>
        <v>0.12948717948717947</v>
      </c>
    </row>
    <row r="3653" spans="1:33">
      <c r="A3653">
        <v>82564</v>
      </c>
      <c r="B3653">
        <v>2</v>
      </c>
      <c r="C3653">
        <v>74</v>
      </c>
      <c r="D3653">
        <v>4</v>
      </c>
      <c r="E3653">
        <v>2</v>
      </c>
      <c r="G3653">
        <v>1</v>
      </c>
      <c r="H3653">
        <v>3</v>
      </c>
      <c r="I3653">
        <v>3</v>
      </c>
      <c r="J3653">
        <v>59</v>
      </c>
      <c r="K3653">
        <v>1.53</v>
      </c>
      <c r="L3653">
        <v>191</v>
      </c>
      <c r="M3653">
        <v>4.9400000000000004</v>
      </c>
      <c r="N3653">
        <v>57</v>
      </c>
      <c r="O3653" s="1">
        <v>1.4781355932203391</v>
      </c>
      <c r="P3653" s="2">
        <v>63.56655075260111</v>
      </c>
      <c r="Q3653" s="1">
        <v>1.6484207229064356</v>
      </c>
      <c r="R3653">
        <v>1</v>
      </c>
      <c r="S3653">
        <v>2</v>
      </c>
      <c r="U3653">
        <v>4</v>
      </c>
      <c r="V3653">
        <v>3</v>
      </c>
      <c r="W3653">
        <v>3</v>
      </c>
      <c r="X3653">
        <v>3</v>
      </c>
      <c r="Y3653">
        <v>3</v>
      </c>
      <c r="Z3653">
        <v>2</v>
      </c>
      <c r="AA3653">
        <v>0</v>
      </c>
      <c r="AB3653">
        <v>1</v>
      </c>
      <c r="AC3653">
        <v>0</v>
      </c>
      <c r="AD3653">
        <v>1</v>
      </c>
      <c r="AE3653">
        <v>1</v>
      </c>
      <c r="AF3653">
        <v>2</v>
      </c>
      <c r="AG3653" s="1">
        <f t="shared" si="57"/>
        <v>-5.1864406779660976E-2</v>
      </c>
    </row>
    <row r="3654" spans="1:33">
      <c r="A3654">
        <v>82576</v>
      </c>
      <c r="B3654">
        <v>2</v>
      </c>
      <c r="C3654">
        <v>80</v>
      </c>
      <c r="D3654">
        <v>3</v>
      </c>
      <c r="E3654">
        <v>2</v>
      </c>
      <c r="G3654">
        <v>1</v>
      </c>
      <c r="H3654">
        <v>3</v>
      </c>
      <c r="I3654">
        <v>2</v>
      </c>
      <c r="J3654">
        <v>48</v>
      </c>
      <c r="K3654">
        <v>1.24</v>
      </c>
      <c r="L3654">
        <v>144</v>
      </c>
      <c r="M3654">
        <v>3.72</v>
      </c>
      <c r="N3654">
        <v>57</v>
      </c>
      <c r="O3654" s="1">
        <v>1.4724999999999999</v>
      </c>
      <c r="P3654" s="2">
        <v>49.930908072118619</v>
      </c>
      <c r="Q3654" s="1">
        <v>1.2898817918630643</v>
      </c>
      <c r="R3654">
        <v>1</v>
      </c>
      <c r="S3654">
        <v>2</v>
      </c>
      <c r="U3654">
        <v>4</v>
      </c>
      <c r="V3654">
        <v>3</v>
      </c>
      <c r="W3654">
        <v>2</v>
      </c>
      <c r="X3654">
        <v>3</v>
      </c>
      <c r="Y3654">
        <v>3</v>
      </c>
      <c r="Z3654">
        <v>3</v>
      </c>
      <c r="AB3654">
        <v>2</v>
      </c>
      <c r="AC3654">
        <v>2</v>
      </c>
      <c r="AD3654">
        <v>1</v>
      </c>
      <c r="AE3654">
        <v>1</v>
      </c>
      <c r="AF3654">
        <v>2</v>
      </c>
      <c r="AG3654" s="1">
        <f t="shared" si="57"/>
        <v>0.23249999999999993</v>
      </c>
    </row>
    <row r="3655" spans="1:33">
      <c r="A3655">
        <v>82577</v>
      </c>
      <c r="B3655">
        <v>2</v>
      </c>
      <c r="C3655">
        <v>31</v>
      </c>
      <c r="D3655">
        <v>3</v>
      </c>
      <c r="E3655">
        <v>2</v>
      </c>
      <c r="G3655">
        <v>1</v>
      </c>
      <c r="H3655">
        <v>5</v>
      </c>
      <c r="I3655">
        <v>6</v>
      </c>
      <c r="J3655">
        <v>83</v>
      </c>
      <c r="K3655">
        <v>2.15</v>
      </c>
      <c r="L3655">
        <v>198</v>
      </c>
      <c r="M3655">
        <v>5.12</v>
      </c>
      <c r="N3655">
        <v>77</v>
      </c>
      <c r="O3655" s="1">
        <v>1.9945783132530119</v>
      </c>
      <c r="P3655" s="2">
        <v>82.864676083055826</v>
      </c>
      <c r="Q3655" s="1">
        <v>2.1464946214285545</v>
      </c>
      <c r="R3655">
        <v>1</v>
      </c>
      <c r="U3655">
        <v>15</v>
      </c>
      <c r="V3655">
        <v>2</v>
      </c>
      <c r="W3655">
        <v>1</v>
      </c>
      <c r="AA3655">
        <v>0</v>
      </c>
      <c r="AB3655">
        <v>0</v>
      </c>
      <c r="AC3655">
        <v>0</v>
      </c>
      <c r="AD3655">
        <v>1</v>
      </c>
      <c r="AE3655">
        <v>1</v>
      </c>
      <c r="AF3655">
        <v>2</v>
      </c>
      <c r="AG3655" s="1">
        <f t="shared" si="57"/>
        <v>-0.15542168674698797</v>
      </c>
    </row>
    <row r="3656" spans="1:33">
      <c r="A3656">
        <v>82579</v>
      </c>
      <c r="B3656">
        <v>2</v>
      </c>
      <c r="C3656">
        <v>64</v>
      </c>
      <c r="D3656">
        <v>3</v>
      </c>
      <c r="E3656">
        <v>2</v>
      </c>
      <c r="G3656">
        <v>1</v>
      </c>
      <c r="H3656">
        <v>4</v>
      </c>
      <c r="I3656">
        <v>5</v>
      </c>
      <c r="J3656">
        <v>85</v>
      </c>
      <c r="K3656">
        <v>2.2000000000000002</v>
      </c>
      <c r="L3656">
        <v>165</v>
      </c>
      <c r="M3656">
        <v>4.2699999999999996</v>
      </c>
      <c r="N3656">
        <v>87</v>
      </c>
      <c r="O3656" s="1">
        <v>2.2517647058823531</v>
      </c>
      <c r="P3656" s="2">
        <v>83.241527327228582</v>
      </c>
      <c r="Q3656" s="1">
        <v>2.1544865896459164</v>
      </c>
      <c r="R3656">
        <v>2</v>
      </c>
      <c r="S3656">
        <v>2</v>
      </c>
      <c r="U3656">
        <v>6</v>
      </c>
      <c r="V3656">
        <v>3</v>
      </c>
      <c r="W3656">
        <v>2</v>
      </c>
      <c r="X3656">
        <v>3</v>
      </c>
      <c r="Y3656">
        <v>2</v>
      </c>
      <c r="Z3656">
        <v>1</v>
      </c>
      <c r="AA3656">
        <v>2</v>
      </c>
      <c r="AB3656">
        <v>4</v>
      </c>
      <c r="AC3656">
        <v>0</v>
      </c>
      <c r="AD3656">
        <v>1</v>
      </c>
      <c r="AE3656">
        <v>1</v>
      </c>
      <c r="AF3656">
        <v>2</v>
      </c>
      <c r="AG3656" s="1">
        <f t="shared" si="57"/>
        <v>5.1764705882352935E-2</v>
      </c>
    </row>
    <row r="3657" spans="1:33">
      <c r="A3657">
        <v>82580</v>
      </c>
      <c r="B3657">
        <v>2</v>
      </c>
      <c r="C3657">
        <v>51</v>
      </c>
      <c r="D3657">
        <v>3</v>
      </c>
      <c r="E3657">
        <v>2</v>
      </c>
      <c r="G3657">
        <v>1</v>
      </c>
      <c r="H3657">
        <v>4</v>
      </c>
      <c r="I3657">
        <v>5</v>
      </c>
      <c r="J3657">
        <v>39</v>
      </c>
      <c r="K3657">
        <v>1.01</v>
      </c>
      <c r="L3657">
        <v>149</v>
      </c>
      <c r="M3657">
        <v>3.85</v>
      </c>
      <c r="N3657">
        <v>43</v>
      </c>
      <c r="O3657" s="1">
        <v>1.1135897435897435</v>
      </c>
      <c r="P3657" s="2">
        <v>39.620127364506693</v>
      </c>
      <c r="Q3657" s="1">
        <v>1.0260597086705581</v>
      </c>
      <c r="R3657">
        <v>2</v>
      </c>
      <c r="S3657">
        <v>1</v>
      </c>
      <c r="T3657">
        <v>2</v>
      </c>
      <c r="U3657">
        <v>3</v>
      </c>
      <c r="V3657">
        <v>3</v>
      </c>
      <c r="W3657">
        <v>0</v>
      </c>
      <c r="AA3657">
        <v>0</v>
      </c>
      <c r="AB3657">
        <v>2</v>
      </c>
      <c r="AC3657">
        <v>0</v>
      </c>
      <c r="AD3657">
        <v>1</v>
      </c>
      <c r="AE3657">
        <v>2</v>
      </c>
      <c r="AG3657" s="1">
        <f t="shared" si="57"/>
        <v>0.10358974358974349</v>
      </c>
    </row>
    <row r="3658" spans="1:33">
      <c r="A3658">
        <v>82589</v>
      </c>
      <c r="B3658">
        <v>2</v>
      </c>
      <c r="C3658">
        <v>48</v>
      </c>
      <c r="D3658">
        <v>3</v>
      </c>
      <c r="E3658">
        <v>2</v>
      </c>
      <c r="G3658">
        <v>1</v>
      </c>
      <c r="H3658">
        <v>4</v>
      </c>
      <c r="I3658">
        <v>1</v>
      </c>
      <c r="J3658">
        <v>83</v>
      </c>
      <c r="K3658">
        <v>2.15</v>
      </c>
      <c r="L3658">
        <v>224</v>
      </c>
      <c r="M3658">
        <v>5.79</v>
      </c>
      <c r="N3658">
        <v>91</v>
      </c>
      <c r="O3658" s="1">
        <v>2.3572289156626507</v>
      </c>
      <c r="P3658" s="2">
        <v>85.202104508019772</v>
      </c>
      <c r="Q3658" s="1">
        <v>2.2070424661715964</v>
      </c>
      <c r="R3658">
        <v>2</v>
      </c>
      <c r="S3658">
        <v>1</v>
      </c>
      <c r="T3658">
        <v>2</v>
      </c>
      <c r="U3658">
        <v>8</v>
      </c>
      <c r="V3658">
        <v>2</v>
      </c>
      <c r="W3658">
        <v>3</v>
      </c>
      <c r="X3658">
        <v>3</v>
      </c>
      <c r="Y3658">
        <v>3</v>
      </c>
      <c r="Z3658">
        <v>3</v>
      </c>
      <c r="AA3658">
        <v>2</v>
      </c>
      <c r="AB3658">
        <v>2</v>
      </c>
      <c r="AC3658">
        <v>12</v>
      </c>
      <c r="AD3658">
        <v>1</v>
      </c>
      <c r="AE3658">
        <v>2</v>
      </c>
      <c r="AG3658" s="1">
        <f t="shared" si="57"/>
        <v>0.20722891566265078</v>
      </c>
    </row>
    <row r="3659" spans="1:33">
      <c r="A3659">
        <v>82590</v>
      </c>
      <c r="B3659">
        <v>2</v>
      </c>
      <c r="C3659">
        <v>21</v>
      </c>
      <c r="D3659">
        <v>1</v>
      </c>
      <c r="E3659">
        <v>2</v>
      </c>
      <c r="G3659">
        <v>2</v>
      </c>
      <c r="H3659">
        <v>2</v>
      </c>
      <c r="I3659">
        <v>1</v>
      </c>
      <c r="J3659">
        <v>42</v>
      </c>
      <c r="K3659">
        <v>1.0900000000000001</v>
      </c>
      <c r="L3659">
        <v>140</v>
      </c>
      <c r="M3659">
        <v>3.62</v>
      </c>
      <c r="N3659">
        <v>45</v>
      </c>
      <c r="O3659" s="1">
        <v>1.1678571428571429</v>
      </c>
      <c r="P3659" s="2">
        <v>40.119400396555982</v>
      </c>
      <c r="Q3659" s="1">
        <v>1.0411939626725244</v>
      </c>
      <c r="R3659">
        <v>1</v>
      </c>
      <c r="U3659">
        <v>99</v>
      </c>
      <c r="V3659">
        <v>3</v>
      </c>
      <c r="W3659">
        <v>1</v>
      </c>
      <c r="AA3659">
        <v>2</v>
      </c>
      <c r="AB3659">
        <v>0</v>
      </c>
      <c r="AC3659">
        <v>1</v>
      </c>
      <c r="AD3659">
        <v>1</v>
      </c>
      <c r="AE3659">
        <v>2</v>
      </c>
      <c r="AG3659" s="1">
        <f t="shared" si="57"/>
        <v>7.7857142857142847E-2</v>
      </c>
    </row>
    <row r="3660" spans="1:33">
      <c r="A3660">
        <v>82603</v>
      </c>
      <c r="B3660">
        <v>2</v>
      </c>
      <c r="C3660">
        <v>44</v>
      </c>
      <c r="D3660">
        <v>6</v>
      </c>
      <c r="E3660">
        <v>2</v>
      </c>
      <c r="G3660">
        <v>2</v>
      </c>
      <c r="H3660">
        <v>4</v>
      </c>
      <c r="I3660">
        <v>3</v>
      </c>
      <c r="J3660">
        <v>50</v>
      </c>
      <c r="K3660">
        <v>1.29</v>
      </c>
      <c r="L3660">
        <v>205</v>
      </c>
      <c r="M3660">
        <v>5.3</v>
      </c>
      <c r="N3660">
        <v>58</v>
      </c>
      <c r="O3660" s="1">
        <v>1.4964000000000002</v>
      </c>
      <c r="P3660" s="2">
        <v>44.091136718008698</v>
      </c>
      <c r="Q3660" s="1">
        <v>1.1375513273246245</v>
      </c>
      <c r="R3660">
        <v>1</v>
      </c>
      <c r="S3660">
        <v>2</v>
      </c>
      <c r="U3660">
        <v>15</v>
      </c>
      <c r="V3660">
        <v>4</v>
      </c>
      <c r="W3660">
        <v>3</v>
      </c>
      <c r="X3660">
        <v>1</v>
      </c>
      <c r="Y3660">
        <v>1</v>
      </c>
      <c r="Z3660">
        <v>2</v>
      </c>
      <c r="AA3660">
        <v>4</v>
      </c>
      <c r="AC3660">
        <v>0</v>
      </c>
      <c r="AD3660">
        <v>1</v>
      </c>
      <c r="AE3660">
        <v>1</v>
      </c>
      <c r="AF3660">
        <v>2</v>
      </c>
      <c r="AG3660" s="1">
        <f t="shared" si="57"/>
        <v>0.20640000000000014</v>
      </c>
    </row>
    <row r="3661" spans="1:33">
      <c r="A3661">
        <v>82605</v>
      </c>
      <c r="B3661">
        <v>2</v>
      </c>
      <c r="C3661">
        <v>46</v>
      </c>
      <c r="D3661">
        <v>1</v>
      </c>
      <c r="E3661">
        <v>2</v>
      </c>
      <c r="G3661">
        <v>1</v>
      </c>
      <c r="H3661">
        <v>4</v>
      </c>
      <c r="I3661">
        <v>1</v>
      </c>
      <c r="J3661">
        <v>62</v>
      </c>
      <c r="K3661">
        <v>1.6</v>
      </c>
      <c r="L3661">
        <v>132</v>
      </c>
      <c r="M3661">
        <v>3.41</v>
      </c>
      <c r="N3661">
        <v>67</v>
      </c>
      <c r="O3661" s="1">
        <v>1.7290322580645161</v>
      </c>
      <c r="P3661" s="2">
        <v>70.398103831164434</v>
      </c>
      <c r="Q3661" s="1">
        <v>1.8167252601590822</v>
      </c>
      <c r="R3661">
        <v>2</v>
      </c>
      <c r="S3661">
        <v>1</v>
      </c>
      <c r="T3661">
        <v>2</v>
      </c>
      <c r="U3661">
        <v>14</v>
      </c>
      <c r="V3661">
        <v>4</v>
      </c>
      <c r="W3661">
        <v>2</v>
      </c>
      <c r="AA3661">
        <v>5</v>
      </c>
      <c r="AB3661">
        <v>0</v>
      </c>
      <c r="AC3661">
        <v>0</v>
      </c>
      <c r="AD3661">
        <v>1</v>
      </c>
      <c r="AE3661">
        <v>1</v>
      </c>
      <c r="AF3661">
        <v>2</v>
      </c>
      <c r="AG3661" s="1">
        <f t="shared" si="57"/>
        <v>0.12903225806451601</v>
      </c>
    </row>
    <row r="3662" spans="1:33">
      <c r="A3662">
        <v>82609</v>
      </c>
      <c r="B3662">
        <v>2</v>
      </c>
      <c r="C3662">
        <v>46</v>
      </c>
      <c r="D3662">
        <v>3</v>
      </c>
      <c r="E3662">
        <v>2</v>
      </c>
      <c r="G3662">
        <v>1</v>
      </c>
      <c r="H3662">
        <v>4</v>
      </c>
      <c r="I3662">
        <v>1</v>
      </c>
      <c r="J3662">
        <v>38</v>
      </c>
      <c r="K3662">
        <v>0.98</v>
      </c>
      <c r="L3662">
        <v>159</v>
      </c>
      <c r="M3662">
        <v>4.1100000000000003</v>
      </c>
      <c r="N3662">
        <v>44</v>
      </c>
      <c r="O3662" s="1">
        <v>1.134736842105263</v>
      </c>
      <c r="P3662" s="2">
        <v>30.182178783613232</v>
      </c>
      <c r="Q3662" s="1">
        <v>0.77838250547213073</v>
      </c>
      <c r="R3662">
        <v>2</v>
      </c>
      <c r="S3662">
        <v>2</v>
      </c>
      <c r="U3662">
        <v>7</v>
      </c>
      <c r="V3662">
        <v>3</v>
      </c>
      <c r="W3662">
        <v>0</v>
      </c>
      <c r="AA3662">
        <v>3</v>
      </c>
      <c r="AB3662">
        <v>0</v>
      </c>
      <c r="AC3662">
        <v>1</v>
      </c>
      <c r="AD3662">
        <v>1</v>
      </c>
      <c r="AE3662">
        <v>2</v>
      </c>
      <c r="AG3662" s="1">
        <f t="shared" si="57"/>
        <v>0.15473684210526306</v>
      </c>
    </row>
    <row r="3663" spans="1:33">
      <c r="A3663">
        <v>82612</v>
      </c>
      <c r="B3663">
        <v>2</v>
      </c>
      <c r="C3663">
        <v>64</v>
      </c>
      <c r="D3663">
        <v>1</v>
      </c>
      <c r="E3663">
        <v>2</v>
      </c>
      <c r="G3663">
        <v>1</v>
      </c>
      <c r="H3663">
        <v>1</v>
      </c>
      <c r="I3663">
        <v>6</v>
      </c>
      <c r="J3663">
        <v>48</v>
      </c>
      <c r="K3663">
        <v>1.24</v>
      </c>
      <c r="L3663">
        <v>162</v>
      </c>
      <c r="M3663">
        <v>4.1900000000000004</v>
      </c>
      <c r="N3663">
        <v>50</v>
      </c>
      <c r="O3663" s="1">
        <v>1.2916666666666667</v>
      </c>
      <c r="P3663" s="2">
        <v>54.38213665157835</v>
      </c>
      <c r="Q3663" s="1">
        <v>1.4048718634991075</v>
      </c>
      <c r="R3663">
        <v>1</v>
      </c>
      <c r="S3663">
        <v>2</v>
      </c>
      <c r="U3663">
        <v>3</v>
      </c>
      <c r="V3663">
        <v>5</v>
      </c>
      <c r="W3663">
        <v>1</v>
      </c>
      <c r="AB3663">
        <v>0</v>
      </c>
      <c r="AC3663">
        <v>0</v>
      </c>
      <c r="AD3663">
        <v>1</v>
      </c>
      <c r="AE3663">
        <v>1</v>
      </c>
      <c r="AF3663">
        <v>2</v>
      </c>
      <c r="AG3663" s="1">
        <f t="shared" si="57"/>
        <v>5.166666666666675E-2</v>
      </c>
    </row>
    <row r="3664" spans="1:33">
      <c r="A3664">
        <v>82625</v>
      </c>
      <c r="B3664">
        <v>2</v>
      </c>
      <c r="C3664">
        <v>79</v>
      </c>
      <c r="D3664">
        <v>4</v>
      </c>
      <c r="E3664">
        <v>2</v>
      </c>
      <c r="G3664">
        <v>1</v>
      </c>
      <c r="H3664">
        <v>1</v>
      </c>
      <c r="I3664">
        <v>2</v>
      </c>
      <c r="J3664">
        <v>63</v>
      </c>
      <c r="K3664">
        <v>1.63</v>
      </c>
      <c r="L3664">
        <v>190</v>
      </c>
      <c r="M3664">
        <v>4.91</v>
      </c>
      <c r="N3664">
        <v>69</v>
      </c>
      <c r="O3664" s="1">
        <v>1.7852380952380953</v>
      </c>
      <c r="P3664" s="2">
        <v>57.046849812597415</v>
      </c>
      <c r="Q3664" s="1">
        <v>1.4759740507068853</v>
      </c>
      <c r="R3664">
        <v>1</v>
      </c>
      <c r="S3664">
        <v>1</v>
      </c>
      <c r="T3664">
        <v>2</v>
      </c>
      <c r="U3664">
        <v>2</v>
      </c>
      <c r="V3664">
        <v>3</v>
      </c>
      <c r="W3664">
        <v>3</v>
      </c>
      <c r="X3664">
        <v>3</v>
      </c>
      <c r="Y3664">
        <v>3</v>
      </c>
      <c r="Z3664">
        <v>2</v>
      </c>
      <c r="AB3664">
        <v>0</v>
      </c>
      <c r="AC3664">
        <v>0</v>
      </c>
      <c r="AD3664">
        <v>2</v>
      </c>
      <c r="AE3664">
        <v>1</v>
      </c>
      <c r="AF3664">
        <v>2</v>
      </c>
      <c r="AG3664" s="1">
        <f t="shared" si="57"/>
        <v>0.1552380952380954</v>
      </c>
    </row>
    <row r="3665" spans="1:33">
      <c r="A3665">
        <v>82635</v>
      </c>
      <c r="B3665">
        <v>2</v>
      </c>
      <c r="C3665">
        <v>62</v>
      </c>
      <c r="D3665">
        <v>6</v>
      </c>
      <c r="E3665">
        <v>2</v>
      </c>
      <c r="G3665">
        <v>2</v>
      </c>
      <c r="H3665">
        <v>3</v>
      </c>
      <c r="I3665">
        <v>1</v>
      </c>
      <c r="J3665">
        <v>83</v>
      </c>
      <c r="K3665">
        <v>2.15</v>
      </c>
      <c r="L3665">
        <v>221</v>
      </c>
      <c r="M3665">
        <v>5.72</v>
      </c>
      <c r="N3665">
        <v>90</v>
      </c>
      <c r="O3665" s="1">
        <v>2.3313253012048194</v>
      </c>
      <c r="P3665" s="2">
        <v>76.92506559860432</v>
      </c>
      <c r="Q3665" s="1">
        <v>1.9926372414096298</v>
      </c>
      <c r="R3665">
        <v>1</v>
      </c>
      <c r="S3665">
        <v>2</v>
      </c>
      <c r="U3665">
        <v>15</v>
      </c>
      <c r="V3665">
        <v>2</v>
      </c>
      <c r="W3665">
        <v>2</v>
      </c>
      <c r="X3665">
        <v>1</v>
      </c>
      <c r="Y3665">
        <v>1</v>
      </c>
      <c r="Z3665">
        <v>1</v>
      </c>
      <c r="AA3665">
        <v>0</v>
      </c>
      <c r="AB3665">
        <v>0</v>
      </c>
      <c r="AC3665">
        <v>0</v>
      </c>
      <c r="AD3665">
        <v>2</v>
      </c>
      <c r="AE3665">
        <v>1</v>
      </c>
      <c r="AF3665">
        <v>2</v>
      </c>
      <c r="AG3665" s="1">
        <f t="shared" si="57"/>
        <v>0.18132530120481949</v>
      </c>
    </row>
    <row r="3666" spans="1:33">
      <c r="A3666">
        <v>82636</v>
      </c>
      <c r="B3666">
        <v>2</v>
      </c>
      <c r="C3666">
        <v>46</v>
      </c>
      <c r="D3666">
        <v>6</v>
      </c>
      <c r="E3666">
        <v>2</v>
      </c>
      <c r="G3666">
        <v>1</v>
      </c>
      <c r="H3666">
        <v>5</v>
      </c>
      <c r="I3666">
        <v>1</v>
      </c>
      <c r="J3666">
        <v>57</v>
      </c>
      <c r="K3666">
        <v>1.47</v>
      </c>
      <c r="L3666">
        <v>182</v>
      </c>
      <c r="M3666">
        <v>4.71</v>
      </c>
      <c r="N3666">
        <v>60</v>
      </c>
      <c r="O3666" s="1">
        <v>1.5473684210526317</v>
      </c>
      <c r="P3666" s="2">
        <v>64.576077444823795</v>
      </c>
      <c r="Q3666" s="1">
        <v>1.6653830498928242</v>
      </c>
      <c r="R3666">
        <v>2</v>
      </c>
      <c r="S3666">
        <v>2</v>
      </c>
      <c r="U3666">
        <v>14</v>
      </c>
      <c r="V3666">
        <v>2</v>
      </c>
      <c r="W3666">
        <v>3</v>
      </c>
      <c r="X3666">
        <v>3</v>
      </c>
      <c r="Y3666">
        <v>3</v>
      </c>
      <c r="Z3666">
        <v>3</v>
      </c>
      <c r="AA3666">
        <v>1</v>
      </c>
      <c r="AB3666">
        <v>10</v>
      </c>
      <c r="AC3666">
        <v>0</v>
      </c>
      <c r="AD3666">
        <v>1</v>
      </c>
      <c r="AE3666">
        <v>1</v>
      </c>
      <c r="AF3666">
        <v>2</v>
      </c>
      <c r="AG3666" s="1">
        <f t="shared" si="57"/>
        <v>7.7368421052631753E-2</v>
      </c>
    </row>
    <row r="3667" spans="1:33">
      <c r="A3667">
        <v>82638</v>
      </c>
      <c r="B3667">
        <v>2</v>
      </c>
      <c r="C3667">
        <v>29</v>
      </c>
      <c r="D3667">
        <v>4</v>
      </c>
      <c r="E3667">
        <v>2</v>
      </c>
      <c r="G3667">
        <v>1</v>
      </c>
      <c r="H3667">
        <v>3</v>
      </c>
      <c r="I3667">
        <v>5</v>
      </c>
      <c r="J3667">
        <v>50</v>
      </c>
      <c r="K3667">
        <v>1.29</v>
      </c>
      <c r="L3667">
        <v>179</v>
      </c>
      <c r="M3667">
        <v>4.63</v>
      </c>
      <c r="N3667">
        <v>47</v>
      </c>
      <c r="O3667" s="1">
        <v>1.2126000000000001</v>
      </c>
      <c r="P3667" s="2">
        <v>43.340794474704801</v>
      </c>
      <c r="Q3667" s="1">
        <v>1.1181924974473838</v>
      </c>
      <c r="R3667">
        <v>2</v>
      </c>
      <c r="U3667">
        <v>10</v>
      </c>
      <c r="V3667">
        <v>3</v>
      </c>
      <c r="W3667">
        <v>0</v>
      </c>
      <c r="AB3667">
        <v>1</v>
      </c>
      <c r="AC3667">
        <v>0</v>
      </c>
      <c r="AD3667">
        <v>2</v>
      </c>
      <c r="AE3667">
        <v>1</v>
      </c>
      <c r="AF3667">
        <v>2</v>
      </c>
      <c r="AG3667" s="1">
        <f t="shared" si="57"/>
        <v>-7.7399999999999913E-2</v>
      </c>
    </row>
    <row r="3668" spans="1:33">
      <c r="A3668">
        <v>82640</v>
      </c>
      <c r="B3668">
        <v>2</v>
      </c>
      <c r="C3668">
        <v>24</v>
      </c>
      <c r="D3668">
        <v>3</v>
      </c>
      <c r="E3668">
        <v>2</v>
      </c>
      <c r="G3668">
        <v>1</v>
      </c>
      <c r="H3668">
        <v>5</v>
      </c>
      <c r="I3668">
        <v>5</v>
      </c>
      <c r="J3668">
        <v>67</v>
      </c>
      <c r="K3668">
        <v>1.73</v>
      </c>
      <c r="L3668">
        <v>174</v>
      </c>
      <c r="M3668">
        <v>4.5</v>
      </c>
      <c r="N3668">
        <v>63</v>
      </c>
      <c r="O3668" s="1">
        <v>1.6267164179104476</v>
      </c>
      <c r="P3668" s="2">
        <v>72.473607782507031</v>
      </c>
      <c r="Q3668" s="1">
        <v>1.8713334546826441</v>
      </c>
      <c r="R3668">
        <v>1</v>
      </c>
      <c r="U3668">
        <v>14</v>
      </c>
      <c r="V3668">
        <v>1</v>
      </c>
      <c r="W3668">
        <v>3</v>
      </c>
      <c r="X3668">
        <v>3</v>
      </c>
      <c r="Y3668">
        <v>3</v>
      </c>
      <c r="Z3668">
        <v>3</v>
      </c>
      <c r="AA3668">
        <v>1</v>
      </c>
      <c r="AB3668">
        <v>0</v>
      </c>
      <c r="AC3668">
        <v>0</v>
      </c>
      <c r="AD3668">
        <v>1</v>
      </c>
      <c r="AE3668">
        <v>1</v>
      </c>
      <c r="AF3668">
        <v>2</v>
      </c>
      <c r="AG3668" s="1">
        <f t="shared" si="57"/>
        <v>-0.10328358208955235</v>
      </c>
    </row>
    <row r="3669" spans="1:33">
      <c r="A3669">
        <v>82642</v>
      </c>
      <c r="B3669">
        <v>2</v>
      </c>
      <c r="C3669">
        <v>66</v>
      </c>
      <c r="D3669">
        <v>2</v>
      </c>
      <c r="E3669">
        <v>2</v>
      </c>
      <c r="G3669">
        <v>2</v>
      </c>
      <c r="H3669">
        <v>2</v>
      </c>
      <c r="I3669">
        <v>1</v>
      </c>
      <c r="J3669">
        <v>43</v>
      </c>
      <c r="K3669">
        <v>1.1100000000000001</v>
      </c>
      <c r="L3669">
        <v>247</v>
      </c>
      <c r="M3669">
        <v>6.39</v>
      </c>
      <c r="N3669">
        <v>46</v>
      </c>
      <c r="O3669" s="1">
        <v>1.1874418604651162</v>
      </c>
      <c r="P3669" s="2">
        <v>32.242921049649837</v>
      </c>
      <c r="Q3669" s="1">
        <v>0.83231726430491437</v>
      </c>
      <c r="R3669">
        <v>1</v>
      </c>
      <c r="S3669">
        <v>1</v>
      </c>
      <c r="T3669">
        <v>1</v>
      </c>
      <c r="U3669">
        <v>1</v>
      </c>
      <c r="V3669">
        <v>3</v>
      </c>
      <c r="W3669">
        <v>3</v>
      </c>
      <c r="X3669">
        <v>3</v>
      </c>
      <c r="Y3669">
        <v>3</v>
      </c>
      <c r="Z3669">
        <v>3</v>
      </c>
      <c r="AB3669">
        <v>0</v>
      </c>
      <c r="AC3669">
        <v>0</v>
      </c>
      <c r="AD3669">
        <v>2</v>
      </c>
      <c r="AE3669">
        <v>2</v>
      </c>
      <c r="AG3669" s="1">
        <f t="shared" si="57"/>
        <v>7.7441860465116141E-2</v>
      </c>
    </row>
    <row r="3670" spans="1:33">
      <c r="A3670">
        <v>82643</v>
      </c>
      <c r="B3670">
        <v>2</v>
      </c>
      <c r="C3670">
        <v>38</v>
      </c>
      <c r="D3670">
        <v>3</v>
      </c>
      <c r="E3670">
        <v>2</v>
      </c>
      <c r="G3670">
        <v>2</v>
      </c>
      <c r="H3670">
        <v>5</v>
      </c>
      <c r="I3670">
        <v>1</v>
      </c>
      <c r="J3670">
        <v>57</v>
      </c>
      <c r="K3670">
        <v>1.47</v>
      </c>
      <c r="L3670">
        <v>194</v>
      </c>
      <c r="M3670">
        <v>5.0199999999999996</v>
      </c>
      <c r="N3670">
        <v>54</v>
      </c>
      <c r="O3670" s="1">
        <v>1.3926315789473684</v>
      </c>
      <c r="P3670" s="2">
        <v>48.736731523929066</v>
      </c>
      <c r="Q3670" s="1">
        <v>1.2568946550908022</v>
      </c>
      <c r="R3670">
        <v>2</v>
      </c>
      <c r="U3670">
        <v>8</v>
      </c>
      <c r="V3670">
        <v>2</v>
      </c>
      <c r="W3670">
        <v>3</v>
      </c>
      <c r="X3670">
        <v>3</v>
      </c>
      <c r="Y3670">
        <v>3</v>
      </c>
      <c r="Z3670">
        <v>3</v>
      </c>
      <c r="AB3670">
        <v>0</v>
      </c>
      <c r="AC3670">
        <v>0</v>
      </c>
      <c r="AD3670">
        <v>1</v>
      </c>
      <c r="AE3670">
        <v>1</v>
      </c>
      <c r="AF3670">
        <v>2</v>
      </c>
      <c r="AG3670" s="1">
        <f t="shared" si="57"/>
        <v>-7.7368421052631531E-2</v>
      </c>
    </row>
    <row r="3671" spans="1:33">
      <c r="A3671">
        <v>82648</v>
      </c>
      <c r="B3671">
        <v>2</v>
      </c>
      <c r="C3671">
        <v>25</v>
      </c>
      <c r="D3671">
        <v>1</v>
      </c>
      <c r="E3671">
        <v>2</v>
      </c>
      <c r="G3671">
        <v>2</v>
      </c>
      <c r="H3671">
        <v>1</v>
      </c>
      <c r="I3671">
        <v>6</v>
      </c>
      <c r="J3671">
        <v>40</v>
      </c>
      <c r="K3671">
        <v>1.03</v>
      </c>
      <c r="L3671">
        <v>69</v>
      </c>
      <c r="M3671">
        <v>1.78</v>
      </c>
      <c r="N3671">
        <v>38</v>
      </c>
      <c r="O3671" s="1">
        <v>0.97850000000000004</v>
      </c>
      <c r="P3671" s="2">
        <v>44.833387311292071</v>
      </c>
      <c r="Q3671" s="1">
        <v>1.154459723265771</v>
      </c>
      <c r="R3671">
        <v>1</v>
      </c>
      <c r="U3671">
        <v>5</v>
      </c>
      <c r="V3671">
        <v>3</v>
      </c>
      <c r="W3671">
        <v>2</v>
      </c>
      <c r="X3671">
        <v>0</v>
      </c>
      <c r="Y3671">
        <v>2</v>
      </c>
      <c r="Z3671">
        <v>2</v>
      </c>
      <c r="AA3671">
        <v>1</v>
      </c>
      <c r="AB3671">
        <v>0</v>
      </c>
      <c r="AC3671">
        <v>0</v>
      </c>
      <c r="AD3671">
        <v>1</v>
      </c>
      <c r="AE3671">
        <v>1</v>
      </c>
      <c r="AF3671">
        <v>1</v>
      </c>
      <c r="AG3671" s="1">
        <f t="shared" si="57"/>
        <v>-5.149999999999999E-2</v>
      </c>
    </row>
    <row r="3672" spans="1:33">
      <c r="A3672">
        <v>82650</v>
      </c>
      <c r="B3672">
        <v>2</v>
      </c>
      <c r="C3672">
        <v>43</v>
      </c>
      <c r="D3672">
        <v>4</v>
      </c>
      <c r="E3672">
        <v>2</v>
      </c>
      <c r="G3672">
        <v>1</v>
      </c>
      <c r="H3672">
        <v>5</v>
      </c>
      <c r="I3672">
        <v>1</v>
      </c>
      <c r="J3672">
        <v>64</v>
      </c>
      <c r="K3672">
        <v>1.66</v>
      </c>
      <c r="L3672">
        <v>265</v>
      </c>
      <c r="M3672">
        <v>6.85</v>
      </c>
      <c r="N3672">
        <v>65</v>
      </c>
      <c r="O3672" s="1">
        <v>1.6859374999999999</v>
      </c>
      <c r="P3672" s="2">
        <v>55.091783160801981</v>
      </c>
      <c r="Q3672" s="1">
        <v>1.4289431257333014</v>
      </c>
      <c r="R3672">
        <v>2</v>
      </c>
      <c r="S3672">
        <v>2</v>
      </c>
      <c r="U3672">
        <v>14</v>
      </c>
      <c r="V3672">
        <v>3</v>
      </c>
      <c r="W3672">
        <v>0</v>
      </c>
      <c r="X3672">
        <v>3</v>
      </c>
      <c r="Y3672">
        <v>3</v>
      </c>
      <c r="Z3672">
        <v>1</v>
      </c>
      <c r="AA3672">
        <v>1</v>
      </c>
      <c r="AB3672">
        <v>0</v>
      </c>
      <c r="AC3672">
        <v>2</v>
      </c>
      <c r="AD3672">
        <v>1</v>
      </c>
      <c r="AE3672">
        <v>1</v>
      </c>
      <c r="AF3672">
        <v>2</v>
      </c>
      <c r="AG3672" s="1">
        <f t="shared" si="57"/>
        <v>2.5937499999999947E-2</v>
      </c>
    </row>
    <row r="3673" spans="1:33">
      <c r="A3673">
        <v>82655</v>
      </c>
      <c r="B3673">
        <v>2</v>
      </c>
      <c r="C3673">
        <v>75</v>
      </c>
      <c r="D3673">
        <v>6</v>
      </c>
      <c r="E3673">
        <v>2</v>
      </c>
      <c r="G3673">
        <v>2</v>
      </c>
      <c r="H3673">
        <v>1</v>
      </c>
      <c r="I3673">
        <v>2</v>
      </c>
      <c r="J3673">
        <v>35</v>
      </c>
      <c r="K3673">
        <v>0.91</v>
      </c>
      <c r="L3673">
        <v>173</v>
      </c>
      <c r="M3673">
        <v>4.47</v>
      </c>
      <c r="N3673">
        <v>36</v>
      </c>
      <c r="O3673" s="1">
        <v>0.93599999999999994</v>
      </c>
      <c r="P3673" s="2">
        <v>33.590716541979681</v>
      </c>
      <c r="Q3673" s="1">
        <v>0.87335863009147174</v>
      </c>
      <c r="R3673">
        <v>1</v>
      </c>
      <c r="S3673">
        <v>1</v>
      </c>
      <c r="T3673">
        <v>1</v>
      </c>
      <c r="U3673">
        <v>8</v>
      </c>
      <c r="V3673">
        <v>4</v>
      </c>
      <c r="W3673">
        <v>3</v>
      </c>
      <c r="X3673">
        <v>1</v>
      </c>
      <c r="Y3673">
        <v>2</v>
      </c>
      <c r="Z3673">
        <v>3</v>
      </c>
      <c r="AB3673">
        <v>0</v>
      </c>
      <c r="AC3673">
        <v>0</v>
      </c>
      <c r="AD3673">
        <v>2</v>
      </c>
      <c r="AE3673">
        <v>1</v>
      </c>
      <c r="AF3673">
        <v>2</v>
      </c>
      <c r="AG3673" s="1">
        <f t="shared" si="57"/>
        <v>2.5999999999999912E-2</v>
      </c>
    </row>
    <row r="3674" spans="1:33">
      <c r="A3674">
        <v>82657</v>
      </c>
      <c r="B3674">
        <v>2</v>
      </c>
      <c r="C3674">
        <v>66</v>
      </c>
      <c r="D3674">
        <v>3</v>
      </c>
      <c r="E3674">
        <v>2</v>
      </c>
      <c r="G3674">
        <v>1</v>
      </c>
      <c r="H3674">
        <v>4</v>
      </c>
      <c r="I3674">
        <v>2</v>
      </c>
      <c r="J3674">
        <v>63</v>
      </c>
      <c r="K3674">
        <v>1.63</v>
      </c>
      <c r="L3674">
        <v>200</v>
      </c>
      <c r="M3674">
        <v>5.17</v>
      </c>
      <c r="N3674">
        <v>71</v>
      </c>
      <c r="O3674" s="1">
        <v>1.8369841269841267</v>
      </c>
      <c r="P3674" s="2">
        <v>72.439793528951583</v>
      </c>
      <c r="Q3674" s="1">
        <v>1.8742359278125569</v>
      </c>
      <c r="R3674">
        <v>2</v>
      </c>
      <c r="S3674">
        <v>2</v>
      </c>
      <c r="U3674">
        <v>6</v>
      </c>
      <c r="V3674">
        <v>1</v>
      </c>
      <c r="W3674">
        <v>3</v>
      </c>
      <c r="X3674">
        <v>3</v>
      </c>
      <c r="Y3674">
        <v>3</v>
      </c>
      <c r="Z3674">
        <v>3</v>
      </c>
      <c r="AA3674">
        <v>0</v>
      </c>
      <c r="AB3674">
        <v>0</v>
      </c>
      <c r="AC3674">
        <v>0</v>
      </c>
      <c r="AD3674">
        <v>1</v>
      </c>
      <c r="AE3674">
        <v>1</v>
      </c>
      <c r="AF3674">
        <v>2</v>
      </c>
      <c r="AG3674" s="1">
        <f t="shared" si="57"/>
        <v>0.20698412698412683</v>
      </c>
    </row>
    <row r="3675" spans="1:33">
      <c r="A3675">
        <v>82660</v>
      </c>
      <c r="B3675">
        <v>2</v>
      </c>
      <c r="C3675">
        <v>32</v>
      </c>
      <c r="D3675">
        <v>3</v>
      </c>
      <c r="E3675">
        <v>2</v>
      </c>
      <c r="G3675">
        <v>1</v>
      </c>
      <c r="H3675">
        <v>4</v>
      </c>
      <c r="I3675">
        <v>1</v>
      </c>
      <c r="J3675">
        <v>40</v>
      </c>
      <c r="K3675">
        <v>1.03</v>
      </c>
      <c r="L3675">
        <v>166</v>
      </c>
      <c r="M3675">
        <v>4.29</v>
      </c>
      <c r="N3675">
        <v>42</v>
      </c>
      <c r="O3675" s="1">
        <v>1.0814999999999999</v>
      </c>
      <c r="P3675" s="2">
        <v>33.617659847368166</v>
      </c>
      <c r="Q3675" s="1">
        <v>0.86565474106973039</v>
      </c>
      <c r="R3675">
        <v>2</v>
      </c>
      <c r="U3675">
        <v>7</v>
      </c>
      <c r="V3675">
        <v>2</v>
      </c>
      <c r="W3675">
        <v>2</v>
      </c>
      <c r="X3675">
        <v>3</v>
      </c>
      <c r="Y3675">
        <v>3</v>
      </c>
      <c r="Z3675">
        <v>3</v>
      </c>
      <c r="AA3675">
        <v>1</v>
      </c>
      <c r="AB3675">
        <v>0</v>
      </c>
      <c r="AC3675">
        <v>0</v>
      </c>
      <c r="AD3675">
        <v>1</v>
      </c>
      <c r="AE3675">
        <v>2</v>
      </c>
      <c r="AG3675" s="1">
        <f t="shared" si="57"/>
        <v>5.1499999999999879E-2</v>
      </c>
    </row>
    <row r="3676" spans="1:33">
      <c r="A3676">
        <v>82665</v>
      </c>
      <c r="B3676">
        <v>2</v>
      </c>
      <c r="C3676">
        <v>53</v>
      </c>
      <c r="D3676">
        <v>3</v>
      </c>
      <c r="E3676">
        <v>2</v>
      </c>
      <c r="G3676">
        <v>1</v>
      </c>
      <c r="H3676">
        <v>5</v>
      </c>
      <c r="I3676">
        <v>3</v>
      </c>
      <c r="J3676">
        <v>45</v>
      </c>
      <c r="K3676">
        <v>1.1599999999999999</v>
      </c>
      <c r="L3676">
        <v>205</v>
      </c>
      <c r="M3676">
        <v>5.3</v>
      </c>
      <c r="N3676">
        <v>41</v>
      </c>
      <c r="O3676" s="1">
        <v>1.0568888888888888</v>
      </c>
      <c r="P3676" s="2">
        <v>53.922699945144345</v>
      </c>
      <c r="Q3676" s="1">
        <v>1.3900073763637208</v>
      </c>
      <c r="R3676">
        <v>2</v>
      </c>
      <c r="S3676">
        <v>2</v>
      </c>
      <c r="U3676">
        <v>5</v>
      </c>
      <c r="V3676">
        <v>2</v>
      </c>
      <c r="W3676">
        <v>1</v>
      </c>
      <c r="X3676">
        <v>3</v>
      </c>
      <c r="Y3676">
        <v>3</v>
      </c>
      <c r="Z3676">
        <v>0</v>
      </c>
      <c r="AA3676">
        <v>3</v>
      </c>
      <c r="AB3676">
        <v>1</v>
      </c>
      <c r="AC3676">
        <v>0</v>
      </c>
      <c r="AD3676">
        <v>1</v>
      </c>
      <c r="AE3676">
        <v>1</v>
      </c>
      <c r="AF3676">
        <v>2</v>
      </c>
      <c r="AG3676" s="1">
        <f t="shared" si="57"/>
        <v>-0.10311111111111115</v>
      </c>
    </row>
    <row r="3677" spans="1:33">
      <c r="A3677">
        <v>82669</v>
      </c>
      <c r="B3677">
        <v>2</v>
      </c>
      <c r="C3677">
        <v>33</v>
      </c>
      <c r="D3677">
        <v>4</v>
      </c>
      <c r="E3677">
        <v>2</v>
      </c>
      <c r="G3677">
        <v>1</v>
      </c>
      <c r="H3677">
        <v>5</v>
      </c>
      <c r="I3677">
        <v>1</v>
      </c>
      <c r="J3677">
        <v>43</v>
      </c>
      <c r="K3677">
        <v>1.1100000000000001</v>
      </c>
      <c r="L3677">
        <v>158</v>
      </c>
      <c r="M3677">
        <v>4.09</v>
      </c>
      <c r="N3677">
        <v>38</v>
      </c>
      <c r="O3677" s="1">
        <v>0.98093023255813971</v>
      </c>
      <c r="P3677" s="2">
        <v>41.135160993899248</v>
      </c>
      <c r="Q3677" s="1">
        <v>1.0618611326332132</v>
      </c>
      <c r="R3677">
        <v>1</v>
      </c>
      <c r="U3677">
        <v>15</v>
      </c>
      <c r="V3677">
        <v>3</v>
      </c>
      <c r="W3677">
        <v>2</v>
      </c>
      <c r="X3677">
        <v>3</v>
      </c>
      <c r="Y3677">
        <v>3</v>
      </c>
      <c r="Z3677">
        <v>2</v>
      </c>
      <c r="AA3677">
        <v>2</v>
      </c>
      <c r="AB3677">
        <v>0</v>
      </c>
      <c r="AC3677">
        <v>2</v>
      </c>
      <c r="AD3677">
        <v>1</v>
      </c>
      <c r="AE3677">
        <v>1</v>
      </c>
      <c r="AF3677">
        <v>2</v>
      </c>
      <c r="AG3677" s="1">
        <f t="shared" si="57"/>
        <v>-0.12906976744186038</v>
      </c>
    </row>
    <row r="3678" spans="1:33">
      <c r="A3678">
        <v>82671</v>
      </c>
      <c r="B3678">
        <v>2</v>
      </c>
      <c r="C3678">
        <v>30</v>
      </c>
      <c r="D3678">
        <v>3</v>
      </c>
      <c r="E3678">
        <v>2</v>
      </c>
      <c r="G3678">
        <v>1</v>
      </c>
      <c r="H3678">
        <v>2</v>
      </c>
      <c r="I3678">
        <v>1</v>
      </c>
      <c r="J3678">
        <v>38</v>
      </c>
      <c r="K3678">
        <v>0.98</v>
      </c>
      <c r="L3678">
        <v>221</v>
      </c>
      <c r="M3678">
        <v>5.72</v>
      </c>
      <c r="N3678">
        <v>36</v>
      </c>
      <c r="O3678" s="1">
        <v>0.92842105263157892</v>
      </c>
      <c r="P3678" s="2">
        <v>45.504707450143989</v>
      </c>
      <c r="Q3678" s="1">
        <v>1.173542455293187</v>
      </c>
      <c r="R3678">
        <v>2</v>
      </c>
      <c r="U3678">
        <v>5</v>
      </c>
      <c r="V3678">
        <v>3</v>
      </c>
      <c r="W3678">
        <v>0</v>
      </c>
      <c r="AA3678">
        <v>3</v>
      </c>
      <c r="AB3678">
        <v>0</v>
      </c>
      <c r="AC3678">
        <v>0</v>
      </c>
      <c r="AD3678">
        <v>1</v>
      </c>
      <c r="AE3678">
        <v>1</v>
      </c>
      <c r="AF3678">
        <v>2</v>
      </c>
      <c r="AG3678" s="1">
        <f t="shared" si="57"/>
        <v>-5.1578947368421058E-2</v>
      </c>
    </row>
    <row r="3679" spans="1:33">
      <c r="A3679">
        <v>82674</v>
      </c>
      <c r="B3679">
        <v>2</v>
      </c>
      <c r="C3679">
        <v>45</v>
      </c>
      <c r="D3679">
        <v>6</v>
      </c>
      <c r="E3679">
        <v>2</v>
      </c>
      <c r="G3679">
        <v>1</v>
      </c>
      <c r="H3679">
        <v>5</v>
      </c>
      <c r="I3679">
        <v>1</v>
      </c>
      <c r="J3679">
        <v>55</v>
      </c>
      <c r="K3679">
        <v>1.42</v>
      </c>
      <c r="L3679">
        <v>222</v>
      </c>
      <c r="M3679">
        <v>5.74</v>
      </c>
      <c r="N3679">
        <v>52</v>
      </c>
      <c r="O3679" s="1">
        <v>1.3425454545454547</v>
      </c>
      <c r="P3679" s="2">
        <v>68.658590132501786</v>
      </c>
      <c r="Q3679" s="1">
        <v>1.7726399634209551</v>
      </c>
      <c r="R3679">
        <v>1</v>
      </c>
      <c r="S3679">
        <v>2</v>
      </c>
      <c r="U3679">
        <v>15</v>
      </c>
      <c r="V3679">
        <v>3</v>
      </c>
      <c r="W3679">
        <v>1</v>
      </c>
      <c r="X3679">
        <v>3</v>
      </c>
      <c r="Y3679">
        <v>3</v>
      </c>
      <c r="Z3679">
        <v>2</v>
      </c>
      <c r="AB3679">
        <v>2</v>
      </c>
      <c r="AC3679">
        <v>0</v>
      </c>
      <c r="AD3679">
        <v>1</v>
      </c>
      <c r="AE3679">
        <v>1</v>
      </c>
      <c r="AF3679">
        <v>2</v>
      </c>
      <c r="AG3679" s="1">
        <f t="shared" si="57"/>
        <v>-7.7454545454545221E-2</v>
      </c>
    </row>
    <row r="3680" spans="1:33">
      <c r="A3680">
        <v>82677</v>
      </c>
      <c r="B3680">
        <v>2</v>
      </c>
      <c r="C3680">
        <v>80</v>
      </c>
      <c r="D3680">
        <v>1</v>
      </c>
      <c r="E3680">
        <v>2</v>
      </c>
      <c r="G3680">
        <v>1</v>
      </c>
      <c r="H3680">
        <v>3</v>
      </c>
      <c r="I3680">
        <v>2</v>
      </c>
      <c r="J3680">
        <v>55</v>
      </c>
      <c r="K3680">
        <v>1.42</v>
      </c>
      <c r="L3680">
        <v>174</v>
      </c>
      <c r="M3680">
        <v>4.5</v>
      </c>
      <c r="N3680">
        <v>50</v>
      </c>
      <c r="O3680" s="1">
        <v>1.290909090909091</v>
      </c>
      <c r="P3680" s="2">
        <v>48.783538946653074</v>
      </c>
      <c r="Q3680" s="1">
        <v>1.2595022782590428</v>
      </c>
      <c r="R3680">
        <v>1</v>
      </c>
      <c r="S3680">
        <v>2</v>
      </c>
      <c r="U3680">
        <v>13</v>
      </c>
      <c r="V3680">
        <v>3</v>
      </c>
      <c r="W3680">
        <v>3</v>
      </c>
      <c r="X3680">
        <v>3</v>
      </c>
      <c r="Y3680">
        <v>3</v>
      </c>
      <c r="Z3680">
        <v>3</v>
      </c>
      <c r="AA3680">
        <v>1</v>
      </c>
      <c r="AB3680">
        <v>4</v>
      </c>
      <c r="AC3680">
        <v>0</v>
      </c>
      <c r="AD3680">
        <v>1</v>
      </c>
      <c r="AE3680">
        <v>1</v>
      </c>
      <c r="AF3680">
        <v>2</v>
      </c>
      <c r="AG3680" s="1">
        <f t="shared" si="57"/>
        <v>-0.12909090909090892</v>
      </c>
    </row>
    <row r="3681" spans="1:33">
      <c r="A3681">
        <v>82678</v>
      </c>
      <c r="B3681">
        <v>2</v>
      </c>
      <c r="C3681">
        <v>58</v>
      </c>
      <c r="D3681">
        <v>3</v>
      </c>
      <c r="E3681">
        <v>2</v>
      </c>
      <c r="G3681">
        <v>77</v>
      </c>
      <c r="H3681">
        <v>5</v>
      </c>
      <c r="I3681">
        <v>1</v>
      </c>
      <c r="J3681">
        <v>100</v>
      </c>
      <c r="K3681">
        <v>2.59</v>
      </c>
      <c r="L3681">
        <v>260</v>
      </c>
      <c r="M3681">
        <v>6.72</v>
      </c>
      <c r="N3681">
        <v>108</v>
      </c>
      <c r="O3681" s="1">
        <v>2.7971999999999997</v>
      </c>
      <c r="P3681" s="2">
        <v>96.15666314908249</v>
      </c>
      <c r="Q3681" s="1">
        <v>2.4904575755612366</v>
      </c>
      <c r="R3681">
        <v>2</v>
      </c>
      <c r="S3681">
        <v>2</v>
      </c>
      <c r="U3681">
        <v>15</v>
      </c>
      <c r="V3681">
        <v>2</v>
      </c>
      <c r="W3681">
        <v>1</v>
      </c>
      <c r="X3681">
        <v>3</v>
      </c>
      <c r="Y3681">
        <v>3</v>
      </c>
      <c r="Z3681">
        <v>1</v>
      </c>
      <c r="AA3681">
        <v>1</v>
      </c>
      <c r="AB3681">
        <v>40</v>
      </c>
      <c r="AC3681">
        <v>12</v>
      </c>
      <c r="AD3681">
        <v>1</v>
      </c>
      <c r="AE3681">
        <v>1</v>
      </c>
      <c r="AF3681">
        <v>2</v>
      </c>
      <c r="AG3681" s="1">
        <f t="shared" si="57"/>
        <v>0.20719999999999983</v>
      </c>
    </row>
    <row r="3682" spans="1:33">
      <c r="A3682">
        <v>82684</v>
      </c>
      <c r="B3682">
        <v>2</v>
      </c>
      <c r="C3682">
        <v>42</v>
      </c>
      <c r="D3682">
        <v>2</v>
      </c>
      <c r="E3682">
        <v>2</v>
      </c>
      <c r="G3682">
        <v>1</v>
      </c>
      <c r="H3682">
        <v>4</v>
      </c>
      <c r="I3682">
        <v>3</v>
      </c>
      <c r="J3682">
        <v>76</v>
      </c>
      <c r="K3682">
        <v>1.97</v>
      </c>
      <c r="L3682">
        <v>231</v>
      </c>
      <c r="M3682">
        <v>5.97</v>
      </c>
      <c r="N3682">
        <v>84</v>
      </c>
      <c r="O3682" s="1">
        <v>2.1773684210526314</v>
      </c>
      <c r="P3682" s="2">
        <v>88.042442893959787</v>
      </c>
      <c r="Q3682" s="1">
        <v>2.2821527960671153</v>
      </c>
      <c r="R3682">
        <v>2</v>
      </c>
      <c r="S3682">
        <v>2</v>
      </c>
      <c r="U3682">
        <v>7</v>
      </c>
      <c r="V3682">
        <v>3</v>
      </c>
      <c r="W3682">
        <v>2</v>
      </c>
      <c r="X3682">
        <v>3</v>
      </c>
      <c r="Y3682">
        <v>2</v>
      </c>
      <c r="Z3682">
        <v>2</v>
      </c>
      <c r="AA3682">
        <v>2</v>
      </c>
      <c r="AB3682">
        <v>0</v>
      </c>
      <c r="AC3682">
        <v>0</v>
      </c>
      <c r="AD3682">
        <v>1</v>
      </c>
      <c r="AE3682">
        <v>1</v>
      </c>
      <c r="AF3682">
        <v>2</v>
      </c>
      <c r="AG3682" s="1">
        <f t="shared" si="57"/>
        <v>0.20736842105263142</v>
      </c>
    </row>
    <row r="3683" spans="1:33">
      <c r="A3683">
        <v>82696</v>
      </c>
      <c r="B3683">
        <v>2</v>
      </c>
      <c r="C3683">
        <v>22</v>
      </c>
      <c r="D3683">
        <v>3</v>
      </c>
      <c r="E3683">
        <v>2</v>
      </c>
      <c r="G3683">
        <v>1</v>
      </c>
      <c r="H3683">
        <v>4</v>
      </c>
      <c r="I3683">
        <v>1</v>
      </c>
      <c r="J3683">
        <v>58</v>
      </c>
      <c r="K3683">
        <v>1.5</v>
      </c>
      <c r="L3683">
        <v>146</v>
      </c>
      <c r="M3683">
        <v>3.78</v>
      </c>
      <c r="N3683">
        <v>53</v>
      </c>
      <c r="O3683" s="1">
        <v>1.3706896551724137</v>
      </c>
      <c r="P3683" s="2">
        <v>52.473105006268398</v>
      </c>
      <c r="Q3683" s="1">
        <v>1.3570630605069414</v>
      </c>
      <c r="R3683">
        <v>2</v>
      </c>
      <c r="U3683">
        <v>3</v>
      </c>
      <c r="V3683">
        <v>2</v>
      </c>
      <c r="W3683">
        <v>2</v>
      </c>
      <c r="X3683">
        <v>3</v>
      </c>
      <c r="Y3683">
        <v>2</v>
      </c>
      <c r="Z3683">
        <v>2</v>
      </c>
      <c r="AA3683">
        <v>0</v>
      </c>
      <c r="AB3683">
        <v>2</v>
      </c>
      <c r="AC3683">
        <v>0</v>
      </c>
      <c r="AD3683">
        <v>1</v>
      </c>
      <c r="AE3683">
        <v>2</v>
      </c>
      <c r="AG3683" s="1">
        <f t="shared" si="57"/>
        <v>-0.1293103448275863</v>
      </c>
    </row>
    <row r="3684" spans="1:33">
      <c r="A3684">
        <v>82702</v>
      </c>
      <c r="B3684">
        <v>2</v>
      </c>
      <c r="C3684">
        <v>64</v>
      </c>
      <c r="D3684">
        <v>4</v>
      </c>
      <c r="E3684">
        <v>2</v>
      </c>
      <c r="G3684">
        <v>1</v>
      </c>
      <c r="H3684">
        <v>4</v>
      </c>
      <c r="I3684">
        <v>6</v>
      </c>
      <c r="J3684">
        <v>40</v>
      </c>
      <c r="K3684">
        <v>1.03</v>
      </c>
      <c r="L3684">
        <v>189</v>
      </c>
      <c r="M3684">
        <v>4.8899999999999997</v>
      </c>
      <c r="N3684">
        <v>43</v>
      </c>
      <c r="O3684" s="1">
        <v>1.1072500000000001</v>
      </c>
      <c r="P3684" s="2">
        <v>33.893840082792082</v>
      </c>
      <c r="Q3684" s="1">
        <v>0.87276638213189606</v>
      </c>
      <c r="R3684">
        <v>2</v>
      </c>
      <c r="S3684">
        <v>2</v>
      </c>
      <c r="U3684">
        <v>8</v>
      </c>
      <c r="V3684">
        <v>2</v>
      </c>
      <c r="W3684">
        <v>0</v>
      </c>
      <c r="X3684">
        <v>3</v>
      </c>
      <c r="Y3684">
        <v>3</v>
      </c>
      <c r="Z3684">
        <v>0</v>
      </c>
      <c r="AB3684">
        <v>6</v>
      </c>
      <c r="AC3684">
        <v>0</v>
      </c>
      <c r="AD3684">
        <v>1</v>
      </c>
      <c r="AE3684">
        <v>1</v>
      </c>
      <c r="AF3684">
        <v>2</v>
      </c>
      <c r="AG3684" s="1">
        <f t="shared" si="57"/>
        <v>7.7250000000000041E-2</v>
      </c>
    </row>
    <row r="3685" spans="1:33">
      <c r="A3685">
        <v>82705</v>
      </c>
      <c r="B3685">
        <v>2</v>
      </c>
      <c r="C3685">
        <v>76</v>
      </c>
      <c r="D3685">
        <v>4</v>
      </c>
      <c r="E3685">
        <v>2</v>
      </c>
      <c r="G3685">
        <v>1</v>
      </c>
      <c r="H3685">
        <v>3</v>
      </c>
      <c r="I3685">
        <v>1</v>
      </c>
      <c r="J3685">
        <v>43</v>
      </c>
      <c r="K3685">
        <v>1.1100000000000001</v>
      </c>
      <c r="L3685">
        <v>209</v>
      </c>
      <c r="M3685">
        <v>5.4</v>
      </c>
      <c r="N3685">
        <v>44</v>
      </c>
      <c r="O3685" s="1">
        <v>1.1358139534883722</v>
      </c>
      <c r="P3685" s="2">
        <v>37.658923447914624</v>
      </c>
      <c r="Q3685" s="1">
        <v>0.97212569830663353</v>
      </c>
      <c r="R3685">
        <v>1</v>
      </c>
      <c r="S3685">
        <v>2</v>
      </c>
      <c r="U3685">
        <v>9</v>
      </c>
      <c r="V3685">
        <v>4</v>
      </c>
      <c r="W3685">
        <v>2</v>
      </c>
      <c r="X3685">
        <v>3</v>
      </c>
      <c r="Y3685">
        <v>1</v>
      </c>
      <c r="Z3685">
        <v>3</v>
      </c>
      <c r="AA3685">
        <v>1</v>
      </c>
      <c r="AB3685">
        <v>1</v>
      </c>
      <c r="AC3685">
        <v>0</v>
      </c>
      <c r="AD3685">
        <v>1</v>
      </c>
      <c r="AE3685">
        <v>1</v>
      </c>
      <c r="AF3685">
        <v>2</v>
      </c>
      <c r="AG3685" s="1">
        <f t="shared" si="57"/>
        <v>2.5813953488372121E-2</v>
      </c>
    </row>
    <row r="3686" spans="1:33">
      <c r="A3686">
        <v>82708</v>
      </c>
      <c r="B3686">
        <v>2</v>
      </c>
      <c r="C3686">
        <v>78</v>
      </c>
      <c r="D3686">
        <v>3</v>
      </c>
      <c r="E3686">
        <v>2</v>
      </c>
      <c r="G3686">
        <v>1</v>
      </c>
      <c r="H3686">
        <v>5</v>
      </c>
      <c r="I3686">
        <v>1</v>
      </c>
      <c r="J3686">
        <v>66</v>
      </c>
      <c r="K3686">
        <v>1.71</v>
      </c>
      <c r="L3686">
        <v>174</v>
      </c>
      <c r="M3686">
        <v>4.5</v>
      </c>
      <c r="N3686">
        <v>72</v>
      </c>
      <c r="O3686" s="1">
        <v>1.8654545454545455</v>
      </c>
      <c r="P3686" s="2">
        <v>68.07780513723219</v>
      </c>
      <c r="Q3686" s="1">
        <v>1.763834042191925</v>
      </c>
      <c r="R3686">
        <v>2</v>
      </c>
      <c r="S3686">
        <v>2</v>
      </c>
      <c r="U3686">
        <v>14</v>
      </c>
      <c r="V3686">
        <v>1</v>
      </c>
      <c r="W3686">
        <v>3</v>
      </c>
      <c r="X3686">
        <v>3</v>
      </c>
      <c r="Y3686">
        <v>3</v>
      </c>
      <c r="Z3686">
        <v>3</v>
      </c>
      <c r="AB3686">
        <v>0</v>
      </c>
      <c r="AC3686">
        <v>1</v>
      </c>
      <c r="AD3686">
        <v>1</v>
      </c>
      <c r="AE3686">
        <v>1</v>
      </c>
      <c r="AF3686">
        <v>2</v>
      </c>
      <c r="AG3686" s="1">
        <f t="shared" si="57"/>
        <v>0.15545454545454551</v>
      </c>
    </row>
    <row r="3687" spans="1:33">
      <c r="A3687">
        <v>82709</v>
      </c>
      <c r="B3687">
        <v>2</v>
      </c>
      <c r="C3687">
        <v>61</v>
      </c>
      <c r="D3687">
        <v>3</v>
      </c>
      <c r="E3687">
        <v>2</v>
      </c>
      <c r="G3687">
        <v>1</v>
      </c>
      <c r="H3687">
        <v>4</v>
      </c>
      <c r="I3687">
        <v>3</v>
      </c>
      <c r="J3687">
        <v>47</v>
      </c>
      <c r="K3687">
        <v>1.22</v>
      </c>
      <c r="L3687">
        <v>276</v>
      </c>
      <c r="M3687">
        <v>7.14</v>
      </c>
      <c r="N3687">
        <v>43</v>
      </c>
      <c r="O3687" s="1">
        <v>1.1161702127659574</v>
      </c>
      <c r="P3687" s="2">
        <v>51.427040261909539</v>
      </c>
      <c r="Q3687" s="1">
        <v>1.3349146621176518</v>
      </c>
      <c r="R3687">
        <v>2</v>
      </c>
      <c r="S3687">
        <v>1</v>
      </c>
      <c r="T3687">
        <v>2</v>
      </c>
      <c r="U3687">
        <v>1</v>
      </c>
      <c r="V3687">
        <v>3</v>
      </c>
      <c r="W3687">
        <v>0</v>
      </c>
      <c r="X3687">
        <v>3</v>
      </c>
      <c r="Y3687">
        <v>3</v>
      </c>
      <c r="Z3687">
        <v>2</v>
      </c>
      <c r="AB3687">
        <v>0</v>
      </c>
      <c r="AC3687">
        <v>1</v>
      </c>
      <c r="AD3687">
        <v>1</v>
      </c>
      <c r="AE3687">
        <v>1</v>
      </c>
      <c r="AF3687">
        <v>1</v>
      </c>
      <c r="AG3687" s="1">
        <f t="shared" si="57"/>
        <v>-0.10382978723404257</v>
      </c>
    </row>
    <row r="3688" spans="1:33">
      <c r="A3688">
        <v>82710</v>
      </c>
      <c r="B3688">
        <v>2</v>
      </c>
      <c r="C3688">
        <v>61</v>
      </c>
      <c r="D3688">
        <v>3</v>
      </c>
      <c r="E3688">
        <v>2</v>
      </c>
      <c r="G3688">
        <v>1</v>
      </c>
      <c r="H3688">
        <v>3</v>
      </c>
      <c r="I3688">
        <v>1</v>
      </c>
      <c r="J3688">
        <v>65</v>
      </c>
      <c r="K3688">
        <v>1.68</v>
      </c>
      <c r="L3688">
        <v>210</v>
      </c>
      <c r="M3688">
        <v>5.43</v>
      </c>
      <c r="N3688">
        <v>75</v>
      </c>
      <c r="O3688" s="1">
        <v>1.9384615384615385</v>
      </c>
      <c r="P3688" s="2">
        <v>66.418083221307256</v>
      </c>
      <c r="Q3688" s="1">
        <v>1.7166519971045566</v>
      </c>
      <c r="R3688">
        <v>2</v>
      </c>
      <c r="S3688">
        <v>2</v>
      </c>
      <c r="U3688">
        <v>15</v>
      </c>
      <c r="V3688">
        <v>3</v>
      </c>
      <c r="W3688">
        <v>3</v>
      </c>
      <c r="X3688">
        <v>3</v>
      </c>
      <c r="Y3688">
        <v>3</v>
      </c>
      <c r="Z3688">
        <v>3</v>
      </c>
      <c r="AA3688">
        <v>6</v>
      </c>
      <c r="AB3688">
        <v>0</v>
      </c>
      <c r="AC3688">
        <v>0</v>
      </c>
      <c r="AD3688">
        <v>1</v>
      </c>
      <c r="AE3688">
        <v>1</v>
      </c>
      <c r="AF3688">
        <v>2</v>
      </c>
      <c r="AG3688" s="1">
        <f t="shared" si="57"/>
        <v>0.25846153846153852</v>
      </c>
    </row>
    <row r="3689" spans="1:33">
      <c r="A3689">
        <v>82712</v>
      </c>
      <c r="B3689">
        <v>2</v>
      </c>
      <c r="C3689">
        <v>56</v>
      </c>
      <c r="D3689">
        <v>3</v>
      </c>
      <c r="E3689">
        <v>2</v>
      </c>
      <c r="G3689">
        <v>1</v>
      </c>
      <c r="H3689">
        <v>4</v>
      </c>
      <c r="I3689">
        <v>3</v>
      </c>
      <c r="J3689">
        <v>43</v>
      </c>
      <c r="K3689">
        <v>1.1100000000000001</v>
      </c>
      <c r="L3689">
        <v>157</v>
      </c>
      <c r="M3689">
        <v>4.0599999999999996</v>
      </c>
      <c r="N3689">
        <v>45</v>
      </c>
      <c r="O3689" s="1">
        <v>1.1616279069767443</v>
      </c>
      <c r="P3689" s="2">
        <v>40.439644259330585</v>
      </c>
      <c r="Q3689" s="1">
        <v>1.0439070959966734</v>
      </c>
      <c r="R3689">
        <v>2</v>
      </c>
      <c r="S3689">
        <v>2</v>
      </c>
      <c r="U3689">
        <v>15</v>
      </c>
      <c r="V3689">
        <v>4</v>
      </c>
      <c r="W3689">
        <v>3</v>
      </c>
      <c r="X3689">
        <v>3</v>
      </c>
      <c r="Y3689">
        <v>3</v>
      </c>
      <c r="Z3689">
        <v>3</v>
      </c>
      <c r="AA3689">
        <v>3</v>
      </c>
      <c r="AB3689">
        <v>0</v>
      </c>
      <c r="AC3689">
        <v>2</v>
      </c>
      <c r="AD3689">
        <v>1</v>
      </c>
      <c r="AE3689">
        <v>1</v>
      </c>
      <c r="AF3689">
        <v>2</v>
      </c>
      <c r="AG3689" s="1">
        <f t="shared" si="57"/>
        <v>5.1627906976744242E-2</v>
      </c>
    </row>
    <row r="3690" spans="1:33">
      <c r="A3690">
        <v>82719</v>
      </c>
      <c r="B3690">
        <v>2</v>
      </c>
      <c r="C3690">
        <v>35</v>
      </c>
      <c r="D3690">
        <v>7</v>
      </c>
      <c r="E3690">
        <v>2</v>
      </c>
      <c r="G3690">
        <v>1</v>
      </c>
      <c r="H3690">
        <v>4</v>
      </c>
      <c r="I3690">
        <v>1</v>
      </c>
      <c r="J3690">
        <v>22</v>
      </c>
      <c r="K3690">
        <v>0.56999999999999995</v>
      </c>
      <c r="L3690">
        <v>240</v>
      </c>
      <c r="M3690">
        <v>6.21</v>
      </c>
      <c r="N3690">
        <v>30</v>
      </c>
      <c r="O3690" s="1">
        <v>0.77727272727272723</v>
      </c>
      <c r="P3690" s="2">
        <v>21.000275986448198</v>
      </c>
      <c r="Q3690" s="1">
        <v>0.54409805964888502</v>
      </c>
      <c r="R3690">
        <v>2</v>
      </c>
      <c r="U3690">
        <v>6</v>
      </c>
      <c r="V3690">
        <v>5</v>
      </c>
      <c r="W3690">
        <v>3</v>
      </c>
      <c r="X3690">
        <v>1</v>
      </c>
      <c r="Y3690">
        <v>0</v>
      </c>
      <c r="Z3690">
        <v>4</v>
      </c>
      <c r="AA3690">
        <v>3</v>
      </c>
      <c r="AB3690">
        <v>0</v>
      </c>
      <c r="AC3690">
        <v>0</v>
      </c>
      <c r="AD3690">
        <v>1</v>
      </c>
      <c r="AE3690">
        <v>2</v>
      </c>
      <c r="AG3690" s="1">
        <f t="shared" si="57"/>
        <v>0.20727272727272728</v>
      </c>
    </row>
    <row r="3691" spans="1:33">
      <c r="A3691">
        <v>82723</v>
      </c>
      <c r="B3691">
        <v>2</v>
      </c>
      <c r="C3691">
        <v>74</v>
      </c>
      <c r="D3691">
        <v>3</v>
      </c>
      <c r="E3691">
        <v>2</v>
      </c>
      <c r="G3691">
        <v>1</v>
      </c>
      <c r="H3691">
        <v>4</v>
      </c>
      <c r="I3691">
        <v>3</v>
      </c>
      <c r="J3691">
        <v>67</v>
      </c>
      <c r="K3691">
        <v>1.73</v>
      </c>
      <c r="L3691">
        <v>191</v>
      </c>
      <c r="M3691">
        <v>4.9400000000000004</v>
      </c>
      <c r="N3691">
        <v>61</v>
      </c>
      <c r="O3691" s="1">
        <v>1.5750746268656717</v>
      </c>
      <c r="P3691" s="2">
        <v>67.062784650599028</v>
      </c>
      <c r="Q3691" s="1">
        <v>1.7316211559035273</v>
      </c>
      <c r="R3691">
        <v>2</v>
      </c>
      <c r="S3691">
        <v>2</v>
      </c>
      <c r="U3691">
        <v>2</v>
      </c>
      <c r="V3691">
        <v>3</v>
      </c>
      <c r="W3691">
        <v>0</v>
      </c>
      <c r="AB3691">
        <v>0</v>
      </c>
      <c r="AC3691">
        <v>0</v>
      </c>
      <c r="AD3691">
        <v>1</v>
      </c>
      <c r="AE3691">
        <v>1</v>
      </c>
      <c r="AF3691">
        <v>2</v>
      </c>
      <c r="AG3691" s="1">
        <f t="shared" si="57"/>
        <v>-0.1549253731343283</v>
      </c>
    </row>
    <row r="3692" spans="1:33">
      <c r="A3692">
        <v>82724</v>
      </c>
      <c r="B3692">
        <v>2</v>
      </c>
      <c r="C3692">
        <v>28</v>
      </c>
      <c r="D3692">
        <v>1</v>
      </c>
      <c r="E3692">
        <v>2</v>
      </c>
      <c r="G3692">
        <v>1</v>
      </c>
      <c r="H3692">
        <v>4</v>
      </c>
      <c r="I3692">
        <v>5</v>
      </c>
      <c r="J3692">
        <v>39</v>
      </c>
      <c r="K3692">
        <v>1.01</v>
      </c>
      <c r="L3692">
        <v>178</v>
      </c>
      <c r="M3692">
        <v>4.5999999999999996</v>
      </c>
      <c r="N3692">
        <v>35</v>
      </c>
      <c r="O3692" s="1">
        <v>0.90641025641025641</v>
      </c>
      <c r="P3692" s="2">
        <v>38.470666031763145</v>
      </c>
      <c r="Q3692" s="1">
        <v>0.99629160748925072</v>
      </c>
      <c r="R3692">
        <v>1</v>
      </c>
      <c r="U3692">
        <v>2</v>
      </c>
      <c r="V3692">
        <v>4</v>
      </c>
      <c r="W3692">
        <v>2</v>
      </c>
      <c r="X3692">
        <v>3</v>
      </c>
      <c r="Y3692">
        <v>2</v>
      </c>
      <c r="Z3692">
        <v>2</v>
      </c>
      <c r="AA3692">
        <v>3</v>
      </c>
      <c r="AB3692">
        <v>0</v>
      </c>
      <c r="AC3692">
        <v>0</v>
      </c>
      <c r="AD3692">
        <v>1</v>
      </c>
      <c r="AE3692">
        <v>2</v>
      </c>
      <c r="AG3692" s="1">
        <f t="shared" si="57"/>
        <v>-0.1035897435897436</v>
      </c>
    </row>
    <row r="3693" spans="1:33">
      <c r="A3693">
        <v>82729</v>
      </c>
      <c r="B3693">
        <v>2</v>
      </c>
      <c r="C3693">
        <v>22</v>
      </c>
      <c r="D3693">
        <v>3</v>
      </c>
      <c r="E3693">
        <v>2</v>
      </c>
      <c r="G3693">
        <v>1</v>
      </c>
      <c r="H3693">
        <v>2</v>
      </c>
      <c r="I3693">
        <v>6</v>
      </c>
      <c r="J3693">
        <v>53</v>
      </c>
      <c r="K3693">
        <v>1.37</v>
      </c>
      <c r="L3693">
        <v>198</v>
      </c>
      <c r="M3693">
        <v>5.12</v>
      </c>
      <c r="N3693">
        <v>55</v>
      </c>
      <c r="O3693" s="1">
        <v>1.4216981132075472</v>
      </c>
      <c r="P3693" s="2">
        <v>58.632236778717562</v>
      </c>
      <c r="Q3693" s="1">
        <v>1.5155880072989256</v>
      </c>
      <c r="R3693">
        <v>2</v>
      </c>
      <c r="U3693">
        <v>4</v>
      </c>
      <c r="V3693">
        <v>4</v>
      </c>
      <c r="W3693">
        <v>2</v>
      </c>
      <c r="AB3693">
        <v>0</v>
      </c>
      <c r="AC3693">
        <v>1</v>
      </c>
      <c r="AD3693">
        <v>1</v>
      </c>
      <c r="AE3693">
        <v>1</v>
      </c>
      <c r="AF3693">
        <v>2</v>
      </c>
      <c r="AG3693" s="1">
        <f t="shared" si="57"/>
        <v>5.1698113207547136E-2</v>
      </c>
    </row>
    <row r="3694" spans="1:33">
      <c r="A3694">
        <v>82731</v>
      </c>
      <c r="B3694">
        <v>2</v>
      </c>
      <c r="C3694">
        <v>36</v>
      </c>
      <c r="D3694">
        <v>3</v>
      </c>
      <c r="E3694">
        <v>2</v>
      </c>
      <c r="G3694">
        <v>1</v>
      </c>
      <c r="H3694">
        <v>3</v>
      </c>
      <c r="I3694">
        <v>1</v>
      </c>
      <c r="J3694">
        <v>61</v>
      </c>
      <c r="K3694">
        <v>1.58</v>
      </c>
      <c r="L3694">
        <v>155</v>
      </c>
      <c r="M3694">
        <v>4.01</v>
      </c>
      <c r="N3694">
        <v>56</v>
      </c>
      <c r="O3694" s="1">
        <v>1.4504918032786887</v>
      </c>
      <c r="P3694" s="2">
        <v>64.426893126320905</v>
      </c>
      <c r="Q3694" s="1">
        <v>1.6687621498292957</v>
      </c>
      <c r="R3694">
        <v>2</v>
      </c>
      <c r="U3694">
        <v>7</v>
      </c>
      <c r="V3694">
        <v>4</v>
      </c>
      <c r="W3694">
        <v>1</v>
      </c>
      <c r="X3694">
        <v>3</v>
      </c>
      <c r="Y3694">
        <v>3</v>
      </c>
      <c r="Z3694">
        <v>2</v>
      </c>
      <c r="AA3694">
        <v>4</v>
      </c>
      <c r="AB3694">
        <v>0</v>
      </c>
      <c r="AC3694">
        <v>6</v>
      </c>
      <c r="AD3694">
        <v>1</v>
      </c>
      <c r="AE3694">
        <v>2</v>
      </c>
      <c r="AG3694" s="1">
        <f t="shared" si="57"/>
        <v>-0.12950819672131142</v>
      </c>
    </row>
    <row r="3695" spans="1:33">
      <c r="A3695">
        <v>82733</v>
      </c>
      <c r="B3695">
        <v>2</v>
      </c>
      <c r="C3695">
        <v>40</v>
      </c>
      <c r="D3695">
        <v>7</v>
      </c>
      <c r="E3695">
        <v>2</v>
      </c>
      <c r="G3695">
        <v>1</v>
      </c>
      <c r="H3695">
        <v>5</v>
      </c>
      <c r="I3695">
        <v>1</v>
      </c>
      <c r="J3695">
        <v>82</v>
      </c>
      <c r="K3695">
        <v>2.12</v>
      </c>
      <c r="L3695">
        <v>228</v>
      </c>
      <c r="M3695">
        <v>5.9</v>
      </c>
      <c r="N3695">
        <v>90</v>
      </c>
      <c r="O3695" s="1">
        <v>2.3268292682926832</v>
      </c>
      <c r="P3695" s="2">
        <v>68.104232568158423</v>
      </c>
      <c r="Q3695" s="1">
        <v>1.7607435737133643</v>
      </c>
      <c r="R3695">
        <v>2</v>
      </c>
      <c r="S3695">
        <v>2</v>
      </c>
      <c r="U3695">
        <v>15</v>
      </c>
      <c r="V3695">
        <v>1</v>
      </c>
      <c r="W3695">
        <v>1</v>
      </c>
      <c r="X3695">
        <v>3</v>
      </c>
      <c r="Y3695">
        <v>3</v>
      </c>
      <c r="Z3695">
        <v>3</v>
      </c>
      <c r="AB3695">
        <v>0</v>
      </c>
      <c r="AC3695">
        <v>4</v>
      </c>
      <c r="AD3695">
        <v>1</v>
      </c>
      <c r="AE3695">
        <v>1</v>
      </c>
      <c r="AF3695">
        <v>2</v>
      </c>
      <c r="AG3695" s="1">
        <f t="shared" si="57"/>
        <v>0.20682926829268311</v>
      </c>
    </row>
    <row r="3696" spans="1:33">
      <c r="A3696">
        <v>82735</v>
      </c>
      <c r="B3696">
        <v>2</v>
      </c>
      <c r="C3696">
        <v>23</v>
      </c>
      <c r="D3696">
        <v>1</v>
      </c>
      <c r="E3696">
        <v>2</v>
      </c>
      <c r="G3696">
        <v>2</v>
      </c>
      <c r="H3696">
        <v>2</v>
      </c>
      <c r="I3696">
        <v>6</v>
      </c>
      <c r="J3696">
        <v>41</v>
      </c>
      <c r="K3696">
        <v>1.06</v>
      </c>
      <c r="L3696">
        <v>183</v>
      </c>
      <c r="M3696">
        <v>4.7300000000000004</v>
      </c>
      <c r="N3696">
        <v>44</v>
      </c>
      <c r="O3696" s="1">
        <v>1.1375609756097562</v>
      </c>
      <c r="P3696" s="2">
        <v>60.467049329307216</v>
      </c>
      <c r="Q3696" s="1">
        <v>1.563294446074772</v>
      </c>
      <c r="R3696">
        <v>1</v>
      </c>
      <c r="U3696">
        <v>7</v>
      </c>
      <c r="V3696">
        <v>5</v>
      </c>
      <c r="W3696">
        <v>3</v>
      </c>
      <c r="X3696">
        <v>3</v>
      </c>
      <c r="Y3696">
        <v>3</v>
      </c>
      <c r="Z3696">
        <v>3</v>
      </c>
      <c r="AA3696">
        <v>1</v>
      </c>
      <c r="AB3696">
        <v>0</v>
      </c>
      <c r="AC3696">
        <v>0</v>
      </c>
      <c r="AD3696">
        <v>1</v>
      </c>
      <c r="AE3696">
        <v>2</v>
      </c>
      <c r="AG3696" s="1">
        <f t="shared" si="57"/>
        <v>7.7560975609756166E-2</v>
      </c>
    </row>
    <row r="3697" spans="1:33">
      <c r="A3697">
        <v>82737</v>
      </c>
      <c r="B3697">
        <v>2</v>
      </c>
      <c r="C3697">
        <v>66</v>
      </c>
      <c r="D3697">
        <v>4</v>
      </c>
      <c r="E3697">
        <v>2</v>
      </c>
      <c r="G3697">
        <v>1</v>
      </c>
      <c r="H3697">
        <v>2</v>
      </c>
      <c r="I3697">
        <v>5</v>
      </c>
      <c r="J3697">
        <v>61</v>
      </c>
      <c r="K3697">
        <v>1.58</v>
      </c>
      <c r="L3697">
        <v>175</v>
      </c>
      <c r="M3697">
        <v>4.53</v>
      </c>
      <c r="N3697">
        <v>67</v>
      </c>
      <c r="O3697" s="1">
        <v>1.7354098360655739</v>
      </c>
      <c r="P3697" s="2">
        <v>64.792080389753593</v>
      </c>
      <c r="Q3697" s="1">
        <v>1.6782210986198474</v>
      </c>
      <c r="R3697">
        <v>1</v>
      </c>
      <c r="S3697">
        <v>1</v>
      </c>
      <c r="T3697">
        <v>1</v>
      </c>
      <c r="U3697">
        <v>3</v>
      </c>
      <c r="V3697">
        <v>4</v>
      </c>
      <c r="W3697">
        <v>0</v>
      </c>
      <c r="AA3697">
        <v>3</v>
      </c>
      <c r="AB3697">
        <v>7</v>
      </c>
      <c r="AC3697">
        <v>30</v>
      </c>
      <c r="AD3697">
        <v>1</v>
      </c>
      <c r="AE3697">
        <v>2</v>
      </c>
      <c r="AF3697">
        <v>2</v>
      </c>
      <c r="AG3697" s="1">
        <f t="shared" si="57"/>
        <v>0.15540983606557379</v>
      </c>
    </row>
    <row r="3698" spans="1:33">
      <c r="A3698">
        <v>82739</v>
      </c>
      <c r="B3698">
        <v>2</v>
      </c>
      <c r="C3698">
        <v>55</v>
      </c>
      <c r="D3698">
        <v>3</v>
      </c>
      <c r="E3698">
        <v>2</v>
      </c>
      <c r="G3698">
        <v>1</v>
      </c>
      <c r="H3698">
        <v>4</v>
      </c>
      <c r="I3698">
        <v>1</v>
      </c>
      <c r="J3698">
        <v>60</v>
      </c>
      <c r="K3698">
        <v>1.55</v>
      </c>
      <c r="L3698">
        <v>171</v>
      </c>
      <c r="M3698">
        <v>4.42</v>
      </c>
      <c r="N3698">
        <v>64</v>
      </c>
      <c r="O3698" s="1">
        <v>1.6533333333333333</v>
      </c>
      <c r="P3698" s="2">
        <v>54.156044760154401</v>
      </c>
      <c r="Q3698" s="1">
        <v>1.3990311563039886</v>
      </c>
      <c r="R3698">
        <v>2</v>
      </c>
      <c r="S3698">
        <v>2</v>
      </c>
      <c r="U3698">
        <v>10</v>
      </c>
      <c r="V3698">
        <v>3</v>
      </c>
      <c r="W3698">
        <v>1</v>
      </c>
      <c r="X3698">
        <v>3</v>
      </c>
      <c r="Y3698">
        <v>3</v>
      </c>
      <c r="Z3698">
        <v>3</v>
      </c>
      <c r="AA3698">
        <v>1</v>
      </c>
      <c r="AB3698">
        <v>0</v>
      </c>
      <c r="AC3698">
        <v>60</v>
      </c>
      <c r="AD3698">
        <v>1</v>
      </c>
      <c r="AE3698">
        <v>1</v>
      </c>
      <c r="AF3698">
        <v>2</v>
      </c>
      <c r="AG3698" s="1">
        <f t="shared" si="57"/>
        <v>0.10333333333333328</v>
      </c>
    </row>
    <row r="3699" spans="1:33">
      <c r="A3699">
        <v>82742</v>
      </c>
      <c r="B3699">
        <v>2</v>
      </c>
      <c r="C3699">
        <v>52</v>
      </c>
      <c r="D3699">
        <v>6</v>
      </c>
      <c r="E3699">
        <v>2</v>
      </c>
      <c r="G3699">
        <v>2</v>
      </c>
      <c r="H3699">
        <v>5</v>
      </c>
      <c r="I3699">
        <v>3</v>
      </c>
      <c r="J3699">
        <v>108</v>
      </c>
      <c r="K3699">
        <v>2.79</v>
      </c>
      <c r="L3699">
        <v>265</v>
      </c>
      <c r="M3699">
        <v>6.85</v>
      </c>
      <c r="N3699">
        <v>112</v>
      </c>
      <c r="O3699" s="1">
        <v>2.8933333333333335</v>
      </c>
      <c r="P3699" s="2">
        <v>103.67401052949786</v>
      </c>
      <c r="Q3699" s="1">
        <v>2.6782452720120284</v>
      </c>
      <c r="R3699">
        <v>1</v>
      </c>
      <c r="S3699">
        <v>1</v>
      </c>
      <c r="T3699">
        <v>2</v>
      </c>
      <c r="U3699">
        <v>15</v>
      </c>
      <c r="V3699">
        <v>2</v>
      </c>
      <c r="W3699">
        <v>0</v>
      </c>
      <c r="X3699">
        <v>1</v>
      </c>
      <c r="Y3699">
        <v>0</v>
      </c>
      <c r="Z3699">
        <v>1</v>
      </c>
      <c r="AB3699">
        <v>0</v>
      </c>
      <c r="AC3699">
        <v>0</v>
      </c>
      <c r="AD3699">
        <v>1</v>
      </c>
      <c r="AE3699">
        <v>2</v>
      </c>
      <c r="AG3699" s="1">
        <f t="shared" si="57"/>
        <v>0.1033333333333335</v>
      </c>
    </row>
    <row r="3700" spans="1:33">
      <c r="A3700">
        <v>82743</v>
      </c>
      <c r="B3700">
        <v>2</v>
      </c>
      <c r="C3700">
        <v>47</v>
      </c>
      <c r="D3700">
        <v>3</v>
      </c>
      <c r="E3700">
        <v>2</v>
      </c>
      <c r="G3700">
        <v>1</v>
      </c>
      <c r="H3700">
        <v>1</v>
      </c>
      <c r="I3700">
        <v>1</v>
      </c>
      <c r="J3700">
        <v>63</v>
      </c>
      <c r="K3700">
        <v>1.63</v>
      </c>
      <c r="L3700">
        <v>169</v>
      </c>
      <c r="M3700">
        <v>4.37</v>
      </c>
      <c r="N3700">
        <v>62</v>
      </c>
      <c r="O3700" s="1">
        <v>1.6041269841269838</v>
      </c>
      <c r="P3700" s="2">
        <v>58.523415867661555</v>
      </c>
      <c r="Q3700" s="1">
        <v>1.5141772676871164</v>
      </c>
      <c r="R3700">
        <v>2</v>
      </c>
      <c r="S3700">
        <v>2</v>
      </c>
      <c r="U3700">
        <v>77</v>
      </c>
      <c r="V3700">
        <v>1</v>
      </c>
      <c r="W3700">
        <v>3</v>
      </c>
      <c r="X3700">
        <v>3</v>
      </c>
      <c r="Y3700">
        <v>3</v>
      </c>
      <c r="Z3700">
        <v>3</v>
      </c>
      <c r="AA3700">
        <v>1</v>
      </c>
      <c r="AB3700">
        <v>0</v>
      </c>
      <c r="AC3700">
        <v>0</v>
      </c>
      <c r="AD3700">
        <v>1</v>
      </c>
      <c r="AE3700">
        <v>1</v>
      </c>
      <c r="AF3700">
        <v>2</v>
      </c>
      <c r="AG3700" s="1">
        <f t="shared" si="57"/>
        <v>-2.5873015873016048E-2</v>
      </c>
    </row>
    <row r="3701" spans="1:33">
      <c r="A3701">
        <v>82748</v>
      </c>
      <c r="B3701">
        <v>2</v>
      </c>
      <c r="C3701">
        <v>43</v>
      </c>
      <c r="D3701">
        <v>4</v>
      </c>
      <c r="E3701">
        <v>2</v>
      </c>
      <c r="G3701">
        <v>1</v>
      </c>
      <c r="H3701">
        <v>4</v>
      </c>
      <c r="I3701">
        <v>5</v>
      </c>
      <c r="J3701">
        <v>43</v>
      </c>
      <c r="K3701">
        <v>1.1100000000000001</v>
      </c>
      <c r="L3701">
        <v>222</v>
      </c>
      <c r="M3701">
        <v>5.74</v>
      </c>
      <c r="N3701">
        <v>49</v>
      </c>
      <c r="O3701" s="1">
        <v>1.2648837209302328</v>
      </c>
      <c r="P3701" s="2">
        <v>39.183631182495169</v>
      </c>
      <c r="Q3701" s="1">
        <v>1.0114844328504566</v>
      </c>
      <c r="R3701">
        <v>2</v>
      </c>
      <c r="S3701">
        <v>2</v>
      </c>
      <c r="U3701">
        <v>4</v>
      </c>
      <c r="V3701">
        <v>4</v>
      </c>
      <c r="W3701">
        <v>1</v>
      </c>
      <c r="X3701">
        <v>3</v>
      </c>
      <c r="Y3701">
        <v>2</v>
      </c>
      <c r="Z3701">
        <v>2</v>
      </c>
      <c r="AA3701">
        <v>4</v>
      </c>
      <c r="AB3701">
        <v>8</v>
      </c>
      <c r="AC3701">
        <v>2</v>
      </c>
      <c r="AD3701">
        <v>1</v>
      </c>
      <c r="AE3701">
        <v>2</v>
      </c>
      <c r="AG3701" s="1">
        <f t="shared" si="57"/>
        <v>0.15488372093023273</v>
      </c>
    </row>
    <row r="3702" spans="1:33">
      <c r="A3702">
        <v>82750</v>
      </c>
      <c r="B3702">
        <v>2</v>
      </c>
      <c r="C3702">
        <v>27</v>
      </c>
      <c r="D3702">
        <v>6</v>
      </c>
      <c r="E3702">
        <v>2</v>
      </c>
      <c r="G3702">
        <v>2</v>
      </c>
      <c r="H3702">
        <v>4</v>
      </c>
      <c r="I3702">
        <v>6</v>
      </c>
      <c r="J3702">
        <v>65</v>
      </c>
      <c r="K3702">
        <v>1.68</v>
      </c>
      <c r="L3702">
        <v>167</v>
      </c>
      <c r="M3702">
        <v>4.32</v>
      </c>
      <c r="N3702">
        <v>61</v>
      </c>
      <c r="O3702" s="1">
        <v>1.5766153846153845</v>
      </c>
      <c r="P3702" s="2">
        <v>58.144673039449323</v>
      </c>
      <c r="Q3702" s="1">
        <v>1.5028161647119209</v>
      </c>
      <c r="R3702">
        <v>1</v>
      </c>
      <c r="U3702">
        <v>8</v>
      </c>
      <c r="V3702">
        <v>3</v>
      </c>
      <c r="W3702">
        <v>1</v>
      </c>
      <c r="AA3702">
        <v>4</v>
      </c>
      <c r="AB3702">
        <v>0</v>
      </c>
      <c r="AC3702">
        <v>0</v>
      </c>
      <c r="AD3702">
        <v>1</v>
      </c>
      <c r="AE3702">
        <v>1</v>
      </c>
      <c r="AF3702">
        <v>2</v>
      </c>
      <c r="AG3702" s="1">
        <f t="shared" si="57"/>
        <v>-0.10338461538461541</v>
      </c>
    </row>
    <row r="3703" spans="1:33">
      <c r="A3703">
        <v>82755</v>
      </c>
      <c r="B3703">
        <v>2</v>
      </c>
      <c r="C3703">
        <v>32</v>
      </c>
      <c r="D3703">
        <v>3</v>
      </c>
      <c r="E3703">
        <v>2</v>
      </c>
      <c r="G3703">
        <v>1</v>
      </c>
      <c r="H3703">
        <v>2</v>
      </c>
      <c r="I3703">
        <v>1</v>
      </c>
      <c r="J3703">
        <v>39</v>
      </c>
      <c r="K3703">
        <v>1.01</v>
      </c>
      <c r="L3703">
        <v>263</v>
      </c>
      <c r="M3703">
        <v>6.8</v>
      </c>
      <c r="N3703">
        <v>47</v>
      </c>
      <c r="O3703" s="1">
        <v>1.2171794871794872</v>
      </c>
      <c r="P3703" s="2">
        <v>37.265585665640351</v>
      </c>
      <c r="Q3703" s="1">
        <v>0.96508311595632701</v>
      </c>
      <c r="R3703">
        <v>2</v>
      </c>
      <c r="U3703">
        <v>7</v>
      </c>
      <c r="V3703">
        <v>5</v>
      </c>
      <c r="W3703">
        <v>1</v>
      </c>
      <c r="AA3703">
        <v>8</v>
      </c>
      <c r="AB3703">
        <v>2</v>
      </c>
      <c r="AC3703">
        <v>3</v>
      </c>
      <c r="AD3703">
        <v>1</v>
      </c>
      <c r="AE3703">
        <v>2</v>
      </c>
      <c r="AG3703" s="1">
        <f t="shared" si="57"/>
        <v>0.2071794871794872</v>
      </c>
    </row>
    <row r="3704" spans="1:33">
      <c r="A3704">
        <v>82762</v>
      </c>
      <c r="B3704">
        <v>2</v>
      </c>
      <c r="C3704">
        <v>26</v>
      </c>
      <c r="D3704">
        <v>7</v>
      </c>
      <c r="E3704">
        <v>2</v>
      </c>
      <c r="G3704">
        <v>1</v>
      </c>
      <c r="H3704">
        <v>2</v>
      </c>
      <c r="I3704">
        <v>6</v>
      </c>
      <c r="J3704">
        <v>58</v>
      </c>
      <c r="K3704">
        <v>1.5</v>
      </c>
      <c r="L3704">
        <v>203</v>
      </c>
      <c r="M3704">
        <v>5.25</v>
      </c>
      <c r="N3704">
        <v>62</v>
      </c>
      <c r="O3704" s="1">
        <v>1.603448275862069</v>
      </c>
      <c r="P3704" s="2">
        <v>51.45393538636521</v>
      </c>
      <c r="Q3704" s="1">
        <v>1.3307052255094451</v>
      </c>
      <c r="R3704">
        <v>2</v>
      </c>
      <c r="U3704">
        <v>4</v>
      </c>
      <c r="V3704">
        <v>3</v>
      </c>
      <c r="W3704">
        <v>1</v>
      </c>
      <c r="X3704">
        <v>3</v>
      </c>
      <c r="Y3704">
        <v>2</v>
      </c>
      <c r="Z3704">
        <v>2</v>
      </c>
      <c r="AB3704">
        <v>0</v>
      </c>
      <c r="AC3704">
        <v>0</v>
      </c>
      <c r="AD3704">
        <v>2</v>
      </c>
      <c r="AE3704">
        <v>1</v>
      </c>
      <c r="AF3704">
        <v>2</v>
      </c>
      <c r="AG3704" s="1">
        <f t="shared" si="57"/>
        <v>0.10344827586206895</v>
      </c>
    </row>
    <row r="3705" spans="1:33">
      <c r="A3705">
        <v>82766</v>
      </c>
      <c r="B3705">
        <v>2</v>
      </c>
      <c r="C3705">
        <v>48</v>
      </c>
      <c r="D3705">
        <v>2</v>
      </c>
      <c r="E3705">
        <v>2</v>
      </c>
      <c r="G3705">
        <v>2</v>
      </c>
      <c r="H3705">
        <v>4</v>
      </c>
      <c r="I3705">
        <v>1</v>
      </c>
      <c r="J3705">
        <v>51</v>
      </c>
      <c r="K3705">
        <v>1.32</v>
      </c>
      <c r="L3705">
        <v>159</v>
      </c>
      <c r="M3705">
        <v>4.1100000000000003</v>
      </c>
      <c r="N3705">
        <v>61</v>
      </c>
      <c r="O3705" s="1">
        <v>1.578823529411765</v>
      </c>
      <c r="P3705" s="2">
        <v>56.513200550560072</v>
      </c>
      <c r="Q3705" s="1">
        <v>1.4626946024850842</v>
      </c>
      <c r="R3705">
        <v>1</v>
      </c>
      <c r="S3705">
        <v>2</v>
      </c>
      <c r="U3705">
        <v>6</v>
      </c>
      <c r="V3705">
        <v>4</v>
      </c>
      <c r="W3705">
        <v>3</v>
      </c>
      <c r="X3705">
        <v>3</v>
      </c>
      <c r="Y3705">
        <v>3</v>
      </c>
      <c r="Z3705">
        <v>3</v>
      </c>
      <c r="AB3705">
        <v>0</v>
      </c>
      <c r="AC3705">
        <v>0</v>
      </c>
      <c r="AD3705">
        <v>1</v>
      </c>
      <c r="AE3705">
        <v>1</v>
      </c>
      <c r="AF3705">
        <v>2</v>
      </c>
      <c r="AG3705" s="1">
        <f t="shared" si="57"/>
        <v>0.2588235294117649</v>
      </c>
    </row>
    <row r="3706" spans="1:33">
      <c r="A3706">
        <v>82769</v>
      </c>
      <c r="B3706">
        <v>2</v>
      </c>
      <c r="C3706">
        <v>55</v>
      </c>
      <c r="D3706">
        <v>6</v>
      </c>
      <c r="E3706">
        <v>2</v>
      </c>
      <c r="G3706">
        <v>2</v>
      </c>
      <c r="H3706">
        <v>1</v>
      </c>
      <c r="I3706">
        <v>1</v>
      </c>
      <c r="J3706">
        <v>66</v>
      </c>
      <c r="K3706">
        <v>1.71</v>
      </c>
      <c r="L3706">
        <v>209</v>
      </c>
      <c r="M3706">
        <v>5.4</v>
      </c>
      <c r="N3706">
        <v>66</v>
      </c>
      <c r="O3706" s="1">
        <v>1.71</v>
      </c>
      <c r="P3706" s="2">
        <v>54.070160534931077</v>
      </c>
      <c r="Q3706" s="1">
        <v>1.4009087047686688</v>
      </c>
      <c r="R3706">
        <v>1</v>
      </c>
      <c r="S3706">
        <v>1</v>
      </c>
      <c r="T3706">
        <v>2</v>
      </c>
      <c r="U3706">
        <v>15</v>
      </c>
      <c r="V3706">
        <v>3</v>
      </c>
      <c r="W3706">
        <v>1</v>
      </c>
      <c r="X3706">
        <v>3</v>
      </c>
      <c r="Y3706">
        <v>3</v>
      </c>
      <c r="Z3706">
        <v>2</v>
      </c>
      <c r="AA3706">
        <v>0</v>
      </c>
      <c r="AB3706">
        <v>0</v>
      </c>
      <c r="AC3706">
        <v>0</v>
      </c>
      <c r="AD3706">
        <v>1</v>
      </c>
      <c r="AE3706">
        <v>1</v>
      </c>
      <c r="AF3706">
        <v>2</v>
      </c>
      <c r="AG3706" s="1">
        <f t="shared" si="57"/>
        <v>0</v>
      </c>
    </row>
    <row r="3707" spans="1:33">
      <c r="A3707">
        <v>82770</v>
      </c>
      <c r="B3707">
        <v>2</v>
      </c>
      <c r="C3707">
        <v>46</v>
      </c>
      <c r="D3707">
        <v>3</v>
      </c>
      <c r="E3707">
        <v>2</v>
      </c>
      <c r="G3707">
        <v>1</v>
      </c>
      <c r="H3707">
        <v>4</v>
      </c>
      <c r="I3707">
        <v>1</v>
      </c>
      <c r="J3707">
        <v>46</v>
      </c>
      <c r="K3707">
        <v>1.19</v>
      </c>
      <c r="L3707">
        <v>181</v>
      </c>
      <c r="M3707">
        <v>4.68</v>
      </c>
      <c r="N3707">
        <v>48</v>
      </c>
      <c r="O3707" s="1">
        <v>1.2417391304347825</v>
      </c>
      <c r="P3707" s="2">
        <v>48.655974388096162</v>
      </c>
      <c r="Q3707" s="1">
        <v>1.2587089026485747</v>
      </c>
      <c r="R3707">
        <v>2</v>
      </c>
      <c r="S3707">
        <v>2</v>
      </c>
      <c r="U3707">
        <v>14</v>
      </c>
      <c r="V3707">
        <v>2</v>
      </c>
      <c r="W3707">
        <v>2</v>
      </c>
      <c r="X3707">
        <v>4</v>
      </c>
      <c r="Y3707">
        <v>4</v>
      </c>
      <c r="Z3707">
        <v>4</v>
      </c>
      <c r="AA3707">
        <v>0</v>
      </c>
      <c r="AB3707">
        <v>0</v>
      </c>
      <c r="AC3707">
        <v>0</v>
      </c>
      <c r="AD3707">
        <v>1</v>
      </c>
      <c r="AE3707">
        <v>1</v>
      </c>
      <c r="AF3707">
        <v>2</v>
      </c>
      <c r="AG3707" s="1">
        <f t="shared" si="57"/>
        <v>5.173913043478251E-2</v>
      </c>
    </row>
    <row r="3708" spans="1:33">
      <c r="A3708">
        <v>82772</v>
      </c>
      <c r="B3708">
        <v>2</v>
      </c>
      <c r="C3708">
        <v>60</v>
      </c>
      <c r="D3708">
        <v>3</v>
      </c>
      <c r="E3708">
        <v>2</v>
      </c>
      <c r="G3708">
        <v>1</v>
      </c>
      <c r="H3708">
        <v>4</v>
      </c>
      <c r="I3708">
        <v>1</v>
      </c>
      <c r="J3708">
        <v>39</v>
      </c>
      <c r="K3708">
        <v>1.01</v>
      </c>
      <c r="L3708">
        <v>178</v>
      </c>
      <c r="M3708">
        <v>4.5999999999999996</v>
      </c>
      <c r="N3708">
        <v>35</v>
      </c>
      <c r="O3708" s="1">
        <v>0.90641025641025641</v>
      </c>
      <c r="P3708" s="2">
        <v>36.481347255163662</v>
      </c>
      <c r="Q3708" s="1">
        <v>0.94477335199270007</v>
      </c>
      <c r="R3708">
        <v>2</v>
      </c>
      <c r="S3708">
        <v>2</v>
      </c>
      <c r="U3708">
        <v>14</v>
      </c>
      <c r="V3708">
        <v>2</v>
      </c>
      <c r="W3708">
        <v>0</v>
      </c>
      <c r="AA3708">
        <v>3</v>
      </c>
      <c r="AB3708">
        <v>0</v>
      </c>
      <c r="AC3708">
        <v>7</v>
      </c>
      <c r="AD3708">
        <v>1</v>
      </c>
      <c r="AE3708">
        <v>1</v>
      </c>
      <c r="AF3708">
        <v>2</v>
      </c>
      <c r="AG3708" s="1">
        <f t="shared" si="57"/>
        <v>-0.1035897435897436</v>
      </c>
    </row>
    <row r="3709" spans="1:33">
      <c r="A3709">
        <v>82779</v>
      </c>
      <c r="B3709">
        <v>2</v>
      </c>
      <c r="C3709">
        <v>63</v>
      </c>
      <c r="D3709">
        <v>3</v>
      </c>
      <c r="E3709">
        <v>2</v>
      </c>
      <c r="G3709">
        <v>1</v>
      </c>
      <c r="H3709">
        <v>5</v>
      </c>
      <c r="I3709">
        <v>1</v>
      </c>
      <c r="J3709">
        <v>78</v>
      </c>
      <c r="K3709">
        <v>2.02</v>
      </c>
      <c r="L3709">
        <v>179</v>
      </c>
      <c r="M3709">
        <v>4.63</v>
      </c>
      <c r="N3709">
        <v>82</v>
      </c>
      <c r="O3709" s="1">
        <v>2.123589743589744</v>
      </c>
      <c r="P3709" s="2">
        <v>76.298194822349586</v>
      </c>
      <c r="Q3709" s="1">
        <v>1.9759276095018738</v>
      </c>
      <c r="R3709">
        <v>2</v>
      </c>
      <c r="S3709">
        <v>2</v>
      </c>
      <c r="U3709">
        <v>15</v>
      </c>
      <c r="V3709">
        <v>2</v>
      </c>
      <c r="W3709">
        <v>1</v>
      </c>
      <c r="X3709">
        <v>3</v>
      </c>
      <c r="Y3709">
        <v>3</v>
      </c>
      <c r="Z3709">
        <v>1</v>
      </c>
      <c r="AA3709">
        <v>2</v>
      </c>
      <c r="AB3709">
        <v>0</v>
      </c>
      <c r="AC3709">
        <v>2</v>
      </c>
      <c r="AD3709">
        <v>1</v>
      </c>
      <c r="AE3709">
        <v>1</v>
      </c>
      <c r="AF3709">
        <v>2</v>
      </c>
      <c r="AG3709" s="1">
        <f t="shared" si="57"/>
        <v>0.10358974358974393</v>
      </c>
    </row>
    <row r="3710" spans="1:33">
      <c r="A3710">
        <v>82780</v>
      </c>
      <c r="B3710">
        <v>2</v>
      </c>
      <c r="C3710">
        <v>28</v>
      </c>
      <c r="D3710">
        <v>7</v>
      </c>
      <c r="E3710">
        <v>2</v>
      </c>
      <c r="G3710">
        <v>2</v>
      </c>
      <c r="H3710">
        <v>3</v>
      </c>
      <c r="I3710">
        <v>1</v>
      </c>
      <c r="J3710">
        <v>49</v>
      </c>
      <c r="K3710">
        <v>1.27</v>
      </c>
      <c r="L3710">
        <v>156</v>
      </c>
      <c r="M3710">
        <v>4.03</v>
      </c>
      <c r="N3710">
        <v>45</v>
      </c>
      <c r="O3710" s="1">
        <v>1.1663265306122448</v>
      </c>
      <c r="P3710" s="2">
        <v>57.557455009790978</v>
      </c>
      <c r="Q3710" s="1">
        <v>1.4917952624986641</v>
      </c>
      <c r="R3710">
        <v>1</v>
      </c>
      <c r="U3710">
        <v>77</v>
      </c>
      <c r="V3710">
        <v>3</v>
      </c>
      <c r="W3710">
        <v>3</v>
      </c>
      <c r="X3710">
        <v>3</v>
      </c>
      <c r="Y3710">
        <v>3</v>
      </c>
      <c r="Z3710">
        <v>3</v>
      </c>
      <c r="AB3710">
        <v>0</v>
      </c>
      <c r="AC3710">
        <v>0</v>
      </c>
      <c r="AD3710">
        <v>1</v>
      </c>
      <c r="AE3710">
        <v>2</v>
      </c>
      <c r="AG3710" s="1">
        <f t="shared" si="57"/>
        <v>-0.10367346938775523</v>
      </c>
    </row>
    <row r="3711" spans="1:33">
      <c r="A3711">
        <v>82784</v>
      </c>
      <c r="B3711">
        <v>2</v>
      </c>
      <c r="C3711">
        <v>32</v>
      </c>
      <c r="D3711">
        <v>1</v>
      </c>
      <c r="E3711">
        <v>2</v>
      </c>
      <c r="G3711">
        <v>1</v>
      </c>
      <c r="H3711">
        <v>4</v>
      </c>
      <c r="I3711">
        <v>1</v>
      </c>
      <c r="J3711">
        <v>48</v>
      </c>
      <c r="K3711">
        <v>1.24</v>
      </c>
      <c r="L3711">
        <v>206</v>
      </c>
      <c r="M3711">
        <v>5.33</v>
      </c>
      <c r="N3711">
        <v>56</v>
      </c>
      <c r="O3711" s="1">
        <v>1.4466666666666665</v>
      </c>
      <c r="P3711" s="2">
        <v>36.566250064280091</v>
      </c>
      <c r="Q3711" s="1">
        <v>0.94462812666056895</v>
      </c>
      <c r="R3711">
        <v>1</v>
      </c>
      <c r="U3711">
        <v>9</v>
      </c>
      <c r="V3711">
        <v>4</v>
      </c>
      <c r="W3711">
        <v>2</v>
      </c>
      <c r="AA3711">
        <v>5</v>
      </c>
      <c r="AB3711">
        <v>0</v>
      </c>
      <c r="AC3711">
        <v>1</v>
      </c>
      <c r="AD3711">
        <v>1</v>
      </c>
      <c r="AE3711">
        <v>2</v>
      </c>
      <c r="AG3711" s="1">
        <f t="shared" si="57"/>
        <v>0.20666666666666655</v>
      </c>
    </row>
    <row r="3712" spans="1:33">
      <c r="A3712">
        <v>82791</v>
      </c>
      <c r="B3712">
        <v>2</v>
      </c>
      <c r="C3712">
        <v>56</v>
      </c>
      <c r="D3712">
        <v>3</v>
      </c>
      <c r="E3712">
        <v>2</v>
      </c>
      <c r="G3712">
        <v>1</v>
      </c>
      <c r="H3712">
        <v>3</v>
      </c>
      <c r="I3712">
        <v>2</v>
      </c>
      <c r="J3712">
        <v>47</v>
      </c>
      <c r="K3712">
        <v>1.22</v>
      </c>
      <c r="L3712">
        <v>171</v>
      </c>
      <c r="M3712">
        <v>4.42</v>
      </c>
      <c r="N3712">
        <v>46</v>
      </c>
      <c r="O3712" s="1">
        <v>1.1940425531914893</v>
      </c>
      <c r="P3712" s="2">
        <v>46.73763448444025</v>
      </c>
      <c r="Q3712" s="1">
        <v>1.2131896610854702</v>
      </c>
      <c r="R3712">
        <v>1</v>
      </c>
      <c r="S3712">
        <v>1</v>
      </c>
      <c r="T3712">
        <v>2</v>
      </c>
      <c r="U3712">
        <v>5</v>
      </c>
      <c r="V3712">
        <v>3</v>
      </c>
      <c r="W3712">
        <v>0</v>
      </c>
      <c r="AA3712">
        <v>2</v>
      </c>
      <c r="AB3712">
        <v>0</v>
      </c>
      <c r="AC3712">
        <v>3</v>
      </c>
      <c r="AD3712">
        <v>1</v>
      </c>
      <c r="AE3712">
        <v>1</v>
      </c>
      <c r="AF3712">
        <v>1</v>
      </c>
      <c r="AG3712" s="1">
        <f t="shared" si="57"/>
        <v>-2.5957446808510642E-2</v>
      </c>
    </row>
    <row r="3713" spans="1:33">
      <c r="A3713">
        <v>82794</v>
      </c>
      <c r="B3713">
        <v>2</v>
      </c>
      <c r="C3713">
        <v>55</v>
      </c>
      <c r="D3713">
        <v>2</v>
      </c>
      <c r="E3713">
        <v>2</v>
      </c>
      <c r="G3713">
        <v>2</v>
      </c>
      <c r="H3713">
        <v>4</v>
      </c>
      <c r="I3713">
        <v>5</v>
      </c>
      <c r="J3713">
        <v>89</v>
      </c>
      <c r="K3713">
        <v>2.2999999999999998</v>
      </c>
      <c r="L3713">
        <v>259</v>
      </c>
      <c r="M3713">
        <v>6.7</v>
      </c>
      <c r="N3713">
        <v>95</v>
      </c>
      <c r="O3713" s="1">
        <v>2.4550561797752808</v>
      </c>
      <c r="P3713" s="2">
        <v>86.165115527177832</v>
      </c>
      <c r="Q3713" s="1">
        <v>2.2267389405899887</v>
      </c>
      <c r="R3713">
        <v>1</v>
      </c>
      <c r="S3713">
        <v>2</v>
      </c>
      <c r="U3713">
        <v>6</v>
      </c>
      <c r="V3713">
        <v>3</v>
      </c>
      <c r="W3713">
        <v>3</v>
      </c>
      <c r="X3713">
        <v>3</v>
      </c>
      <c r="Y3713">
        <v>3</v>
      </c>
      <c r="Z3713">
        <v>3</v>
      </c>
      <c r="AA3713">
        <v>0</v>
      </c>
      <c r="AB3713">
        <v>0</v>
      </c>
      <c r="AC3713">
        <v>0</v>
      </c>
      <c r="AD3713">
        <v>1</v>
      </c>
      <c r="AE3713">
        <v>1</v>
      </c>
      <c r="AF3713">
        <v>2</v>
      </c>
      <c r="AG3713" s="1">
        <f t="shared" si="57"/>
        <v>0.15505617977528097</v>
      </c>
    </row>
    <row r="3714" spans="1:33">
      <c r="A3714">
        <v>82798</v>
      </c>
      <c r="B3714">
        <v>2</v>
      </c>
      <c r="C3714">
        <v>31</v>
      </c>
      <c r="D3714">
        <v>4</v>
      </c>
      <c r="E3714">
        <v>2</v>
      </c>
      <c r="G3714">
        <v>1</v>
      </c>
      <c r="H3714">
        <v>3</v>
      </c>
      <c r="I3714">
        <v>5</v>
      </c>
      <c r="J3714">
        <v>74</v>
      </c>
      <c r="K3714">
        <v>1.91</v>
      </c>
      <c r="L3714">
        <v>148</v>
      </c>
      <c r="M3714">
        <v>3.83</v>
      </c>
      <c r="N3714">
        <v>69</v>
      </c>
      <c r="O3714" s="1">
        <v>1.7809459459459458</v>
      </c>
      <c r="P3714" s="2">
        <v>71.435678725713672</v>
      </c>
      <c r="Q3714" s="1">
        <v>1.8438127887312581</v>
      </c>
      <c r="R3714">
        <v>2</v>
      </c>
      <c r="U3714">
        <v>2</v>
      </c>
      <c r="V3714">
        <v>4</v>
      </c>
      <c r="W3714">
        <v>0</v>
      </c>
      <c r="AB3714">
        <v>0</v>
      </c>
      <c r="AC3714">
        <v>0</v>
      </c>
      <c r="AD3714">
        <v>2</v>
      </c>
      <c r="AE3714">
        <v>2</v>
      </c>
      <c r="AG3714" s="1">
        <f t="shared" si="57"/>
        <v>-0.12905405405405412</v>
      </c>
    </row>
    <row r="3715" spans="1:33">
      <c r="A3715">
        <v>82803</v>
      </c>
      <c r="B3715">
        <v>2</v>
      </c>
      <c r="C3715">
        <v>23</v>
      </c>
      <c r="D3715">
        <v>1</v>
      </c>
      <c r="E3715">
        <v>2</v>
      </c>
      <c r="G3715">
        <v>1</v>
      </c>
      <c r="H3715">
        <v>4</v>
      </c>
      <c r="I3715">
        <v>1</v>
      </c>
      <c r="J3715">
        <v>46</v>
      </c>
      <c r="K3715">
        <v>1.19</v>
      </c>
      <c r="L3715">
        <v>192</v>
      </c>
      <c r="M3715">
        <v>4.97</v>
      </c>
      <c r="N3715">
        <v>55</v>
      </c>
      <c r="O3715" s="1">
        <v>1.4228260869565219</v>
      </c>
      <c r="P3715" s="2">
        <v>43.728000999844085</v>
      </c>
      <c r="Q3715" s="1">
        <v>1.1312243736916188</v>
      </c>
      <c r="R3715">
        <v>2</v>
      </c>
      <c r="U3715">
        <v>14</v>
      </c>
      <c r="V3715">
        <v>3</v>
      </c>
      <c r="W3715">
        <v>2</v>
      </c>
      <c r="X3715">
        <v>3</v>
      </c>
      <c r="Y3715">
        <v>2</v>
      </c>
      <c r="Z3715">
        <v>2</v>
      </c>
      <c r="AA3715">
        <v>4</v>
      </c>
      <c r="AB3715">
        <v>0</v>
      </c>
      <c r="AC3715">
        <v>0</v>
      </c>
      <c r="AD3715">
        <v>1</v>
      </c>
      <c r="AE3715">
        <v>1</v>
      </c>
      <c r="AF3715">
        <v>2</v>
      </c>
      <c r="AG3715" s="1">
        <f t="shared" ref="AG3715:AG3778" si="58">O:O-K:K</f>
        <v>0.23282608695652196</v>
      </c>
    </row>
    <row r="3716" spans="1:33">
      <c r="A3716">
        <v>82805</v>
      </c>
      <c r="B3716">
        <v>2</v>
      </c>
      <c r="C3716">
        <v>34</v>
      </c>
      <c r="D3716">
        <v>3</v>
      </c>
      <c r="E3716">
        <v>2</v>
      </c>
      <c r="G3716">
        <v>1</v>
      </c>
      <c r="H3716">
        <v>5</v>
      </c>
      <c r="I3716">
        <v>1</v>
      </c>
      <c r="J3716">
        <v>46</v>
      </c>
      <c r="K3716">
        <v>1.19</v>
      </c>
      <c r="L3716">
        <v>145</v>
      </c>
      <c r="M3716">
        <v>3.75</v>
      </c>
      <c r="N3716">
        <v>43</v>
      </c>
      <c r="O3716" s="1">
        <v>1.112391304347826</v>
      </c>
      <c r="P3716" s="2">
        <v>39.876108636282773</v>
      </c>
      <c r="Q3716" s="1">
        <v>1.0315775929820976</v>
      </c>
      <c r="R3716">
        <v>2</v>
      </c>
      <c r="U3716">
        <v>15</v>
      </c>
      <c r="V3716">
        <v>2</v>
      </c>
      <c r="W3716">
        <v>3</v>
      </c>
      <c r="X3716">
        <v>3</v>
      </c>
      <c r="Y3716">
        <v>3</v>
      </c>
      <c r="Z3716">
        <v>3</v>
      </c>
      <c r="AA3716">
        <v>0</v>
      </c>
      <c r="AB3716">
        <v>0</v>
      </c>
      <c r="AC3716">
        <v>0</v>
      </c>
      <c r="AD3716">
        <v>1</v>
      </c>
      <c r="AE3716">
        <v>1</v>
      </c>
      <c r="AF3716">
        <v>2</v>
      </c>
      <c r="AG3716" s="1">
        <f t="shared" si="58"/>
        <v>-7.7608695652173987E-2</v>
      </c>
    </row>
    <row r="3717" spans="1:33">
      <c r="A3717">
        <v>82810</v>
      </c>
      <c r="B3717">
        <v>2</v>
      </c>
      <c r="C3717">
        <v>41</v>
      </c>
      <c r="D3717">
        <v>7</v>
      </c>
      <c r="E3717">
        <v>2</v>
      </c>
      <c r="G3717">
        <v>1</v>
      </c>
      <c r="H3717">
        <v>4</v>
      </c>
      <c r="I3717">
        <v>1</v>
      </c>
      <c r="J3717">
        <v>42</v>
      </c>
      <c r="K3717">
        <v>1.0900000000000001</v>
      </c>
      <c r="L3717">
        <v>227</v>
      </c>
      <c r="M3717">
        <v>5.87</v>
      </c>
      <c r="N3717">
        <v>40</v>
      </c>
      <c r="O3717" s="1">
        <v>1.0380952380952382</v>
      </c>
      <c r="P3717" s="2">
        <v>32.816002866379179</v>
      </c>
      <c r="Q3717" s="1">
        <v>0.85165340772269782</v>
      </c>
      <c r="R3717">
        <v>2</v>
      </c>
      <c r="S3717">
        <v>1</v>
      </c>
      <c r="T3717">
        <v>2</v>
      </c>
      <c r="U3717">
        <v>14</v>
      </c>
      <c r="V3717">
        <v>2</v>
      </c>
      <c r="W3717">
        <v>2</v>
      </c>
      <c r="X3717">
        <v>3</v>
      </c>
      <c r="Y3717">
        <v>2</v>
      </c>
      <c r="Z3717">
        <v>2</v>
      </c>
      <c r="AA3717">
        <v>0</v>
      </c>
      <c r="AB3717">
        <v>4</v>
      </c>
      <c r="AC3717">
        <v>0</v>
      </c>
      <c r="AD3717">
        <v>1</v>
      </c>
      <c r="AE3717">
        <v>2</v>
      </c>
      <c r="AG3717" s="1">
        <f t="shared" si="58"/>
        <v>-5.1904761904761898E-2</v>
      </c>
    </row>
    <row r="3718" spans="1:33">
      <c r="A3718">
        <v>82811</v>
      </c>
      <c r="B3718">
        <v>2</v>
      </c>
      <c r="C3718">
        <v>51</v>
      </c>
      <c r="D3718">
        <v>3</v>
      </c>
      <c r="E3718">
        <v>2</v>
      </c>
      <c r="G3718">
        <v>1</v>
      </c>
      <c r="H3718">
        <v>5</v>
      </c>
      <c r="I3718">
        <v>5</v>
      </c>
      <c r="J3718">
        <v>73</v>
      </c>
      <c r="K3718">
        <v>1.89</v>
      </c>
      <c r="L3718">
        <v>220</v>
      </c>
      <c r="M3718">
        <v>5.69</v>
      </c>
      <c r="N3718">
        <v>74</v>
      </c>
      <c r="O3718" s="1">
        <v>1.9158904109589039</v>
      </c>
      <c r="P3718" s="2">
        <v>65.437429033150494</v>
      </c>
      <c r="Q3718" s="1">
        <v>1.6942019297623894</v>
      </c>
      <c r="R3718">
        <v>2</v>
      </c>
      <c r="S3718">
        <v>2</v>
      </c>
      <c r="U3718">
        <v>14</v>
      </c>
      <c r="V3718">
        <v>1</v>
      </c>
      <c r="W3718">
        <v>0</v>
      </c>
      <c r="AA3718">
        <v>0</v>
      </c>
      <c r="AB3718">
        <v>1</v>
      </c>
      <c r="AC3718">
        <v>2</v>
      </c>
      <c r="AD3718">
        <v>2</v>
      </c>
      <c r="AE3718">
        <v>1</v>
      </c>
      <c r="AF3718">
        <v>2</v>
      </c>
      <c r="AG3718" s="1">
        <f t="shared" si="58"/>
        <v>2.5890410958903987E-2</v>
      </c>
    </row>
    <row r="3719" spans="1:33">
      <c r="A3719">
        <v>82813</v>
      </c>
      <c r="B3719">
        <v>2</v>
      </c>
      <c r="C3719">
        <v>24</v>
      </c>
      <c r="D3719">
        <v>3</v>
      </c>
      <c r="E3719">
        <v>2</v>
      </c>
      <c r="G3719">
        <v>1</v>
      </c>
      <c r="H3719">
        <v>5</v>
      </c>
      <c r="I3719">
        <v>5</v>
      </c>
      <c r="J3719">
        <v>77</v>
      </c>
      <c r="K3719">
        <v>1.99</v>
      </c>
      <c r="L3719">
        <v>157</v>
      </c>
      <c r="M3719">
        <v>4.0599999999999996</v>
      </c>
      <c r="N3719">
        <v>76</v>
      </c>
      <c r="O3719" s="1">
        <v>1.9641558441558442</v>
      </c>
      <c r="P3719" s="2">
        <v>72.033833150851024</v>
      </c>
      <c r="Q3719" s="1">
        <v>1.8616536100025134</v>
      </c>
      <c r="R3719">
        <v>2</v>
      </c>
      <c r="U3719">
        <v>8</v>
      </c>
      <c r="V3719">
        <v>3</v>
      </c>
      <c r="W3719">
        <v>1</v>
      </c>
      <c r="X3719">
        <v>3</v>
      </c>
      <c r="Y3719">
        <v>2</v>
      </c>
      <c r="Z3719">
        <v>1</v>
      </c>
      <c r="AA3719">
        <v>0</v>
      </c>
      <c r="AB3719">
        <v>5</v>
      </c>
      <c r="AC3719">
        <v>8</v>
      </c>
      <c r="AD3719">
        <v>1</v>
      </c>
      <c r="AE3719">
        <v>1</v>
      </c>
      <c r="AF3719">
        <v>2</v>
      </c>
      <c r="AG3719" s="1">
        <f t="shared" si="58"/>
        <v>-2.5844155844155781E-2</v>
      </c>
    </row>
    <row r="3720" spans="1:33">
      <c r="A3720">
        <v>82823</v>
      </c>
      <c r="B3720">
        <v>2</v>
      </c>
      <c r="C3720">
        <v>70</v>
      </c>
      <c r="D3720">
        <v>3</v>
      </c>
      <c r="E3720">
        <v>2</v>
      </c>
      <c r="G3720">
        <v>1</v>
      </c>
      <c r="H3720">
        <v>5</v>
      </c>
      <c r="I3720">
        <v>1</v>
      </c>
      <c r="J3720">
        <v>52</v>
      </c>
      <c r="K3720">
        <v>1.34</v>
      </c>
      <c r="L3720">
        <v>158</v>
      </c>
      <c r="M3720">
        <v>4.09</v>
      </c>
      <c r="N3720">
        <v>46</v>
      </c>
      <c r="O3720" s="1">
        <v>1.1853846153846155</v>
      </c>
      <c r="P3720" s="2">
        <v>56.144463362476465</v>
      </c>
      <c r="Q3720" s="1">
        <v>1.4467996328022783</v>
      </c>
      <c r="R3720">
        <v>1</v>
      </c>
      <c r="S3720">
        <v>2</v>
      </c>
      <c r="U3720">
        <v>15</v>
      </c>
      <c r="V3720">
        <v>2</v>
      </c>
      <c r="W3720">
        <v>2</v>
      </c>
      <c r="X3720">
        <v>3</v>
      </c>
      <c r="Y3720">
        <v>3</v>
      </c>
      <c r="Z3720">
        <v>2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2</v>
      </c>
      <c r="AG3720" s="1">
        <f t="shared" si="58"/>
        <v>-0.1546153846153846</v>
      </c>
    </row>
    <row r="3721" spans="1:33">
      <c r="A3721">
        <v>82827</v>
      </c>
      <c r="B3721">
        <v>2</v>
      </c>
      <c r="C3721">
        <v>61</v>
      </c>
      <c r="D3721">
        <v>6</v>
      </c>
      <c r="E3721">
        <v>2</v>
      </c>
      <c r="G3721">
        <v>2</v>
      </c>
      <c r="H3721">
        <v>4</v>
      </c>
      <c r="I3721">
        <v>2</v>
      </c>
      <c r="J3721">
        <v>55</v>
      </c>
      <c r="K3721">
        <v>1.42</v>
      </c>
      <c r="L3721">
        <v>180</v>
      </c>
      <c r="M3721">
        <v>4.6500000000000004</v>
      </c>
      <c r="N3721">
        <v>54</v>
      </c>
      <c r="O3721" s="1">
        <v>1.394181818181818</v>
      </c>
      <c r="P3721" s="2">
        <v>64.605458633663574</v>
      </c>
      <c r="Q3721" s="1">
        <v>1.6679954774509504</v>
      </c>
      <c r="R3721">
        <v>1</v>
      </c>
      <c r="S3721">
        <v>1</v>
      </c>
      <c r="T3721">
        <v>2</v>
      </c>
      <c r="U3721">
        <v>8</v>
      </c>
      <c r="V3721">
        <v>4</v>
      </c>
      <c r="W3721">
        <v>1</v>
      </c>
      <c r="X3721">
        <v>1</v>
      </c>
      <c r="Y3721">
        <v>1</v>
      </c>
      <c r="Z3721">
        <v>2</v>
      </c>
      <c r="AA3721">
        <v>0</v>
      </c>
      <c r="AB3721">
        <v>1</v>
      </c>
      <c r="AC3721">
        <v>0</v>
      </c>
      <c r="AD3721">
        <v>1</v>
      </c>
      <c r="AE3721">
        <v>1</v>
      </c>
      <c r="AF3721">
        <v>1</v>
      </c>
      <c r="AG3721" s="1">
        <f t="shared" si="58"/>
        <v>-2.5818181818181962E-2</v>
      </c>
    </row>
    <row r="3722" spans="1:33">
      <c r="A3722">
        <v>82831</v>
      </c>
      <c r="B3722">
        <v>2</v>
      </c>
      <c r="C3722">
        <v>54</v>
      </c>
      <c r="D3722">
        <v>4</v>
      </c>
      <c r="E3722">
        <v>2</v>
      </c>
      <c r="G3722">
        <v>1</v>
      </c>
      <c r="H3722">
        <v>3</v>
      </c>
      <c r="I3722">
        <v>3</v>
      </c>
      <c r="J3722">
        <v>63</v>
      </c>
      <c r="K3722">
        <v>1.63</v>
      </c>
      <c r="L3722">
        <v>224</v>
      </c>
      <c r="M3722">
        <v>5.79</v>
      </c>
      <c r="N3722">
        <v>65</v>
      </c>
      <c r="O3722" s="1">
        <v>1.6817460317460315</v>
      </c>
      <c r="P3722" s="2">
        <v>61.759384254946283</v>
      </c>
      <c r="Q3722" s="1">
        <v>1.5979015291359115</v>
      </c>
      <c r="R3722">
        <v>2</v>
      </c>
      <c r="S3722">
        <v>2</v>
      </c>
      <c r="U3722">
        <v>1</v>
      </c>
      <c r="V3722">
        <v>2</v>
      </c>
      <c r="W3722">
        <v>2</v>
      </c>
      <c r="X3722">
        <v>3</v>
      </c>
      <c r="Y3722">
        <v>3</v>
      </c>
      <c r="Z3722">
        <v>3</v>
      </c>
      <c r="AB3722">
        <v>0</v>
      </c>
      <c r="AC3722">
        <v>0</v>
      </c>
      <c r="AD3722">
        <v>1</v>
      </c>
      <c r="AE3722">
        <v>1</v>
      </c>
      <c r="AF3722">
        <v>2</v>
      </c>
      <c r="AG3722" s="1">
        <f t="shared" si="58"/>
        <v>5.1746031746031651E-2</v>
      </c>
    </row>
    <row r="3723" spans="1:33">
      <c r="A3723">
        <v>82832</v>
      </c>
      <c r="B3723">
        <v>2</v>
      </c>
      <c r="C3723">
        <v>49</v>
      </c>
      <c r="D3723">
        <v>3</v>
      </c>
      <c r="E3723">
        <v>2</v>
      </c>
      <c r="G3723">
        <v>1</v>
      </c>
      <c r="H3723">
        <v>5</v>
      </c>
      <c r="I3723">
        <v>1</v>
      </c>
      <c r="J3723">
        <v>86</v>
      </c>
      <c r="K3723">
        <v>2.2200000000000002</v>
      </c>
      <c r="L3723">
        <v>262</v>
      </c>
      <c r="M3723">
        <v>6.78</v>
      </c>
      <c r="N3723">
        <v>83</v>
      </c>
      <c r="O3723" s="1">
        <v>2.1425581395348838</v>
      </c>
      <c r="P3723" s="2">
        <v>87.628556720532202</v>
      </c>
      <c r="Q3723" s="1">
        <v>2.262039487436994</v>
      </c>
      <c r="R3723">
        <v>2</v>
      </c>
      <c r="S3723">
        <v>1</v>
      </c>
      <c r="T3723">
        <v>1</v>
      </c>
      <c r="U3723">
        <v>14</v>
      </c>
      <c r="V3723">
        <v>3</v>
      </c>
      <c r="W3723">
        <v>2</v>
      </c>
      <c r="AA3723">
        <v>1</v>
      </c>
      <c r="AB3723">
        <v>0</v>
      </c>
      <c r="AC3723">
        <v>6</v>
      </c>
      <c r="AD3723">
        <v>1</v>
      </c>
      <c r="AE3723">
        <v>1</v>
      </c>
      <c r="AF3723">
        <v>2</v>
      </c>
      <c r="AG3723" s="1">
        <f t="shared" si="58"/>
        <v>-7.7441860465116363E-2</v>
      </c>
    </row>
    <row r="3724" spans="1:33">
      <c r="A3724">
        <v>82838</v>
      </c>
      <c r="B3724">
        <v>2</v>
      </c>
      <c r="C3724">
        <v>26</v>
      </c>
      <c r="D3724">
        <v>4</v>
      </c>
      <c r="E3724">
        <v>2</v>
      </c>
      <c r="G3724">
        <v>1</v>
      </c>
      <c r="H3724">
        <v>4</v>
      </c>
      <c r="I3724">
        <v>5</v>
      </c>
      <c r="J3724">
        <v>42</v>
      </c>
      <c r="K3724">
        <v>1.0900000000000001</v>
      </c>
      <c r="L3724">
        <v>210</v>
      </c>
      <c r="M3724">
        <v>5.43</v>
      </c>
      <c r="N3724">
        <v>42</v>
      </c>
      <c r="O3724" s="1">
        <v>1.0900000000000001</v>
      </c>
      <c r="P3724" s="2">
        <v>29.939985836705581</v>
      </c>
      <c r="Q3724" s="1">
        <v>0.77701391814307352</v>
      </c>
      <c r="R3724">
        <v>2</v>
      </c>
      <c r="U3724">
        <v>7</v>
      </c>
      <c r="V3724">
        <v>4</v>
      </c>
      <c r="W3724">
        <v>3</v>
      </c>
      <c r="X3724">
        <v>3</v>
      </c>
      <c r="Y3724">
        <v>3</v>
      </c>
      <c r="Z3724">
        <v>3</v>
      </c>
      <c r="AB3724">
        <v>0</v>
      </c>
      <c r="AC3724">
        <v>0</v>
      </c>
      <c r="AD3724">
        <v>1</v>
      </c>
      <c r="AE3724">
        <v>1</v>
      </c>
      <c r="AF3724">
        <v>2</v>
      </c>
      <c r="AG3724" s="1">
        <f t="shared" si="58"/>
        <v>0</v>
      </c>
    </row>
    <row r="3725" spans="1:33">
      <c r="A3725">
        <v>82839</v>
      </c>
      <c r="B3725">
        <v>2</v>
      </c>
      <c r="C3725">
        <v>32</v>
      </c>
      <c r="D3725">
        <v>3</v>
      </c>
      <c r="E3725">
        <v>2</v>
      </c>
      <c r="G3725">
        <v>1</v>
      </c>
      <c r="H3725">
        <v>4</v>
      </c>
      <c r="I3725">
        <v>6</v>
      </c>
      <c r="J3725">
        <v>61</v>
      </c>
      <c r="K3725">
        <v>1.58</v>
      </c>
      <c r="L3725">
        <v>175</v>
      </c>
      <c r="M3725">
        <v>4.53</v>
      </c>
      <c r="N3725">
        <v>60</v>
      </c>
      <c r="O3725" s="1">
        <v>1.5540983606557379</v>
      </c>
      <c r="P3725" s="2">
        <v>56.43615757850116</v>
      </c>
      <c r="Q3725" s="1">
        <v>1.4617889995742923</v>
      </c>
      <c r="R3725">
        <v>2</v>
      </c>
      <c r="U3725">
        <v>7</v>
      </c>
      <c r="V3725">
        <v>3</v>
      </c>
      <c r="W3725">
        <v>3</v>
      </c>
      <c r="X3725">
        <v>3</v>
      </c>
      <c r="Y3725">
        <v>3</v>
      </c>
      <c r="Z3725">
        <v>3</v>
      </c>
      <c r="AA3725">
        <v>1</v>
      </c>
      <c r="AB3725">
        <v>0</v>
      </c>
      <c r="AC3725">
        <v>1</v>
      </c>
      <c r="AD3725">
        <v>1</v>
      </c>
      <c r="AE3725">
        <v>2</v>
      </c>
      <c r="AG3725" s="1">
        <f t="shared" si="58"/>
        <v>-2.5901639344262151E-2</v>
      </c>
    </row>
    <row r="3726" spans="1:33">
      <c r="A3726">
        <v>82842</v>
      </c>
      <c r="B3726">
        <v>2</v>
      </c>
      <c r="C3726">
        <v>68</v>
      </c>
      <c r="D3726">
        <v>3</v>
      </c>
      <c r="E3726">
        <v>2</v>
      </c>
      <c r="G3726">
        <v>1</v>
      </c>
      <c r="H3726">
        <v>5</v>
      </c>
      <c r="I3726">
        <v>1</v>
      </c>
      <c r="J3726">
        <v>85</v>
      </c>
      <c r="K3726">
        <v>2.2000000000000002</v>
      </c>
      <c r="L3726">
        <v>190</v>
      </c>
      <c r="M3726">
        <v>4.91</v>
      </c>
      <c r="N3726">
        <v>93</v>
      </c>
      <c r="O3726" s="1">
        <v>2.4070588235294119</v>
      </c>
      <c r="P3726" s="2">
        <v>88.901095370631452</v>
      </c>
      <c r="Q3726" s="1">
        <v>2.3009695272398729</v>
      </c>
      <c r="R3726">
        <v>2</v>
      </c>
      <c r="S3726">
        <v>2</v>
      </c>
      <c r="U3726">
        <v>12</v>
      </c>
      <c r="V3726">
        <v>2</v>
      </c>
      <c r="W3726">
        <v>1</v>
      </c>
      <c r="X3726">
        <v>4</v>
      </c>
      <c r="Y3726">
        <v>4</v>
      </c>
      <c r="Z3726">
        <v>4</v>
      </c>
      <c r="AA3726">
        <v>0</v>
      </c>
      <c r="AB3726">
        <v>0</v>
      </c>
      <c r="AC3726">
        <v>0</v>
      </c>
      <c r="AD3726">
        <v>1</v>
      </c>
      <c r="AE3726">
        <v>1</v>
      </c>
      <c r="AF3726">
        <v>2</v>
      </c>
      <c r="AG3726" s="1">
        <f t="shared" si="58"/>
        <v>0.20705882352941174</v>
      </c>
    </row>
    <row r="3727" spans="1:33">
      <c r="A3727">
        <v>82846</v>
      </c>
      <c r="B3727">
        <v>2</v>
      </c>
      <c r="C3727">
        <v>33</v>
      </c>
      <c r="D3727">
        <v>6</v>
      </c>
      <c r="E3727">
        <v>2</v>
      </c>
      <c r="G3727">
        <v>2</v>
      </c>
      <c r="H3727">
        <v>2</v>
      </c>
      <c r="I3727">
        <v>1</v>
      </c>
      <c r="J3727">
        <v>62</v>
      </c>
      <c r="K3727">
        <v>1.6</v>
      </c>
      <c r="L3727">
        <v>206</v>
      </c>
      <c r="M3727">
        <v>5.33</v>
      </c>
      <c r="N3727">
        <v>72</v>
      </c>
      <c r="O3727" s="1">
        <v>1.8580645161290323</v>
      </c>
      <c r="P3727" s="2">
        <v>66.322976879372504</v>
      </c>
      <c r="Q3727" s="1">
        <v>1.711560693661226</v>
      </c>
      <c r="R3727">
        <v>1</v>
      </c>
      <c r="U3727">
        <v>8</v>
      </c>
      <c r="V3727">
        <v>3</v>
      </c>
      <c r="W3727">
        <v>1</v>
      </c>
      <c r="AB3727">
        <v>1</v>
      </c>
      <c r="AC3727">
        <v>0</v>
      </c>
      <c r="AD3727">
        <v>2</v>
      </c>
      <c r="AE3727">
        <v>2</v>
      </c>
      <c r="AG3727" s="1">
        <f t="shared" si="58"/>
        <v>0.25806451612903225</v>
      </c>
    </row>
    <row r="3728" spans="1:33">
      <c r="A3728">
        <v>82851</v>
      </c>
      <c r="B3728">
        <v>2</v>
      </c>
      <c r="C3728">
        <v>51</v>
      </c>
      <c r="D3728">
        <v>1</v>
      </c>
      <c r="E3728">
        <v>2</v>
      </c>
      <c r="G3728">
        <v>2</v>
      </c>
      <c r="H3728">
        <v>4</v>
      </c>
      <c r="I3728">
        <v>1</v>
      </c>
      <c r="J3728">
        <v>46</v>
      </c>
      <c r="K3728">
        <v>1.19</v>
      </c>
      <c r="L3728">
        <v>186</v>
      </c>
      <c r="M3728">
        <v>4.8099999999999996</v>
      </c>
      <c r="N3728">
        <v>41</v>
      </c>
      <c r="O3728" s="1">
        <v>1.0606521739130435</v>
      </c>
      <c r="P3728" s="2">
        <v>54.833856176571018</v>
      </c>
      <c r="Q3728" s="1">
        <v>1.4185280184808591</v>
      </c>
      <c r="R3728">
        <v>1</v>
      </c>
      <c r="S3728">
        <v>2</v>
      </c>
      <c r="U3728">
        <v>8</v>
      </c>
      <c r="V3728">
        <v>3</v>
      </c>
      <c r="W3728">
        <v>3</v>
      </c>
      <c r="X3728">
        <v>2</v>
      </c>
      <c r="Y3728">
        <v>2</v>
      </c>
      <c r="Z3728">
        <v>3</v>
      </c>
      <c r="AA3728">
        <v>0</v>
      </c>
      <c r="AB3728">
        <v>0</v>
      </c>
      <c r="AC3728">
        <v>0</v>
      </c>
      <c r="AD3728">
        <v>1</v>
      </c>
      <c r="AE3728">
        <v>2</v>
      </c>
      <c r="AG3728" s="1">
        <f t="shared" si="58"/>
        <v>-0.1293478260869565</v>
      </c>
    </row>
    <row r="3729" spans="1:33">
      <c r="A3729">
        <v>82857</v>
      </c>
      <c r="B3729">
        <v>2</v>
      </c>
      <c r="C3729">
        <v>47</v>
      </c>
      <c r="D3729">
        <v>4</v>
      </c>
      <c r="E3729">
        <v>2</v>
      </c>
      <c r="G3729">
        <v>1</v>
      </c>
      <c r="H3729">
        <v>5</v>
      </c>
      <c r="I3729">
        <v>5</v>
      </c>
      <c r="J3729">
        <v>42</v>
      </c>
      <c r="K3729">
        <v>1.0900000000000001</v>
      </c>
      <c r="L3729">
        <v>141</v>
      </c>
      <c r="M3729">
        <v>3.65</v>
      </c>
      <c r="N3729">
        <v>41</v>
      </c>
      <c r="O3729" s="1">
        <v>1.0640476190476191</v>
      </c>
      <c r="P3729" s="2">
        <v>57.326813467081116</v>
      </c>
      <c r="Q3729" s="1">
        <v>1.487767301883772</v>
      </c>
      <c r="R3729">
        <v>2</v>
      </c>
      <c r="S3729">
        <v>2</v>
      </c>
      <c r="U3729">
        <v>8</v>
      </c>
      <c r="V3729">
        <v>4</v>
      </c>
      <c r="W3729">
        <v>2</v>
      </c>
      <c r="X3729">
        <v>3</v>
      </c>
      <c r="Y3729">
        <v>2</v>
      </c>
      <c r="Z3729">
        <v>2</v>
      </c>
      <c r="AA3729">
        <v>10</v>
      </c>
      <c r="AB3729">
        <v>4</v>
      </c>
      <c r="AC3729">
        <v>12</v>
      </c>
      <c r="AD3729">
        <v>1</v>
      </c>
      <c r="AE3729">
        <v>2</v>
      </c>
      <c r="AG3729" s="1">
        <f t="shared" si="58"/>
        <v>-2.5952380952380949E-2</v>
      </c>
    </row>
    <row r="3730" spans="1:33">
      <c r="A3730">
        <v>82859</v>
      </c>
      <c r="B3730">
        <v>2</v>
      </c>
      <c r="C3730">
        <v>80</v>
      </c>
      <c r="D3730">
        <v>6</v>
      </c>
      <c r="E3730">
        <v>2</v>
      </c>
      <c r="G3730">
        <v>2</v>
      </c>
      <c r="H3730">
        <v>1</v>
      </c>
      <c r="I3730">
        <v>2</v>
      </c>
      <c r="J3730">
        <v>44</v>
      </c>
      <c r="K3730">
        <v>1.1399999999999999</v>
      </c>
      <c r="L3730">
        <v>124</v>
      </c>
      <c r="M3730">
        <v>3.21</v>
      </c>
      <c r="N3730">
        <v>46</v>
      </c>
      <c r="O3730" s="1">
        <v>1.1918181818181817</v>
      </c>
      <c r="P3730" s="2">
        <v>36.162670761002026</v>
      </c>
      <c r="Q3730" s="1">
        <v>0.93694192426232514</v>
      </c>
      <c r="R3730">
        <v>1</v>
      </c>
      <c r="S3730">
        <v>2</v>
      </c>
      <c r="U3730">
        <v>8</v>
      </c>
      <c r="V3730">
        <v>2</v>
      </c>
      <c r="W3730">
        <v>0</v>
      </c>
      <c r="AB3730">
        <v>0</v>
      </c>
      <c r="AC3730">
        <v>0</v>
      </c>
      <c r="AD3730">
        <v>2</v>
      </c>
      <c r="AE3730">
        <v>1</v>
      </c>
      <c r="AF3730">
        <v>2</v>
      </c>
      <c r="AG3730" s="1">
        <f t="shared" si="58"/>
        <v>5.1818181818181763E-2</v>
      </c>
    </row>
    <row r="3731" spans="1:33">
      <c r="A3731">
        <v>82862</v>
      </c>
      <c r="B3731">
        <v>2</v>
      </c>
      <c r="C3731">
        <v>39</v>
      </c>
      <c r="D3731">
        <v>6</v>
      </c>
      <c r="E3731">
        <v>2</v>
      </c>
      <c r="G3731">
        <v>2</v>
      </c>
      <c r="H3731">
        <v>5</v>
      </c>
      <c r="I3731">
        <v>1</v>
      </c>
      <c r="J3731">
        <v>55</v>
      </c>
      <c r="K3731">
        <v>1.42</v>
      </c>
      <c r="L3731">
        <v>157</v>
      </c>
      <c r="M3731">
        <v>4.0599999999999996</v>
      </c>
      <c r="N3731">
        <v>61</v>
      </c>
      <c r="O3731" s="1">
        <v>1.5749090909090908</v>
      </c>
      <c r="P3731" s="2">
        <v>49.157585666661213</v>
      </c>
      <c r="Q3731" s="1">
        <v>1.2691594844847076</v>
      </c>
      <c r="R3731">
        <v>1</v>
      </c>
      <c r="U3731">
        <v>15</v>
      </c>
      <c r="V3731">
        <v>3</v>
      </c>
      <c r="W3731">
        <v>2</v>
      </c>
      <c r="X3731">
        <v>3</v>
      </c>
      <c r="Y3731">
        <v>2</v>
      </c>
      <c r="Z3731">
        <v>2</v>
      </c>
      <c r="AA3731">
        <v>0</v>
      </c>
      <c r="AB3731">
        <v>0</v>
      </c>
      <c r="AC3731">
        <v>0</v>
      </c>
      <c r="AD3731">
        <v>1</v>
      </c>
      <c r="AE3731">
        <v>1</v>
      </c>
      <c r="AF3731">
        <v>2</v>
      </c>
      <c r="AG3731" s="1">
        <f t="shared" si="58"/>
        <v>0.15490909090909089</v>
      </c>
    </row>
    <row r="3732" spans="1:33">
      <c r="A3732">
        <v>82867</v>
      </c>
      <c r="B3732">
        <v>2</v>
      </c>
      <c r="C3732">
        <v>41</v>
      </c>
      <c r="D3732">
        <v>6</v>
      </c>
      <c r="E3732">
        <v>2</v>
      </c>
      <c r="G3732">
        <v>2</v>
      </c>
      <c r="H3732">
        <v>5</v>
      </c>
      <c r="I3732">
        <v>1</v>
      </c>
      <c r="J3732">
        <v>55</v>
      </c>
      <c r="K3732">
        <v>1.42</v>
      </c>
      <c r="L3732">
        <v>163</v>
      </c>
      <c r="M3732">
        <v>4.22</v>
      </c>
      <c r="N3732">
        <v>63</v>
      </c>
      <c r="O3732" s="1">
        <v>1.6265454545454545</v>
      </c>
      <c r="P3732" s="2">
        <v>54.91310635654493</v>
      </c>
      <c r="Q3732" s="1">
        <v>1.4177565641144327</v>
      </c>
      <c r="R3732">
        <v>1</v>
      </c>
      <c r="S3732">
        <v>2</v>
      </c>
      <c r="U3732">
        <v>15</v>
      </c>
      <c r="V3732">
        <v>4</v>
      </c>
      <c r="W3732">
        <v>2</v>
      </c>
      <c r="AA3732">
        <v>0</v>
      </c>
      <c r="AB3732">
        <v>0</v>
      </c>
      <c r="AC3732">
        <v>0</v>
      </c>
      <c r="AD3732">
        <v>1</v>
      </c>
      <c r="AE3732">
        <v>1</v>
      </c>
      <c r="AF3732">
        <v>1</v>
      </c>
      <c r="AG3732" s="1">
        <f t="shared" si="58"/>
        <v>0.20654545454545459</v>
      </c>
    </row>
    <row r="3733" spans="1:33">
      <c r="A3733">
        <v>82874</v>
      </c>
      <c r="B3733">
        <v>2</v>
      </c>
      <c r="C3733">
        <v>59</v>
      </c>
      <c r="D3733">
        <v>3</v>
      </c>
      <c r="E3733">
        <v>2</v>
      </c>
      <c r="G3733">
        <v>1</v>
      </c>
      <c r="H3733">
        <v>4</v>
      </c>
      <c r="I3733">
        <v>1</v>
      </c>
      <c r="J3733">
        <v>48</v>
      </c>
      <c r="K3733">
        <v>1.24</v>
      </c>
      <c r="L3733">
        <v>183</v>
      </c>
      <c r="M3733">
        <v>4.7300000000000004</v>
      </c>
      <c r="N3733">
        <v>53</v>
      </c>
      <c r="O3733" s="1">
        <v>1.3691666666666666</v>
      </c>
      <c r="P3733" s="2">
        <v>49.577277511076801</v>
      </c>
      <c r="Q3733" s="1">
        <v>1.2807463357028175</v>
      </c>
      <c r="R3733">
        <v>1</v>
      </c>
      <c r="S3733">
        <v>2</v>
      </c>
      <c r="U3733">
        <v>7</v>
      </c>
      <c r="V3733">
        <v>4</v>
      </c>
      <c r="W3733">
        <v>3</v>
      </c>
      <c r="X3733">
        <v>3</v>
      </c>
      <c r="Y3733">
        <v>3</v>
      </c>
      <c r="Z3733">
        <v>3</v>
      </c>
      <c r="AA3733">
        <v>0</v>
      </c>
      <c r="AB3733">
        <v>0</v>
      </c>
      <c r="AC3733">
        <v>0</v>
      </c>
      <c r="AD3733">
        <v>2</v>
      </c>
      <c r="AE3733">
        <v>1</v>
      </c>
      <c r="AF3733">
        <v>2</v>
      </c>
      <c r="AG3733" s="1">
        <f t="shared" si="58"/>
        <v>0.12916666666666665</v>
      </c>
    </row>
    <row r="3734" spans="1:33">
      <c r="A3734">
        <v>82879</v>
      </c>
      <c r="B3734">
        <v>2</v>
      </c>
      <c r="C3734">
        <v>76</v>
      </c>
      <c r="D3734">
        <v>4</v>
      </c>
      <c r="E3734">
        <v>2</v>
      </c>
      <c r="G3734">
        <v>1</v>
      </c>
      <c r="H3734">
        <v>3</v>
      </c>
      <c r="I3734">
        <v>6</v>
      </c>
      <c r="J3734">
        <v>112</v>
      </c>
      <c r="K3734">
        <v>2.9</v>
      </c>
      <c r="L3734">
        <v>230</v>
      </c>
      <c r="M3734">
        <v>5.95</v>
      </c>
      <c r="N3734">
        <v>120</v>
      </c>
      <c r="O3734" s="1">
        <v>3.1071428571428572</v>
      </c>
      <c r="P3734" s="2">
        <v>109.51263485883868</v>
      </c>
      <c r="Q3734" s="1">
        <v>2.8355950097377871</v>
      </c>
      <c r="R3734">
        <v>1</v>
      </c>
      <c r="S3734">
        <v>1</v>
      </c>
      <c r="T3734">
        <v>2</v>
      </c>
      <c r="U3734">
        <v>7</v>
      </c>
      <c r="V3734">
        <v>1</v>
      </c>
      <c r="W3734">
        <v>3</v>
      </c>
      <c r="X3734">
        <v>3</v>
      </c>
      <c r="Y3734">
        <v>3</v>
      </c>
      <c r="Z3734">
        <v>3</v>
      </c>
      <c r="AB3734">
        <v>0</v>
      </c>
      <c r="AC3734">
        <v>0</v>
      </c>
      <c r="AD3734">
        <v>1</v>
      </c>
      <c r="AE3734">
        <v>1</v>
      </c>
      <c r="AF3734">
        <v>2</v>
      </c>
      <c r="AG3734" s="1">
        <f t="shared" si="58"/>
        <v>0.2071428571428573</v>
      </c>
    </row>
    <row r="3735" spans="1:33">
      <c r="A3735">
        <v>82882</v>
      </c>
      <c r="B3735">
        <v>2</v>
      </c>
      <c r="C3735">
        <v>80</v>
      </c>
      <c r="D3735">
        <v>6</v>
      </c>
      <c r="E3735">
        <v>2</v>
      </c>
      <c r="G3735">
        <v>2</v>
      </c>
      <c r="H3735">
        <v>5</v>
      </c>
      <c r="I3735">
        <v>2</v>
      </c>
      <c r="J3735">
        <v>74</v>
      </c>
      <c r="K3735">
        <v>1.91</v>
      </c>
      <c r="L3735">
        <v>282</v>
      </c>
      <c r="M3735">
        <v>7.29</v>
      </c>
      <c r="N3735">
        <v>71</v>
      </c>
      <c r="O3735" s="1">
        <v>1.8325675675675674</v>
      </c>
      <c r="P3735" s="2">
        <v>72.869965134220308</v>
      </c>
      <c r="Q3735" s="1">
        <v>1.8808328838697403</v>
      </c>
      <c r="R3735">
        <v>1</v>
      </c>
      <c r="S3735">
        <v>2</v>
      </c>
      <c r="U3735">
        <v>12</v>
      </c>
      <c r="V3735">
        <v>2</v>
      </c>
      <c r="W3735">
        <v>0</v>
      </c>
      <c r="AA3735">
        <v>0</v>
      </c>
      <c r="AB3735">
        <v>0</v>
      </c>
      <c r="AC3735">
        <v>0</v>
      </c>
      <c r="AD3735">
        <v>1</v>
      </c>
      <c r="AE3735">
        <v>1</v>
      </c>
      <c r="AF3735">
        <v>2</v>
      </c>
      <c r="AG3735" s="1">
        <f t="shared" si="58"/>
        <v>-7.7432432432432474E-2</v>
      </c>
    </row>
    <row r="3736" spans="1:33">
      <c r="A3736">
        <v>82895</v>
      </c>
      <c r="B3736">
        <v>2</v>
      </c>
      <c r="C3736">
        <v>57</v>
      </c>
      <c r="D3736">
        <v>2</v>
      </c>
      <c r="E3736">
        <v>2</v>
      </c>
      <c r="G3736">
        <v>2</v>
      </c>
      <c r="H3736">
        <v>2</v>
      </c>
      <c r="I3736">
        <v>1</v>
      </c>
      <c r="J3736">
        <v>34</v>
      </c>
      <c r="K3736">
        <v>0.88</v>
      </c>
      <c r="L3736">
        <v>259</v>
      </c>
      <c r="M3736">
        <v>6.7</v>
      </c>
      <c r="N3736">
        <v>42</v>
      </c>
      <c r="O3736" s="1">
        <v>1.0870588235294119</v>
      </c>
      <c r="P3736" s="2">
        <v>30.522300068516962</v>
      </c>
      <c r="Q3736" s="1">
        <v>0.78998894294985078</v>
      </c>
      <c r="R3736">
        <v>1</v>
      </c>
      <c r="S3736">
        <v>1</v>
      </c>
      <c r="T3736">
        <v>1</v>
      </c>
      <c r="U3736">
        <v>15</v>
      </c>
      <c r="V3736">
        <v>3</v>
      </c>
      <c r="W3736">
        <v>1</v>
      </c>
      <c r="X3736">
        <v>3</v>
      </c>
      <c r="Y3736">
        <v>3</v>
      </c>
      <c r="Z3736">
        <v>3</v>
      </c>
      <c r="AB3736">
        <v>0</v>
      </c>
      <c r="AC3736">
        <v>0</v>
      </c>
      <c r="AD3736">
        <v>1</v>
      </c>
      <c r="AE3736">
        <v>1</v>
      </c>
      <c r="AF3736">
        <v>2</v>
      </c>
      <c r="AG3736" s="1">
        <f t="shared" si="58"/>
        <v>0.20705882352941185</v>
      </c>
    </row>
    <row r="3737" spans="1:33">
      <c r="A3737">
        <v>82896</v>
      </c>
      <c r="B3737">
        <v>2</v>
      </c>
      <c r="C3737">
        <v>22</v>
      </c>
      <c r="D3737">
        <v>4</v>
      </c>
      <c r="E3737">
        <v>2</v>
      </c>
      <c r="G3737">
        <v>1</v>
      </c>
      <c r="H3737">
        <v>4</v>
      </c>
      <c r="I3737">
        <v>5</v>
      </c>
      <c r="J3737">
        <v>50</v>
      </c>
      <c r="K3737">
        <v>1.29</v>
      </c>
      <c r="L3737">
        <v>146</v>
      </c>
      <c r="M3737">
        <v>3.78</v>
      </c>
      <c r="N3737">
        <v>49</v>
      </c>
      <c r="O3737" s="1">
        <v>1.2642</v>
      </c>
      <c r="P3737" s="2">
        <v>56.219470864329907</v>
      </c>
      <c r="Q3737" s="1">
        <v>1.4504623482997117</v>
      </c>
      <c r="R3737">
        <v>2</v>
      </c>
      <c r="U3737">
        <v>15</v>
      </c>
      <c r="V3737">
        <v>4</v>
      </c>
      <c r="W3737">
        <v>0</v>
      </c>
      <c r="AA3737">
        <v>19</v>
      </c>
      <c r="AB3737">
        <v>2</v>
      </c>
      <c r="AC3737">
        <v>0</v>
      </c>
      <c r="AD3737">
        <v>1</v>
      </c>
      <c r="AE3737">
        <v>1</v>
      </c>
      <c r="AF3737">
        <v>2</v>
      </c>
      <c r="AG3737" s="1">
        <f t="shared" si="58"/>
        <v>-2.5800000000000045E-2</v>
      </c>
    </row>
    <row r="3738" spans="1:33">
      <c r="A3738">
        <v>82897</v>
      </c>
      <c r="B3738">
        <v>2</v>
      </c>
      <c r="C3738">
        <v>46</v>
      </c>
      <c r="D3738">
        <v>3</v>
      </c>
      <c r="E3738">
        <v>2</v>
      </c>
      <c r="G3738">
        <v>1</v>
      </c>
      <c r="H3738">
        <v>3</v>
      </c>
      <c r="I3738">
        <v>6</v>
      </c>
      <c r="J3738">
        <v>50</v>
      </c>
      <c r="K3738">
        <v>1.29</v>
      </c>
      <c r="L3738">
        <v>222</v>
      </c>
      <c r="M3738">
        <v>5.74</v>
      </c>
      <c r="N3738">
        <v>44</v>
      </c>
      <c r="O3738" s="1">
        <v>1.1352000000000002</v>
      </c>
      <c r="P3738" s="2">
        <v>52.326558615887251</v>
      </c>
      <c r="Q3738" s="1">
        <v>1.350025212289891</v>
      </c>
      <c r="R3738">
        <v>2</v>
      </c>
      <c r="S3738">
        <v>1</v>
      </c>
      <c r="T3738">
        <v>2</v>
      </c>
      <c r="U3738">
        <v>4</v>
      </c>
      <c r="V3738">
        <v>4</v>
      </c>
      <c r="W3738">
        <v>1</v>
      </c>
      <c r="X3738">
        <v>3</v>
      </c>
      <c r="Y3738">
        <v>3</v>
      </c>
      <c r="Z3738">
        <v>3</v>
      </c>
      <c r="AA3738">
        <v>2</v>
      </c>
      <c r="AB3738">
        <v>0</v>
      </c>
      <c r="AC3738">
        <v>0</v>
      </c>
      <c r="AD3738">
        <v>1</v>
      </c>
      <c r="AE3738">
        <v>2</v>
      </c>
      <c r="AG3738" s="1">
        <f t="shared" si="58"/>
        <v>-0.15479999999999983</v>
      </c>
    </row>
    <row r="3739" spans="1:33">
      <c r="A3739">
        <v>82903</v>
      </c>
      <c r="B3739">
        <v>2</v>
      </c>
      <c r="C3739">
        <v>57</v>
      </c>
      <c r="D3739">
        <v>2</v>
      </c>
      <c r="E3739">
        <v>2</v>
      </c>
      <c r="G3739">
        <v>2</v>
      </c>
      <c r="H3739">
        <v>1</v>
      </c>
      <c r="I3739">
        <v>1</v>
      </c>
      <c r="J3739">
        <v>71</v>
      </c>
      <c r="K3739">
        <v>1.84</v>
      </c>
      <c r="L3739">
        <v>226</v>
      </c>
      <c r="M3739">
        <v>5.84</v>
      </c>
      <c r="N3739">
        <v>77</v>
      </c>
      <c r="O3739" s="1">
        <v>1.9954929577464791</v>
      </c>
      <c r="P3739" s="2">
        <v>75.470025961276932</v>
      </c>
      <c r="Q3739" s="1">
        <v>1.9558429263204165</v>
      </c>
      <c r="R3739">
        <v>1</v>
      </c>
      <c r="S3739">
        <v>2</v>
      </c>
      <c r="U3739">
        <v>8</v>
      </c>
      <c r="V3739">
        <v>3</v>
      </c>
      <c r="W3739">
        <v>2</v>
      </c>
      <c r="X3739">
        <v>2</v>
      </c>
      <c r="Y3739">
        <v>1</v>
      </c>
      <c r="Z3739">
        <v>3</v>
      </c>
      <c r="AA3739">
        <v>0</v>
      </c>
      <c r="AB3739">
        <v>15</v>
      </c>
      <c r="AC3739">
        <v>0</v>
      </c>
      <c r="AD3739">
        <v>2</v>
      </c>
      <c r="AE3739">
        <v>2</v>
      </c>
      <c r="AG3739" s="1">
        <f t="shared" si="58"/>
        <v>0.15549295774647898</v>
      </c>
    </row>
    <row r="3740" spans="1:33">
      <c r="A3740">
        <v>82904</v>
      </c>
      <c r="B3740">
        <v>2</v>
      </c>
      <c r="C3740">
        <v>68</v>
      </c>
      <c r="D3740">
        <v>3</v>
      </c>
      <c r="E3740">
        <v>2</v>
      </c>
      <c r="G3740">
        <v>1</v>
      </c>
      <c r="H3740">
        <v>3</v>
      </c>
      <c r="I3740">
        <v>1</v>
      </c>
      <c r="J3740">
        <v>52</v>
      </c>
      <c r="K3740">
        <v>1.34</v>
      </c>
      <c r="L3740">
        <v>127</v>
      </c>
      <c r="M3740">
        <v>3.28</v>
      </c>
      <c r="N3740">
        <v>53</v>
      </c>
      <c r="O3740" s="1">
        <v>1.3657692307692311</v>
      </c>
      <c r="P3740" s="2">
        <v>40.849151264404618</v>
      </c>
      <c r="Q3740" s="1">
        <v>1.0526512056596575</v>
      </c>
      <c r="R3740">
        <v>2</v>
      </c>
      <c r="S3740">
        <v>2</v>
      </c>
      <c r="U3740">
        <v>14</v>
      </c>
      <c r="V3740">
        <v>3</v>
      </c>
      <c r="W3740">
        <v>1</v>
      </c>
      <c r="AA3740">
        <v>4</v>
      </c>
      <c r="AB3740">
        <v>5</v>
      </c>
      <c r="AC3740">
        <v>0</v>
      </c>
      <c r="AD3740">
        <v>1</v>
      </c>
      <c r="AE3740">
        <v>2</v>
      </c>
      <c r="AG3740" s="1">
        <f t="shared" si="58"/>
        <v>2.5769230769230989E-2</v>
      </c>
    </row>
    <row r="3741" spans="1:33">
      <c r="A3741">
        <v>82916</v>
      </c>
      <c r="B3741">
        <v>2</v>
      </c>
      <c r="C3741">
        <v>53</v>
      </c>
      <c r="D3741">
        <v>3</v>
      </c>
      <c r="E3741">
        <v>2</v>
      </c>
      <c r="G3741">
        <v>1</v>
      </c>
      <c r="H3741">
        <v>3</v>
      </c>
      <c r="I3741">
        <v>3</v>
      </c>
      <c r="J3741">
        <v>45</v>
      </c>
      <c r="K3741">
        <v>1.1599999999999999</v>
      </c>
      <c r="L3741">
        <v>193</v>
      </c>
      <c r="M3741">
        <v>4.99</v>
      </c>
      <c r="N3741">
        <v>51</v>
      </c>
      <c r="O3741" s="1">
        <v>1.3146666666666667</v>
      </c>
      <c r="P3741" s="2">
        <v>50.317867960165373</v>
      </c>
      <c r="Q3741" s="1">
        <v>1.2970828185287073</v>
      </c>
      <c r="R3741">
        <v>2</v>
      </c>
      <c r="S3741">
        <v>1</v>
      </c>
      <c r="T3741">
        <v>2</v>
      </c>
      <c r="U3741">
        <v>3</v>
      </c>
      <c r="V3741">
        <v>3</v>
      </c>
      <c r="W3741">
        <v>2</v>
      </c>
      <c r="AA3741">
        <v>0</v>
      </c>
      <c r="AB3741">
        <v>2</v>
      </c>
      <c r="AC3741">
        <v>1</v>
      </c>
      <c r="AD3741">
        <v>1</v>
      </c>
      <c r="AE3741">
        <v>1</v>
      </c>
      <c r="AF3741">
        <v>2</v>
      </c>
      <c r="AG3741" s="1">
        <f t="shared" si="58"/>
        <v>0.15466666666666673</v>
      </c>
    </row>
    <row r="3742" spans="1:33">
      <c r="A3742">
        <v>82920</v>
      </c>
      <c r="B3742">
        <v>2</v>
      </c>
      <c r="C3742">
        <v>45</v>
      </c>
      <c r="D3742">
        <v>3</v>
      </c>
      <c r="E3742">
        <v>2</v>
      </c>
      <c r="G3742">
        <v>1</v>
      </c>
      <c r="H3742">
        <v>3</v>
      </c>
      <c r="I3742">
        <v>3</v>
      </c>
      <c r="J3742">
        <v>59</v>
      </c>
      <c r="K3742">
        <v>1.53</v>
      </c>
      <c r="L3742">
        <v>150</v>
      </c>
      <c r="M3742">
        <v>3.88</v>
      </c>
      <c r="N3742">
        <v>64</v>
      </c>
      <c r="O3742" s="1">
        <v>1.6596610169491526</v>
      </c>
      <c r="P3742" s="2">
        <v>55.306610120936107</v>
      </c>
      <c r="Q3742" s="1">
        <v>1.4342222624581735</v>
      </c>
      <c r="R3742">
        <v>2</v>
      </c>
      <c r="S3742">
        <v>2</v>
      </c>
      <c r="U3742">
        <v>6</v>
      </c>
      <c r="V3742">
        <v>3</v>
      </c>
      <c r="W3742">
        <v>2</v>
      </c>
      <c r="X3742">
        <v>3</v>
      </c>
      <c r="Y3742">
        <v>3</v>
      </c>
      <c r="Z3742">
        <v>3</v>
      </c>
      <c r="AA3742">
        <v>2</v>
      </c>
      <c r="AB3742">
        <v>0</v>
      </c>
      <c r="AC3742">
        <v>4</v>
      </c>
      <c r="AD3742">
        <v>1</v>
      </c>
      <c r="AE3742">
        <v>1</v>
      </c>
      <c r="AF3742">
        <v>2</v>
      </c>
      <c r="AG3742" s="1">
        <f t="shared" si="58"/>
        <v>0.12966101694915255</v>
      </c>
    </row>
    <row r="3743" spans="1:33">
      <c r="A3743">
        <v>82924</v>
      </c>
      <c r="B3743">
        <v>2</v>
      </c>
      <c r="C3743">
        <v>21</v>
      </c>
      <c r="D3743">
        <v>3</v>
      </c>
      <c r="E3743">
        <v>2</v>
      </c>
      <c r="G3743">
        <v>1</v>
      </c>
      <c r="H3743">
        <v>4</v>
      </c>
      <c r="I3743">
        <v>5</v>
      </c>
      <c r="J3743">
        <v>50</v>
      </c>
      <c r="K3743">
        <v>1.29</v>
      </c>
      <c r="L3743">
        <v>218</v>
      </c>
      <c r="M3743">
        <v>5.64</v>
      </c>
      <c r="N3743">
        <v>46</v>
      </c>
      <c r="O3743" s="1">
        <v>1.1868000000000001</v>
      </c>
      <c r="P3743" s="2">
        <v>47.916435896391761</v>
      </c>
      <c r="Q3743" s="1">
        <v>1.2362440461269073</v>
      </c>
      <c r="R3743">
        <v>2</v>
      </c>
      <c r="U3743">
        <v>3</v>
      </c>
      <c r="V3743">
        <v>2</v>
      </c>
      <c r="W3743">
        <v>2</v>
      </c>
      <c r="AA3743">
        <v>1</v>
      </c>
      <c r="AB3743">
        <v>0</v>
      </c>
      <c r="AC3743">
        <v>1</v>
      </c>
      <c r="AD3743">
        <v>1</v>
      </c>
      <c r="AE3743">
        <v>1</v>
      </c>
      <c r="AF3743">
        <v>2</v>
      </c>
      <c r="AG3743" s="1">
        <f t="shared" si="58"/>
        <v>-0.10319999999999996</v>
      </c>
    </row>
    <row r="3744" spans="1:33">
      <c r="A3744">
        <v>82926</v>
      </c>
      <c r="B3744">
        <v>2</v>
      </c>
      <c r="C3744">
        <v>57</v>
      </c>
      <c r="D3744">
        <v>6</v>
      </c>
      <c r="E3744">
        <v>2</v>
      </c>
      <c r="G3744">
        <v>2</v>
      </c>
      <c r="H3744">
        <v>3</v>
      </c>
      <c r="I3744">
        <v>1</v>
      </c>
      <c r="J3744">
        <v>71</v>
      </c>
      <c r="K3744">
        <v>1.84</v>
      </c>
      <c r="L3744">
        <v>188</v>
      </c>
      <c r="M3744">
        <v>4.8600000000000003</v>
      </c>
      <c r="N3744">
        <v>72</v>
      </c>
      <c r="O3744" s="1">
        <v>1.8659154929577468</v>
      </c>
      <c r="P3744" s="2">
        <v>84.115186366097575</v>
      </c>
      <c r="Q3744" s="1">
        <v>2.1798865199101343</v>
      </c>
      <c r="R3744">
        <v>1</v>
      </c>
      <c r="S3744">
        <v>2</v>
      </c>
      <c r="U3744">
        <v>7</v>
      </c>
      <c r="V3744">
        <v>2</v>
      </c>
      <c r="W3744">
        <v>0</v>
      </c>
      <c r="AA3744">
        <v>4</v>
      </c>
      <c r="AB3744">
        <v>0</v>
      </c>
      <c r="AC3744">
        <v>0</v>
      </c>
      <c r="AD3744">
        <v>1</v>
      </c>
      <c r="AE3744">
        <v>2</v>
      </c>
      <c r="AG3744" s="1">
        <f t="shared" si="58"/>
        <v>2.5915492957746755E-2</v>
      </c>
    </row>
    <row r="3745" spans="1:33">
      <c r="A3745">
        <v>82929</v>
      </c>
      <c r="B3745">
        <v>2</v>
      </c>
      <c r="C3745">
        <v>51</v>
      </c>
      <c r="D3745">
        <v>3</v>
      </c>
      <c r="E3745">
        <v>2</v>
      </c>
      <c r="G3745">
        <v>1</v>
      </c>
      <c r="H3745">
        <v>4</v>
      </c>
      <c r="I3745">
        <v>3</v>
      </c>
      <c r="J3745">
        <v>75</v>
      </c>
      <c r="K3745">
        <v>1.94</v>
      </c>
      <c r="L3745">
        <v>194</v>
      </c>
      <c r="M3745">
        <v>5.0199999999999996</v>
      </c>
      <c r="N3745">
        <v>77</v>
      </c>
      <c r="O3745" s="1">
        <v>1.9917333333333334</v>
      </c>
      <c r="P3745" s="2">
        <v>71.701627484205076</v>
      </c>
      <c r="Q3745" s="1">
        <v>1.8546820975914378</v>
      </c>
      <c r="R3745">
        <v>2</v>
      </c>
      <c r="S3745">
        <v>2</v>
      </c>
      <c r="U3745">
        <v>6</v>
      </c>
      <c r="V3745">
        <v>5</v>
      </c>
      <c r="W3745">
        <v>1</v>
      </c>
      <c r="X3745">
        <v>3</v>
      </c>
      <c r="Y3745">
        <v>3</v>
      </c>
      <c r="Z3745">
        <v>2</v>
      </c>
      <c r="AA3745">
        <v>0</v>
      </c>
      <c r="AB3745">
        <v>4</v>
      </c>
      <c r="AC3745">
        <v>0</v>
      </c>
      <c r="AD3745">
        <v>1</v>
      </c>
      <c r="AE3745">
        <v>2</v>
      </c>
      <c r="AG3745" s="1">
        <f t="shared" si="58"/>
        <v>5.1733333333333409E-2</v>
      </c>
    </row>
    <row r="3746" spans="1:33">
      <c r="A3746">
        <v>82932</v>
      </c>
      <c r="B3746">
        <v>2</v>
      </c>
      <c r="C3746">
        <v>23</v>
      </c>
      <c r="D3746">
        <v>3</v>
      </c>
      <c r="E3746">
        <v>2</v>
      </c>
      <c r="G3746">
        <v>1</v>
      </c>
      <c r="H3746">
        <v>4</v>
      </c>
      <c r="I3746">
        <v>6</v>
      </c>
      <c r="J3746">
        <v>38</v>
      </c>
      <c r="K3746">
        <v>0.98</v>
      </c>
      <c r="L3746">
        <v>154</v>
      </c>
      <c r="M3746">
        <v>3.98</v>
      </c>
      <c r="N3746">
        <v>46</v>
      </c>
      <c r="O3746" s="1">
        <v>1.1863157894736842</v>
      </c>
      <c r="P3746" s="2">
        <v>33.875598796447136</v>
      </c>
      <c r="Q3746" s="1">
        <v>0.87363386369784712</v>
      </c>
      <c r="R3746">
        <v>1</v>
      </c>
      <c r="U3746">
        <v>7</v>
      </c>
      <c r="V3746">
        <v>2</v>
      </c>
      <c r="W3746">
        <v>1</v>
      </c>
      <c r="AA3746">
        <v>4</v>
      </c>
      <c r="AB3746">
        <v>0</v>
      </c>
      <c r="AC3746">
        <v>2</v>
      </c>
      <c r="AD3746">
        <v>1</v>
      </c>
      <c r="AE3746">
        <v>2</v>
      </c>
      <c r="AG3746" s="1">
        <f t="shared" si="58"/>
        <v>0.20631578947368423</v>
      </c>
    </row>
    <row r="3747" spans="1:33">
      <c r="A3747">
        <v>82938</v>
      </c>
      <c r="B3747">
        <v>2</v>
      </c>
      <c r="C3747">
        <v>52</v>
      </c>
      <c r="D3747">
        <v>4</v>
      </c>
      <c r="E3747">
        <v>2</v>
      </c>
      <c r="G3747">
        <v>1</v>
      </c>
      <c r="H3747">
        <v>4</v>
      </c>
      <c r="I3747">
        <v>3</v>
      </c>
      <c r="J3747">
        <v>74</v>
      </c>
      <c r="K3747">
        <v>1.91</v>
      </c>
      <c r="L3747">
        <v>167</v>
      </c>
      <c r="M3747">
        <v>4.32</v>
      </c>
      <c r="N3747">
        <v>84</v>
      </c>
      <c r="O3747" s="1">
        <v>2.1681081081081079</v>
      </c>
      <c r="P3747" s="2">
        <v>69.124108479959034</v>
      </c>
      <c r="Q3747" s="1">
        <v>1.784149286442186</v>
      </c>
      <c r="R3747">
        <v>2</v>
      </c>
      <c r="S3747">
        <v>2</v>
      </c>
      <c r="U3747">
        <v>6</v>
      </c>
      <c r="V3747">
        <v>4</v>
      </c>
      <c r="W3747">
        <v>1</v>
      </c>
      <c r="AA3747">
        <v>4</v>
      </c>
      <c r="AB3747">
        <v>0</v>
      </c>
      <c r="AC3747">
        <v>0</v>
      </c>
      <c r="AD3747">
        <v>1</v>
      </c>
      <c r="AE3747">
        <v>1</v>
      </c>
      <c r="AF3747">
        <v>2</v>
      </c>
      <c r="AG3747" s="1">
        <f t="shared" si="58"/>
        <v>0.25810810810810803</v>
      </c>
    </row>
    <row r="3748" spans="1:33">
      <c r="A3748">
        <v>82940</v>
      </c>
      <c r="B3748">
        <v>2</v>
      </c>
      <c r="C3748">
        <v>21</v>
      </c>
      <c r="D3748">
        <v>3</v>
      </c>
      <c r="E3748">
        <v>2</v>
      </c>
      <c r="G3748">
        <v>1</v>
      </c>
      <c r="H3748">
        <v>5</v>
      </c>
      <c r="I3748">
        <v>1</v>
      </c>
      <c r="J3748">
        <v>54</v>
      </c>
      <c r="K3748">
        <v>1.4</v>
      </c>
      <c r="L3748">
        <v>158</v>
      </c>
      <c r="M3748">
        <v>4.09</v>
      </c>
      <c r="N3748">
        <v>56</v>
      </c>
      <c r="O3748" s="1">
        <v>1.4518518518518517</v>
      </c>
      <c r="P3748" s="2">
        <v>52.862163045364603</v>
      </c>
      <c r="Q3748" s="1">
        <v>1.3705005233983414</v>
      </c>
      <c r="R3748">
        <v>1</v>
      </c>
      <c r="U3748">
        <v>5</v>
      </c>
      <c r="V3748">
        <v>3</v>
      </c>
      <c r="W3748">
        <v>1</v>
      </c>
      <c r="AA3748">
        <v>1</v>
      </c>
      <c r="AB3748">
        <v>0</v>
      </c>
      <c r="AC3748">
        <v>1</v>
      </c>
      <c r="AD3748">
        <v>1</v>
      </c>
      <c r="AE3748">
        <v>1</v>
      </c>
      <c r="AF3748">
        <v>2</v>
      </c>
      <c r="AG3748" s="1">
        <f t="shared" si="58"/>
        <v>5.1851851851851816E-2</v>
      </c>
    </row>
    <row r="3749" spans="1:33">
      <c r="A3749">
        <v>82945</v>
      </c>
      <c r="B3749">
        <v>2</v>
      </c>
      <c r="C3749">
        <v>80</v>
      </c>
      <c r="D3749">
        <v>3</v>
      </c>
      <c r="E3749">
        <v>2</v>
      </c>
      <c r="G3749">
        <v>1</v>
      </c>
      <c r="H3749">
        <v>3</v>
      </c>
      <c r="I3749">
        <v>3</v>
      </c>
      <c r="J3749">
        <v>68</v>
      </c>
      <c r="K3749">
        <v>1.76</v>
      </c>
      <c r="L3749">
        <v>185</v>
      </c>
      <c r="M3749">
        <v>4.78</v>
      </c>
      <c r="N3749">
        <v>76</v>
      </c>
      <c r="O3749" s="1">
        <v>1.9670588235294115</v>
      </c>
      <c r="P3749" s="2">
        <v>60.445700687317753</v>
      </c>
      <c r="Q3749" s="1">
        <v>1.5644769589658711</v>
      </c>
      <c r="R3749">
        <v>2</v>
      </c>
      <c r="S3749">
        <v>1</v>
      </c>
      <c r="T3749">
        <v>3</v>
      </c>
      <c r="U3749">
        <v>5</v>
      </c>
      <c r="V3749">
        <v>3</v>
      </c>
      <c r="W3749">
        <v>1</v>
      </c>
      <c r="AB3749">
        <v>0</v>
      </c>
      <c r="AC3749">
        <v>1</v>
      </c>
      <c r="AD3749">
        <v>1</v>
      </c>
      <c r="AE3749">
        <v>1</v>
      </c>
      <c r="AF3749">
        <v>2</v>
      </c>
      <c r="AG3749" s="1">
        <f t="shared" si="58"/>
        <v>0.20705882352941152</v>
      </c>
    </row>
    <row r="3750" spans="1:33">
      <c r="A3750">
        <v>82946</v>
      </c>
      <c r="B3750">
        <v>2</v>
      </c>
      <c r="C3750">
        <v>45</v>
      </c>
      <c r="D3750">
        <v>3</v>
      </c>
      <c r="E3750">
        <v>2</v>
      </c>
      <c r="G3750">
        <v>1</v>
      </c>
      <c r="H3750">
        <v>4</v>
      </c>
      <c r="I3750">
        <v>1</v>
      </c>
      <c r="J3750">
        <v>43</v>
      </c>
      <c r="K3750">
        <v>1.1100000000000001</v>
      </c>
      <c r="L3750">
        <v>188</v>
      </c>
      <c r="M3750">
        <v>4.8600000000000003</v>
      </c>
      <c r="N3750">
        <v>49</v>
      </c>
      <c r="O3750" s="1">
        <v>1.2648837209302328</v>
      </c>
      <c r="P3750" s="2">
        <v>36.208459648371097</v>
      </c>
      <c r="Q3750" s="1">
        <v>0.93468349324864941</v>
      </c>
      <c r="R3750">
        <v>2</v>
      </c>
      <c r="S3750">
        <v>2</v>
      </c>
      <c r="U3750">
        <v>10</v>
      </c>
      <c r="V3750">
        <v>2</v>
      </c>
      <c r="W3750">
        <v>3</v>
      </c>
      <c r="X3750">
        <v>3</v>
      </c>
      <c r="Y3750">
        <v>3</v>
      </c>
      <c r="Z3750">
        <v>3</v>
      </c>
      <c r="AA3750">
        <v>3</v>
      </c>
      <c r="AB3750">
        <v>0</v>
      </c>
      <c r="AC3750">
        <v>0</v>
      </c>
      <c r="AD3750">
        <v>1</v>
      </c>
      <c r="AE3750">
        <v>1</v>
      </c>
      <c r="AF3750">
        <v>2</v>
      </c>
      <c r="AG3750" s="1">
        <f t="shared" si="58"/>
        <v>0.15488372093023273</v>
      </c>
    </row>
    <row r="3751" spans="1:33">
      <c r="A3751">
        <v>82948</v>
      </c>
      <c r="B3751">
        <v>2</v>
      </c>
      <c r="C3751">
        <v>45</v>
      </c>
      <c r="D3751">
        <v>3</v>
      </c>
      <c r="E3751">
        <v>2</v>
      </c>
      <c r="G3751">
        <v>1</v>
      </c>
      <c r="H3751">
        <v>3</v>
      </c>
      <c r="I3751">
        <v>1</v>
      </c>
      <c r="J3751">
        <v>48</v>
      </c>
      <c r="K3751">
        <v>1.24</v>
      </c>
      <c r="L3751">
        <v>182</v>
      </c>
      <c r="M3751">
        <v>4.71</v>
      </c>
      <c r="N3751">
        <v>50</v>
      </c>
      <c r="O3751" s="1">
        <v>1.2916666666666667</v>
      </c>
      <c r="P3751" s="2">
        <v>41.275245940637525</v>
      </c>
      <c r="Q3751" s="1">
        <v>1.0662771867998027</v>
      </c>
      <c r="R3751">
        <v>2</v>
      </c>
      <c r="S3751">
        <v>2</v>
      </c>
      <c r="U3751">
        <v>13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0</v>
      </c>
      <c r="AB3751">
        <v>3</v>
      </c>
      <c r="AC3751">
        <v>3</v>
      </c>
      <c r="AD3751">
        <v>1</v>
      </c>
      <c r="AE3751">
        <v>1</v>
      </c>
      <c r="AF3751">
        <v>2</v>
      </c>
      <c r="AG3751" s="1">
        <f t="shared" si="58"/>
        <v>5.166666666666675E-2</v>
      </c>
    </row>
    <row r="3752" spans="1:33">
      <c r="A3752">
        <v>82951</v>
      </c>
      <c r="B3752">
        <v>2</v>
      </c>
      <c r="C3752">
        <v>65</v>
      </c>
      <c r="D3752">
        <v>4</v>
      </c>
      <c r="E3752">
        <v>2</v>
      </c>
      <c r="G3752">
        <v>1</v>
      </c>
      <c r="H3752">
        <v>5</v>
      </c>
      <c r="I3752">
        <v>1</v>
      </c>
      <c r="J3752">
        <v>62</v>
      </c>
      <c r="K3752">
        <v>1.6</v>
      </c>
      <c r="L3752">
        <v>216</v>
      </c>
      <c r="M3752">
        <v>5.59</v>
      </c>
      <c r="N3752">
        <v>57</v>
      </c>
      <c r="O3752" s="1">
        <v>1.4709677419354839</v>
      </c>
      <c r="P3752" s="2">
        <v>55.378690296159498</v>
      </c>
      <c r="Q3752" s="1">
        <v>1.4291274915137937</v>
      </c>
      <c r="R3752">
        <v>2</v>
      </c>
      <c r="S3752">
        <v>2</v>
      </c>
      <c r="U3752">
        <v>6</v>
      </c>
      <c r="V3752">
        <v>3</v>
      </c>
      <c r="W3752">
        <v>2</v>
      </c>
      <c r="AA3752">
        <v>0</v>
      </c>
      <c r="AB3752">
        <v>0</v>
      </c>
      <c r="AC3752">
        <v>0</v>
      </c>
      <c r="AD3752">
        <v>1</v>
      </c>
      <c r="AE3752">
        <v>1</v>
      </c>
      <c r="AF3752">
        <v>2</v>
      </c>
      <c r="AG3752" s="1">
        <f t="shared" si="58"/>
        <v>-0.12903225806451624</v>
      </c>
    </row>
    <row r="3753" spans="1:33">
      <c r="A3753">
        <v>82952</v>
      </c>
      <c r="B3753">
        <v>2</v>
      </c>
      <c r="C3753">
        <v>66</v>
      </c>
      <c r="D3753">
        <v>3</v>
      </c>
      <c r="E3753">
        <v>2</v>
      </c>
      <c r="G3753">
        <v>1</v>
      </c>
      <c r="H3753">
        <v>5</v>
      </c>
      <c r="I3753">
        <v>1</v>
      </c>
      <c r="J3753">
        <v>71</v>
      </c>
      <c r="K3753">
        <v>1.84</v>
      </c>
      <c r="L3753">
        <v>226</v>
      </c>
      <c r="M3753">
        <v>5.84</v>
      </c>
      <c r="N3753">
        <v>78</v>
      </c>
      <c r="O3753" s="1">
        <v>2.0214084507042256</v>
      </c>
      <c r="P3753" s="2">
        <v>73.392468630315818</v>
      </c>
      <c r="Q3753" s="1">
        <v>1.9020020039405789</v>
      </c>
      <c r="R3753">
        <v>2</v>
      </c>
      <c r="S3753">
        <v>2</v>
      </c>
      <c r="U3753">
        <v>15</v>
      </c>
      <c r="V3753">
        <v>2</v>
      </c>
      <c r="W3753">
        <v>0</v>
      </c>
      <c r="AA3753">
        <v>2</v>
      </c>
      <c r="AB3753">
        <v>15</v>
      </c>
      <c r="AC3753">
        <v>8</v>
      </c>
      <c r="AD3753">
        <v>1</v>
      </c>
      <c r="AE3753">
        <v>1</v>
      </c>
      <c r="AF3753">
        <v>2</v>
      </c>
      <c r="AG3753" s="1">
        <f t="shared" si="58"/>
        <v>0.18140845070422551</v>
      </c>
    </row>
    <row r="3754" spans="1:33">
      <c r="A3754">
        <v>82957</v>
      </c>
      <c r="B3754">
        <v>2</v>
      </c>
      <c r="C3754">
        <v>38</v>
      </c>
      <c r="D3754">
        <v>2</v>
      </c>
      <c r="E3754">
        <v>2</v>
      </c>
      <c r="G3754">
        <v>2</v>
      </c>
      <c r="H3754">
        <v>4</v>
      </c>
      <c r="I3754">
        <v>4</v>
      </c>
      <c r="J3754">
        <v>65</v>
      </c>
      <c r="K3754">
        <v>1.68</v>
      </c>
      <c r="L3754">
        <v>178</v>
      </c>
      <c r="M3754">
        <v>4.5999999999999996</v>
      </c>
      <c r="N3754">
        <v>70</v>
      </c>
      <c r="O3754" s="1">
        <v>1.8092307692307692</v>
      </c>
      <c r="P3754" s="2">
        <v>54.158599856883974</v>
      </c>
      <c r="Q3754" s="1">
        <v>1.3997915039933087</v>
      </c>
      <c r="R3754">
        <v>2</v>
      </c>
      <c r="U3754">
        <v>4</v>
      </c>
      <c r="V3754">
        <v>3</v>
      </c>
      <c r="W3754">
        <v>2</v>
      </c>
      <c r="AB3754">
        <v>0</v>
      </c>
      <c r="AC3754">
        <v>0</v>
      </c>
      <c r="AD3754">
        <v>2</v>
      </c>
      <c r="AE3754">
        <v>2</v>
      </c>
      <c r="AG3754" s="1">
        <f t="shared" si="58"/>
        <v>0.12923076923076926</v>
      </c>
    </row>
    <row r="3755" spans="1:33">
      <c r="A3755">
        <v>82961</v>
      </c>
      <c r="B3755">
        <v>2</v>
      </c>
      <c r="C3755">
        <v>61</v>
      </c>
      <c r="D3755">
        <v>4</v>
      </c>
      <c r="E3755">
        <v>2</v>
      </c>
      <c r="G3755">
        <v>2</v>
      </c>
      <c r="H3755">
        <v>3</v>
      </c>
      <c r="I3755">
        <v>3</v>
      </c>
      <c r="J3755">
        <v>58</v>
      </c>
      <c r="K3755">
        <v>1.5</v>
      </c>
      <c r="L3755">
        <v>247</v>
      </c>
      <c r="M3755">
        <v>6.39</v>
      </c>
      <c r="N3755">
        <v>56</v>
      </c>
      <c r="O3755" s="1">
        <v>1.4482758620689655</v>
      </c>
      <c r="P3755" s="2">
        <v>62.677714152381476</v>
      </c>
      <c r="Q3755" s="1">
        <v>1.6209753660098658</v>
      </c>
      <c r="R3755">
        <v>2</v>
      </c>
      <c r="S3755">
        <v>2</v>
      </c>
      <c r="U3755">
        <v>5</v>
      </c>
      <c r="V3755">
        <v>3</v>
      </c>
      <c r="W3755">
        <v>3</v>
      </c>
      <c r="AB3755">
        <v>0</v>
      </c>
      <c r="AC3755">
        <v>2</v>
      </c>
      <c r="AD3755">
        <v>1</v>
      </c>
      <c r="AE3755">
        <v>1</v>
      </c>
      <c r="AF3755">
        <v>2</v>
      </c>
      <c r="AG3755" s="1">
        <f t="shared" si="58"/>
        <v>-5.1724137931034475E-2</v>
      </c>
    </row>
    <row r="3756" spans="1:33">
      <c r="A3756">
        <v>82963</v>
      </c>
      <c r="B3756">
        <v>2</v>
      </c>
      <c r="C3756">
        <v>60</v>
      </c>
      <c r="D3756">
        <v>3</v>
      </c>
      <c r="E3756">
        <v>2</v>
      </c>
      <c r="G3756">
        <v>1</v>
      </c>
      <c r="H3756">
        <v>4</v>
      </c>
      <c r="I3756">
        <v>3</v>
      </c>
      <c r="J3756">
        <v>47</v>
      </c>
      <c r="K3756">
        <v>1.22</v>
      </c>
      <c r="L3756">
        <v>143</v>
      </c>
      <c r="M3756">
        <v>3.7</v>
      </c>
      <c r="N3756">
        <v>42</v>
      </c>
      <c r="O3756" s="1">
        <v>1.0902127659574468</v>
      </c>
      <c r="P3756" s="2">
        <v>36.021298633972464</v>
      </c>
      <c r="Q3756" s="1">
        <v>0.93502094326481711</v>
      </c>
      <c r="R3756">
        <v>1</v>
      </c>
      <c r="S3756">
        <v>2</v>
      </c>
      <c r="U3756">
        <v>5</v>
      </c>
      <c r="V3756">
        <v>1</v>
      </c>
      <c r="W3756">
        <v>2</v>
      </c>
      <c r="X3756">
        <v>3</v>
      </c>
      <c r="Y3756">
        <v>2</v>
      </c>
      <c r="Z3756">
        <v>2</v>
      </c>
      <c r="AA3756">
        <v>0</v>
      </c>
      <c r="AB3756">
        <v>0</v>
      </c>
      <c r="AC3756">
        <v>0</v>
      </c>
      <c r="AD3756">
        <v>1</v>
      </c>
      <c r="AE3756">
        <v>2</v>
      </c>
      <c r="AG3756" s="1">
        <f t="shared" si="58"/>
        <v>-0.12978723404255321</v>
      </c>
    </row>
    <row r="3757" spans="1:33">
      <c r="A3757">
        <v>82965</v>
      </c>
      <c r="B3757">
        <v>2</v>
      </c>
      <c r="C3757">
        <v>38</v>
      </c>
      <c r="D3757">
        <v>1</v>
      </c>
      <c r="E3757">
        <v>2</v>
      </c>
      <c r="G3757">
        <v>2</v>
      </c>
      <c r="H3757">
        <v>1</v>
      </c>
      <c r="I3757">
        <v>1</v>
      </c>
      <c r="J3757">
        <v>39</v>
      </c>
      <c r="K3757">
        <v>1.01</v>
      </c>
      <c r="L3757">
        <v>195</v>
      </c>
      <c r="M3757">
        <v>5.04</v>
      </c>
      <c r="N3757">
        <v>49</v>
      </c>
      <c r="O3757" s="1">
        <v>1.268974358974359</v>
      </c>
      <c r="P3757" s="2">
        <v>32.403013946129015</v>
      </c>
      <c r="Q3757" s="1">
        <v>0.83915497655359761</v>
      </c>
      <c r="R3757">
        <v>1</v>
      </c>
      <c r="U3757">
        <v>8</v>
      </c>
      <c r="V3757">
        <v>3</v>
      </c>
      <c r="W3757">
        <v>0</v>
      </c>
      <c r="X3757">
        <v>3</v>
      </c>
      <c r="Y3757">
        <v>3</v>
      </c>
      <c r="Z3757">
        <v>1</v>
      </c>
      <c r="AA3757">
        <v>0</v>
      </c>
      <c r="AB3757">
        <v>21</v>
      </c>
      <c r="AC3757">
        <v>12</v>
      </c>
      <c r="AD3757">
        <v>1</v>
      </c>
      <c r="AE3757">
        <v>2</v>
      </c>
      <c r="AG3757" s="1">
        <f t="shared" si="58"/>
        <v>0.25897435897435894</v>
      </c>
    </row>
    <row r="3758" spans="1:33">
      <c r="A3758">
        <v>82967</v>
      </c>
      <c r="B3758">
        <v>2</v>
      </c>
      <c r="C3758">
        <v>80</v>
      </c>
      <c r="D3758">
        <v>3</v>
      </c>
      <c r="E3758">
        <v>2</v>
      </c>
      <c r="G3758">
        <v>1</v>
      </c>
      <c r="H3758">
        <v>3</v>
      </c>
      <c r="I3758">
        <v>2</v>
      </c>
      <c r="J3758">
        <v>76</v>
      </c>
      <c r="K3758">
        <v>1.97</v>
      </c>
      <c r="L3758">
        <v>188</v>
      </c>
      <c r="M3758">
        <v>4.8600000000000003</v>
      </c>
      <c r="N3758">
        <v>76</v>
      </c>
      <c r="O3758" s="1">
        <v>1.97</v>
      </c>
      <c r="P3758" s="2">
        <v>83.281880200023934</v>
      </c>
      <c r="Q3758" s="1">
        <v>2.1587539999216729</v>
      </c>
      <c r="R3758">
        <v>2</v>
      </c>
      <c r="S3758">
        <v>1</v>
      </c>
      <c r="T3758">
        <v>2</v>
      </c>
      <c r="U3758">
        <v>3</v>
      </c>
      <c r="V3758">
        <v>2</v>
      </c>
      <c r="W3758">
        <v>2</v>
      </c>
      <c r="X3758">
        <v>3</v>
      </c>
      <c r="Y3758">
        <v>3</v>
      </c>
      <c r="Z3758">
        <v>2</v>
      </c>
      <c r="AA3758">
        <v>0</v>
      </c>
      <c r="AB3758">
        <v>0</v>
      </c>
      <c r="AC3758">
        <v>16</v>
      </c>
      <c r="AD3758">
        <v>1</v>
      </c>
      <c r="AE3758">
        <v>1</v>
      </c>
      <c r="AF3758">
        <v>2</v>
      </c>
      <c r="AG3758" s="1">
        <f t="shared" si="58"/>
        <v>0</v>
      </c>
    </row>
    <row r="3759" spans="1:33">
      <c r="A3759">
        <v>82968</v>
      </c>
      <c r="B3759">
        <v>2</v>
      </c>
      <c r="C3759">
        <v>79</v>
      </c>
      <c r="D3759">
        <v>3</v>
      </c>
      <c r="E3759">
        <v>2</v>
      </c>
      <c r="G3759">
        <v>1</v>
      </c>
      <c r="H3759">
        <v>5</v>
      </c>
      <c r="I3759">
        <v>3</v>
      </c>
      <c r="J3759">
        <v>86</v>
      </c>
      <c r="K3759">
        <v>2.2200000000000002</v>
      </c>
      <c r="L3759">
        <v>275</v>
      </c>
      <c r="M3759">
        <v>7.11</v>
      </c>
      <c r="N3759">
        <v>92</v>
      </c>
      <c r="O3759" s="1">
        <v>2.3748837209302325</v>
      </c>
      <c r="P3759" s="2">
        <v>96.804306734483276</v>
      </c>
      <c r="Q3759" s="1">
        <v>2.4989018715180569</v>
      </c>
      <c r="R3759">
        <v>2</v>
      </c>
      <c r="S3759">
        <v>2</v>
      </c>
      <c r="U3759">
        <v>4</v>
      </c>
      <c r="V3759">
        <v>2</v>
      </c>
      <c r="W3759">
        <v>3</v>
      </c>
      <c r="X3759">
        <v>3</v>
      </c>
      <c r="Y3759">
        <v>3</v>
      </c>
      <c r="Z3759">
        <v>3</v>
      </c>
      <c r="AA3759">
        <v>1</v>
      </c>
      <c r="AB3759">
        <v>0</v>
      </c>
      <c r="AC3759">
        <v>3</v>
      </c>
      <c r="AD3759">
        <v>1</v>
      </c>
      <c r="AE3759">
        <v>1</v>
      </c>
      <c r="AF3759">
        <v>2</v>
      </c>
      <c r="AG3759" s="1">
        <f t="shared" si="58"/>
        <v>0.15488372093023228</v>
      </c>
    </row>
    <row r="3760" spans="1:33">
      <c r="A3760">
        <v>82971</v>
      </c>
      <c r="B3760">
        <v>2</v>
      </c>
      <c r="C3760">
        <v>34</v>
      </c>
      <c r="D3760">
        <v>3</v>
      </c>
      <c r="E3760">
        <v>2</v>
      </c>
      <c r="G3760">
        <v>1</v>
      </c>
      <c r="H3760">
        <v>4</v>
      </c>
      <c r="I3760">
        <v>1</v>
      </c>
      <c r="J3760">
        <v>53</v>
      </c>
      <c r="K3760">
        <v>1.37</v>
      </c>
      <c r="L3760">
        <v>226</v>
      </c>
      <c r="M3760">
        <v>5.84</v>
      </c>
      <c r="N3760">
        <v>62</v>
      </c>
      <c r="O3760" s="1">
        <v>1.6026415094339626</v>
      </c>
      <c r="P3760" s="2">
        <v>58.257316393137437</v>
      </c>
      <c r="Q3760" s="1">
        <v>1.5058966690301565</v>
      </c>
      <c r="R3760">
        <v>2</v>
      </c>
      <c r="U3760">
        <v>10</v>
      </c>
      <c r="V3760">
        <v>3</v>
      </c>
      <c r="W3760">
        <v>3</v>
      </c>
      <c r="X3760">
        <v>3</v>
      </c>
      <c r="Y3760">
        <v>2</v>
      </c>
      <c r="Z3760">
        <v>2</v>
      </c>
      <c r="AA3760">
        <v>1</v>
      </c>
      <c r="AB3760">
        <v>0</v>
      </c>
      <c r="AC3760">
        <v>5</v>
      </c>
      <c r="AD3760">
        <v>1</v>
      </c>
      <c r="AE3760">
        <v>1</v>
      </c>
      <c r="AF3760">
        <v>2</v>
      </c>
      <c r="AG3760" s="1">
        <f t="shared" si="58"/>
        <v>0.23264150943396245</v>
      </c>
    </row>
    <row r="3761" spans="1:33">
      <c r="A3761">
        <v>82975</v>
      </c>
      <c r="B3761">
        <v>2</v>
      </c>
      <c r="C3761">
        <v>44</v>
      </c>
      <c r="D3761">
        <v>3</v>
      </c>
      <c r="E3761">
        <v>2</v>
      </c>
      <c r="G3761">
        <v>1</v>
      </c>
      <c r="H3761">
        <v>4</v>
      </c>
      <c r="I3761">
        <v>1</v>
      </c>
      <c r="J3761">
        <v>39</v>
      </c>
      <c r="K3761">
        <v>1.01</v>
      </c>
      <c r="L3761">
        <v>236</v>
      </c>
      <c r="M3761">
        <v>6.1</v>
      </c>
      <c r="N3761">
        <v>38</v>
      </c>
      <c r="O3761" s="1">
        <v>0.98410256410256414</v>
      </c>
      <c r="P3761" s="2">
        <v>44.123029392159062</v>
      </c>
      <c r="Q3761" s="1">
        <v>1.1426733252841192</v>
      </c>
      <c r="R3761">
        <v>2</v>
      </c>
      <c r="S3761">
        <v>2</v>
      </c>
      <c r="U3761">
        <v>9</v>
      </c>
      <c r="V3761">
        <v>1</v>
      </c>
      <c r="W3761">
        <v>1</v>
      </c>
      <c r="X3761">
        <v>3</v>
      </c>
      <c r="Y3761">
        <v>2</v>
      </c>
      <c r="Z3761">
        <v>2</v>
      </c>
      <c r="AA3761">
        <v>1</v>
      </c>
      <c r="AB3761">
        <v>2</v>
      </c>
      <c r="AC3761">
        <v>1</v>
      </c>
      <c r="AD3761">
        <v>1</v>
      </c>
      <c r="AE3761">
        <v>1</v>
      </c>
      <c r="AF3761">
        <v>2</v>
      </c>
      <c r="AG3761" s="1">
        <f t="shared" si="58"/>
        <v>-2.5897435897435872E-2</v>
      </c>
    </row>
    <row r="3762" spans="1:33">
      <c r="A3762">
        <v>82978</v>
      </c>
      <c r="B3762">
        <v>2</v>
      </c>
      <c r="C3762">
        <v>41</v>
      </c>
      <c r="D3762">
        <v>6</v>
      </c>
      <c r="E3762">
        <v>2</v>
      </c>
      <c r="G3762">
        <v>2</v>
      </c>
      <c r="H3762">
        <v>3</v>
      </c>
      <c r="I3762">
        <v>5</v>
      </c>
      <c r="J3762">
        <v>64</v>
      </c>
      <c r="K3762">
        <v>1.66</v>
      </c>
      <c r="L3762">
        <v>265</v>
      </c>
      <c r="M3762">
        <v>6.85</v>
      </c>
      <c r="N3762">
        <v>60</v>
      </c>
      <c r="O3762" s="1">
        <v>1.5562499999999999</v>
      </c>
      <c r="P3762" s="2">
        <v>68.508105907716953</v>
      </c>
      <c r="Q3762" s="1">
        <v>1.7769289969814084</v>
      </c>
      <c r="R3762">
        <v>1</v>
      </c>
      <c r="S3762">
        <v>2</v>
      </c>
      <c r="U3762">
        <v>14</v>
      </c>
      <c r="V3762">
        <v>3</v>
      </c>
      <c r="W3762">
        <v>1</v>
      </c>
      <c r="X3762">
        <v>3</v>
      </c>
      <c r="Y3762">
        <v>2</v>
      </c>
      <c r="Z3762">
        <v>1</v>
      </c>
      <c r="AB3762">
        <v>0</v>
      </c>
      <c r="AC3762">
        <v>0</v>
      </c>
      <c r="AD3762">
        <v>1</v>
      </c>
      <c r="AE3762">
        <v>1</v>
      </c>
      <c r="AF3762">
        <v>2</v>
      </c>
      <c r="AG3762" s="1">
        <f t="shared" si="58"/>
        <v>-0.10375000000000001</v>
      </c>
    </row>
    <row r="3763" spans="1:33">
      <c r="A3763">
        <v>82982</v>
      </c>
      <c r="B3763">
        <v>2</v>
      </c>
      <c r="C3763">
        <v>74</v>
      </c>
      <c r="D3763">
        <v>1</v>
      </c>
      <c r="E3763">
        <v>2</v>
      </c>
      <c r="G3763">
        <v>2</v>
      </c>
      <c r="H3763">
        <v>1</v>
      </c>
      <c r="I3763">
        <v>2</v>
      </c>
      <c r="J3763">
        <v>53</v>
      </c>
      <c r="K3763">
        <v>1.37</v>
      </c>
      <c r="L3763">
        <v>210</v>
      </c>
      <c r="M3763">
        <v>5.43</v>
      </c>
      <c r="N3763">
        <v>61</v>
      </c>
      <c r="O3763" s="1">
        <v>1.5767924528301889</v>
      </c>
      <c r="P3763" s="2">
        <v>57.913807541989591</v>
      </c>
      <c r="Q3763" s="1">
        <v>1.4970172892929385</v>
      </c>
      <c r="R3763">
        <v>1</v>
      </c>
      <c r="S3763">
        <v>1</v>
      </c>
      <c r="T3763">
        <v>1</v>
      </c>
      <c r="U3763">
        <v>9</v>
      </c>
      <c r="V3763">
        <v>3</v>
      </c>
      <c r="W3763">
        <v>3</v>
      </c>
      <c r="X3763">
        <v>3</v>
      </c>
      <c r="Y3763">
        <v>3</v>
      </c>
      <c r="Z3763">
        <v>3</v>
      </c>
      <c r="AA3763">
        <v>1</v>
      </c>
      <c r="AB3763">
        <v>0</v>
      </c>
      <c r="AC3763">
        <v>0</v>
      </c>
      <c r="AD3763">
        <v>2</v>
      </c>
      <c r="AE3763">
        <v>1</v>
      </c>
      <c r="AF3763">
        <v>2</v>
      </c>
      <c r="AG3763" s="1">
        <f t="shared" si="58"/>
        <v>0.20679245283018877</v>
      </c>
    </row>
    <row r="3764" spans="1:33">
      <c r="A3764">
        <v>82996</v>
      </c>
      <c r="B3764">
        <v>2</v>
      </c>
      <c r="C3764">
        <v>37</v>
      </c>
      <c r="D3764">
        <v>1</v>
      </c>
      <c r="E3764">
        <v>2</v>
      </c>
      <c r="G3764">
        <v>2</v>
      </c>
      <c r="H3764">
        <v>2</v>
      </c>
      <c r="I3764">
        <v>1</v>
      </c>
      <c r="J3764">
        <v>52</v>
      </c>
      <c r="K3764">
        <v>1.34</v>
      </c>
      <c r="L3764">
        <v>214</v>
      </c>
      <c r="M3764">
        <v>5.53</v>
      </c>
      <c r="N3764">
        <v>46</v>
      </c>
      <c r="O3764" s="1">
        <v>1.1853846153846155</v>
      </c>
      <c r="P3764" s="2">
        <v>52.310959520886136</v>
      </c>
      <c r="Q3764" s="1">
        <v>1.3480131876536043</v>
      </c>
      <c r="R3764">
        <v>1</v>
      </c>
      <c r="U3764">
        <v>6</v>
      </c>
      <c r="V3764">
        <v>4</v>
      </c>
      <c r="W3764">
        <v>2</v>
      </c>
      <c r="X3764">
        <v>3</v>
      </c>
      <c r="Y3764">
        <v>3</v>
      </c>
      <c r="Z3764">
        <v>2</v>
      </c>
      <c r="AA3764">
        <v>1</v>
      </c>
      <c r="AB3764">
        <v>0</v>
      </c>
      <c r="AC3764">
        <v>0</v>
      </c>
      <c r="AD3764">
        <v>1</v>
      </c>
      <c r="AE3764">
        <v>2</v>
      </c>
      <c r="AG3764" s="1">
        <f t="shared" si="58"/>
        <v>-0.1546153846153846</v>
      </c>
    </row>
    <row r="3765" spans="1:33">
      <c r="A3765">
        <v>82997</v>
      </c>
      <c r="B3765">
        <v>2</v>
      </c>
      <c r="C3765">
        <v>53</v>
      </c>
      <c r="D3765">
        <v>1</v>
      </c>
      <c r="E3765">
        <v>2</v>
      </c>
      <c r="G3765">
        <v>1</v>
      </c>
      <c r="H3765">
        <v>5</v>
      </c>
      <c r="I3765">
        <v>1</v>
      </c>
      <c r="J3765">
        <v>50</v>
      </c>
      <c r="K3765">
        <v>1.29</v>
      </c>
      <c r="L3765">
        <v>232</v>
      </c>
      <c r="M3765">
        <v>6</v>
      </c>
      <c r="N3765">
        <v>47</v>
      </c>
      <c r="O3765" s="1">
        <v>1.2126000000000001</v>
      </c>
      <c r="P3765" s="2">
        <v>54.020836364009099</v>
      </c>
      <c r="Q3765" s="1">
        <v>1.393737578191435</v>
      </c>
      <c r="R3765">
        <v>1</v>
      </c>
      <c r="S3765">
        <v>1</v>
      </c>
      <c r="T3765">
        <v>2</v>
      </c>
      <c r="U3765">
        <v>15</v>
      </c>
      <c r="V3765">
        <v>3</v>
      </c>
      <c r="W3765">
        <v>2</v>
      </c>
      <c r="X3765">
        <v>3</v>
      </c>
      <c r="Y3765">
        <v>3</v>
      </c>
      <c r="Z3765">
        <v>2</v>
      </c>
      <c r="AA3765">
        <v>2</v>
      </c>
      <c r="AB3765">
        <v>0</v>
      </c>
      <c r="AC3765">
        <v>1</v>
      </c>
      <c r="AD3765">
        <v>1</v>
      </c>
      <c r="AE3765">
        <v>1</v>
      </c>
      <c r="AF3765">
        <v>2</v>
      </c>
      <c r="AG3765" s="1">
        <f t="shared" si="58"/>
        <v>-7.7399999999999913E-2</v>
      </c>
    </row>
    <row r="3766" spans="1:33">
      <c r="A3766">
        <v>83001</v>
      </c>
      <c r="B3766">
        <v>2</v>
      </c>
      <c r="C3766">
        <v>43</v>
      </c>
      <c r="D3766">
        <v>6</v>
      </c>
      <c r="E3766">
        <v>2</v>
      </c>
      <c r="G3766">
        <v>2</v>
      </c>
      <c r="H3766">
        <v>5</v>
      </c>
      <c r="I3766">
        <v>1</v>
      </c>
      <c r="J3766">
        <v>42</v>
      </c>
      <c r="K3766">
        <v>1.0900000000000001</v>
      </c>
      <c r="L3766">
        <v>207</v>
      </c>
      <c r="M3766">
        <v>5.35</v>
      </c>
      <c r="N3766">
        <v>45</v>
      </c>
      <c r="O3766" s="1">
        <v>1.1678571428571429</v>
      </c>
      <c r="P3766" s="2">
        <v>36.668177446556328</v>
      </c>
      <c r="Q3766" s="1">
        <v>0.95162650992253328</v>
      </c>
      <c r="R3766">
        <v>2</v>
      </c>
      <c r="S3766">
        <v>2</v>
      </c>
      <c r="U3766">
        <v>15</v>
      </c>
      <c r="V3766">
        <v>1</v>
      </c>
      <c r="W3766">
        <v>2</v>
      </c>
      <c r="X3766">
        <v>3</v>
      </c>
      <c r="Y3766">
        <v>3</v>
      </c>
      <c r="Z3766">
        <v>3</v>
      </c>
      <c r="AA3766">
        <v>1</v>
      </c>
      <c r="AB3766">
        <v>4</v>
      </c>
      <c r="AC3766">
        <v>0</v>
      </c>
      <c r="AD3766">
        <v>1</v>
      </c>
      <c r="AE3766">
        <v>1</v>
      </c>
      <c r="AF3766">
        <v>2</v>
      </c>
      <c r="AG3766" s="1">
        <f t="shared" si="58"/>
        <v>7.7857142857142847E-2</v>
      </c>
    </row>
    <row r="3767" spans="1:33">
      <c r="A3767">
        <v>83003</v>
      </c>
      <c r="B3767">
        <v>2</v>
      </c>
      <c r="C3767">
        <v>32</v>
      </c>
      <c r="D3767">
        <v>3</v>
      </c>
      <c r="E3767">
        <v>2</v>
      </c>
      <c r="G3767">
        <v>1</v>
      </c>
      <c r="H3767">
        <v>4</v>
      </c>
      <c r="I3767">
        <v>1</v>
      </c>
      <c r="J3767">
        <v>57</v>
      </c>
      <c r="K3767">
        <v>1.47</v>
      </c>
      <c r="L3767">
        <v>203</v>
      </c>
      <c r="M3767">
        <v>5.25</v>
      </c>
      <c r="N3767">
        <v>62</v>
      </c>
      <c r="O3767" s="1">
        <v>1.5989473684210527</v>
      </c>
      <c r="P3767" s="2">
        <v>57.154615308553375</v>
      </c>
      <c r="Q3767" s="1">
        <v>1.4739874474311134</v>
      </c>
      <c r="R3767">
        <v>2</v>
      </c>
      <c r="U3767">
        <v>14</v>
      </c>
      <c r="V3767">
        <v>2</v>
      </c>
      <c r="W3767">
        <v>2</v>
      </c>
      <c r="AA3767">
        <v>7</v>
      </c>
      <c r="AB3767">
        <v>0</v>
      </c>
      <c r="AC3767">
        <v>4</v>
      </c>
      <c r="AD3767">
        <v>1</v>
      </c>
      <c r="AE3767">
        <v>1</v>
      </c>
      <c r="AF3767">
        <v>2</v>
      </c>
      <c r="AG3767" s="1">
        <f t="shared" si="58"/>
        <v>0.1289473684210527</v>
      </c>
    </row>
    <row r="3768" spans="1:33">
      <c r="A3768">
        <v>83006</v>
      </c>
      <c r="B3768">
        <v>2</v>
      </c>
      <c r="C3768">
        <v>71</v>
      </c>
      <c r="D3768">
        <v>2</v>
      </c>
      <c r="E3768">
        <v>1</v>
      </c>
      <c r="F3768">
        <v>2</v>
      </c>
      <c r="G3768">
        <v>2</v>
      </c>
      <c r="H3768">
        <v>4</v>
      </c>
      <c r="I3768">
        <v>3</v>
      </c>
      <c r="J3768">
        <v>39</v>
      </c>
      <c r="K3768">
        <v>1.01</v>
      </c>
      <c r="L3768">
        <v>204</v>
      </c>
      <c r="M3768">
        <v>5.28</v>
      </c>
      <c r="N3768">
        <v>47</v>
      </c>
      <c r="O3768" s="1">
        <v>1.2171794871794872</v>
      </c>
      <c r="P3768" s="2">
        <v>44.051605207721749</v>
      </c>
      <c r="Q3768" s="1">
        <v>1.1408236220461274</v>
      </c>
      <c r="R3768">
        <v>1</v>
      </c>
      <c r="S3768">
        <v>2</v>
      </c>
      <c r="U3768">
        <v>4</v>
      </c>
      <c r="V3768">
        <v>3</v>
      </c>
      <c r="W3768">
        <v>3</v>
      </c>
      <c r="X3768">
        <v>3</v>
      </c>
      <c r="Y3768">
        <v>3</v>
      </c>
      <c r="Z3768">
        <v>3</v>
      </c>
      <c r="AA3768">
        <v>1</v>
      </c>
      <c r="AB3768">
        <v>0</v>
      </c>
      <c r="AC3768">
        <v>0</v>
      </c>
      <c r="AD3768">
        <v>1</v>
      </c>
      <c r="AE3768">
        <v>1</v>
      </c>
      <c r="AF3768">
        <v>2</v>
      </c>
      <c r="AG3768" s="1">
        <f t="shared" si="58"/>
        <v>0.2071794871794872</v>
      </c>
    </row>
    <row r="3769" spans="1:33">
      <c r="A3769">
        <v>83010</v>
      </c>
      <c r="B3769">
        <v>2</v>
      </c>
      <c r="C3769">
        <v>80</v>
      </c>
      <c r="D3769">
        <v>3</v>
      </c>
      <c r="E3769">
        <v>2</v>
      </c>
      <c r="G3769">
        <v>1</v>
      </c>
      <c r="H3769">
        <v>3</v>
      </c>
      <c r="I3769">
        <v>2</v>
      </c>
      <c r="J3769">
        <v>66</v>
      </c>
      <c r="K3769">
        <v>1.71</v>
      </c>
      <c r="L3769">
        <v>165</v>
      </c>
      <c r="M3769">
        <v>4.2699999999999996</v>
      </c>
      <c r="N3769">
        <v>73</v>
      </c>
      <c r="O3769" s="1">
        <v>1.8913636363636364</v>
      </c>
      <c r="P3769" s="2">
        <v>72.197888844825059</v>
      </c>
      <c r="Q3769" s="1">
        <v>1.8705816655250127</v>
      </c>
      <c r="R3769">
        <v>2</v>
      </c>
      <c r="S3769">
        <v>1</v>
      </c>
      <c r="T3769">
        <v>2</v>
      </c>
      <c r="U3769">
        <v>5</v>
      </c>
      <c r="V3769">
        <v>1</v>
      </c>
      <c r="W3769">
        <v>3</v>
      </c>
      <c r="X3769">
        <v>3</v>
      </c>
      <c r="Y3769">
        <v>3</v>
      </c>
      <c r="Z3769">
        <v>3</v>
      </c>
      <c r="AB3769">
        <v>0</v>
      </c>
      <c r="AC3769">
        <v>0</v>
      </c>
      <c r="AD3769">
        <v>1</v>
      </c>
      <c r="AE3769">
        <v>1</v>
      </c>
      <c r="AF3769">
        <v>2</v>
      </c>
      <c r="AG3769" s="1">
        <f t="shared" si="58"/>
        <v>0.18136363636363639</v>
      </c>
    </row>
    <row r="3770" spans="1:33">
      <c r="A3770">
        <v>83011</v>
      </c>
      <c r="B3770">
        <v>2</v>
      </c>
      <c r="C3770">
        <v>21</v>
      </c>
      <c r="D3770">
        <v>2</v>
      </c>
      <c r="E3770">
        <v>2</v>
      </c>
      <c r="G3770">
        <v>1</v>
      </c>
      <c r="H3770">
        <v>4</v>
      </c>
      <c r="I3770">
        <v>5</v>
      </c>
      <c r="J3770">
        <v>72</v>
      </c>
      <c r="K3770">
        <v>1.86</v>
      </c>
      <c r="L3770">
        <v>153</v>
      </c>
      <c r="M3770">
        <v>3.96</v>
      </c>
      <c r="N3770">
        <v>67</v>
      </c>
      <c r="O3770" s="1">
        <v>1.7308333333333334</v>
      </c>
      <c r="P3770" s="2">
        <v>73.729457840893218</v>
      </c>
      <c r="Q3770" s="1">
        <v>1.9046776608897416</v>
      </c>
      <c r="R3770">
        <v>2</v>
      </c>
      <c r="U3770">
        <v>14</v>
      </c>
      <c r="V3770">
        <v>3</v>
      </c>
      <c r="W3770">
        <v>3</v>
      </c>
      <c r="X3770">
        <v>3</v>
      </c>
      <c r="Y3770">
        <v>3</v>
      </c>
      <c r="Z3770">
        <v>3</v>
      </c>
      <c r="AA3770">
        <v>4</v>
      </c>
      <c r="AB3770">
        <v>0</v>
      </c>
      <c r="AC3770">
        <v>2</v>
      </c>
      <c r="AD3770">
        <v>1</v>
      </c>
      <c r="AE3770">
        <v>2</v>
      </c>
      <c r="AG3770" s="1">
        <f t="shared" si="58"/>
        <v>-0.12916666666666665</v>
      </c>
    </row>
    <row r="3771" spans="1:33">
      <c r="A3771">
        <v>83016</v>
      </c>
      <c r="B3771">
        <v>2</v>
      </c>
      <c r="C3771">
        <v>80</v>
      </c>
      <c r="D3771">
        <v>4</v>
      </c>
      <c r="E3771">
        <v>2</v>
      </c>
      <c r="G3771">
        <v>2</v>
      </c>
      <c r="H3771">
        <v>5</v>
      </c>
      <c r="I3771">
        <v>1</v>
      </c>
      <c r="J3771">
        <v>67</v>
      </c>
      <c r="K3771">
        <v>1.73</v>
      </c>
      <c r="L3771">
        <v>199</v>
      </c>
      <c r="M3771">
        <v>5.15</v>
      </c>
      <c r="N3771">
        <v>62</v>
      </c>
      <c r="O3771" s="1">
        <v>1.6008955223880599</v>
      </c>
      <c r="P3771" s="2">
        <v>69.203273275825765</v>
      </c>
      <c r="Q3771" s="1">
        <v>1.7868904890623667</v>
      </c>
      <c r="R3771">
        <v>1</v>
      </c>
      <c r="S3771">
        <v>2</v>
      </c>
      <c r="U3771">
        <v>15</v>
      </c>
      <c r="V3771">
        <v>1</v>
      </c>
      <c r="W3771">
        <v>3</v>
      </c>
      <c r="X3771">
        <v>2</v>
      </c>
      <c r="Y3771">
        <v>2</v>
      </c>
      <c r="Z3771">
        <v>2</v>
      </c>
      <c r="AB3771">
        <v>2</v>
      </c>
      <c r="AC3771">
        <v>0</v>
      </c>
      <c r="AD3771">
        <v>2</v>
      </c>
      <c r="AE3771">
        <v>1</v>
      </c>
      <c r="AF3771">
        <v>2</v>
      </c>
      <c r="AG3771" s="1">
        <f t="shared" si="58"/>
        <v>-0.1291044776119401</v>
      </c>
    </row>
    <row r="3772" spans="1:33">
      <c r="A3772">
        <v>83019</v>
      </c>
      <c r="B3772">
        <v>2</v>
      </c>
      <c r="C3772">
        <v>57</v>
      </c>
      <c r="D3772">
        <v>4</v>
      </c>
      <c r="E3772">
        <v>2</v>
      </c>
      <c r="G3772">
        <v>1</v>
      </c>
      <c r="H3772">
        <v>2</v>
      </c>
      <c r="I3772">
        <v>3</v>
      </c>
      <c r="J3772">
        <v>76</v>
      </c>
      <c r="K3772">
        <v>1.97</v>
      </c>
      <c r="L3772">
        <v>154</v>
      </c>
      <c r="M3772">
        <v>3.98</v>
      </c>
      <c r="N3772">
        <v>80</v>
      </c>
      <c r="O3772" s="1">
        <v>2.0736842105263156</v>
      </c>
      <c r="P3772" s="2">
        <v>81.50212066367348</v>
      </c>
      <c r="Q3772" s="1">
        <v>2.1126207593083786</v>
      </c>
      <c r="R3772">
        <v>1</v>
      </c>
      <c r="S3772">
        <v>2</v>
      </c>
      <c r="U3772">
        <v>8</v>
      </c>
      <c r="V3772">
        <v>2</v>
      </c>
      <c r="W3772">
        <v>3</v>
      </c>
      <c r="X3772">
        <v>2</v>
      </c>
      <c r="Y3772">
        <v>2</v>
      </c>
      <c r="Z3772">
        <v>2</v>
      </c>
      <c r="AA3772">
        <v>1</v>
      </c>
      <c r="AB3772">
        <v>0</v>
      </c>
      <c r="AC3772">
        <v>0</v>
      </c>
      <c r="AD3772">
        <v>2</v>
      </c>
      <c r="AE3772">
        <v>1</v>
      </c>
      <c r="AF3772">
        <v>2</v>
      </c>
      <c r="AG3772" s="1">
        <f t="shared" si="58"/>
        <v>0.1036842105263156</v>
      </c>
    </row>
    <row r="3773" spans="1:33">
      <c r="A3773">
        <v>83027</v>
      </c>
      <c r="B3773">
        <v>2</v>
      </c>
      <c r="C3773">
        <v>50</v>
      </c>
      <c r="D3773">
        <v>4</v>
      </c>
      <c r="E3773">
        <v>1</v>
      </c>
      <c r="F3773">
        <v>1</v>
      </c>
      <c r="G3773">
        <v>1</v>
      </c>
      <c r="H3773">
        <v>4</v>
      </c>
      <c r="I3773">
        <v>2</v>
      </c>
      <c r="J3773">
        <v>100</v>
      </c>
      <c r="K3773">
        <v>2.59</v>
      </c>
      <c r="L3773">
        <v>237</v>
      </c>
      <c r="M3773">
        <v>6.13</v>
      </c>
      <c r="N3773">
        <v>99</v>
      </c>
      <c r="O3773" s="1">
        <v>2.5640999999999998</v>
      </c>
      <c r="P3773" s="2">
        <v>98.199182258979704</v>
      </c>
      <c r="Q3773" s="1">
        <v>2.5433588205075743</v>
      </c>
      <c r="R3773">
        <v>1</v>
      </c>
      <c r="S3773">
        <v>2</v>
      </c>
      <c r="U3773">
        <v>7</v>
      </c>
      <c r="V3773">
        <v>2</v>
      </c>
      <c r="W3773">
        <v>3</v>
      </c>
      <c r="X3773">
        <v>3</v>
      </c>
      <c r="Y3773">
        <v>3</v>
      </c>
      <c r="Z3773">
        <v>3</v>
      </c>
      <c r="AB3773">
        <v>0</v>
      </c>
      <c r="AC3773">
        <v>0</v>
      </c>
      <c r="AD3773">
        <v>2</v>
      </c>
      <c r="AE3773">
        <v>1</v>
      </c>
      <c r="AF3773">
        <v>2</v>
      </c>
      <c r="AG3773" s="1">
        <f t="shared" si="58"/>
        <v>-2.5900000000000034E-2</v>
      </c>
    </row>
    <row r="3774" spans="1:33">
      <c r="A3774">
        <v>83033</v>
      </c>
      <c r="B3774">
        <v>2</v>
      </c>
      <c r="C3774">
        <v>60</v>
      </c>
      <c r="D3774">
        <v>4</v>
      </c>
      <c r="E3774">
        <v>2</v>
      </c>
      <c r="G3774">
        <v>1</v>
      </c>
      <c r="H3774">
        <v>3</v>
      </c>
      <c r="I3774">
        <v>5</v>
      </c>
      <c r="J3774">
        <v>54</v>
      </c>
      <c r="K3774">
        <v>1.4</v>
      </c>
      <c r="L3774">
        <v>141</v>
      </c>
      <c r="M3774">
        <v>3.65</v>
      </c>
      <c r="N3774">
        <v>63</v>
      </c>
      <c r="O3774" s="1">
        <v>1.6333333333333331</v>
      </c>
      <c r="P3774" s="2">
        <v>65.033498258218756</v>
      </c>
      <c r="Q3774" s="1">
        <v>1.6860536585464121</v>
      </c>
      <c r="R3774">
        <v>1</v>
      </c>
      <c r="S3774">
        <v>1</v>
      </c>
      <c r="T3774">
        <v>2</v>
      </c>
      <c r="U3774">
        <v>3</v>
      </c>
      <c r="V3774">
        <v>1</v>
      </c>
      <c r="W3774">
        <v>2</v>
      </c>
      <c r="X3774">
        <v>3</v>
      </c>
      <c r="Y3774">
        <v>3</v>
      </c>
      <c r="Z3774">
        <v>3</v>
      </c>
      <c r="AA3774">
        <v>2</v>
      </c>
      <c r="AB3774">
        <v>0</v>
      </c>
      <c r="AC3774">
        <v>0</v>
      </c>
      <c r="AD3774">
        <v>1</v>
      </c>
      <c r="AE3774">
        <v>1</v>
      </c>
      <c r="AF3774">
        <v>2</v>
      </c>
      <c r="AG3774" s="1">
        <f t="shared" si="58"/>
        <v>0.23333333333333317</v>
      </c>
    </row>
    <row r="3775" spans="1:33">
      <c r="A3775">
        <v>83037</v>
      </c>
      <c r="B3775">
        <v>2</v>
      </c>
      <c r="C3775">
        <v>66</v>
      </c>
      <c r="D3775">
        <v>4</v>
      </c>
      <c r="E3775">
        <v>2</v>
      </c>
      <c r="G3775">
        <v>1</v>
      </c>
      <c r="H3775">
        <v>3</v>
      </c>
      <c r="I3775">
        <v>1</v>
      </c>
      <c r="J3775">
        <v>82</v>
      </c>
      <c r="K3775">
        <v>2.12</v>
      </c>
      <c r="L3775">
        <v>232</v>
      </c>
      <c r="M3775">
        <v>6</v>
      </c>
      <c r="N3775">
        <v>92</v>
      </c>
      <c r="O3775" s="1">
        <v>2.378536585365854</v>
      </c>
      <c r="P3775" s="2">
        <v>85.495885101421848</v>
      </c>
      <c r="Q3775" s="1">
        <v>2.2103814196952967</v>
      </c>
      <c r="R3775">
        <v>1</v>
      </c>
      <c r="S3775">
        <v>1</v>
      </c>
      <c r="T3775">
        <v>2</v>
      </c>
      <c r="U3775">
        <v>7</v>
      </c>
      <c r="V3775">
        <v>4</v>
      </c>
      <c r="W3775">
        <v>0</v>
      </c>
      <c r="X3775">
        <v>3</v>
      </c>
      <c r="Y3775">
        <v>3</v>
      </c>
      <c r="Z3775">
        <v>3</v>
      </c>
      <c r="AA3775">
        <v>0</v>
      </c>
      <c r="AB3775">
        <v>0</v>
      </c>
      <c r="AC3775">
        <v>0</v>
      </c>
      <c r="AD3775">
        <v>2</v>
      </c>
      <c r="AE3775">
        <v>1</v>
      </c>
      <c r="AF3775">
        <v>2</v>
      </c>
      <c r="AG3775" s="1">
        <f t="shared" si="58"/>
        <v>0.25853658536585389</v>
      </c>
    </row>
    <row r="3776" spans="1:33">
      <c r="A3776">
        <v>83041</v>
      </c>
      <c r="B3776">
        <v>2</v>
      </c>
      <c r="C3776">
        <v>32</v>
      </c>
      <c r="D3776">
        <v>3</v>
      </c>
      <c r="E3776">
        <v>2</v>
      </c>
      <c r="G3776">
        <v>1</v>
      </c>
      <c r="H3776">
        <v>5</v>
      </c>
      <c r="I3776">
        <v>1</v>
      </c>
      <c r="J3776">
        <v>42</v>
      </c>
      <c r="K3776">
        <v>1.0900000000000001</v>
      </c>
      <c r="L3776">
        <v>176</v>
      </c>
      <c r="M3776">
        <v>4.55</v>
      </c>
      <c r="N3776">
        <v>39</v>
      </c>
      <c r="O3776" s="1">
        <v>1.0121428571428572</v>
      </c>
      <c r="P3776" s="2">
        <v>51.23235772775449</v>
      </c>
      <c r="Q3776" s="1">
        <v>1.3296016648393429</v>
      </c>
      <c r="R3776">
        <v>1</v>
      </c>
      <c r="U3776">
        <v>6</v>
      </c>
      <c r="V3776">
        <v>3</v>
      </c>
      <c r="W3776">
        <v>2</v>
      </c>
      <c r="X3776">
        <v>3</v>
      </c>
      <c r="Y3776">
        <v>3</v>
      </c>
      <c r="Z3776">
        <v>2</v>
      </c>
      <c r="AA3776">
        <v>0</v>
      </c>
      <c r="AB3776">
        <v>30</v>
      </c>
      <c r="AC3776">
        <v>0</v>
      </c>
      <c r="AD3776">
        <v>1</v>
      </c>
      <c r="AE3776">
        <v>1</v>
      </c>
      <c r="AF3776">
        <v>2</v>
      </c>
      <c r="AG3776" s="1">
        <f t="shared" si="58"/>
        <v>-7.7857142857142847E-2</v>
      </c>
    </row>
    <row r="3777" spans="1:33">
      <c r="A3777">
        <v>83042</v>
      </c>
      <c r="B3777">
        <v>2</v>
      </c>
      <c r="C3777">
        <v>26</v>
      </c>
      <c r="D3777">
        <v>4</v>
      </c>
      <c r="E3777">
        <v>2</v>
      </c>
      <c r="G3777">
        <v>2</v>
      </c>
      <c r="H3777">
        <v>4</v>
      </c>
      <c r="I3777">
        <v>5</v>
      </c>
      <c r="J3777">
        <v>49</v>
      </c>
      <c r="K3777">
        <v>1.27</v>
      </c>
      <c r="L3777">
        <v>153</v>
      </c>
      <c r="M3777">
        <v>3.96</v>
      </c>
      <c r="N3777">
        <v>49</v>
      </c>
      <c r="O3777" s="1">
        <v>1.27</v>
      </c>
      <c r="P3777" s="2">
        <v>40.226173661293636</v>
      </c>
      <c r="Q3777" s="1">
        <v>1.0425967459151615</v>
      </c>
      <c r="R3777">
        <v>2</v>
      </c>
      <c r="U3777">
        <v>8</v>
      </c>
      <c r="V3777">
        <v>4</v>
      </c>
      <c r="W3777">
        <v>0</v>
      </c>
      <c r="AA3777">
        <v>3</v>
      </c>
      <c r="AB3777">
        <v>0</v>
      </c>
      <c r="AC3777">
        <v>2</v>
      </c>
      <c r="AD3777">
        <v>2</v>
      </c>
      <c r="AE3777">
        <v>1</v>
      </c>
      <c r="AF3777">
        <v>2</v>
      </c>
      <c r="AG3777" s="1">
        <f t="shared" si="58"/>
        <v>0</v>
      </c>
    </row>
    <row r="3778" spans="1:33">
      <c r="A3778">
        <v>83046</v>
      </c>
      <c r="B3778">
        <v>2</v>
      </c>
      <c r="C3778">
        <v>79</v>
      </c>
      <c r="D3778">
        <v>4</v>
      </c>
      <c r="E3778">
        <v>2</v>
      </c>
      <c r="G3778">
        <v>1</v>
      </c>
      <c r="H3778">
        <v>2</v>
      </c>
      <c r="I3778">
        <v>2</v>
      </c>
      <c r="J3778">
        <v>68</v>
      </c>
      <c r="K3778">
        <v>1.76</v>
      </c>
      <c r="L3778">
        <v>178</v>
      </c>
      <c r="M3778">
        <v>4.5999999999999996</v>
      </c>
      <c r="N3778">
        <v>68</v>
      </c>
      <c r="O3778" s="1">
        <v>1.76</v>
      </c>
      <c r="P3778" s="2">
        <v>72.029107513187711</v>
      </c>
      <c r="Q3778" s="1">
        <v>1.8642827826942701</v>
      </c>
      <c r="R3778">
        <v>2</v>
      </c>
      <c r="S3778">
        <v>2</v>
      </c>
      <c r="U3778">
        <v>3</v>
      </c>
      <c r="V3778">
        <v>3</v>
      </c>
      <c r="W3778">
        <v>1</v>
      </c>
      <c r="X3778">
        <v>3</v>
      </c>
      <c r="Y3778">
        <v>3</v>
      </c>
      <c r="Z3778">
        <v>3</v>
      </c>
      <c r="AB3778">
        <v>0</v>
      </c>
      <c r="AC3778">
        <v>0</v>
      </c>
      <c r="AD3778">
        <v>2</v>
      </c>
      <c r="AE3778">
        <v>9</v>
      </c>
      <c r="AF3778">
        <v>2</v>
      </c>
      <c r="AG3778" s="1">
        <f t="shared" si="58"/>
        <v>0</v>
      </c>
    </row>
    <row r="3779" spans="1:33">
      <c r="A3779">
        <v>83050</v>
      </c>
      <c r="B3779">
        <v>2</v>
      </c>
      <c r="C3779">
        <v>46</v>
      </c>
      <c r="D3779">
        <v>2</v>
      </c>
      <c r="E3779">
        <v>2</v>
      </c>
      <c r="G3779">
        <v>2</v>
      </c>
      <c r="H3779">
        <v>5</v>
      </c>
      <c r="I3779">
        <v>1</v>
      </c>
      <c r="J3779">
        <v>42</v>
      </c>
      <c r="K3779">
        <v>1.0900000000000001</v>
      </c>
      <c r="L3779">
        <v>249</v>
      </c>
      <c r="M3779">
        <v>6.44</v>
      </c>
      <c r="N3779">
        <v>48</v>
      </c>
      <c r="O3779" s="1">
        <v>1.245714285714286</v>
      </c>
      <c r="P3779" s="2">
        <v>46.652652265899128</v>
      </c>
      <c r="Q3779" s="1">
        <v>1.2107474040435728</v>
      </c>
      <c r="R3779">
        <v>1</v>
      </c>
      <c r="S3779">
        <v>1</v>
      </c>
      <c r="T3779">
        <v>2</v>
      </c>
      <c r="U3779">
        <v>8</v>
      </c>
      <c r="V3779">
        <v>2</v>
      </c>
      <c r="W3779">
        <v>0</v>
      </c>
      <c r="X3779">
        <v>3</v>
      </c>
      <c r="Y3779">
        <v>3</v>
      </c>
      <c r="Z3779">
        <v>1</v>
      </c>
      <c r="AA3779">
        <v>1</v>
      </c>
      <c r="AB3779">
        <v>2</v>
      </c>
      <c r="AC3779">
        <v>1</v>
      </c>
      <c r="AD3779">
        <v>1</v>
      </c>
      <c r="AE3779">
        <v>2</v>
      </c>
      <c r="AG3779" s="1">
        <f t="shared" ref="AG3779:AG3842" si="59">O:O-K:K</f>
        <v>0.15571428571428592</v>
      </c>
    </row>
    <row r="3780" spans="1:33">
      <c r="A3780">
        <v>83061</v>
      </c>
      <c r="B3780">
        <v>2</v>
      </c>
      <c r="C3780">
        <v>55</v>
      </c>
      <c r="D3780">
        <v>1</v>
      </c>
      <c r="E3780">
        <v>2</v>
      </c>
      <c r="G3780">
        <v>1</v>
      </c>
      <c r="H3780">
        <v>3</v>
      </c>
      <c r="I3780">
        <v>1</v>
      </c>
      <c r="J3780">
        <v>47</v>
      </c>
      <c r="K3780">
        <v>1.22</v>
      </c>
      <c r="L3780">
        <v>205</v>
      </c>
      <c r="M3780">
        <v>5.3</v>
      </c>
      <c r="N3780">
        <v>52</v>
      </c>
      <c r="O3780" s="1">
        <v>1.3497872340425532</v>
      </c>
      <c r="P3780" s="2">
        <v>46.317090771390554</v>
      </c>
      <c r="Q3780" s="1">
        <v>1.2022734200233292</v>
      </c>
      <c r="R3780">
        <v>2</v>
      </c>
      <c r="S3780">
        <v>2</v>
      </c>
      <c r="U3780">
        <v>8</v>
      </c>
      <c r="V3780">
        <v>4</v>
      </c>
      <c r="W3780">
        <v>3</v>
      </c>
      <c r="X3780">
        <v>3</v>
      </c>
      <c r="Y3780">
        <v>3</v>
      </c>
      <c r="Z3780">
        <v>2</v>
      </c>
      <c r="AA3780">
        <v>1</v>
      </c>
      <c r="AB3780">
        <v>0</v>
      </c>
      <c r="AC3780">
        <v>0</v>
      </c>
      <c r="AD3780">
        <v>1</v>
      </c>
      <c r="AE3780">
        <v>1</v>
      </c>
      <c r="AF3780">
        <v>2</v>
      </c>
      <c r="AG3780" s="1">
        <f t="shared" si="59"/>
        <v>0.12978723404255321</v>
      </c>
    </row>
    <row r="3781" spans="1:33">
      <c r="A3781">
        <v>83063</v>
      </c>
      <c r="B3781">
        <v>2</v>
      </c>
      <c r="C3781">
        <v>53</v>
      </c>
      <c r="D3781">
        <v>4</v>
      </c>
      <c r="E3781">
        <v>2</v>
      </c>
      <c r="G3781">
        <v>1</v>
      </c>
      <c r="H3781">
        <v>4</v>
      </c>
      <c r="I3781">
        <v>1</v>
      </c>
      <c r="J3781">
        <v>63</v>
      </c>
      <c r="K3781">
        <v>1.63</v>
      </c>
      <c r="L3781">
        <v>270</v>
      </c>
      <c r="M3781">
        <v>6.98</v>
      </c>
      <c r="N3781">
        <v>73</v>
      </c>
      <c r="O3781" s="1">
        <v>1.8887301587301586</v>
      </c>
      <c r="P3781" s="2">
        <v>60.437974100772379</v>
      </c>
      <c r="Q3781" s="1">
        <v>1.5637126632422058</v>
      </c>
      <c r="R3781">
        <v>1</v>
      </c>
      <c r="S3781">
        <v>2</v>
      </c>
      <c r="U3781">
        <v>9</v>
      </c>
      <c r="V3781">
        <v>1</v>
      </c>
      <c r="W3781">
        <v>0</v>
      </c>
      <c r="AB3781">
        <v>1</v>
      </c>
      <c r="AC3781">
        <v>0</v>
      </c>
      <c r="AD3781">
        <v>1</v>
      </c>
      <c r="AE3781">
        <v>1</v>
      </c>
      <c r="AF3781">
        <v>2</v>
      </c>
      <c r="AG3781" s="1">
        <f t="shared" si="59"/>
        <v>0.2587301587301587</v>
      </c>
    </row>
    <row r="3782" spans="1:33">
      <c r="A3782">
        <v>83065</v>
      </c>
      <c r="B3782">
        <v>2</v>
      </c>
      <c r="C3782">
        <v>44</v>
      </c>
      <c r="D3782">
        <v>4</v>
      </c>
      <c r="E3782">
        <v>2</v>
      </c>
      <c r="G3782">
        <v>1</v>
      </c>
      <c r="H3782">
        <v>3</v>
      </c>
      <c r="I3782">
        <v>6</v>
      </c>
      <c r="J3782">
        <v>55</v>
      </c>
      <c r="K3782">
        <v>1.42</v>
      </c>
      <c r="L3782">
        <v>168</v>
      </c>
      <c r="M3782">
        <v>4.34</v>
      </c>
      <c r="N3782">
        <v>55</v>
      </c>
      <c r="O3782" s="1">
        <v>1.42</v>
      </c>
      <c r="P3782" s="2">
        <v>64.044023892626782</v>
      </c>
      <c r="Q3782" s="1">
        <v>1.6535002532278187</v>
      </c>
      <c r="R3782">
        <v>1</v>
      </c>
      <c r="S3782">
        <v>2</v>
      </c>
      <c r="U3782">
        <v>9</v>
      </c>
      <c r="V3782">
        <v>2</v>
      </c>
      <c r="W3782">
        <v>3</v>
      </c>
      <c r="AA3782">
        <v>1</v>
      </c>
      <c r="AB3782">
        <v>0</v>
      </c>
      <c r="AC3782">
        <v>1</v>
      </c>
      <c r="AD3782">
        <v>1</v>
      </c>
      <c r="AE3782">
        <v>1</v>
      </c>
      <c r="AF3782">
        <v>2</v>
      </c>
      <c r="AG3782" s="1">
        <f t="shared" si="59"/>
        <v>0</v>
      </c>
    </row>
    <row r="3783" spans="1:33">
      <c r="A3783">
        <v>83067</v>
      </c>
      <c r="B3783">
        <v>2</v>
      </c>
      <c r="C3783">
        <v>34</v>
      </c>
      <c r="D3783">
        <v>3</v>
      </c>
      <c r="E3783">
        <v>2</v>
      </c>
      <c r="G3783">
        <v>1</v>
      </c>
      <c r="H3783">
        <v>4</v>
      </c>
      <c r="I3783">
        <v>1</v>
      </c>
      <c r="J3783">
        <v>51</v>
      </c>
      <c r="K3783">
        <v>1.32</v>
      </c>
      <c r="L3783">
        <v>183</v>
      </c>
      <c r="M3783">
        <v>4.7300000000000004</v>
      </c>
      <c r="N3783">
        <v>57</v>
      </c>
      <c r="O3783" s="1">
        <v>1.4752941176470591</v>
      </c>
      <c r="P3783" s="2">
        <v>53.911442692910597</v>
      </c>
      <c r="Q3783" s="1">
        <v>1.3953549873459212</v>
      </c>
      <c r="R3783">
        <v>2</v>
      </c>
      <c r="U3783">
        <v>14</v>
      </c>
      <c r="V3783">
        <v>4</v>
      </c>
      <c r="W3783">
        <v>1</v>
      </c>
      <c r="X3783">
        <v>3</v>
      </c>
      <c r="Y3783">
        <v>2</v>
      </c>
      <c r="Z3783">
        <v>2</v>
      </c>
      <c r="AA3783">
        <v>2</v>
      </c>
      <c r="AB3783">
        <v>0</v>
      </c>
      <c r="AC3783">
        <v>0</v>
      </c>
      <c r="AD3783">
        <v>1</v>
      </c>
      <c r="AE3783">
        <v>1</v>
      </c>
      <c r="AF3783">
        <v>2</v>
      </c>
      <c r="AG3783" s="1">
        <f t="shared" si="59"/>
        <v>0.15529411764705903</v>
      </c>
    </row>
    <row r="3784" spans="1:33">
      <c r="A3784">
        <v>83068</v>
      </c>
      <c r="B3784">
        <v>2</v>
      </c>
      <c r="C3784">
        <v>59</v>
      </c>
      <c r="D3784">
        <v>1</v>
      </c>
      <c r="E3784">
        <v>2</v>
      </c>
      <c r="G3784">
        <v>1</v>
      </c>
      <c r="H3784">
        <v>3</v>
      </c>
      <c r="I3784">
        <v>1</v>
      </c>
      <c r="J3784">
        <v>33</v>
      </c>
      <c r="K3784">
        <v>0.85</v>
      </c>
      <c r="L3784">
        <v>236</v>
      </c>
      <c r="M3784">
        <v>6.1</v>
      </c>
      <c r="N3784">
        <v>42</v>
      </c>
      <c r="O3784" s="1">
        <v>1.0818181818181818</v>
      </c>
      <c r="P3784" s="2">
        <v>34.817353385651728</v>
      </c>
      <c r="Q3784" s="1">
        <v>0.89681061750921121</v>
      </c>
      <c r="R3784">
        <v>1</v>
      </c>
      <c r="S3784">
        <v>2</v>
      </c>
      <c r="U3784">
        <v>9</v>
      </c>
      <c r="V3784">
        <v>3</v>
      </c>
      <c r="W3784">
        <v>2</v>
      </c>
      <c r="X3784">
        <v>3</v>
      </c>
      <c r="Y3784">
        <v>3</v>
      </c>
      <c r="Z3784">
        <v>2</v>
      </c>
      <c r="AA3784">
        <v>0</v>
      </c>
      <c r="AB3784">
        <v>0</v>
      </c>
      <c r="AC3784">
        <v>0</v>
      </c>
      <c r="AD3784">
        <v>1</v>
      </c>
      <c r="AE3784">
        <v>1</v>
      </c>
      <c r="AF3784">
        <v>1</v>
      </c>
      <c r="AG3784" s="1">
        <f t="shared" si="59"/>
        <v>0.23181818181818181</v>
      </c>
    </row>
    <row r="3785" spans="1:33">
      <c r="A3785">
        <v>83069</v>
      </c>
      <c r="B3785">
        <v>2</v>
      </c>
      <c r="C3785">
        <v>25</v>
      </c>
      <c r="D3785">
        <v>6</v>
      </c>
      <c r="E3785">
        <v>2</v>
      </c>
      <c r="G3785">
        <v>2</v>
      </c>
      <c r="H3785">
        <v>5</v>
      </c>
      <c r="I3785">
        <v>1</v>
      </c>
      <c r="J3785">
        <v>33</v>
      </c>
      <c r="K3785">
        <v>0.85</v>
      </c>
      <c r="L3785">
        <v>179</v>
      </c>
      <c r="M3785">
        <v>4.63</v>
      </c>
      <c r="N3785">
        <v>40</v>
      </c>
      <c r="O3785" s="1">
        <v>1.0303030303030303</v>
      </c>
      <c r="P3785" s="2">
        <v>40.583808098606077</v>
      </c>
      <c r="Q3785" s="1">
        <v>1.0453405116307626</v>
      </c>
      <c r="R3785">
        <v>1</v>
      </c>
      <c r="U3785">
        <v>9</v>
      </c>
      <c r="V3785">
        <v>3</v>
      </c>
      <c r="W3785">
        <v>2</v>
      </c>
      <c r="X3785">
        <v>3</v>
      </c>
      <c r="Y3785">
        <v>3</v>
      </c>
      <c r="Z3785">
        <v>3</v>
      </c>
      <c r="AA3785">
        <v>2</v>
      </c>
      <c r="AB3785">
        <v>1</v>
      </c>
      <c r="AC3785">
        <v>0</v>
      </c>
      <c r="AD3785">
        <v>1</v>
      </c>
      <c r="AE3785">
        <v>1</v>
      </c>
      <c r="AF3785">
        <v>1</v>
      </c>
      <c r="AG3785" s="1">
        <f t="shared" si="59"/>
        <v>0.1803030303030303</v>
      </c>
    </row>
    <row r="3786" spans="1:33">
      <c r="A3786">
        <v>83070</v>
      </c>
      <c r="B3786">
        <v>2</v>
      </c>
      <c r="C3786">
        <v>71</v>
      </c>
      <c r="D3786">
        <v>6</v>
      </c>
      <c r="E3786">
        <v>2</v>
      </c>
      <c r="G3786">
        <v>2</v>
      </c>
      <c r="H3786">
        <v>5</v>
      </c>
      <c r="I3786">
        <v>2</v>
      </c>
      <c r="J3786">
        <v>33</v>
      </c>
      <c r="K3786">
        <v>0.85</v>
      </c>
      <c r="L3786">
        <v>215</v>
      </c>
      <c r="M3786">
        <v>5.56</v>
      </c>
      <c r="N3786">
        <v>42</v>
      </c>
      <c r="O3786" s="1">
        <v>1.0818181818181818</v>
      </c>
      <c r="P3786" s="2">
        <v>35.085633178664388</v>
      </c>
      <c r="Q3786" s="1">
        <v>0.9037208546019615</v>
      </c>
      <c r="R3786">
        <v>1</v>
      </c>
      <c r="S3786">
        <v>2</v>
      </c>
      <c r="U3786">
        <v>15</v>
      </c>
      <c r="V3786">
        <v>3</v>
      </c>
      <c r="W3786">
        <v>3</v>
      </c>
      <c r="X3786">
        <v>3</v>
      </c>
      <c r="Y3786">
        <v>3</v>
      </c>
      <c r="Z3786">
        <v>3</v>
      </c>
      <c r="AA3786">
        <v>0</v>
      </c>
      <c r="AB3786">
        <v>0</v>
      </c>
      <c r="AC3786">
        <v>3</v>
      </c>
      <c r="AD3786">
        <v>1</v>
      </c>
      <c r="AE3786">
        <v>1</v>
      </c>
      <c r="AF3786">
        <v>2</v>
      </c>
      <c r="AG3786" s="1">
        <f t="shared" si="59"/>
        <v>0.23181818181818181</v>
      </c>
    </row>
    <row r="3787" spans="1:33">
      <c r="A3787">
        <v>83073</v>
      </c>
      <c r="B3787">
        <v>2</v>
      </c>
      <c r="C3787">
        <v>53</v>
      </c>
      <c r="D3787">
        <v>3</v>
      </c>
      <c r="E3787">
        <v>2</v>
      </c>
      <c r="G3787">
        <v>1</v>
      </c>
      <c r="H3787">
        <v>4</v>
      </c>
      <c r="I3787">
        <v>1</v>
      </c>
      <c r="J3787">
        <v>51</v>
      </c>
      <c r="K3787">
        <v>1.32</v>
      </c>
      <c r="L3787">
        <v>160</v>
      </c>
      <c r="M3787">
        <v>4.1399999999999997</v>
      </c>
      <c r="N3787">
        <v>59</v>
      </c>
      <c r="O3787" s="1">
        <v>1.527058823529412</v>
      </c>
      <c r="P3787" s="2">
        <v>59.619359041739017</v>
      </c>
      <c r="Q3787" s="1">
        <v>1.54308929284501</v>
      </c>
      <c r="R3787">
        <v>1</v>
      </c>
      <c r="S3787">
        <v>1</v>
      </c>
      <c r="T3787">
        <v>2</v>
      </c>
      <c r="U3787">
        <v>9</v>
      </c>
      <c r="V3787">
        <v>2</v>
      </c>
      <c r="W3787">
        <v>3</v>
      </c>
      <c r="X3787">
        <v>3</v>
      </c>
      <c r="Y3787">
        <v>3</v>
      </c>
      <c r="Z3787">
        <v>3</v>
      </c>
      <c r="AB3787">
        <v>1</v>
      </c>
      <c r="AC3787">
        <v>0</v>
      </c>
      <c r="AD3787">
        <v>1</v>
      </c>
      <c r="AE3787">
        <v>1</v>
      </c>
      <c r="AF3787">
        <v>2</v>
      </c>
      <c r="AG3787" s="1">
        <f t="shared" si="59"/>
        <v>0.20705882352941196</v>
      </c>
    </row>
    <row r="3788" spans="1:33">
      <c r="A3788">
        <v>83074</v>
      </c>
      <c r="B3788">
        <v>2</v>
      </c>
      <c r="C3788">
        <v>27</v>
      </c>
      <c r="D3788">
        <v>3</v>
      </c>
      <c r="E3788">
        <v>2</v>
      </c>
      <c r="G3788">
        <v>1</v>
      </c>
      <c r="H3788">
        <v>5</v>
      </c>
      <c r="I3788">
        <v>6</v>
      </c>
      <c r="J3788">
        <v>48</v>
      </c>
      <c r="K3788">
        <v>1.24</v>
      </c>
      <c r="L3788">
        <v>192</v>
      </c>
      <c r="M3788">
        <v>4.97</v>
      </c>
      <c r="N3788">
        <v>53</v>
      </c>
      <c r="O3788" s="1">
        <v>1.3691666666666666</v>
      </c>
      <c r="P3788" s="2">
        <v>51.47247654968362</v>
      </c>
      <c r="Q3788" s="1">
        <v>1.3297056442001602</v>
      </c>
      <c r="R3788">
        <v>2</v>
      </c>
      <c r="U3788">
        <v>10</v>
      </c>
      <c r="V3788">
        <v>3</v>
      </c>
      <c r="W3788">
        <v>2</v>
      </c>
      <c r="X3788">
        <v>3</v>
      </c>
      <c r="Y3788">
        <v>3</v>
      </c>
      <c r="Z3788">
        <v>1</v>
      </c>
      <c r="AA3788">
        <v>1</v>
      </c>
      <c r="AB3788">
        <v>0</v>
      </c>
      <c r="AC3788">
        <v>2</v>
      </c>
      <c r="AD3788">
        <v>1</v>
      </c>
      <c r="AE3788">
        <v>1</v>
      </c>
      <c r="AF3788">
        <v>2</v>
      </c>
      <c r="AG3788" s="1">
        <f t="shared" si="59"/>
        <v>0.12916666666666665</v>
      </c>
    </row>
    <row r="3789" spans="1:33">
      <c r="A3789">
        <v>83075</v>
      </c>
      <c r="B3789">
        <v>2</v>
      </c>
      <c r="C3789">
        <v>77</v>
      </c>
      <c r="D3789">
        <v>6</v>
      </c>
      <c r="E3789">
        <v>2</v>
      </c>
      <c r="G3789">
        <v>2</v>
      </c>
      <c r="H3789">
        <v>5</v>
      </c>
      <c r="I3789">
        <v>2</v>
      </c>
      <c r="J3789">
        <v>81</v>
      </c>
      <c r="K3789">
        <v>2.09</v>
      </c>
      <c r="L3789">
        <v>211</v>
      </c>
      <c r="M3789">
        <v>5.46</v>
      </c>
      <c r="N3789">
        <v>90</v>
      </c>
      <c r="O3789" s="1">
        <v>2.322222222222222</v>
      </c>
      <c r="P3789" s="2">
        <v>71.629592083132664</v>
      </c>
      <c r="Q3789" s="1">
        <v>1.8482203389351513</v>
      </c>
      <c r="R3789">
        <v>2</v>
      </c>
      <c r="S3789">
        <v>2</v>
      </c>
      <c r="U3789">
        <v>15</v>
      </c>
      <c r="V3789">
        <v>3</v>
      </c>
      <c r="W3789">
        <v>3</v>
      </c>
      <c r="X3789">
        <v>0</v>
      </c>
      <c r="Y3789">
        <v>3</v>
      </c>
      <c r="Z3789">
        <v>3</v>
      </c>
      <c r="AA3789">
        <v>1</v>
      </c>
      <c r="AB3789">
        <v>0</v>
      </c>
      <c r="AC3789">
        <v>0</v>
      </c>
      <c r="AD3789">
        <v>1</v>
      </c>
      <c r="AE3789">
        <v>1</v>
      </c>
      <c r="AF3789">
        <v>2</v>
      </c>
      <c r="AG3789" s="1">
        <f t="shared" si="59"/>
        <v>0.23222222222222211</v>
      </c>
    </row>
    <row r="3790" spans="1:33">
      <c r="A3790">
        <v>83083</v>
      </c>
      <c r="B3790">
        <v>2</v>
      </c>
      <c r="C3790">
        <v>23</v>
      </c>
      <c r="D3790">
        <v>2</v>
      </c>
      <c r="E3790">
        <v>2</v>
      </c>
      <c r="G3790">
        <v>2</v>
      </c>
      <c r="H3790">
        <v>2</v>
      </c>
      <c r="I3790">
        <v>1</v>
      </c>
      <c r="J3790">
        <v>45</v>
      </c>
      <c r="K3790">
        <v>1.1599999999999999</v>
      </c>
      <c r="L3790">
        <v>190</v>
      </c>
      <c r="M3790">
        <v>4.91</v>
      </c>
      <c r="N3790">
        <v>45</v>
      </c>
      <c r="O3790" s="1">
        <v>1.1599999999999999</v>
      </c>
      <c r="P3790" s="2">
        <v>42.944267161752542</v>
      </c>
      <c r="Q3790" s="1">
        <v>1.1070077757251764</v>
      </c>
      <c r="R3790">
        <v>1</v>
      </c>
      <c r="U3790">
        <v>14</v>
      </c>
      <c r="V3790">
        <v>3</v>
      </c>
      <c r="W3790">
        <v>2</v>
      </c>
      <c r="AA3790">
        <v>4</v>
      </c>
      <c r="AB3790">
        <v>2</v>
      </c>
      <c r="AC3790">
        <v>10</v>
      </c>
      <c r="AD3790">
        <v>1</v>
      </c>
      <c r="AE3790">
        <v>1</v>
      </c>
      <c r="AF3790">
        <v>2</v>
      </c>
      <c r="AG3790" s="1">
        <f t="shared" si="59"/>
        <v>0</v>
      </c>
    </row>
    <row r="3791" spans="1:33">
      <c r="A3791">
        <v>83088</v>
      </c>
      <c r="B3791">
        <v>2</v>
      </c>
      <c r="C3791">
        <v>78</v>
      </c>
      <c r="D3791">
        <v>4</v>
      </c>
      <c r="E3791">
        <v>2</v>
      </c>
      <c r="G3791">
        <v>1</v>
      </c>
      <c r="H3791">
        <v>4</v>
      </c>
      <c r="I3791">
        <v>1</v>
      </c>
      <c r="J3791">
        <v>88</v>
      </c>
      <c r="K3791">
        <v>2.2799999999999998</v>
      </c>
      <c r="L3791">
        <v>221</v>
      </c>
      <c r="M3791">
        <v>5.72</v>
      </c>
      <c r="N3791">
        <v>87</v>
      </c>
      <c r="O3791" s="1">
        <v>2.2540909090909089</v>
      </c>
      <c r="P3791" s="2">
        <v>87.9741095185109</v>
      </c>
      <c r="Q3791" s="1">
        <v>2.2793292011614188</v>
      </c>
      <c r="R3791">
        <v>1</v>
      </c>
      <c r="S3791">
        <v>2</v>
      </c>
      <c r="U3791">
        <v>9</v>
      </c>
      <c r="V3791">
        <v>3</v>
      </c>
      <c r="W3791">
        <v>3</v>
      </c>
      <c r="X3791">
        <v>3</v>
      </c>
      <c r="Y3791">
        <v>2</v>
      </c>
      <c r="Z3791">
        <v>3</v>
      </c>
      <c r="AA3791">
        <v>1</v>
      </c>
      <c r="AB3791">
        <v>0</v>
      </c>
      <c r="AC3791">
        <v>0</v>
      </c>
      <c r="AD3791">
        <v>1</v>
      </c>
      <c r="AE3791">
        <v>1</v>
      </c>
      <c r="AF3791">
        <v>2</v>
      </c>
      <c r="AG3791" s="1">
        <f t="shared" si="59"/>
        <v>-2.5909090909090882E-2</v>
      </c>
    </row>
    <row r="3792" spans="1:33">
      <c r="A3792">
        <v>83096</v>
      </c>
      <c r="B3792">
        <v>2</v>
      </c>
      <c r="C3792">
        <v>23</v>
      </c>
      <c r="D3792">
        <v>1</v>
      </c>
      <c r="E3792">
        <v>2</v>
      </c>
      <c r="G3792">
        <v>1</v>
      </c>
      <c r="H3792">
        <v>4</v>
      </c>
      <c r="I3792">
        <v>6</v>
      </c>
      <c r="J3792">
        <v>48</v>
      </c>
      <c r="K3792">
        <v>1.24</v>
      </c>
      <c r="L3792">
        <v>195</v>
      </c>
      <c r="M3792">
        <v>5.04</v>
      </c>
      <c r="N3792">
        <v>48</v>
      </c>
      <c r="O3792" s="1">
        <v>1.24</v>
      </c>
      <c r="P3792" s="2">
        <v>48.555438275822638</v>
      </c>
      <c r="Q3792" s="1">
        <v>1.2543488221254182</v>
      </c>
      <c r="R3792">
        <v>2</v>
      </c>
      <c r="U3792">
        <v>77</v>
      </c>
      <c r="V3792">
        <v>1</v>
      </c>
      <c r="W3792">
        <v>3</v>
      </c>
      <c r="X3792">
        <v>3</v>
      </c>
      <c r="Y3792">
        <v>2</v>
      </c>
      <c r="Z3792">
        <v>3</v>
      </c>
      <c r="AA3792">
        <v>0</v>
      </c>
      <c r="AB3792">
        <v>2</v>
      </c>
      <c r="AC3792">
        <v>4</v>
      </c>
      <c r="AD3792">
        <v>1</v>
      </c>
      <c r="AE3792">
        <v>1</v>
      </c>
      <c r="AF3792">
        <v>2</v>
      </c>
      <c r="AG3792" s="1">
        <f t="shared" si="59"/>
        <v>0</v>
      </c>
    </row>
    <row r="3793" spans="1:33">
      <c r="A3793">
        <v>83098</v>
      </c>
      <c r="B3793">
        <v>2</v>
      </c>
      <c r="C3793">
        <v>80</v>
      </c>
      <c r="D3793">
        <v>3</v>
      </c>
      <c r="E3793">
        <v>2</v>
      </c>
      <c r="G3793">
        <v>1</v>
      </c>
      <c r="H3793">
        <v>4</v>
      </c>
      <c r="I3793">
        <v>1</v>
      </c>
      <c r="J3793">
        <v>40</v>
      </c>
      <c r="K3793">
        <v>1.03</v>
      </c>
      <c r="L3793">
        <v>131</v>
      </c>
      <c r="M3793">
        <v>3.39</v>
      </c>
      <c r="N3793">
        <v>45</v>
      </c>
      <c r="O3793" s="1">
        <v>1.1587499999999999</v>
      </c>
      <c r="P3793" s="2">
        <v>35.648408491322861</v>
      </c>
      <c r="Q3793" s="1">
        <v>0.91794651865156374</v>
      </c>
      <c r="R3793">
        <v>2</v>
      </c>
      <c r="S3793">
        <v>2</v>
      </c>
      <c r="U3793">
        <v>4</v>
      </c>
      <c r="V3793">
        <v>4</v>
      </c>
      <c r="W3793">
        <v>3</v>
      </c>
      <c r="X3793">
        <v>3</v>
      </c>
      <c r="Y3793">
        <v>3</v>
      </c>
      <c r="Z3793">
        <v>3</v>
      </c>
      <c r="AB3793">
        <v>4</v>
      </c>
      <c r="AC3793">
        <v>0</v>
      </c>
      <c r="AD3793">
        <v>2</v>
      </c>
      <c r="AE3793">
        <v>1</v>
      </c>
      <c r="AF3793">
        <v>2</v>
      </c>
      <c r="AG3793" s="1">
        <f t="shared" si="59"/>
        <v>0.12874999999999992</v>
      </c>
    </row>
    <row r="3794" spans="1:33">
      <c r="A3794">
        <v>83100</v>
      </c>
      <c r="B3794">
        <v>2</v>
      </c>
      <c r="C3794">
        <v>57</v>
      </c>
      <c r="D3794">
        <v>4</v>
      </c>
      <c r="E3794">
        <v>2</v>
      </c>
      <c r="G3794">
        <v>1</v>
      </c>
      <c r="H3794">
        <v>1</v>
      </c>
      <c r="I3794">
        <v>5</v>
      </c>
      <c r="J3794">
        <v>43</v>
      </c>
      <c r="K3794">
        <v>1.1100000000000001</v>
      </c>
      <c r="L3794">
        <v>241</v>
      </c>
      <c r="M3794">
        <v>6.23</v>
      </c>
      <c r="N3794">
        <v>42</v>
      </c>
      <c r="O3794" s="1">
        <v>1.084186046511628</v>
      </c>
      <c r="P3794" s="2">
        <v>40.796432831814236</v>
      </c>
      <c r="Q3794" s="1">
        <v>1.0531172196119489</v>
      </c>
      <c r="R3794">
        <v>1</v>
      </c>
      <c r="S3794">
        <v>2</v>
      </c>
      <c r="U3794">
        <v>5</v>
      </c>
      <c r="V3794">
        <v>4</v>
      </c>
      <c r="W3794">
        <v>0</v>
      </c>
      <c r="AB3794">
        <v>0</v>
      </c>
      <c r="AC3794">
        <v>30</v>
      </c>
      <c r="AD3794">
        <v>2</v>
      </c>
      <c r="AE3794">
        <v>1</v>
      </c>
      <c r="AF3794">
        <v>1</v>
      </c>
      <c r="AG3794" s="1">
        <f t="shared" si="59"/>
        <v>-2.5813953488372121E-2</v>
      </c>
    </row>
    <row r="3795" spans="1:33">
      <c r="A3795">
        <v>83101</v>
      </c>
      <c r="B3795">
        <v>2</v>
      </c>
      <c r="C3795">
        <v>21</v>
      </c>
      <c r="D3795">
        <v>7</v>
      </c>
      <c r="E3795">
        <v>2</v>
      </c>
      <c r="G3795">
        <v>1</v>
      </c>
      <c r="H3795">
        <v>5</v>
      </c>
      <c r="I3795">
        <v>5</v>
      </c>
      <c r="J3795">
        <v>51</v>
      </c>
      <c r="K3795">
        <v>1.32</v>
      </c>
      <c r="L3795">
        <v>91</v>
      </c>
      <c r="M3795">
        <v>2.35</v>
      </c>
      <c r="N3795">
        <v>46</v>
      </c>
      <c r="O3795" s="1">
        <v>1.1905882352941177</v>
      </c>
      <c r="P3795" s="2">
        <v>49.762617685026065</v>
      </c>
      <c r="Q3795" s="1">
        <v>1.2879736342006747</v>
      </c>
      <c r="R3795">
        <v>1</v>
      </c>
      <c r="U3795">
        <v>15</v>
      </c>
      <c r="V3795">
        <v>4</v>
      </c>
      <c r="W3795">
        <v>3</v>
      </c>
      <c r="X3795">
        <v>2</v>
      </c>
      <c r="Y3795">
        <v>2</v>
      </c>
      <c r="Z3795">
        <v>2</v>
      </c>
      <c r="AB3795">
        <v>0</v>
      </c>
      <c r="AC3795">
        <v>0</v>
      </c>
      <c r="AD3795">
        <v>1</v>
      </c>
      <c r="AE3795">
        <v>1</v>
      </c>
      <c r="AF3795">
        <v>2</v>
      </c>
      <c r="AG3795" s="1">
        <f t="shared" si="59"/>
        <v>-0.12941176470588234</v>
      </c>
    </row>
    <row r="3796" spans="1:33">
      <c r="A3796">
        <v>83103</v>
      </c>
      <c r="B3796">
        <v>2</v>
      </c>
      <c r="C3796">
        <v>32</v>
      </c>
      <c r="D3796">
        <v>4</v>
      </c>
      <c r="E3796">
        <v>2</v>
      </c>
      <c r="G3796">
        <v>2</v>
      </c>
      <c r="H3796">
        <v>4</v>
      </c>
      <c r="I3796">
        <v>3</v>
      </c>
      <c r="J3796">
        <v>44</v>
      </c>
      <c r="K3796">
        <v>1.1399999999999999</v>
      </c>
      <c r="L3796">
        <v>219</v>
      </c>
      <c r="M3796">
        <v>5.66</v>
      </c>
      <c r="N3796">
        <v>53</v>
      </c>
      <c r="O3796" s="1">
        <v>1.3731818181818181</v>
      </c>
      <c r="P3796" s="2">
        <v>43.927549607535461</v>
      </c>
      <c r="Q3796" s="1">
        <v>1.1381228761952367</v>
      </c>
      <c r="R3796">
        <v>1</v>
      </c>
      <c r="U3796">
        <v>8</v>
      </c>
      <c r="V3796">
        <v>3</v>
      </c>
      <c r="W3796">
        <v>2</v>
      </c>
      <c r="AA3796">
        <v>6</v>
      </c>
      <c r="AB3796">
        <v>0</v>
      </c>
      <c r="AC3796">
        <v>8</v>
      </c>
      <c r="AD3796">
        <v>1</v>
      </c>
      <c r="AE3796">
        <v>1</v>
      </c>
      <c r="AF3796">
        <v>2</v>
      </c>
      <c r="AG3796" s="1">
        <f t="shared" si="59"/>
        <v>0.23318181818181816</v>
      </c>
    </row>
    <row r="3797" spans="1:33">
      <c r="A3797">
        <v>83108</v>
      </c>
      <c r="B3797">
        <v>2</v>
      </c>
      <c r="C3797">
        <v>49</v>
      </c>
      <c r="D3797">
        <v>4</v>
      </c>
      <c r="E3797">
        <v>2</v>
      </c>
      <c r="G3797">
        <v>1</v>
      </c>
      <c r="H3797">
        <v>4</v>
      </c>
      <c r="I3797">
        <v>6</v>
      </c>
      <c r="J3797">
        <v>60</v>
      </c>
      <c r="K3797">
        <v>1.55</v>
      </c>
      <c r="L3797">
        <v>148</v>
      </c>
      <c r="M3797">
        <v>3.83</v>
      </c>
      <c r="N3797">
        <v>66</v>
      </c>
      <c r="O3797" s="1">
        <v>1.7049999999999998</v>
      </c>
      <c r="P3797" s="2">
        <v>59.801012476042942</v>
      </c>
      <c r="Q3797" s="1">
        <v>1.5448594889644427</v>
      </c>
      <c r="R3797">
        <v>2</v>
      </c>
      <c r="S3797">
        <v>2</v>
      </c>
      <c r="U3797">
        <v>12</v>
      </c>
      <c r="V3797">
        <v>3</v>
      </c>
      <c r="W3797">
        <v>0</v>
      </c>
      <c r="X3797">
        <v>3</v>
      </c>
      <c r="Y3797">
        <v>2</v>
      </c>
      <c r="Z3797">
        <v>1</v>
      </c>
      <c r="AA3797">
        <v>4</v>
      </c>
      <c r="AB3797">
        <v>0</v>
      </c>
      <c r="AC3797">
        <v>2</v>
      </c>
      <c r="AD3797">
        <v>1</v>
      </c>
      <c r="AE3797">
        <v>1</v>
      </c>
      <c r="AF3797">
        <v>2</v>
      </c>
      <c r="AG3797" s="1">
        <f t="shared" si="59"/>
        <v>0.1549999999999998</v>
      </c>
    </row>
    <row r="3798" spans="1:33">
      <c r="A3798">
        <v>83111</v>
      </c>
      <c r="B3798">
        <v>2</v>
      </c>
      <c r="C3798">
        <v>64</v>
      </c>
      <c r="D3798">
        <v>6</v>
      </c>
      <c r="E3798">
        <v>2</v>
      </c>
      <c r="G3798">
        <v>2</v>
      </c>
      <c r="H3798">
        <v>3</v>
      </c>
      <c r="I3798">
        <v>1</v>
      </c>
      <c r="J3798">
        <v>42</v>
      </c>
      <c r="K3798">
        <v>1.0900000000000001</v>
      </c>
      <c r="L3798">
        <v>201</v>
      </c>
      <c r="M3798">
        <v>5.2</v>
      </c>
      <c r="N3798">
        <v>48</v>
      </c>
      <c r="O3798" s="1">
        <v>1.245714285714286</v>
      </c>
      <c r="P3798" s="2">
        <v>40.379370963157768</v>
      </c>
      <c r="Q3798" s="1">
        <v>1.0479408178533802</v>
      </c>
      <c r="R3798">
        <v>1</v>
      </c>
      <c r="S3798">
        <v>2</v>
      </c>
      <c r="U3798">
        <v>9</v>
      </c>
      <c r="V3798">
        <v>3</v>
      </c>
      <c r="W3798">
        <v>3</v>
      </c>
      <c r="X3798">
        <v>3</v>
      </c>
      <c r="Y3798">
        <v>3</v>
      </c>
      <c r="Z3798">
        <v>3</v>
      </c>
      <c r="AB3798">
        <v>0</v>
      </c>
      <c r="AC3798">
        <v>0</v>
      </c>
      <c r="AD3798">
        <v>1</v>
      </c>
      <c r="AE3798">
        <v>2</v>
      </c>
      <c r="AG3798" s="1">
        <f t="shared" si="59"/>
        <v>0.15571428571428592</v>
      </c>
    </row>
    <row r="3799" spans="1:33">
      <c r="A3799">
        <v>83116</v>
      </c>
      <c r="B3799">
        <v>2</v>
      </c>
      <c r="C3799">
        <v>65</v>
      </c>
      <c r="D3799">
        <v>4</v>
      </c>
      <c r="E3799">
        <v>2</v>
      </c>
      <c r="G3799">
        <v>1</v>
      </c>
      <c r="H3799">
        <v>3</v>
      </c>
      <c r="I3799">
        <v>4</v>
      </c>
      <c r="J3799">
        <v>64</v>
      </c>
      <c r="K3799">
        <v>1.66</v>
      </c>
      <c r="L3799">
        <v>176</v>
      </c>
      <c r="M3799">
        <v>4.55</v>
      </c>
      <c r="N3799">
        <v>66</v>
      </c>
      <c r="O3799" s="1">
        <v>1.7118749999999998</v>
      </c>
      <c r="P3799" s="2">
        <v>57.056552157352606</v>
      </c>
      <c r="Q3799" s="1">
        <v>1.4799043215813332</v>
      </c>
      <c r="R3799">
        <v>2</v>
      </c>
      <c r="S3799">
        <v>2</v>
      </c>
      <c r="U3799">
        <v>6</v>
      </c>
      <c r="V3799">
        <v>3</v>
      </c>
      <c r="W3799">
        <v>0</v>
      </c>
      <c r="X3799">
        <v>3</v>
      </c>
      <c r="Y3799">
        <v>3</v>
      </c>
      <c r="Z3799">
        <v>3</v>
      </c>
      <c r="AA3799">
        <v>1</v>
      </c>
      <c r="AB3799">
        <v>0</v>
      </c>
      <c r="AC3799">
        <v>0</v>
      </c>
      <c r="AD3799">
        <v>1</v>
      </c>
      <c r="AE3799">
        <v>1</v>
      </c>
      <c r="AF3799">
        <v>2</v>
      </c>
      <c r="AG3799" s="1">
        <f t="shared" si="59"/>
        <v>5.1874999999999893E-2</v>
      </c>
    </row>
    <row r="3800" spans="1:33">
      <c r="A3800">
        <v>83118</v>
      </c>
      <c r="B3800">
        <v>2</v>
      </c>
      <c r="C3800">
        <v>71</v>
      </c>
      <c r="D3800">
        <v>6</v>
      </c>
      <c r="E3800">
        <v>2</v>
      </c>
      <c r="G3800">
        <v>2</v>
      </c>
      <c r="H3800">
        <v>4</v>
      </c>
      <c r="I3800">
        <v>1</v>
      </c>
      <c r="J3800">
        <v>83</v>
      </c>
      <c r="K3800">
        <v>2.15</v>
      </c>
      <c r="L3800">
        <v>158</v>
      </c>
      <c r="M3800">
        <v>4.09</v>
      </c>
      <c r="N3800">
        <v>86</v>
      </c>
      <c r="O3800" s="1">
        <v>2.2277108433734942</v>
      </c>
      <c r="P3800" s="2">
        <v>76.25192956073586</v>
      </c>
      <c r="Q3800" s="1">
        <v>1.9752005850070133</v>
      </c>
      <c r="R3800">
        <v>1</v>
      </c>
      <c r="S3800">
        <v>2</v>
      </c>
      <c r="U3800">
        <v>7</v>
      </c>
      <c r="V3800">
        <v>2</v>
      </c>
      <c r="W3800">
        <v>3</v>
      </c>
      <c r="X3800">
        <v>3</v>
      </c>
      <c r="Y3800">
        <v>3</v>
      </c>
      <c r="Z3800">
        <v>3</v>
      </c>
      <c r="AB3800">
        <v>0</v>
      </c>
      <c r="AC3800">
        <v>0</v>
      </c>
      <c r="AD3800">
        <v>1</v>
      </c>
      <c r="AE3800">
        <v>1</v>
      </c>
      <c r="AF3800">
        <v>2</v>
      </c>
      <c r="AG3800" s="1">
        <f t="shared" si="59"/>
        <v>7.771084337349432E-2</v>
      </c>
    </row>
    <row r="3801" spans="1:33">
      <c r="A3801">
        <v>83122</v>
      </c>
      <c r="B3801">
        <v>2</v>
      </c>
      <c r="C3801">
        <v>48</v>
      </c>
      <c r="D3801">
        <v>3</v>
      </c>
      <c r="E3801">
        <v>2</v>
      </c>
      <c r="G3801">
        <v>1</v>
      </c>
      <c r="H3801">
        <v>2</v>
      </c>
      <c r="I3801">
        <v>1</v>
      </c>
      <c r="J3801">
        <v>29</v>
      </c>
      <c r="K3801">
        <v>0.75</v>
      </c>
      <c r="L3801">
        <v>218</v>
      </c>
      <c r="M3801">
        <v>5.64</v>
      </c>
      <c r="N3801">
        <v>24</v>
      </c>
      <c r="O3801" s="1">
        <v>0.62068965517241381</v>
      </c>
      <c r="P3801" s="2">
        <v>26.982834528839771</v>
      </c>
      <c r="Q3801" s="1">
        <v>0.69783192746999401</v>
      </c>
      <c r="R3801">
        <v>2</v>
      </c>
      <c r="S3801">
        <v>2</v>
      </c>
      <c r="U3801">
        <v>5</v>
      </c>
      <c r="V3801">
        <v>1</v>
      </c>
      <c r="W3801">
        <v>3</v>
      </c>
      <c r="X3801">
        <v>3</v>
      </c>
      <c r="Y3801">
        <v>3</v>
      </c>
      <c r="Z3801">
        <v>3</v>
      </c>
      <c r="AA3801">
        <v>1</v>
      </c>
      <c r="AB3801">
        <v>0</v>
      </c>
      <c r="AC3801">
        <v>0</v>
      </c>
      <c r="AD3801">
        <v>1</v>
      </c>
      <c r="AE3801">
        <v>1</v>
      </c>
      <c r="AF3801">
        <v>2</v>
      </c>
      <c r="AG3801" s="1">
        <f t="shared" si="59"/>
        <v>-0.12931034482758619</v>
      </c>
    </row>
    <row r="3802" spans="1:33">
      <c r="A3802">
        <v>83129</v>
      </c>
      <c r="B3802">
        <v>2</v>
      </c>
      <c r="C3802">
        <v>74</v>
      </c>
      <c r="D3802">
        <v>6</v>
      </c>
      <c r="E3802">
        <v>2</v>
      </c>
      <c r="G3802">
        <v>2</v>
      </c>
      <c r="H3802">
        <v>3</v>
      </c>
      <c r="I3802">
        <v>1</v>
      </c>
      <c r="J3802">
        <v>50</v>
      </c>
      <c r="K3802">
        <v>1.29</v>
      </c>
      <c r="L3802">
        <v>121</v>
      </c>
      <c r="M3802">
        <v>3.13</v>
      </c>
      <c r="N3802">
        <v>59</v>
      </c>
      <c r="O3802" s="1">
        <v>1.5222</v>
      </c>
      <c r="P3802" s="2">
        <v>51.959486977500738</v>
      </c>
      <c r="Q3802" s="1">
        <v>1.3405547640195192</v>
      </c>
      <c r="R3802">
        <v>1</v>
      </c>
      <c r="S3802">
        <v>2</v>
      </c>
      <c r="U3802">
        <v>15</v>
      </c>
      <c r="V3802">
        <v>1</v>
      </c>
      <c r="W3802">
        <v>3</v>
      </c>
      <c r="X3802">
        <v>3</v>
      </c>
      <c r="Y3802">
        <v>3</v>
      </c>
      <c r="Z3802">
        <v>3</v>
      </c>
      <c r="AB3802">
        <v>0</v>
      </c>
      <c r="AC3802">
        <v>0</v>
      </c>
      <c r="AD3802">
        <v>2</v>
      </c>
      <c r="AE3802">
        <v>1</v>
      </c>
      <c r="AF3802">
        <v>2</v>
      </c>
      <c r="AG3802" s="1">
        <f t="shared" si="59"/>
        <v>0.23219999999999996</v>
      </c>
    </row>
    <row r="3803" spans="1:33">
      <c r="A3803">
        <v>83131</v>
      </c>
      <c r="B3803">
        <v>2</v>
      </c>
      <c r="C3803">
        <v>30</v>
      </c>
      <c r="D3803">
        <v>6</v>
      </c>
      <c r="E3803">
        <v>2</v>
      </c>
      <c r="G3803">
        <v>2</v>
      </c>
      <c r="H3803">
        <v>5</v>
      </c>
      <c r="I3803">
        <v>1</v>
      </c>
      <c r="J3803">
        <v>88</v>
      </c>
      <c r="K3803">
        <v>2.2799999999999998</v>
      </c>
      <c r="L3803">
        <v>182</v>
      </c>
      <c r="M3803">
        <v>4.71</v>
      </c>
      <c r="N3803">
        <v>89</v>
      </c>
      <c r="O3803" s="1">
        <v>2.3059090909090907</v>
      </c>
      <c r="P3803" s="2">
        <v>89.582130761106484</v>
      </c>
      <c r="Q3803" s="1">
        <v>2.3209915697195771</v>
      </c>
      <c r="R3803">
        <v>1</v>
      </c>
      <c r="U3803">
        <v>15</v>
      </c>
      <c r="V3803">
        <v>2</v>
      </c>
      <c r="W3803">
        <v>0</v>
      </c>
      <c r="AA3803">
        <v>3</v>
      </c>
      <c r="AB3803">
        <v>2</v>
      </c>
      <c r="AC3803">
        <v>0</v>
      </c>
      <c r="AD3803">
        <v>1</v>
      </c>
      <c r="AE3803">
        <v>1</v>
      </c>
      <c r="AF3803">
        <v>2</v>
      </c>
      <c r="AG3803" s="1">
        <f t="shared" si="59"/>
        <v>2.5909090909090882E-2</v>
      </c>
    </row>
    <row r="3804" spans="1:33">
      <c r="A3804">
        <v>83140</v>
      </c>
      <c r="B3804">
        <v>2</v>
      </c>
      <c r="C3804">
        <v>44</v>
      </c>
      <c r="D3804">
        <v>6</v>
      </c>
      <c r="E3804">
        <v>2</v>
      </c>
      <c r="G3804">
        <v>2</v>
      </c>
      <c r="H3804">
        <v>1</v>
      </c>
      <c r="I3804">
        <v>1</v>
      </c>
      <c r="J3804">
        <v>44</v>
      </c>
      <c r="K3804">
        <v>1.1399999999999999</v>
      </c>
      <c r="L3804">
        <v>149</v>
      </c>
      <c r="M3804">
        <v>3.85</v>
      </c>
      <c r="N3804">
        <v>46</v>
      </c>
      <c r="O3804" s="1">
        <v>1.1918181818181817</v>
      </c>
      <c r="P3804" s="2">
        <v>52.232829767669429</v>
      </c>
      <c r="Q3804" s="1">
        <v>1.3533051348896168</v>
      </c>
      <c r="R3804">
        <v>1</v>
      </c>
      <c r="S3804">
        <v>2</v>
      </c>
      <c r="U3804">
        <v>1</v>
      </c>
      <c r="V3804">
        <v>3</v>
      </c>
      <c r="W3804">
        <v>2</v>
      </c>
      <c r="X3804">
        <v>2</v>
      </c>
      <c r="Y3804">
        <v>2</v>
      </c>
      <c r="Z3804">
        <v>3</v>
      </c>
      <c r="AB3804">
        <v>0</v>
      </c>
      <c r="AC3804">
        <v>0</v>
      </c>
      <c r="AD3804">
        <v>2</v>
      </c>
      <c r="AE3804">
        <v>2</v>
      </c>
      <c r="AG3804" s="1">
        <f t="shared" si="59"/>
        <v>5.1818181818181763E-2</v>
      </c>
    </row>
    <row r="3805" spans="1:33">
      <c r="A3805">
        <v>83144</v>
      </c>
      <c r="B3805">
        <v>2</v>
      </c>
      <c r="C3805">
        <v>34</v>
      </c>
      <c r="D3805">
        <v>3</v>
      </c>
      <c r="E3805">
        <v>2</v>
      </c>
      <c r="G3805">
        <v>1</v>
      </c>
      <c r="H3805">
        <v>2</v>
      </c>
      <c r="I3805">
        <v>1</v>
      </c>
      <c r="J3805">
        <v>34</v>
      </c>
      <c r="K3805">
        <v>0.88</v>
      </c>
      <c r="L3805">
        <v>203</v>
      </c>
      <c r="M3805">
        <v>5.25</v>
      </c>
      <c r="N3805">
        <v>37</v>
      </c>
      <c r="O3805" s="1">
        <v>0.95764705882352952</v>
      </c>
      <c r="P3805" s="2">
        <v>35.089141100207293</v>
      </c>
      <c r="Q3805" s="1">
        <v>0.90818953435830641</v>
      </c>
      <c r="R3805">
        <v>2</v>
      </c>
      <c r="U3805">
        <v>6</v>
      </c>
      <c r="V3805">
        <v>4</v>
      </c>
      <c r="W3805">
        <v>1</v>
      </c>
      <c r="X3805">
        <v>3</v>
      </c>
      <c r="Y3805">
        <v>3</v>
      </c>
      <c r="Z3805">
        <v>1</v>
      </c>
      <c r="AB3805">
        <v>0</v>
      </c>
      <c r="AC3805">
        <v>1</v>
      </c>
      <c r="AD3805">
        <v>1</v>
      </c>
      <c r="AE3805">
        <v>2</v>
      </c>
      <c r="AG3805" s="1">
        <f t="shared" si="59"/>
        <v>7.7647058823529513E-2</v>
      </c>
    </row>
    <row r="3806" spans="1:33">
      <c r="A3806">
        <v>83150</v>
      </c>
      <c r="B3806">
        <v>2</v>
      </c>
      <c r="C3806">
        <v>43</v>
      </c>
      <c r="D3806">
        <v>2</v>
      </c>
      <c r="E3806">
        <v>2</v>
      </c>
      <c r="G3806">
        <v>2</v>
      </c>
      <c r="H3806">
        <v>2</v>
      </c>
      <c r="I3806">
        <v>3</v>
      </c>
      <c r="J3806">
        <v>32</v>
      </c>
      <c r="K3806">
        <v>0.83</v>
      </c>
      <c r="L3806">
        <v>186</v>
      </c>
      <c r="M3806">
        <v>4.8099999999999996</v>
      </c>
      <c r="N3806">
        <v>26</v>
      </c>
      <c r="O3806" s="1">
        <v>0.67437499999999995</v>
      </c>
      <c r="P3806" s="2">
        <v>25.728731267099626</v>
      </c>
      <c r="Q3806" s="1">
        <v>0.66733896724039654</v>
      </c>
      <c r="R3806">
        <v>1</v>
      </c>
      <c r="S3806">
        <v>2</v>
      </c>
      <c r="U3806">
        <v>12</v>
      </c>
      <c r="V3806">
        <v>4</v>
      </c>
      <c r="W3806">
        <v>1</v>
      </c>
      <c r="AA3806">
        <v>4</v>
      </c>
      <c r="AB3806">
        <v>0</v>
      </c>
      <c r="AC3806">
        <v>0</v>
      </c>
      <c r="AD3806">
        <v>1</v>
      </c>
      <c r="AE3806">
        <v>1</v>
      </c>
      <c r="AF3806">
        <v>2</v>
      </c>
      <c r="AG3806" s="1">
        <f t="shared" si="59"/>
        <v>-0.15562500000000001</v>
      </c>
    </row>
    <row r="3807" spans="1:33">
      <c r="A3807">
        <v>83151</v>
      </c>
      <c r="B3807">
        <v>2</v>
      </c>
      <c r="C3807">
        <v>23</v>
      </c>
      <c r="D3807">
        <v>1</v>
      </c>
      <c r="E3807">
        <v>2</v>
      </c>
      <c r="G3807">
        <v>2</v>
      </c>
      <c r="H3807">
        <v>1</v>
      </c>
      <c r="I3807">
        <v>6</v>
      </c>
      <c r="J3807">
        <v>37</v>
      </c>
      <c r="K3807">
        <v>0.96</v>
      </c>
      <c r="L3807">
        <v>155</v>
      </c>
      <c r="M3807">
        <v>4.01</v>
      </c>
      <c r="N3807">
        <v>31</v>
      </c>
      <c r="O3807" s="1">
        <v>0.80432432432432432</v>
      </c>
      <c r="P3807" s="2">
        <v>36.003889763870326</v>
      </c>
      <c r="Q3807" s="1">
        <v>0.93415497765717592</v>
      </c>
      <c r="R3807">
        <v>1</v>
      </c>
      <c r="U3807">
        <v>4</v>
      </c>
      <c r="V3807">
        <v>3</v>
      </c>
      <c r="W3807">
        <v>3</v>
      </c>
      <c r="X3807">
        <v>3</v>
      </c>
      <c r="Y3807">
        <v>1</v>
      </c>
      <c r="Z3807">
        <v>3</v>
      </c>
      <c r="AB3807">
        <v>0</v>
      </c>
      <c r="AC3807">
        <v>0</v>
      </c>
      <c r="AD3807">
        <v>2</v>
      </c>
      <c r="AE3807">
        <v>1</v>
      </c>
      <c r="AF3807">
        <v>2</v>
      </c>
      <c r="AG3807" s="1">
        <f t="shared" si="59"/>
        <v>-0.15567567567567564</v>
      </c>
    </row>
    <row r="3808" spans="1:33">
      <c r="A3808">
        <v>83160</v>
      </c>
      <c r="B3808">
        <v>2</v>
      </c>
      <c r="C3808">
        <v>80</v>
      </c>
      <c r="D3808">
        <v>3</v>
      </c>
      <c r="E3808">
        <v>2</v>
      </c>
      <c r="G3808">
        <v>1</v>
      </c>
      <c r="H3808">
        <v>4</v>
      </c>
      <c r="I3808">
        <v>1</v>
      </c>
      <c r="J3808">
        <v>47</v>
      </c>
      <c r="K3808">
        <v>1.22</v>
      </c>
      <c r="L3808">
        <v>164</v>
      </c>
      <c r="M3808">
        <v>4.24</v>
      </c>
      <c r="N3808">
        <v>53</v>
      </c>
      <c r="O3808" s="1">
        <v>1.3757446808510638</v>
      </c>
      <c r="P3808" s="2">
        <v>44.306241855718611</v>
      </c>
      <c r="Q3808" s="1">
        <v>1.1500769162548237</v>
      </c>
      <c r="R3808">
        <v>1</v>
      </c>
      <c r="S3808">
        <v>2</v>
      </c>
      <c r="U3808">
        <v>15</v>
      </c>
      <c r="V3808">
        <v>2</v>
      </c>
      <c r="W3808">
        <v>3</v>
      </c>
      <c r="X3808">
        <v>3</v>
      </c>
      <c r="Y3808">
        <v>3</v>
      </c>
      <c r="Z3808">
        <v>3</v>
      </c>
      <c r="AA3808">
        <v>0</v>
      </c>
      <c r="AB3808">
        <v>1</v>
      </c>
      <c r="AC3808">
        <v>0</v>
      </c>
      <c r="AD3808">
        <v>1</v>
      </c>
      <c r="AE3808">
        <v>1</v>
      </c>
      <c r="AF3808">
        <v>2</v>
      </c>
      <c r="AG3808" s="1">
        <f t="shared" si="59"/>
        <v>0.15574468085106385</v>
      </c>
    </row>
    <row r="3809" spans="1:33">
      <c r="A3809">
        <v>83165</v>
      </c>
      <c r="B3809">
        <v>2</v>
      </c>
      <c r="C3809">
        <v>47</v>
      </c>
      <c r="D3809">
        <v>6</v>
      </c>
      <c r="E3809">
        <v>2</v>
      </c>
      <c r="G3809">
        <v>2</v>
      </c>
      <c r="H3809">
        <v>1</v>
      </c>
      <c r="I3809">
        <v>4</v>
      </c>
      <c r="J3809">
        <v>50</v>
      </c>
      <c r="K3809">
        <v>1.29</v>
      </c>
      <c r="L3809">
        <v>160</v>
      </c>
      <c r="M3809">
        <v>4.1399999999999997</v>
      </c>
      <c r="N3809">
        <v>47</v>
      </c>
      <c r="O3809" s="1">
        <v>1.2126000000000001</v>
      </c>
      <c r="P3809" s="2">
        <v>62.864062948851426</v>
      </c>
      <c r="Q3809" s="1">
        <v>1.6218928240803669</v>
      </c>
      <c r="R3809">
        <v>1</v>
      </c>
      <c r="S3809">
        <v>2</v>
      </c>
      <c r="U3809">
        <v>8</v>
      </c>
      <c r="V3809">
        <v>1</v>
      </c>
      <c r="W3809">
        <v>0</v>
      </c>
      <c r="AB3809">
        <v>0</v>
      </c>
      <c r="AC3809">
        <v>0</v>
      </c>
      <c r="AD3809">
        <v>1</v>
      </c>
      <c r="AE3809">
        <v>1</v>
      </c>
      <c r="AF3809">
        <v>2</v>
      </c>
      <c r="AG3809" s="1">
        <f t="shared" si="59"/>
        <v>-7.7399999999999913E-2</v>
      </c>
    </row>
    <row r="3810" spans="1:33">
      <c r="A3810">
        <v>83170</v>
      </c>
      <c r="B3810">
        <v>2</v>
      </c>
      <c r="C3810">
        <v>68</v>
      </c>
      <c r="D3810">
        <v>1</v>
      </c>
      <c r="E3810">
        <v>2</v>
      </c>
      <c r="G3810">
        <v>1</v>
      </c>
      <c r="H3810">
        <v>2</v>
      </c>
      <c r="I3810">
        <v>4</v>
      </c>
      <c r="J3810">
        <v>57</v>
      </c>
      <c r="K3810">
        <v>1.47</v>
      </c>
      <c r="L3810">
        <v>154</v>
      </c>
      <c r="M3810">
        <v>3.98</v>
      </c>
      <c r="N3810">
        <v>53</v>
      </c>
      <c r="O3810" s="1">
        <v>1.3668421052631579</v>
      </c>
      <c r="P3810" s="2">
        <v>48.07428600712116</v>
      </c>
      <c r="Q3810" s="1">
        <v>1.2398105338678616</v>
      </c>
      <c r="R3810">
        <v>1</v>
      </c>
      <c r="S3810">
        <v>2</v>
      </c>
      <c r="U3810">
        <v>2</v>
      </c>
      <c r="V3810">
        <v>3</v>
      </c>
      <c r="W3810">
        <v>1</v>
      </c>
      <c r="AB3810">
        <v>3</v>
      </c>
      <c r="AC3810">
        <v>0</v>
      </c>
      <c r="AD3810">
        <v>2</v>
      </c>
      <c r="AE3810">
        <v>1</v>
      </c>
      <c r="AF3810">
        <v>2</v>
      </c>
      <c r="AG3810" s="1">
        <f t="shared" si="59"/>
        <v>-0.10315789473684212</v>
      </c>
    </row>
    <row r="3811" spans="1:33">
      <c r="A3811">
        <v>83171</v>
      </c>
      <c r="B3811">
        <v>2</v>
      </c>
      <c r="C3811">
        <v>52</v>
      </c>
      <c r="D3811">
        <v>3</v>
      </c>
      <c r="E3811">
        <v>2</v>
      </c>
      <c r="G3811">
        <v>1</v>
      </c>
      <c r="H3811">
        <v>4</v>
      </c>
      <c r="I3811">
        <v>1</v>
      </c>
      <c r="J3811">
        <v>53</v>
      </c>
      <c r="K3811">
        <v>1.37</v>
      </c>
      <c r="L3811">
        <v>175</v>
      </c>
      <c r="M3811">
        <v>4.53</v>
      </c>
      <c r="N3811">
        <v>60</v>
      </c>
      <c r="O3811" s="1">
        <v>1.5509433962264152</v>
      </c>
      <c r="P3811" s="2">
        <v>45.947273596612241</v>
      </c>
      <c r="Q3811" s="1">
        <v>1.1876936759879013</v>
      </c>
      <c r="R3811">
        <v>2</v>
      </c>
      <c r="S3811">
        <v>2</v>
      </c>
      <c r="U3811">
        <v>4</v>
      </c>
      <c r="V3811">
        <v>2</v>
      </c>
      <c r="W3811">
        <v>2</v>
      </c>
      <c r="X3811">
        <v>2</v>
      </c>
      <c r="Y3811">
        <v>2</v>
      </c>
      <c r="Z3811">
        <v>3</v>
      </c>
      <c r="AB3811">
        <v>0</v>
      </c>
      <c r="AC3811">
        <v>2</v>
      </c>
      <c r="AD3811">
        <v>1</v>
      </c>
      <c r="AE3811">
        <v>1</v>
      </c>
      <c r="AF3811">
        <v>2</v>
      </c>
      <c r="AG3811" s="1">
        <f t="shared" si="59"/>
        <v>0.18094339622641509</v>
      </c>
    </row>
    <row r="3812" spans="1:33">
      <c r="A3812">
        <v>83174</v>
      </c>
      <c r="B3812">
        <v>2</v>
      </c>
      <c r="C3812">
        <v>44</v>
      </c>
      <c r="D3812">
        <v>6</v>
      </c>
      <c r="E3812">
        <v>2</v>
      </c>
      <c r="G3812">
        <v>2</v>
      </c>
      <c r="H3812">
        <v>5</v>
      </c>
      <c r="I3812">
        <v>1</v>
      </c>
      <c r="J3812">
        <v>62</v>
      </c>
      <c r="K3812">
        <v>1.6</v>
      </c>
      <c r="L3812">
        <v>204</v>
      </c>
      <c r="M3812">
        <v>5.28</v>
      </c>
      <c r="N3812">
        <v>60</v>
      </c>
      <c r="O3812" s="1">
        <v>1.5483870967741935</v>
      </c>
      <c r="P3812" s="2">
        <v>59.021406123207477</v>
      </c>
      <c r="Q3812" s="1">
        <v>1.5231330612440641</v>
      </c>
      <c r="R3812">
        <v>1</v>
      </c>
      <c r="S3812">
        <v>2</v>
      </c>
      <c r="U3812">
        <v>15</v>
      </c>
      <c r="V3812">
        <v>3</v>
      </c>
      <c r="W3812">
        <v>3</v>
      </c>
      <c r="X3812">
        <v>3</v>
      </c>
      <c r="Y3812">
        <v>1</v>
      </c>
      <c r="Z3812">
        <v>2</v>
      </c>
      <c r="AA3812">
        <v>0</v>
      </c>
      <c r="AB3812">
        <v>0</v>
      </c>
      <c r="AC3812">
        <v>0</v>
      </c>
      <c r="AD3812">
        <v>1</v>
      </c>
      <c r="AE3812">
        <v>1</v>
      </c>
      <c r="AF3812">
        <v>2</v>
      </c>
      <c r="AG3812" s="1">
        <f t="shared" si="59"/>
        <v>-5.1612903225806583E-2</v>
      </c>
    </row>
    <row r="3813" spans="1:33">
      <c r="A3813">
        <v>83177</v>
      </c>
      <c r="B3813">
        <v>2</v>
      </c>
      <c r="C3813">
        <v>36</v>
      </c>
      <c r="D3813">
        <v>3</v>
      </c>
      <c r="E3813">
        <v>2</v>
      </c>
      <c r="G3813">
        <v>1</v>
      </c>
      <c r="H3813">
        <v>5</v>
      </c>
      <c r="I3813">
        <v>1</v>
      </c>
      <c r="J3813">
        <v>64</v>
      </c>
      <c r="K3813">
        <v>1.66</v>
      </c>
      <c r="L3813">
        <v>155</v>
      </c>
      <c r="M3813">
        <v>4.01</v>
      </c>
      <c r="N3813">
        <v>59</v>
      </c>
      <c r="O3813" s="1">
        <v>1.5303125</v>
      </c>
      <c r="P3813" s="2">
        <v>62.93829224325178</v>
      </c>
      <c r="Q3813" s="1">
        <v>1.6324619550593429</v>
      </c>
      <c r="R3813">
        <v>2</v>
      </c>
      <c r="U3813">
        <v>15</v>
      </c>
      <c r="V3813">
        <v>2</v>
      </c>
      <c r="W3813">
        <v>3</v>
      </c>
      <c r="X3813">
        <v>3</v>
      </c>
      <c r="Y3813">
        <v>3</v>
      </c>
      <c r="Z3813">
        <v>3</v>
      </c>
      <c r="AA3813">
        <v>1</v>
      </c>
      <c r="AB3813">
        <v>0</v>
      </c>
      <c r="AC3813">
        <v>0</v>
      </c>
      <c r="AD3813">
        <v>1</v>
      </c>
      <c r="AE3813">
        <v>1</v>
      </c>
      <c r="AF3813">
        <v>2</v>
      </c>
      <c r="AG3813" s="1">
        <f t="shared" si="59"/>
        <v>-0.12968749999999996</v>
      </c>
    </row>
    <row r="3814" spans="1:33">
      <c r="A3814">
        <v>83182</v>
      </c>
      <c r="B3814">
        <v>2</v>
      </c>
      <c r="C3814">
        <v>45</v>
      </c>
      <c r="D3814">
        <v>4</v>
      </c>
      <c r="E3814">
        <v>2</v>
      </c>
      <c r="G3814">
        <v>1</v>
      </c>
      <c r="H3814">
        <v>5</v>
      </c>
      <c r="I3814">
        <v>1</v>
      </c>
      <c r="J3814">
        <v>57</v>
      </c>
      <c r="K3814">
        <v>1.47</v>
      </c>
      <c r="L3814">
        <v>137</v>
      </c>
      <c r="M3814">
        <v>3.54</v>
      </c>
      <c r="N3814">
        <v>64</v>
      </c>
      <c r="O3814" s="1">
        <v>1.6505263157894736</v>
      </c>
      <c r="P3814" s="2">
        <v>62.972570766831467</v>
      </c>
      <c r="Q3814" s="1">
        <v>1.6240294566182853</v>
      </c>
      <c r="R3814">
        <v>2</v>
      </c>
      <c r="S3814">
        <v>2</v>
      </c>
      <c r="U3814">
        <v>14</v>
      </c>
      <c r="V3814">
        <v>3</v>
      </c>
      <c r="W3814">
        <v>0</v>
      </c>
      <c r="AA3814">
        <v>1</v>
      </c>
      <c r="AB3814">
        <v>4</v>
      </c>
      <c r="AC3814">
        <v>0</v>
      </c>
      <c r="AD3814">
        <v>1</v>
      </c>
      <c r="AE3814">
        <v>1</v>
      </c>
      <c r="AF3814">
        <v>2</v>
      </c>
      <c r="AG3814" s="1">
        <f t="shared" si="59"/>
        <v>0.18052631578947365</v>
      </c>
    </row>
    <row r="3815" spans="1:33">
      <c r="A3815">
        <v>83184</v>
      </c>
      <c r="B3815">
        <v>2</v>
      </c>
      <c r="C3815">
        <v>59</v>
      </c>
      <c r="D3815">
        <v>3</v>
      </c>
      <c r="E3815">
        <v>2</v>
      </c>
      <c r="G3815">
        <v>1</v>
      </c>
      <c r="H3815">
        <v>5</v>
      </c>
      <c r="I3815">
        <v>5</v>
      </c>
      <c r="J3815">
        <v>73</v>
      </c>
      <c r="K3815">
        <v>1.89</v>
      </c>
      <c r="L3815">
        <v>225</v>
      </c>
      <c r="M3815">
        <v>5.82</v>
      </c>
      <c r="N3815">
        <v>71</v>
      </c>
      <c r="O3815" s="1">
        <v>1.8382191780821917</v>
      </c>
      <c r="P3815" s="2">
        <v>63.108810676615775</v>
      </c>
      <c r="Q3815" s="1">
        <v>1.6339130435452576</v>
      </c>
      <c r="R3815">
        <v>2</v>
      </c>
      <c r="S3815">
        <v>2</v>
      </c>
      <c r="U3815">
        <v>3</v>
      </c>
      <c r="V3815">
        <v>3</v>
      </c>
      <c r="W3815">
        <v>3</v>
      </c>
      <c r="X3815">
        <v>3</v>
      </c>
      <c r="Y3815">
        <v>3</v>
      </c>
      <c r="Z3815">
        <v>3</v>
      </c>
      <c r="AB3815">
        <v>0</v>
      </c>
      <c r="AC3815">
        <v>0</v>
      </c>
      <c r="AD3815">
        <v>1</v>
      </c>
      <c r="AE3815">
        <v>2</v>
      </c>
      <c r="AG3815" s="1">
        <f t="shared" si="59"/>
        <v>-5.1780821917808195E-2</v>
      </c>
    </row>
    <row r="3816" spans="1:33">
      <c r="A3816">
        <v>83186</v>
      </c>
      <c r="B3816">
        <v>2</v>
      </c>
      <c r="C3816">
        <v>64</v>
      </c>
      <c r="D3816">
        <v>3</v>
      </c>
      <c r="E3816">
        <v>2</v>
      </c>
      <c r="G3816">
        <v>1</v>
      </c>
      <c r="H3816">
        <v>4</v>
      </c>
      <c r="I3816">
        <v>2</v>
      </c>
      <c r="J3816">
        <v>42</v>
      </c>
      <c r="K3816">
        <v>1.0900000000000001</v>
      </c>
      <c r="L3816">
        <v>212</v>
      </c>
      <c r="M3816">
        <v>5.48</v>
      </c>
      <c r="N3816">
        <v>52</v>
      </c>
      <c r="O3816" s="1">
        <v>1.3495238095238098</v>
      </c>
      <c r="P3816" s="2">
        <v>58.446358941126832</v>
      </c>
      <c r="Q3816" s="1">
        <v>1.5168221725197202</v>
      </c>
      <c r="R3816">
        <v>2</v>
      </c>
      <c r="S3816">
        <v>1</v>
      </c>
      <c r="T3816">
        <v>1</v>
      </c>
      <c r="U3816">
        <v>6</v>
      </c>
      <c r="V3816">
        <v>3</v>
      </c>
      <c r="W3816">
        <v>3</v>
      </c>
      <c r="X3816">
        <v>3</v>
      </c>
      <c r="Y3816">
        <v>2</v>
      </c>
      <c r="Z3816">
        <v>1</v>
      </c>
      <c r="AA3816">
        <v>2</v>
      </c>
      <c r="AB3816">
        <v>0</v>
      </c>
      <c r="AC3816">
        <v>4</v>
      </c>
      <c r="AD3816">
        <v>1</v>
      </c>
      <c r="AE3816">
        <v>2</v>
      </c>
      <c r="AG3816" s="1">
        <f t="shared" si="59"/>
        <v>0.25952380952380971</v>
      </c>
    </row>
    <row r="3817" spans="1:33">
      <c r="A3817">
        <v>83191</v>
      </c>
      <c r="B3817">
        <v>2</v>
      </c>
      <c r="C3817">
        <v>62</v>
      </c>
      <c r="D3817">
        <v>6</v>
      </c>
      <c r="E3817">
        <v>2</v>
      </c>
      <c r="G3817">
        <v>2</v>
      </c>
      <c r="H3817">
        <v>1</v>
      </c>
      <c r="I3817">
        <v>3</v>
      </c>
      <c r="J3817">
        <v>40</v>
      </c>
      <c r="K3817">
        <v>1.03</v>
      </c>
      <c r="L3817">
        <v>246</v>
      </c>
      <c r="M3817">
        <v>6.36</v>
      </c>
      <c r="N3817">
        <v>49</v>
      </c>
      <c r="O3817" s="1">
        <v>1.2617499999999999</v>
      </c>
      <c r="P3817" s="2">
        <v>32.663546204670396</v>
      </c>
      <c r="Q3817" s="1">
        <v>0.84108631477026274</v>
      </c>
      <c r="R3817">
        <v>1</v>
      </c>
      <c r="S3817">
        <v>1</v>
      </c>
      <c r="T3817">
        <v>1</v>
      </c>
      <c r="U3817">
        <v>10</v>
      </c>
      <c r="V3817">
        <v>3</v>
      </c>
      <c r="W3817">
        <v>2</v>
      </c>
      <c r="AB3817">
        <v>0</v>
      </c>
      <c r="AC3817">
        <v>0</v>
      </c>
      <c r="AD3817">
        <v>1</v>
      </c>
      <c r="AE3817">
        <v>2</v>
      </c>
      <c r="AG3817" s="1">
        <f t="shared" si="59"/>
        <v>0.2317499999999999</v>
      </c>
    </row>
    <row r="3818" spans="1:33">
      <c r="A3818">
        <v>83196</v>
      </c>
      <c r="B3818">
        <v>2</v>
      </c>
      <c r="C3818">
        <v>61</v>
      </c>
      <c r="D3818">
        <v>4</v>
      </c>
      <c r="E3818">
        <v>2</v>
      </c>
      <c r="G3818">
        <v>1</v>
      </c>
      <c r="H3818">
        <v>1</v>
      </c>
      <c r="I3818">
        <v>5</v>
      </c>
      <c r="J3818">
        <v>68</v>
      </c>
      <c r="K3818">
        <v>1.76</v>
      </c>
      <c r="L3818">
        <v>273</v>
      </c>
      <c r="M3818">
        <v>7.06</v>
      </c>
      <c r="N3818">
        <v>72</v>
      </c>
      <c r="O3818" s="1">
        <v>1.8635294117647059</v>
      </c>
      <c r="P3818" s="2">
        <v>62.585805146028491</v>
      </c>
      <c r="Q3818" s="1">
        <v>1.6198678978972081</v>
      </c>
      <c r="R3818">
        <v>1</v>
      </c>
      <c r="S3818">
        <v>1</v>
      </c>
      <c r="T3818">
        <v>1</v>
      </c>
      <c r="U3818">
        <v>2</v>
      </c>
      <c r="V3818">
        <v>3</v>
      </c>
      <c r="W3818">
        <v>0</v>
      </c>
      <c r="AB3818">
        <v>0</v>
      </c>
      <c r="AC3818">
        <v>0</v>
      </c>
      <c r="AD3818">
        <v>2</v>
      </c>
      <c r="AE3818">
        <v>2</v>
      </c>
      <c r="AG3818" s="1">
        <f t="shared" si="59"/>
        <v>0.10352941176470587</v>
      </c>
    </row>
    <row r="3819" spans="1:33">
      <c r="A3819">
        <v>83197</v>
      </c>
      <c r="B3819">
        <v>2</v>
      </c>
      <c r="C3819">
        <v>25</v>
      </c>
      <c r="D3819">
        <v>1</v>
      </c>
      <c r="E3819">
        <v>2</v>
      </c>
      <c r="G3819">
        <v>1</v>
      </c>
      <c r="H3819">
        <v>2</v>
      </c>
      <c r="I3819">
        <v>4</v>
      </c>
      <c r="J3819">
        <v>45</v>
      </c>
      <c r="K3819">
        <v>1.1599999999999999</v>
      </c>
      <c r="L3819">
        <v>165</v>
      </c>
      <c r="M3819">
        <v>4.2699999999999996</v>
      </c>
      <c r="N3819">
        <v>47</v>
      </c>
      <c r="O3819" s="1">
        <v>1.2115555555555555</v>
      </c>
      <c r="P3819" s="2">
        <v>50.982916244307951</v>
      </c>
      <c r="Q3819" s="1">
        <v>1.3142262854088271</v>
      </c>
      <c r="R3819">
        <v>1</v>
      </c>
      <c r="U3819">
        <v>5</v>
      </c>
      <c r="V3819">
        <v>4</v>
      </c>
      <c r="W3819">
        <v>1</v>
      </c>
      <c r="X3819">
        <v>3</v>
      </c>
      <c r="Y3819">
        <v>2</v>
      </c>
      <c r="Z3819">
        <v>1</v>
      </c>
      <c r="AA3819">
        <v>0</v>
      </c>
      <c r="AB3819">
        <v>0</v>
      </c>
      <c r="AC3819">
        <v>0</v>
      </c>
      <c r="AD3819">
        <v>1</v>
      </c>
      <c r="AE3819">
        <v>2</v>
      </c>
      <c r="AG3819" s="1">
        <f t="shared" si="59"/>
        <v>5.1555555555555577E-2</v>
      </c>
    </row>
    <row r="3820" spans="1:33">
      <c r="A3820">
        <v>83201</v>
      </c>
      <c r="B3820">
        <v>2</v>
      </c>
      <c r="C3820">
        <v>53</v>
      </c>
      <c r="D3820">
        <v>3</v>
      </c>
      <c r="E3820">
        <v>2</v>
      </c>
      <c r="G3820">
        <v>1</v>
      </c>
      <c r="H3820">
        <v>3</v>
      </c>
      <c r="I3820">
        <v>1</v>
      </c>
      <c r="J3820">
        <v>36</v>
      </c>
      <c r="K3820">
        <v>0.93</v>
      </c>
      <c r="L3820">
        <v>201</v>
      </c>
      <c r="M3820">
        <v>5.2</v>
      </c>
      <c r="N3820">
        <v>34</v>
      </c>
      <c r="O3820" s="1">
        <v>0.87833333333333341</v>
      </c>
      <c r="P3820" s="2">
        <v>34.963225599949659</v>
      </c>
      <c r="Q3820" s="1">
        <v>0.90321666133203293</v>
      </c>
      <c r="R3820">
        <v>2</v>
      </c>
      <c r="S3820">
        <v>1</v>
      </c>
      <c r="T3820">
        <v>1</v>
      </c>
      <c r="U3820">
        <v>99</v>
      </c>
      <c r="V3820">
        <v>4</v>
      </c>
      <c r="W3820">
        <v>3</v>
      </c>
      <c r="X3820">
        <v>3</v>
      </c>
      <c r="Y3820">
        <v>3</v>
      </c>
      <c r="Z3820">
        <v>3</v>
      </c>
      <c r="AA3820">
        <v>1</v>
      </c>
      <c r="AB3820">
        <v>2</v>
      </c>
      <c r="AC3820">
        <v>8</v>
      </c>
      <c r="AD3820">
        <v>1</v>
      </c>
      <c r="AE3820">
        <v>2</v>
      </c>
      <c r="AG3820" s="1">
        <f t="shared" si="59"/>
        <v>-5.1666666666666639E-2</v>
      </c>
    </row>
    <row r="3821" spans="1:33">
      <c r="A3821">
        <v>83203</v>
      </c>
      <c r="B3821">
        <v>2</v>
      </c>
      <c r="C3821">
        <v>61</v>
      </c>
      <c r="D3821">
        <v>3</v>
      </c>
      <c r="E3821">
        <v>2</v>
      </c>
      <c r="G3821">
        <v>1</v>
      </c>
      <c r="H3821">
        <v>3</v>
      </c>
      <c r="I3821">
        <v>1</v>
      </c>
      <c r="J3821">
        <v>55</v>
      </c>
      <c r="K3821">
        <v>1.42</v>
      </c>
      <c r="L3821">
        <v>211</v>
      </c>
      <c r="M3821">
        <v>5.46</v>
      </c>
      <c r="N3821">
        <v>49</v>
      </c>
      <c r="O3821" s="1">
        <v>1.265090909090909</v>
      </c>
      <c r="P3821" s="2">
        <v>49.933128674577574</v>
      </c>
      <c r="Q3821" s="1">
        <v>1.2891825948709119</v>
      </c>
      <c r="R3821">
        <v>2</v>
      </c>
      <c r="S3821">
        <v>1</v>
      </c>
      <c r="T3821">
        <v>1</v>
      </c>
      <c r="U3821">
        <v>14</v>
      </c>
      <c r="V3821">
        <v>3</v>
      </c>
      <c r="W3821">
        <v>2</v>
      </c>
      <c r="X3821">
        <v>3</v>
      </c>
      <c r="Y3821">
        <v>3</v>
      </c>
      <c r="Z3821">
        <v>3</v>
      </c>
      <c r="AA3821">
        <v>0</v>
      </c>
      <c r="AB3821">
        <v>0</v>
      </c>
      <c r="AC3821">
        <v>0</v>
      </c>
      <c r="AD3821">
        <v>2</v>
      </c>
      <c r="AE3821">
        <v>1</v>
      </c>
      <c r="AF3821">
        <v>2</v>
      </c>
      <c r="AG3821" s="1">
        <f t="shared" si="59"/>
        <v>-0.15490909090909089</v>
      </c>
    </row>
    <row r="3822" spans="1:33">
      <c r="A3822">
        <v>83208</v>
      </c>
      <c r="B3822">
        <v>2</v>
      </c>
      <c r="C3822">
        <v>30</v>
      </c>
      <c r="D3822">
        <v>6</v>
      </c>
      <c r="E3822">
        <v>2</v>
      </c>
      <c r="G3822">
        <v>2</v>
      </c>
      <c r="H3822">
        <v>4</v>
      </c>
      <c r="I3822">
        <v>1</v>
      </c>
      <c r="J3822">
        <v>46</v>
      </c>
      <c r="K3822">
        <v>1.19</v>
      </c>
      <c r="L3822">
        <v>126</v>
      </c>
      <c r="M3822">
        <v>3.26</v>
      </c>
      <c r="N3822">
        <v>40</v>
      </c>
      <c r="O3822" s="1">
        <v>1.034782608695652</v>
      </c>
      <c r="P3822" s="2">
        <v>45.461317354486255</v>
      </c>
      <c r="Q3822" s="1">
        <v>1.1760645141704054</v>
      </c>
      <c r="R3822">
        <v>1</v>
      </c>
      <c r="U3822">
        <v>8</v>
      </c>
      <c r="V3822">
        <v>3</v>
      </c>
      <c r="W3822">
        <v>2</v>
      </c>
      <c r="X3822">
        <v>3</v>
      </c>
      <c r="Y3822">
        <v>3</v>
      </c>
      <c r="Z3822">
        <v>3</v>
      </c>
      <c r="AB3822">
        <v>0</v>
      </c>
      <c r="AC3822">
        <v>1</v>
      </c>
      <c r="AD3822">
        <v>2</v>
      </c>
      <c r="AE3822">
        <v>2</v>
      </c>
      <c r="AG3822" s="1">
        <f t="shared" si="59"/>
        <v>-0.15521739130434797</v>
      </c>
    </row>
    <row r="3823" spans="1:33">
      <c r="A3823">
        <v>83210</v>
      </c>
      <c r="B3823">
        <v>2</v>
      </c>
      <c r="C3823">
        <v>63</v>
      </c>
      <c r="D3823">
        <v>3</v>
      </c>
      <c r="E3823">
        <v>2</v>
      </c>
      <c r="G3823">
        <v>1</v>
      </c>
      <c r="H3823">
        <v>5</v>
      </c>
      <c r="I3823">
        <v>1</v>
      </c>
      <c r="J3823">
        <v>66</v>
      </c>
      <c r="K3823">
        <v>1.71</v>
      </c>
      <c r="L3823">
        <v>219</v>
      </c>
      <c r="M3823">
        <v>5.66</v>
      </c>
      <c r="N3823">
        <v>60</v>
      </c>
      <c r="O3823" s="1">
        <v>1.5545454545454545</v>
      </c>
      <c r="P3823" s="2">
        <v>61.659443283177445</v>
      </c>
      <c r="Q3823" s="1">
        <v>1.5975401214277793</v>
      </c>
      <c r="R3823">
        <v>2</v>
      </c>
      <c r="S3823">
        <v>1</v>
      </c>
      <c r="T3823">
        <v>2</v>
      </c>
      <c r="V3823">
        <v>3</v>
      </c>
      <c r="W3823">
        <v>0</v>
      </c>
      <c r="X3823">
        <v>3</v>
      </c>
      <c r="Y3823">
        <v>3</v>
      </c>
      <c r="Z3823">
        <v>3</v>
      </c>
      <c r="AA3823">
        <v>1</v>
      </c>
      <c r="AB3823">
        <v>0</v>
      </c>
      <c r="AC3823">
        <v>0</v>
      </c>
      <c r="AD3823">
        <v>1</v>
      </c>
      <c r="AE3823">
        <v>1</v>
      </c>
      <c r="AF3823">
        <v>2</v>
      </c>
      <c r="AG3823" s="1">
        <f t="shared" si="59"/>
        <v>-0.15545454545454551</v>
      </c>
    </row>
    <row r="3824" spans="1:33">
      <c r="A3824">
        <v>83214</v>
      </c>
      <c r="B3824">
        <v>2</v>
      </c>
      <c r="C3824">
        <v>42</v>
      </c>
      <c r="D3824">
        <v>1</v>
      </c>
      <c r="E3824">
        <v>2</v>
      </c>
      <c r="G3824">
        <v>1</v>
      </c>
      <c r="H3824">
        <v>5</v>
      </c>
      <c r="I3824">
        <v>1</v>
      </c>
      <c r="J3824">
        <v>60</v>
      </c>
      <c r="K3824">
        <v>1.55</v>
      </c>
      <c r="L3824">
        <v>189</v>
      </c>
      <c r="M3824">
        <v>4.8899999999999997</v>
      </c>
      <c r="N3824">
        <v>67</v>
      </c>
      <c r="O3824" s="1">
        <v>1.7308333333333334</v>
      </c>
      <c r="P3824" s="2">
        <v>67.620667883522628</v>
      </c>
      <c r="Q3824" s="1">
        <v>1.7468672536576679</v>
      </c>
      <c r="R3824">
        <v>2</v>
      </c>
      <c r="S3824">
        <v>2</v>
      </c>
      <c r="U3824">
        <v>15</v>
      </c>
      <c r="V3824">
        <v>4</v>
      </c>
      <c r="W3824">
        <v>1</v>
      </c>
      <c r="X3824">
        <v>3</v>
      </c>
      <c r="Y3824">
        <v>3</v>
      </c>
      <c r="Z3824">
        <v>2</v>
      </c>
      <c r="AA3824">
        <v>0</v>
      </c>
      <c r="AB3824">
        <v>0</v>
      </c>
      <c r="AC3824">
        <v>0</v>
      </c>
      <c r="AD3824">
        <v>1</v>
      </c>
      <c r="AE3824">
        <v>1</v>
      </c>
      <c r="AF3824">
        <v>2</v>
      </c>
      <c r="AG3824" s="1">
        <f t="shared" si="59"/>
        <v>0.1808333333333334</v>
      </c>
    </row>
    <row r="3825" spans="1:33">
      <c r="A3825">
        <v>83215</v>
      </c>
      <c r="B3825">
        <v>2</v>
      </c>
      <c r="C3825">
        <v>42</v>
      </c>
      <c r="D3825">
        <v>3</v>
      </c>
      <c r="E3825">
        <v>2</v>
      </c>
      <c r="G3825">
        <v>1</v>
      </c>
      <c r="H3825">
        <v>3</v>
      </c>
      <c r="I3825">
        <v>1</v>
      </c>
      <c r="J3825">
        <v>34</v>
      </c>
      <c r="K3825">
        <v>0.88</v>
      </c>
      <c r="L3825">
        <v>292</v>
      </c>
      <c r="M3825">
        <v>7.55</v>
      </c>
      <c r="N3825">
        <v>38</v>
      </c>
      <c r="O3825" s="1">
        <v>0.98352941176470576</v>
      </c>
      <c r="P3825" s="2">
        <v>29.377047573730181</v>
      </c>
      <c r="Q3825" s="1">
        <v>0.76034711367301644</v>
      </c>
      <c r="R3825">
        <v>2</v>
      </c>
      <c r="S3825">
        <v>2</v>
      </c>
      <c r="U3825">
        <v>4</v>
      </c>
      <c r="V3825">
        <v>5</v>
      </c>
      <c r="W3825">
        <v>3</v>
      </c>
      <c r="X3825">
        <v>3</v>
      </c>
      <c r="Y3825">
        <v>3</v>
      </c>
      <c r="Z3825">
        <v>3</v>
      </c>
      <c r="AA3825">
        <v>2</v>
      </c>
      <c r="AB3825">
        <v>0</v>
      </c>
      <c r="AC3825">
        <v>0</v>
      </c>
      <c r="AD3825">
        <v>1</v>
      </c>
      <c r="AE3825">
        <v>2</v>
      </c>
      <c r="AG3825" s="1">
        <f t="shared" si="59"/>
        <v>0.10352941176470576</v>
      </c>
    </row>
    <row r="3826" spans="1:33">
      <c r="A3826">
        <v>83222</v>
      </c>
      <c r="B3826">
        <v>2</v>
      </c>
      <c r="C3826">
        <v>51</v>
      </c>
      <c r="D3826">
        <v>2</v>
      </c>
      <c r="E3826">
        <v>2</v>
      </c>
      <c r="G3826">
        <v>2</v>
      </c>
      <c r="H3826">
        <v>4</v>
      </c>
      <c r="I3826">
        <v>3</v>
      </c>
      <c r="J3826">
        <v>34</v>
      </c>
      <c r="K3826">
        <v>0.88</v>
      </c>
      <c r="L3826">
        <v>178</v>
      </c>
      <c r="M3826">
        <v>4.5999999999999996</v>
      </c>
      <c r="N3826">
        <v>38</v>
      </c>
      <c r="O3826" s="1">
        <v>0.98352941176470576</v>
      </c>
      <c r="P3826" s="2">
        <v>36.321578848415122</v>
      </c>
      <c r="Q3826" s="1">
        <v>0.9400879231354502</v>
      </c>
      <c r="R3826">
        <v>2</v>
      </c>
      <c r="S3826">
        <v>2</v>
      </c>
      <c r="U3826">
        <v>7</v>
      </c>
      <c r="V3826">
        <v>3</v>
      </c>
      <c r="W3826">
        <v>0</v>
      </c>
      <c r="AA3826">
        <v>1</v>
      </c>
      <c r="AB3826">
        <v>0</v>
      </c>
      <c r="AC3826">
        <v>0</v>
      </c>
      <c r="AD3826">
        <v>1</v>
      </c>
      <c r="AE3826">
        <v>2</v>
      </c>
      <c r="AG3826" s="1">
        <f t="shared" si="59"/>
        <v>0.10352941176470576</v>
      </c>
    </row>
    <row r="3827" spans="1:33">
      <c r="A3827">
        <v>83236</v>
      </c>
      <c r="B3827">
        <v>2</v>
      </c>
      <c r="C3827">
        <v>52</v>
      </c>
      <c r="D3827">
        <v>3</v>
      </c>
      <c r="E3827">
        <v>2</v>
      </c>
      <c r="G3827">
        <v>2</v>
      </c>
      <c r="H3827">
        <v>5</v>
      </c>
      <c r="I3827">
        <v>1</v>
      </c>
      <c r="J3827">
        <v>64</v>
      </c>
      <c r="K3827">
        <v>1.66</v>
      </c>
      <c r="L3827">
        <v>230</v>
      </c>
      <c r="M3827">
        <v>5.95</v>
      </c>
      <c r="N3827">
        <v>59</v>
      </c>
      <c r="O3827" s="1">
        <v>1.5303125</v>
      </c>
      <c r="P3827" s="2">
        <v>68.935263720757973</v>
      </c>
      <c r="Q3827" s="1">
        <v>1.7880084027571599</v>
      </c>
      <c r="R3827">
        <v>2</v>
      </c>
      <c r="S3827">
        <v>1</v>
      </c>
      <c r="T3827">
        <v>2</v>
      </c>
      <c r="U3827">
        <v>8</v>
      </c>
      <c r="V3827">
        <v>3</v>
      </c>
      <c r="W3827">
        <v>1</v>
      </c>
      <c r="AA3827">
        <v>0</v>
      </c>
      <c r="AB3827">
        <v>0</v>
      </c>
      <c r="AC3827">
        <v>0</v>
      </c>
      <c r="AD3827">
        <v>1</v>
      </c>
      <c r="AE3827">
        <v>1</v>
      </c>
      <c r="AF3827">
        <v>2</v>
      </c>
      <c r="AG3827" s="1">
        <f t="shared" si="59"/>
        <v>-0.12968749999999996</v>
      </c>
    </row>
    <row r="3828" spans="1:33">
      <c r="A3828">
        <v>83237</v>
      </c>
      <c r="B3828">
        <v>2</v>
      </c>
      <c r="C3828">
        <v>52</v>
      </c>
      <c r="D3828">
        <v>3</v>
      </c>
      <c r="E3828">
        <v>2</v>
      </c>
      <c r="G3828">
        <v>1</v>
      </c>
      <c r="H3828">
        <v>5</v>
      </c>
      <c r="I3828">
        <v>3</v>
      </c>
      <c r="J3828">
        <v>85</v>
      </c>
      <c r="K3828">
        <v>2.2000000000000002</v>
      </c>
      <c r="L3828">
        <v>313</v>
      </c>
      <c r="M3828">
        <v>8.09</v>
      </c>
      <c r="N3828">
        <v>81</v>
      </c>
      <c r="O3828" s="1">
        <v>2.0964705882352943</v>
      </c>
      <c r="P3828" s="2">
        <v>81.394499144398864</v>
      </c>
      <c r="Q3828" s="1">
        <v>2.1066811543256176</v>
      </c>
      <c r="R3828">
        <v>2</v>
      </c>
      <c r="S3828">
        <v>2</v>
      </c>
      <c r="U3828">
        <v>2</v>
      </c>
      <c r="V3828">
        <v>1</v>
      </c>
      <c r="W3828">
        <v>0</v>
      </c>
      <c r="AA3828">
        <v>1</v>
      </c>
      <c r="AB3828">
        <v>0</v>
      </c>
      <c r="AC3828">
        <v>10</v>
      </c>
      <c r="AD3828">
        <v>1</v>
      </c>
      <c r="AE3828">
        <v>1</v>
      </c>
      <c r="AF3828">
        <v>2</v>
      </c>
      <c r="AG3828" s="1">
        <f t="shared" si="59"/>
        <v>-0.10352941176470587</v>
      </c>
    </row>
    <row r="3829" spans="1:33">
      <c r="A3829">
        <v>83238</v>
      </c>
      <c r="B3829">
        <v>2</v>
      </c>
      <c r="C3829">
        <v>79</v>
      </c>
      <c r="D3829">
        <v>6</v>
      </c>
      <c r="E3829">
        <v>2</v>
      </c>
      <c r="G3829">
        <v>2</v>
      </c>
      <c r="H3829">
        <v>1</v>
      </c>
      <c r="I3829">
        <v>2</v>
      </c>
      <c r="J3829">
        <v>61</v>
      </c>
      <c r="K3829">
        <v>1.58</v>
      </c>
      <c r="L3829">
        <v>194</v>
      </c>
      <c r="M3829">
        <v>5.0199999999999996</v>
      </c>
      <c r="N3829">
        <v>70</v>
      </c>
      <c r="O3829" s="1">
        <v>1.8131147540983608</v>
      </c>
      <c r="P3829" s="2">
        <v>67.876169857770336</v>
      </c>
      <c r="Q3829" s="1">
        <v>1.7581040717258547</v>
      </c>
      <c r="R3829">
        <v>1</v>
      </c>
      <c r="S3829">
        <v>2</v>
      </c>
      <c r="U3829">
        <v>7</v>
      </c>
      <c r="V3829">
        <v>2</v>
      </c>
      <c r="W3829">
        <v>0</v>
      </c>
      <c r="AA3829">
        <v>1</v>
      </c>
      <c r="AB3829">
        <v>0</v>
      </c>
      <c r="AC3829">
        <v>0</v>
      </c>
      <c r="AD3829">
        <v>2</v>
      </c>
      <c r="AE3829">
        <v>1</v>
      </c>
      <c r="AF3829">
        <v>2</v>
      </c>
      <c r="AG3829" s="1">
        <f t="shared" si="59"/>
        <v>0.23311475409836069</v>
      </c>
    </row>
    <row r="3830" spans="1:33">
      <c r="A3830">
        <v>83248</v>
      </c>
      <c r="B3830">
        <v>2</v>
      </c>
      <c r="C3830">
        <v>35</v>
      </c>
      <c r="D3830">
        <v>1</v>
      </c>
      <c r="E3830">
        <v>2</v>
      </c>
      <c r="G3830">
        <v>2</v>
      </c>
      <c r="H3830">
        <v>4</v>
      </c>
      <c r="I3830">
        <v>5</v>
      </c>
      <c r="J3830">
        <v>34</v>
      </c>
      <c r="K3830">
        <v>0.88</v>
      </c>
      <c r="L3830">
        <v>177</v>
      </c>
      <c r="M3830">
        <v>4.58</v>
      </c>
      <c r="N3830">
        <v>34</v>
      </c>
      <c r="O3830" s="1">
        <v>0.88</v>
      </c>
      <c r="P3830" s="2">
        <v>43.564586345193717</v>
      </c>
      <c r="Q3830" s="1">
        <v>1.1275539995226609</v>
      </c>
      <c r="R3830">
        <v>1</v>
      </c>
      <c r="U3830">
        <v>77</v>
      </c>
      <c r="V3830">
        <v>3</v>
      </c>
      <c r="W3830">
        <v>3</v>
      </c>
      <c r="X3830">
        <v>3</v>
      </c>
      <c r="Y3830">
        <v>3</v>
      </c>
      <c r="Z3830">
        <v>3</v>
      </c>
      <c r="AA3830">
        <v>2</v>
      </c>
      <c r="AB3830">
        <v>0</v>
      </c>
      <c r="AC3830">
        <v>0</v>
      </c>
      <c r="AD3830">
        <v>1</v>
      </c>
      <c r="AE3830">
        <v>1</v>
      </c>
      <c r="AF3830">
        <v>2</v>
      </c>
      <c r="AG3830" s="1">
        <f t="shared" si="59"/>
        <v>0</v>
      </c>
    </row>
    <row r="3831" spans="1:33">
      <c r="A3831">
        <v>83249</v>
      </c>
      <c r="B3831">
        <v>2</v>
      </c>
      <c r="C3831">
        <v>28</v>
      </c>
      <c r="D3831">
        <v>3</v>
      </c>
      <c r="E3831">
        <v>2</v>
      </c>
      <c r="G3831">
        <v>1</v>
      </c>
      <c r="H3831">
        <v>4</v>
      </c>
      <c r="I3831">
        <v>5</v>
      </c>
      <c r="J3831">
        <v>48</v>
      </c>
      <c r="K3831">
        <v>1.24</v>
      </c>
      <c r="L3831">
        <v>169</v>
      </c>
      <c r="M3831">
        <v>4.37</v>
      </c>
      <c r="N3831">
        <v>53</v>
      </c>
      <c r="O3831" s="1">
        <v>1.3691666666666666</v>
      </c>
      <c r="P3831" s="2">
        <v>40.982808027924506</v>
      </c>
      <c r="Q3831" s="1">
        <v>1.0587225407213829</v>
      </c>
      <c r="R3831">
        <v>2</v>
      </c>
      <c r="U3831">
        <v>7</v>
      </c>
      <c r="V3831">
        <v>3</v>
      </c>
      <c r="W3831">
        <v>1</v>
      </c>
      <c r="AA3831">
        <v>13</v>
      </c>
      <c r="AB3831">
        <v>0</v>
      </c>
      <c r="AC3831">
        <v>15</v>
      </c>
      <c r="AD3831">
        <v>1</v>
      </c>
      <c r="AE3831">
        <v>1</v>
      </c>
      <c r="AF3831">
        <v>2</v>
      </c>
      <c r="AG3831" s="1">
        <f t="shared" si="59"/>
        <v>0.12916666666666665</v>
      </c>
    </row>
    <row r="3832" spans="1:33">
      <c r="A3832">
        <v>83251</v>
      </c>
      <c r="B3832">
        <v>2</v>
      </c>
      <c r="C3832">
        <v>23</v>
      </c>
      <c r="D3832">
        <v>3</v>
      </c>
      <c r="E3832">
        <v>2</v>
      </c>
      <c r="G3832">
        <v>1</v>
      </c>
      <c r="H3832">
        <v>2</v>
      </c>
      <c r="I3832">
        <v>6</v>
      </c>
      <c r="J3832">
        <v>37</v>
      </c>
      <c r="K3832">
        <v>0.96</v>
      </c>
      <c r="L3832">
        <v>172</v>
      </c>
      <c r="M3832">
        <v>4.45</v>
      </c>
      <c r="N3832">
        <v>46</v>
      </c>
      <c r="O3832" s="1">
        <v>1.1935135135135133</v>
      </c>
      <c r="P3832" s="2">
        <v>36.548339715685451</v>
      </c>
      <c r="Q3832" s="1">
        <v>0.94828124667724412</v>
      </c>
      <c r="R3832">
        <v>2</v>
      </c>
      <c r="V3832">
        <v>4</v>
      </c>
      <c r="W3832">
        <v>3</v>
      </c>
      <c r="X3832">
        <v>3</v>
      </c>
      <c r="Y3832">
        <v>3</v>
      </c>
      <c r="Z3832">
        <v>3</v>
      </c>
      <c r="AA3832">
        <v>3</v>
      </c>
      <c r="AB3832">
        <v>1</v>
      </c>
      <c r="AC3832">
        <v>4</v>
      </c>
      <c r="AD3832">
        <v>1</v>
      </c>
      <c r="AE3832">
        <v>1</v>
      </c>
      <c r="AF3832">
        <v>2</v>
      </c>
      <c r="AG3832" s="1">
        <f t="shared" si="59"/>
        <v>0.23351351351351335</v>
      </c>
    </row>
    <row r="3833" spans="1:33">
      <c r="A3833">
        <v>83252</v>
      </c>
      <c r="B3833">
        <v>2</v>
      </c>
      <c r="C3833">
        <v>41</v>
      </c>
      <c r="D3833">
        <v>4</v>
      </c>
      <c r="E3833">
        <v>2</v>
      </c>
      <c r="G3833">
        <v>1</v>
      </c>
      <c r="H3833">
        <v>4</v>
      </c>
      <c r="I3833">
        <v>1</v>
      </c>
      <c r="J3833">
        <v>40</v>
      </c>
      <c r="K3833">
        <v>1.03</v>
      </c>
      <c r="L3833">
        <v>177</v>
      </c>
      <c r="M3833">
        <v>4.58</v>
      </c>
      <c r="N3833">
        <v>36</v>
      </c>
      <c r="O3833" s="1">
        <v>0.92699999999999994</v>
      </c>
      <c r="P3833" s="2">
        <v>36.441131478537692</v>
      </c>
      <c r="Q3833" s="1">
        <v>0.93835913557234552</v>
      </c>
      <c r="R3833">
        <v>2</v>
      </c>
      <c r="S3833">
        <v>1</v>
      </c>
      <c r="T3833">
        <v>2</v>
      </c>
      <c r="U3833">
        <v>1</v>
      </c>
      <c r="V3833">
        <v>4</v>
      </c>
      <c r="W3833">
        <v>1</v>
      </c>
      <c r="AA3833">
        <v>6</v>
      </c>
      <c r="AB3833">
        <v>0</v>
      </c>
      <c r="AC3833">
        <v>4</v>
      </c>
      <c r="AD3833">
        <v>1</v>
      </c>
      <c r="AE3833">
        <v>1</v>
      </c>
      <c r="AF3833">
        <v>2</v>
      </c>
      <c r="AG3833" s="1">
        <f t="shared" si="59"/>
        <v>-0.10300000000000009</v>
      </c>
    </row>
    <row r="3834" spans="1:33">
      <c r="A3834">
        <v>83253</v>
      </c>
      <c r="B3834">
        <v>2</v>
      </c>
      <c r="C3834">
        <v>55</v>
      </c>
      <c r="D3834">
        <v>4</v>
      </c>
      <c r="E3834">
        <v>2</v>
      </c>
      <c r="G3834">
        <v>1</v>
      </c>
      <c r="H3834">
        <v>5</v>
      </c>
      <c r="I3834">
        <v>3</v>
      </c>
      <c r="J3834">
        <v>56</v>
      </c>
      <c r="K3834">
        <v>1.45</v>
      </c>
      <c r="L3834">
        <v>178</v>
      </c>
      <c r="M3834">
        <v>4.5999999999999996</v>
      </c>
      <c r="N3834">
        <v>65</v>
      </c>
      <c r="O3834" s="1">
        <v>1.6830357142857142</v>
      </c>
      <c r="P3834" s="2">
        <v>54.180178402981319</v>
      </c>
      <c r="Q3834" s="1">
        <v>1.4028796193629092</v>
      </c>
      <c r="R3834">
        <v>1</v>
      </c>
      <c r="S3834">
        <v>1</v>
      </c>
      <c r="T3834">
        <v>2</v>
      </c>
      <c r="U3834">
        <v>15</v>
      </c>
      <c r="V3834">
        <v>2</v>
      </c>
      <c r="W3834">
        <v>2</v>
      </c>
      <c r="X3834">
        <v>3</v>
      </c>
      <c r="Y3834">
        <v>3</v>
      </c>
      <c r="Z3834">
        <v>3</v>
      </c>
      <c r="AA3834">
        <v>2</v>
      </c>
      <c r="AB3834">
        <v>0</v>
      </c>
      <c r="AC3834">
        <v>0</v>
      </c>
      <c r="AD3834">
        <v>1</v>
      </c>
      <c r="AE3834">
        <v>1</v>
      </c>
      <c r="AF3834">
        <v>2</v>
      </c>
      <c r="AG3834" s="1">
        <f t="shared" si="59"/>
        <v>0.23303571428571423</v>
      </c>
    </row>
    <row r="3835" spans="1:33">
      <c r="A3835">
        <v>83255</v>
      </c>
      <c r="B3835">
        <v>2</v>
      </c>
      <c r="C3835">
        <v>80</v>
      </c>
      <c r="D3835">
        <v>3</v>
      </c>
      <c r="E3835">
        <v>2</v>
      </c>
      <c r="G3835">
        <v>1</v>
      </c>
      <c r="H3835">
        <v>3</v>
      </c>
      <c r="I3835">
        <v>2</v>
      </c>
      <c r="J3835">
        <v>70</v>
      </c>
      <c r="K3835">
        <v>1.81</v>
      </c>
      <c r="L3835">
        <v>185</v>
      </c>
      <c r="M3835">
        <v>4.78</v>
      </c>
      <c r="N3835">
        <v>66</v>
      </c>
      <c r="O3835" s="1">
        <v>1.7065714285714286</v>
      </c>
      <c r="P3835" s="2">
        <v>72.332714793435997</v>
      </c>
      <c r="Q3835" s="1">
        <v>1.8703173396588451</v>
      </c>
      <c r="R3835">
        <v>1</v>
      </c>
      <c r="S3835">
        <v>2</v>
      </c>
      <c r="U3835">
        <v>8</v>
      </c>
      <c r="V3835">
        <v>1</v>
      </c>
      <c r="W3835">
        <v>3</v>
      </c>
      <c r="X3835">
        <v>3</v>
      </c>
      <c r="Y3835">
        <v>3</v>
      </c>
      <c r="Z3835">
        <v>2</v>
      </c>
      <c r="AA3835">
        <v>0</v>
      </c>
      <c r="AB3835">
        <v>0</v>
      </c>
      <c r="AC3835">
        <v>0</v>
      </c>
      <c r="AD3835">
        <v>1</v>
      </c>
      <c r="AE3835">
        <v>1</v>
      </c>
      <c r="AF3835">
        <v>2</v>
      </c>
      <c r="AG3835" s="1">
        <f t="shared" si="59"/>
        <v>-0.10342857142857143</v>
      </c>
    </row>
    <row r="3836" spans="1:33">
      <c r="A3836">
        <v>83258</v>
      </c>
      <c r="B3836">
        <v>2</v>
      </c>
      <c r="C3836">
        <v>33</v>
      </c>
      <c r="D3836">
        <v>4</v>
      </c>
      <c r="E3836">
        <v>2</v>
      </c>
      <c r="G3836">
        <v>1</v>
      </c>
      <c r="H3836">
        <v>4</v>
      </c>
      <c r="I3836">
        <v>3</v>
      </c>
      <c r="J3836">
        <v>94</v>
      </c>
      <c r="K3836">
        <v>2.4300000000000002</v>
      </c>
      <c r="L3836">
        <v>237</v>
      </c>
      <c r="M3836">
        <v>6.13</v>
      </c>
      <c r="N3836">
        <v>102</v>
      </c>
      <c r="O3836" s="1">
        <v>2.6368085106382981</v>
      </c>
      <c r="P3836" s="2">
        <v>96.54977419357175</v>
      </c>
      <c r="Q3836" s="1">
        <v>2.4959143754295678</v>
      </c>
      <c r="R3836">
        <v>2</v>
      </c>
      <c r="U3836">
        <v>12</v>
      </c>
      <c r="V3836">
        <v>2</v>
      </c>
      <c r="W3836">
        <v>1</v>
      </c>
      <c r="X3836">
        <v>3</v>
      </c>
      <c r="Y3836">
        <v>2</v>
      </c>
      <c r="Z3836">
        <v>1</v>
      </c>
      <c r="AA3836">
        <v>4</v>
      </c>
      <c r="AB3836">
        <v>5</v>
      </c>
      <c r="AC3836">
        <v>0</v>
      </c>
      <c r="AD3836">
        <v>1</v>
      </c>
      <c r="AE3836">
        <v>1</v>
      </c>
      <c r="AF3836">
        <v>2</v>
      </c>
      <c r="AG3836" s="1">
        <f t="shared" si="59"/>
        <v>0.20680851063829797</v>
      </c>
    </row>
    <row r="3837" spans="1:33">
      <c r="A3837">
        <v>83260</v>
      </c>
      <c r="B3837">
        <v>2</v>
      </c>
      <c r="C3837">
        <v>24</v>
      </c>
      <c r="D3837">
        <v>7</v>
      </c>
      <c r="E3837">
        <v>2</v>
      </c>
      <c r="G3837">
        <v>2</v>
      </c>
      <c r="H3837">
        <v>4</v>
      </c>
      <c r="I3837">
        <v>1</v>
      </c>
      <c r="J3837">
        <v>51</v>
      </c>
      <c r="K3837">
        <v>1.32</v>
      </c>
      <c r="L3837">
        <v>131</v>
      </c>
      <c r="M3837">
        <v>3.39</v>
      </c>
      <c r="N3837">
        <v>53</v>
      </c>
      <c r="O3837" s="1">
        <v>1.371764705882353</v>
      </c>
      <c r="P3837" s="2">
        <v>45.620645438003528</v>
      </c>
      <c r="Q3837" s="1">
        <v>1.1807696466306796</v>
      </c>
      <c r="R3837">
        <v>2</v>
      </c>
      <c r="U3837">
        <v>6</v>
      </c>
      <c r="V3837">
        <v>3</v>
      </c>
      <c r="W3837">
        <v>3</v>
      </c>
      <c r="AB3837">
        <v>9999</v>
      </c>
      <c r="AC3837">
        <v>9999</v>
      </c>
      <c r="AD3837">
        <v>1</v>
      </c>
      <c r="AE3837">
        <v>2</v>
      </c>
      <c r="AG3837" s="1">
        <f t="shared" si="59"/>
        <v>5.1764705882352935E-2</v>
      </c>
    </row>
    <row r="3838" spans="1:33">
      <c r="A3838">
        <v>83261</v>
      </c>
      <c r="B3838">
        <v>2</v>
      </c>
      <c r="C3838">
        <v>63</v>
      </c>
      <c r="D3838">
        <v>1</v>
      </c>
      <c r="E3838">
        <v>2</v>
      </c>
      <c r="G3838">
        <v>2</v>
      </c>
      <c r="H3838">
        <v>1</v>
      </c>
      <c r="I3838">
        <v>1</v>
      </c>
      <c r="J3838">
        <v>62</v>
      </c>
      <c r="K3838">
        <v>1.6</v>
      </c>
      <c r="L3838">
        <v>182</v>
      </c>
      <c r="M3838">
        <v>4.71</v>
      </c>
      <c r="N3838">
        <v>56</v>
      </c>
      <c r="O3838" s="1">
        <v>1.4451612903225808</v>
      </c>
      <c r="P3838" s="2">
        <v>53.478630039985703</v>
      </c>
      <c r="Q3838" s="1">
        <v>1.3800936784512441</v>
      </c>
      <c r="R3838">
        <v>1</v>
      </c>
      <c r="S3838">
        <v>2</v>
      </c>
      <c r="U3838">
        <v>9</v>
      </c>
      <c r="V3838">
        <v>3</v>
      </c>
      <c r="W3838">
        <v>3</v>
      </c>
      <c r="X3838">
        <v>3</v>
      </c>
      <c r="Y3838">
        <v>3</v>
      </c>
      <c r="Z3838">
        <v>3</v>
      </c>
      <c r="AB3838">
        <v>0</v>
      </c>
      <c r="AC3838">
        <v>0</v>
      </c>
      <c r="AD3838">
        <v>2</v>
      </c>
      <c r="AE3838">
        <v>2</v>
      </c>
      <c r="AG3838" s="1">
        <f t="shared" si="59"/>
        <v>-0.15483870967741931</v>
      </c>
    </row>
    <row r="3839" spans="1:33">
      <c r="A3839">
        <v>83272</v>
      </c>
      <c r="B3839">
        <v>2</v>
      </c>
      <c r="C3839">
        <v>65</v>
      </c>
      <c r="D3839">
        <v>1</v>
      </c>
      <c r="E3839">
        <v>2</v>
      </c>
      <c r="G3839">
        <v>2</v>
      </c>
      <c r="H3839">
        <v>1</v>
      </c>
      <c r="I3839">
        <v>4</v>
      </c>
      <c r="J3839">
        <v>57</v>
      </c>
      <c r="K3839">
        <v>1.47</v>
      </c>
      <c r="L3839">
        <v>209</v>
      </c>
      <c r="M3839">
        <v>5.4</v>
      </c>
      <c r="N3839">
        <v>55</v>
      </c>
      <c r="O3839" s="1">
        <v>1.4184210526315788</v>
      </c>
      <c r="P3839" s="2">
        <v>51.422745359546546</v>
      </c>
      <c r="Q3839" s="1">
        <v>1.3261655382198845</v>
      </c>
      <c r="R3839">
        <v>1</v>
      </c>
      <c r="S3839">
        <v>2</v>
      </c>
      <c r="U3839">
        <v>3</v>
      </c>
      <c r="V3839">
        <v>4</v>
      </c>
      <c r="W3839">
        <v>3</v>
      </c>
      <c r="AB3839">
        <v>0</v>
      </c>
      <c r="AC3839">
        <v>0</v>
      </c>
      <c r="AD3839">
        <v>2</v>
      </c>
      <c r="AE3839">
        <v>2</v>
      </c>
      <c r="AG3839" s="1">
        <f t="shared" si="59"/>
        <v>-5.1578947368421169E-2</v>
      </c>
    </row>
    <row r="3840" spans="1:33">
      <c r="A3840">
        <v>83278</v>
      </c>
      <c r="B3840">
        <v>2</v>
      </c>
      <c r="C3840">
        <v>38</v>
      </c>
      <c r="D3840">
        <v>3</v>
      </c>
      <c r="E3840">
        <v>1</v>
      </c>
      <c r="F3840">
        <v>2</v>
      </c>
      <c r="G3840">
        <v>1</v>
      </c>
      <c r="H3840">
        <v>4</v>
      </c>
      <c r="I3840">
        <v>1</v>
      </c>
      <c r="J3840">
        <v>65</v>
      </c>
      <c r="K3840">
        <v>1.68</v>
      </c>
      <c r="L3840">
        <v>164</v>
      </c>
      <c r="M3840">
        <v>4.24</v>
      </c>
      <c r="N3840">
        <v>68</v>
      </c>
      <c r="O3840" s="1">
        <v>1.7575384615384615</v>
      </c>
      <c r="P3840" s="2">
        <v>72.560959384503349</v>
      </c>
      <c r="Q3840" s="1">
        <v>1.8754217194763942</v>
      </c>
      <c r="R3840">
        <v>2</v>
      </c>
      <c r="U3840">
        <v>7</v>
      </c>
      <c r="V3840">
        <v>2</v>
      </c>
      <c r="W3840">
        <v>0</v>
      </c>
      <c r="AA3840">
        <v>0</v>
      </c>
      <c r="AB3840">
        <v>0</v>
      </c>
      <c r="AC3840">
        <v>3</v>
      </c>
      <c r="AD3840">
        <v>1</v>
      </c>
      <c r="AE3840">
        <v>1</v>
      </c>
      <c r="AF3840">
        <v>2</v>
      </c>
      <c r="AG3840" s="1">
        <f t="shared" si="59"/>
        <v>7.7538461538461556E-2</v>
      </c>
    </row>
    <row r="3841" spans="1:33">
      <c r="A3841">
        <v>83282</v>
      </c>
      <c r="B3841">
        <v>2</v>
      </c>
      <c r="C3841">
        <v>71</v>
      </c>
      <c r="D3841">
        <v>3</v>
      </c>
      <c r="E3841">
        <v>2</v>
      </c>
      <c r="G3841">
        <v>1</v>
      </c>
      <c r="H3841">
        <v>5</v>
      </c>
      <c r="I3841">
        <v>1</v>
      </c>
      <c r="J3841">
        <v>56</v>
      </c>
      <c r="K3841">
        <v>1.45</v>
      </c>
      <c r="L3841">
        <v>160</v>
      </c>
      <c r="M3841">
        <v>4.1399999999999997</v>
      </c>
      <c r="N3841">
        <v>63</v>
      </c>
      <c r="O3841" s="1">
        <v>1.6312499999999999</v>
      </c>
      <c r="P3841" s="2">
        <v>52.009223193405241</v>
      </c>
      <c r="Q3841" s="1">
        <v>1.346667386257814</v>
      </c>
      <c r="R3841">
        <v>2</v>
      </c>
      <c r="S3841">
        <v>2</v>
      </c>
      <c r="U3841">
        <v>9</v>
      </c>
      <c r="V3841">
        <v>2</v>
      </c>
      <c r="W3841">
        <v>3</v>
      </c>
      <c r="X3841">
        <v>3</v>
      </c>
      <c r="Y3841">
        <v>2</v>
      </c>
      <c r="Z3841">
        <v>2</v>
      </c>
      <c r="AB3841">
        <v>0</v>
      </c>
      <c r="AC3841">
        <v>0</v>
      </c>
      <c r="AD3841">
        <v>1</v>
      </c>
      <c r="AE3841">
        <v>1</v>
      </c>
      <c r="AF3841">
        <v>2</v>
      </c>
      <c r="AG3841" s="1">
        <f t="shared" si="59"/>
        <v>0.18124999999999991</v>
      </c>
    </row>
    <row r="3842" spans="1:33">
      <c r="A3842">
        <v>83284</v>
      </c>
      <c r="B3842">
        <v>2</v>
      </c>
      <c r="C3842">
        <v>52</v>
      </c>
      <c r="D3842">
        <v>3</v>
      </c>
      <c r="E3842">
        <v>2</v>
      </c>
      <c r="G3842">
        <v>1</v>
      </c>
      <c r="H3842">
        <v>5</v>
      </c>
      <c r="I3842">
        <v>1</v>
      </c>
      <c r="J3842">
        <v>97</v>
      </c>
      <c r="K3842">
        <v>2.5099999999999998</v>
      </c>
      <c r="L3842">
        <v>183</v>
      </c>
      <c r="M3842">
        <v>4.7300000000000004</v>
      </c>
      <c r="N3842">
        <v>105</v>
      </c>
      <c r="O3842" s="1">
        <v>2.7170103092783502</v>
      </c>
      <c r="P3842" s="2">
        <v>93.489030717678304</v>
      </c>
      <c r="Q3842" s="1">
        <v>2.4191491453749747</v>
      </c>
      <c r="R3842">
        <v>2</v>
      </c>
      <c r="S3842">
        <v>2</v>
      </c>
      <c r="U3842">
        <v>12</v>
      </c>
      <c r="V3842">
        <v>2</v>
      </c>
      <c r="W3842">
        <v>0</v>
      </c>
      <c r="X3842">
        <v>3</v>
      </c>
      <c r="Y3842">
        <v>3</v>
      </c>
      <c r="Z3842">
        <v>2</v>
      </c>
      <c r="AA3842">
        <v>1</v>
      </c>
      <c r="AB3842">
        <v>0</v>
      </c>
      <c r="AC3842">
        <v>0</v>
      </c>
      <c r="AD3842">
        <v>1</v>
      </c>
      <c r="AE3842">
        <v>1</v>
      </c>
      <c r="AF3842">
        <v>2</v>
      </c>
      <c r="AG3842" s="1">
        <f t="shared" si="59"/>
        <v>0.2070103092783504</v>
      </c>
    </row>
    <row r="3843" spans="1:33">
      <c r="A3843">
        <v>83286</v>
      </c>
      <c r="B3843">
        <v>2</v>
      </c>
      <c r="C3843">
        <v>24</v>
      </c>
      <c r="D3843">
        <v>1</v>
      </c>
      <c r="E3843">
        <v>2</v>
      </c>
      <c r="G3843">
        <v>1</v>
      </c>
      <c r="H3843">
        <v>4</v>
      </c>
      <c r="I3843">
        <v>5</v>
      </c>
      <c r="J3843">
        <v>57</v>
      </c>
      <c r="K3843">
        <v>1.47</v>
      </c>
      <c r="L3843">
        <v>167</v>
      </c>
      <c r="M3843">
        <v>4.32</v>
      </c>
      <c r="N3843">
        <v>60</v>
      </c>
      <c r="O3843" s="1">
        <v>1.5473684210526317</v>
      </c>
      <c r="P3843" s="2">
        <v>51.84012140422773</v>
      </c>
      <c r="Q3843" s="1">
        <v>1.3369294467406099</v>
      </c>
      <c r="R3843">
        <v>1</v>
      </c>
      <c r="U3843">
        <v>6</v>
      </c>
      <c r="V3843">
        <v>4</v>
      </c>
      <c r="W3843">
        <v>0</v>
      </c>
      <c r="AA3843">
        <v>0</v>
      </c>
      <c r="AB3843">
        <v>1</v>
      </c>
      <c r="AC3843">
        <v>0</v>
      </c>
      <c r="AD3843">
        <v>1</v>
      </c>
      <c r="AE3843">
        <v>1</v>
      </c>
      <c r="AF3843">
        <v>1</v>
      </c>
      <c r="AG3843" s="1">
        <f t="shared" ref="AG3843:AG3906" si="60">O:O-K:K</f>
        <v>7.7368421052631753E-2</v>
      </c>
    </row>
    <row r="3844" spans="1:33">
      <c r="A3844">
        <v>83287</v>
      </c>
      <c r="B3844">
        <v>2</v>
      </c>
      <c r="C3844">
        <v>63</v>
      </c>
      <c r="D3844">
        <v>4</v>
      </c>
      <c r="E3844">
        <v>2</v>
      </c>
      <c r="G3844">
        <v>1</v>
      </c>
      <c r="H3844">
        <v>3</v>
      </c>
      <c r="I3844">
        <v>1</v>
      </c>
      <c r="J3844">
        <v>48</v>
      </c>
      <c r="K3844">
        <v>1.24</v>
      </c>
      <c r="L3844">
        <v>181</v>
      </c>
      <c r="M3844">
        <v>4.68</v>
      </c>
      <c r="N3844">
        <v>53</v>
      </c>
      <c r="O3844" s="1">
        <v>1.3691666666666666</v>
      </c>
      <c r="P3844" s="2">
        <v>42.751391637989954</v>
      </c>
      <c r="Q3844" s="1">
        <v>1.1044109506480739</v>
      </c>
      <c r="R3844">
        <v>1</v>
      </c>
      <c r="S3844">
        <v>2</v>
      </c>
      <c r="U3844">
        <v>1</v>
      </c>
      <c r="V3844">
        <v>1</v>
      </c>
      <c r="W3844">
        <v>0</v>
      </c>
      <c r="X3844">
        <v>2</v>
      </c>
      <c r="Y3844">
        <v>3</v>
      </c>
      <c r="Z3844">
        <v>1</v>
      </c>
      <c r="AB3844">
        <v>0</v>
      </c>
      <c r="AC3844">
        <v>0</v>
      </c>
      <c r="AD3844">
        <v>2</v>
      </c>
      <c r="AE3844">
        <v>2</v>
      </c>
      <c r="AG3844" s="1">
        <f t="shared" si="60"/>
        <v>0.12916666666666665</v>
      </c>
    </row>
    <row r="3845" spans="1:33">
      <c r="A3845">
        <v>83292</v>
      </c>
      <c r="B3845">
        <v>2</v>
      </c>
      <c r="C3845">
        <v>64</v>
      </c>
      <c r="D3845">
        <v>1</v>
      </c>
      <c r="E3845">
        <v>2</v>
      </c>
      <c r="G3845">
        <v>1</v>
      </c>
      <c r="H3845">
        <v>2</v>
      </c>
      <c r="I3845">
        <v>2</v>
      </c>
      <c r="J3845">
        <v>41</v>
      </c>
      <c r="K3845">
        <v>1.06</v>
      </c>
      <c r="L3845">
        <v>185</v>
      </c>
      <c r="M3845">
        <v>4.78</v>
      </c>
      <c r="N3845">
        <v>47</v>
      </c>
      <c r="O3845" s="1">
        <v>1.2151219512195122</v>
      </c>
      <c r="P3845" s="2">
        <v>50.556913469577154</v>
      </c>
      <c r="Q3845" s="1">
        <v>1.3070811775061411</v>
      </c>
      <c r="R3845">
        <v>1</v>
      </c>
      <c r="S3845">
        <v>2</v>
      </c>
      <c r="U3845">
        <v>3</v>
      </c>
      <c r="V3845">
        <v>2</v>
      </c>
      <c r="W3845">
        <v>2</v>
      </c>
      <c r="AA3845">
        <v>1</v>
      </c>
      <c r="AB3845">
        <v>0</v>
      </c>
      <c r="AC3845">
        <v>0</v>
      </c>
      <c r="AD3845">
        <v>2</v>
      </c>
      <c r="AE3845">
        <v>1</v>
      </c>
      <c r="AF3845">
        <v>2</v>
      </c>
      <c r="AG3845" s="1">
        <f t="shared" si="60"/>
        <v>0.15512195121951211</v>
      </c>
    </row>
    <row r="3846" spans="1:33">
      <c r="A3846">
        <v>83296</v>
      </c>
      <c r="B3846">
        <v>2</v>
      </c>
      <c r="C3846">
        <v>25</v>
      </c>
      <c r="D3846">
        <v>3</v>
      </c>
      <c r="E3846">
        <v>2</v>
      </c>
      <c r="G3846">
        <v>1</v>
      </c>
      <c r="H3846">
        <v>5</v>
      </c>
      <c r="I3846">
        <v>1</v>
      </c>
      <c r="J3846">
        <v>49</v>
      </c>
      <c r="K3846">
        <v>1.27</v>
      </c>
      <c r="L3846">
        <v>155</v>
      </c>
      <c r="M3846">
        <v>4.01</v>
      </c>
      <c r="N3846">
        <v>49</v>
      </c>
      <c r="O3846" s="1">
        <v>1.27</v>
      </c>
      <c r="P3846" s="2">
        <v>62.750635574806211</v>
      </c>
      <c r="Q3846" s="1">
        <v>1.6263940240817119</v>
      </c>
      <c r="R3846">
        <v>2</v>
      </c>
      <c r="U3846">
        <v>15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>
        <v>2</v>
      </c>
      <c r="AG3846" s="1">
        <f t="shared" si="60"/>
        <v>0</v>
      </c>
    </row>
    <row r="3847" spans="1:33">
      <c r="A3847">
        <v>83297</v>
      </c>
      <c r="B3847">
        <v>2</v>
      </c>
      <c r="C3847">
        <v>75</v>
      </c>
      <c r="D3847">
        <v>3</v>
      </c>
      <c r="E3847">
        <v>2</v>
      </c>
      <c r="G3847">
        <v>1</v>
      </c>
      <c r="H3847">
        <v>4</v>
      </c>
      <c r="I3847">
        <v>1</v>
      </c>
      <c r="J3847">
        <v>57</v>
      </c>
      <c r="K3847">
        <v>1.47</v>
      </c>
      <c r="L3847">
        <v>199</v>
      </c>
      <c r="M3847">
        <v>5.15</v>
      </c>
      <c r="N3847">
        <v>61</v>
      </c>
      <c r="O3847" s="1">
        <v>1.5731578947368421</v>
      </c>
      <c r="P3847" s="2">
        <v>51.214524177785336</v>
      </c>
      <c r="Q3847" s="1">
        <v>1.3207956235323586</v>
      </c>
      <c r="R3847">
        <v>1</v>
      </c>
      <c r="S3847">
        <v>2</v>
      </c>
      <c r="U3847">
        <v>7</v>
      </c>
      <c r="V3847">
        <v>3</v>
      </c>
      <c r="W3847">
        <v>1</v>
      </c>
      <c r="X3847">
        <v>3</v>
      </c>
      <c r="Y3847">
        <v>2</v>
      </c>
      <c r="Z3847">
        <v>2</v>
      </c>
      <c r="AA3847">
        <v>2</v>
      </c>
      <c r="AB3847">
        <v>0</v>
      </c>
      <c r="AC3847">
        <v>0</v>
      </c>
      <c r="AD3847">
        <v>1</v>
      </c>
      <c r="AE3847">
        <v>1</v>
      </c>
      <c r="AF3847">
        <v>2</v>
      </c>
      <c r="AG3847" s="1">
        <f t="shared" si="60"/>
        <v>0.10315789473684212</v>
      </c>
    </row>
    <row r="3848" spans="1:33">
      <c r="A3848">
        <v>83300</v>
      </c>
      <c r="B3848">
        <v>2</v>
      </c>
      <c r="C3848">
        <v>80</v>
      </c>
      <c r="D3848">
        <v>3</v>
      </c>
      <c r="E3848">
        <v>2</v>
      </c>
      <c r="G3848">
        <v>1</v>
      </c>
      <c r="H3848">
        <v>3</v>
      </c>
      <c r="I3848">
        <v>2</v>
      </c>
      <c r="J3848">
        <v>63</v>
      </c>
      <c r="K3848">
        <v>1.63</v>
      </c>
      <c r="L3848">
        <v>221</v>
      </c>
      <c r="M3848">
        <v>5.72</v>
      </c>
      <c r="N3848">
        <v>70</v>
      </c>
      <c r="O3848" s="1">
        <v>1.8111111111111111</v>
      </c>
      <c r="P3848" s="2">
        <v>62.085671688897982</v>
      </c>
      <c r="Q3848" s="1">
        <v>1.6063435690937096</v>
      </c>
      <c r="R3848">
        <v>2</v>
      </c>
      <c r="S3848">
        <v>2</v>
      </c>
      <c r="U3848">
        <v>7</v>
      </c>
      <c r="V3848">
        <v>3</v>
      </c>
      <c r="W3848">
        <v>0</v>
      </c>
      <c r="AA3848">
        <v>0</v>
      </c>
      <c r="AB3848">
        <v>1</v>
      </c>
      <c r="AC3848">
        <v>30</v>
      </c>
      <c r="AD3848">
        <v>1</v>
      </c>
      <c r="AE3848">
        <v>1</v>
      </c>
      <c r="AF3848">
        <v>2</v>
      </c>
      <c r="AG3848" s="1">
        <f t="shared" si="60"/>
        <v>0.18111111111111122</v>
      </c>
    </row>
    <row r="3849" spans="1:33">
      <c r="A3849">
        <v>83301</v>
      </c>
      <c r="B3849">
        <v>2</v>
      </c>
      <c r="C3849">
        <v>30</v>
      </c>
      <c r="D3849">
        <v>3</v>
      </c>
      <c r="E3849">
        <v>2</v>
      </c>
      <c r="G3849">
        <v>1</v>
      </c>
      <c r="H3849">
        <v>4</v>
      </c>
      <c r="I3849">
        <v>1</v>
      </c>
      <c r="J3849">
        <v>36</v>
      </c>
      <c r="K3849">
        <v>0.93</v>
      </c>
      <c r="L3849">
        <v>185</v>
      </c>
      <c r="M3849">
        <v>4.78</v>
      </c>
      <c r="N3849">
        <v>36</v>
      </c>
      <c r="O3849" s="1">
        <v>0.93000000000000016</v>
      </c>
      <c r="P3849" s="2">
        <v>42.995377096638748</v>
      </c>
      <c r="Q3849" s="1">
        <v>1.1107139083298343</v>
      </c>
      <c r="R3849">
        <v>2</v>
      </c>
      <c r="U3849">
        <v>5</v>
      </c>
      <c r="V3849">
        <v>3</v>
      </c>
      <c r="W3849">
        <v>1</v>
      </c>
      <c r="AA3849">
        <v>2</v>
      </c>
      <c r="AB3849">
        <v>0</v>
      </c>
      <c r="AC3849">
        <v>7</v>
      </c>
      <c r="AD3849">
        <v>1</v>
      </c>
      <c r="AE3849">
        <v>2</v>
      </c>
      <c r="AG3849" s="1">
        <f t="shared" si="60"/>
        <v>0</v>
      </c>
    </row>
    <row r="3850" spans="1:33">
      <c r="A3850">
        <v>83305</v>
      </c>
      <c r="B3850">
        <v>2</v>
      </c>
      <c r="C3850">
        <v>53</v>
      </c>
      <c r="D3850">
        <v>1</v>
      </c>
      <c r="E3850">
        <v>2</v>
      </c>
      <c r="G3850">
        <v>1</v>
      </c>
      <c r="H3850">
        <v>4</v>
      </c>
      <c r="I3850">
        <v>1</v>
      </c>
      <c r="J3850">
        <v>62</v>
      </c>
      <c r="K3850">
        <v>1.6</v>
      </c>
      <c r="L3850">
        <v>205</v>
      </c>
      <c r="M3850">
        <v>5.3</v>
      </c>
      <c r="N3850">
        <v>72</v>
      </c>
      <c r="O3850" s="1">
        <v>1.8580645161290323</v>
      </c>
      <c r="P3850" s="2">
        <v>60.011248088028402</v>
      </c>
      <c r="Q3850" s="1">
        <v>1.5486773700136363</v>
      </c>
      <c r="R3850">
        <v>2</v>
      </c>
      <c r="S3850">
        <v>2</v>
      </c>
      <c r="U3850">
        <v>15</v>
      </c>
      <c r="V3850">
        <v>3</v>
      </c>
      <c r="W3850">
        <v>1</v>
      </c>
      <c r="X3850">
        <v>3</v>
      </c>
      <c r="Y3850">
        <v>3</v>
      </c>
      <c r="Z3850">
        <v>3</v>
      </c>
      <c r="AA3850">
        <v>10</v>
      </c>
      <c r="AB3850">
        <v>6</v>
      </c>
      <c r="AC3850">
        <v>12</v>
      </c>
      <c r="AD3850">
        <v>1</v>
      </c>
      <c r="AE3850">
        <v>1</v>
      </c>
      <c r="AF3850">
        <v>2</v>
      </c>
      <c r="AG3850" s="1">
        <f t="shared" si="60"/>
        <v>0.25806451612903225</v>
      </c>
    </row>
    <row r="3851" spans="1:33">
      <c r="A3851">
        <v>83309</v>
      </c>
      <c r="B3851">
        <v>2</v>
      </c>
      <c r="C3851">
        <v>42</v>
      </c>
      <c r="D3851">
        <v>6</v>
      </c>
      <c r="E3851">
        <v>2</v>
      </c>
      <c r="G3851">
        <v>2</v>
      </c>
      <c r="H3851">
        <v>3</v>
      </c>
      <c r="I3851">
        <v>1</v>
      </c>
      <c r="J3851">
        <v>46</v>
      </c>
      <c r="K3851">
        <v>1.19</v>
      </c>
      <c r="L3851">
        <v>143</v>
      </c>
      <c r="M3851">
        <v>3.7</v>
      </c>
      <c r="N3851">
        <v>44</v>
      </c>
      <c r="O3851" s="1">
        <v>1.1382608695652174</v>
      </c>
      <c r="P3851" s="2">
        <v>46.012763609928271</v>
      </c>
      <c r="Q3851" s="1">
        <v>1.1903301890394486</v>
      </c>
      <c r="R3851">
        <v>1</v>
      </c>
      <c r="S3851">
        <v>2</v>
      </c>
      <c r="U3851">
        <v>10</v>
      </c>
      <c r="V3851">
        <v>3</v>
      </c>
      <c r="W3851">
        <v>2</v>
      </c>
      <c r="AB3851">
        <v>3</v>
      </c>
      <c r="AC3851">
        <v>2</v>
      </c>
      <c r="AD3851">
        <v>1</v>
      </c>
      <c r="AE3851">
        <v>2</v>
      </c>
      <c r="AG3851" s="1">
        <f t="shared" si="60"/>
        <v>-5.173913043478251E-2</v>
      </c>
    </row>
    <row r="3852" spans="1:33">
      <c r="A3852">
        <v>83313</v>
      </c>
      <c r="B3852">
        <v>2</v>
      </c>
      <c r="C3852">
        <v>24</v>
      </c>
      <c r="D3852">
        <v>4</v>
      </c>
      <c r="E3852">
        <v>2</v>
      </c>
      <c r="G3852">
        <v>1</v>
      </c>
      <c r="H3852">
        <v>4</v>
      </c>
      <c r="I3852">
        <v>5</v>
      </c>
      <c r="J3852">
        <v>43</v>
      </c>
      <c r="K3852">
        <v>1.1100000000000001</v>
      </c>
      <c r="L3852">
        <v>149</v>
      </c>
      <c r="M3852">
        <v>3.85</v>
      </c>
      <c r="N3852">
        <v>49</v>
      </c>
      <c r="O3852" s="1">
        <v>1.2648837209302328</v>
      </c>
      <c r="P3852" s="2">
        <v>46.83801178396255</v>
      </c>
      <c r="Q3852" s="1">
        <v>1.2090742576790334</v>
      </c>
      <c r="R3852">
        <v>2</v>
      </c>
      <c r="U3852">
        <v>7</v>
      </c>
      <c r="V3852">
        <v>4</v>
      </c>
      <c r="W3852">
        <v>2</v>
      </c>
      <c r="X3852">
        <v>3</v>
      </c>
      <c r="Y3852">
        <v>2</v>
      </c>
      <c r="Z3852">
        <v>1</v>
      </c>
      <c r="AA3852">
        <v>5</v>
      </c>
      <c r="AB3852">
        <v>0</v>
      </c>
      <c r="AC3852">
        <v>5</v>
      </c>
      <c r="AD3852">
        <v>1</v>
      </c>
      <c r="AE3852">
        <v>1</v>
      </c>
      <c r="AF3852">
        <v>2</v>
      </c>
      <c r="AG3852" s="1">
        <f t="shared" si="60"/>
        <v>0.15488372093023273</v>
      </c>
    </row>
    <row r="3853" spans="1:33">
      <c r="A3853">
        <v>83316</v>
      </c>
      <c r="B3853">
        <v>2</v>
      </c>
      <c r="C3853">
        <v>31</v>
      </c>
      <c r="D3853">
        <v>4</v>
      </c>
      <c r="E3853">
        <v>2</v>
      </c>
      <c r="G3853">
        <v>1</v>
      </c>
      <c r="H3853">
        <v>4</v>
      </c>
      <c r="I3853">
        <v>4</v>
      </c>
      <c r="J3853">
        <v>42</v>
      </c>
      <c r="K3853">
        <v>1.0900000000000001</v>
      </c>
      <c r="L3853">
        <v>114</v>
      </c>
      <c r="M3853">
        <v>2.95</v>
      </c>
      <c r="N3853">
        <v>50</v>
      </c>
      <c r="O3853" s="1">
        <v>1.2976190476190479</v>
      </c>
      <c r="P3853" s="2">
        <v>33.111295441914635</v>
      </c>
      <c r="Q3853" s="1">
        <v>0.85931695313540368</v>
      </c>
      <c r="R3853">
        <v>2</v>
      </c>
      <c r="U3853">
        <v>6</v>
      </c>
      <c r="V3853">
        <v>3</v>
      </c>
      <c r="W3853">
        <v>0</v>
      </c>
      <c r="X3853">
        <v>3</v>
      </c>
      <c r="Y3853">
        <v>0</v>
      </c>
      <c r="Z3853">
        <v>0</v>
      </c>
      <c r="AA3853">
        <v>3</v>
      </c>
      <c r="AB3853">
        <v>0</v>
      </c>
      <c r="AC3853">
        <v>0</v>
      </c>
      <c r="AD3853">
        <v>1</v>
      </c>
      <c r="AE3853">
        <v>1</v>
      </c>
      <c r="AF3853">
        <v>2</v>
      </c>
      <c r="AG3853" s="1">
        <f t="shared" si="60"/>
        <v>0.20761904761904781</v>
      </c>
    </row>
    <row r="3854" spans="1:33">
      <c r="A3854">
        <v>83321</v>
      </c>
      <c r="B3854">
        <v>2</v>
      </c>
      <c r="C3854">
        <v>80</v>
      </c>
      <c r="D3854">
        <v>4</v>
      </c>
      <c r="E3854">
        <v>2</v>
      </c>
      <c r="G3854">
        <v>1</v>
      </c>
      <c r="H3854">
        <v>2</v>
      </c>
      <c r="I3854">
        <v>2</v>
      </c>
      <c r="J3854">
        <v>85</v>
      </c>
      <c r="K3854">
        <v>2.2000000000000002</v>
      </c>
      <c r="L3854">
        <v>161</v>
      </c>
      <c r="M3854">
        <v>4.16</v>
      </c>
      <c r="N3854">
        <v>89</v>
      </c>
      <c r="O3854" s="1">
        <v>2.303529411764706</v>
      </c>
      <c r="P3854" s="2">
        <v>84.3779101903081</v>
      </c>
      <c r="Q3854" s="1">
        <v>2.1838988519844449</v>
      </c>
      <c r="R3854">
        <v>1</v>
      </c>
      <c r="S3854">
        <v>1</v>
      </c>
      <c r="T3854">
        <v>2</v>
      </c>
      <c r="U3854">
        <v>2</v>
      </c>
      <c r="V3854">
        <v>3</v>
      </c>
      <c r="W3854">
        <v>3</v>
      </c>
      <c r="X3854">
        <v>3</v>
      </c>
      <c r="Y3854">
        <v>3</v>
      </c>
      <c r="Z3854">
        <v>3</v>
      </c>
      <c r="AA3854">
        <v>0</v>
      </c>
      <c r="AB3854">
        <v>0</v>
      </c>
      <c r="AC3854">
        <v>0</v>
      </c>
      <c r="AD3854">
        <v>1</v>
      </c>
      <c r="AE3854">
        <v>1</v>
      </c>
      <c r="AF3854">
        <v>2</v>
      </c>
      <c r="AG3854" s="1">
        <f t="shared" si="60"/>
        <v>0.10352941176470587</v>
      </c>
    </row>
    <row r="3855" spans="1:33">
      <c r="A3855">
        <v>83326</v>
      </c>
      <c r="B3855">
        <v>2</v>
      </c>
      <c r="C3855">
        <v>65</v>
      </c>
      <c r="D3855">
        <v>3</v>
      </c>
      <c r="E3855">
        <v>2</v>
      </c>
      <c r="G3855">
        <v>1</v>
      </c>
      <c r="H3855">
        <v>4</v>
      </c>
      <c r="I3855">
        <v>1</v>
      </c>
      <c r="J3855">
        <v>55</v>
      </c>
      <c r="K3855">
        <v>1.42</v>
      </c>
      <c r="L3855">
        <v>242</v>
      </c>
      <c r="M3855">
        <v>6.26</v>
      </c>
      <c r="N3855">
        <v>53</v>
      </c>
      <c r="O3855" s="1">
        <v>1.3683636363636362</v>
      </c>
      <c r="P3855" s="2">
        <v>46.651270407981748</v>
      </c>
      <c r="Q3855" s="1">
        <v>1.2044509814424378</v>
      </c>
      <c r="R3855">
        <v>2</v>
      </c>
      <c r="S3855">
        <v>2</v>
      </c>
      <c r="U3855">
        <v>8</v>
      </c>
      <c r="V3855">
        <v>2</v>
      </c>
      <c r="W3855">
        <v>0</v>
      </c>
      <c r="AB3855">
        <v>0</v>
      </c>
      <c r="AC3855">
        <v>0</v>
      </c>
      <c r="AD3855">
        <v>2</v>
      </c>
      <c r="AE3855">
        <v>1</v>
      </c>
      <c r="AF3855">
        <v>2</v>
      </c>
      <c r="AG3855" s="1">
        <f t="shared" si="60"/>
        <v>-5.1636363636363702E-2</v>
      </c>
    </row>
    <row r="3856" spans="1:33">
      <c r="A3856">
        <v>83328</v>
      </c>
      <c r="B3856">
        <v>2</v>
      </c>
      <c r="C3856">
        <v>48</v>
      </c>
      <c r="D3856">
        <v>1</v>
      </c>
      <c r="E3856">
        <v>2</v>
      </c>
      <c r="G3856">
        <v>2</v>
      </c>
      <c r="H3856">
        <v>3</v>
      </c>
      <c r="I3856">
        <v>3</v>
      </c>
      <c r="J3856">
        <v>60</v>
      </c>
      <c r="K3856">
        <v>1.55</v>
      </c>
      <c r="L3856">
        <v>250</v>
      </c>
      <c r="M3856">
        <v>6.47</v>
      </c>
      <c r="N3856">
        <v>61</v>
      </c>
      <c r="O3856" s="1">
        <v>1.5758333333333332</v>
      </c>
      <c r="P3856" s="2">
        <v>59.550658487392695</v>
      </c>
      <c r="Q3856" s="1">
        <v>1.5383920109243114</v>
      </c>
      <c r="R3856">
        <v>1</v>
      </c>
      <c r="S3856">
        <v>2</v>
      </c>
      <c r="U3856">
        <v>7</v>
      </c>
      <c r="V3856">
        <v>5</v>
      </c>
      <c r="W3856">
        <v>1</v>
      </c>
      <c r="X3856">
        <v>3</v>
      </c>
      <c r="Y3856">
        <v>3</v>
      </c>
      <c r="Z3856">
        <v>3</v>
      </c>
      <c r="AA3856">
        <v>0</v>
      </c>
      <c r="AB3856">
        <v>0</v>
      </c>
      <c r="AC3856">
        <v>4</v>
      </c>
      <c r="AD3856">
        <v>1</v>
      </c>
      <c r="AE3856">
        <v>1</v>
      </c>
      <c r="AF3856">
        <v>2</v>
      </c>
      <c r="AG3856" s="1">
        <f t="shared" si="60"/>
        <v>2.5833333333333153E-2</v>
      </c>
    </row>
    <row r="3857" spans="1:33">
      <c r="A3857">
        <v>83329</v>
      </c>
      <c r="B3857">
        <v>2</v>
      </c>
      <c r="C3857">
        <v>21</v>
      </c>
      <c r="D3857">
        <v>2</v>
      </c>
      <c r="E3857">
        <v>2</v>
      </c>
      <c r="G3857">
        <v>1</v>
      </c>
      <c r="H3857">
        <v>3</v>
      </c>
      <c r="I3857">
        <v>1</v>
      </c>
      <c r="J3857">
        <v>61</v>
      </c>
      <c r="K3857">
        <v>1.58</v>
      </c>
      <c r="L3857">
        <v>170</v>
      </c>
      <c r="M3857">
        <v>4.4000000000000004</v>
      </c>
      <c r="N3857">
        <v>69</v>
      </c>
      <c r="O3857" s="1">
        <v>1.7872131147540986</v>
      </c>
      <c r="P3857" s="2">
        <v>59.451299039452564</v>
      </c>
      <c r="Q3857" s="1">
        <v>1.5398861062677878</v>
      </c>
      <c r="R3857">
        <v>1</v>
      </c>
      <c r="U3857">
        <v>3</v>
      </c>
      <c r="V3857">
        <v>4</v>
      </c>
      <c r="W3857">
        <v>3</v>
      </c>
      <c r="X3857">
        <v>3</v>
      </c>
      <c r="Y3857">
        <v>3</v>
      </c>
      <c r="Z3857">
        <v>3</v>
      </c>
      <c r="AA3857">
        <v>2</v>
      </c>
      <c r="AB3857">
        <v>5</v>
      </c>
      <c r="AC3857">
        <v>5</v>
      </c>
      <c r="AD3857">
        <v>1</v>
      </c>
      <c r="AE3857">
        <v>1</v>
      </c>
      <c r="AF3857">
        <v>2</v>
      </c>
      <c r="AG3857" s="1">
        <f t="shared" si="60"/>
        <v>0.20721311475409854</v>
      </c>
    </row>
    <row r="3858" spans="1:33">
      <c r="A3858">
        <v>83336</v>
      </c>
      <c r="B3858">
        <v>2</v>
      </c>
      <c r="C3858">
        <v>32</v>
      </c>
      <c r="D3858">
        <v>1</v>
      </c>
      <c r="E3858">
        <v>2</v>
      </c>
      <c r="G3858">
        <v>2</v>
      </c>
      <c r="H3858">
        <v>3</v>
      </c>
      <c r="I3858">
        <v>1</v>
      </c>
      <c r="J3858">
        <v>27</v>
      </c>
      <c r="K3858">
        <v>0.7</v>
      </c>
      <c r="L3858">
        <v>186</v>
      </c>
      <c r="M3858">
        <v>4.8099999999999996</v>
      </c>
      <c r="N3858">
        <v>30</v>
      </c>
      <c r="O3858" s="1">
        <v>0.77777777777777779</v>
      </c>
      <c r="P3858" s="2">
        <v>26.962647467252996</v>
      </c>
      <c r="Q3858" s="1">
        <v>0.69903160100285533</v>
      </c>
      <c r="R3858">
        <v>1</v>
      </c>
      <c r="U3858">
        <v>7</v>
      </c>
      <c r="V3858">
        <v>4</v>
      </c>
      <c r="W3858">
        <v>2</v>
      </c>
      <c r="AA3858">
        <v>0</v>
      </c>
      <c r="AB3858">
        <v>0</v>
      </c>
      <c r="AC3858">
        <v>0</v>
      </c>
      <c r="AD3858">
        <v>2</v>
      </c>
      <c r="AE3858">
        <v>2</v>
      </c>
      <c r="AG3858" s="1">
        <f t="shared" si="60"/>
        <v>7.7777777777777835E-2</v>
      </c>
    </row>
    <row r="3859" spans="1:33">
      <c r="A3859">
        <v>83341</v>
      </c>
      <c r="B3859">
        <v>2</v>
      </c>
      <c r="C3859">
        <v>68</v>
      </c>
      <c r="D3859">
        <v>4</v>
      </c>
      <c r="E3859">
        <v>2</v>
      </c>
      <c r="G3859">
        <v>1</v>
      </c>
      <c r="H3859">
        <v>1</v>
      </c>
      <c r="I3859">
        <v>3</v>
      </c>
      <c r="J3859">
        <v>55</v>
      </c>
      <c r="K3859">
        <v>1.42</v>
      </c>
      <c r="L3859">
        <v>216</v>
      </c>
      <c r="M3859">
        <v>5.59</v>
      </c>
      <c r="N3859">
        <v>62</v>
      </c>
      <c r="O3859" s="1">
        <v>1.6007272727272726</v>
      </c>
      <c r="P3859" s="2">
        <v>52.934976771953927</v>
      </c>
      <c r="Q3859" s="1">
        <v>1.3666848548395378</v>
      </c>
      <c r="R3859">
        <v>2</v>
      </c>
      <c r="S3859">
        <v>2</v>
      </c>
      <c r="U3859">
        <v>6</v>
      </c>
      <c r="V3859">
        <v>4</v>
      </c>
      <c r="W3859">
        <v>0</v>
      </c>
      <c r="X3859">
        <v>3</v>
      </c>
      <c r="Y3859">
        <v>3</v>
      </c>
      <c r="Z3859">
        <v>1</v>
      </c>
      <c r="AB3859">
        <v>0</v>
      </c>
      <c r="AC3859">
        <v>0</v>
      </c>
      <c r="AD3859">
        <v>2</v>
      </c>
      <c r="AE3859">
        <v>1</v>
      </c>
      <c r="AF3859">
        <v>2</v>
      </c>
      <c r="AG3859" s="1">
        <f t="shared" si="60"/>
        <v>0.18072727272727263</v>
      </c>
    </row>
    <row r="3860" spans="1:33">
      <c r="A3860">
        <v>83347</v>
      </c>
      <c r="B3860">
        <v>2</v>
      </c>
      <c r="C3860">
        <v>80</v>
      </c>
      <c r="D3860">
        <v>3</v>
      </c>
      <c r="E3860">
        <v>1</v>
      </c>
      <c r="F3860">
        <v>2</v>
      </c>
      <c r="G3860">
        <v>1</v>
      </c>
      <c r="H3860">
        <v>4</v>
      </c>
      <c r="I3860">
        <v>1</v>
      </c>
      <c r="J3860">
        <v>45</v>
      </c>
      <c r="K3860">
        <v>1.1599999999999999</v>
      </c>
      <c r="L3860">
        <v>147</v>
      </c>
      <c r="M3860">
        <v>3.8</v>
      </c>
      <c r="N3860">
        <v>44</v>
      </c>
      <c r="O3860" s="1">
        <v>1.1342222222222222</v>
      </c>
      <c r="P3860" s="2">
        <v>56.221307746395254</v>
      </c>
      <c r="Q3860" s="1">
        <v>1.4492603774626331</v>
      </c>
      <c r="R3860">
        <v>2</v>
      </c>
      <c r="S3860">
        <v>1</v>
      </c>
      <c r="T3860">
        <v>2</v>
      </c>
      <c r="U3860">
        <v>15</v>
      </c>
      <c r="V3860">
        <v>3</v>
      </c>
      <c r="W3860">
        <v>3</v>
      </c>
      <c r="AA3860">
        <v>0</v>
      </c>
      <c r="AB3860">
        <v>0</v>
      </c>
      <c r="AC3860">
        <v>0</v>
      </c>
      <c r="AD3860">
        <v>2</v>
      </c>
      <c r="AE3860">
        <v>1</v>
      </c>
      <c r="AF3860">
        <v>1</v>
      </c>
      <c r="AG3860" s="1">
        <f t="shared" si="60"/>
        <v>-2.5777777777777677E-2</v>
      </c>
    </row>
    <row r="3861" spans="1:33">
      <c r="A3861">
        <v>83354</v>
      </c>
      <c r="B3861">
        <v>2</v>
      </c>
      <c r="C3861">
        <v>48</v>
      </c>
      <c r="D3861">
        <v>4</v>
      </c>
      <c r="E3861">
        <v>2</v>
      </c>
      <c r="G3861">
        <v>1</v>
      </c>
      <c r="H3861">
        <v>4</v>
      </c>
      <c r="I3861">
        <v>5</v>
      </c>
      <c r="J3861">
        <v>54</v>
      </c>
      <c r="K3861">
        <v>1.4</v>
      </c>
      <c r="L3861">
        <v>151</v>
      </c>
      <c r="M3861">
        <v>3.9</v>
      </c>
      <c r="N3861">
        <v>48</v>
      </c>
      <c r="O3861" s="1">
        <v>1.2444444444444442</v>
      </c>
      <c r="P3861" s="2">
        <v>49.500287592534853</v>
      </c>
      <c r="Q3861" s="1">
        <v>1.2833407894360886</v>
      </c>
      <c r="R3861">
        <v>2</v>
      </c>
      <c r="S3861">
        <v>2</v>
      </c>
      <c r="V3861">
        <v>4</v>
      </c>
      <c r="W3861">
        <v>1</v>
      </c>
      <c r="AA3861">
        <v>1</v>
      </c>
      <c r="AB3861">
        <v>0</v>
      </c>
      <c r="AC3861">
        <v>0</v>
      </c>
      <c r="AD3861">
        <v>1</v>
      </c>
      <c r="AE3861">
        <v>2</v>
      </c>
      <c r="AG3861" s="1">
        <f t="shared" si="60"/>
        <v>-0.15555555555555567</v>
      </c>
    </row>
    <row r="3862" spans="1:33">
      <c r="A3862">
        <v>83356</v>
      </c>
      <c r="B3862">
        <v>2</v>
      </c>
      <c r="C3862">
        <v>21</v>
      </c>
      <c r="D3862">
        <v>3</v>
      </c>
      <c r="E3862">
        <v>2</v>
      </c>
      <c r="G3862">
        <v>1</v>
      </c>
      <c r="H3862">
        <v>4</v>
      </c>
      <c r="I3862">
        <v>6</v>
      </c>
      <c r="J3862">
        <v>30</v>
      </c>
      <c r="K3862">
        <v>0.78</v>
      </c>
      <c r="L3862">
        <v>205</v>
      </c>
      <c r="M3862">
        <v>5.3</v>
      </c>
      <c r="N3862">
        <v>25</v>
      </c>
      <c r="O3862" s="1">
        <v>0.65</v>
      </c>
      <c r="P3862" s="2">
        <v>34.457112058896257</v>
      </c>
      <c r="Q3862" s="1">
        <v>0.89588491353130273</v>
      </c>
      <c r="R3862">
        <v>2</v>
      </c>
      <c r="U3862">
        <v>4</v>
      </c>
      <c r="V3862">
        <v>4</v>
      </c>
      <c r="W3862">
        <v>3</v>
      </c>
      <c r="X3862">
        <v>3</v>
      </c>
      <c r="Y3862">
        <v>3</v>
      </c>
      <c r="Z3862">
        <v>3</v>
      </c>
      <c r="AA3862">
        <v>7</v>
      </c>
      <c r="AB3862">
        <v>2</v>
      </c>
      <c r="AC3862">
        <v>20</v>
      </c>
      <c r="AD3862">
        <v>1</v>
      </c>
      <c r="AE3862">
        <v>1</v>
      </c>
      <c r="AF3862">
        <v>2</v>
      </c>
      <c r="AG3862" s="1">
        <f t="shared" si="60"/>
        <v>-0.13</v>
      </c>
    </row>
    <row r="3863" spans="1:33">
      <c r="A3863">
        <v>83359</v>
      </c>
      <c r="B3863">
        <v>2</v>
      </c>
      <c r="C3863">
        <v>60</v>
      </c>
      <c r="D3863">
        <v>1</v>
      </c>
      <c r="E3863">
        <v>2</v>
      </c>
      <c r="G3863">
        <v>1</v>
      </c>
      <c r="H3863">
        <v>2</v>
      </c>
      <c r="I3863">
        <v>2</v>
      </c>
      <c r="J3863">
        <v>48</v>
      </c>
      <c r="K3863">
        <v>1.24</v>
      </c>
      <c r="L3863">
        <v>157</v>
      </c>
      <c r="M3863">
        <v>4.0599999999999996</v>
      </c>
      <c r="N3863">
        <v>49</v>
      </c>
      <c r="O3863" s="1">
        <v>1.2658333333333334</v>
      </c>
      <c r="P3863" s="2">
        <v>40.806502521419013</v>
      </c>
      <c r="Q3863" s="1">
        <v>1.0541679818033245</v>
      </c>
      <c r="R3863">
        <v>2</v>
      </c>
      <c r="S3863">
        <v>2</v>
      </c>
      <c r="U3863">
        <v>12</v>
      </c>
      <c r="V3863">
        <v>5</v>
      </c>
      <c r="W3863">
        <v>1</v>
      </c>
      <c r="AA3863">
        <v>3</v>
      </c>
      <c r="AB3863">
        <v>0</v>
      </c>
      <c r="AC3863">
        <v>0</v>
      </c>
      <c r="AD3863">
        <v>1</v>
      </c>
      <c r="AE3863">
        <v>1</v>
      </c>
      <c r="AF3863">
        <v>2</v>
      </c>
      <c r="AG3863" s="1">
        <f t="shared" si="60"/>
        <v>2.5833333333333375E-2</v>
      </c>
    </row>
    <row r="3864" spans="1:33">
      <c r="A3864">
        <v>83362</v>
      </c>
      <c r="B3864">
        <v>2</v>
      </c>
      <c r="C3864">
        <v>31</v>
      </c>
      <c r="D3864">
        <v>6</v>
      </c>
      <c r="E3864">
        <v>2</v>
      </c>
      <c r="G3864">
        <v>2</v>
      </c>
      <c r="H3864">
        <v>5</v>
      </c>
      <c r="I3864">
        <v>1</v>
      </c>
      <c r="J3864">
        <v>44</v>
      </c>
      <c r="K3864">
        <v>1.1399999999999999</v>
      </c>
      <c r="L3864">
        <v>153</v>
      </c>
      <c r="M3864">
        <v>3.96</v>
      </c>
      <c r="N3864">
        <v>41</v>
      </c>
      <c r="O3864" s="1">
        <v>1.0622727272727273</v>
      </c>
      <c r="P3864" s="2">
        <v>33.445925551083363</v>
      </c>
      <c r="Q3864" s="1">
        <v>0.86655352564170518</v>
      </c>
      <c r="R3864">
        <v>1</v>
      </c>
      <c r="U3864">
        <v>8</v>
      </c>
      <c r="V3864">
        <v>3</v>
      </c>
      <c r="W3864">
        <v>1</v>
      </c>
      <c r="AB3864">
        <v>0</v>
      </c>
      <c r="AC3864">
        <v>0</v>
      </c>
      <c r="AD3864">
        <v>1</v>
      </c>
      <c r="AE3864">
        <v>1</v>
      </c>
      <c r="AF3864">
        <v>2</v>
      </c>
      <c r="AG3864" s="1">
        <f t="shared" si="60"/>
        <v>-7.7727272727272645E-2</v>
      </c>
    </row>
    <row r="3865" spans="1:33">
      <c r="A3865">
        <v>83368</v>
      </c>
      <c r="B3865">
        <v>2</v>
      </c>
      <c r="C3865">
        <v>43</v>
      </c>
      <c r="D3865">
        <v>6</v>
      </c>
      <c r="E3865">
        <v>2</v>
      </c>
      <c r="G3865">
        <v>2</v>
      </c>
      <c r="H3865">
        <v>5</v>
      </c>
      <c r="I3865">
        <v>1</v>
      </c>
      <c r="J3865">
        <v>62</v>
      </c>
      <c r="K3865">
        <v>1.6</v>
      </c>
      <c r="L3865">
        <v>215</v>
      </c>
      <c r="M3865">
        <v>5.56</v>
      </c>
      <c r="N3865">
        <v>65</v>
      </c>
      <c r="O3865" s="1">
        <v>1.6774193548387097</v>
      </c>
      <c r="P3865" s="2">
        <v>65.627611342670875</v>
      </c>
      <c r="Q3865" s="1">
        <v>1.693615776585055</v>
      </c>
      <c r="R3865">
        <v>2</v>
      </c>
      <c r="S3865">
        <v>2</v>
      </c>
      <c r="U3865">
        <v>7</v>
      </c>
      <c r="V3865">
        <v>3</v>
      </c>
      <c r="W3865">
        <v>0</v>
      </c>
      <c r="AA3865">
        <v>1</v>
      </c>
      <c r="AB3865">
        <v>5</v>
      </c>
      <c r="AC3865">
        <v>0</v>
      </c>
      <c r="AD3865">
        <v>1</v>
      </c>
      <c r="AE3865">
        <v>2</v>
      </c>
      <c r="AG3865" s="1">
        <f t="shared" si="60"/>
        <v>7.7419354838709653E-2</v>
      </c>
    </row>
    <row r="3866" spans="1:33">
      <c r="A3866">
        <v>83369</v>
      </c>
      <c r="B3866">
        <v>2</v>
      </c>
      <c r="C3866">
        <v>63</v>
      </c>
      <c r="D3866">
        <v>4</v>
      </c>
      <c r="E3866">
        <v>2</v>
      </c>
      <c r="G3866">
        <v>1</v>
      </c>
      <c r="H3866">
        <v>2</v>
      </c>
      <c r="I3866">
        <v>2</v>
      </c>
      <c r="J3866">
        <v>83</v>
      </c>
      <c r="K3866">
        <v>2.15</v>
      </c>
      <c r="L3866">
        <v>279</v>
      </c>
      <c r="M3866">
        <v>7.21</v>
      </c>
      <c r="N3866">
        <v>80</v>
      </c>
      <c r="O3866" s="1">
        <v>2.072289156626506</v>
      </c>
      <c r="P3866" s="2">
        <v>91.763618673152592</v>
      </c>
      <c r="Q3866" s="1">
        <v>2.377009399364796</v>
      </c>
      <c r="R3866">
        <v>1</v>
      </c>
      <c r="S3866">
        <v>2</v>
      </c>
      <c r="U3866">
        <v>10</v>
      </c>
      <c r="V3866">
        <v>3</v>
      </c>
      <c r="W3866">
        <v>2</v>
      </c>
      <c r="X3866">
        <v>3</v>
      </c>
      <c r="Y3866">
        <v>3</v>
      </c>
      <c r="Z3866">
        <v>2</v>
      </c>
      <c r="AA3866">
        <v>0</v>
      </c>
      <c r="AB3866">
        <v>0</v>
      </c>
      <c r="AC3866">
        <v>0</v>
      </c>
      <c r="AD3866">
        <v>1</v>
      </c>
      <c r="AE3866">
        <v>1</v>
      </c>
      <c r="AF3866">
        <v>1</v>
      </c>
      <c r="AG3866" s="1">
        <f t="shared" si="60"/>
        <v>-7.7710843373493876E-2</v>
      </c>
    </row>
    <row r="3867" spans="1:33">
      <c r="A3867">
        <v>83372</v>
      </c>
      <c r="B3867">
        <v>2</v>
      </c>
      <c r="C3867">
        <v>25</v>
      </c>
      <c r="D3867">
        <v>2</v>
      </c>
      <c r="E3867">
        <v>2</v>
      </c>
      <c r="G3867">
        <v>2</v>
      </c>
      <c r="H3867">
        <v>4</v>
      </c>
      <c r="I3867">
        <v>1</v>
      </c>
      <c r="J3867">
        <v>43</v>
      </c>
      <c r="K3867">
        <v>1.1100000000000001</v>
      </c>
      <c r="L3867">
        <v>129</v>
      </c>
      <c r="M3867">
        <v>3.34</v>
      </c>
      <c r="N3867">
        <v>44</v>
      </c>
      <c r="O3867" s="1">
        <v>1.1358139534883722</v>
      </c>
      <c r="P3867" s="2">
        <v>46.775253994582755</v>
      </c>
      <c r="Q3867" s="1">
        <v>1.2074542310229504</v>
      </c>
      <c r="R3867">
        <v>2</v>
      </c>
      <c r="U3867">
        <v>8</v>
      </c>
      <c r="V3867">
        <v>5</v>
      </c>
      <c r="W3867">
        <v>1</v>
      </c>
      <c r="AA3867">
        <v>2</v>
      </c>
      <c r="AB3867">
        <v>0</v>
      </c>
      <c r="AC3867">
        <v>2</v>
      </c>
      <c r="AD3867">
        <v>1</v>
      </c>
      <c r="AE3867">
        <v>1</v>
      </c>
      <c r="AF3867">
        <v>2</v>
      </c>
      <c r="AG3867" s="1">
        <f t="shared" si="60"/>
        <v>2.5813953488372121E-2</v>
      </c>
    </row>
    <row r="3868" spans="1:33">
      <c r="A3868">
        <v>83376</v>
      </c>
      <c r="B3868">
        <v>2</v>
      </c>
      <c r="C3868">
        <v>43</v>
      </c>
      <c r="D3868">
        <v>4</v>
      </c>
      <c r="E3868">
        <v>2</v>
      </c>
      <c r="G3868">
        <v>1</v>
      </c>
      <c r="H3868">
        <v>5</v>
      </c>
      <c r="I3868">
        <v>1</v>
      </c>
      <c r="J3868">
        <v>55</v>
      </c>
      <c r="K3868">
        <v>1.42</v>
      </c>
      <c r="L3868">
        <v>169</v>
      </c>
      <c r="M3868">
        <v>4.37</v>
      </c>
      <c r="N3868">
        <v>59</v>
      </c>
      <c r="O3868" s="1">
        <v>1.5232727272727273</v>
      </c>
      <c r="P3868" s="2">
        <v>38.802078224634833</v>
      </c>
      <c r="Q3868" s="1">
        <v>1.0017991105269355</v>
      </c>
      <c r="R3868">
        <v>2</v>
      </c>
      <c r="S3868">
        <v>2</v>
      </c>
      <c r="U3868">
        <v>10</v>
      </c>
      <c r="V3868">
        <v>4</v>
      </c>
      <c r="W3868">
        <v>2</v>
      </c>
      <c r="X3868">
        <v>2</v>
      </c>
      <c r="Y3868">
        <v>2</v>
      </c>
      <c r="Z3868">
        <v>2</v>
      </c>
      <c r="AA3868">
        <v>3</v>
      </c>
      <c r="AB3868">
        <v>2</v>
      </c>
      <c r="AC3868">
        <v>1</v>
      </c>
      <c r="AD3868">
        <v>1</v>
      </c>
      <c r="AE3868">
        <v>1</v>
      </c>
      <c r="AF3868">
        <v>1</v>
      </c>
      <c r="AG3868" s="1">
        <f t="shared" si="60"/>
        <v>0.1032727272727274</v>
      </c>
    </row>
    <row r="3869" spans="1:33">
      <c r="A3869">
        <v>83379</v>
      </c>
      <c r="B3869">
        <v>2</v>
      </c>
      <c r="C3869">
        <v>48</v>
      </c>
      <c r="D3869">
        <v>3</v>
      </c>
      <c r="E3869">
        <v>2</v>
      </c>
      <c r="G3869">
        <v>1</v>
      </c>
      <c r="H3869">
        <v>2</v>
      </c>
      <c r="I3869">
        <v>1</v>
      </c>
      <c r="J3869">
        <v>36</v>
      </c>
      <c r="K3869">
        <v>0.93</v>
      </c>
      <c r="L3869">
        <v>174</v>
      </c>
      <c r="M3869">
        <v>4.5</v>
      </c>
      <c r="N3869">
        <v>39</v>
      </c>
      <c r="O3869" s="1">
        <v>1.0075000000000001</v>
      </c>
      <c r="P3869" s="2">
        <v>46.832758046215595</v>
      </c>
      <c r="Q3869" s="1">
        <v>1.2098462495272362</v>
      </c>
      <c r="R3869">
        <v>2</v>
      </c>
      <c r="S3869">
        <v>2</v>
      </c>
      <c r="U3869">
        <v>2</v>
      </c>
      <c r="V3869">
        <v>5</v>
      </c>
      <c r="W3869">
        <v>2</v>
      </c>
      <c r="X3869">
        <v>3</v>
      </c>
      <c r="Y3869">
        <v>3</v>
      </c>
      <c r="Z3869">
        <v>2</v>
      </c>
      <c r="AA3869">
        <v>1</v>
      </c>
      <c r="AB3869">
        <v>4</v>
      </c>
      <c r="AC3869">
        <v>0</v>
      </c>
      <c r="AD3869">
        <v>1</v>
      </c>
      <c r="AE3869">
        <v>1</v>
      </c>
      <c r="AF3869">
        <v>1</v>
      </c>
      <c r="AG3869" s="1">
        <f t="shared" si="60"/>
        <v>7.7500000000000013E-2</v>
      </c>
    </row>
    <row r="3870" spans="1:33">
      <c r="A3870">
        <v>83380</v>
      </c>
      <c r="B3870">
        <v>2</v>
      </c>
      <c r="C3870">
        <v>46</v>
      </c>
      <c r="D3870">
        <v>3</v>
      </c>
      <c r="E3870">
        <v>2</v>
      </c>
      <c r="G3870">
        <v>1</v>
      </c>
      <c r="H3870">
        <v>4</v>
      </c>
      <c r="I3870">
        <v>3</v>
      </c>
      <c r="J3870">
        <v>64</v>
      </c>
      <c r="K3870">
        <v>1.66</v>
      </c>
      <c r="L3870">
        <v>153</v>
      </c>
      <c r="M3870">
        <v>3.96</v>
      </c>
      <c r="N3870">
        <v>68</v>
      </c>
      <c r="O3870" s="1">
        <v>1.7637499999999999</v>
      </c>
      <c r="P3870" s="2">
        <v>66.042191193316839</v>
      </c>
      <c r="Q3870" s="1">
        <v>1.7129693340766554</v>
      </c>
      <c r="R3870">
        <v>1</v>
      </c>
      <c r="S3870">
        <v>2</v>
      </c>
      <c r="U3870">
        <v>6</v>
      </c>
      <c r="V3870">
        <v>2</v>
      </c>
      <c r="W3870">
        <v>2</v>
      </c>
      <c r="X3870">
        <v>3</v>
      </c>
      <c r="Y3870">
        <v>3</v>
      </c>
      <c r="Z3870">
        <v>2</v>
      </c>
      <c r="AA3870">
        <v>2</v>
      </c>
      <c r="AB3870">
        <v>0</v>
      </c>
      <c r="AC3870">
        <v>10</v>
      </c>
      <c r="AD3870">
        <v>1</v>
      </c>
      <c r="AE3870">
        <v>1</v>
      </c>
      <c r="AF3870">
        <v>2</v>
      </c>
      <c r="AG3870" s="1">
        <f t="shared" si="60"/>
        <v>0.10375000000000001</v>
      </c>
    </row>
    <row r="3871" spans="1:33">
      <c r="A3871">
        <v>83385</v>
      </c>
      <c r="B3871">
        <v>2</v>
      </c>
      <c r="C3871">
        <v>50</v>
      </c>
      <c r="D3871">
        <v>3</v>
      </c>
      <c r="E3871">
        <v>2</v>
      </c>
      <c r="G3871">
        <v>1</v>
      </c>
      <c r="H3871">
        <v>4</v>
      </c>
      <c r="I3871">
        <v>1</v>
      </c>
      <c r="J3871">
        <v>38</v>
      </c>
      <c r="K3871">
        <v>0.98</v>
      </c>
      <c r="L3871">
        <v>143</v>
      </c>
      <c r="M3871">
        <v>3.7</v>
      </c>
      <c r="N3871">
        <v>34</v>
      </c>
      <c r="O3871" s="1">
        <v>0.87684210526315787</v>
      </c>
      <c r="P3871" s="2">
        <v>39.824771754616144</v>
      </c>
      <c r="Q3871" s="1">
        <v>1.0270599031453636</v>
      </c>
      <c r="R3871">
        <v>1</v>
      </c>
      <c r="S3871">
        <v>1</v>
      </c>
      <c r="T3871">
        <v>2</v>
      </c>
      <c r="U3871">
        <v>2</v>
      </c>
      <c r="V3871">
        <v>3</v>
      </c>
      <c r="W3871">
        <v>2</v>
      </c>
      <c r="X3871">
        <v>2</v>
      </c>
      <c r="Y3871">
        <v>2</v>
      </c>
      <c r="Z3871">
        <v>3</v>
      </c>
      <c r="AA3871">
        <v>0</v>
      </c>
      <c r="AB3871">
        <v>18</v>
      </c>
      <c r="AC3871">
        <v>5</v>
      </c>
      <c r="AD3871">
        <v>1</v>
      </c>
      <c r="AE3871">
        <v>1</v>
      </c>
      <c r="AF3871">
        <v>2</v>
      </c>
      <c r="AG3871" s="1">
        <f t="shared" si="60"/>
        <v>-0.10315789473684212</v>
      </c>
    </row>
    <row r="3872" spans="1:33">
      <c r="A3872">
        <v>83391</v>
      </c>
      <c r="B3872">
        <v>2</v>
      </c>
      <c r="C3872">
        <v>56</v>
      </c>
      <c r="D3872">
        <v>1</v>
      </c>
      <c r="E3872">
        <v>2</v>
      </c>
      <c r="G3872">
        <v>1</v>
      </c>
      <c r="H3872">
        <v>4</v>
      </c>
      <c r="I3872">
        <v>1</v>
      </c>
      <c r="J3872">
        <v>47</v>
      </c>
      <c r="K3872">
        <v>1.22</v>
      </c>
      <c r="L3872">
        <v>205</v>
      </c>
      <c r="M3872">
        <v>5.3</v>
      </c>
      <c r="N3872">
        <v>47</v>
      </c>
      <c r="O3872" s="1">
        <v>1.22</v>
      </c>
      <c r="P3872" s="2">
        <v>55.400554440630117</v>
      </c>
      <c r="Q3872" s="1">
        <v>1.4380569450546539</v>
      </c>
      <c r="R3872">
        <v>2</v>
      </c>
      <c r="S3872">
        <v>2</v>
      </c>
      <c r="U3872">
        <v>7</v>
      </c>
      <c r="V3872">
        <v>2</v>
      </c>
      <c r="W3872">
        <v>3</v>
      </c>
      <c r="X3872">
        <v>3</v>
      </c>
      <c r="Y3872">
        <v>3</v>
      </c>
      <c r="Z3872">
        <v>3</v>
      </c>
      <c r="AB3872">
        <v>0</v>
      </c>
      <c r="AC3872">
        <v>0</v>
      </c>
      <c r="AD3872">
        <v>1</v>
      </c>
      <c r="AE3872">
        <v>2</v>
      </c>
      <c r="AG3872" s="1">
        <f t="shared" si="60"/>
        <v>0</v>
      </c>
    </row>
    <row r="3873" spans="1:33">
      <c r="A3873">
        <v>83393</v>
      </c>
      <c r="B3873">
        <v>2</v>
      </c>
      <c r="C3873">
        <v>23</v>
      </c>
      <c r="D3873">
        <v>3</v>
      </c>
      <c r="E3873">
        <v>2</v>
      </c>
      <c r="G3873">
        <v>1</v>
      </c>
      <c r="H3873">
        <v>4</v>
      </c>
      <c r="I3873">
        <v>1</v>
      </c>
      <c r="J3873">
        <v>60</v>
      </c>
      <c r="K3873">
        <v>1.55</v>
      </c>
      <c r="L3873">
        <v>152</v>
      </c>
      <c r="M3873">
        <v>3.93</v>
      </c>
      <c r="N3873">
        <v>66</v>
      </c>
      <c r="O3873" s="1">
        <v>1.7049999999999998</v>
      </c>
      <c r="P3873" s="2">
        <v>62.085228952535658</v>
      </c>
      <c r="Q3873" s="1">
        <v>1.6038684146071711</v>
      </c>
      <c r="R3873">
        <v>1</v>
      </c>
      <c r="U3873">
        <v>14</v>
      </c>
      <c r="V3873">
        <v>3</v>
      </c>
      <c r="W3873">
        <v>0</v>
      </c>
      <c r="AA3873">
        <v>4</v>
      </c>
      <c r="AB3873">
        <v>2</v>
      </c>
      <c r="AC3873">
        <v>0</v>
      </c>
      <c r="AD3873">
        <v>1</v>
      </c>
      <c r="AE3873">
        <v>1</v>
      </c>
      <c r="AF3873">
        <v>1</v>
      </c>
      <c r="AG3873" s="1">
        <f t="shared" si="60"/>
        <v>0.1549999999999998</v>
      </c>
    </row>
    <row r="3874" spans="1:33">
      <c r="A3874">
        <v>83395</v>
      </c>
      <c r="B3874">
        <v>2</v>
      </c>
      <c r="C3874">
        <v>75</v>
      </c>
      <c r="D3874">
        <v>2</v>
      </c>
      <c r="E3874">
        <v>2</v>
      </c>
      <c r="G3874">
        <v>1</v>
      </c>
      <c r="H3874">
        <v>4</v>
      </c>
      <c r="I3874">
        <v>1</v>
      </c>
      <c r="J3874">
        <v>64</v>
      </c>
      <c r="K3874">
        <v>1.66</v>
      </c>
      <c r="L3874">
        <v>224</v>
      </c>
      <c r="M3874">
        <v>5.79</v>
      </c>
      <c r="N3874">
        <v>66</v>
      </c>
      <c r="O3874" s="1">
        <v>1.7118749999999998</v>
      </c>
      <c r="P3874" s="2">
        <v>61.735624390202901</v>
      </c>
      <c r="Q3874" s="1">
        <v>1.6012677576208876</v>
      </c>
      <c r="R3874">
        <v>1</v>
      </c>
      <c r="S3874">
        <v>2</v>
      </c>
      <c r="U3874">
        <v>7</v>
      </c>
      <c r="V3874">
        <v>3</v>
      </c>
      <c r="W3874">
        <v>3</v>
      </c>
      <c r="X3874">
        <v>3</v>
      </c>
      <c r="Y3874">
        <v>3</v>
      </c>
      <c r="Z3874">
        <v>2</v>
      </c>
      <c r="AA3874">
        <v>0</v>
      </c>
      <c r="AB3874">
        <v>0</v>
      </c>
      <c r="AC3874">
        <v>0</v>
      </c>
      <c r="AD3874">
        <v>2</v>
      </c>
      <c r="AE3874">
        <v>1</v>
      </c>
      <c r="AF3874">
        <v>2</v>
      </c>
      <c r="AG3874" s="1">
        <f t="shared" si="60"/>
        <v>5.1874999999999893E-2</v>
      </c>
    </row>
    <row r="3875" spans="1:33">
      <c r="A3875">
        <v>83398</v>
      </c>
      <c r="B3875">
        <v>2</v>
      </c>
      <c r="C3875">
        <v>56</v>
      </c>
      <c r="D3875">
        <v>1</v>
      </c>
      <c r="E3875">
        <v>2</v>
      </c>
      <c r="G3875">
        <v>2</v>
      </c>
      <c r="H3875">
        <v>4</v>
      </c>
      <c r="I3875">
        <v>1</v>
      </c>
      <c r="J3875">
        <v>58</v>
      </c>
      <c r="K3875">
        <v>1.5</v>
      </c>
      <c r="L3875">
        <v>214</v>
      </c>
      <c r="M3875">
        <v>5.53</v>
      </c>
      <c r="N3875">
        <v>60</v>
      </c>
      <c r="O3875" s="1">
        <v>1.5517241379310345</v>
      </c>
      <c r="P3875" s="2">
        <v>57.547380204293667</v>
      </c>
      <c r="Q3875" s="1">
        <v>1.4882943156282846</v>
      </c>
      <c r="R3875">
        <v>1</v>
      </c>
      <c r="S3875">
        <v>2</v>
      </c>
      <c r="U3875">
        <v>6</v>
      </c>
      <c r="V3875">
        <v>3</v>
      </c>
      <c r="W3875">
        <v>3</v>
      </c>
      <c r="X3875">
        <v>3</v>
      </c>
      <c r="Y3875">
        <v>3</v>
      </c>
      <c r="Z3875">
        <v>3</v>
      </c>
      <c r="AB3875">
        <v>0</v>
      </c>
      <c r="AC3875">
        <v>0</v>
      </c>
      <c r="AD3875">
        <v>2</v>
      </c>
      <c r="AE3875">
        <v>1</v>
      </c>
      <c r="AF3875">
        <v>2</v>
      </c>
      <c r="AG3875" s="1">
        <f t="shared" si="60"/>
        <v>5.1724137931034475E-2</v>
      </c>
    </row>
    <row r="3876" spans="1:33">
      <c r="A3876">
        <v>83403</v>
      </c>
      <c r="B3876">
        <v>2</v>
      </c>
      <c r="C3876">
        <v>80</v>
      </c>
      <c r="D3876">
        <v>3</v>
      </c>
      <c r="E3876">
        <v>2</v>
      </c>
      <c r="G3876">
        <v>1</v>
      </c>
      <c r="H3876">
        <v>5</v>
      </c>
      <c r="I3876">
        <v>2</v>
      </c>
      <c r="J3876">
        <v>46</v>
      </c>
      <c r="K3876">
        <v>1.19</v>
      </c>
      <c r="L3876">
        <v>240</v>
      </c>
      <c r="M3876">
        <v>6.21</v>
      </c>
      <c r="N3876">
        <v>50</v>
      </c>
      <c r="O3876" s="1">
        <v>1.2934782608695652</v>
      </c>
      <c r="P3876" s="2">
        <v>43.904847177178716</v>
      </c>
      <c r="Q3876" s="1">
        <v>1.1357993074096233</v>
      </c>
      <c r="R3876">
        <v>1</v>
      </c>
      <c r="S3876">
        <v>1</v>
      </c>
      <c r="T3876">
        <v>2</v>
      </c>
      <c r="U3876">
        <v>6</v>
      </c>
      <c r="V3876">
        <v>2</v>
      </c>
      <c r="W3876">
        <v>1</v>
      </c>
      <c r="X3876">
        <v>3</v>
      </c>
      <c r="Y3876">
        <v>3</v>
      </c>
      <c r="Z3876">
        <v>3</v>
      </c>
      <c r="AA3876">
        <v>11</v>
      </c>
      <c r="AB3876">
        <v>3</v>
      </c>
      <c r="AC3876">
        <v>0</v>
      </c>
      <c r="AD3876">
        <v>1</v>
      </c>
      <c r="AE3876">
        <v>1</v>
      </c>
      <c r="AF3876">
        <v>2</v>
      </c>
      <c r="AG3876" s="1">
        <f t="shared" si="60"/>
        <v>0.10347826086956524</v>
      </c>
    </row>
    <row r="3877" spans="1:33">
      <c r="A3877">
        <v>83406</v>
      </c>
      <c r="B3877">
        <v>2</v>
      </c>
      <c r="C3877">
        <v>80</v>
      </c>
      <c r="D3877">
        <v>3</v>
      </c>
      <c r="E3877">
        <v>2</v>
      </c>
      <c r="G3877">
        <v>1</v>
      </c>
      <c r="H3877">
        <v>4</v>
      </c>
      <c r="I3877">
        <v>1</v>
      </c>
      <c r="J3877">
        <v>75</v>
      </c>
      <c r="K3877">
        <v>1.94</v>
      </c>
      <c r="L3877">
        <v>185</v>
      </c>
      <c r="M3877">
        <v>4.78</v>
      </c>
      <c r="N3877">
        <v>70</v>
      </c>
      <c r="O3877" s="1">
        <v>1.8106666666666664</v>
      </c>
      <c r="P3877" s="2">
        <v>83.602362904350798</v>
      </c>
      <c r="Q3877" s="1">
        <v>2.1625144537925407</v>
      </c>
      <c r="R3877">
        <v>2</v>
      </c>
      <c r="S3877">
        <v>2</v>
      </c>
      <c r="U3877">
        <v>8</v>
      </c>
      <c r="V3877">
        <v>1</v>
      </c>
      <c r="W3877">
        <v>3</v>
      </c>
      <c r="X3877">
        <v>3</v>
      </c>
      <c r="Y3877">
        <v>3</v>
      </c>
      <c r="Z3877">
        <v>3</v>
      </c>
      <c r="AA3877">
        <v>1</v>
      </c>
      <c r="AB3877">
        <v>0</v>
      </c>
      <c r="AC3877">
        <v>30</v>
      </c>
      <c r="AD3877">
        <v>1</v>
      </c>
      <c r="AE3877">
        <v>1</v>
      </c>
      <c r="AF3877">
        <v>2</v>
      </c>
      <c r="AG3877" s="1">
        <f t="shared" si="60"/>
        <v>-0.12933333333333352</v>
      </c>
    </row>
    <row r="3878" spans="1:33">
      <c r="A3878">
        <v>83409</v>
      </c>
      <c r="B3878">
        <v>2</v>
      </c>
      <c r="C3878">
        <v>43</v>
      </c>
      <c r="D3878">
        <v>2</v>
      </c>
      <c r="E3878">
        <v>2</v>
      </c>
      <c r="G3878">
        <v>2</v>
      </c>
      <c r="H3878">
        <v>1</v>
      </c>
      <c r="I3878">
        <v>1</v>
      </c>
      <c r="J3878">
        <v>39</v>
      </c>
      <c r="K3878">
        <v>1.01</v>
      </c>
      <c r="L3878">
        <v>183</v>
      </c>
      <c r="M3878">
        <v>4.7300000000000004</v>
      </c>
      <c r="N3878">
        <v>43</v>
      </c>
      <c r="O3878" s="1">
        <v>1.1135897435897435</v>
      </c>
      <c r="P3878" s="2">
        <v>40.774673251368377</v>
      </c>
      <c r="Q3878" s="1">
        <v>1.0559594867662068</v>
      </c>
      <c r="R3878">
        <v>1</v>
      </c>
      <c r="S3878">
        <v>1</v>
      </c>
      <c r="T3878">
        <v>2</v>
      </c>
      <c r="U3878">
        <v>12</v>
      </c>
      <c r="V3878">
        <v>3</v>
      </c>
      <c r="W3878">
        <v>2</v>
      </c>
      <c r="X3878">
        <v>3</v>
      </c>
      <c r="Y3878">
        <v>2</v>
      </c>
      <c r="Z3878">
        <v>3</v>
      </c>
      <c r="AB3878">
        <v>0</v>
      </c>
      <c r="AC3878">
        <v>0</v>
      </c>
      <c r="AD3878">
        <v>2</v>
      </c>
      <c r="AE3878">
        <v>2</v>
      </c>
      <c r="AG3878" s="1">
        <f t="shared" si="60"/>
        <v>0.10358974358974349</v>
      </c>
    </row>
    <row r="3879" spans="1:33">
      <c r="A3879">
        <v>83411</v>
      </c>
      <c r="B3879">
        <v>2</v>
      </c>
      <c r="C3879">
        <v>41</v>
      </c>
      <c r="D3879">
        <v>1</v>
      </c>
      <c r="E3879">
        <v>2</v>
      </c>
      <c r="G3879">
        <v>1</v>
      </c>
      <c r="H3879">
        <v>3</v>
      </c>
      <c r="I3879">
        <v>1</v>
      </c>
      <c r="J3879">
        <v>77</v>
      </c>
      <c r="K3879">
        <v>1.99</v>
      </c>
      <c r="L3879">
        <v>132</v>
      </c>
      <c r="M3879">
        <v>3.41</v>
      </c>
      <c r="N3879">
        <v>86</v>
      </c>
      <c r="O3879" s="1">
        <v>2.2225974025974025</v>
      </c>
      <c r="P3879" s="2">
        <v>81.461620302660904</v>
      </c>
      <c r="Q3879" s="1">
        <v>2.1053068104194179</v>
      </c>
      <c r="R3879">
        <v>2</v>
      </c>
      <c r="S3879">
        <v>2</v>
      </c>
      <c r="V3879">
        <v>3</v>
      </c>
      <c r="W3879">
        <v>1</v>
      </c>
      <c r="X3879">
        <v>3</v>
      </c>
      <c r="Y3879">
        <v>3</v>
      </c>
      <c r="Z3879">
        <v>3</v>
      </c>
      <c r="AA3879">
        <v>2</v>
      </c>
      <c r="AB3879">
        <v>0</v>
      </c>
      <c r="AC3879">
        <v>0</v>
      </c>
      <c r="AD3879">
        <v>1</v>
      </c>
      <c r="AE3879">
        <v>1</v>
      </c>
      <c r="AF3879">
        <v>2</v>
      </c>
      <c r="AG3879" s="1">
        <f t="shared" si="60"/>
        <v>0.23259740259740247</v>
      </c>
    </row>
    <row r="3880" spans="1:33">
      <c r="A3880">
        <v>83415</v>
      </c>
      <c r="B3880">
        <v>2</v>
      </c>
      <c r="C3880">
        <v>26</v>
      </c>
      <c r="D3880">
        <v>6</v>
      </c>
      <c r="E3880">
        <v>2</v>
      </c>
      <c r="G3880">
        <v>2</v>
      </c>
      <c r="H3880">
        <v>3</v>
      </c>
      <c r="I3880">
        <v>1</v>
      </c>
      <c r="J3880">
        <v>61</v>
      </c>
      <c r="K3880">
        <v>1.58</v>
      </c>
      <c r="L3880">
        <v>189</v>
      </c>
      <c r="M3880">
        <v>4.8899999999999997</v>
      </c>
      <c r="N3880">
        <v>64</v>
      </c>
      <c r="O3880" s="1">
        <v>1.657704918032787</v>
      </c>
      <c r="P3880" s="2">
        <v>49.210895665673519</v>
      </c>
      <c r="Q3880" s="1">
        <v>1.2746428713403961</v>
      </c>
      <c r="R3880">
        <v>1</v>
      </c>
      <c r="U3880">
        <v>15</v>
      </c>
      <c r="V3880">
        <v>2</v>
      </c>
      <c r="W3880">
        <v>1</v>
      </c>
      <c r="AB3880">
        <v>0</v>
      </c>
      <c r="AC3880">
        <v>0</v>
      </c>
      <c r="AD3880">
        <v>2</v>
      </c>
      <c r="AE3880">
        <v>1</v>
      </c>
      <c r="AF3880">
        <v>2</v>
      </c>
      <c r="AG3880" s="1">
        <f t="shared" si="60"/>
        <v>7.7704918032786896E-2</v>
      </c>
    </row>
    <row r="3881" spans="1:33">
      <c r="A3881">
        <v>83420</v>
      </c>
      <c r="B3881">
        <v>2</v>
      </c>
      <c r="C3881">
        <v>80</v>
      </c>
      <c r="D3881">
        <v>3</v>
      </c>
      <c r="E3881">
        <v>2</v>
      </c>
      <c r="G3881">
        <v>1</v>
      </c>
      <c r="H3881">
        <v>4</v>
      </c>
      <c r="I3881">
        <v>2</v>
      </c>
      <c r="J3881">
        <v>53</v>
      </c>
      <c r="K3881">
        <v>1.37</v>
      </c>
      <c r="L3881">
        <v>169</v>
      </c>
      <c r="M3881">
        <v>4.37</v>
      </c>
      <c r="N3881">
        <v>52</v>
      </c>
      <c r="O3881" s="1">
        <v>1.3441509433962266</v>
      </c>
      <c r="P3881" s="2">
        <v>54.176408844408975</v>
      </c>
      <c r="Q3881" s="1">
        <v>1.4004090588083076</v>
      </c>
      <c r="R3881">
        <v>2</v>
      </c>
      <c r="S3881">
        <v>1</v>
      </c>
      <c r="T3881">
        <v>2</v>
      </c>
      <c r="U3881">
        <v>10</v>
      </c>
      <c r="V3881">
        <v>4</v>
      </c>
      <c r="W3881">
        <v>2</v>
      </c>
      <c r="X3881">
        <v>3</v>
      </c>
      <c r="Y3881">
        <v>3</v>
      </c>
      <c r="Z3881">
        <v>3</v>
      </c>
      <c r="AA3881">
        <v>1</v>
      </c>
      <c r="AB3881">
        <v>0</v>
      </c>
      <c r="AC3881">
        <v>1</v>
      </c>
      <c r="AD3881">
        <v>1</v>
      </c>
      <c r="AE3881">
        <v>1</v>
      </c>
      <c r="AF3881">
        <v>2</v>
      </c>
      <c r="AG3881" s="1">
        <f t="shared" si="60"/>
        <v>-2.5849056603773457E-2</v>
      </c>
    </row>
    <row r="3882" spans="1:33">
      <c r="A3882">
        <v>83424</v>
      </c>
      <c r="B3882">
        <v>2</v>
      </c>
      <c r="C3882">
        <v>57</v>
      </c>
      <c r="D3882">
        <v>4</v>
      </c>
      <c r="E3882">
        <v>2</v>
      </c>
      <c r="G3882">
        <v>1</v>
      </c>
      <c r="H3882">
        <v>4</v>
      </c>
      <c r="I3882">
        <v>1</v>
      </c>
      <c r="J3882">
        <v>63</v>
      </c>
      <c r="K3882">
        <v>1.63</v>
      </c>
      <c r="L3882">
        <v>249</v>
      </c>
      <c r="M3882">
        <v>6.44</v>
      </c>
      <c r="N3882">
        <v>65</v>
      </c>
      <c r="O3882" s="1">
        <v>1.6817460317460315</v>
      </c>
      <c r="P3882" s="2">
        <v>59.372306586014119</v>
      </c>
      <c r="Q3882" s="1">
        <v>1.5361406307175081</v>
      </c>
      <c r="R3882">
        <v>2</v>
      </c>
      <c r="S3882">
        <v>2</v>
      </c>
      <c r="U3882">
        <v>6</v>
      </c>
      <c r="V3882">
        <v>3</v>
      </c>
      <c r="W3882">
        <v>3</v>
      </c>
      <c r="X3882">
        <v>3</v>
      </c>
      <c r="Y3882">
        <v>3</v>
      </c>
      <c r="Z3882">
        <v>2</v>
      </c>
      <c r="AB3882">
        <v>0</v>
      </c>
      <c r="AC3882">
        <v>0</v>
      </c>
      <c r="AD3882">
        <v>1</v>
      </c>
      <c r="AE3882">
        <v>1</v>
      </c>
      <c r="AF3882">
        <v>2</v>
      </c>
      <c r="AG3882" s="1">
        <f t="shared" si="60"/>
        <v>5.1746031746031651E-2</v>
      </c>
    </row>
    <row r="3883" spans="1:33">
      <c r="A3883">
        <v>83426</v>
      </c>
      <c r="B3883">
        <v>2</v>
      </c>
      <c r="C3883">
        <v>56</v>
      </c>
      <c r="D3883">
        <v>3</v>
      </c>
      <c r="E3883">
        <v>2</v>
      </c>
      <c r="G3883">
        <v>1</v>
      </c>
      <c r="H3883">
        <v>4</v>
      </c>
      <c r="I3883">
        <v>1</v>
      </c>
      <c r="J3883">
        <v>57</v>
      </c>
      <c r="K3883">
        <v>1.47</v>
      </c>
      <c r="L3883">
        <v>275</v>
      </c>
      <c r="M3883">
        <v>7.11</v>
      </c>
      <c r="N3883">
        <v>66</v>
      </c>
      <c r="O3883" s="1">
        <v>1.7021052631578946</v>
      </c>
      <c r="P3883" s="2">
        <v>52.883926190762494</v>
      </c>
      <c r="Q3883" s="1">
        <v>1.3638486228144011</v>
      </c>
      <c r="R3883">
        <v>2</v>
      </c>
      <c r="S3883">
        <v>1</v>
      </c>
      <c r="T3883">
        <v>2</v>
      </c>
      <c r="U3883">
        <v>14</v>
      </c>
      <c r="V3883">
        <v>3</v>
      </c>
      <c r="W3883">
        <v>3</v>
      </c>
      <c r="X3883">
        <v>3</v>
      </c>
      <c r="Y3883">
        <v>3</v>
      </c>
      <c r="Z3883">
        <v>3</v>
      </c>
      <c r="AA3883">
        <v>1</v>
      </c>
      <c r="AB3883">
        <v>6</v>
      </c>
      <c r="AC3883">
        <v>15</v>
      </c>
      <c r="AD3883">
        <v>1</v>
      </c>
      <c r="AE3883">
        <v>1</v>
      </c>
      <c r="AF3883">
        <v>2</v>
      </c>
      <c r="AG3883" s="1">
        <f t="shared" si="60"/>
        <v>0.23210526315789459</v>
      </c>
    </row>
    <row r="3884" spans="1:33">
      <c r="A3884">
        <v>83427</v>
      </c>
      <c r="B3884">
        <v>2</v>
      </c>
      <c r="C3884">
        <v>27</v>
      </c>
      <c r="D3884">
        <v>1</v>
      </c>
      <c r="E3884">
        <v>2</v>
      </c>
      <c r="G3884">
        <v>1</v>
      </c>
      <c r="H3884">
        <v>4</v>
      </c>
      <c r="I3884">
        <v>1</v>
      </c>
      <c r="J3884">
        <v>41</v>
      </c>
      <c r="K3884">
        <v>1.06</v>
      </c>
      <c r="L3884">
        <v>153</v>
      </c>
      <c r="M3884">
        <v>3.96</v>
      </c>
      <c r="N3884">
        <v>40</v>
      </c>
      <c r="O3884" s="1">
        <v>1.0341463414634147</v>
      </c>
      <c r="P3884" s="2">
        <v>31.780240545525544</v>
      </c>
      <c r="Q3884" s="1">
        <v>0.82163548727456293</v>
      </c>
      <c r="R3884">
        <v>1</v>
      </c>
      <c r="U3884">
        <v>8</v>
      </c>
      <c r="V3884">
        <v>4</v>
      </c>
      <c r="W3884">
        <v>3</v>
      </c>
      <c r="X3884">
        <v>2</v>
      </c>
      <c r="Y3884">
        <v>3</v>
      </c>
      <c r="Z3884">
        <v>3</v>
      </c>
      <c r="AB3884">
        <v>0</v>
      </c>
      <c r="AC3884">
        <v>0</v>
      </c>
      <c r="AD3884">
        <v>1</v>
      </c>
      <c r="AE3884">
        <v>2</v>
      </c>
      <c r="AG3884" s="1">
        <f t="shared" si="60"/>
        <v>-2.5853658536585389E-2</v>
      </c>
    </row>
    <row r="3885" spans="1:33">
      <c r="A3885">
        <v>83428</v>
      </c>
      <c r="B3885">
        <v>2</v>
      </c>
      <c r="C3885">
        <v>63</v>
      </c>
      <c r="D3885">
        <v>3</v>
      </c>
      <c r="E3885">
        <v>2</v>
      </c>
      <c r="G3885">
        <v>1</v>
      </c>
      <c r="H3885">
        <v>2</v>
      </c>
      <c r="I3885">
        <v>3</v>
      </c>
      <c r="J3885">
        <v>81</v>
      </c>
      <c r="K3885">
        <v>2.09</v>
      </c>
      <c r="L3885">
        <v>221</v>
      </c>
      <c r="M3885">
        <v>5.72</v>
      </c>
      <c r="N3885">
        <v>84</v>
      </c>
      <c r="O3885" s="1">
        <v>2.1674074074074072</v>
      </c>
      <c r="P3885" s="2">
        <v>80.910162030746946</v>
      </c>
      <c r="Q3885" s="1">
        <v>2.0876819585711246</v>
      </c>
      <c r="R3885">
        <v>1</v>
      </c>
      <c r="S3885">
        <v>2</v>
      </c>
      <c r="U3885">
        <v>6</v>
      </c>
      <c r="V3885">
        <v>3</v>
      </c>
      <c r="W3885">
        <v>3</v>
      </c>
      <c r="X3885">
        <v>2</v>
      </c>
      <c r="Y3885">
        <v>2</v>
      </c>
      <c r="Z3885">
        <v>1</v>
      </c>
      <c r="AB3885">
        <v>0</v>
      </c>
      <c r="AC3885">
        <v>0</v>
      </c>
      <c r="AD3885">
        <v>2</v>
      </c>
      <c r="AE3885">
        <v>1</v>
      </c>
      <c r="AF3885">
        <v>2</v>
      </c>
      <c r="AG3885" s="1">
        <f t="shared" si="60"/>
        <v>7.7407407407407369E-2</v>
      </c>
    </row>
    <row r="3886" spans="1:33">
      <c r="A3886">
        <v>83429</v>
      </c>
      <c r="B3886">
        <v>2</v>
      </c>
      <c r="C3886">
        <v>61</v>
      </c>
      <c r="D3886">
        <v>2</v>
      </c>
      <c r="E3886">
        <v>2</v>
      </c>
      <c r="G3886">
        <v>2</v>
      </c>
      <c r="H3886">
        <v>3</v>
      </c>
      <c r="I3886">
        <v>1</v>
      </c>
      <c r="J3886">
        <v>52</v>
      </c>
      <c r="K3886">
        <v>1.34</v>
      </c>
      <c r="L3886">
        <v>201</v>
      </c>
      <c r="M3886">
        <v>5.2</v>
      </c>
      <c r="N3886">
        <v>50</v>
      </c>
      <c r="O3886" s="1">
        <v>1.2884615384615385</v>
      </c>
      <c r="P3886" s="2">
        <v>64.495170585228465</v>
      </c>
      <c r="Q3886" s="1">
        <v>1.6619909343116568</v>
      </c>
      <c r="R3886">
        <v>1</v>
      </c>
      <c r="S3886">
        <v>2</v>
      </c>
      <c r="U3886">
        <v>6</v>
      </c>
      <c r="V3886">
        <v>4</v>
      </c>
      <c r="W3886">
        <v>2</v>
      </c>
      <c r="AA3886">
        <v>1</v>
      </c>
      <c r="AB3886">
        <v>2</v>
      </c>
      <c r="AC3886">
        <v>0</v>
      </c>
      <c r="AD3886">
        <v>1</v>
      </c>
      <c r="AE3886">
        <v>1</v>
      </c>
      <c r="AF3886">
        <v>2</v>
      </c>
      <c r="AG3886" s="1">
        <f t="shared" si="60"/>
        <v>-5.1538461538461533E-2</v>
      </c>
    </row>
    <row r="3887" spans="1:33">
      <c r="A3887">
        <v>83430</v>
      </c>
      <c r="B3887">
        <v>2</v>
      </c>
      <c r="C3887">
        <v>23</v>
      </c>
      <c r="D3887">
        <v>4</v>
      </c>
      <c r="E3887">
        <v>2</v>
      </c>
      <c r="G3887">
        <v>1</v>
      </c>
      <c r="H3887">
        <v>4</v>
      </c>
      <c r="I3887">
        <v>5</v>
      </c>
      <c r="J3887">
        <v>52</v>
      </c>
      <c r="K3887">
        <v>1.34</v>
      </c>
      <c r="L3887">
        <v>175</v>
      </c>
      <c r="M3887">
        <v>4.53</v>
      </c>
      <c r="N3887">
        <v>61</v>
      </c>
      <c r="O3887" s="1">
        <v>1.5719230769230772</v>
      </c>
      <c r="P3887" s="2">
        <v>44.873132880187313</v>
      </c>
      <c r="Q3887" s="1">
        <v>1.1563461165279039</v>
      </c>
      <c r="R3887">
        <v>2</v>
      </c>
      <c r="U3887">
        <v>14</v>
      </c>
      <c r="V3887">
        <v>2</v>
      </c>
      <c r="W3887">
        <v>0</v>
      </c>
      <c r="X3887">
        <v>3</v>
      </c>
      <c r="Y3887">
        <v>3</v>
      </c>
      <c r="Z3887">
        <v>2</v>
      </c>
      <c r="AA3887">
        <v>2</v>
      </c>
      <c r="AB3887">
        <v>15</v>
      </c>
      <c r="AC3887">
        <v>2</v>
      </c>
      <c r="AD3887">
        <v>1</v>
      </c>
      <c r="AE3887">
        <v>1</v>
      </c>
      <c r="AF3887">
        <v>2</v>
      </c>
      <c r="AG3887" s="1">
        <f t="shared" si="60"/>
        <v>0.23192307692307712</v>
      </c>
    </row>
    <row r="3888" spans="1:33">
      <c r="A3888">
        <v>83431</v>
      </c>
      <c r="B3888">
        <v>2</v>
      </c>
      <c r="C3888">
        <v>64</v>
      </c>
      <c r="D3888">
        <v>3</v>
      </c>
      <c r="E3888">
        <v>2</v>
      </c>
      <c r="G3888">
        <v>1</v>
      </c>
      <c r="H3888">
        <v>2</v>
      </c>
      <c r="I3888">
        <v>1</v>
      </c>
      <c r="J3888">
        <v>49</v>
      </c>
      <c r="K3888">
        <v>1.27</v>
      </c>
      <c r="L3888">
        <v>208</v>
      </c>
      <c r="M3888">
        <v>5.38</v>
      </c>
      <c r="N3888">
        <v>43</v>
      </c>
      <c r="O3888" s="1">
        <v>1.1144897959183673</v>
      </c>
      <c r="P3888" s="2">
        <v>42.471753059766797</v>
      </c>
      <c r="Q3888" s="1">
        <v>1.1007984976715068</v>
      </c>
      <c r="R3888">
        <v>2</v>
      </c>
      <c r="S3888">
        <v>1</v>
      </c>
      <c r="T3888">
        <v>1</v>
      </c>
      <c r="U3888">
        <v>14</v>
      </c>
      <c r="V3888">
        <v>2</v>
      </c>
      <c r="W3888">
        <v>2</v>
      </c>
      <c r="X3888">
        <v>3</v>
      </c>
      <c r="Y3888">
        <v>3</v>
      </c>
      <c r="Z3888">
        <v>2</v>
      </c>
      <c r="AA3888">
        <v>3</v>
      </c>
      <c r="AB3888">
        <v>0</v>
      </c>
      <c r="AC3888">
        <v>0</v>
      </c>
      <c r="AD3888">
        <v>1</v>
      </c>
      <c r="AE3888">
        <v>1</v>
      </c>
      <c r="AF3888">
        <v>2</v>
      </c>
      <c r="AG3888" s="1">
        <f t="shared" si="60"/>
        <v>-0.15551020408163274</v>
      </c>
    </row>
    <row r="3889" spans="1:33">
      <c r="A3889">
        <v>83433</v>
      </c>
      <c r="B3889">
        <v>2</v>
      </c>
      <c r="C3889">
        <v>29</v>
      </c>
      <c r="D3889">
        <v>3</v>
      </c>
      <c r="E3889">
        <v>2</v>
      </c>
      <c r="G3889">
        <v>1</v>
      </c>
      <c r="H3889">
        <v>4</v>
      </c>
      <c r="I3889">
        <v>1</v>
      </c>
      <c r="J3889">
        <v>67</v>
      </c>
      <c r="K3889">
        <v>1.73</v>
      </c>
      <c r="L3889">
        <v>167</v>
      </c>
      <c r="M3889">
        <v>4.32</v>
      </c>
      <c r="N3889">
        <v>64</v>
      </c>
      <c r="O3889" s="1">
        <v>1.6525373134328358</v>
      </c>
      <c r="P3889" s="2">
        <v>81.301983245512233</v>
      </c>
      <c r="Q3889" s="1">
        <v>2.0992900151453155</v>
      </c>
      <c r="R3889">
        <v>2</v>
      </c>
      <c r="U3889">
        <v>6</v>
      </c>
      <c r="V3889">
        <v>3</v>
      </c>
      <c r="W3889">
        <v>2</v>
      </c>
      <c r="X3889">
        <v>3</v>
      </c>
      <c r="Y3889">
        <v>3</v>
      </c>
      <c r="Z3889">
        <v>2</v>
      </c>
      <c r="AA3889">
        <v>10</v>
      </c>
      <c r="AB3889">
        <v>0</v>
      </c>
      <c r="AC3889">
        <v>3</v>
      </c>
      <c r="AD3889">
        <v>1</v>
      </c>
      <c r="AE3889">
        <v>2</v>
      </c>
      <c r="AG3889" s="1">
        <f t="shared" si="60"/>
        <v>-7.7462686567164152E-2</v>
      </c>
    </row>
    <row r="3890" spans="1:33">
      <c r="A3890">
        <v>83437</v>
      </c>
      <c r="B3890">
        <v>2</v>
      </c>
      <c r="C3890">
        <v>49</v>
      </c>
      <c r="D3890">
        <v>4</v>
      </c>
      <c r="E3890">
        <v>2</v>
      </c>
      <c r="G3890">
        <v>1</v>
      </c>
      <c r="H3890">
        <v>4</v>
      </c>
      <c r="I3890">
        <v>3</v>
      </c>
      <c r="J3890">
        <v>58</v>
      </c>
      <c r="K3890">
        <v>1.5</v>
      </c>
      <c r="L3890">
        <v>169</v>
      </c>
      <c r="M3890">
        <v>4.37</v>
      </c>
      <c r="N3890">
        <v>56</v>
      </c>
      <c r="O3890" s="1">
        <v>1.4482758620689655</v>
      </c>
      <c r="P3890" s="2">
        <v>58.866175283909698</v>
      </c>
      <c r="Q3890" s="1">
        <v>1.5224010849286993</v>
      </c>
      <c r="R3890">
        <v>1</v>
      </c>
      <c r="S3890">
        <v>1</v>
      </c>
      <c r="T3890">
        <v>2</v>
      </c>
      <c r="U3890">
        <v>8</v>
      </c>
      <c r="V3890">
        <v>3</v>
      </c>
      <c r="W3890">
        <v>2</v>
      </c>
      <c r="X3890">
        <v>3</v>
      </c>
      <c r="Y3890">
        <v>3</v>
      </c>
      <c r="Z3890">
        <v>3</v>
      </c>
      <c r="AA3890">
        <v>0</v>
      </c>
      <c r="AB3890">
        <v>0</v>
      </c>
      <c r="AC3890">
        <v>2</v>
      </c>
      <c r="AD3890">
        <v>1</v>
      </c>
      <c r="AE3890">
        <v>1</v>
      </c>
      <c r="AF3890">
        <v>2</v>
      </c>
      <c r="AG3890" s="1">
        <f t="shared" si="60"/>
        <v>-5.1724137931034475E-2</v>
      </c>
    </row>
    <row r="3891" spans="1:33">
      <c r="A3891">
        <v>83445</v>
      </c>
      <c r="B3891">
        <v>2</v>
      </c>
      <c r="C3891">
        <v>80</v>
      </c>
      <c r="D3891">
        <v>3</v>
      </c>
      <c r="E3891">
        <v>2</v>
      </c>
      <c r="G3891">
        <v>1</v>
      </c>
      <c r="H3891">
        <v>3</v>
      </c>
      <c r="I3891">
        <v>2</v>
      </c>
      <c r="J3891">
        <v>79</v>
      </c>
      <c r="K3891">
        <v>2.04</v>
      </c>
      <c r="L3891">
        <v>121</v>
      </c>
      <c r="M3891">
        <v>3.13</v>
      </c>
      <c r="N3891">
        <v>79</v>
      </c>
      <c r="O3891" s="1">
        <v>2.04</v>
      </c>
      <c r="P3891" s="2">
        <v>82.344381690678276</v>
      </c>
      <c r="Q3891" s="1">
        <v>2.1263612487213122</v>
      </c>
      <c r="R3891">
        <v>1</v>
      </c>
      <c r="S3891">
        <v>2</v>
      </c>
      <c r="U3891">
        <v>2</v>
      </c>
      <c r="V3891">
        <v>1</v>
      </c>
      <c r="W3891">
        <v>2</v>
      </c>
      <c r="X3891">
        <v>3</v>
      </c>
      <c r="Y3891">
        <v>3</v>
      </c>
      <c r="Z3891">
        <v>3</v>
      </c>
      <c r="AA3891">
        <v>0</v>
      </c>
      <c r="AB3891">
        <v>0</v>
      </c>
      <c r="AC3891">
        <v>2</v>
      </c>
      <c r="AD3891">
        <v>1</v>
      </c>
      <c r="AE3891">
        <v>1</v>
      </c>
      <c r="AF3891">
        <v>2</v>
      </c>
      <c r="AG3891" s="1">
        <f t="shared" si="60"/>
        <v>0</v>
      </c>
    </row>
    <row r="3892" spans="1:33">
      <c r="A3892">
        <v>83448</v>
      </c>
      <c r="B3892">
        <v>2</v>
      </c>
      <c r="C3892">
        <v>43</v>
      </c>
      <c r="D3892">
        <v>6</v>
      </c>
      <c r="E3892">
        <v>2</v>
      </c>
      <c r="G3892">
        <v>1</v>
      </c>
      <c r="H3892">
        <v>5</v>
      </c>
      <c r="I3892">
        <v>1</v>
      </c>
      <c r="J3892">
        <v>64</v>
      </c>
      <c r="K3892">
        <v>1.66</v>
      </c>
      <c r="L3892">
        <v>160</v>
      </c>
      <c r="M3892">
        <v>4.1399999999999997</v>
      </c>
      <c r="N3892">
        <v>63</v>
      </c>
      <c r="O3892" s="1">
        <v>1.6340625</v>
      </c>
      <c r="P3892" s="2">
        <v>63.99144289139425</v>
      </c>
      <c r="Q3892" s="1">
        <v>1.6597780499955384</v>
      </c>
      <c r="R3892">
        <v>2</v>
      </c>
      <c r="S3892">
        <v>2</v>
      </c>
      <c r="U3892">
        <v>8</v>
      </c>
      <c r="V3892">
        <v>4</v>
      </c>
      <c r="W3892">
        <v>0</v>
      </c>
      <c r="AA3892">
        <v>5</v>
      </c>
      <c r="AB3892">
        <v>0</v>
      </c>
      <c r="AC3892">
        <v>0</v>
      </c>
      <c r="AD3892">
        <v>1</v>
      </c>
      <c r="AE3892">
        <v>1</v>
      </c>
      <c r="AF3892">
        <v>2</v>
      </c>
      <c r="AG3892" s="1">
        <f t="shared" si="60"/>
        <v>-2.5937499999999947E-2</v>
      </c>
    </row>
    <row r="3893" spans="1:33">
      <c r="A3893">
        <v>83455</v>
      </c>
      <c r="B3893">
        <v>2</v>
      </c>
      <c r="C3893">
        <v>44</v>
      </c>
      <c r="D3893">
        <v>3</v>
      </c>
      <c r="E3893">
        <v>2</v>
      </c>
      <c r="G3893">
        <v>1</v>
      </c>
      <c r="H3893">
        <v>5</v>
      </c>
      <c r="I3893">
        <v>1</v>
      </c>
      <c r="J3893">
        <v>78</v>
      </c>
      <c r="K3893">
        <v>2.02</v>
      </c>
      <c r="L3893">
        <v>204</v>
      </c>
      <c r="M3893">
        <v>5.28</v>
      </c>
      <c r="N3893">
        <v>88</v>
      </c>
      <c r="O3893" s="1">
        <v>2.278974358974359</v>
      </c>
      <c r="P3893" s="2">
        <v>73.17361584921467</v>
      </c>
      <c r="Q3893" s="1">
        <v>1.8950090258386365</v>
      </c>
      <c r="R3893">
        <v>2</v>
      </c>
      <c r="S3893">
        <v>2</v>
      </c>
      <c r="U3893">
        <v>15</v>
      </c>
      <c r="V3893">
        <v>2</v>
      </c>
      <c r="W3893">
        <v>2</v>
      </c>
      <c r="X3893">
        <v>3</v>
      </c>
      <c r="Y3893">
        <v>2</v>
      </c>
      <c r="Z3893">
        <v>2</v>
      </c>
      <c r="AA3893">
        <v>1</v>
      </c>
      <c r="AB3893">
        <v>0</v>
      </c>
      <c r="AC3893">
        <v>5</v>
      </c>
      <c r="AD3893">
        <v>1</v>
      </c>
      <c r="AE3893">
        <v>1</v>
      </c>
      <c r="AF3893">
        <v>2</v>
      </c>
      <c r="AG3893" s="1">
        <f t="shared" si="60"/>
        <v>0.25897435897435894</v>
      </c>
    </row>
    <row r="3894" spans="1:33">
      <c r="A3894">
        <v>83461</v>
      </c>
      <c r="B3894">
        <v>2</v>
      </c>
      <c r="C3894">
        <v>42</v>
      </c>
      <c r="D3894">
        <v>2</v>
      </c>
      <c r="E3894">
        <v>2</v>
      </c>
      <c r="G3894">
        <v>1</v>
      </c>
      <c r="H3894">
        <v>4</v>
      </c>
      <c r="I3894">
        <v>1</v>
      </c>
      <c r="J3894">
        <v>87</v>
      </c>
      <c r="K3894">
        <v>2.25</v>
      </c>
      <c r="L3894">
        <v>243</v>
      </c>
      <c r="M3894">
        <v>6.28</v>
      </c>
      <c r="N3894">
        <v>92</v>
      </c>
      <c r="O3894" s="1">
        <v>2.3793103448275863</v>
      </c>
      <c r="P3894" s="2">
        <v>89.210485365273712</v>
      </c>
      <c r="Q3894" s="1">
        <v>2.3071677249639753</v>
      </c>
      <c r="R3894">
        <v>2</v>
      </c>
      <c r="S3894">
        <v>1</v>
      </c>
      <c r="T3894">
        <v>2</v>
      </c>
      <c r="U3894">
        <v>5</v>
      </c>
      <c r="V3894">
        <v>4</v>
      </c>
      <c r="W3894">
        <v>0</v>
      </c>
      <c r="X3894">
        <v>3</v>
      </c>
      <c r="Y3894">
        <v>2</v>
      </c>
      <c r="Z3894">
        <v>2</v>
      </c>
      <c r="AB3894">
        <v>0</v>
      </c>
      <c r="AC3894">
        <v>0</v>
      </c>
      <c r="AD3894">
        <v>2</v>
      </c>
      <c r="AE3894">
        <v>1</v>
      </c>
      <c r="AF3894">
        <v>1</v>
      </c>
      <c r="AG3894" s="1">
        <f t="shared" si="60"/>
        <v>0.1293103448275863</v>
      </c>
    </row>
    <row r="3895" spans="1:33">
      <c r="A3895">
        <v>83464</v>
      </c>
      <c r="B3895">
        <v>2</v>
      </c>
      <c r="C3895">
        <v>75</v>
      </c>
      <c r="D3895">
        <v>4</v>
      </c>
      <c r="E3895">
        <v>2</v>
      </c>
      <c r="G3895">
        <v>1</v>
      </c>
      <c r="H3895">
        <v>5</v>
      </c>
      <c r="I3895">
        <v>5</v>
      </c>
      <c r="J3895">
        <v>32</v>
      </c>
      <c r="K3895">
        <v>0.83</v>
      </c>
      <c r="L3895">
        <v>145</v>
      </c>
      <c r="M3895">
        <v>3.75</v>
      </c>
      <c r="N3895">
        <v>29</v>
      </c>
      <c r="O3895" s="1">
        <v>0.75218750000000001</v>
      </c>
      <c r="P3895" s="2">
        <v>33.906313619958887</v>
      </c>
      <c r="Q3895" s="1">
        <v>0.87944500951768356</v>
      </c>
      <c r="R3895">
        <v>2</v>
      </c>
      <c r="S3895">
        <v>1</v>
      </c>
      <c r="T3895">
        <v>1</v>
      </c>
      <c r="U3895">
        <v>77</v>
      </c>
      <c r="V3895">
        <v>3</v>
      </c>
      <c r="W3895">
        <v>0</v>
      </c>
      <c r="X3895">
        <v>3</v>
      </c>
      <c r="Y3895">
        <v>3</v>
      </c>
      <c r="Z3895">
        <v>3</v>
      </c>
      <c r="AB3895">
        <v>0</v>
      </c>
      <c r="AC3895">
        <v>0</v>
      </c>
      <c r="AD3895">
        <v>1</v>
      </c>
      <c r="AE3895">
        <v>1</v>
      </c>
      <c r="AF3895">
        <v>2</v>
      </c>
      <c r="AG3895" s="1">
        <f t="shared" si="60"/>
        <v>-7.7812499999999951E-2</v>
      </c>
    </row>
    <row r="3896" spans="1:33">
      <c r="A3896">
        <v>83466</v>
      </c>
      <c r="B3896">
        <v>2</v>
      </c>
      <c r="C3896">
        <v>32</v>
      </c>
      <c r="D3896">
        <v>2</v>
      </c>
      <c r="E3896">
        <v>2</v>
      </c>
      <c r="G3896">
        <v>2</v>
      </c>
      <c r="H3896">
        <v>3</v>
      </c>
      <c r="I3896">
        <v>3</v>
      </c>
      <c r="J3896">
        <v>61</v>
      </c>
      <c r="K3896">
        <v>1.58</v>
      </c>
      <c r="L3896">
        <v>263</v>
      </c>
      <c r="M3896">
        <v>6.8</v>
      </c>
      <c r="N3896">
        <v>68</v>
      </c>
      <c r="O3896" s="1">
        <v>1.761311475409836</v>
      </c>
      <c r="P3896" s="2">
        <v>67.114138474250794</v>
      </c>
      <c r="Q3896" s="1">
        <v>1.7383662096609225</v>
      </c>
      <c r="R3896">
        <v>1</v>
      </c>
      <c r="U3896">
        <v>12</v>
      </c>
      <c r="V3896">
        <v>3</v>
      </c>
      <c r="W3896">
        <v>3</v>
      </c>
      <c r="X3896">
        <v>3</v>
      </c>
      <c r="Y3896">
        <v>3</v>
      </c>
      <c r="Z3896">
        <v>3</v>
      </c>
      <c r="AA3896">
        <v>0</v>
      </c>
      <c r="AB3896">
        <v>0</v>
      </c>
      <c r="AC3896">
        <v>0</v>
      </c>
      <c r="AD3896">
        <v>1</v>
      </c>
      <c r="AE3896">
        <v>1</v>
      </c>
      <c r="AF3896">
        <v>1</v>
      </c>
      <c r="AG3896" s="1">
        <f t="shared" si="60"/>
        <v>0.18131147540983594</v>
      </c>
    </row>
    <row r="3897" spans="1:33">
      <c r="A3897">
        <v>83472</v>
      </c>
      <c r="B3897">
        <v>2</v>
      </c>
      <c r="C3897">
        <v>63</v>
      </c>
      <c r="D3897">
        <v>3</v>
      </c>
      <c r="E3897">
        <v>2</v>
      </c>
      <c r="G3897">
        <v>2</v>
      </c>
      <c r="H3897">
        <v>5</v>
      </c>
      <c r="I3897">
        <v>1</v>
      </c>
      <c r="J3897">
        <v>90</v>
      </c>
      <c r="K3897">
        <v>2.33</v>
      </c>
      <c r="L3897">
        <v>278</v>
      </c>
      <c r="M3897">
        <v>7.19</v>
      </c>
      <c r="N3897">
        <v>84</v>
      </c>
      <c r="O3897" s="1">
        <v>2.1746666666666665</v>
      </c>
      <c r="P3897" s="2">
        <v>83.047659886480915</v>
      </c>
      <c r="Q3897" s="1">
        <v>2.1500116392833393</v>
      </c>
      <c r="R3897">
        <v>1</v>
      </c>
      <c r="S3897">
        <v>2</v>
      </c>
      <c r="U3897">
        <v>15</v>
      </c>
      <c r="V3897">
        <v>3</v>
      </c>
      <c r="W3897">
        <v>0</v>
      </c>
      <c r="AA3897">
        <v>3</v>
      </c>
      <c r="AB3897">
        <v>0</v>
      </c>
      <c r="AC3897">
        <v>0</v>
      </c>
      <c r="AD3897">
        <v>1</v>
      </c>
      <c r="AE3897">
        <v>1</v>
      </c>
      <c r="AF3897">
        <v>2</v>
      </c>
      <c r="AG3897" s="1">
        <f t="shared" si="60"/>
        <v>-0.15533333333333355</v>
      </c>
    </row>
    <row r="3898" spans="1:33">
      <c r="A3898">
        <v>83480</v>
      </c>
      <c r="B3898">
        <v>2</v>
      </c>
      <c r="C3898">
        <v>24</v>
      </c>
      <c r="D3898">
        <v>3</v>
      </c>
      <c r="E3898">
        <v>2</v>
      </c>
      <c r="G3898">
        <v>1</v>
      </c>
      <c r="H3898">
        <v>5</v>
      </c>
      <c r="I3898">
        <v>1</v>
      </c>
      <c r="J3898">
        <v>65</v>
      </c>
      <c r="K3898">
        <v>1.68</v>
      </c>
      <c r="L3898">
        <v>205</v>
      </c>
      <c r="M3898">
        <v>5.3</v>
      </c>
      <c r="N3898">
        <v>60</v>
      </c>
      <c r="O3898" s="1">
        <v>1.5507692307692307</v>
      </c>
      <c r="P3898" s="2">
        <v>60.434083593393083</v>
      </c>
      <c r="Q3898" s="1">
        <v>1.5619886221061596</v>
      </c>
      <c r="R3898">
        <v>1</v>
      </c>
      <c r="U3898">
        <v>10</v>
      </c>
      <c r="V3898">
        <v>1</v>
      </c>
      <c r="W3898">
        <v>0</v>
      </c>
      <c r="AA3898">
        <v>0</v>
      </c>
      <c r="AB3898">
        <v>5</v>
      </c>
      <c r="AC3898">
        <v>0</v>
      </c>
      <c r="AD3898">
        <v>1</v>
      </c>
      <c r="AE3898">
        <v>1</v>
      </c>
      <c r="AF3898">
        <v>2</v>
      </c>
      <c r="AG3898" s="1">
        <f t="shared" si="60"/>
        <v>-0.12923076923076926</v>
      </c>
    </row>
    <row r="3899" spans="1:33">
      <c r="A3899">
        <v>83483</v>
      </c>
      <c r="B3899">
        <v>2</v>
      </c>
      <c r="C3899">
        <v>54</v>
      </c>
      <c r="D3899">
        <v>4</v>
      </c>
      <c r="E3899">
        <v>2</v>
      </c>
      <c r="G3899">
        <v>1</v>
      </c>
      <c r="H3899">
        <v>4</v>
      </c>
      <c r="I3899">
        <v>2</v>
      </c>
      <c r="J3899">
        <v>58</v>
      </c>
      <c r="K3899">
        <v>1.5</v>
      </c>
      <c r="L3899">
        <v>275</v>
      </c>
      <c r="M3899">
        <v>7.11</v>
      </c>
      <c r="N3899">
        <v>65</v>
      </c>
      <c r="O3899" s="1">
        <v>1.6810344827586208</v>
      </c>
      <c r="P3899" s="2">
        <v>57.182825641583662</v>
      </c>
      <c r="Q3899" s="1">
        <v>1.4788661803857843</v>
      </c>
      <c r="R3899">
        <v>2</v>
      </c>
      <c r="S3899">
        <v>1</v>
      </c>
      <c r="T3899">
        <v>2</v>
      </c>
      <c r="U3899">
        <v>15</v>
      </c>
      <c r="V3899">
        <v>2</v>
      </c>
      <c r="W3899">
        <v>1</v>
      </c>
      <c r="X3899">
        <v>3</v>
      </c>
      <c r="Y3899">
        <v>3</v>
      </c>
      <c r="Z3899">
        <v>2</v>
      </c>
      <c r="AA3899">
        <v>2</v>
      </c>
      <c r="AB3899">
        <v>0</v>
      </c>
      <c r="AC3899">
        <v>0</v>
      </c>
      <c r="AD3899">
        <v>1</v>
      </c>
      <c r="AE3899">
        <v>1</v>
      </c>
      <c r="AF3899">
        <v>2</v>
      </c>
      <c r="AG3899" s="1">
        <f t="shared" si="60"/>
        <v>0.18103448275862077</v>
      </c>
    </row>
    <row r="3900" spans="1:33">
      <c r="A3900">
        <v>83484</v>
      </c>
      <c r="B3900">
        <v>2</v>
      </c>
      <c r="C3900">
        <v>67</v>
      </c>
      <c r="D3900">
        <v>3</v>
      </c>
      <c r="E3900">
        <v>2</v>
      </c>
      <c r="G3900">
        <v>1</v>
      </c>
      <c r="H3900">
        <v>5</v>
      </c>
      <c r="I3900">
        <v>3</v>
      </c>
      <c r="J3900">
        <v>60</v>
      </c>
      <c r="K3900">
        <v>1.55</v>
      </c>
      <c r="L3900">
        <v>177</v>
      </c>
      <c r="M3900">
        <v>4.58</v>
      </c>
      <c r="N3900">
        <v>69</v>
      </c>
      <c r="O3900" s="1">
        <v>1.7825</v>
      </c>
      <c r="P3900" s="2">
        <v>53.726548082565813</v>
      </c>
      <c r="Q3900" s="1">
        <v>1.3879358254662835</v>
      </c>
      <c r="R3900">
        <v>2</v>
      </c>
      <c r="S3900">
        <v>2</v>
      </c>
      <c r="U3900">
        <v>13</v>
      </c>
      <c r="V3900">
        <v>3</v>
      </c>
      <c r="W3900">
        <v>1</v>
      </c>
      <c r="AA3900">
        <v>3</v>
      </c>
      <c r="AB3900">
        <v>1</v>
      </c>
      <c r="AC3900">
        <v>4</v>
      </c>
      <c r="AD3900">
        <v>1</v>
      </c>
      <c r="AE3900">
        <v>1</v>
      </c>
      <c r="AF3900">
        <v>2</v>
      </c>
      <c r="AG3900" s="1">
        <f t="shared" si="60"/>
        <v>0.23249999999999993</v>
      </c>
    </row>
    <row r="3901" spans="1:33">
      <c r="A3901">
        <v>83486</v>
      </c>
      <c r="B3901">
        <v>2</v>
      </c>
      <c r="C3901">
        <v>25</v>
      </c>
      <c r="D3901">
        <v>3</v>
      </c>
      <c r="E3901">
        <v>2</v>
      </c>
      <c r="G3901">
        <v>1</v>
      </c>
      <c r="H3901">
        <v>4</v>
      </c>
      <c r="I3901">
        <v>5</v>
      </c>
      <c r="J3901">
        <v>54</v>
      </c>
      <c r="K3901">
        <v>1.4</v>
      </c>
      <c r="L3901">
        <v>189</v>
      </c>
      <c r="M3901">
        <v>4.8899999999999997</v>
      </c>
      <c r="N3901">
        <v>61</v>
      </c>
      <c r="O3901" s="1">
        <v>1.5814814814814813</v>
      </c>
      <c r="P3901" s="2">
        <v>56.125818089972029</v>
      </c>
      <c r="Q3901" s="1">
        <v>1.455113802332608</v>
      </c>
      <c r="R3901">
        <v>2</v>
      </c>
      <c r="U3901">
        <v>1</v>
      </c>
      <c r="V3901">
        <v>3</v>
      </c>
      <c r="W3901">
        <v>3</v>
      </c>
      <c r="X3901">
        <v>3</v>
      </c>
      <c r="Y3901">
        <v>3</v>
      </c>
      <c r="Z3901">
        <v>3</v>
      </c>
      <c r="AB3901">
        <v>3</v>
      </c>
      <c r="AC3901">
        <v>0</v>
      </c>
      <c r="AD3901">
        <v>2</v>
      </c>
      <c r="AE3901">
        <v>1</v>
      </c>
      <c r="AF3901">
        <v>2</v>
      </c>
      <c r="AG3901" s="1">
        <f t="shared" si="60"/>
        <v>0.18148148148148135</v>
      </c>
    </row>
    <row r="3902" spans="1:33">
      <c r="A3902">
        <v>83491</v>
      </c>
      <c r="B3902">
        <v>2</v>
      </c>
      <c r="C3902">
        <v>39</v>
      </c>
      <c r="D3902">
        <v>4</v>
      </c>
      <c r="E3902">
        <v>2</v>
      </c>
      <c r="G3902">
        <v>1</v>
      </c>
      <c r="H3902">
        <v>2</v>
      </c>
      <c r="I3902">
        <v>1</v>
      </c>
      <c r="J3902">
        <v>57</v>
      </c>
      <c r="K3902">
        <v>1.47</v>
      </c>
      <c r="L3902">
        <v>213</v>
      </c>
      <c r="M3902">
        <v>5.51</v>
      </c>
      <c r="N3902">
        <v>60</v>
      </c>
      <c r="O3902" s="1">
        <v>1.5473684210526317</v>
      </c>
      <c r="P3902" s="2">
        <v>69.35723576994225</v>
      </c>
      <c r="Q3902" s="1">
        <v>1.7886866066985108</v>
      </c>
      <c r="R3902">
        <v>2</v>
      </c>
      <c r="U3902">
        <v>2</v>
      </c>
      <c r="V3902">
        <v>3</v>
      </c>
      <c r="W3902">
        <v>0</v>
      </c>
      <c r="AB3902">
        <v>0</v>
      </c>
      <c r="AC3902">
        <v>4</v>
      </c>
      <c r="AD3902">
        <v>1</v>
      </c>
      <c r="AE3902">
        <v>1</v>
      </c>
      <c r="AF3902">
        <v>2</v>
      </c>
      <c r="AG3902" s="1">
        <f t="shared" si="60"/>
        <v>7.7368421052631753E-2</v>
      </c>
    </row>
    <row r="3903" spans="1:33">
      <c r="A3903">
        <v>83497</v>
      </c>
      <c r="B3903">
        <v>2</v>
      </c>
      <c r="C3903">
        <v>29</v>
      </c>
      <c r="D3903">
        <v>3</v>
      </c>
      <c r="E3903">
        <v>2</v>
      </c>
      <c r="G3903">
        <v>1</v>
      </c>
      <c r="H3903">
        <v>5</v>
      </c>
      <c r="I3903">
        <v>1</v>
      </c>
      <c r="J3903">
        <v>59</v>
      </c>
      <c r="K3903">
        <v>1.53</v>
      </c>
      <c r="L3903">
        <v>179</v>
      </c>
      <c r="M3903">
        <v>4.63</v>
      </c>
      <c r="N3903">
        <v>66</v>
      </c>
      <c r="O3903" s="1">
        <v>1.7115254237288136</v>
      </c>
      <c r="P3903" s="2">
        <v>56.8369330586657</v>
      </c>
      <c r="Q3903" s="1">
        <v>1.4739069081315004</v>
      </c>
      <c r="R3903">
        <v>2</v>
      </c>
      <c r="U3903">
        <v>15</v>
      </c>
      <c r="V3903">
        <v>3</v>
      </c>
      <c r="W3903">
        <v>3</v>
      </c>
      <c r="X3903">
        <v>3</v>
      </c>
      <c r="Y3903">
        <v>3</v>
      </c>
      <c r="Z3903">
        <v>2</v>
      </c>
      <c r="AA3903">
        <v>0</v>
      </c>
      <c r="AB3903">
        <v>1</v>
      </c>
      <c r="AC3903">
        <v>2</v>
      </c>
      <c r="AD3903">
        <v>1</v>
      </c>
      <c r="AE3903">
        <v>1</v>
      </c>
      <c r="AF3903">
        <v>2</v>
      </c>
      <c r="AG3903" s="1">
        <f t="shared" si="60"/>
        <v>0.18152542372881353</v>
      </c>
    </row>
    <row r="3904" spans="1:33">
      <c r="A3904">
        <v>83505</v>
      </c>
      <c r="B3904">
        <v>2</v>
      </c>
      <c r="C3904">
        <v>70</v>
      </c>
      <c r="D3904">
        <v>6</v>
      </c>
      <c r="E3904">
        <v>2</v>
      </c>
      <c r="G3904">
        <v>2</v>
      </c>
      <c r="H3904">
        <v>5</v>
      </c>
      <c r="I3904">
        <v>1</v>
      </c>
      <c r="J3904">
        <v>69</v>
      </c>
      <c r="K3904">
        <v>1.78</v>
      </c>
      <c r="L3904">
        <v>192</v>
      </c>
      <c r="M3904">
        <v>4.97</v>
      </c>
      <c r="N3904">
        <v>65</v>
      </c>
      <c r="O3904" s="1">
        <v>1.6768115942028985</v>
      </c>
      <c r="P3904" s="2">
        <v>62.692602465865704</v>
      </c>
      <c r="Q3904" s="1">
        <v>1.6172874259310284</v>
      </c>
      <c r="R3904">
        <v>1</v>
      </c>
      <c r="S3904">
        <v>2</v>
      </c>
      <c r="U3904">
        <v>6</v>
      </c>
      <c r="V3904">
        <v>2</v>
      </c>
      <c r="W3904">
        <v>3</v>
      </c>
      <c r="X3904">
        <v>0</v>
      </c>
      <c r="Y3904">
        <v>0</v>
      </c>
      <c r="Z3904">
        <v>0</v>
      </c>
      <c r="AA3904">
        <v>3</v>
      </c>
      <c r="AB3904">
        <v>0</v>
      </c>
      <c r="AC3904">
        <v>0</v>
      </c>
      <c r="AD3904">
        <v>1</v>
      </c>
      <c r="AE3904">
        <v>1</v>
      </c>
      <c r="AF3904">
        <v>2</v>
      </c>
      <c r="AG3904" s="1">
        <f t="shared" si="60"/>
        <v>-0.10318840579710153</v>
      </c>
    </row>
    <row r="3905" spans="1:33">
      <c r="A3905">
        <v>83511</v>
      </c>
      <c r="B3905">
        <v>2</v>
      </c>
      <c r="C3905">
        <v>68</v>
      </c>
      <c r="D3905">
        <v>7</v>
      </c>
      <c r="E3905">
        <v>2</v>
      </c>
      <c r="G3905">
        <v>1</v>
      </c>
      <c r="H3905">
        <v>3</v>
      </c>
      <c r="I3905">
        <v>2</v>
      </c>
      <c r="J3905">
        <v>152</v>
      </c>
      <c r="K3905">
        <v>3.93</v>
      </c>
      <c r="L3905">
        <v>326</v>
      </c>
      <c r="M3905">
        <v>8.43</v>
      </c>
      <c r="N3905">
        <v>151</v>
      </c>
      <c r="O3905" s="1">
        <v>3.9041447368421056</v>
      </c>
      <c r="P3905" s="2">
        <v>148.39481020556994</v>
      </c>
      <c r="Q3905" s="1">
        <v>3.8367868691308549</v>
      </c>
      <c r="R3905">
        <v>1</v>
      </c>
      <c r="S3905">
        <v>1</v>
      </c>
      <c r="T3905">
        <v>1</v>
      </c>
      <c r="U3905">
        <v>4</v>
      </c>
      <c r="V3905">
        <v>3</v>
      </c>
      <c r="W3905">
        <v>2</v>
      </c>
      <c r="X3905">
        <v>3</v>
      </c>
      <c r="Y3905">
        <v>2</v>
      </c>
      <c r="Z3905">
        <v>1</v>
      </c>
      <c r="AA3905">
        <v>0</v>
      </c>
      <c r="AB3905">
        <v>1</v>
      </c>
      <c r="AC3905">
        <v>30</v>
      </c>
      <c r="AD3905">
        <v>2</v>
      </c>
      <c r="AE3905">
        <v>1</v>
      </c>
      <c r="AF3905">
        <v>2</v>
      </c>
      <c r="AG3905" s="1">
        <f t="shared" si="60"/>
        <v>-2.5855263157894548E-2</v>
      </c>
    </row>
    <row r="3906" spans="1:33">
      <c r="A3906">
        <v>83514</v>
      </c>
      <c r="B3906">
        <v>2</v>
      </c>
      <c r="C3906">
        <v>53</v>
      </c>
      <c r="D3906">
        <v>1</v>
      </c>
      <c r="E3906">
        <v>2</v>
      </c>
      <c r="G3906">
        <v>2</v>
      </c>
      <c r="H3906">
        <v>3</v>
      </c>
      <c r="I3906">
        <v>1</v>
      </c>
      <c r="J3906">
        <v>47</v>
      </c>
      <c r="K3906">
        <v>1.22</v>
      </c>
      <c r="L3906">
        <v>205</v>
      </c>
      <c r="M3906">
        <v>5.3</v>
      </c>
      <c r="N3906">
        <v>54</v>
      </c>
      <c r="O3906" s="1">
        <v>1.4017021276595745</v>
      </c>
      <c r="P3906" s="2">
        <v>37.284992197957969</v>
      </c>
      <c r="Q3906" s="1">
        <v>0.96782320173422809</v>
      </c>
      <c r="R3906">
        <v>1</v>
      </c>
      <c r="S3906">
        <v>2</v>
      </c>
      <c r="U3906">
        <v>99</v>
      </c>
      <c r="V3906">
        <v>4</v>
      </c>
      <c r="W3906">
        <v>3</v>
      </c>
      <c r="X3906">
        <v>3</v>
      </c>
      <c r="Y3906">
        <v>2</v>
      </c>
      <c r="Z3906">
        <v>2</v>
      </c>
      <c r="AA3906">
        <v>1</v>
      </c>
      <c r="AB3906">
        <v>0</v>
      </c>
      <c r="AC3906">
        <v>0</v>
      </c>
      <c r="AD3906">
        <v>1</v>
      </c>
      <c r="AE3906">
        <v>1</v>
      </c>
      <c r="AF3906">
        <v>2</v>
      </c>
      <c r="AG3906" s="1">
        <f t="shared" si="60"/>
        <v>0.1817021276595745</v>
      </c>
    </row>
    <row r="3907" spans="1:33">
      <c r="A3907">
        <v>83516</v>
      </c>
      <c r="B3907">
        <v>2</v>
      </c>
      <c r="C3907">
        <v>66</v>
      </c>
      <c r="D3907">
        <v>6</v>
      </c>
      <c r="E3907">
        <v>2</v>
      </c>
      <c r="G3907">
        <v>2</v>
      </c>
      <c r="H3907">
        <v>3</v>
      </c>
      <c r="I3907">
        <v>4</v>
      </c>
      <c r="J3907">
        <v>50</v>
      </c>
      <c r="K3907">
        <v>1.29</v>
      </c>
      <c r="L3907">
        <v>206</v>
      </c>
      <c r="M3907">
        <v>5.33</v>
      </c>
      <c r="N3907">
        <v>54</v>
      </c>
      <c r="O3907" s="1">
        <v>1.3932</v>
      </c>
      <c r="P3907" s="2">
        <v>48.081728729115113</v>
      </c>
      <c r="Q3907" s="1">
        <v>1.2405086012111699</v>
      </c>
      <c r="R3907">
        <v>1</v>
      </c>
      <c r="S3907">
        <v>1</v>
      </c>
      <c r="T3907">
        <v>3</v>
      </c>
      <c r="U3907">
        <v>2</v>
      </c>
      <c r="V3907">
        <v>2</v>
      </c>
      <c r="W3907">
        <v>3</v>
      </c>
      <c r="X3907">
        <v>0</v>
      </c>
      <c r="Y3907">
        <v>1</v>
      </c>
      <c r="Z3907">
        <v>1</v>
      </c>
      <c r="AB3907">
        <v>0</v>
      </c>
      <c r="AC3907">
        <v>0</v>
      </c>
      <c r="AD3907">
        <v>2</v>
      </c>
      <c r="AE3907">
        <v>1</v>
      </c>
      <c r="AF3907">
        <v>2</v>
      </c>
      <c r="AG3907" s="1">
        <f t="shared" ref="AG3907:AG3916" si="61">O:O-K:K</f>
        <v>0.10319999999999996</v>
      </c>
    </row>
    <row r="3908" spans="1:33">
      <c r="A3908">
        <v>83518</v>
      </c>
      <c r="B3908">
        <v>2</v>
      </c>
      <c r="C3908">
        <v>33</v>
      </c>
      <c r="D3908">
        <v>4</v>
      </c>
      <c r="E3908">
        <v>2</v>
      </c>
      <c r="G3908">
        <v>1</v>
      </c>
      <c r="H3908">
        <v>4</v>
      </c>
      <c r="I3908">
        <v>5</v>
      </c>
      <c r="J3908">
        <v>48</v>
      </c>
      <c r="K3908">
        <v>1.24</v>
      </c>
      <c r="L3908">
        <v>160</v>
      </c>
      <c r="M3908">
        <v>4.1399999999999997</v>
      </c>
      <c r="N3908">
        <v>55</v>
      </c>
      <c r="O3908" s="1">
        <v>1.4208333333333334</v>
      </c>
      <c r="P3908" s="2">
        <v>38.345241689806308</v>
      </c>
      <c r="Q3908" s="1">
        <v>0.99058541031999636</v>
      </c>
      <c r="R3908">
        <v>2</v>
      </c>
      <c r="U3908">
        <v>15</v>
      </c>
      <c r="V3908">
        <v>4</v>
      </c>
      <c r="W3908">
        <v>1</v>
      </c>
      <c r="AA3908">
        <v>3</v>
      </c>
      <c r="AB3908">
        <v>0</v>
      </c>
      <c r="AC3908">
        <v>5</v>
      </c>
      <c r="AD3908">
        <v>1</v>
      </c>
      <c r="AE3908">
        <v>1</v>
      </c>
      <c r="AF3908">
        <v>2</v>
      </c>
      <c r="AG3908" s="1">
        <f t="shared" si="61"/>
        <v>0.1808333333333334</v>
      </c>
    </row>
    <row r="3909" spans="1:33">
      <c r="A3909">
        <v>83520</v>
      </c>
      <c r="B3909">
        <v>2</v>
      </c>
      <c r="C3909">
        <v>49</v>
      </c>
      <c r="D3909">
        <v>2</v>
      </c>
      <c r="E3909">
        <v>2</v>
      </c>
      <c r="G3909">
        <v>2</v>
      </c>
      <c r="H3909">
        <v>2</v>
      </c>
      <c r="I3909">
        <v>3</v>
      </c>
      <c r="J3909">
        <v>82</v>
      </c>
      <c r="K3909">
        <v>2.12</v>
      </c>
      <c r="L3909">
        <v>185</v>
      </c>
      <c r="M3909">
        <v>4.78</v>
      </c>
      <c r="N3909">
        <v>77</v>
      </c>
      <c r="O3909" s="1">
        <v>1.9907317073170734</v>
      </c>
      <c r="P3909" s="2">
        <v>85.392292090548708</v>
      </c>
      <c r="Q3909" s="1">
        <v>2.2077031613654055</v>
      </c>
      <c r="R3909">
        <v>1</v>
      </c>
      <c r="S3909">
        <v>2</v>
      </c>
      <c r="U3909">
        <v>5</v>
      </c>
      <c r="V3909">
        <v>3</v>
      </c>
      <c r="W3909">
        <v>3</v>
      </c>
      <c r="X3909">
        <v>3</v>
      </c>
      <c r="Y3909">
        <v>3</v>
      </c>
      <c r="Z3909">
        <v>2</v>
      </c>
      <c r="AB3909">
        <v>0</v>
      </c>
      <c r="AC3909">
        <v>0</v>
      </c>
      <c r="AD3909">
        <v>1</v>
      </c>
      <c r="AE3909">
        <v>1</v>
      </c>
      <c r="AF3909">
        <v>2</v>
      </c>
      <c r="AG3909" s="1">
        <f t="shared" si="61"/>
        <v>-0.12926829268292672</v>
      </c>
    </row>
    <row r="3910" spans="1:33">
      <c r="A3910">
        <v>83522</v>
      </c>
      <c r="B3910">
        <v>2</v>
      </c>
      <c r="C3910">
        <v>35</v>
      </c>
      <c r="D3910">
        <v>6</v>
      </c>
      <c r="E3910">
        <v>2</v>
      </c>
      <c r="G3910">
        <v>2</v>
      </c>
      <c r="H3910">
        <v>5</v>
      </c>
      <c r="I3910">
        <v>1</v>
      </c>
      <c r="J3910">
        <v>33</v>
      </c>
      <c r="K3910">
        <v>0.85</v>
      </c>
      <c r="L3910">
        <v>238</v>
      </c>
      <c r="M3910">
        <v>6.15</v>
      </c>
      <c r="N3910">
        <v>34</v>
      </c>
      <c r="O3910" s="1">
        <v>0.87575757575757573</v>
      </c>
      <c r="P3910" s="2">
        <v>30.430815686751316</v>
      </c>
      <c r="Q3910" s="1">
        <v>0.78382404041632181</v>
      </c>
      <c r="R3910">
        <v>2</v>
      </c>
      <c r="U3910">
        <v>9</v>
      </c>
      <c r="V3910">
        <v>3</v>
      </c>
      <c r="W3910">
        <v>2</v>
      </c>
      <c r="X3910">
        <v>3</v>
      </c>
      <c r="Y3910">
        <v>3</v>
      </c>
      <c r="Z3910">
        <v>2</v>
      </c>
      <c r="AA3910">
        <v>1</v>
      </c>
      <c r="AB3910">
        <v>7</v>
      </c>
      <c r="AC3910">
        <v>2</v>
      </c>
      <c r="AD3910">
        <v>1</v>
      </c>
      <c r="AE3910">
        <v>1</v>
      </c>
      <c r="AF3910">
        <v>2</v>
      </c>
      <c r="AG3910" s="1">
        <f t="shared" si="61"/>
        <v>2.5757575757575757E-2</v>
      </c>
    </row>
    <row r="3911" spans="1:33">
      <c r="A3911">
        <v>83524</v>
      </c>
      <c r="B3911">
        <v>2</v>
      </c>
      <c r="C3911">
        <v>55</v>
      </c>
      <c r="D3911">
        <v>6</v>
      </c>
      <c r="E3911">
        <v>2</v>
      </c>
      <c r="G3911">
        <v>2</v>
      </c>
      <c r="H3911">
        <v>5</v>
      </c>
      <c r="I3911">
        <v>1</v>
      </c>
      <c r="J3911">
        <v>73</v>
      </c>
      <c r="K3911">
        <v>1.89</v>
      </c>
      <c r="L3911">
        <v>266</v>
      </c>
      <c r="M3911">
        <v>6.88</v>
      </c>
      <c r="N3911">
        <v>71</v>
      </c>
      <c r="O3911" s="1">
        <v>1.8382191780821917</v>
      </c>
      <c r="P3911" s="2">
        <v>53.171271975548827</v>
      </c>
      <c r="Q3911" s="1">
        <v>1.3766260826546204</v>
      </c>
      <c r="R3911">
        <v>1</v>
      </c>
      <c r="S3911">
        <v>2</v>
      </c>
      <c r="U3911">
        <v>15</v>
      </c>
      <c r="V3911">
        <v>1</v>
      </c>
      <c r="W3911">
        <v>0</v>
      </c>
      <c r="X3911">
        <v>3</v>
      </c>
      <c r="Y3911">
        <v>3</v>
      </c>
      <c r="Z3911">
        <v>1</v>
      </c>
      <c r="AB3911">
        <v>0</v>
      </c>
      <c r="AC3911">
        <v>0</v>
      </c>
      <c r="AD3911">
        <v>2</v>
      </c>
      <c r="AE3911">
        <v>1</v>
      </c>
      <c r="AF3911">
        <v>2</v>
      </c>
      <c r="AG3911" s="1">
        <f t="shared" si="61"/>
        <v>-5.1780821917808195E-2</v>
      </c>
    </row>
    <row r="3912" spans="1:33">
      <c r="A3912">
        <v>83529</v>
      </c>
      <c r="B3912">
        <v>2</v>
      </c>
      <c r="C3912">
        <v>59</v>
      </c>
      <c r="D3912">
        <v>6</v>
      </c>
      <c r="E3912">
        <v>2</v>
      </c>
      <c r="G3912">
        <v>2</v>
      </c>
      <c r="H3912">
        <v>3</v>
      </c>
      <c r="I3912">
        <v>1</v>
      </c>
      <c r="J3912">
        <v>48</v>
      </c>
      <c r="K3912">
        <v>1.24</v>
      </c>
      <c r="L3912">
        <v>199</v>
      </c>
      <c r="M3912">
        <v>5.15</v>
      </c>
      <c r="N3912">
        <v>45</v>
      </c>
      <c r="O3912" s="1">
        <v>1.1624999999999999</v>
      </c>
      <c r="P3912" s="2">
        <v>34.212946938112843</v>
      </c>
      <c r="Q3912" s="1">
        <v>0.8838344625679152</v>
      </c>
      <c r="R3912">
        <v>1</v>
      </c>
      <c r="S3912">
        <v>2</v>
      </c>
      <c r="U3912">
        <v>15</v>
      </c>
      <c r="V3912">
        <v>3</v>
      </c>
      <c r="W3912">
        <v>0</v>
      </c>
      <c r="AA3912">
        <v>3</v>
      </c>
      <c r="AB3912">
        <v>0</v>
      </c>
      <c r="AC3912">
        <v>0</v>
      </c>
      <c r="AD3912">
        <v>1</v>
      </c>
      <c r="AE3912">
        <v>1</v>
      </c>
      <c r="AF3912">
        <v>2</v>
      </c>
      <c r="AG3912" s="1">
        <f t="shared" si="61"/>
        <v>-7.7500000000000124E-2</v>
      </c>
    </row>
    <row r="3913" spans="1:33">
      <c r="A3913">
        <v>83530</v>
      </c>
      <c r="B3913">
        <v>2</v>
      </c>
      <c r="C3913">
        <v>80</v>
      </c>
      <c r="D3913">
        <v>3</v>
      </c>
      <c r="E3913">
        <v>2</v>
      </c>
      <c r="G3913">
        <v>1</v>
      </c>
      <c r="H3913">
        <v>5</v>
      </c>
      <c r="I3913">
        <v>2</v>
      </c>
      <c r="J3913">
        <v>38</v>
      </c>
      <c r="K3913">
        <v>0.98</v>
      </c>
      <c r="L3913">
        <v>132</v>
      </c>
      <c r="M3913">
        <v>3.41</v>
      </c>
      <c r="N3913">
        <v>47</v>
      </c>
      <c r="O3913" s="1">
        <v>1.2121052631578948</v>
      </c>
      <c r="P3913" s="2">
        <v>30.116671327881409</v>
      </c>
      <c r="Q3913" s="1">
        <v>0.77669310266641534</v>
      </c>
      <c r="R3913">
        <v>2</v>
      </c>
      <c r="S3913">
        <v>1</v>
      </c>
      <c r="T3913">
        <v>3</v>
      </c>
      <c r="U3913">
        <v>7</v>
      </c>
      <c r="V3913">
        <v>3</v>
      </c>
      <c r="W3913">
        <v>3</v>
      </c>
      <c r="X3913">
        <v>3</v>
      </c>
      <c r="Y3913">
        <v>3</v>
      </c>
      <c r="Z3913">
        <v>3</v>
      </c>
      <c r="AB3913">
        <v>1</v>
      </c>
      <c r="AC3913">
        <v>0</v>
      </c>
      <c r="AD3913">
        <v>2</v>
      </c>
      <c r="AE3913">
        <v>1</v>
      </c>
      <c r="AF3913">
        <v>2</v>
      </c>
      <c r="AG3913" s="1">
        <f t="shared" si="61"/>
        <v>0.23210526315789481</v>
      </c>
    </row>
    <row r="3914" spans="1:33">
      <c r="A3914">
        <v>83539</v>
      </c>
      <c r="B3914">
        <v>2</v>
      </c>
      <c r="C3914">
        <v>73</v>
      </c>
      <c r="D3914">
        <v>6</v>
      </c>
      <c r="E3914">
        <v>2</v>
      </c>
      <c r="G3914">
        <v>2</v>
      </c>
      <c r="H3914">
        <v>1</v>
      </c>
      <c r="I3914">
        <v>5</v>
      </c>
      <c r="J3914">
        <v>45</v>
      </c>
      <c r="K3914">
        <v>1.1599999999999999</v>
      </c>
      <c r="L3914">
        <v>185</v>
      </c>
      <c r="M3914">
        <v>4.78</v>
      </c>
      <c r="N3914">
        <v>49</v>
      </c>
      <c r="O3914" s="1">
        <v>1.2631111111111111</v>
      </c>
      <c r="P3914" s="2">
        <v>51.527939573323543</v>
      </c>
      <c r="Q3914" s="1">
        <v>1.3282757756678956</v>
      </c>
      <c r="R3914">
        <v>1</v>
      </c>
      <c r="S3914">
        <v>2</v>
      </c>
      <c r="U3914">
        <v>7</v>
      </c>
      <c r="V3914">
        <v>3</v>
      </c>
      <c r="W3914">
        <v>3</v>
      </c>
      <c r="X3914">
        <v>0</v>
      </c>
      <c r="Y3914">
        <v>0</v>
      </c>
      <c r="Z3914">
        <v>0</v>
      </c>
      <c r="AB3914">
        <v>0</v>
      </c>
      <c r="AC3914">
        <v>0</v>
      </c>
      <c r="AD3914">
        <v>1</v>
      </c>
      <c r="AE3914">
        <v>1</v>
      </c>
      <c r="AF3914">
        <v>2</v>
      </c>
      <c r="AG3914" s="1">
        <f t="shared" si="61"/>
        <v>0.10311111111111115</v>
      </c>
    </row>
    <row r="3915" spans="1:33">
      <c r="A3915">
        <v>83542</v>
      </c>
      <c r="B3915">
        <v>2</v>
      </c>
      <c r="C3915">
        <v>71</v>
      </c>
      <c r="D3915">
        <v>4</v>
      </c>
      <c r="E3915">
        <v>2</v>
      </c>
      <c r="G3915">
        <v>1</v>
      </c>
      <c r="H3915">
        <v>1</v>
      </c>
      <c r="I3915">
        <v>3</v>
      </c>
      <c r="J3915">
        <v>57</v>
      </c>
      <c r="K3915">
        <v>1.47</v>
      </c>
      <c r="L3915">
        <v>168</v>
      </c>
      <c r="M3915">
        <v>4.34</v>
      </c>
      <c r="N3915">
        <v>64</v>
      </c>
      <c r="O3915" s="1">
        <v>1.6505263157894736</v>
      </c>
      <c r="P3915" s="2">
        <v>63.050310898222584</v>
      </c>
      <c r="Q3915" s="1">
        <v>1.6260343336910035</v>
      </c>
      <c r="R3915">
        <v>2</v>
      </c>
      <c r="S3915">
        <v>2</v>
      </c>
      <c r="U3915">
        <v>7</v>
      </c>
      <c r="V3915">
        <v>1</v>
      </c>
      <c r="W3915">
        <v>0</v>
      </c>
      <c r="AA3915">
        <v>7</v>
      </c>
      <c r="AB3915">
        <v>1</v>
      </c>
      <c r="AC3915">
        <v>8</v>
      </c>
      <c r="AD3915">
        <v>2</v>
      </c>
      <c r="AE3915">
        <v>1</v>
      </c>
      <c r="AF3915">
        <v>2</v>
      </c>
      <c r="AG3915" s="1">
        <f t="shared" si="61"/>
        <v>0.18052631578947365</v>
      </c>
    </row>
    <row r="3916" spans="1:33">
      <c r="A3916">
        <v>83562</v>
      </c>
      <c r="B3916">
        <v>2</v>
      </c>
      <c r="C3916">
        <v>21</v>
      </c>
      <c r="D3916">
        <v>3</v>
      </c>
      <c r="E3916">
        <v>2</v>
      </c>
      <c r="G3916">
        <v>1</v>
      </c>
      <c r="H3916">
        <v>5</v>
      </c>
      <c r="I3916">
        <v>5</v>
      </c>
      <c r="J3916">
        <v>59</v>
      </c>
      <c r="K3916">
        <v>1.53</v>
      </c>
      <c r="L3916">
        <v>173</v>
      </c>
      <c r="M3916">
        <v>4.47</v>
      </c>
      <c r="N3916">
        <v>62</v>
      </c>
      <c r="O3916" s="1">
        <v>1.6077966101694916</v>
      </c>
      <c r="P3916" s="2">
        <v>57.46492413717619</v>
      </c>
      <c r="Q3916" s="1">
        <v>1.4901921005064334</v>
      </c>
      <c r="R3916">
        <v>2</v>
      </c>
      <c r="U3916">
        <v>3</v>
      </c>
      <c r="V3916">
        <v>3</v>
      </c>
      <c r="W3916">
        <v>2</v>
      </c>
      <c r="AA3916">
        <v>2</v>
      </c>
      <c r="AB3916">
        <v>0</v>
      </c>
      <c r="AC3916">
        <v>5</v>
      </c>
      <c r="AD3916">
        <v>1</v>
      </c>
      <c r="AE3916">
        <v>1</v>
      </c>
      <c r="AF3916">
        <v>2</v>
      </c>
      <c r="AG3916" s="1">
        <f t="shared" si="61"/>
        <v>7.7796610169491576E-2</v>
      </c>
    </row>
  </sheetData>
  <phoneticPr fontId="1" type="noConversion"/>
  <pageMargins left="0.75" right="0.75" top="1" bottom="1" header="0.5" footer="0.5"/>
  <pageSetup orientation="portrait" horizontalDpi="0" verticalDpi="0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4"/>
  <sheetViews>
    <sheetView topLeftCell="A16" workbookViewId="0">
      <selection activeCell="F45" sqref="F45"/>
    </sheetView>
  </sheetViews>
  <sheetFormatPr defaultRowHeight="12.75"/>
  <cols>
    <col min="1" max="1" width="18.28515625" customWidth="1"/>
    <col min="2" max="2" width="15.85546875" customWidth="1"/>
    <col min="3" max="3" width="35.28515625" bestFit="1" customWidth="1"/>
    <col min="257" max="257" width="18.28515625" customWidth="1"/>
    <col min="258" max="258" width="15.85546875" customWidth="1"/>
    <col min="259" max="259" width="35.28515625" bestFit="1" customWidth="1"/>
    <col min="513" max="513" width="18.28515625" customWidth="1"/>
    <col min="514" max="514" width="15.85546875" customWidth="1"/>
    <col min="515" max="515" width="35.28515625" bestFit="1" customWidth="1"/>
    <col min="769" max="769" width="18.28515625" customWidth="1"/>
    <col min="770" max="770" width="15.85546875" customWidth="1"/>
    <col min="771" max="771" width="35.28515625" bestFit="1" customWidth="1"/>
    <col min="1025" max="1025" width="18.28515625" customWidth="1"/>
    <col min="1026" max="1026" width="15.85546875" customWidth="1"/>
    <col min="1027" max="1027" width="35.28515625" bestFit="1" customWidth="1"/>
    <col min="1281" max="1281" width="18.28515625" customWidth="1"/>
    <col min="1282" max="1282" width="15.85546875" customWidth="1"/>
    <col min="1283" max="1283" width="35.28515625" bestFit="1" customWidth="1"/>
    <col min="1537" max="1537" width="18.28515625" customWidth="1"/>
    <col min="1538" max="1538" width="15.85546875" customWidth="1"/>
    <col min="1539" max="1539" width="35.28515625" bestFit="1" customWidth="1"/>
    <col min="1793" max="1793" width="18.28515625" customWidth="1"/>
    <col min="1794" max="1794" width="15.85546875" customWidth="1"/>
    <col min="1795" max="1795" width="35.28515625" bestFit="1" customWidth="1"/>
    <col min="2049" max="2049" width="18.28515625" customWidth="1"/>
    <col min="2050" max="2050" width="15.85546875" customWidth="1"/>
    <col min="2051" max="2051" width="35.28515625" bestFit="1" customWidth="1"/>
    <col min="2305" max="2305" width="18.28515625" customWidth="1"/>
    <col min="2306" max="2306" width="15.85546875" customWidth="1"/>
    <col min="2307" max="2307" width="35.28515625" bestFit="1" customWidth="1"/>
    <col min="2561" max="2561" width="18.28515625" customWidth="1"/>
    <col min="2562" max="2562" width="15.85546875" customWidth="1"/>
    <col min="2563" max="2563" width="35.28515625" bestFit="1" customWidth="1"/>
    <col min="2817" max="2817" width="18.28515625" customWidth="1"/>
    <col min="2818" max="2818" width="15.85546875" customWidth="1"/>
    <col min="2819" max="2819" width="35.28515625" bestFit="1" customWidth="1"/>
    <col min="3073" max="3073" width="18.28515625" customWidth="1"/>
    <col min="3074" max="3074" width="15.85546875" customWidth="1"/>
    <col min="3075" max="3075" width="35.28515625" bestFit="1" customWidth="1"/>
    <col min="3329" max="3329" width="18.28515625" customWidth="1"/>
    <col min="3330" max="3330" width="15.85546875" customWidth="1"/>
    <col min="3331" max="3331" width="35.28515625" bestFit="1" customWidth="1"/>
    <col min="3585" max="3585" width="18.28515625" customWidth="1"/>
    <col min="3586" max="3586" width="15.85546875" customWidth="1"/>
    <col min="3587" max="3587" width="35.28515625" bestFit="1" customWidth="1"/>
    <col min="3841" max="3841" width="18.28515625" customWidth="1"/>
    <col min="3842" max="3842" width="15.85546875" customWidth="1"/>
    <col min="3843" max="3843" width="35.28515625" bestFit="1" customWidth="1"/>
    <col min="4097" max="4097" width="18.28515625" customWidth="1"/>
    <col min="4098" max="4098" width="15.85546875" customWidth="1"/>
    <col min="4099" max="4099" width="35.28515625" bestFit="1" customWidth="1"/>
    <col min="4353" max="4353" width="18.28515625" customWidth="1"/>
    <col min="4354" max="4354" width="15.85546875" customWidth="1"/>
    <col min="4355" max="4355" width="35.28515625" bestFit="1" customWidth="1"/>
    <col min="4609" max="4609" width="18.28515625" customWidth="1"/>
    <col min="4610" max="4610" width="15.85546875" customWidth="1"/>
    <col min="4611" max="4611" width="35.28515625" bestFit="1" customWidth="1"/>
    <col min="4865" max="4865" width="18.28515625" customWidth="1"/>
    <col min="4866" max="4866" width="15.85546875" customWidth="1"/>
    <col min="4867" max="4867" width="35.28515625" bestFit="1" customWidth="1"/>
    <col min="5121" max="5121" width="18.28515625" customWidth="1"/>
    <col min="5122" max="5122" width="15.85546875" customWidth="1"/>
    <col min="5123" max="5123" width="35.28515625" bestFit="1" customWidth="1"/>
    <col min="5377" max="5377" width="18.28515625" customWidth="1"/>
    <col min="5378" max="5378" width="15.85546875" customWidth="1"/>
    <col min="5379" max="5379" width="35.28515625" bestFit="1" customWidth="1"/>
    <col min="5633" max="5633" width="18.28515625" customWidth="1"/>
    <col min="5634" max="5634" width="15.85546875" customWidth="1"/>
    <col min="5635" max="5635" width="35.28515625" bestFit="1" customWidth="1"/>
    <col min="5889" max="5889" width="18.28515625" customWidth="1"/>
    <col min="5890" max="5890" width="15.85546875" customWidth="1"/>
    <col min="5891" max="5891" width="35.28515625" bestFit="1" customWidth="1"/>
    <col min="6145" max="6145" width="18.28515625" customWidth="1"/>
    <col min="6146" max="6146" width="15.85546875" customWidth="1"/>
    <col min="6147" max="6147" width="35.28515625" bestFit="1" customWidth="1"/>
    <col min="6401" max="6401" width="18.28515625" customWidth="1"/>
    <col min="6402" max="6402" width="15.85546875" customWidth="1"/>
    <col min="6403" max="6403" width="35.28515625" bestFit="1" customWidth="1"/>
    <col min="6657" max="6657" width="18.28515625" customWidth="1"/>
    <col min="6658" max="6658" width="15.85546875" customWidth="1"/>
    <col min="6659" max="6659" width="35.28515625" bestFit="1" customWidth="1"/>
    <col min="6913" max="6913" width="18.28515625" customWidth="1"/>
    <col min="6914" max="6914" width="15.85546875" customWidth="1"/>
    <col min="6915" max="6915" width="35.28515625" bestFit="1" customWidth="1"/>
    <col min="7169" max="7169" width="18.28515625" customWidth="1"/>
    <col min="7170" max="7170" width="15.85546875" customWidth="1"/>
    <col min="7171" max="7171" width="35.28515625" bestFit="1" customWidth="1"/>
    <col min="7425" max="7425" width="18.28515625" customWidth="1"/>
    <col min="7426" max="7426" width="15.85546875" customWidth="1"/>
    <col min="7427" max="7427" width="35.28515625" bestFit="1" customWidth="1"/>
    <col min="7681" max="7681" width="18.28515625" customWidth="1"/>
    <col min="7682" max="7682" width="15.85546875" customWidth="1"/>
    <col min="7683" max="7683" width="35.28515625" bestFit="1" customWidth="1"/>
    <col min="7937" max="7937" width="18.28515625" customWidth="1"/>
    <col min="7938" max="7938" width="15.85546875" customWidth="1"/>
    <col min="7939" max="7939" width="35.28515625" bestFit="1" customWidth="1"/>
    <col min="8193" max="8193" width="18.28515625" customWidth="1"/>
    <col min="8194" max="8194" width="15.85546875" customWidth="1"/>
    <col min="8195" max="8195" width="35.28515625" bestFit="1" customWidth="1"/>
    <col min="8449" max="8449" width="18.28515625" customWidth="1"/>
    <col min="8450" max="8450" width="15.85546875" customWidth="1"/>
    <col min="8451" max="8451" width="35.28515625" bestFit="1" customWidth="1"/>
    <col min="8705" max="8705" width="18.28515625" customWidth="1"/>
    <col min="8706" max="8706" width="15.85546875" customWidth="1"/>
    <col min="8707" max="8707" width="35.28515625" bestFit="1" customWidth="1"/>
    <col min="8961" max="8961" width="18.28515625" customWidth="1"/>
    <col min="8962" max="8962" width="15.85546875" customWidth="1"/>
    <col min="8963" max="8963" width="35.28515625" bestFit="1" customWidth="1"/>
    <col min="9217" max="9217" width="18.28515625" customWidth="1"/>
    <col min="9218" max="9218" width="15.85546875" customWidth="1"/>
    <col min="9219" max="9219" width="35.28515625" bestFit="1" customWidth="1"/>
    <col min="9473" max="9473" width="18.28515625" customWidth="1"/>
    <col min="9474" max="9474" width="15.85546875" customWidth="1"/>
    <col min="9475" max="9475" width="35.28515625" bestFit="1" customWidth="1"/>
    <col min="9729" max="9729" width="18.28515625" customWidth="1"/>
    <col min="9730" max="9730" width="15.85546875" customWidth="1"/>
    <col min="9731" max="9731" width="35.28515625" bestFit="1" customWidth="1"/>
    <col min="9985" max="9985" width="18.28515625" customWidth="1"/>
    <col min="9986" max="9986" width="15.85546875" customWidth="1"/>
    <col min="9987" max="9987" width="35.28515625" bestFit="1" customWidth="1"/>
    <col min="10241" max="10241" width="18.28515625" customWidth="1"/>
    <col min="10242" max="10242" width="15.85546875" customWidth="1"/>
    <col min="10243" max="10243" width="35.28515625" bestFit="1" customWidth="1"/>
    <col min="10497" max="10497" width="18.28515625" customWidth="1"/>
    <col min="10498" max="10498" width="15.85546875" customWidth="1"/>
    <col min="10499" max="10499" width="35.28515625" bestFit="1" customWidth="1"/>
    <col min="10753" max="10753" width="18.28515625" customWidth="1"/>
    <col min="10754" max="10754" width="15.85546875" customWidth="1"/>
    <col min="10755" max="10755" width="35.28515625" bestFit="1" customWidth="1"/>
    <col min="11009" max="11009" width="18.28515625" customWidth="1"/>
    <col min="11010" max="11010" width="15.85546875" customWidth="1"/>
    <col min="11011" max="11011" width="35.28515625" bestFit="1" customWidth="1"/>
    <col min="11265" max="11265" width="18.28515625" customWidth="1"/>
    <col min="11266" max="11266" width="15.85546875" customWidth="1"/>
    <col min="11267" max="11267" width="35.28515625" bestFit="1" customWidth="1"/>
    <col min="11521" max="11521" width="18.28515625" customWidth="1"/>
    <col min="11522" max="11522" width="15.85546875" customWidth="1"/>
    <col min="11523" max="11523" width="35.28515625" bestFit="1" customWidth="1"/>
    <col min="11777" max="11777" width="18.28515625" customWidth="1"/>
    <col min="11778" max="11778" width="15.85546875" customWidth="1"/>
    <col min="11779" max="11779" width="35.28515625" bestFit="1" customWidth="1"/>
    <col min="12033" max="12033" width="18.28515625" customWidth="1"/>
    <col min="12034" max="12034" width="15.85546875" customWidth="1"/>
    <col min="12035" max="12035" width="35.28515625" bestFit="1" customWidth="1"/>
    <col min="12289" max="12289" width="18.28515625" customWidth="1"/>
    <col min="12290" max="12290" width="15.85546875" customWidth="1"/>
    <col min="12291" max="12291" width="35.28515625" bestFit="1" customWidth="1"/>
    <col min="12545" max="12545" width="18.28515625" customWidth="1"/>
    <col min="12546" max="12546" width="15.85546875" customWidth="1"/>
    <col min="12547" max="12547" width="35.28515625" bestFit="1" customWidth="1"/>
    <col min="12801" max="12801" width="18.28515625" customWidth="1"/>
    <col min="12802" max="12802" width="15.85546875" customWidth="1"/>
    <col min="12803" max="12803" width="35.28515625" bestFit="1" customWidth="1"/>
    <col min="13057" max="13057" width="18.28515625" customWidth="1"/>
    <col min="13058" max="13058" width="15.85546875" customWidth="1"/>
    <col min="13059" max="13059" width="35.28515625" bestFit="1" customWidth="1"/>
    <col min="13313" max="13313" width="18.28515625" customWidth="1"/>
    <col min="13314" max="13314" width="15.85546875" customWidth="1"/>
    <col min="13315" max="13315" width="35.28515625" bestFit="1" customWidth="1"/>
    <col min="13569" max="13569" width="18.28515625" customWidth="1"/>
    <col min="13570" max="13570" width="15.85546875" customWidth="1"/>
    <col min="13571" max="13571" width="35.28515625" bestFit="1" customWidth="1"/>
    <col min="13825" max="13825" width="18.28515625" customWidth="1"/>
    <col min="13826" max="13826" width="15.85546875" customWidth="1"/>
    <col min="13827" max="13827" width="35.28515625" bestFit="1" customWidth="1"/>
    <col min="14081" max="14081" width="18.28515625" customWidth="1"/>
    <col min="14082" max="14082" width="15.85546875" customWidth="1"/>
    <col min="14083" max="14083" width="35.28515625" bestFit="1" customWidth="1"/>
    <col min="14337" max="14337" width="18.28515625" customWidth="1"/>
    <col min="14338" max="14338" width="15.85546875" customWidth="1"/>
    <col min="14339" max="14339" width="35.28515625" bestFit="1" customWidth="1"/>
    <col min="14593" max="14593" width="18.28515625" customWidth="1"/>
    <col min="14594" max="14594" width="15.85546875" customWidth="1"/>
    <col min="14595" max="14595" width="35.28515625" bestFit="1" customWidth="1"/>
    <col min="14849" max="14849" width="18.28515625" customWidth="1"/>
    <col min="14850" max="14850" width="15.85546875" customWidth="1"/>
    <col min="14851" max="14851" width="35.28515625" bestFit="1" customWidth="1"/>
    <col min="15105" max="15105" width="18.28515625" customWidth="1"/>
    <col min="15106" max="15106" width="15.85546875" customWidth="1"/>
    <col min="15107" max="15107" width="35.28515625" bestFit="1" customWidth="1"/>
    <col min="15361" max="15361" width="18.28515625" customWidth="1"/>
    <col min="15362" max="15362" width="15.85546875" customWidth="1"/>
    <col min="15363" max="15363" width="35.28515625" bestFit="1" customWidth="1"/>
    <col min="15617" max="15617" width="18.28515625" customWidth="1"/>
    <col min="15618" max="15618" width="15.85546875" customWidth="1"/>
    <col min="15619" max="15619" width="35.28515625" bestFit="1" customWidth="1"/>
    <col min="15873" max="15873" width="18.28515625" customWidth="1"/>
    <col min="15874" max="15874" width="15.85546875" customWidth="1"/>
    <col min="15875" max="15875" width="35.28515625" bestFit="1" customWidth="1"/>
    <col min="16129" max="16129" width="18.28515625" customWidth="1"/>
    <col min="16130" max="16130" width="15.85546875" customWidth="1"/>
    <col min="16131" max="16131" width="35.28515625" bestFit="1" customWidth="1"/>
  </cols>
  <sheetData>
    <row r="1" spans="1:3">
      <c r="A1" t="s">
        <v>41</v>
      </c>
      <c r="B1" t="s">
        <v>42</v>
      </c>
      <c r="C1" t="s">
        <v>43</v>
      </c>
    </row>
    <row r="2" spans="1:3">
      <c r="A2">
        <v>1</v>
      </c>
      <c r="B2" t="str">
        <f>MID(ADDRESS(1,A2,4),1,FIND({1,2,3,4,5,6,7,8,9},ADDRESS(1,A2,4))-1)</f>
        <v>A</v>
      </c>
      <c r="C2" t="s">
        <v>27</v>
      </c>
    </row>
    <row r="3" spans="1:3">
      <c r="A3">
        <v>2</v>
      </c>
      <c r="B3" t="str">
        <f>MID(ADDRESS(1,A3,4),1,FIND({1,2,3,4,5,6,7,8,9},ADDRESS(1,A3,4))-1)</f>
        <v>B</v>
      </c>
      <c r="C3" t="s">
        <v>0</v>
      </c>
    </row>
    <row r="4" spans="1:3">
      <c r="A4">
        <v>3</v>
      </c>
      <c r="B4" t="str">
        <f>MID(ADDRESS(1,A4,4),1,FIND({1,2,3,4,5,6,7,8,9},ADDRESS(1,A4,4))-1)</f>
        <v>C</v>
      </c>
      <c r="C4" t="s">
        <v>1</v>
      </c>
    </row>
    <row r="5" spans="1:3">
      <c r="A5">
        <v>4</v>
      </c>
      <c r="B5" t="str">
        <f>MID(ADDRESS(1,A5,4),1,FIND({1,2,3,4,5,6,7,8,9},ADDRESS(1,A5,4))-1)</f>
        <v>D</v>
      </c>
      <c r="C5" t="s">
        <v>2</v>
      </c>
    </row>
    <row r="6" spans="1:3">
      <c r="A6">
        <v>5</v>
      </c>
      <c r="B6" t="str">
        <f>MID(ADDRESS(1,A6,4),1,FIND({1,2,3,4,5,6,7,8,9},ADDRESS(1,A6,4))-1)</f>
        <v>E</v>
      </c>
      <c r="C6" t="s">
        <v>3</v>
      </c>
    </row>
    <row r="7" spans="1:3">
      <c r="A7">
        <v>6</v>
      </c>
      <c r="B7" t="str">
        <f>MID(ADDRESS(1,A7,4),1,FIND({1,2,3,4,5,6,7,8,9},ADDRESS(1,A7,4))-1)</f>
        <v>F</v>
      </c>
      <c r="C7" t="s">
        <v>4</v>
      </c>
    </row>
    <row r="8" spans="1:3">
      <c r="A8">
        <v>7</v>
      </c>
      <c r="B8" t="str">
        <f>MID(ADDRESS(1,A8,4),1,FIND({1,2,3,4,5,6,7,8,9},ADDRESS(1,A8,4))-1)</f>
        <v>G</v>
      </c>
      <c r="C8" t="s">
        <v>5</v>
      </c>
    </row>
    <row r="9" spans="1:3">
      <c r="A9">
        <v>8</v>
      </c>
      <c r="B9" t="str">
        <f>MID(ADDRESS(1,A9,4),1,FIND({1,2,3,4,5,6,7,8,9},ADDRESS(1,A9,4))-1)</f>
        <v>H</v>
      </c>
      <c r="C9" t="s">
        <v>6</v>
      </c>
    </row>
    <row r="10" spans="1:3">
      <c r="A10">
        <v>9</v>
      </c>
      <c r="B10" t="str">
        <f>MID(ADDRESS(1,A10,4),1,FIND({1,2,3,4,5,6,7,8,9},ADDRESS(1,A10,4))-1)</f>
        <v>I</v>
      </c>
      <c r="C10" t="s">
        <v>7</v>
      </c>
    </row>
    <row r="11" spans="1:3">
      <c r="A11">
        <v>10</v>
      </c>
      <c r="B11" t="str">
        <f>MID(ADDRESS(1,A11,4),1,FIND({1,2,3,4,5,6,7,8,9},ADDRESS(1,A11,4))-1)</f>
        <v>J</v>
      </c>
      <c r="C11" t="s">
        <v>20</v>
      </c>
    </row>
    <row r="12" spans="1:3">
      <c r="A12">
        <v>11</v>
      </c>
      <c r="B12" t="str">
        <f>MID(ADDRESS(1,A12,4),1,FIND({1,2,3,4,5,6,7,8,9},ADDRESS(1,A12,4))-1)</f>
        <v>K</v>
      </c>
      <c r="C12" t="s">
        <v>21</v>
      </c>
    </row>
    <row r="13" spans="1:3">
      <c r="A13">
        <v>12</v>
      </c>
      <c r="B13" t="str">
        <f>MID(ADDRESS(1,A13,4),1,FIND({1,2,3,4,5,6,7,8,9},ADDRESS(1,A13,4))-1)</f>
        <v>L</v>
      </c>
      <c r="C13" t="s">
        <v>22</v>
      </c>
    </row>
    <row r="14" spans="1:3">
      <c r="A14">
        <v>13</v>
      </c>
      <c r="B14" t="str">
        <f>MID(ADDRESS(1,A14,4),1,FIND({1,2,3,4,5,6,7,8,9},ADDRESS(1,A14,4))-1)</f>
        <v>M</v>
      </c>
      <c r="C14" t="s">
        <v>23</v>
      </c>
    </row>
    <row r="15" spans="1:3">
      <c r="A15">
        <v>14</v>
      </c>
      <c r="B15" t="str">
        <f>MID(ADDRESS(1,A15,4),1,FIND({1,2,3,4,5,6,7,8,9},ADDRESS(1,A15,4))-1)</f>
        <v>N</v>
      </c>
      <c r="C15" t="s">
        <v>29</v>
      </c>
    </row>
    <row r="16" spans="1:3">
      <c r="A16">
        <v>15</v>
      </c>
      <c r="B16" t="str">
        <f>MID(ADDRESS(1,A16,4),1,FIND({1,2,3,4,5,6,7,8,9},ADDRESS(1,A16,4))-1)</f>
        <v>O</v>
      </c>
      <c r="C16" s="1" t="s">
        <v>28</v>
      </c>
    </row>
    <row r="17" spans="1:3">
      <c r="A17">
        <v>16</v>
      </c>
      <c r="B17" t="str">
        <f>MID(ADDRESS(1,A17,4),1,FIND({1,2,3,4,5,6,7,8,9},ADDRESS(1,A17,4))-1)</f>
        <v>P</v>
      </c>
      <c r="C17" s="2" t="s">
        <v>30</v>
      </c>
    </row>
    <row r="18" spans="1:3">
      <c r="A18">
        <v>17</v>
      </c>
      <c r="B18" t="str">
        <f>MID(ADDRESS(1,A18,4),1,FIND({1,2,3,4,5,6,7,8,9},ADDRESS(1,A18,4))-1)</f>
        <v>Q</v>
      </c>
      <c r="C18" s="1" t="s">
        <v>31</v>
      </c>
    </row>
    <row r="19" spans="1:3">
      <c r="A19">
        <v>18</v>
      </c>
      <c r="B19" t="str">
        <f>MID(ADDRESS(1,A19,4),1,FIND({1,2,3,4,5,6,7,8,9},ADDRESS(1,A19,4))-1)</f>
        <v>R</v>
      </c>
      <c r="C19" t="s">
        <v>24</v>
      </c>
    </row>
    <row r="20" spans="1:3">
      <c r="A20">
        <v>19</v>
      </c>
      <c r="B20" t="str">
        <f>MID(ADDRESS(1,A20,4),1,FIND({1,2,3,4,5,6,7,8,9},ADDRESS(1,A20,4))-1)</f>
        <v>S</v>
      </c>
      <c r="C20" t="s">
        <v>9</v>
      </c>
    </row>
    <row r="21" spans="1:3">
      <c r="A21">
        <v>20</v>
      </c>
      <c r="B21" t="str">
        <f>MID(ADDRESS(1,A21,4),1,FIND({1,2,3,4,5,6,7,8,9},ADDRESS(1,A21,4))-1)</f>
        <v>T</v>
      </c>
      <c r="C21" t="s">
        <v>10</v>
      </c>
    </row>
    <row r="22" spans="1:3">
      <c r="A22">
        <v>21</v>
      </c>
      <c r="B22" t="str">
        <f>MID(ADDRESS(1,A22,4),1,FIND({1,2,3,4,5,6,7,8,9},ADDRESS(1,A22,4))-1)</f>
        <v>U</v>
      </c>
      <c r="C22" t="s">
        <v>8</v>
      </c>
    </row>
    <row r="23" spans="1:3">
      <c r="A23">
        <v>22</v>
      </c>
      <c r="B23" t="str">
        <f>MID(ADDRESS(1,A23,4),1,FIND({1,2,3,4,5,6,7,8,9},ADDRESS(1,A23,4))-1)</f>
        <v>V</v>
      </c>
      <c r="C23" t="s">
        <v>11</v>
      </c>
    </row>
    <row r="24" spans="1:3">
      <c r="A24">
        <v>23</v>
      </c>
      <c r="B24" t="str">
        <f>MID(ADDRESS(1,A24,4),1,FIND({1,2,3,4,5,6,7,8,9},ADDRESS(1,A24,4))-1)</f>
        <v>W</v>
      </c>
      <c r="C24" t="s">
        <v>12</v>
      </c>
    </row>
    <row r="25" spans="1:3">
      <c r="A25">
        <v>24</v>
      </c>
      <c r="B25" t="str">
        <f>MID(ADDRESS(1,A25,4),1,FIND({1,2,3,4,5,6,7,8,9},ADDRESS(1,A25,4))-1)</f>
        <v>X</v>
      </c>
      <c r="C25" t="s">
        <v>13</v>
      </c>
    </row>
    <row r="26" spans="1:3">
      <c r="A26">
        <v>25</v>
      </c>
      <c r="B26" t="str">
        <f>MID(ADDRESS(1,A26,4),1,FIND({1,2,3,4,5,6,7,8,9},ADDRESS(1,A26,4))-1)</f>
        <v>Y</v>
      </c>
      <c r="C26" t="s">
        <v>14</v>
      </c>
    </row>
    <row r="27" spans="1:3">
      <c r="A27">
        <v>26</v>
      </c>
      <c r="B27" t="str">
        <f>MID(ADDRESS(1,A27,4),1,FIND({1,2,3,4,5,6,7,8,9},ADDRESS(1,A27,4))-1)</f>
        <v>Z</v>
      </c>
      <c r="C27" t="s">
        <v>15</v>
      </c>
    </row>
    <row r="28" spans="1:3">
      <c r="A28">
        <v>27</v>
      </c>
      <c r="B28" t="str">
        <f>MID(ADDRESS(1,A28,4),1,FIND({1,2,3,4,5,6,7,8,9},ADDRESS(1,A28,4))-1)</f>
        <v>AA</v>
      </c>
      <c r="C28" t="s">
        <v>16</v>
      </c>
    </row>
    <row r="29" spans="1:3">
      <c r="A29">
        <v>28</v>
      </c>
      <c r="B29" t="str">
        <f>MID(ADDRESS(1,A29,4),1,FIND({1,2,3,4,5,6,7,8,9},ADDRESS(1,A29,4))-1)</f>
        <v>AB</v>
      </c>
      <c r="C29" t="s">
        <v>17</v>
      </c>
    </row>
    <row r="30" spans="1:3">
      <c r="A30">
        <v>29</v>
      </c>
      <c r="B30" t="str">
        <f>MID(ADDRESS(1,A30,4),1,FIND({1,2,3,4,5,6,7,8,9},ADDRESS(1,A30,4))-1)</f>
        <v>AC</v>
      </c>
      <c r="C30" t="s">
        <v>18</v>
      </c>
    </row>
    <row r="31" spans="1:3">
      <c r="A31">
        <v>30</v>
      </c>
      <c r="B31" t="str">
        <f>MID(ADDRESS(1,A31,4),1,FIND({1,2,3,4,5,6,7,8,9},ADDRESS(1,A31,4))-1)</f>
        <v>AD</v>
      </c>
      <c r="C31" t="s">
        <v>19</v>
      </c>
    </row>
    <row r="32" spans="1:3">
      <c r="A32">
        <v>31</v>
      </c>
      <c r="B32" t="str">
        <f>MID(ADDRESS(1,A32,4),1,FIND({1,2,3,4,5,6,7,8,9},ADDRESS(1,A32,4))-1)</f>
        <v>AE</v>
      </c>
      <c r="C32" t="s">
        <v>25</v>
      </c>
    </row>
    <row r="33" spans="1:3">
      <c r="A33">
        <v>32</v>
      </c>
      <c r="B33" t="str">
        <f>MID(ADDRESS(1,A33,4),1,FIND({1,2,3,4,5,6,7,8,9},ADDRESS(1,A33,4))-1)</f>
        <v>AF</v>
      </c>
      <c r="C33" t="s">
        <v>26</v>
      </c>
    </row>
    <row r="34" spans="1:3">
      <c r="A34">
        <v>33</v>
      </c>
      <c r="B34" s="5" t="str">
        <f>MID(ADDRESS(1,A34,4),1,FIND({1,2,3,4,5,6,7,8,9},ADDRESS(1,A34,4))-1)</f>
        <v>AG</v>
      </c>
      <c r="C34" t="s">
        <v>81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"/>
  <sheetViews>
    <sheetView workbookViewId="0">
      <selection activeCell="D8" sqref="D8"/>
    </sheetView>
  </sheetViews>
  <sheetFormatPr defaultRowHeight="12.75"/>
  <cols>
    <col min="1" max="2" width="9.140625" customWidth="1"/>
    <col min="3" max="3" width="58.85546875" bestFit="1" customWidth="1"/>
  </cols>
  <sheetData>
    <row r="1" spans="1:4">
      <c r="A1" t="s">
        <v>63</v>
      </c>
    </row>
    <row r="2" spans="1:4">
      <c r="A2" t="s">
        <v>60</v>
      </c>
      <c r="B2" s="21" t="s">
        <v>62</v>
      </c>
      <c r="C2" s="17" t="str">
        <f>VLOOKUP(B2,MetaData!B:C,2,FALSE)</f>
        <v>Age in years at screening</v>
      </c>
    </row>
    <row r="3" spans="1:4">
      <c r="C3" s="17"/>
    </row>
    <row r="4" spans="1:4">
      <c r="B4" s="22" t="s">
        <v>32</v>
      </c>
      <c r="C4" s="22" t="s">
        <v>36</v>
      </c>
    </row>
    <row r="5" spans="1:4">
      <c r="B5" s="23"/>
      <c r="C5" s="17" t="str">
        <f>"count (non-missing) of Column "&amp;$B$2 &amp;" in the sheet named  "&amp;$A$1</f>
        <v>count (non-missing) of Column C in the sheet named  Data_for_lab</v>
      </c>
      <c r="D5">
        <f>COUNT(Data_for_lab!C:C)</f>
        <v>3915</v>
      </c>
    </row>
    <row r="6" spans="1:4">
      <c r="B6" s="23" t="s">
        <v>33</v>
      </c>
      <c r="C6" s="17" t="str">
        <f>"average of Column "&amp;$B$2 &amp;" in the sheet named  "&amp;$A$1</f>
        <v>average of Column C in the sheet named  Data_for_lab</v>
      </c>
      <c r="D6">
        <f>AVERAGE(Data_for_lab!C:C)</f>
        <v>49.741507024265644</v>
      </c>
    </row>
    <row r="7" spans="1:4">
      <c r="B7" s="23" t="s">
        <v>34</v>
      </c>
      <c r="C7" s="17" t="str">
        <f>"standard deviation of Column "&amp;$B$2 &amp;" in the sheet named  "&amp;$A$1</f>
        <v>standard deviation of Column C in the sheet named  Data_for_lab</v>
      </c>
      <c r="D7">
        <f>_xlfn.STDEV.S(Data_for_lab!C:C)</f>
        <v>17.187047007890715</v>
      </c>
    </row>
    <row r="8" spans="1:4">
      <c r="B8" s="23" t="s">
        <v>35</v>
      </c>
      <c r="C8" s="17" t="str">
        <f>"minimum of Column "&amp;$B$2 &amp;" in the sheet named  "&amp;$A$1</f>
        <v>minimum of Column C in the sheet named  Data_for_lab</v>
      </c>
      <c r="D8">
        <f>MIN(Data_for_lab!C:C)</f>
        <v>21</v>
      </c>
    </row>
    <row r="9" spans="1:4">
      <c r="B9" s="23" t="s">
        <v>37</v>
      </c>
      <c r="C9" s="17" t="str">
        <f>"25 percentile of Column "&amp;$B$2 &amp;" in the sheet named  "&amp;$A$1</f>
        <v>25 percentile of Column C in the sheet named  Data_for_lab</v>
      </c>
      <c r="D9">
        <f>_xlfn.PERCENTILE.EXC(Data_for_lab!C:C,0.25)</f>
        <v>35</v>
      </c>
    </row>
    <row r="10" spans="1:4">
      <c r="B10" s="23" t="s">
        <v>38</v>
      </c>
      <c r="C10" s="17" t="str">
        <f>"median of Column "&amp;$B$2 &amp;" in the sheet named  "&amp;$A$1</f>
        <v>median of Column C in the sheet named  Data_for_lab</v>
      </c>
      <c r="D10">
        <f>MEDIAN(Data_for_lab!C:C)</f>
        <v>49</v>
      </c>
    </row>
    <row r="11" spans="1:4">
      <c r="B11" s="23" t="s">
        <v>39</v>
      </c>
      <c r="C11" s="17" t="str">
        <f>"75 percentile of Column "&amp;$B$2 &amp;" in the sheet named  "&amp;$A$1</f>
        <v>75 percentile of Column C in the sheet named  Data_for_lab</v>
      </c>
      <c r="D11">
        <f>_xlfn.PERCENTILE.EXC(Data_for_lab!C:C,0.75)</f>
        <v>63</v>
      </c>
    </row>
    <row r="12" spans="1:4">
      <c r="B12" s="23" t="s">
        <v>40</v>
      </c>
      <c r="C12" s="17" t="str">
        <f>"maximum of Column "&amp;$B$2 &amp;" in the sheet named  "&amp;$A$1</f>
        <v>maximum of Column C in the sheet named  Data_for_lab</v>
      </c>
      <c r="D12">
        <f>MAX(Data_for_lab!C:C)</f>
        <v>80</v>
      </c>
    </row>
  </sheetData>
  <phoneticPr fontId="1" type="noConversion"/>
  <pageMargins left="0.7" right="0.7" top="0.75" bottom="0.75" header="0.3" footer="0.3"/>
  <pageSetup orientation="portrait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"/>
  <sheetViews>
    <sheetView workbookViewId="0">
      <selection activeCell="H13" sqref="H13"/>
    </sheetView>
  </sheetViews>
  <sheetFormatPr defaultRowHeight="12.75"/>
  <cols>
    <col min="1" max="1" width="15.140625" bestFit="1" customWidth="1"/>
    <col min="2" max="2" width="17.7109375" bestFit="1" customWidth="1"/>
    <col min="3" max="3" width="18.85546875" bestFit="1" customWidth="1"/>
  </cols>
  <sheetData>
    <row r="1" spans="1:3">
      <c r="A1" s="3" t="s">
        <v>44</v>
      </c>
      <c r="B1" t="s">
        <v>46</v>
      </c>
      <c r="C1" t="s">
        <v>48</v>
      </c>
    </row>
    <row r="2" spans="1:3">
      <c r="A2" s="4">
        <v>1</v>
      </c>
      <c r="B2" s="5">
        <v>1811</v>
      </c>
      <c r="C2" s="6">
        <v>0.46257982120051083</v>
      </c>
    </row>
    <row r="3" spans="1:3">
      <c r="A3" s="4">
        <v>2</v>
      </c>
      <c r="B3" s="5">
        <v>2104</v>
      </c>
      <c r="C3" s="6">
        <v>0.53742017879948911</v>
      </c>
    </row>
    <row r="4" spans="1:3">
      <c r="A4" s="4" t="s">
        <v>45</v>
      </c>
      <c r="B4" s="5">
        <v>3915</v>
      </c>
      <c r="C4" s="6">
        <v>1</v>
      </c>
    </row>
    <row r="6" spans="1:3">
      <c r="B6">
        <f>GETPIVOTDATA("Count of PAT_ID",$A$1,"Hepatitis A antibody",1)/3915</f>
        <v>0.46257982120051083</v>
      </c>
    </row>
    <row r="7" spans="1:3">
      <c r="B7">
        <f>GETPIVOTDATA("Count of PAT_ID",$A$1,"Hepatitis A antibody",2)/3915</f>
        <v>0.53742017879948911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"/>
  <sheetViews>
    <sheetView workbookViewId="0">
      <selection activeCell="D7" sqref="D7:D10"/>
    </sheetView>
  </sheetViews>
  <sheetFormatPr defaultRowHeight="12.75"/>
  <cols>
    <col min="1" max="1" width="17.7109375" bestFit="1" customWidth="1"/>
    <col min="2" max="2" width="18.28515625" bestFit="1" customWidth="1"/>
    <col min="3" max="3" width="8.28515625" customWidth="1"/>
    <col min="4" max="4" width="13" customWidth="1"/>
    <col min="5" max="5" width="9.42578125" bestFit="1" customWidth="1"/>
    <col min="6" max="6" width="23.5703125" bestFit="1" customWidth="1"/>
    <col min="7" max="7" width="22.28515625" bestFit="1" customWidth="1"/>
  </cols>
  <sheetData>
    <row r="1" spans="1:4">
      <c r="A1" s="3" t="s">
        <v>46</v>
      </c>
      <c r="B1" s="3" t="s">
        <v>47</v>
      </c>
    </row>
    <row r="2" spans="1:4">
      <c r="A2" s="3" t="s">
        <v>44</v>
      </c>
      <c r="B2">
        <v>1</v>
      </c>
      <c r="C2">
        <v>2</v>
      </c>
      <c r="D2" t="s">
        <v>45</v>
      </c>
    </row>
    <row r="3" spans="1:4">
      <c r="A3" s="4">
        <v>1</v>
      </c>
      <c r="B3" s="6">
        <v>0.22401021711366539</v>
      </c>
      <c r="C3" s="6">
        <v>0.25466155810983399</v>
      </c>
      <c r="D3" s="6">
        <v>0.47867177522349935</v>
      </c>
    </row>
    <row r="4" spans="1:4">
      <c r="A4" s="4">
        <v>2</v>
      </c>
      <c r="B4" s="6">
        <v>0.23856960408684547</v>
      </c>
      <c r="C4" s="6">
        <v>0.28275862068965518</v>
      </c>
      <c r="D4" s="6">
        <v>0.52132822477650065</v>
      </c>
    </row>
    <row r="5" spans="1:4">
      <c r="A5" s="4" t="s">
        <v>45</v>
      </c>
      <c r="B5" s="6">
        <v>0.46257982120051083</v>
      </c>
      <c r="C5" s="6">
        <v>0.53742017879948911</v>
      </c>
      <c r="D5" s="6">
        <v>1</v>
      </c>
    </row>
    <row r="7" spans="1:4">
      <c r="A7" t="s">
        <v>49</v>
      </c>
      <c r="D7">
        <f>GETPIVOTDATA("PAT_ID",$A$1,"Gender",2,"Hepatitis A antibody",1)/GETPIVOTDATA("PAT_ID",$A$1,"Gender",2)/GETPIVOTDATA("PAT_ID",$A$1,"Gender",1,"Hepatitis A antibody",1)*GETPIVOTDATA("PAT_ID",$A$1,"Gender",1)</f>
        <v>0.97785365793703405</v>
      </c>
    </row>
    <row r="8" spans="1:4">
      <c r="A8" t="s">
        <v>50</v>
      </c>
      <c r="D8">
        <f>GETPIVOTDATA("PAT_ID",$A$1,"Gender",1,"Hepatitis A antibody",2)/GETPIVOTDATA("PAT_ID",$A$1,"Gender",1,"Hepatitis A antibody",1)</f>
        <v>1.1368301026225771</v>
      </c>
    </row>
    <row r="9" spans="1:4">
      <c r="A9" t="s">
        <v>51</v>
      </c>
      <c r="D9">
        <f>GETPIVOTDATA("PAT_ID",$A$1,"Gender",2,"Hepatitis A antibody",2)/GETPIVOTDATA("PAT_ID",$A$1,"Gender",2,"Hepatitis A antibody",1)</f>
        <v>1.1852248394004283</v>
      </c>
    </row>
    <row r="10" spans="1:4">
      <c r="A10" t="s">
        <v>52</v>
      </c>
      <c r="D10">
        <f>D9-D8</f>
        <v>4.8394736777851222E-2</v>
      </c>
    </row>
  </sheetData>
  <phoneticPr fontId="1" type="noConversion"/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5CCA1-1002-426E-B673-55A15D7BA1F6}">
  <dimension ref="A1:D32"/>
  <sheetViews>
    <sheetView workbookViewId="0">
      <selection activeCell="D7" sqref="D7"/>
    </sheetView>
  </sheetViews>
  <sheetFormatPr defaultRowHeight="12.75"/>
  <cols>
    <col min="1" max="1" width="16.85546875" bestFit="1" customWidth="1"/>
    <col min="2" max="2" width="17.140625" bestFit="1" customWidth="1"/>
    <col min="3" max="3" width="5.85546875" bestFit="1" customWidth="1"/>
    <col min="4" max="4" width="12" bestFit="1" customWidth="1"/>
    <col min="5" max="5" width="9.42578125" bestFit="1" customWidth="1"/>
    <col min="6" max="6" width="23.5703125" bestFit="1" customWidth="1"/>
    <col min="7" max="7" width="22.28515625" bestFit="1" customWidth="1"/>
  </cols>
  <sheetData>
    <row r="1" spans="1:4">
      <c r="A1" s="3" t="s">
        <v>46</v>
      </c>
      <c r="B1" s="3" t="s">
        <v>47</v>
      </c>
    </row>
    <row r="2" spans="1:4">
      <c r="A2" s="3" t="s">
        <v>44</v>
      </c>
      <c r="B2">
        <v>1</v>
      </c>
      <c r="C2">
        <v>2</v>
      </c>
      <c r="D2" t="s">
        <v>45</v>
      </c>
    </row>
    <row r="3" spans="1:4">
      <c r="A3" s="4">
        <v>1</v>
      </c>
      <c r="B3" s="5">
        <v>877</v>
      </c>
      <c r="C3" s="5">
        <v>997</v>
      </c>
      <c r="D3" s="5">
        <v>1874</v>
      </c>
    </row>
    <row r="4" spans="1:4">
      <c r="A4" s="4">
        <v>2</v>
      </c>
      <c r="B4" s="5">
        <v>934</v>
      </c>
      <c r="C4" s="5">
        <v>1107</v>
      </c>
      <c r="D4" s="5">
        <v>2041</v>
      </c>
    </row>
    <row r="5" spans="1:4">
      <c r="A5" s="4" t="s">
        <v>45</v>
      </c>
      <c r="B5" s="5">
        <v>1811</v>
      </c>
      <c r="C5" s="5">
        <v>2104</v>
      </c>
      <c r="D5" s="5">
        <v>3915</v>
      </c>
    </row>
    <row r="7" spans="1:4">
      <c r="A7" t="s">
        <v>49</v>
      </c>
      <c r="D7">
        <f>GETPIVOTDATA("PAT_ID",$A$1,"Gender",2,"Hepatitis A antibody",1)/GETPIVOTDATA("PAT_ID",$A$1,"Gender",2)/GETPIVOTDATA("PAT_ID",$A$1,"Gender",1,"Hepatitis A antibody",1)*GETPIVOTDATA("PAT_ID",$A$1,"Gender",1)</f>
        <v>0.97785365793703427</v>
      </c>
    </row>
    <row r="8" spans="1:4">
      <c r="A8" t="s">
        <v>50</v>
      </c>
      <c r="D8">
        <f>GETPIVOTDATA("PAT_ID",$A$1,"Gender",1,"Hepatitis A antibody",2)/GETPIVOTDATA("PAT_ID",$A$1,"Gender",1,"Hepatitis A antibody",1)</f>
        <v>1.1368301026225769</v>
      </c>
    </row>
    <row r="9" spans="1:4">
      <c r="A9" t="s">
        <v>51</v>
      </c>
      <c r="D9">
        <f>GETPIVOTDATA("PAT_ID",$A$1,"Gender",2,"Hepatitis A antibody",2)/GETPIVOTDATA("PAT_ID",$A$1,"Gender",2,"Hepatitis A antibody",1)</f>
        <v>1.1852248394004283</v>
      </c>
    </row>
    <row r="10" spans="1:4">
      <c r="A10" t="s">
        <v>52</v>
      </c>
      <c r="D10">
        <f>D9-D8</f>
        <v>4.8394736777851444E-2</v>
      </c>
    </row>
    <row r="12" spans="1:4" ht="13.5" thickBot="1">
      <c r="A12" s="17" t="s">
        <v>53</v>
      </c>
    </row>
    <row r="13" spans="1:4">
      <c r="A13" s="7" t="s">
        <v>46</v>
      </c>
      <c r="B13" s="8" t="s">
        <v>47</v>
      </c>
      <c r="C13" s="8"/>
      <c r="D13" s="9"/>
    </row>
    <row r="14" spans="1:4">
      <c r="A14" s="10" t="s">
        <v>44</v>
      </c>
      <c r="B14" s="11">
        <v>1</v>
      </c>
      <c r="C14" s="11">
        <v>2</v>
      </c>
      <c r="D14" s="12" t="s">
        <v>45</v>
      </c>
    </row>
    <row r="15" spans="1:4">
      <c r="A15" s="10">
        <v>1</v>
      </c>
      <c r="B15" s="16">
        <f>GETPIVOTDATA("PAT_ID",$A$1,"Gender",1,"Hepatitis A antibody",1)</f>
        <v>877</v>
      </c>
      <c r="C15" s="16">
        <f>GETPIVOTDATA("PAT_ID",$A$1,"Gender",1,"Hepatitis A antibody",2)</f>
        <v>997</v>
      </c>
      <c r="D15" s="12">
        <v>1874</v>
      </c>
    </row>
    <row r="16" spans="1:4">
      <c r="A16" s="10">
        <v>2</v>
      </c>
      <c r="B16" s="16">
        <f>GETPIVOTDATA("PAT_ID",$A$1,"Gender",2,"Hepatitis A antibody",1)</f>
        <v>934</v>
      </c>
      <c r="C16" s="16">
        <f>GETPIVOTDATA("PAT_ID",$A$1,"Gender",2,"Hepatitis A antibody",2)</f>
        <v>1107</v>
      </c>
      <c r="D16" s="12">
        <v>2041</v>
      </c>
    </row>
    <row r="17" spans="1:4" ht="13.5" thickBot="1">
      <c r="A17" s="13" t="s">
        <v>45</v>
      </c>
      <c r="B17" s="14">
        <v>1811</v>
      </c>
      <c r="C17" s="14">
        <v>2104</v>
      </c>
      <c r="D17" s="15">
        <v>3915</v>
      </c>
    </row>
    <row r="19" spans="1:4" ht="13.5" thickBot="1">
      <c r="A19" s="17" t="s">
        <v>54</v>
      </c>
    </row>
    <row r="20" spans="1:4">
      <c r="A20" s="7" t="s">
        <v>46</v>
      </c>
      <c r="B20" s="8" t="s">
        <v>47</v>
      </c>
      <c r="C20" s="8"/>
      <c r="D20" s="9"/>
    </row>
    <row r="21" spans="1:4">
      <c r="A21" s="10" t="s">
        <v>44</v>
      </c>
      <c r="B21" s="11">
        <v>1</v>
      </c>
      <c r="C21" s="11">
        <v>2</v>
      </c>
      <c r="D21" s="12" t="s">
        <v>45</v>
      </c>
    </row>
    <row r="22" spans="1:4">
      <c r="A22" s="10">
        <v>1</v>
      </c>
      <c r="B22" s="16">
        <f>B24*D22/D24</f>
        <v>866.87458492975736</v>
      </c>
      <c r="C22" s="16">
        <f>C24*D22/D24</f>
        <v>1007.1254150702426</v>
      </c>
      <c r="D22" s="12">
        <v>1874</v>
      </c>
    </row>
    <row r="23" spans="1:4">
      <c r="A23" s="10">
        <v>2</v>
      </c>
      <c r="B23" s="16">
        <f>B24*D23/D24</f>
        <v>944.12541507024264</v>
      </c>
      <c r="C23" s="16">
        <f>C24*D23/D24</f>
        <v>1096.8745849297572</v>
      </c>
      <c r="D23" s="12">
        <v>2041</v>
      </c>
    </row>
    <row r="24" spans="1:4" ht="13.5" thickBot="1">
      <c r="A24" s="13" t="s">
        <v>45</v>
      </c>
      <c r="B24" s="14">
        <v>1811</v>
      </c>
      <c r="C24" s="14">
        <v>2104</v>
      </c>
      <c r="D24" s="15">
        <v>3915</v>
      </c>
    </row>
    <row r="26" spans="1:4" ht="13.5" thickBot="1">
      <c r="A26" s="17" t="s">
        <v>55</v>
      </c>
    </row>
    <row r="27" spans="1:4">
      <c r="A27" s="7" t="s">
        <v>46</v>
      </c>
      <c r="B27" s="8" t="s">
        <v>47</v>
      </c>
      <c r="C27" s="8"/>
      <c r="D27" s="9"/>
    </row>
    <row r="28" spans="1:4">
      <c r="A28" s="10" t="s">
        <v>44</v>
      </c>
      <c r="B28" s="11">
        <v>1</v>
      </c>
      <c r="C28" s="11">
        <v>2</v>
      </c>
      <c r="D28" s="12" t="s">
        <v>45</v>
      </c>
    </row>
    <row r="29" spans="1:4">
      <c r="A29" s="10">
        <v>1</v>
      </c>
      <c r="B29" s="16">
        <f>(B15-B22)^2/B22</f>
        <v>0.11826858478381187</v>
      </c>
      <c r="C29" s="16">
        <f>(C15-C22)^2/C22</f>
        <v>0.10179867254918409</v>
      </c>
      <c r="D29" s="12"/>
    </row>
    <row r="30" spans="1:4">
      <c r="A30" s="10">
        <v>2</v>
      </c>
      <c r="B30" s="16">
        <f>(B16-B23)^2/B23</f>
        <v>0.10859153742521484</v>
      </c>
      <c r="C30" s="16">
        <f>(C16-C23)^2/C23</f>
        <v>9.3469236823701757E-2</v>
      </c>
      <c r="D30" s="12"/>
    </row>
    <row r="31" spans="1:4" ht="13.5" thickBot="1">
      <c r="A31" s="13" t="s">
        <v>45</v>
      </c>
      <c r="B31" s="14"/>
      <c r="C31" s="14" t="s">
        <v>56</v>
      </c>
      <c r="D31" s="18">
        <f>SUM(B29:C30)</f>
        <v>0.42212803158191259</v>
      </c>
    </row>
    <row r="32" spans="1:4">
      <c r="C32" t="s">
        <v>57</v>
      </c>
      <c r="D32" s="17">
        <f>_xlfn.CHISQ.DIST.RT(D31,1)</f>
        <v>0.51587710337599302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65373-620B-44A6-B7B7-D43715D3B4CB}">
  <dimension ref="A1:D32"/>
  <sheetViews>
    <sheetView workbookViewId="0">
      <selection activeCell="D10" sqref="D10"/>
    </sheetView>
  </sheetViews>
  <sheetFormatPr defaultRowHeight="12.75"/>
  <cols>
    <col min="1" max="1" width="16.85546875" bestFit="1" customWidth="1"/>
    <col min="2" max="2" width="17.140625" bestFit="1" customWidth="1"/>
    <col min="3" max="3" width="5.85546875" bestFit="1" customWidth="1"/>
    <col min="4" max="4" width="12" bestFit="1" customWidth="1"/>
    <col min="5" max="5" width="4.7109375" bestFit="1" customWidth="1"/>
    <col min="6" max="6" width="5.85546875" bestFit="1" customWidth="1"/>
    <col min="7" max="7" width="7.5703125" bestFit="1" customWidth="1"/>
    <col min="8" max="8" width="12" bestFit="1" customWidth="1"/>
  </cols>
  <sheetData>
    <row r="1" spans="1:4">
      <c r="A1" s="3" t="s">
        <v>46</v>
      </c>
      <c r="B1" s="3" t="s">
        <v>47</v>
      </c>
    </row>
    <row r="2" spans="1:4">
      <c r="A2" s="3" t="s">
        <v>44</v>
      </c>
      <c r="B2">
        <v>1</v>
      </c>
      <c r="C2">
        <v>2</v>
      </c>
      <c r="D2" t="s">
        <v>45</v>
      </c>
    </row>
    <row r="3" spans="1:4">
      <c r="A3" s="4">
        <v>1</v>
      </c>
      <c r="B3" s="5">
        <v>361</v>
      </c>
      <c r="C3" s="5">
        <v>1513</v>
      </c>
      <c r="D3" s="5">
        <v>1874</v>
      </c>
    </row>
    <row r="4" spans="1:4">
      <c r="A4" s="4">
        <v>2</v>
      </c>
      <c r="B4" s="5">
        <v>24</v>
      </c>
      <c r="C4" s="5">
        <v>2017</v>
      </c>
      <c r="D4" s="5">
        <v>2041</v>
      </c>
    </row>
    <row r="5" spans="1:4">
      <c r="A5" s="4" t="s">
        <v>45</v>
      </c>
      <c r="B5" s="5">
        <v>385</v>
      </c>
      <c r="C5" s="5">
        <v>3530</v>
      </c>
      <c r="D5" s="5">
        <v>3915</v>
      </c>
    </row>
    <row r="7" spans="1:4">
      <c r="A7" t="s">
        <v>49</v>
      </c>
      <c r="D7">
        <f>GETPIVOTDATA("PAT_ID",$A$1,"Gender",1,"Served active duty in US Armed Forces",1)/GETPIVOTDATA("PAT_ID",$A$1,"Gender",1)/GETPIVOTDATA("PAT_ID",$A$1,"Gender",2,"Served active duty in US Armed Forces",1)*GETPIVOTDATA("PAT_ID",$A$1,"Gender",2)</f>
        <v>16.382092671647097</v>
      </c>
    </row>
    <row r="8" spans="1:4">
      <c r="A8" t="s">
        <v>90</v>
      </c>
      <c r="D8">
        <f>GETPIVOTDATA("PAT_ID",$A$1,"Gender",1,"Served active duty in US Armed Forces",1)/GETPIVOTDATA("PAT_ID",$A$1,"Gender",1,"Served active duty in US Armed Forces",2)</f>
        <v>0.23859881031064112</v>
      </c>
    </row>
    <row r="9" spans="1:4">
      <c r="A9" t="s">
        <v>91</v>
      </c>
      <c r="D9">
        <f>GETPIVOTDATA("PAT_ID",$A$1,"Gender",2,"Served active duty in US Armed Forces",1)/GETPIVOTDATA("PAT_ID",$A$1,"Gender",2,"Served active duty in US Armed Forces",2)</f>
        <v>1.1898859692612791E-2</v>
      </c>
    </row>
    <row r="10" spans="1:4">
      <c r="A10" t="s">
        <v>52</v>
      </c>
      <c r="D10">
        <f>D9-D8</f>
        <v>-0.22669995061802833</v>
      </c>
    </row>
    <row r="12" spans="1:4" ht="13.5" thickBot="1">
      <c r="A12" s="17" t="s">
        <v>53</v>
      </c>
    </row>
    <row r="13" spans="1:4">
      <c r="A13" s="7" t="s">
        <v>46</v>
      </c>
      <c r="B13" s="8" t="s">
        <v>47</v>
      </c>
      <c r="C13" s="8"/>
      <c r="D13" s="9"/>
    </row>
    <row r="14" spans="1:4">
      <c r="A14" s="10" t="s">
        <v>44</v>
      </c>
      <c r="B14" s="11">
        <v>1</v>
      </c>
      <c r="C14" s="11">
        <v>2</v>
      </c>
      <c r="D14" s="12" t="s">
        <v>45</v>
      </c>
    </row>
    <row r="15" spans="1:4">
      <c r="A15" s="10">
        <v>1</v>
      </c>
      <c r="B15" s="16">
        <f>GETPIVOTDATA("PAT_ID",$A$1,"Gender",1,"Served active duty in US Armed Forces",1)</f>
        <v>361</v>
      </c>
      <c r="C15" s="16">
        <f>GETPIVOTDATA("PAT_ID",$A$1,"Gender",1,"Served active duty in US Armed Forces",2)</f>
        <v>1513</v>
      </c>
      <c r="D15" s="12">
        <v>1874</v>
      </c>
    </row>
    <row r="16" spans="1:4">
      <c r="A16" s="10">
        <v>2</v>
      </c>
      <c r="B16" s="16">
        <f>GETPIVOTDATA("PAT_ID",$A$1,"Gender",2,"Served active duty in US Armed Forces",1)</f>
        <v>24</v>
      </c>
      <c r="C16" s="16">
        <f>GETPIVOTDATA("PAT_ID",$A$1,"Gender",2,"Served active duty in US Armed Forces",2)</f>
        <v>2017</v>
      </c>
      <c r="D16" s="12">
        <v>2041</v>
      </c>
    </row>
    <row r="17" spans="1:4" ht="13.5" thickBot="1">
      <c r="A17" s="13" t="s">
        <v>45</v>
      </c>
      <c r="B17" s="19">
        <f>GETPIVOTDATA("PAT_ID",$A$1,"Served active duty in US Armed Forces",1)</f>
        <v>385</v>
      </c>
      <c r="C17" s="19">
        <f>GETPIVOTDATA("PAT_ID",$A$1,"Served active duty in US Armed Forces",2)</f>
        <v>3530</v>
      </c>
      <c r="D17" s="15">
        <v>3915</v>
      </c>
    </row>
    <row r="19" spans="1:4" ht="13.5" thickBot="1">
      <c r="A19" s="17" t="s">
        <v>54</v>
      </c>
    </row>
    <row r="20" spans="1:4">
      <c r="A20" s="7" t="s">
        <v>46</v>
      </c>
      <c r="B20" s="8" t="s">
        <v>47</v>
      </c>
      <c r="C20" s="8"/>
      <c r="D20" s="9"/>
    </row>
    <row r="21" spans="1:4">
      <c r="A21" s="10" t="s">
        <v>44</v>
      </c>
      <c r="B21" s="11">
        <v>1</v>
      </c>
      <c r="C21" s="11">
        <v>2</v>
      </c>
      <c r="D21" s="12" t="s">
        <v>45</v>
      </c>
    </row>
    <row r="22" spans="1:4">
      <c r="A22" s="10">
        <v>1</v>
      </c>
      <c r="B22" s="16">
        <f>B24*D22/D24</f>
        <v>184.28863346104725</v>
      </c>
      <c r="C22" s="16">
        <f>C24*D22/D24</f>
        <v>1689.7113665389527</v>
      </c>
      <c r="D22" s="12">
        <v>1874</v>
      </c>
    </row>
    <row r="23" spans="1:4">
      <c r="A23" s="10">
        <v>2</v>
      </c>
      <c r="B23" s="16">
        <f>B24*D23/D24</f>
        <v>200.71136653895275</v>
      </c>
      <c r="C23" s="16">
        <f>C24*D23/D24</f>
        <v>1840.2886334610473</v>
      </c>
      <c r="D23" s="12">
        <v>2041</v>
      </c>
    </row>
    <row r="24" spans="1:4" ht="13.5" thickBot="1">
      <c r="A24" s="13" t="s">
        <v>45</v>
      </c>
      <c r="B24" s="19">
        <f>GETPIVOTDATA("PAT_ID",$A$1,"Served active duty in US Armed Forces",1)</f>
        <v>385</v>
      </c>
      <c r="C24" s="19">
        <f>GETPIVOTDATA("PAT_ID",$A$1,"Served active duty in US Armed Forces",2)</f>
        <v>3530</v>
      </c>
      <c r="D24" s="15">
        <v>3915</v>
      </c>
    </row>
    <row r="26" spans="1:4" ht="13.5" thickBot="1">
      <c r="A26" s="17" t="s">
        <v>55</v>
      </c>
    </row>
    <row r="27" spans="1:4">
      <c r="A27" s="7" t="s">
        <v>46</v>
      </c>
      <c r="B27" s="8" t="s">
        <v>47</v>
      </c>
      <c r="C27" s="8"/>
      <c r="D27" s="9"/>
    </row>
    <row r="28" spans="1:4">
      <c r="A28" s="10" t="s">
        <v>44</v>
      </c>
      <c r="B28" s="11">
        <v>1</v>
      </c>
      <c r="C28" s="11">
        <v>2</v>
      </c>
      <c r="D28" s="12" t="s">
        <v>45</v>
      </c>
    </row>
    <row r="29" spans="1:4">
      <c r="A29" s="10">
        <v>1</v>
      </c>
      <c r="B29" s="16">
        <f>(B15-B22)^2/B22</f>
        <v>169.44564880429525</v>
      </c>
      <c r="C29" s="16">
        <f>(C15-C22)^2/C22</f>
        <v>18.480616087720577</v>
      </c>
      <c r="D29" s="12"/>
    </row>
    <row r="30" spans="1:4">
      <c r="A30" s="10">
        <v>2</v>
      </c>
      <c r="B30" s="16">
        <f>(B16-B23)^2/B23</f>
        <v>155.58115916670715</v>
      </c>
      <c r="C30" s="16">
        <f>(C16-C23)^2/C23</f>
        <v>16.968483365207426</v>
      </c>
      <c r="D30" s="12"/>
    </row>
    <row r="31" spans="1:4" ht="13.5" thickBot="1">
      <c r="A31" s="13" t="s">
        <v>45</v>
      </c>
      <c r="B31" s="14"/>
      <c r="C31" s="14" t="s">
        <v>56</v>
      </c>
      <c r="D31" s="18">
        <f>SUM(B29:C30)</f>
        <v>360.47590742393038</v>
      </c>
    </row>
    <row r="32" spans="1:4">
      <c r="C32" t="s">
        <v>57</v>
      </c>
      <c r="D32" s="17">
        <f>_xlfn.CHISQ.DIST.RT(D31,1)</f>
        <v>2.2179751469135203E-80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26AF1-488E-4968-9663-15B1954FA809}">
  <dimension ref="A1:D15"/>
  <sheetViews>
    <sheetView workbookViewId="0">
      <selection activeCell="C14" sqref="C14:C15"/>
    </sheetView>
  </sheetViews>
  <sheetFormatPr defaultRowHeight="12.75"/>
  <cols>
    <col min="1" max="2" width="9.140625" customWidth="1"/>
    <col min="3" max="3" width="58.85546875" bestFit="1" customWidth="1"/>
    <col min="4" max="4" width="12" bestFit="1" customWidth="1"/>
  </cols>
  <sheetData>
    <row r="1" spans="1:4">
      <c r="A1" t="s">
        <v>63</v>
      </c>
    </row>
    <row r="2" spans="1:4">
      <c r="A2" t="s">
        <v>60</v>
      </c>
      <c r="B2" s="21" t="s">
        <v>61</v>
      </c>
      <c r="C2" s="17" t="str">
        <f>VLOOKUP(B2,MetaData!B:C,2,FALSE)</f>
        <v>Total Cholesterol( mmol/L)</v>
      </c>
    </row>
    <row r="3" spans="1:4">
      <c r="C3" s="17"/>
    </row>
    <row r="4" spans="1:4">
      <c r="B4" s="22" t="s">
        <v>32</v>
      </c>
      <c r="C4" s="22" t="s">
        <v>36</v>
      </c>
    </row>
    <row r="5" spans="1:4">
      <c r="B5" s="23" t="s">
        <v>64</v>
      </c>
      <c r="C5" s="17" t="str">
        <f>"count (non-missing) of Column "&amp;$B$2 &amp;" in the sheet named  "&amp;$A$1</f>
        <v>count (non-missing) of Column M in the sheet named  Data_for_lab</v>
      </c>
      <c r="D5">
        <f>COUNT(Data_for_lab!M:M)</f>
        <v>3915</v>
      </c>
    </row>
    <row r="6" spans="1:4">
      <c r="B6" s="23" t="s">
        <v>58</v>
      </c>
      <c r="C6" s="17" t="str">
        <f>"average of Column "&amp;$B$2 &amp;" in the sheet named  "&amp;$A$1</f>
        <v>average of Column M in the sheet named  Data_for_lab</v>
      </c>
      <c r="D6">
        <f>AVERAGE(Data_for_lab!M:M)</f>
        <v>4.8804163473818614</v>
      </c>
    </row>
    <row r="7" spans="1:4">
      <c r="B7" s="23" t="s">
        <v>59</v>
      </c>
      <c r="C7" s="17" t="str">
        <f>"standard deviation of Column "&amp;$B$2 &amp;" in the sheet named  "&amp;$A$1</f>
        <v>standard deviation of Column M in the sheet named  Data_for_lab</v>
      </c>
      <c r="D7">
        <f>_xlfn.STDEV.S(Data_for_lab!M:M)</f>
        <v>1.0790618170647506</v>
      </c>
    </row>
    <row r="8" spans="1:4">
      <c r="B8" s="23"/>
      <c r="C8" s="17" t="str">
        <f>"minimum of Column "&amp;$B$2 &amp;" in the sheet named  "&amp;$A$1</f>
        <v>minimum of Column M in the sheet named  Data_for_lab</v>
      </c>
      <c r="D8">
        <f>MIN(Data_for_lab!M:M)</f>
        <v>1.78</v>
      </c>
    </row>
    <row r="9" spans="1:4">
      <c r="B9" s="23"/>
      <c r="C9" s="17" t="str">
        <f>"25 percentile of Column "&amp;$B$2 &amp;" in the sheet named  "&amp;$A$1</f>
        <v>25 percentile of Column M in the sheet named  Data_for_lab</v>
      </c>
      <c r="D9">
        <f>_xlfn.PERCENTILE.EXC(Data_for_lab!M:M,0.25)</f>
        <v>4.1399999999999997</v>
      </c>
    </row>
    <row r="10" spans="1:4">
      <c r="B10" s="23"/>
      <c r="C10" s="17" t="str">
        <f>"median of Column "&amp;$B$2 &amp;" in the sheet named  "&amp;$A$1</f>
        <v>median of Column M in the sheet named  Data_for_lab</v>
      </c>
      <c r="D10">
        <f>MEDIAN(Data_for_lab!M:M)</f>
        <v>4.8099999999999996</v>
      </c>
    </row>
    <row r="11" spans="1:4">
      <c r="B11" s="23"/>
      <c r="C11" s="17" t="str">
        <f>"75 percentile of Column "&amp;$B$2 &amp;" in the sheet named  "&amp;$A$1</f>
        <v>75 percentile of Column M in the sheet named  Data_for_lab</v>
      </c>
      <c r="D11">
        <f>_xlfn.PERCENTILE.EXC(Data_for_lab!M:M,0.75)</f>
        <v>5.51</v>
      </c>
    </row>
    <row r="12" spans="1:4">
      <c r="B12" s="23"/>
      <c r="C12" s="17" t="str">
        <f>"maximum of Column "&amp;$B$2 &amp;" in the sheet named  "&amp;$A$1</f>
        <v>maximum of Column M in the sheet named  Data_for_lab</v>
      </c>
      <c r="D12">
        <f>MAX(Data_for_lab!M:M)</f>
        <v>21.02</v>
      </c>
    </row>
    <row r="13" spans="1:4">
      <c r="B13" s="23" t="s">
        <v>65</v>
      </c>
      <c r="C13" s="23" t="s">
        <v>66</v>
      </c>
    </row>
    <row r="14" spans="1:4">
      <c r="C14" s="23" t="s">
        <v>87</v>
      </c>
      <c r="D14">
        <f>AVERAGE(Data_for_lab!M:M)-1.96*_xlfn.STDEV.S(Data_for_lab!M:M)/SQRT(COUNT(Data_for_lab!M:M))</f>
        <v>4.8466148053491711</v>
      </c>
    </row>
    <row r="15" spans="1:4">
      <c r="C15" s="23" t="s">
        <v>88</v>
      </c>
      <c r="D15">
        <f>AVERAGE(Data_for_lab!M:M)+1.96*_xlfn.STDEV.S(Data_for_lab!M:M)/SQRT(COUNT(Data_for_lab!M:M))</f>
        <v>4.9142178894145516</v>
      </c>
    </row>
  </sheetData>
  <phoneticPr fontId="1" type="noConversion"/>
  <pageMargins left="0.7" right="0.7" top="0.75" bottom="0.75" header="0.3" footer="0.3"/>
  <pageSetup orientation="portrait" copies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8DDE9-3304-4804-BCA0-D55B812E181E}">
  <dimension ref="A3:D18"/>
  <sheetViews>
    <sheetView workbookViewId="0">
      <selection activeCell="C17" sqref="C17"/>
    </sheetView>
  </sheetViews>
  <sheetFormatPr defaultRowHeight="12.75"/>
  <cols>
    <col min="1" max="1" width="15.140625" bestFit="1" customWidth="1"/>
    <col min="2" max="2" width="17.7109375" bestFit="1" customWidth="1"/>
    <col min="3" max="3" width="45.7109375" bestFit="1" customWidth="1"/>
    <col min="4" max="4" width="44.5703125" bestFit="1" customWidth="1"/>
  </cols>
  <sheetData>
    <row r="3" spans="1:4">
      <c r="A3" s="3" t="s">
        <v>44</v>
      </c>
      <c r="B3" t="s">
        <v>46</v>
      </c>
      <c r="C3" t="s">
        <v>69</v>
      </c>
      <c r="D3" t="s">
        <v>70</v>
      </c>
    </row>
    <row r="4" spans="1:4">
      <c r="A4" s="4">
        <v>1</v>
      </c>
      <c r="B4" s="5">
        <v>1874</v>
      </c>
      <c r="C4" s="5">
        <v>1.2423105656350051</v>
      </c>
      <c r="D4" s="5">
        <v>0.37597717158921001</v>
      </c>
    </row>
    <row r="5" spans="1:4">
      <c r="A5" s="4">
        <v>2</v>
      </c>
      <c r="B5" s="5">
        <v>2041</v>
      </c>
      <c r="C5" s="5">
        <v>1.4816903478686902</v>
      </c>
      <c r="D5" s="5">
        <v>0.42112889153353511</v>
      </c>
    </row>
    <row r="6" spans="1:4">
      <c r="A6" s="4" t="s">
        <v>45</v>
      </c>
      <c r="B6" s="5">
        <v>3915</v>
      </c>
      <c r="C6" s="5">
        <v>1.3671060025542796</v>
      </c>
      <c r="D6" s="5">
        <v>0.41759375651472275</v>
      </c>
    </row>
    <row r="9" spans="1:4">
      <c r="A9" s="20" t="s">
        <v>71</v>
      </c>
      <c r="B9" s="21" t="s">
        <v>0</v>
      </c>
    </row>
    <row r="10" spans="1:4">
      <c r="A10" s="20" t="s">
        <v>72</v>
      </c>
      <c r="B10" s="21">
        <v>1</v>
      </c>
    </row>
    <row r="11" spans="1:4">
      <c r="B11" s="23" t="s">
        <v>66</v>
      </c>
    </row>
    <row r="12" spans="1:4">
      <c r="B12" s="23" t="s">
        <v>67</v>
      </c>
      <c r="C12" s="23" t="s">
        <v>86</v>
      </c>
      <c r="D12" s="17">
        <f>GETPIVOTDATA("Average of Direct HDL-Cholesterol (mmol/L)",$A$3,B9,B10)-1.96*GETPIVOTDATA("Average of Direct HDL-Cholesterol (mmol/L)",$A$3,B9,B10)/SQRT(GETPIVOTDATA("Count of PAT_ID",$A$3,B9,B10))</f>
        <v>1.1860632945465379</v>
      </c>
    </row>
    <row r="13" spans="1:4">
      <c r="B13" s="23" t="s">
        <v>68</v>
      </c>
      <c r="C13" s="23" t="s">
        <v>85</v>
      </c>
      <c r="D13" s="17">
        <f>GETPIVOTDATA("Average of Direct HDL-Cholesterol (mmol/L)",$A$3,B9,B10)+1.96*GETPIVOTDATA("Average of Direct HDL-Cholesterol (mmol/L)",$A$3,B9,B10)/SQRT(GETPIVOTDATA("Count of PAT_ID",$A$3,B9,B10))</f>
        <v>1.2985578367234722</v>
      </c>
    </row>
    <row r="14" spans="1:4">
      <c r="A14" s="20" t="s">
        <v>71</v>
      </c>
      <c r="B14" s="21" t="s">
        <v>0</v>
      </c>
    </row>
    <row r="15" spans="1:4">
      <c r="A15" s="20" t="s">
        <v>72</v>
      </c>
      <c r="B15" s="21">
        <v>2</v>
      </c>
    </row>
    <row r="16" spans="1:4">
      <c r="B16" s="23" t="s">
        <v>66</v>
      </c>
    </row>
    <row r="17" spans="2:4">
      <c r="B17" s="23" t="s">
        <v>67</v>
      </c>
      <c r="C17" s="23" t="s">
        <v>86</v>
      </c>
      <c r="D17" s="17">
        <f>GETPIVOTDATA("Average of Direct HDL-Cholesterol (mmol/L)",$A$3,B14,B15)-1.96*GETPIVOTDATA("Average of Direct HDL-Cholesterol (mmol/L)",$A$3,B14,B15)/SQRT(GETPIVOTDATA("Count of PAT_ID",$A$3,B14,B15))</f>
        <v>1.4174079570624403</v>
      </c>
    </row>
    <row r="18" spans="2:4">
      <c r="B18" s="23" t="s">
        <v>68</v>
      </c>
      <c r="C18" s="23" t="s">
        <v>85</v>
      </c>
      <c r="D18" s="17">
        <f>GETPIVOTDATA("Average of Direct HDL-Cholesterol (mmol/L)",$A$3,B14,B15)+1.96*GETPIVOTDATA("Average of Direct HDL-Cholesterol (mmol/L)",$A$3,B14,B15)/SQRT(GETPIVOTDATA("Count of PAT_ID",$A$3,B14,B15))</f>
        <v>1.5459727386749402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AAF35-8240-42CC-B9ED-D8B43730431B}">
  <dimension ref="A3:D27"/>
  <sheetViews>
    <sheetView workbookViewId="0">
      <selection activeCell="C27" sqref="C27"/>
    </sheetView>
  </sheetViews>
  <sheetFormatPr defaultRowHeight="12.75"/>
  <cols>
    <col min="1" max="1" width="15.140625" bestFit="1" customWidth="1"/>
    <col min="2" max="2" width="17.7109375" bestFit="1" customWidth="1"/>
    <col min="3" max="3" width="45.7109375" bestFit="1" customWidth="1"/>
    <col min="4" max="4" width="44.5703125" bestFit="1" customWidth="1"/>
    <col min="5" max="5" width="14" bestFit="1" customWidth="1"/>
    <col min="6" max="6" width="18.7109375" bestFit="1" customWidth="1"/>
    <col min="7" max="7" width="17.140625" bestFit="1" customWidth="1"/>
    <col min="8" max="8" width="15.7109375" bestFit="1" customWidth="1"/>
    <col min="9" max="9" width="21" bestFit="1" customWidth="1"/>
    <col min="10" max="10" width="10.42578125" bestFit="1" customWidth="1"/>
  </cols>
  <sheetData>
    <row r="3" spans="1:4">
      <c r="A3" t="s">
        <v>44</v>
      </c>
      <c r="B3" t="s">
        <v>46</v>
      </c>
      <c r="C3" t="s">
        <v>69</v>
      </c>
      <c r="D3" t="s">
        <v>70</v>
      </c>
    </row>
    <row r="4" spans="1:4">
      <c r="A4" s="4">
        <v>1</v>
      </c>
      <c r="B4" s="5">
        <v>1874</v>
      </c>
      <c r="C4" s="5">
        <v>1.2423105656350051</v>
      </c>
      <c r="D4" s="5">
        <v>0.37597717158921001</v>
      </c>
    </row>
    <row r="5" spans="1:4">
      <c r="A5" s="4">
        <v>2</v>
      </c>
      <c r="B5" s="5">
        <v>2041</v>
      </c>
      <c r="C5" s="5">
        <v>1.4816903478686902</v>
      </c>
      <c r="D5" s="5">
        <v>0.42112889153353511</v>
      </c>
    </row>
    <row r="6" spans="1:4">
      <c r="A6" s="4" t="s">
        <v>45</v>
      </c>
      <c r="B6" s="5">
        <v>3915</v>
      </c>
      <c r="C6" s="5">
        <v>1.3671060025542796</v>
      </c>
      <c r="D6" s="5">
        <v>0.41759375651472275</v>
      </c>
    </row>
    <row r="9" spans="1:4">
      <c r="A9" s="20" t="s">
        <v>71</v>
      </c>
      <c r="B9" s="21" t="s">
        <v>0</v>
      </c>
    </row>
    <row r="10" spans="1:4">
      <c r="A10" s="20" t="s">
        <v>72</v>
      </c>
      <c r="B10" s="21">
        <v>1</v>
      </c>
    </row>
    <row r="11" spans="1:4">
      <c r="B11" s="23" t="s">
        <v>66</v>
      </c>
    </row>
    <row r="12" spans="1:4">
      <c r="B12" s="23" t="s">
        <v>67</v>
      </c>
      <c r="C12" s="23" t="s">
        <v>86</v>
      </c>
      <c r="D12" s="17">
        <f>INDEX($A$3:$D$6,MATCH(B10,$A$3:$A$6,0),MATCH("Average*",$3:$3,0))-1.96*INDEX($A$3:$D$6,MATCH(B10,$A$3:$A$6,0),MATCH("StdDev*",$3:$3,0))/SQRT(INDEX($A$3:$D$6,MATCH(B10,$A$3:$A$6,0),MATCH("Count*",$3:$3,0)))</f>
        <v>1.2252876967337463</v>
      </c>
    </row>
    <row r="13" spans="1:4">
      <c r="B13" s="23" t="s">
        <v>68</v>
      </c>
      <c r="C13" s="23" t="s">
        <v>85</v>
      </c>
      <c r="D13" s="17">
        <f>INDEX($A$3:$D$6,MATCH(B10,$A$3:$A$6,0),MATCH("Average*",$3:$3,0))+1.96*INDEX($A$3:$D$6,MATCH(B10,$A$3:$A$6,0),MATCH("StdDev*",$3:$3,0))/SQRT(INDEX($A$3:$D$6,MATCH(B10,$A$3:$A$6,0),MATCH("Count*",$3:$3,0)))</f>
        <v>1.2593334345362639</v>
      </c>
    </row>
    <row r="14" spans="1:4">
      <c r="A14" s="20" t="s">
        <v>71</v>
      </c>
      <c r="B14" s="21" t="s">
        <v>0</v>
      </c>
    </row>
    <row r="15" spans="1:4">
      <c r="A15" s="20" t="s">
        <v>72</v>
      </c>
      <c r="B15" s="21">
        <v>2</v>
      </c>
    </row>
    <row r="16" spans="1:4">
      <c r="B16" s="23" t="s">
        <v>66</v>
      </c>
    </row>
    <row r="17" spans="1:4">
      <c r="B17" s="23" t="s">
        <v>67</v>
      </c>
      <c r="C17" s="23" t="s">
        <v>86</v>
      </c>
      <c r="D17" s="17">
        <f>INDEX($A$3:$D$6,MATCH(B15,$A$3:$A$6,0),MATCH("Average*",$3:$3,0))-1.96*INDEX($A$3:$D$6,MATCH(B15,$A$3:$A$6,0),MATCH("StdDev*",$3:$3,0))/SQRT(INDEX($A$3:$D$6,MATCH(B15,$A$3:$A$6,0),MATCH("Count*",$3:$3,0)))</f>
        <v>1.4634198826366656</v>
      </c>
    </row>
    <row r="18" spans="1:4">
      <c r="B18" s="23" t="s">
        <v>68</v>
      </c>
      <c r="C18" s="23" t="s">
        <v>85</v>
      </c>
      <c r="D18" s="17">
        <f>INDEX($A$3:$D$6,MATCH(B15,$A$3:$A$6,0),MATCH("Average*",$3:$3,0))+1.96*INDEX($A$3:$D$6,MATCH(B15,$A$3:$A$6,0),MATCH("StdDev*",$3:$3,0))/SQRT(INDEX($A$3:$D$6,MATCH(B15,$A$3:$A$6,0),MATCH("Count*",$3:$3,0)))</f>
        <v>1.4999608131007149</v>
      </c>
    </row>
    <row r="20" spans="1:4">
      <c r="A20" s="20" t="s">
        <v>71</v>
      </c>
      <c r="B20" s="21" t="s">
        <v>0</v>
      </c>
    </row>
    <row r="21" spans="1:4">
      <c r="B21" s="21">
        <v>1</v>
      </c>
    </row>
    <row r="22" spans="1:4">
      <c r="B22" s="21">
        <v>2</v>
      </c>
    </row>
    <row r="23" spans="1:4">
      <c r="B23" s="23" t="s">
        <v>74</v>
      </c>
    </row>
    <row r="24" spans="1:4">
      <c r="B24" s="23" t="s">
        <v>73</v>
      </c>
      <c r="C24" s="23" t="s">
        <v>78</v>
      </c>
      <c r="D24" s="17">
        <f>SQRT(INDEX($A$3:$D$6,MATCH(B21,$A$3:$A$6,0),MATCH("StdDev*",$3:$3,0))^2/INDEX($A$3:$D$6,MATCH(B21,$A$3:$A$6,0),MATCH("Count*",$3:$3,0))+INDEX($A$3:$D$6,MATCH(B22,$A$3:$A$6,0),MATCH("StdDev*",$3:$3,0))^2/INDEX($A$3:$D$6,MATCH(B22,$A$3:$A$6,0),MATCH("Count*",$3:$3,0)))</f>
        <v>1.2740685377400206E-2</v>
      </c>
    </row>
    <row r="25" spans="1:4">
      <c r="B25" s="23" t="s">
        <v>76</v>
      </c>
      <c r="C25" s="23" t="s">
        <v>84</v>
      </c>
      <c r="D25" s="17">
        <f>(INDEX($A$3:$D$6,MATCH(B21,$A$3:$A$6,0),MATCH("Average*",$3:$3,0))-INDEX($A$3:$D$6,MATCH(B22,$A$3:$A$6,0),MATCH("Average*",$3:$3,0)))/D24</f>
        <v>-18.788611063130396</v>
      </c>
    </row>
    <row r="26" spans="1:4">
      <c r="B26" s="23" t="s">
        <v>75</v>
      </c>
      <c r="C26" s="23" t="s">
        <v>79</v>
      </c>
      <c r="D26" s="17">
        <f>D24^4/(
(INDEX($A$3:$D$6,MATCH(B21,$A$3:$A$6,0),MATCH("StdDev*",$3:$3,0)))^4
/
(INDEX($A$3:$D$6,MATCH(B21,$A$3:$A$6,0),MATCH("Count*",$3:$3,0)))^2
/
(INDEX($A$3:$D$6,MATCH(B21,$A$3:$A$6,0),MATCH("Count*",$3:$3,0))-1)
+
(INDEX($A$3:$D$6,MATCH(B22,$A$3:$A$6,0),MATCH("StdDev*",$3:$3,0)))^4
/
(INDEX($A$3:$D$6,MATCH(B22,$A$3:$A$6,0),MATCH("Count*",$3:$3,0)))^2
/
(INDEX($A$3:$D$6,MATCH(B22,$A$3:$A$6,0),MATCH("Count*",$3:$3,0))-1)
)</f>
        <v>3909.9438626345359</v>
      </c>
    </row>
    <row r="27" spans="1:4">
      <c r="B27" s="24" t="s">
        <v>77</v>
      </c>
      <c r="C27" s="23" t="s">
        <v>93</v>
      </c>
      <c r="D27" s="25">
        <f>_xlfn.T.DIST.RT(ABS(D25),D26)*2</f>
        <v>1.8033240292562632E-75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8C03F-C65C-4CC4-A71A-C9DE1AA0B341}">
  <dimension ref="A1:D21"/>
  <sheetViews>
    <sheetView workbookViewId="0">
      <selection activeCell="D21" sqref="D21"/>
    </sheetView>
  </sheetViews>
  <sheetFormatPr defaultRowHeight="12.75"/>
  <cols>
    <col min="1" max="2" width="9.140625" customWidth="1"/>
    <col min="3" max="3" width="58.85546875" bestFit="1" customWidth="1"/>
    <col min="4" max="4" width="12" bestFit="1" customWidth="1"/>
  </cols>
  <sheetData>
    <row r="1" spans="1:4">
      <c r="A1" t="s">
        <v>63</v>
      </c>
    </row>
    <row r="2" spans="1:4">
      <c r="A2" t="s">
        <v>60</v>
      </c>
      <c r="B2" s="21" t="s">
        <v>83</v>
      </c>
      <c r="C2" s="17" t="str">
        <f>VLOOKUP(B2,MetaData!B:C,2,FALSE)</f>
        <v>Direct HDL-Cholesterol (mmol/L)</v>
      </c>
    </row>
    <row r="3" spans="1:4">
      <c r="A3" t="s">
        <v>60</v>
      </c>
      <c r="B3" s="21" t="s">
        <v>82</v>
      </c>
      <c r="C3" s="17" t="str">
        <f>VLOOKUP(B3,MetaData!B:C,2,FALSE)</f>
        <v>Second HDL SI</v>
      </c>
    </row>
    <row r="4" spans="1:4">
      <c r="A4" t="s">
        <v>60</v>
      </c>
      <c r="B4" s="21" t="s">
        <v>80</v>
      </c>
      <c r="C4" s="17" t="str">
        <f>VLOOKUP(B4,MetaData!B:C,2,FALSE)</f>
        <v>HDL_diff12</v>
      </c>
    </row>
    <row r="5" spans="1:4">
      <c r="C5" s="17"/>
    </row>
    <row r="6" spans="1:4">
      <c r="B6" s="22" t="s">
        <v>32</v>
      </c>
      <c r="C6" s="22" t="s">
        <v>36</v>
      </c>
    </row>
    <row r="7" spans="1:4">
      <c r="C7" s="17" t="str">
        <f>"count (non-missing) of Column "&amp;$B$4 &amp;" in the sheet named  "&amp;$A$1</f>
        <v>count (non-missing) of Column AG in the sheet named  Data_for_lab</v>
      </c>
      <c r="D7">
        <f>COUNT(Data_for_lab!AG:AG)</f>
        <v>3915</v>
      </c>
    </row>
    <row r="8" spans="1:4">
      <c r="C8" s="17" t="str">
        <f>"average of Column "&amp;$B$4 &amp;" in the sheet named  "&amp;$A$1</f>
        <v>average of Column AG in the sheet named  Data_for_lab</v>
      </c>
      <c r="D8">
        <f>AVERAGE(Data_for_lab!AG:AG)</f>
        <v>5.4723128936027002E-2</v>
      </c>
    </row>
    <row r="9" spans="1:4">
      <c r="C9" s="17" t="str">
        <f>"standard deviation of Column "&amp;$B$4 &amp;" in the sheet named  "&amp;$A$1</f>
        <v>standard deviation of Column AG in the sheet named  Data_for_lab</v>
      </c>
      <c r="D9">
        <f>_xlfn.STDEV.S(Data_for_lab!AG:AG)</f>
        <v>0.12626243045620344</v>
      </c>
    </row>
    <row r="10" spans="1:4">
      <c r="C10" s="17" t="str">
        <f>"minimum of Column "&amp;$B$4 &amp;" in the sheet named  "&amp;$A$1</f>
        <v>minimum of Column AG in the sheet named  Data_for_lab</v>
      </c>
      <c r="D10">
        <f>MIN(Data_for_lab!AG:AG)</f>
        <v>-0.15600000000000003</v>
      </c>
    </row>
    <row r="11" spans="1:4">
      <c r="C11" s="17" t="str">
        <f>"25 percentile of Column "&amp;$B$4 &amp;" in the sheet named  "&amp;$A$1</f>
        <v>25 percentile of Column AG in the sheet named  Data_for_lab</v>
      </c>
      <c r="D11">
        <f>_xlfn.PERCENTILE.EXC(Data_for_lab!AG:AG,0.25)</f>
        <v>-5.1785714285714324E-2</v>
      </c>
    </row>
    <row r="12" spans="1:4">
      <c r="C12" s="17" t="str">
        <f>"median of Column "&amp;$B$4 &amp;" in the sheet named  "&amp;$A$1</f>
        <v>median of Column AG in the sheet named  Data_for_lab</v>
      </c>
      <c r="D12">
        <f>MEDIAN(Data_for_lab!M:M)</f>
        <v>4.8099999999999996</v>
      </c>
    </row>
    <row r="13" spans="1:4">
      <c r="C13" s="17" t="str">
        <f>"75 percentile of Column "&amp;$B$4 &amp;" in the sheet named  "&amp;$A$1</f>
        <v>75 percentile of Column AG in the sheet named  Data_for_lab</v>
      </c>
      <c r="D13">
        <f>_xlfn.PERCENTILE.EXC(Data_for_lab!AG:AG,0.75)</f>
        <v>0.15555555555555567</v>
      </c>
    </row>
    <row r="14" spans="1:4">
      <c r="C14" s="17" t="str">
        <f>"maximum of Column "&amp;$B$4 &amp;" in the sheet named  "&amp;$A$1</f>
        <v>maximum of Column AG in the sheet named  Data_for_lab</v>
      </c>
      <c r="D14">
        <f>MAX(Data_for_lab!AG:AG)</f>
        <v>0.26000000000000012</v>
      </c>
    </row>
    <row r="15" spans="1:4">
      <c r="C15" s="23" t="s">
        <v>66</v>
      </c>
    </row>
    <row r="16" spans="1:4">
      <c r="C16" s="23" t="s">
        <v>87</v>
      </c>
      <c r="D16">
        <f>AVERAGE(Data_for_lab!AG:AG)-1.96*_xlfn.STDEV.S(Data_for_lab!AG:AG)/SQRT(COUNT(Data_for_lab!AG:AG))</f>
        <v>5.0767966421033803E-2</v>
      </c>
    </row>
    <row r="17" spans="3:4">
      <c r="C17" s="23" t="s">
        <v>88</v>
      </c>
      <c r="D17">
        <f>AVERAGE(Data_for_lab!AG:AG)+1.96*_xlfn.STDEV.S(Data_for_lab!AG:AG)/SQRT(COUNT(Data_for_lab!AG:AG))</f>
        <v>5.8678291451020201E-2</v>
      </c>
    </row>
    <row r="19" spans="3:4">
      <c r="C19" s="23" t="s">
        <v>92</v>
      </c>
      <c r="D19">
        <f>AVERAGE(Data_for_lab!AG:AG)/(_xlfn.STDEV.S(Data_for_lab!AG:AG)/SQRT(COUNT(Data_for_lab!AG:AG)))</f>
        <v>27.118312410178493</v>
      </c>
    </row>
    <row r="20" spans="3:4">
      <c r="C20" s="23" t="s">
        <v>89</v>
      </c>
      <c r="D20">
        <f>COUNT(Data_for_lab!AG:AG)-1</f>
        <v>3914</v>
      </c>
    </row>
    <row r="21" spans="3:4">
      <c r="C21" s="24" t="s">
        <v>77</v>
      </c>
      <c r="D21">
        <f>_xlfn.T.DIST.RT(ABS(D19),D20)*2</f>
        <v>1.4727101191226447E-148</v>
      </c>
    </row>
  </sheetData>
  <pageMargins left="0.7" right="0.7" top="0.75" bottom="0.75" header="0.3" footer="0.3"/>
  <pageSetup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Data_for_lab</vt:lpstr>
      <vt:lpstr>MetaData</vt:lpstr>
      <vt:lpstr>Lab1STEP2</vt:lpstr>
      <vt:lpstr>Lab1STEP3</vt:lpstr>
      <vt:lpstr>Lab1STEP4</vt:lpstr>
      <vt:lpstr>Lab1STEP5</vt:lpstr>
      <vt:lpstr>Lab1STEP6</vt:lpstr>
      <vt:lpstr>Lab1STEP7</vt:lpstr>
      <vt:lpstr>Lab1STEP8</vt:lpstr>
      <vt:lpstr>Lab1STEP9</vt:lpstr>
      <vt:lpstr>Lab1STEP10</vt:lpstr>
      <vt:lpstr>Data_for_lab!Data_for_lab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S Ancker</dc:creator>
  <cp:lastModifiedBy>M Kim</cp:lastModifiedBy>
  <dcterms:created xsi:type="dcterms:W3CDTF">2016-01-18T16:29:28Z</dcterms:created>
  <dcterms:modified xsi:type="dcterms:W3CDTF">2018-03-08T19:59:28Z</dcterms:modified>
</cp:coreProperties>
</file>